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W:\Regulatory\IRP\IRP2021\DataRequests\DR02\JI\Response to 41\"/>
    </mc:Choice>
  </mc:AlternateContent>
  <xr:revisionPtr revIDLastSave="0" documentId="13_ncr:1_{288A8B26-2497-4633-8F6E-3960BAC740BF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Allocation" sheetId="2" r:id="rId1"/>
    <sheet name="Budget" sheetId="3" r:id="rId2"/>
  </sheets>
  <definedNames>
    <definedName name="_xlnm._FilterDatabase" localSheetId="1" hidden="1">Budget!$A$1:$AA$5847</definedName>
  </definedNames>
  <calcPr calcId="191029" calcMode="autoNoTable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5" i="2" l="1"/>
  <c r="E15" i="2"/>
  <c r="F15" i="2"/>
  <c r="G15" i="2"/>
  <c r="H15" i="2"/>
  <c r="I15" i="2"/>
  <c r="J15" i="2"/>
  <c r="K15" i="2"/>
  <c r="L15" i="2"/>
  <c r="D16" i="2"/>
  <c r="E16" i="2"/>
  <c r="F16" i="2"/>
  <c r="G16" i="2"/>
  <c r="H16" i="2"/>
  <c r="I16" i="2"/>
  <c r="J16" i="2"/>
  <c r="K16" i="2"/>
  <c r="L16" i="2"/>
  <c r="D18" i="2"/>
  <c r="E18" i="2"/>
  <c r="F18" i="2"/>
  <c r="G18" i="2"/>
  <c r="H18" i="2"/>
  <c r="I18" i="2"/>
  <c r="J18" i="2"/>
  <c r="K18" i="2"/>
  <c r="L18" i="2"/>
  <c r="D19" i="2"/>
  <c r="E19" i="2"/>
  <c r="F19" i="2"/>
  <c r="G19" i="2"/>
  <c r="H19" i="2"/>
  <c r="I19" i="2"/>
  <c r="J19" i="2"/>
  <c r="K19" i="2"/>
  <c r="L19" i="2"/>
  <c r="C16" i="2"/>
  <c r="C18" i="2"/>
  <c r="C19" i="2"/>
  <c r="C15" i="2"/>
  <c r="N15" i="2" l="1"/>
  <c r="M31" i="2" s="1"/>
  <c r="Z3" i="3"/>
  <c r="AA3" i="3"/>
  <c r="Z4" i="3"/>
  <c r="AA4" i="3"/>
  <c r="Z5" i="3"/>
  <c r="AA5" i="3"/>
  <c r="Z6" i="3"/>
  <c r="AA6" i="3"/>
  <c r="Z7" i="3"/>
  <c r="AA7" i="3"/>
  <c r="Z8" i="3"/>
  <c r="AA8" i="3"/>
  <c r="Z9" i="3"/>
  <c r="AA9" i="3"/>
  <c r="Z10" i="3"/>
  <c r="AA10" i="3"/>
  <c r="Z11" i="3"/>
  <c r="AA11" i="3"/>
  <c r="Z12" i="3"/>
  <c r="AA12" i="3"/>
  <c r="Z13" i="3"/>
  <c r="AA13" i="3"/>
  <c r="Z14" i="3"/>
  <c r="AA14" i="3"/>
  <c r="Z15" i="3"/>
  <c r="AA15" i="3"/>
  <c r="Z16" i="3"/>
  <c r="AA16" i="3"/>
  <c r="Z17" i="3"/>
  <c r="AA17" i="3"/>
  <c r="Z18" i="3"/>
  <c r="AA18" i="3"/>
  <c r="Z19" i="3"/>
  <c r="AA19" i="3"/>
  <c r="Z20" i="3"/>
  <c r="AA20" i="3"/>
  <c r="Z21" i="3"/>
  <c r="AA21" i="3"/>
  <c r="Z22" i="3"/>
  <c r="AA22" i="3"/>
  <c r="Z23" i="3"/>
  <c r="AA23" i="3"/>
  <c r="Z24" i="3"/>
  <c r="AA24" i="3"/>
  <c r="Z25" i="3"/>
  <c r="AA25" i="3"/>
  <c r="Z26" i="3"/>
  <c r="AA26" i="3"/>
  <c r="Z27" i="3"/>
  <c r="AA27" i="3"/>
  <c r="Z28" i="3"/>
  <c r="AA28" i="3"/>
  <c r="Z29" i="3"/>
  <c r="AA29" i="3"/>
  <c r="Z30" i="3"/>
  <c r="AA30" i="3"/>
  <c r="Z31" i="3"/>
  <c r="AA31" i="3"/>
  <c r="Z32" i="3"/>
  <c r="AA32" i="3"/>
  <c r="Z33" i="3"/>
  <c r="AA33" i="3"/>
  <c r="Z34" i="3"/>
  <c r="AA34" i="3"/>
  <c r="Z35" i="3"/>
  <c r="AA35" i="3"/>
  <c r="Z36" i="3"/>
  <c r="AA36" i="3"/>
  <c r="Z37" i="3"/>
  <c r="AA37" i="3"/>
  <c r="Z38" i="3"/>
  <c r="AA38" i="3"/>
  <c r="Z39" i="3"/>
  <c r="AA39" i="3"/>
  <c r="Z40" i="3"/>
  <c r="AA40" i="3"/>
  <c r="Z41" i="3"/>
  <c r="AA41" i="3"/>
  <c r="Z42" i="3"/>
  <c r="AA42" i="3"/>
  <c r="Z43" i="3"/>
  <c r="AA43" i="3"/>
  <c r="Z44" i="3"/>
  <c r="AA44" i="3"/>
  <c r="Z45" i="3"/>
  <c r="AA45" i="3"/>
  <c r="Z46" i="3"/>
  <c r="AA46" i="3"/>
  <c r="Z47" i="3"/>
  <c r="AA47" i="3"/>
  <c r="Z48" i="3"/>
  <c r="AA48" i="3"/>
  <c r="Z49" i="3"/>
  <c r="AA49" i="3"/>
  <c r="Z50" i="3"/>
  <c r="AA50" i="3"/>
  <c r="Z51" i="3"/>
  <c r="AA51" i="3"/>
  <c r="Z52" i="3"/>
  <c r="AA52" i="3"/>
  <c r="Z53" i="3"/>
  <c r="AA53" i="3"/>
  <c r="Z54" i="3"/>
  <c r="AA54" i="3"/>
  <c r="Z55" i="3"/>
  <c r="AA55" i="3"/>
  <c r="Z56" i="3"/>
  <c r="AA56" i="3"/>
  <c r="Z57" i="3"/>
  <c r="AA57" i="3"/>
  <c r="Z58" i="3"/>
  <c r="AA58" i="3"/>
  <c r="Z59" i="3"/>
  <c r="AA59" i="3"/>
  <c r="Z60" i="3"/>
  <c r="AA60" i="3"/>
  <c r="Z61" i="3"/>
  <c r="AA61" i="3"/>
  <c r="Z62" i="3"/>
  <c r="AA62" i="3"/>
  <c r="Z63" i="3"/>
  <c r="AA63" i="3"/>
  <c r="Z64" i="3"/>
  <c r="AA64" i="3"/>
  <c r="Z65" i="3"/>
  <c r="AA65" i="3"/>
  <c r="Z66" i="3"/>
  <c r="AA66" i="3"/>
  <c r="Z67" i="3"/>
  <c r="AA67" i="3"/>
  <c r="Z68" i="3"/>
  <c r="AA68" i="3"/>
  <c r="Z69" i="3"/>
  <c r="AA69" i="3"/>
  <c r="Z70" i="3"/>
  <c r="AA70" i="3"/>
  <c r="Z71" i="3"/>
  <c r="AA71" i="3"/>
  <c r="Z72" i="3"/>
  <c r="AA72" i="3"/>
  <c r="Z73" i="3"/>
  <c r="AA73" i="3"/>
  <c r="Z74" i="3"/>
  <c r="AA74" i="3"/>
  <c r="Z75" i="3"/>
  <c r="AA75" i="3"/>
  <c r="Z76" i="3"/>
  <c r="AA76" i="3"/>
  <c r="Z77" i="3"/>
  <c r="AA77" i="3"/>
  <c r="Z78" i="3"/>
  <c r="AA78" i="3"/>
  <c r="Z79" i="3"/>
  <c r="AA79" i="3"/>
  <c r="Z80" i="3"/>
  <c r="AA80" i="3"/>
  <c r="Z81" i="3"/>
  <c r="AA81" i="3"/>
  <c r="Z82" i="3"/>
  <c r="AA82" i="3"/>
  <c r="Z83" i="3"/>
  <c r="AA83" i="3"/>
  <c r="Z84" i="3"/>
  <c r="AA84" i="3"/>
  <c r="Z85" i="3"/>
  <c r="AA85" i="3"/>
  <c r="Z86" i="3"/>
  <c r="AA86" i="3"/>
  <c r="Z87" i="3"/>
  <c r="AA87" i="3"/>
  <c r="Z88" i="3"/>
  <c r="AA88" i="3"/>
  <c r="Z89" i="3"/>
  <c r="AA89" i="3"/>
  <c r="Z90" i="3"/>
  <c r="AA90" i="3"/>
  <c r="Z91" i="3"/>
  <c r="AA91" i="3"/>
  <c r="Z92" i="3"/>
  <c r="AA92" i="3"/>
  <c r="Z93" i="3"/>
  <c r="AA93" i="3"/>
  <c r="Z94" i="3"/>
  <c r="AA94" i="3"/>
  <c r="Z95" i="3"/>
  <c r="AA95" i="3"/>
  <c r="Z96" i="3"/>
  <c r="AA96" i="3"/>
  <c r="Z97" i="3"/>
  <c r="AA97" i="3"/>
  <c r="Z98" i="3"/>
  <c r="AA98" i="3"/>
  <c r="Z99" i="3"/>
  <c r="AA99" i="3"/>
  <c r="Z100" i="3"/>
  <c r="AA100" i="3"/>
  <c r="Z101" i="3"/>
  <c r="AA101" i="3"/>
  <c r="Z102" i="3"/>
  <c r="AA102" i="3"/>
  <c r="Z103" i="3"/>
  <c r="AA103" i="3"/>
  <c r="Z104" i="3"/>
  <c r="AA104" i="3"/>
  <c r="Z105" i="3"/>
  <c r="AA105" i="3"/>
  <c r="Z106" i="3"/>
  <c r="AA106" i="3"/>
  <c r="Z107" i="3"/>
  <c r="AA107" i="3"/>
  <c r="Z108" i="3"/>
  <c r="AA108" i="3"/>
  <c r="Z109" i="3"/>
  <c r="AA109" i="3"/>
  <c r="Z110" i="3"/>
  <c r="AA110" i="3"/>
  <c r="Z111" i="3"/>
  <c r="AA111" i="3"/>
  <c r="Z112" i="3"/>
  <c r="AA112" i="3"/>
  <c r="Z113" i="3"/>
  <c r="AA113" i="3"/>
  <c r="Z114" i="3"/>
  <c r="AA114" i="3"/>
  <c r="Z115" i="3"/>
  <c r="AA115" i="3"/>
  <c r="Z116" i="3"/>
  <c r="AA116" i="3"/>
  <c r="Z117" i="3"/>
  <c r="AA117" i="3"/>
  <c r="Z118" i="3"/>
  <c r="AA118" i="3"/>
  <c r="Z119" i="3"/>
  <c r="AA119" i="3"/>
  <c r="Z120" i="3"/>
  <c r="AA120" i="3"/>
  <c r="Z121" i="3"/>
  <c r="AA121" i="3"/>
  <c r="Z122" i="3"/>
  <c r="AA122" i="3"/>
  <c r="Z123" i="3"/>
  <c r="AA123" i="3"/>
  <c r="Z124" i="3"/>
  <c r="AA124" i="3"/>
  <c r="Z125" i="3"/>
  <c r="AA125" i="3"/>
  <c r="Z126" i="3"/>
  <c r="AA126" i="3"/>
  <c r="Z127" i="3"/>
  <c r="AA127" i="3"/>
  <c r="Z128" i="3"/>
  <c r="AA128" i="3"/>
  <c r="Z129" i="3"/>
  <c r="AA129" i="3"/>
  <c r="Z130" i="3"/>
  <c r="AA130" i="3"/>
  <c r="Z131" i="3"/>
  <c r="AA131" i="3"/>
  <c r="Z132" i="3"/>
  <c r="AA132" i="3"/>
  <c r="Z133" i="3"/>
  <c r="AA133" i="3"/>
  <c r="Z134" i="3"/>
  <c r="AA134" i="3"/>
  <c r="Z135" i="3"/>
  <c r="AA135" i="3"/>
  <c r="Z136" i="3"/>
  <c r="AA136" i="3"/>
  <c r="Z137" i="3"/>
  <c r="AA137" i="3"/>
  <c r="Z138" i="3"/>
  <c r="AA138" i="3"/>
  <c r="Z139" i="3"/>
  <c r="AA139" i="3"/>
  <c r="Z140" i="3"/>
  <c r="AA140" i="3"/>
  <c r="Z141" i="3"/>
  <c r="AA141" i="3"/>
  <c r="Z142" i="3"/>
  <c r="AA142" i="3"/>
  <c r="Z143" i="3"/>
  <c r="AA143" i="3"/>
  <c r="Z144" i="3"/>
  <c r="AA144" i="3"/>
  <c r="Z145" i="3"/>
  <c r="AA145" i="3"/>
  <c r="Z146" i="3"/>
  <c r="AA146" i="3"/>
  <c r="Z147" i="3"/>
  <c r="AA147" i="3"/>
  <c r="Z148" i="3"/>
  <c r="AA148" i="3"/>
  <c r="Z149" i="3"/>
  <c r="AA149" i="3"/>
  <c r="Z150" i="3"/>
  <c r="AA150" i="3"/>
  <c r="Z151" i="3"/>
  <c r="AA151" i="3"/>
  <c r="Z152" i="3"/>
  <c r="AA152" i="3"/>
  <c r="Z153" i="3"/>
  <c r="AA153" i="3"/>
  <c r="Z154" i="3"/>
  <c r="AA154" i="3"/>
  <c r="Z155" i="3"/>
  <c r="AA155" i="3"/>
  <c r="Z156" i="3"/>
  <c r="AA156" i="3"/>
  <c r="Z157" i="3"/>
  <c r="AA157" i="3"/>
  <c r="Z158" i="3"/>
  <c r="AA158" i="3"/>
  <c r="Z159" i="3"/>
  <c r="AA159" i="3"/>
  <c r="Z160" i="3"/>
  <c r="AA160" i="3"/>
  <c r="Z161" i="3"/>
  <c r="AA161" i="3"/>
  <c r="Z162" i="3"/>
  <c r="AA162" i="3"/>
  <c r="Z163" i="3"/>
  <c r="AA163" i="3"/>
  <c r="Z164" i="3"/>
  <c r="AA164" i="3"/>
  <c r="Z165" i="3"/>
  <c r="AA165" i="3"/>
  <c r="Z166" i="3"/>
  <c r="AA166" i="3"/>
  <c r="Z167" i="3"/>
  <c r="AA167" i="3"/>
  <c r="Z168" i="3"/>
  <c r="AA168" i="3"/>
  <c r="Z169" i="3"/>
  <c r="AA169" i="3"/>
  <c r="Z170" i="3"/>
  <c r="AA170" i="3"/>
  <c r="Z171" i="3"/>
  <c r="AA171" i="3"/>
  <c r="Z172" i="3"/>
  <c r="AA172" i="3"/>
  <c r="Z173" i="3"/>
  <c r="AA173" i="3"/>
  <c r="Z174" i="3"/>
  <c r="AA174" i="3"/>
  <c r="Z175" i="3"/>
  <c r="AA175" i="3"/>
  <c r="Z176" i="3"/>
  <c r="AA176" i="3"/>
  <c r="Z177" i="3"/>
  <c r="AA177" i="3"/>
  <c r="Z178" i="3"/>
  <c r="AA178" i="3"/>
  <c r="Z179" i="3"/>
  <c r="AA179" i="3"/>
  <c r="Z180" i="3"/>
  <c r="AA180" i="3"/>
  <c r="Z181" i="3"/>
  <c r="AA181" i="3"/>
  <c r="Z182" i="3"/>
  <c r="AA182" i="3"/>
  <c r="Z183" i="3"/>
  <c r="AA183" i="3"/>
  <c r="Z184" i="3"/>
  <c r="AA184" i="3"/>
  <c r="Z185" i="3"/>
  <c r="AA185" i="3"/>
  <c r="Z186" i="3"/>
  <c r="AA186" i="3"/>
  <c r="Z187" i="3"/>
  <c r="AA187" i="3"/>
  <c r="Z188" i="3"/>
  <c r="AA188" i="3"/>
  <c r="Z189" i="3"/>
  <c r="AA189" i="3"/>
  <c r="Z190" i="3"/>
  <c r="AA190" i="3"/>
  <c r="Z191" i="3"/>
  <c r="AA191" i="3"/>
  <c r="Z192" i="3"/>
  <c r="AA192" i="3"/>
  <c r="Z193" i="3"/>
  <c r="AA193" i="3"/>
  <c r="Z194" i="3"/>
  <c r="AA194" i="3"/>
  <c r="Z195" i="3"/>
  <c r="AA195" i="3"/>
  <c r="Z196" i="3"/>
  <c r="AA196" i="3"/>
  <c r="Z197" i="3"/>
  <c r="AA197" i="3"/>
  <c r="Z198" i="3"/>
  <c r="AA198" i="3"/>
  <c r="Z199" i="3"/>
  <c r="AA199" i="3"/>
  <c r="Z200" i="3"/>
  <c r="AA200" i="3"/>
  <c r="Z201" i="3"/>
  <c r="AA201" i="3"/>
  <c r="Z202" i="3"/>
  <c r="AA202" i="3"/>
  <c r="Z203" i="3"/>
  <c r="AA203" i="3"/>
  <c r="Z204" i="3"/>
  <c r="AA204" i="3"/>
  <c r="Z205" i="3"/>
  <c r="AA205" i="3"/>
  <c r="Z206" i="3"/>
  <c r="AA206" i="3"/>
  <c r="Z207" i="3"/>
  <c r="AA207" i="3"/>
  <c r="Z208" i="3"/>
  <c r="AA208" i="3"/>
  <c r="Z209" i="3"/>
  <c r="AA209" i="3"/>
  <c r="Z210" i="3"/>
  <c r="AA210" i="3"/>
  <c r="Z211" i="3"/>
  <c r="AA211" i="3"/>
  <c r="Z212" i="3"/>
  <c r="AA212" i="3"/>
  <c r="Z213" i="3"/>
  <c r="AA213" i="3"/>
  <c r="Z214" i="3"/>
  <c r="AA214" i="3"/>
  <c r="Z215" i="3"/>
  <c r="AA215" i="3"/>
  <c r="Z216" i="3"/>
  <c r="AA216" i="3"/>
  <c r="Z217" i="3"/>
  <c r="AA217" i="3"/>
  <c r="Z218" i="3"/>
  <c r="AA218" i="3"/>
  <c r="Z219" i="3"/>
  <c r="AA219" i="3"/>
  <c r="Z220" i="3"/>
  <c r="AA220" i="3"/>
  <c r="Z221" i="3"/>
  <c r="AA221" i="3"/>
  <c r="Z222" i="3"/>
  <c r="AA222" i="3"/>
  <c r="Z223" i="3"/>
  <c r="AA223" i="3"/>
  <c r="Z224" i="3"/>
  <c r="AA224" i="3"/>
  <c r="Z225" i="3"/>
  <c r="AA225" i="3"/>
  <c r="Z226" i="3"/>
  <c r="AA226" i="3"/>
  <c r="Z227" i="3"/>
  <c r="AA227" i="3"/>
  <c r="Z228" i="3"/>
  <c r="AA228" i="3"/>
  <c r="Z229" i="3"/>
  <c r="AA229" i="3"/>
  <c r="Z230" i="3"/>
  <c r="AA230" i="3"/>
  <c r="Z231" i="3"/>
  <c r="AA231" i="3"/>
  <c r="Z232" i="3"/>
  <c r="AA232" i="3"/>
  <c r="Z233" i="3"/>
  <c r="AA233" i="3"/>
  <c r="Z234" i="3"/>
  <c r="AA234" i="3"/>
  <c r="Z235" i="3"/>
  <c r="AA235" i="3"/>
  <c r="Z236" i="3"/>
  <c r="AA236" i="3"/>
  <c r="Z237" i="3"/>
  <c r="AA237" i="3"/>
  <c r="Z238" i="3"/>
  <c r="AA238" i="3"/>
  <c r="Z239" i="3"/>
  <c r="AA239" i="3"/>
  <c r="Z240" i="3"/>
  <c r="AA240" i="3"/>
  <c r="Z241" i="3"/>
  <c r="AA241" i="3"/>
  <c r="Z242" i="3"/>
  <c r="AA242" i="3"/>
  <c r="Z243" i="3"/>
  <c r="AA243" i="3"/>
  <c r="Z244" i="3"/>
  <c r="AA244" i="3"/>
  <c r="Z245" i="3"/>
  <c r="AA245" i="3"/>
  <c r="Z246" i="3"/>
  <c r="AA246" i="3"/>
  <c r="Z247" i="3"/>
  <c r="AA247" i="3"/>
  <c r="Z248" i="3"/>
  <c r="AA248" i="3"/>
  <c r="Z249" i="3"/>
  <c r="AA249" i="3"/>
  <c r="Z250" i="3"/>
  <c r="AA250" i="3"/>
  <c r="Z251" i="3"/>
  <c r="AA251" i="3"/>
  <c r="Z252" i="3"/>
  <c r="AA252" i="3"/>
  <c r="Z253" i="3"/>
  <c r="AA253" i="3"/>
  <c r="Z254" i="3"/>
  <c r="AA254" i="3"/>
  <c r="Z255" i="3"/>
  <c r="AA255" i="3"/>
  <c r="Z256" i="3"/>
  <c r="AA256" i="3"/>
  <c r="Z257" i="3"/>
  <c r="AA257" i="3"/>
  <c r="Z258" i="3"/>
  <c r="AA258" i="3"/>
  <c r="Z259" i="3"/>
  <c r="AA259" i="3"/>
  <c r="Z260" i="3"/>
  <c r="AA260" i="3"/>
  <c r="Z261" i="3"/>
  <c r="AA261" i="3"/>
  <c r="Z262" i="3"/>
  <c r="AA262" i="3"/>
  <c r="Z263" i="3"/>
  <c r="AA263" i="3"/>
  <c r="Z264" i="3"/>
  <c r="AA264" i="3"/>
  <c r="Z265" i="3"/>
  <c r="AA265" i="3"/>
  <c r="Z266" i="3"/>
  <c r="AA266" i="3"/>
  <c r="Z267" i="3"/>
  <c r="AA267" i="3"/>
  <c r="Z268" i="3"/>
  <c r="AA268" i="3"/>
  <c r="Z269" i="3"/>
  <c r="AA269" i="3"/>
  <c r="Z270" i="3"/>
  <c r="AA270" i="3"/>
  <c r="Z271" i="3"/>
  <c r="AA271" i="3"/>
  <c r="Z272" i="3"/>
  <c r="AA272" i="3"/>
  <c r="Z273" i="3"/>
  <c r="AA273" i="3"/>
  <c r="Z274" i="3"/>
  <c r="AA274" i="3"/>
  <c r="Z275" i="3"/>
  <c r="AA275" i="3"/>
  <c r="Z276" i="3"/>
  <c r="AA276" i="3"/>
  <c r="Z277" i="3"/>
  <c r="AA277" i="3"/>
  <c r="Z278" i="3"/>
  <c r="AA278" i="3"/>
  <c r="Z279" i="3"/>
  <c r="AA279" i="3"/>
  <c r="Z280" i="3"/>
  <c r="AA280" i="3"/>
  <c r="Z281" i="3"/>
  <c r="AA281" i="3"/>
  <c r="Z282" i="3"/>
  <c r="AA282" i="3"/>
  <c r="Z283" i="3"/>
  <c r="AA283" i="3"/>
  <c r="Z284" i="3"/>
  <c r="AA284" i="3"/>
  <c r="Z285" i="3"/>
  <c r="AA285" i="3"/>
  <c r="Z286" i="3"/>
  <c r="AA286" i="3"/>
  <c r="Z287" i="3"/>
  <c r="AA287" i="3"/>
  <c r="Z288" i="3"/>
  <c r="AA288" i="3"/>
  <c r="Z289" i="3"/>
  <c r="AA289" i="3"/>
  <c r="Z290" i="3"/>
  <c r="AA290" i="3"/>
  <c r="Z291" i="3"/>
  <c r="AA291" i="3"/>
  <c r="Z292" i="3"/>
  <c r="AA292" i="3"/>
  <c r="Z293" i="3"/>
  <c r="AA293" i="3"/>
  <c r="Z294" i="3"/>
  <c r="AA294" i="3"/>
  <c r="Z295" i="3"/>
  <c r="AA295" i="3"/>
  <c r="Z296" i="3"/>
  <c r="AA296" i="3"/>
  <c r="Z297" i="3"/>
  <c r="AA297" i="3"/>
  <c r="Z298" i="3"/>
  <c r="AA298" i="3"/>
  <c r="Z299" i="3"/>
  <c r="AA299" i="3"/>
  <c r="Z300" i="3"/>
  <c r="AA300" i="3"/>
  <c r="Z301" i="3"/>
  <c r="AA301" i="3"/>
  <c r="Z302" i="3"/>
  <c r="AA302" i="3"/>
  <c r="Z303" i="3"/>
  <c r="AA303" i="3"/>
  <c r="Z304" i="3"/>
  <c r="AA304" i="3"/>
  <c r="Z305" i="3"/>
  <c r="AA305" i="3"/>
  <c r="Z306" i="3"/>
  <c r="AA306" i="3"/>
  <c r="Z307" i="3"/>
  <c r="AA307" i="3"/>
  <c r="Z308" i="3"/>
  <c r="AA308" i="3"/>
  <c r="Z309" i="3"/>
  <c r="AA309" i="3"/>
  <c r="Z310" i="3"/>
  <c r="AA310" i="3"/>
  <c r="Z311" i="3"/>
  <c r="AA311" i="3"/>
  <c r="Z312" i="3"/>
  <c r="AA312" i="3"/>
  <c r="Z313" i="3"/>
  <c r="AA313" i="3"/>
  <c r="Z314" i="3"/>
  <c r="AA314" i="3"/>
  <c r="Z315" i="3"/>
  <c r="AA315" i="3"/>
  <c r="Z316" i="3"/>
  <c r="AA316" i="3"/>
  <c r="Z317" i="3"/>
  <c r="AA317" i="3"/>
  <c r="Z318" i="3"/>
  <c r="AA318" i="3"/>
  <c r="Z319" i="3"/>
  <c r="AA319" i="3"/>
  <c r="Z320" i="3"/>
  <c r="AA320" i="3"/>
  <c r="Z321" i="3"/>
  <c r="AA321" i="3"/>
  <c r="Z322" i="3"/>
  <c r="AA322" i="3"/>
  <c r="Z323" i="3"/>
  <c r="AA323" i="3"/>
  <c r="Z324" i="3"/>
  <c r="AA324" i="3"/>
  <c r="Z325" i="3"/>
  <c r="AA325" i="3"/>
  <c r="Z326" i="3"/>
  <c r="AA326" i="3"/>
  <c r="Z327" i="3"/>
  <c r="AA327" i="3"/>
  <c r="Z328" i="3"/>
  <c r="AA328" i="3"/>
  <c r="Z329" i="3"/>
  <c r="AA329" i="3"/>
  <c r="Z330" i="3"/>
  <c r="AA330" i="3"/>
  <c r="Z331" i="3"/>
  <c r="AA331" i="3"/>
  <c r="Z332" i="3"/>
  <c r="AA332" i="3"/>
  <c r="Z333" i="3"/>
  <c r="AA333" i="3"/>
  <c r="Z334" i="3"/>
  <c r="AA334" i="3"/>
  <c r="Z335" i="3"/>
  <c r="AA335" i="3"/>
  <c r="Z336" i="3"/>
  <c r="AA336" i="3"/>
  <c r="Z337" i="3"/>
  <c r="AA337" i="3"/>
  <c r="Z338" i="3"/>
  <c r="AA338" i="3"/>
  <c r="Z339" i="3"/>
  <c r="AA339" i="3"/>
  <c r="Z340" i="3"/>
  <c r="AA340" i="3"/>
  <c r="Z341" i="3"/>
  <c r="AA341" i="3"/>
  <c r="Z342" i="3"/>
  <c r="AA342" i="3"/>
  <c r="Z343" i="3"/>
  <c r="AA343" i="3"/>
  <c r="Z344" i="3"/>
  <c r="AA344" i="3"/>
  <c r="Z345" i="3"/>
  <c r="AA345" i="3"/>
  <c r="Z346" i="3"/>
  <c r="AA346" i="3"/>
  <c r="Z347" i="3"/>
  <c r="AA347" i="3"/>
  <c r="Z348" i="3"/>
  <c r="AA348" i="3"/>
  <c r="Z349" i="3"/>
  <c r="AA349" i="3"/>
  <c r="Z350" i="3"/>
  <c r="AA350" i="3"/>
  <c r="Z351" i="3"/>
  <c r="AA351" i="3"/>
  <c r="Z352" i="3"/>
  <c r="AA352" i="3"/>
  <c r="Z353" i="3"/>
  <c r="AA353" i="3"/>
  <c r="Z354" i="3"/>
  <c r="AA354" i="3"/>
  <c r="Z355" i="3"/>
  <c r="AA355" i="3"/>
  <c r="Z356" i="3"/>
  <c r="AA356" i="3"/>
  <c r="Z357" i="3"/>
  <c r="AA357" i="3"/>
  <c r="Z358" i="3"/>
  <c r="AA358" i="3"/>
  <c r="Z359" i="3"/>
  <c r="AA359" i="3"/>
  <c r="Z360" i="3"/>
  <c r="AA360" i="3"/>
  <c r="Z361" i="3"/>
  <c r="AA361" i="3"/>
  <c r="Z362" i="3"/>
  <c r="AA362" i="3"/>
  <c r="Z363" i="3"/>
  <c r="AA363" i="3"/>
  <c r="Z364" i="3"/>
  <c r="AA364" i="3"/>
  <c r="Z365" i="3"/>
  <c r="AA365" i="3"/>
  <c r="Z366" i="3"/>
  <c r="AA366" i="3"/>
  <c r="Z367" i="3"/>
  <c r="AA367" i="3"/>
  <c r="Z368" i="3"/>
  <c r="AA368" i="3"/>
  <c r="Z369" i="3"/>
  <c r="AA369" i="3"/>
  <c r="Z370" i="3"/>
  <c r="AA370" i="3"/>
  <c r="Z371" i="3"/>
  <c r="AA371" i="3"/>
  <c r="Z372" i="3"/>
  <c r="AA372" i="3"/>
  <c r="Z373" i="3"/>
  <c r="AA373" i="3"/>
  <c r="Z374" i="3"/>
  <c r="AA374" i="3"/>
  <c r="Z375" i="3"/>
  <c r="AA375" i="3"/>
  <c r="Z376" i="3"/>
  <c r="AA376" i="3"/>
  <c r="Z377" i="3"/>
  <c r="AA377" i="3"/>
  <c r="Z378" i="3"/>
  <c r="AA378" i="3"/>
  <c r="Z379" i="3"/>
  <c r="AA379" i="3"/>
  <c r="Z380" i="3"/>
  <c r="AA380" i="3"/>
  <c r="Z381" i="3"/>
  <c r="AA381" i="3"/>
  <c r="Z382" i="3"/>
  <c r="AA382" i="3"/>
  <c r="Z383" i="3"/>
  <c r="AA383" i="3"/>
  <c r="Z384" i="3"/>
  <c r="AA384" i="3"/>
  <c r="Z385" i="3"/>
  <c r="AA385" i="3"/>
  <c r="Z386" i="3"/>
  <c r="AA386" i="3"/>
  <c r="Z387" i="3"/>
  <c r="AA387" i="3"/>
  <c r="Z388" i="3"/>
  <c r="AA388" i="3"/>
  <c r="Z389" i="3"/>
  <c r="AA389" i="3"/>
  <c r="Z390" i="3"/>
  <c r="AA390" i="3"/>
  <c r="Z391" i="3"/>
  <c r="AA391" i="3"/>
  <c r="Z392" i="3"/>
  <c r="AA392" i="3"/>
  <c r="Z393" i="3"/>
  <c r="AA393" i="3"/>
  <c r="Z394" i="3"/>
  <c r="AA394" i="3"/>
  <c r="Z395" i="3"/>
  <c r="AA395" i="3"/>
  <c r="Z396" i="3"/>
  <c r="AA396" i="3"/>
  <c r="Z397" i="3"/>
  <c r="AA397" i="3"/>
  <c r="Z398" i="3"/>
  <c r="AA398" i="3"/>
  <c r="Z399" i="3"/>
  <c r="AA399" i="3"/>
  <c r="Z400" i="3"/>
  <c r="AA400" i="3"/>
  <c r="Z401" i="3"/>
  <c r="AA401" i="3"/>
  <c r="Z402" i="3"/>
  <c r="AA402" i="3"/>
  <c r="Z403" i="3"/>
  <c r="AA403" i="3"/>
  <c r="Z404" i="3"/>
  <c r="AA404" i="3"/>
  <c r="Z405" i="3"/>
  <c r="AA405" i="3"/>
  <c r="Z406" i="3"/>
  <c r="AA406" i="3"/>
  <c r="Z407" i="3"/>
  <c r="AA407" i="3"/>
  <c r="Z408" i="3"/>
  <c r="AA408" i="3"/>
  <c r="Z409" i="3"/>
  <c r="AA409" i="3"/>
  <c r="Z410" i="3"/>
  <c r="AA410" i="3"/>
  <c r="Z411" i="3"/>
  <c r="AA411" i="3"/>
  <c r="Z412" i="3"/>
  <c r="AA412" i="3"/>
  <c r="Z413" i="3"/>
  <c r="AA413" i="3"/>
  <c r="Z414" i="3"/>
  <c r="AA414" i="3"/>
  <c r="Z415" i="3"/>
  <c r="AA415" i="3"/>
  <c r="Z416" i="3"/>
  <c r="AA416" i="3"/>
  <c r="Z417" i="3"/>
  <c r="AA417" i="3"/>
  <c r="Z418" i="3"/>
  <c r="AA418" i="3"/>
  <c r="Z419" i="3"/>
  <c r="AA419" i="3"/>
  <c r="Z420" i="3"/>
  <c r="AA420" i="3"/>
  <c r="Z421" i="3"/>
  <c r="AA421" i="3"/>
  <c r="Z422" i="3"/>
  <c r="AA422" i="3"/>
  <c r="Z423" i="3"/>
  <c r="AA423" i="3"/>
  <c r="Z424" i="3"/>
  <c r="AA424" i="3"/>
  <c r="Z425" i="3"/>
  <c r="AA425" i="3"/>
  <c r="Z426" i="3"/>
  <c r="AA426" i="3"/>
  <c r="Z427" i="3"/>
  <c r="AA427" i="3"/>
  <c r="Z428" i="3"/>
  <c r="AA428" i="3"/>
  <c r="Z429" i="3"/>
  <c r="AA429" i="3"/>
  <c r="Z430" i="3"/>
  <c r="AA430" i="3"/>
  <c r="Z431" i="3"/>
  <c r="AA431" i="3"/>
  <c r="Z432" i="3"/>
  <c r="AA432" i="3"/>
  <c r="Z433" i="3"/>
  <c r="AA433" i="3"/>
  <c r="Z434" i="3"/>
  <c r="AA434" i="3"/>
  <c r="Z435" i="3"/>
  <c r="AA435" i="3"/>
  <c r="Z436" i="3"/>
  <c r="AA436" i="3"/>
  <c r="Z437" i="3"/>
  <c r="AA437" i="3"/>
  <c r="Z438" i="3"/>
  <c r="AA438" i="3"/>
  <c r="Z439" i="3"/>
  <c r="AA439" i="3"/>
  <c r="Z440" i="3"/>
  <c r="AA440" i="3"/>
  <c r="Z441" i="3"/>
  <c r="AA441" i="3"/>
  <c r="Z442" i="3"/>
  <c r="AA442" i="3"/>
  <c r="Z443" i="3"/>
  <c r="AA443" i="3"/>
  <c r="Z444" i="3"/>
  <c r="AA444" i="3"/>
  <c r="Z445" i="3"/>
  <c r="AA445" i="3"/>
  <c r="Z446" i="3"/>
  <c r="AA446" i="3"/>
  <c r="Z447" i="3"/>
  <c r="AA447" i="3"/>
  <c r="Z448" i="3"/>
  <c r="AA448" i="3"/>
  <c r="Z449" i="3"/>
  <c r="AA449" i="3"/>
  <c r="Z450" i="3"/>
  <c r="AA450" i="3"/>
  <c r="Z451" i="3"/>
  <c r="AA451" i="3"/>
  <c r="Z452" i="3"/>
  <c r="AA452" i="3"/>
  <c r="Z453" i="3"/>
  <c r="AA453" i="3"/>
  <c r="Z454" i="3"/>
  <c r="AA454" i="3"/>
  <c r="Z455" i="3"/>
  <c r="AA455" i="3"/>
  <c r="Z456" i="3"/>
  <c r="AA456" i="3"/>
  <c r="Z457" i="3"/>
  <c r="AA457" i="3"/>
  <c r="Z458" i="3"/>
  <c r="AA458" i="3"/>
  <c r="Z459" i="3"/>
  <c r="AA459" i="3"/>
  <c r="Z460" i="3"/>
  <c r="AA460" i="3"/>
  <c r="Z461" i="3"/>
  <c r="AA461" i="3"/>
  <c r="Z462" i="3"/>
  <c r="AA462" i="3"/>
  <c r="Z463" i="3"/>
  <c r="AA463" i="3"/>
  <c r="Z464" i="3"/>
  <c r="AA464" i="3"/>
  <c r="Z465" i="3"/>
  <c r="AA465" i="3"/>
  <c r="Z466" i="3"/>
  <c r="AA466" i="3"/>
  <c r="Z467" i="3"/>
  <c r="AA467" i="3"/>
  <c r="Z468" i="3"/>
  <c r="AA468" i="3"/>
  <c r="Z469" i="3"/>
  <c r="AA469" i="3"/>
  <c r="Z470" i="3"/>
  <c r="AA470" i="3"/>
  <c r="Z471" i="3"/>
  <c r="AA471" i="3"/>
  <c r="Z472" i="3"/>
  <c r="AA472" i="3"/>
  <c r="Z473" i="3"/>
  <c r="AA473" i="3"/>
  <c r="Z474" i="3"/>
  <c r="AA474" i="3"/>
  <c r="Z475" i="3"/>
  <c r="AA475" i="3"/>
  <c r="Z476" i="3"/>
  <c r="AA476" i="3"/>
  <c r="Z477" i="3"/>
  <c r="AA477" i="3"/>
  <c r="Z478" i="3"/>
  <c r="AA478" i="3"/>
  <c r="Z479" i="3"/>
  <c r="AA479" i="3"/>
  <c r="Z480" i="3"/>
  <c r="AA480" i="3"/>
  <c r="Z481" i="3"/>
  <c r="AA481" i="3"/>
  <c r="Z482" i="3"/>
  <c r="AA482" i="3"/>
  <c r="Z483" i="3"/>
  <c r="AA483" i="3"/>
  <c r="Z484" i="3"/>
  <c r="AA484" i="3"/>
  <c r="Z485" i="3"/>
  <c r="AA485" i="3"/>
  <c r="Z486" i="3"/>
  <c r="AA486" i="3"/>
  <c r="Z487" i="3"/>
  <c r="AA487" i="3"/>
  <c r="Z488" i="3"/>
  <c r="AA488" i="3"/>
  <c r="Z489" i="3"/>
  <c r="AA489" i="3"/>
  <c r="Z490" i="3"/>
  <c r="AA490" i="3"/>
  <c r="Z491" i="3"/>
  <c r="AA491" i="3"/>
  <c r="Z492" i="3"/>
  <c r="AA492" i="3"/>
  <c r="Z493" i="3"/>
  <c r="AA493" i="3"/>
  <c r="Z494" i="3"/>
  <c r="AA494" i="3"/>
  <c r="Z495" i="3"/>
  <c r="AA495" i="3"/>
  <c r="Z496" i="3"/>
  <c r="AA496" i="3"/>
  <c r="Z497" i="3"/>
  <c r="AA497" i="3"/>
  <c r="Z498" i="3"/>
  <c r="AA498" i="3"/>
  <c r="Z499" i="3"/>
  <c r="AA499" i="3"/>
  <c r="Z500" i="3"/>
  <c r="AA500" i="3"/>
  <c r="Z501" i="3"/>
  <c r="AA501" i="3"/>
  <c r="Z502" i="3"/>
  <c r="AA502" i="3"/>
  <c r="Z503" i="3"/>
  <c r="AA503" i="3"/>
  <c r="Z504" i="3"/>
  <c r="AA504" i="3"/>
  <c r="Z505" i="3"/>
  <c r="AA505" i="3"/>
  <c r="Z506" i="3"/>
  <c r="AA506" i="3"/>
  <c r="Z507" i="3"/>
  <c r="AA507" i="3"/>
  <c r="Z508" i="3"/>
  <c r="AA508" i="3"/>
  <c r="Z509" i="3"/>
  <c r="AA509" i="3"/>
  <c r="Z510" i="3"/>
  <c r="AA510" i="3"/>
  <c r="Z511" i="3"/>
  <c r="AA511" i="3"/>
  <c r="Z512" i="3"/>
  <c r="AA512" i="3"/>
  <c r="Z513" i="3"/>
  <c r="AA513" i="3"/>
  <c r="Z514" i="3"/>
  <c r="AA514" i="3"/>
  <c r="Z515" i="3"/>
  <c r="AA515" i="3"/>
  <c r="Z516" i="3"/>
  <c r="AA516" i="3"/>
  <c r="Z517" i="3"/>
  <c r="AA517" i="3"/>
  <c r="Z518" i="3"/>
  <c r="AA518" i="3"/>
  <c r="Z519" i="3"/>
  <c r="AA519" i="3"/>
  <c r="Z520" i="3"/>
  <c r="AA520" i="3"/>
  <c r="Z521" i="3"/>
  <c r="AA521" i="3"/>
  <c r="Z522" i="3"/>
  <c r="AA522" i="3"/>
  <c r="Z523" i="3"/>
  <c r="AA523" i="3"/>
  <c r="Z524" i="3"/>
  <c r="AA524" i="3"/>
  <c r="Z525" i="3"/>
  <c r="AA525" i="3"/>
  <c r="Z526" i="3"/>
  <c r="AA526" i="3"/>
  <c r="Z527" i="3"/>
  <c r="AA527" i="3"/>
  <c r="Z528" i="3"/>
  <c r="AA528" i="3"/>
  <c r="Z529" i="3"/>
  <c r="AA529" i="3"/>
  <c r="Z530" i="3"/>
  <c r="AA530" i="3"/>
  <c r="Z531" i="3"/>
  <c r="AA531" i="3"/>
  <c r="Z532" i="3"/>
  <c r="AA532" i="3"/>
  <c r="Z533" i="3"/>
  <c r="AA533" i="3"/>
  <c r="Z534" i="3"/>
  <c r="AA534" i="3"/>
  <c r="Z535" i="3"/>
  <c r="AA535" i="3"/>
  <c r="Z536" i="3"/>
  <c r="AA536" i="3"/>
  <c r="Z537" i="3"/>
  <c r="AA537" i="3"/>
  <c r="Z538" i="3"/>
  <c r="AA538" i="3"/>
  <c r="Z539" i="3"/>
  <c r="AA539" i="3"/>
  <c r="Z540" i="3"/>
  <c r="AA540" i="3"/>
  <c r="Z541" i="3"/>
  <c r="AA541" i="3"/>
  <c r="Z542" i="3"/>
  <c r="AA542" i="3"/>
  <c r="Z543" i="3"/>
  <c r="AA543" i="3"/>
  <c r="Z544" i="3"/>
  <c r="AA544" i="3"/>
  <c r="Z545" i="3"/>
  <c r="AA545" i="3"/>
  <c r="Z546" i="3"/>
  <c r="AA546" i="3"/>
  <c r="Z547" i="3"/>
  <c r="AA547" i="3"/>
  <c r="Z548" i="3"/>
  <c r="AA548" i="3"/>
  <c r="Z549" i="3"/>
  <c r="AA549" i="3"/>
  <c r="Z550" i="3"/>
  <c r="AA550" i="3"/>
  <c r="Z551" i="3"/>
  <c r="AA551" i="3"/>
  <c r="Z552" i="3"/>
  <c r="AA552" i="3"/>
  <c r="Z553" i="3"/>
  <c r="AA553" i="3"/>
  <c r="Z554" i="3"/>
  <c r="AA554" i="3"/>
  <c r="Z555" i="3"/>
  <c r="AA555" i="3"/>
  <c r="Z556" i="3"/>
  <c r="AA556" i="3"/>
  <c r="Z557" i="3"/>
  <c r="AA557" i="3"/>
  <c r="Z558" i="3"/>
  <c r="AA558" i="3"/>
  <c r="Z559" i="3"/>
  <c r="AA559" i="3"/>
  <c r="Z560" i="3"/>
  <c r="AA560" i="3"/>
  <c r="Z561" i="3"/>
  <c r="AA561" i="3"/>
  <c r="Z562" i="3"/>
  <c r="AA562" i="3"/>
  <c r="Z563" i="3"/>
  <c r="AA563" i="3"/>
  <c r="Z564" i="3"/>
  <c r="AA564" i="3"/>
  <c r="Z565" i="3"/>
  <c r="AA565" i="3"/>
  <c r="Z566" i="3"/>
  <c r="AA566" i="3"/>
  <c r="Z567" i="3"/>
  <c r="AA567" i="3"/>
  <c r="Z568" i="3"/>
  <c r="AA568" i="3"/>
  <c r="Z569" i="3"/>
  <c r="AA569" i="3"/>
  <c r="Z570" i="3"/>
  <c r="AA570" i="3"/>
  <c r="Z571" i="3"/>
  <c r="AA571" i="3"/>
  <c r="Z572" i="3"/>
  <c r="AA572" i="3"/>
  <c r="Z573" i="3"/>
  <c r="AA573" i="3"/>
  <c r="Z574" i="3"/>
  <c r="AA574" i="3"/>
  <c r="Z575" i="3"/>
  <c r="AA575" i="3"/>
  <c r="Z576" i="3"/>
  <c r="AA576" i="3"/>
  <c r="Z577" i="3"/>
  <c r="AA577" i="3"/>
  <c r="Z578" i="3"/>
  <c r="AA578" i="3"/>
  <c r="Z579" i="3"/>
  <c r="AA579" i="3"/>
  <c r="Z580" i="3"/>
  <c r="AA580" i="3"/>
  <c r="Z581" i="3"/>
  <c r="AA581" i="3"/>
  <c r="Z582" i="3"/>
  <c r="AA582" i="3"/>
  <c r="Z583" i="3"/>
  <c r="AA583" i="3"/>
  <c r="Z584" i="3"/>
  <c r="AA584" i="3"/>
  <c r="Z585" i="3"/>
  <c r="AA585" i="3"/>
  <c r="Z586" i="3"/>
  <c r="AA586" i="3"/>
  <c r="Z587" i="3"/>
  <c r="AA587" i="3"/>
  <c r="Z588" i="3"/>
  <c r="AA588" i="3"/>
  <c r="Z589" i="3"/>
  <c r="AA589" i="3"/>
  <c r="Z590" i="3"/>
  <c r="AA590" i="3"/>
  <c r="Z591" i="3"/>
  <c r="AA591" i="3"/>
  <c r="Z592" i="3"/>
  <c r="AA592" i="3"/>
  <c r="Z593" i="3"/>
  <c r="AA593" i="3"/>
  <c r="Z594" i="3"/>
  <c r="AA594" i="3"/>
  <c r="Z595" i="3"/>
  <c r="AA595" i="3"/>
  <c r="Z596" i="3"/>
  <c r="AA596" i="3"/>
  <c r="Z597" i="3"/>
  <c r="AA597" i="3"/>
  <c r="Z598" i="3"/>
  <c r="AA598" i="3"/>
  <c r="Z599" i="3"/>
  <c r="AA599" i="3"/>
  <c r="Z600" i="3"/>
  <c r="AA600" i="3"/>
  <c r="Z601" i="3"/>
  <c r="AA601" i="3"/>
  <c r="Z602" i="3"/>
  <c r="AA602" i="3"/>
  <c r="Z603" i="3"/>
  <c r="AA603" i="3"/>
  <c r="Z604" i="3"/>
  <c r="AA604" i="3"/>
  <c r="Z605" i="3"/>
  <c r="AA605" i="3"/>
  <c r="Z606" i="3"/>
  <c r="AA606" i="3"/>
  <c r="Z607" i="3"/>
  <c r="AA607" i="3"/>
  <c r="Z608" i="3"/>
  <c r="AA608" i="3"/>
  <c r="Z609" i="3"/>
  <c r="AA609" i="3"/>
  <c r="Z610" i="3"/>
  <c r="AA610" i="3"/>
  <c r="Z611" i="3"/>
  <c r="AA611" i="3"/>
  <c r="Z612" i="3"/>
  <c r="AA612" i="3"/>
  <c r="Z613" i="3"/>
  <c r="AA613" i="3"/>
  <c r="Z614" i="3"/>
  <c r="AA614" i="3"/>
  <c r="Z615" i="3"/>
  <c r="AA615" i="3"/>
  <c r="Z616" i="3"/>
  <c r="AA616" i="3"/>
  <c r="Z617" i="3"/>
  <c r="AA617" i="3"/>
  <c r="Z618" i="3"/>
  <c r="AA618" i="3"/>
  <c r="Z619" i="3"/>
  <c r="AA619" i="3"/>
  <c r="Z620" i="3"/>
  <c r="AA620" i="3"/>
  <c r="Z621" i="3"/>
  <c r="AA621" i="3"/>
  <c r="Z622" i="3"/>
  <c r="AA622" i="3"/>
  <c r="Z623" i="3"/>
  <c r="AA623" i="3"/>
  <c r="Z624" i="3"/>
  <c r="AA624" i="3"/>
  <c r="Z625" i="3"/>
  <c r="AA625" i="3"/>
  <c r="Z626" i="3"/>
  <c r="AA626" i="3"/>
  <c r="Z627" i="3"/>
  <c r="AA627" i="3"/>
  <c r="Z628" i="3"/>
  <c r="AA628" i="3"/>
  <c r="Z629" i="3"/>
  <c r="AA629" i="3"/>
  <c r="Z630" i="3"/>
  <c r="AA630" i="3"/>
  <c r="Z631" i="3"/>
  <c r="AA631" i="3"/>
  <c r="Z632" i="3"/>
  <c r="AA632" i="3"/>
  <c r="Z633" i="3"/>
  <c r="AA633" i="3"/>
  <c r="Z634" i="3"/>
  <c r="AA634" i="3"/>
  <c r="Z635" i="3"/>
  <c r="AA635" i="3"/>
  <c r="Z636" i="3"/>
  <c r="AA636" i="3"/>
  <c r="Z637" i="3"/>
  <c r="AA637" i="3"/>
  <c r="Z638" i="3"/>
  <c r="AA638" i="3"/>
  <c r="Z639" i="3"/>
  <c r="AA639" i="3"/>
  <c r="Z640" i="3"/>
  <c r="AA640" i="3"/>
  <c r="Z641" i="3"/>
  <c r="AA641" i="3"/>
  <c r="Z642" i="3"/>
  <c r="AA642" i="3"/>
  <c r="Z643" i="3"/>
  <c r="AA643" i="3"/>
  <c r="Z644" i="3"/>
  <c r="AA644" i="3"/>
  <c r="Z645" i="3"/>
  <c r="AA645" i="3"/>
  <c r="Z646" i="3"/>
  <c r="AA646" i="3"/>
  <c r="Z647" i="3"/>
  <c r="AA647" i="3"/>
  <c r="Z648" i="3"/>
  <c r="AA648" i="3"/>
  <c r="Z649" i="3"/>
  <c r="AA649" i="3"/>
  <c r="Z650" i="3"/>
  <c r="AA650" i="3"/>
  <c r="Z651" i="3"/>
  <c r="AA651" i="3"/>
  <c r="Z652" i="3"/>
  <c r="AA652" i="3"/>
  <c r="Z653" i="3"/>
  <c r="AA653" i="3"/>
  <c r="Z654" i="3"/>
  <c r="AA654" i="3"/>
  <c r="Z655" i="3"/>
  <c r="AA655" i="3"/>
  <c r="Z656" i="3"/>
  <c r="AA656" i="3"/>
  <c r="Z657" i="3"/>
  <c r="AA657" i="3"/>
  <c r="Z658" i="3"/>
  <c r="AA658" i="3"/>
  <c r="Z659" i="3"/>
  <c r="AA659" i="3"/>
  <c r="Z660" i="3"/>
  <c r="AA660" i="3"/>
  <c r="Z661" i="3"/>
  <c r="AA661" i="3"/>
  <c r="Z662" i="3"/>
  <c r="AA662" i="3"/>
  <c r="Z663" i="3"/>
  <c r="AA663" i="3"/>
  <c r="Z664" i="3"/>
  <c r="AA664" i="3"/>
  <c r="Z665" i="3"/>
  <c r="AA665" i="3"/>
  <c r="Z666" i="3"/>
  <c r="AA666" i="3"/>
  <c r="Z667" i="3"/>
  <c r="AA667" i="3"/>
  <c r="Z668" i="3"/>
  <c r="AA668" i="3"/>
  <c r="Z669" i="3"/>
  <c r="AA669" i="3"/>
  <c r="Z670" i="3"/>
  <c r="AA670" i="3"/>
  <c r="Z671" i="3"/>
  <c r="AA671" i="3"/>
  <c r="Z672" i="3"/>
  <c r="AA672" i="3"/>
  <c r="Z673" i="3"/>
  <c r="AA673" i="3"/>
  <c r="Z674" i="3"/>
  <c r="AA674" i="3"/>
  <c r="Z675" i="3"/>
  <c r="AA675" i="3"/>
  <c r="Z676" i="3"/>
  <c r="AA676" i="3"/>
  <c r="Z677" i="3"/>
  <c r="AA677" i="3"/>
  <c r="Z678" i="3"/>
  <c r="AA678" i="3"/>
  <c r="Z679" i="3"/>
  <c r="AA679" i="3"/>
  <c r="Z680" i="3"/>
  <c r="AA680" i="3"/>
  <c r="Z681" i="3"/>
  <c r="AA681" i="3"/>
  <c r="Z682" i="3"/>
  <c r="AA682" i="3"/>
  <c r="Z683" i="3"/>
  <c r="AA683" i="3"/>
  <c r="Z684" i="3"/>
  <c r="AA684" i="3"/>
  <c r="Z685" i="3"/>
  <c r="AA685" i="3"/>
  <c r="Z686" i="3"/>
  <c r="AA686" i="3"/>
  <c r="Z687" i="3"/>
  <c r="AA687" i="3"/>
  <c r="Z688" i="3"/>
  <c r="AA688" i="3"/>
  <c r="Z689" i="3"/>
  <c r="AA689" i="3"/>
  <c r="Z690" i="3"/>
  <c r="AA690" i="3"/>
  <c r="Z691" i="3"/>
  <c r="AA691" i="3"/>
  <c r="Z692" i="3"/>
  <c r="AA692" i="3"/>
  <c r="Z693" i="3"/>
  <c r="AA693" i="3"/>
  <c r="Z694" i="3"/>
  <c r="AA694" i="3"/>
  <c r="Z695" i="3"/>
  <c r="AA695" i="3"/>
  <c r="Z696" i="3"/>
  <c r="AA696" i="3"/>
  <c r="Z697" i="3"/>
  <c r="AA697" i="3"/>
  <c r="Z698" i="3"/>
  <c r="AA698" i="3"/>
  <c r="Z699" i="3"/>
  <c r="AA699" i="3"/>
  <c r="Z700" i="3"/>
  <c r="AA700" i="3"/>
  <c r="Z701" i="3"/>
  <c r="AA701" i="3"/>
  <c r="Z702" i="3"/>
  <c r="AA702" i="3"/>
  <c r="Z703" i="3"/>
  <c r="AA703" i="3"/>
  <c r="Z704" i="3"/>
  <c r="AA704" i="3"/>
  <c r="Z705" i="3"/>
  <c r="AA705" i="3"/>
  <c r="Z706" i="3"/>
  <c r="AA706" i="3"/>
  <c r="Z707" i="3"/>
  <c r="AA707" i="3"/>
  <c r="Z708" i="3"/>
  <c r="AA708" i="3"/>
  <c r="Z709" i="3"/>
  <c r="AA709" i="3"/>
  <c r="Z710" i="3"/>
  <c r="AA710" i="3"/>
  <c r="Z711" i="3"/>
  <c r="AA711" i="3"/>
  <c r="Z712" i="3"/>
  <c r="AA712" i="3"/>
  <c r="Z713" i="3"/>
  <c r="AA713" i="3"/>
  <c r="Z714" i="3"/>
  <c r="AA714" i="3"/>
  <c r="Z715" i="3"/>
  <c r="AA715" i="3"/>
  <c r="Z716" i="3"/>
  <c r="AA716" i="3"/>
  <c r="Z717" i="3"/>
  <c r="AA717" i="3"/>
  <c r="Z718" i="3"/>
  <c r="AA718" i="3"/>
  <c r="Z719" i="3"/>
  <c r="AA719" i="3"/>
  <c r="Z720" i="3"/>
  <c r="AA720" i="3"/>
  <c r="Z721" i="3"/>
  <c r="AA721" i="3"/>
  <c r="Z722" i="3"/>
  <c r="AA722" i="3"/>
  <c r="Z723" i="3"/>
  <c r="AA723" i="3"/>
  <c r="Z724" i="3"/>
  <c r="AA724" i="3"/>
  <c r="Z725" i="3"/>
  <c r="AA725" i="3"/>
  <c r="Z726" i="3"/>
  <c r="AA726" i="3"/>
  <c r="Z727" i="3"/>
  <c r="AA727" i="3"/>
  <c r="Z728" i="3"/>
  <c r="AA728" i="3"/>
  <c r="Z729" i="3"/>
  <c r="AA729" i="3"/>
  <c r="Z730" i="3"/>
  <c r="AA730" i="3"/>
  <c r="Z731" i="3"/>
  <c r="AA731" i="3"/>
  <c r="Z732" i="3"/>
  <c r="AA732" i="3"/>
  <c r="Z733" i="3"/>
  <c r="AA733" i="3"/>
  <c r="Z734" i="3"/>
  <c r="AA734" i="3"/>
  <c r="Z735" i="3"/>
  <c r="AA735" i="3"/>
  <c r="Z736" i="3"/>
  <c r="AA736" i="3"/>
  <c r="Z737" i="3"/>
  <c r="AA737" i="3"/>
  <c r="Z738" i="3"/>
  <c r="AA738" i="3"/>
  <c r="Z739" i="3"/>
  <c r="AA739" i="3"/>
  <c r="Z740" i="3"/>
  <c r="AA740" i="3"/>
  <c r="Z741" i="3"/>
  <c r="AA741" i="3"/>
  <c r="Z742" i="3"/>
  <c r="AA742" i="3"/>
  <c r="Z743" i="3"/>
  <c r="AA743" i="3"/>
  <c r="Z744" i="3"/>
  <c r="AA744" i="3"/>
  <c r="Z745" i="3"/>
  <c r="AA745" i="3"/>
  <c r="Z746" i="3"/>
  <c r="AA746" i="3"/>
  <c r="Z747" i="3"/>
  <c r="AA747" i="3"/>
  <c r="Z748" i="3"/>
  <c r="AA748" i="3"/>
  <c r="Z749" i="3"/>
  <c r="AA749" i="3"/>
  <c r="Z750" i="3"/>
  <c r="AA750" i="3"/>
  <c r="Z751" i="3"/>
  <c r="AA751" i="3"/>
  <c r="Z752" i="3"/>
  <c r="AA752" i="3"/>
  <c r="Z753" i="3"/>
  <c r="AA753" i="3"/>
  <c r="Z754" i="3"/>
  <c r="AA754" i="3"/>
  <c r="Z755" i="3"/>
  <c r="AA755" i="3"/>
  <c r="Z756" i="3"/>
  <c r="AA756" i="3"/>
  <c r="Z757" i="3"/>
  <c r="AA757" i="3"/>
  <c r="Z758" i="3"/>
  <c r="AA758" i="3"/>
  <c r="Z759" i="3"/>
  <c r="AA759" i="3"/>
  <c r="Z760" i="3"/>
  <c r="AA760" i="3"/>
  <c r="Z761" i="3"/>
  <c r="AA761" i="3"/>
  <c r="Z762" i="3"/>
  <c r="AA762" i="3"/>
  <c r="Z763" i="3"/>
  <c r="AA763" i="3"/>
  <c r="Z764" i="3"/>
  <c r="AA764" i="3"/>
  <c r="Z765" i="3"/>
  <c r="AA765" i="3"/>
  <c r="Z766" i="3"/>
  <c r="AA766" i="3"/>
  <c r="Z767" i="3"/>
  <c r="AA767" i="3"/>
  <c r="Z768" i="3"/>
  <c r="AA768" i="3"/>
  <c r="Z769" i="3"/>
  <c r="AA769" i="3"/>
  <c r="Z770" i="3"/>
  <c r="AA770" i="3"/>
  <c r="Z771" i="3"/>
  <c r="AA771" i="3"/>
  <c r="Z772" i="3"/>
  <c r="AA772" i="3"/>
  <c r="Z773" i="3"/>
  <c r="AA773" i="3"/>
  <c r="Z774" i="3"/>
  <c r="AA774" i="3"/>
  <c r="Z775" i="3"/>
  <c r="AA775" i="3"/>
  <c r="Z776" i="3"/>
  <c r="AA776" i="3"/>
  <c r="Z777" i="3"/>
  <c r="AA777" i="3"/>
  <c r="Z778" i="3"/>
  <c r="AA778" i="3"/>
  <c r="Z779" i="3"/>
  <c r="AA779" i="3"/>
  <c r="Z780" i="3"/>
  <c r="AA780" i="3"/>
  <c r="Z781" i="3"/>
  <c r="AA781" i="3"/>
  <c r="Z782" i="3"/>
  <c r="AA782" i="3"/>
  <c r="Z783" i="3"/>
  <c r="AA783" i="3"/>
  <c r="Z784" i="3"/>
  <c r="AA784" i="3"/>
  <c r="Z785" i="3"/>
  <c r="AA785" i="3"/>
  <c r="Z786" i="3"/>
  <c r="AA786" i="3"/>
  <c r="Z787" i="3"/>
  <c r="AA787" i="3"/>
  <c r="Z788" i="3"/>
  <c r="AA788" i="3"/>
  <c r="Z789" i="3"/>
  <c r="AA789" i="3"/>
  <c r="Z790" i="3"/>
  <c r="AA790" i="3"/>
  <c r="Z791" i="3"/>
  <c r="AA791" i="3"/>
  <c r="Z792" i="3"/>
  <c r="AA792" i="3"/>
  <c r="Z793" i="3"/>
  <c r="AA793" i="3"/>
  <c r="Z794" i="3"/>
  <c r="AA794" i="3"/>
  <c r="Z795" i="3"/>
  <c r="AA795" i="3"/>
  <c r="Z796" i="3"/>
  <c r="AA796" i="3"/>
  <c r="Z797" i="3"/>
  <c r="AA797" i="3"/>
  <c r="Z798" i="3"/>
  <c r="AA798" i="3"/>
  <c r="Z799" i="3"/>
  <c r="AA799" i="3"/>
  <c r="Z800" i="3"/>
  <c r="AA800" i="3"/>
  <c r="Z801" i="3"/>
  <c r="AA801" i="3"/>
  <c r="Z802" i="3"/>
  <c r="AA802" i="3"/>
  <c r="Z803" i="3"/>
  <c r="AA803" i="3"/>
  <c r="Z804" i="3"/>
  <c r="AA804" i="3"/>
  <c r="Z805" i="3"/>
  <c r="AA805" i="3"/>
  <c r="Z806" i="3"/>
  <c r="AA806" i="3"/>
  <c r="Z807" i="3"/>
  <c r="AA807" i="3"/>
  <c r="Z808" i="3"/>
  <c r="AA808" i="3"/>
  <c r="Z809" i="3"/>
  <c r="AA809" i="3"/>
  <c r="Z810" i="3"/>
  <c r="AA810" i="3"/>
  <c r="Z811" i="3"/>
  <c r="AA811" i="3"/>
  <c r="Z812" i="3"/>
  <c r="AA812" i="3"/>
  <c r="Z813" i="3"/>
  <c r="AA813" i="3"/>
  <c r="Z814" i="3"/>
  <c r="AA814" i="3"/>
  <c r="Z815" i="3"/>
  <c r="AA815" i="3"/>
  <c r="Z816" i="3"/>
  <c r="AA816" i="3"/>
  <c r="Z817" i="3"/>
  <c r="AA817" i="3"/>
  <c r="Z818" i="3"/>
  <c r="AA818" i="3"/>
  <c r="Z819" i="3"/>
  <c r="AA819" i="3"/>
  <c r="Z820" i="3"/>
  <c r="AA820" i="3"/>
  <c r="Z821" i="3"/>
  <c r="AA821" i="3"/>
  <c r="Z822" i="3"/>
  <c r="AA822" i="3"/>
  <c r="Z823" i="3"/>
  <c r="AA823" i="3"/>
  <c r="Z824" i="3"/>
  <c r="AA824" i="3"/>
  <c r="Z825" i="3"/>
  <c r="AA825" i="3"/>
  <c r="Z826" i="3"/>
  <c r="AA826" i="3"/>
  <c r="Z827" i="3"/>
  <c r="AA827" i="3"/>
  <c r="Z828" i="3"/>
  <c r="AA828" i="3"/>
  <c r="Z829" i="3"/>
  <c r="AA829" i="3"/>
  <c r="Z830" i="3"/>
  <c r="AA830" i="3"/>
  <c r="Z831" i="3"/>
  <c r="AA831" i="3"/>
  <c r="Z832" i="3"/>
  <c r="AA832" i="3"/>
  <c r="Z833" i="3"/>
  <c r="AA833" i="3"/>
  <c r="Z834" i="3"/>
  <c r="AA834" i="3"/>
  <c r="Z835" i="3"/>
  <c r="AA835" i="3"/>
  <c r="Z836" i="3"/>
  <c r="AA836" i="3"/>
  <c r="Z837" i="3"/>
  <c r="AA837" i="3"/>
  <c r="Z838" i="3"/>
  <c r="AA838" i="3"/>
  <c r="Z839" i="3"/>
  <c r="AA839" i="3"/>
  <c r="Z840" i="3"/>
  <c r="AA840" i="3"/>
  <c r="Z841" i="3"/>
  <c r="AA841" i="3"/>
  <c r="Z842" i="3"/>
  <c r="AA842" i="3"/>
  <c r="Z843" i="3"/>
  <c r="AA843" i="3"/>
  <c r="Z844" i="3"/>
  <c r="AA844" i="3"/>
  <c r="Z845" i="3"/>
  <c r="AA845" i="3"/>
  <c r="Z846" i="3"/>
  <c r="AA846" i="3"/>
  <c r="Z847" i="3"/>
  <c r="AA847" i="3"/>
  <c r="Z848" i="3"/>
  <c r="AA848" i="3"/>
  <c r="Z849" i="3"/>
  <c r="AA849" i="3"/>
  <c r="Z850" i="3"/>
  <c r="AA850" i="3"/>
  <c r="Z851" i="3"/>
  <c r="AA851" i="3"/>
  <c r="Z852" i="3"/>
  <c r="AA852" i="3"/>
  <c r="Z853" i="3"/>
  <c r="AA853" i="3"/>
  <c r="Z854" i="3"/>
  <c r="AA854" i="3"/>
  <c r="Z855" i="3"/>
  <c r="AA855" i="3"/>
  <c r="Z856" i="3"/>
  <c r="AA856" i="3"/>
  <c r="Z857" i="3"/>
  <c r="AA857" i="3"/>
  <c r="Z858" i="3"/>
  <c r="AA858" i="3"/>
  <c r="Z859" i="3"/>
  <c r="AA859" i="3"/>
  <c r="Z860" i="3"/>
  <c r="AA860" i="3"/>
  <c r="Z861" i="3"/>
  <c r="AA861" i="3"/>
  <c r="Z862" i="3"/>
  <c r="AA862" i="3"/>
  <c r="Z863" i="3"/>
  <c r="AA863" i="3"/>
  <c r="Z864" i="3"/>
  <c r="AA864" i="3"/>
  <c r="Z865" i="3"/>
  <c r="AA865" i="3"/>
  <c r="Z866" i="3"/>
  <c r="AA866" i="3"/>
  <c r="Z867" i="3"/>
  <c r="AA867" i="3"/>
  <c r="Z868" i="3"/>
  <c r="AA868" i="3"/>
  <c r="Z869" i="3"/>
  <c r="AA869" i="3"/>
  <c r="Z870" i="3"/>
  <c r="AA870" i="3"/>
  <c r="Z871" i="3"/>
  <c r="AA871" i="3"/>
  <c r="Z872" i="3"/>
  <c r="AA872" i="3"/>
  <c r="Z873" i="3"/>
  <c r="AA873" i="3"/>
  <c r="Z874" i="3"/>
  <c r="AA874" i="3"/>
  <c r="Z875" i="3"/>
  <c r="AA875" i="3"/>
  <c r="Z876" i="3"/>
  <c r="AA876" i="3"/>
  <c r="Z877" i="3"/>
  <c r="AA877" i="3"/>
  <c r="Z878" i="3"/>
  <c r="AA878" i="3"/>
  <c r="Z879" i="3"/>
  <c r="AA879" i="3"/>
  <c r="Z880" i="3"/>
  <c r="AA880" i="3"/>
  <c r="Z881" i="3"/>
  <c r="AA881" i="3"/>
  <c r="Z882" i="3"/>
  <c r="AA882" i="3"/>
  <c r="Z883" i="3"/>
  <c r="AA883" i="3"/>
  <c r="Z884" i="3"/>
  <c r="AA884" i="3"/>
  <c r="Z885" i="3"/>
  <c r="AA885" i="3"/>
  <c r="Z886" i="3"/>
  <c r="AA886" i="3"/>
  <c r="Z887" i="3"/>
  <c r="AA887" i="3"/>
  <c r="Z888" i="3"/>
  <c r="AA888" i="3"/>
  <c r="Z889" i="3"/>
  <c r="AA889" i="3"/>
  <c r="Z890" i="3"/>
  <c r="AA890" i="3"/>
  <c r="Z891" i="3"/>
  <c r="AA891" i="3"/>
  <c r="Z892" i="3"/>
  <c r="AA892" i="3"/>
  <c r="Z893" i="3"/>
  <c r="AA893" i="3"/>
  <c r="Z894" i="3"/>
  <c r="AA894" i="3"/>
  <c r="Z895" i="3"/>
  <c r="AA895" i="3"/>
  <c r="Z896" i="3"/>
  <c r="AA896" i="3"/>
  <c r="Z897" i="3"/>
  <c r="AA897" i="3"/>
  <c r="Z898" i="3"/>
  <c r="AA898" i="3"/>
  <c r="Z899" i="3"/>
  <c r="AA899" i="3"/>
  <c r="Z900" i="3"/>
  <c r="AA900" i="3"/>
  <c r="Z901" i="3"/>
  <c r="AA901" i="3"/>
  <c r="Z902" i="3"/>
  <c r="AA902" i="3"/>
  <c r="Z903" i="3"/>
  <c r="AA903" i="3"/>
  <c r="Z904" i="3"/>
  <c r="AA904" i="3"/>
  <c r="Z905" i="3"/>
  <c r="AA905" i="3"/>
  <c r="Z906" i="3"/>
  <c r="AA906" i="3"/>
  <c r="Z907" i="3"/>
  <c r="AA907" i="3"/>
  <c r="Z908" i="3"/>
  <c r="AA908" i="3"/>
  <c r="Z909" i="3"/>
  <c r="AA909" i="3"/>
  <c r="Z910" i="3"/>
  <c r="AA910" i="3"/>
  <c r="Z911" i="3"/>
  <c r="AA911" i="3"/>
  <c r="Z912" i="3"/>
  <c r="AA912" i="3"/>
  <c r="Z913" i="3"/>
  <c r="AA913" i="3"/>
  <c r="Z914" i="3"/>
  <c r="AA914" i="3"/>
  <c r="Z915" i="3"/>
  <c r="AA915" i="3"/>
  <c r="Z916" i="3"/>
  <c r="AA916" i="3"/>
  <c r="Z917" i="3"/>
  <c r="AA917" i="3"/>
  <c r="Z918" i="3"/>
  <c r="AA918" i="3"/>
  <c r="Z919" i="3"/>
  <c r="AA919" i="3"/>
  <c r="Z920" i="3"/>
  <c r="AA920" i="3"/>
  <c r="Z921" i="3"/>
  <c r="AA921" i="3"/>
  <c r="Z922" i="3"/>
  <c r="AA922" i="3"/>
  <c r="Z923" i="3"/>
  <c r="AA923" i="3"/>
  <c r="Z924" i="3"/>
  <c r="AA924" i="3"/>
  <c r="Z925" i="3"/>
  <c r="AA925" i="3"/>
  <c r="Z926" i="3"/>
  <c r="AA926" i="3"/>
  <c r="Z927" i="3"/>
  <c r="AA927" i="3"/>
  <c r="Z928" i="3"/>
  <c r="AA928" i="3"/>
  <c r="Z929" i="3"/>
  <c r="AA929" i="3"/>
  <c r="Z930" i="3"/>
  <c r="AA930" i="3"/>
  <c r="Z931" i="3"/>
  <c r="AA931" i="3"/>
  <c r="Z932" i="3"/>
  <c r="AA932" i="3"/>
  <c r="Z933" i="3"/>
  <c r="AA933" i="3"/>
  <c r="Z934" i="3"/>
  <c r="AA934" i="3"/>
  <c r="Z935" i="3"/>
  <c r="AA935" i="3"/>
  <c r="Z936" i="3"/>
  <c r="AA936" i="3"/>
  <c r="Z937" i="3"/>
  <c r="AA937" i="3"/>
  <c r="Z938" i="3"/>
  <c r="AA938" i="3"/>
  <c r="Z939" i="3"/>
  <c r="AA939" i="3"/>
  <c r="Z940" i="3"/>
  <c r="AA940" i="3"/>
  <c r="Z941" i="3"/>
  <c r="AA941" i="3"/>
  <c r="Z942" i="3"/>
  <c r="AA942" i="3"/>
  <c r="Z943" i="3"/>
  <c r="AA943" i="3"/>
  <c r="Z944" i="3"/>
  <c r="AA944" i="3"/>
  <c r="Z945" i="3"/>
  <c r="AA945" i="3"/>
  <c r="Z946" i="3"/>
  <c r="AA946" i="3"/>
  <c r="Z947" i="3"/>
  <c r="AA947" i="3"/>
  <c r="Z948" i="3"/>
  <c r="AA948" i="3"/>
  <c r="Z949" i="3"/>
  <c r="AA949" i="3"/>
  <c r="Z950" i="3"/>
  <c r="AA950" i="3"/>
  <c r="Z951" i="3"/>
  <c r="AA951" i="3"/>
  <c r="Z952" i="3"/>
  <c r="AA952" i="3"/>
  <c r="Z953" i="3"/>
  <c r="AA953" i="3"/>
  <c r="Z954" i="3"/>
  <c r="AA954" i="3"/>
  <c r="Z955" i="3"/>
  <c r="AA955" i="3"/>
  <c r="Z956" i="3"/>
  <c r="AA956" i="3"/>
  <c r="Z957" i="3"/>
  <c r="AA957" i="3"/>
  <c r="Z958" i="3"/>
  <c r="AA958" i="3"/>
  <c r="Z959" i="3"/>
  <c r="AA959" i="3"/>
  <c r="Z960" i="3"/>
  <c r="AA960" i="3"/>
  <c r="Z961" i="3"/>
  <c r="AA961" i="3"/>
  <c r="Z962" i="3"/>
  <c r="AA962" i="3"/>
  <c r="Z963" i="3"/>
  <c r="AA963" i="3"/>
  <c r="Z964" i="3"/>
  <c r="AA964" i="3"/>
  <c r="Z965" i="3"/>
  <c r="AA965" i="3"/>
  <c r="Z966" i="3"/>
  <c r="AA966" i="3"/>
  <c r="Z967" i="3"/>
  <c r="AA967" i="3"/>
  <c r="Z968" i="3"/>
  <c r="AA968" i="3"/>
  <c r="Z969" i="3"/>
  <c r="AA969" i="3"/>
  <c r="Z970" i="3"/>
  <c r="AA970" i="3"/>
  <c r="Z971" i="3"/>
  <c r="AA971" i="3"/>
  <c r="Z972" i="3"/>
  <c r="AA972" i="3"/>
  <c r="Z973" i="3"/>
  <c r="AA973" i="3"/>
  <c r="Z974" i="3"/>
  <c r="AA974" i="3"/>
  <c r="Z975" i="3"/>
  <c r="AA975" i="3"/>
  <c r="Z976" i="3"/>
  <c r="AA976" i="3"/>
  <c r="Z977" i="3"/>
  <c r="AA977" i="3"/>
  <c r="Z978" i="3"/>
  <c r="AA978" i="3"/>
  <c r="Z979" i="3"/>
  <c r="AA979" i="3"/>
  <c r="Z980" i="3"/>
  <c r="AA980" i="3"/>
  <c r="Z981" i="3"/>
  <c r="AA981" i="3"/>
  <c r="Z982" i="3"/>
  <c r="AA982" i="3"/>
  <c r="Z983" i="3"/>
  <c r="AA983" i="3"/>
  <c r="Z984" i="3"/>
  <c r="AA984" i="3"/>
  <c r="Z985" i="3"/>
  <c r="AA985" i="3"/>
  <c r="Z986" i="3"/>
  <c r="AA986" i="3"/>
  <c r="Z987" i="3"/>
  <c r="AA987" i="3"/>
  <c r="Z988" i="3"/>
  <c r="AA988" i="3"/>
  <c r="Z989" i="3"/>
  <c r="AA989" i="3"/>
  <c r="Z990" i="3"/>
  <c r="AA990" i="3"/>
  <c r="Z991" i="3"/>
  <c r="AA991" i="3"/>
  <c r="Z992" i="3"/>
  <c r="AA992" i="3"/>
  <c r="Z993" i="3"/>
  <c r="AA993" i="3"/>
  <c r="Z994" i="3"/>
  <c r="AA994" i="3"/>
  <c r="Z995" i="3"/>
  <c r="AA995" i="3"/>
  <c r="Z996" i="3"/>
  <c r="AA996" i="3"/>
  <c r="Z997" i="3"/>
  <c r="AA997" i="3"/>
  <c r="Z998" i="3"/>
  <c r="AA998" i="3"/>
  <c r="Z999" i="3"/>
  <c r="AA999" i="3"/>
  <c r="Z1000" i="3"/>
  <c r="AA1000" i="3"/>
  <c r="Z1001" i="3"/>
  <c r="AA1001" i="3"/>
  <c r="Z1002" i="3"/>
  <c r="AA1002" i="3"/>
  <c r="Z1003" i="3"/>
  <c r="AA1003" i="3"/>
  <c r="Z1004" i="3"/>
  <c r="AA1004" i="3"/>
  <c r="Z1005" i="3"/>
  <c r="AA1005" i="3"/>
  <c r="Z1006" i="3"/>
  <c r="AA1006" i="3"/>
  <c r="Z1007" i="3"/>
  <c r="AA1007" i="3"/>
  <c r="Z1008" i="3"/>
  <c r="AA1008" i="3"/>
  <c r="Z1009" i="3"/>
  <c r="AA1009" i="3"/>
  <c r="Z1010" i="3"/>
  <c r="AA1010" i="3"/>
  <c r="Z1011" i="3"/>
  <c r="AA1011" i="3"/>
  <c r="Z1012" i="3"/>
  <c r="AA1012" i="3"/>
  <c r="Z1013" i="3"/>
  <c r="AA1013" i="3"/>
  <c r="Z1014" i="3"/>
  <c r="AA1014" i="3"/>
  <c r="Z1015" i="3"/>
  <c r="AA1015" i="3"/>
  <c r="Z1016" i="3"/>
  <c r="AA1016" i="3"/>
  <c r="Z1017" i="3"/>
  <c r="AA1017" i="3"/>
  <c r="Z1018" i="3"/>
  <c r="AA1018" i="3"/>
  <c r="Z1019" i="3"/>
  <c r="AA1019" i="3"/>
  <c r="Z1020" i="3"/>
  <c r="AA1020" i="3"/>
  <c r="Z1021" i="3"/>
  <c r="AA1021" i="3"/>
  <c r="Z1022" i="3"/>
  <c r="AA1022" i="3"/>
  <c r="Z1023" i="3"/>
  <c r="AA1023" i="3"/>
  <c r="Z1024" i="3"/>
  <c r="AA1024" i="3"/>
  <c r="Z1025" i="3"/>
  <c r="AA1025" i="3"/>
  <c r="Z1026" i="3"/>
  <c r="AA1026" i="3"/>
  <c r="Z1027" i="3"/>
  <c r="AA1027" i="3"/>
  <c r="Z1028" i="3"/>
  <c r="AA1028" i="3"/>
  <c r="Z1029" i="3"/>
  <c r="AA1029" i="3"/>
  <c r="Z1030" i="3"/>
  <c r="AA1030" i="3"/>
  <c r="Z1031" i="3"/>
  <c r="AA1031" i="3"/>
  <c r="Z1032" i="3"/>
  <c r="AA1032" i="3"/>
  <c r="Z1033" i="3"/>
  <c r="AA1033" i="3"/>
  <c r="Z1034" i="3"/>
  <c r="AA1034" i="3"/>
  <c r="Z1035" i="3"/>
  <c r="AA1035" i="3"/>
  <c r="Z1036" i="3"/>
  <c r="AA1036" i="3"/>
  <c r="Z1037" i="3"/>
  <c r="AA1037" i="3"/>
  <c r="Z1038" i="3"/>
  <c r="AA1038" i="3"/>
  <c r="Z1039" i="3"/>
  <c r="AA1039" i="3"/>
  <c r="Z1040" i="3"/>
  <c r="AA1040" i="3"/>
  <c r="Z1041" i="3"/>
  <c r="AA1041" i="3"/>
  <c r="Z1042" i="3"/>
  <c r="AA1042" i="3"/>
  <c r="Z1043" i="3"/>
  <c r="AA1043" i="3"/>
  <c r="Z1044" i="3"/>
  <c r="AA1044" i="3"/>
  <c r="Z1045" i="3"/>
  <c r="AA1045" i="3"/>
  <c r="Z1046" i="3"/>
  <c r="AA1046" i="3"/>
  <c r="Z1047" i="3"/>
  <c r="AA1047" i="3"/>
  <c r="Z1048" i="3"/>
  <c r="AA1048" i="3"/>
  <c r="Z1049" i="3"/>
  <c r="AA1049" i="3"/>
  <c r="Z1050" i="3"/>
  <c r="AA1050" i="3"/>
  <c r="Z1051" i="3"/>
  <c r="AA1051" i="3"/>
  <c r="Z1052" i="3"/>
  <c r="AA1052" i="3"/>
  <c r="Z1053" i="3"/>
  <c r="AA1053" i="3"/>
  <c r="Z1054" i="3"/>
  <c r="AA1054" i="3"/>
  <c r="Z1055" i="3"/>
  <c r="AA1055" i="3"/>
  <c r="Z1056" i="3"/>
  <c r="AA1056" i="3"/>
  <c r="Z1057" i="3"/>
  <c r="AA1057" i="3"/>
  <c r="Z1058" i="3"/>
  <c r="AA1058" i="3"/>
  <c r="Z1059" i="3"/>
  <c r="AA1059" i="3"/>
  <c r="Z1060" i="3"/>
  <c r="AA1060" i="3"/>
  <c r="Z1061" i="3"/>
  <c r="AA1061" i="3"/>
  <c r="Z1062" i="3"/>
  <c r="AA1062" i="3"/>
  <c r="Z1063" i="3"/>
  <c r="AA1063" i="3"/>
  <c r="Z1064" i="3"/>
  <c r="AA1064" i="3"/>
  <c r="Z1065" i="3"/>
  <c r="AA1065" i="3"/>
  <c r="Z1066" i="3"/>
  <c r="AA1066" i="3"/>
  <c r="Z1067" i="3"/>
  <c r="AA1067" i="3"/>
  <c r="Z1068" i="3"/>
  <c r="AA1068" i="3"/>
  <c r="Z1069" i="3"/>
  <c r="AA1069" i="3"/>
  <c r="Z1070" i="3"/>
  <c r="AA1070" i="3"/>
  <c r="Z1071" i="3"/>
  <c r="AA1071" i="3"/>
  <c r="Z1072" i="3"/>
  <c r="AA1072" i="3"/>
  <c r="Z1073" i="3"/>
  <c r="AA1073" i="3"/>
  <c r="Z1074" i="3"/>
  <c r="AA1074" i="3"/>
  <c r="Z1075" i="3"/>
  <c r="AA1075" i="3"/>
  <c r="Z1076" i="3"/>
  <c r="AA1076" i="3"/>
  <c r="Z1077" i="3"/>
  <c r="AA1077" i="3"/>
  <c r="Z1078" i="3"/>
  <c r="AA1078" i="3"/>
  <c r="Z1079" i="3"/>
  <c r="AA1079" i="3"/>
  <c r="Z1080" i="3"/>
  <c r="AA1080" i="3"/>
  <c r="Z1081" i="3"/>
  <c r="AA1081" i="3"/>
  <c r="Z1082" i="3"/>
  <c r="AA1082" i="3"/>
  <c r="Z1083" i="3"/>
  <c r="AA1083" i="3"/>
  <c r="Z1084" i="3"/>
  <c r="AA1084" i="3"/>
  <c r="Z1085" i="3"/>
  <c r="AA1085" i="3"/>
  <c r="Z1086" i="3"/>
  <c r="AA1086" i="3"/>
  <c r="Z1087" i="3"/>
  <c r="AA1087" i="3"/>
  <c r="Z1088" i="3"/>
  <c r="AA1088" i="3"/>
  <c r="Z1089" i="3"/>
  <c r="AA1089" i="3"/>
  <c r="Z1090" i="3"/>
  <c r="AA1090" i="3"/>
  <c r="Z1091" i="3"/>
  <c r="AA1091" i="3"/>
  <c r="Z1092" i="3"/>
  <c r="AA1092" i="3"/>
  <c r="Z1093" i="3"/>
  <c r="AA1093" i="3"/>
  <c r="Z1094" i="3"/>
  <c r="AA1094" i="3"/>
  <c r="Z1095" i="3"/>
  <c r="AA1095" i="3"/>
  <c r="Z1096" i="3"/>
  <c r="AA1096" i="3"/>
  <c r="Z1097" i="3"/>
  <c r="AA1097" i="3"/>
  <c r="Z1098" i="3"/>
  <c r="AA1098" i="3"/>
  <c r="Z1099" i="3"/>
  <c r="AA1099" i="3"/>
  <c r="Z1100" i="3"/>
  <c r="AA1100" i="3"/>
  <c r="Z1101" i="3"/>
  <c r="AA1101" i="3"/>
  <c r="Z1102" i="3"/>
  <c r="AA1102" i="3"/>
  <c r="Z1103" i="3"/>
  <c r="AA1103" i="3"/>
  <c r="Z1104" i="3"/>
  <c r="AA1104" i="3"/>
  <c r="Z1105" i="3"/>
  <c r="AA1105" i="3"/>
  <c r="Z1106" i="3"/>
  <c r="AA1106" i="3"/>
  <c r="Z1107" i="3"/>
  <c r="AA1107" i="3"/>
  <c r="Z1108" i="3"/>
  <c r="AA1108" i="3"/>
  <c r="Z1109" i="3"/>
  <c r="AA1109" i="3"/>
  <c r="Z1110" i="3"/>
  <c r="AA1110" i="3"/>
  <c r="Z1111" i="3"/>
  <c r="AA1111" i="3"/>
  <c r="Z1112" i="3"/>
  <c r="AA1112" i="3"/>
  <c r="Z1113" i="3"/>
  <c r="AA1113" i="3"/>
  <c r="Z1114" i="3"/>
  <c r="AA1114" i="3"/>
  <c r="Z1115" i="3"/>
  <c r="AA1115" i="3"/>
  <c r="Z1116" i="3"/>
  <c r="AA1116" i="3"/>
  <c r="Z1117" i="3"/>
  <c r="AA1117" i="3"/>
  <c r="Z1118" i="3"/>
  <c r="AA1118" i="3"/>
  <c r="Z1119" i="3"/>
  <c r="AA1119" i="3"/>
  <c r="Z1120" i="3"/>
  <c r="AA1120" i="3"/>
  <c r="Z1121" i="3"/>
  <c r="AA1121" i="3"/>
  <c r="Z1122" i="3"/>
  <c r="AA1122" i="3"/>
  <c r="Z1123" i="3"/>
  <c r="AA1123" i="3"/>
  <c r="Z1124" i="3"/>
  <c r="AA1124" i="3"/>
  <c r="Z1125" i="3"/>
  <c r="AA1125" i="3"/>
  <c r="Z1126" i="3"/>
  <c r="AA1126" i="3"/>
  <c r="Z1127" i="3"/>
  <c r="AA1127" i="3"/>
  <c r="Z1128" i="3"/>
  <c r="AA1128" i="3"/>
  <c r="Z1129" i="3"/>
  <c r="AA1129" i="3"/>
  <c r="Z1130" i="3"/>
  <c r="AA1130" i="3"/>
  <c r="Z1131" i="3"/>
  <c r="AA1131" i="3"/>
  <c r="Z1132" i="3"/>
  <c r="AA1132" i="3"/>
  <c r="Z1133" i="3"/>
  <c r="AA1133" i="3"/>
  <c r="Z1134" i="3"/>
  <c r="AA1134" i="3"/>
  <c r="Z1135" i="3"/>
  <c r="AA1135" i="3"/>
  <c r="Z1136" i="3"/>
  <c r="AA1136" i="3"/>
  <c r="Z1137" i="3"/>
  <c r="AA1137" i="3"/>
  <c r="Z1138" i="3"/>
  <c r="AA1138" i="3"/>
  <c r="Z1139" i="3"/>
  <c r="AA1139" i="3"/>
  <c r="Z1140" i="3"/>
  <c r="AA1140" i="3"/>
  <c r="Z1141" i="3"/>
  <c r="AA1141" i="3"/>
  <c r="Z1142" i="3"/>
  <c r="AA1142" i="3"/>
  <c r="Z1143" i="3"/>
  <c r="AA1143" i="3"/>
  <c r="Z1144" i="3"/>
  <c r="AA1144" i="3"/>
  <c r="Z1145" i="3"/>
  <c r="AA1145" i="3"/>
  <c r="Z1146" i="3"/>
  <c r="AA1146" i="3"/>
  <c r="Z1147" i="3"/>
  <c r="AA1147" i="3"/>
  <c r="Z1148" i="3"/>
  <c r="AA1148" i="3"/>
  <c r="Z1149" i="3"/>
  <c r="AA1149" i="3"/>
  <c r="Z1150" i="3"/>
  <c r="AA1150" i="3"/>
  <c r="Z1151" i="3"/>
  <c r="AA1151" i="3"/>
  <c r="Z1152" i="3"/>
  <c r="AA1152" i="3"/>
  <c r="Z1153" i="3"/>
  <c r="AA1153" i="3"/>
  <c r="Z1154" i="3"/>
  <c r="AA1154" i="3"/>
  <c r="Z1155" i="3"/>
  <c r="AA1155" i="3"/>
  <c r="Z1156" i="3"/>
  <c r="AA1156" i="3"/>
  <c r="Z1157" i="3"/>
  <c r="AA1157" i="3"/>
  <c r="Z1158" i="3"/>
  <c r="AA1158" i="3"/>
  <c r="Z1159" i="3"/>
  <c r="AA1159" i="3"/>
  <c r="Z1160" i="3"/>
  <c r="AA1160" i="3"/>
  <c r="Z1161" i="3"/>
  <c r="AA1161" i="3"/>
  <c r="Z1162" i="3"/>
  <c r="AA1162" i="3"/>
  <c r="Z1163" i="3"/>
  <c r="AA1163" i="3"/>
  <c r="Z1164" i="3"/>
  <c r="AA1164" i="3"/>
  <c r="Z1165" i="3"/>
  <c r="AA1165" i="3"/>
  <c r="Z1166" i="3"/>
  <c r="AA1166" i="3"/>
  <c r="Z1167" i="3"/>
  <c r="AA1167" i="3"/>
  <c r="Z1168" i="3"/>
  <c r="AA1168" i="3"/>
  <c r="Z1169" i="3"/>
  <c r="AA1169" i="3"/>
  <c r="Z1170" i="3"/>
  <c r="AA1170" i="3"/>
  <c r="Z1171" i="3"/>
  <c r="AA1171" i="3"/>
  <c r="Z1172" i="3"/>
  <c r="AA1172" i="3"/>
  <c r="Z1173" i="3"/>
  <c r="AA1173" i="3"/>
  <c r="Z1174" i="3"/>
  <c r="AA1174" i="3"/>
  <c r="Z1175" i="3"/>
  <c r="AA1175" i="3"/>
  <c r="Z1176" i="3"/>
  <c r="AA1176" i="3"/>
  <c r="Z1177" i="3"/>
  <c r="AA1177" i="3"/>
  <c r="Z1178" i="3"/>
  <c r="AA1178" i="3"/>
  <c r="Z1179" i="3"/>
  <c r="AA1179" i="3"/>
  <c r="Z1180" i="3"/>
  <c r="AA1180" i="3"/>
  <c r="Z1181" i="3"/>
  <c r="AA1181" i="3"/>
  <c r="Z1182" i="3"/>
  <c r="AA1182" i="3"/>
  <c r="Z1183" i="3"/>
  <c r="AA1183" i="3"/>
  <c r="Z1184" i="3"/>
  <c r="AA1184" i="3"/>
  <c r="Z1185" i="3"/>
  <c r="AA1185" i="3"/>
  <c r="Z1186" i="3"/>
  <c r="AA1186" i="3"/>
  <c r="Z1187" i="3"/>
  <c r="AA1187" i="3"/>
  <c r="Z1188" i="3"/>
  <c r="AA1188" i="3"/>
  <c r="Z1189" i="3"/>
  <c r="AA1189" i="3"/>
  <c r="Z1190" i="3"/>
  <c r="AA1190" i="3"/>
  <c r="Z1191" i="3"/>
  <c r="AA1191" i="3"/>
  <c r="Z1192" i="3"/>
  <c r="AA1192" i="3"/>
  <c r="Z1193" i="3"/>
  <c r="AA1193" i="3"/>
  <c r="Z1194" i="3"/>
  <c r="AA1194" i="3"/>
  <c r="Z1195" i="3"/>
  <c r="AA1195" i="3"/>
  <c r="Z1196" i="3"/>
  <c r="AA1196" i="3"/>
  <c r="Z1197" i="3"/>
  <c r="AA1197" i="3"/>
  <c r="Z1198" i="3"/>
  <c r="AA1198" i="3"/>
  <c r="Z1199" i="3"/>
  <c r="AA1199" i="3"/>
  <c r="Z1200" i="3"/>
  <c r="AA1200" i="3"/>
  <c r="Z1201" i="3"/>
  <c r="AA1201" i="3"/>
  <c r="Z1202" i="3"/>
  <c r="AA1202" i="3"/>
  <c r="Z1203" i="3"/>
  <c r="AA1203" i="3"/>
  <c r="Z1204" i="3"/>
  <c r="AA1204" i="3"/>
  <c r="Z1205" i="3"/>
  <c r="AA1205" i="3"/>
  <c r="Z1206" i="3"/>
  <c r="AA1206" i="3"/>
  <c r="Z1207" i="3"/>
  <c r="AA1207" i="3"/>
  <c r="Z1208" i="3"/>
  <c r="AA1208" i="3"/>
  <c r="Z1209" i="3"/>
  <c r="AA1209" i="3"/>
  <c r="Z1210" i="3"/>
  <c r="AA1210" i="3"/>
  <c r="Z1211" i="3"/>
  <c r="AA1211" i="3"/>
  <c r="Z1212" i="3"/>
  <c r="AA1212" i="3"/>
  <c r="Z1213" i="3"/>
  <c r="AA1213" i="3"/>
  <c r="Z1214" i="3"/>
  <c r="AA1214" i="3"/>
  <c r="Z1215" i="3"/>
  <c r="AA1215" i="3"/>
  <c r="Z1216" i="3"/>
  <c r="AA1216" i="3"/>
  <c r="Z1217" i="3"/>
  <c r="AA1217" i="3"/>
  <c r="Z1218" i="3"/>
  <c r="AA1218" i="3"/>
  <c r="Z1219" i="3"/>
  <c r="AA1219" i="3"/>
  <c r="Z1220" i="3"/>
  <c r="AA1220" i="3"/>
  <c r="Z1221" i="3"/>
  <c r="AA1221" i="3"/>
  <c r="Z1222" i="3"/>
  <c r="AA1222" i="3"/>
  <c r="Z1223" i="3"/>
  <c r="AA1223" i="3"/>
  <c r="Z1224" i="3"/>
  <c r="AA1224" i="3"/>
  <c r="Z1225" i="3"/>
  <c r="AA1225" i="3"/>
  <c r="Z1226" i="3"/>
  <c r="AA1226" i="3"/>
  <c r="Z1227" i="3"/>
  <c r="AA1227" i="3"/>
  <c r="Z1228" i="3"/>
  <c r="AA1228" i="3"/>
  <c r="Z1229" i="3"/>
  <c r="AA1229" i="3"/>
  <c r="Z1230" i="3"/>
  <c r="AA1230" i="3"/>
  <c r="Z1231" i="3"/>
  <c r="AA1231" i="3"/>
  <c r="Z1232" i="3"/>
  <c r="AA1232" i="3"/>
  <c r="Z1233" i="3"/>
  <c r="AA1233" i="3"/>
  <c r="Z1234" i="3"/>
  <c r="AA1234" i="3"/>
  <c r="Z1235" i="3"/>
  <c r="AA1235" i="3"/>
  <c r="Z1236" i="3"/>
  <c r="AA1236" i="3"/>
  <c r="Z1237" i="3"/>
  <c r="AA1237" i="3"/>
  <c r="Z1238" i="3"/>
  <c r="AA1238" i="3"/>
  <c r="Z1239" i="3"/>
  <c r="AA1239" i="3"/>
  <c r="Z1240" i="3"/>
  <c r="AA1240" i="3"/>
  <c r="Z1241" i="3"/>
  <c r="AA1241" i="3"/>
  <c r="Z1242" i="3"/>
  <c r="AA1242" i="3"/>
  <c r="Z1243" i="3"/>
  <c r="AA1243" i="3"/>
  <c r="Z1244" i="3"/>
  <c r="AA1244" i="3"/>
  <c r="Z1245" i="3"/>
  <c r="AA1245" i="3"/>
  <c r="Z1246" i="3"/>
  <c r="AA1246" i="3"/>
  <c r="Z1247" i="3"/>
  <c r="AA1247" i="3"/>
  <c r="Z1248" i="3"/>
  <c r="AA1248" i="3"/>
  <c r="Z1249" i="3"/>
  <c r="AA1249" i="3"/>
  <c r="Z1250" i="3"/>
  <c r="AA1250" i="3"/>
  <c r="Z1251" i="3"/>
  <c r="AA1251" i="3"/>
  <c r="Z1252" i="3"/>
  <c r="AA1252" i="3"/>
  <c r="Z1253" i="3"/>
  <c r="AA1253" i="3"/>
  <c r="Z1254" i="3"/>
  <c r="AA1254" i="3"/>
  <c r="Z1255" i="3"/>
  <c r="AA1255" i="3"/>
  <c r="Z1256" i="3"/>
  <c r="AA1256" i="3"/>
  <c r="Z1257" i="3"/>
  <c r="AA1257" i="3"/>
  <c r="Z1258" i="3"/>
  <c r="AA1258" i="3"/>
  <c r="Z1259" i="3"/>
  <c r="AA1259" i="3"/>
  <c r="Z1260" i="3"/>
  <c r="AA1260" i="3"/>
  <c r="Z1261" i="3"/>
  <c r="AA1261" i="3"/>
  <c r="Z1262" i="3"/>
  <c r="AA1262" i="3"/>
  <c r="Z1263" i="3"/>
  <c r="AA1263" i="3"/>
  <c r="Z1264" i="3"/>
  <c r="AA1264" i="3"/>
  <c r="Z1265" i="3"/>
  <c r="AA1265" i="3"/>
  <c r="Z1266" i="3"/>
  <c r="AA1266" i="3"/>
  <c r="Z1267" i="3"/>
  <c r="AA1267" i="3"/>
  <c r="Z1268" i="3"/>
  <c r="AA1268" i="3"/>
  <c r="Z1269" i="3"/>
  <c r="AA1269" i="3"/>
  <c r="Z1270" i="3"/>
  <c r="AA1270" i="3"/>
  <c r="Z1271" i="3"/>
  <c r="AA1271" i="3"/>
  <c r="Z1272" i="3"/>
  <c r="AA1272" i="3"/>
  <c r="Z1273" i="3"/>
  <c r="AA1273" i="3"/>
  <c r="Z1274" i="3"/>
  <c r="AA1274" i="3"/>
  <c r="Z1275" i="3"/>
  <c r="AA1275" i="3"/>
  <c r="Z1276" i="3"/>
  <c r="AA1276" i="3"/>
  <c r="Z1277" i="3"/>
  <c r="AA1277" i="3"/>
  <c r="Z1278" i="3"/>
  <c r="AA1278" i="3"/>
  <c r="Z1279" i="3"/>
  <c r="AA1279" i="3"/>
  <c r="Z1280" i="3"/>
  <c r="AA1280" i="3"/>
  <c r="Z1281" i="3"/>
  <c r="AA1281" i="3"/>
  <c r="Z1282" i="3"/>
  <c r="AA1282" i="3"/>
  <c r="Z1283" i="3"/>
  <c r="AA1283" i="3"/>
  <c r="Z1284" i="3"/>
  <c r="AA1284" i="3"/>
  <c r="Z1285" i="3"/>
  <c r="AA1285" i="3"/>
  <c r="Z1286" i="3"/>
  <c r="AA1286" i="3"/>
  <c r="Z1287" i="3"/>
  <c r="AA1287" i="3"/>
  <c r="Z1288" i="3"/>
  <c r="AA1288" i="3"/>
  <c r="Z1289" i="3"/>
  <c r="AA1289" i="3"/>
  <c r="Z1290" i="3"/>
  <c r="AA1290" i="3"/>
  <c r="Z1291" i="3"/>
  <c r="AA1291" i="3"/>
  <c r="Z1292" i="3"/>
  <c r="AA1292" i="3"/>
  <c r="Z1293" i="3"/>
  <c r="AA1293" i="3"/>
  <c r="Z1294" i="3"/>
  <c r="AA1294" i="3"/>
  <c r="Z1295" i="3"/>
  <c r="AA1295" i="3"/>
  <c r="Z1296" i="3"/>
  <c r="AA1296" i="3"/>
  <c r="Z1297" i="3"/>
  <c r="AA1297" i="3"/>
  <c r="Z1298" i="3"/>
  <c r="AA1298" i="3"/>
  <c r="Z1299" i="3"/>
  <c r="AA1299" i="3"/>
  <c r="Z1300" i="3"/>
  <c r="AA1300" i="3"/>
  <c r="Z1301" i="3"/>
  <c r="AA1301" i="3"/>
  <c r="Z1302" i="3"/>
  <c r="AA1302" i="3"/>
  <c r="Z1303" i="3"/>
  <c r="AA1303" i="3"/>
  <c r="Z1304" i="3"/>
  <c r="AA1304" i="3"/>
  <c r="Z1305" i="3"/>
  <c r="AA1305" i="3"/>
  <c r="Z1306" i="3"/>
  <c r="AA1306" i="3"/>
  <c r="Z1307" i="3"/>
  <c r="AA1307" i="3"/>
  <c r="Z1308" i="3"/>
  <c r="AA1308" i="3"/>
  <c r="Z1309" i="3"/>
  <c r="AA1309" i="3"/>
  <c r="Z1310" i="3"/>
  <c r="AA1310" i="3"/>
  <c r="Z1311" i="3"/>
  <c r="AA1311" i="3"/>
  <c r="Z1312" i="3"/>
  <c r="AA1312" i="3"/>
  <c r="Z1313" i="3"/>
  <c r="AA1313" i="3"/>
  <c r="Z1314" i="3"/>
  <c r="AA1314" i="3"/>
  <c r="Z1315" i="3"/>
  <c r="AA1315" i="3"/>
  <c r="Z1316" i="3"/>
  <c r="AA1316" i="3"/>
  <c r="Z1317" i="3"/>
  <c r="AA1317" i="3"/>
  <c r="Z1318" i="3"/>
  <c r="AA1318" i="3"/>
  <c r="Z1319" i="3"/>
  <c r="AA1319" i="3"/>
  <c r="Z1320" i="3"/>
  <c r="AA1320" i="3"/>
  <c r="Z1321" i="3"/>
  <c r="AA1321" i="3"/>
  <c r="Z1322" i="3"/>
  <c r="AA1322" i="3"/>
  <c r="Z1323" i="3"/>
  <c r="AA1323" i="3"/>
  <c r="Z1324" i="3"/>
  <c r="AA1324" i="3"/>
  <c r="Z1325" i="3"/>
  <c r="AA1325" i="3"/>
  <c r="Z1326" i="3"/>
  <c r="AA1326" i="3"/>
  <c r="Z1327" i="3"/>
  <c r="AA1327" i="3"/>
  <c r="Z1328" i="3"/>
  <c r="AA1328" i="3"/>
  <c r="Z1329" i="3"/>
  <c r="AA1329" i="3"/>
  <c r="Z1330" i="3"/>
  <c r="AA1330" i="3"/>
  <c r="Z1331" i="3"/>
  <c r="AA1331" i="3"/>
  <c r="Z1332" i="3"/>
  <c r="AA1332" i="3"/>
  <c r="Z1333" i="3"/>
  <c r="AA1333" i="3"/>
  <c r="Z1334" i="3"/>
  <c r="AA1334" i="3"/>
  <c r="Z1335" i="3"/>
  <c r="AA1335" i="3"/>
  <c r="Z1336" i="3"/>
  <c r="AA1336" i="3"/>
  <c r="Z1337" i="3"/>
  <c r="AA1337" i="3"/>
  <c r="Z1338" i="3"/>
  <c r="AA1338" i="3"/>
  <c r="Z1339" i="3"/>
  <c r="AA1339" i="3"/>
  <c r="Z1340" i="3"/>
  <c r="AA1340" i="3"/>
  <c r="Z1341" i="3"/>
  <c r="AA1341" i="3"/>
  <c r="Z1342" i="3"/>
  <c r="AA1342" i="3"/>
  <c r="Z1343" i="3"/>
  <c r="AA1343" i="3"/>
  <c r="Z1344" i="3"/>
  <c r="AA1344" i="3"/>
  <c r="Z1345" i="3"/>
  <c r="AA1345" i="3"/>
  <c r="Z1346" i="3"/>
  <c r="AA1346" i="3"/>
  <c r="Z1347" i="3"/>
  <c r="AA1347" i="3"/>
  <c r="Z1348" i="3"/>
  <c r="AA1348" i="3"/>
  <c r="Z1349" i="3"/>
  <c r="AA1349" i="3"/>
  <c r="Z1350" i="3"/>
  <c r="AA1350" i="3"/>
  <c r="Z1351" i="3"/>
  <c r="AA1351" i="3"/>
  <c r="Z1352" i="3"/>
  <c r="AA1352" i="3"/>
  <c r="Z1353" i="3"/>
  <c r="AA1353" i="3"/>
  <c r="Z1354" i="3"/>
  <c r="AA1354" i="3"/>
  <c r="Z1355" i="3"/>
  <c r="AA1355" i="3"/>
  <c r="Z1356" i="3"/>
  <c r="AA1356" i="3"/>
  <c r="Z1357" i="3"/>
  <c r="AA1357" i="3"/>
  <c r="Z1358" i="3"/>
  <c r="AA1358" i="3"/>
  <c r="Z1359" i="3"/>
  <c r="AA1359" i="3"/>
  <c r="Z1360" i="3"/>
  <c r="AA1360" i="3"/>
  <c r="Z1361" i="3"/>
  <c r="AA1361" i="3"/>
  <c r="Z1362" i="3"/>
  <c r="AA1362" i="3"/>
  <c r="Z1363" i="3"/>
  <c r="AA1363" i="3"/>
  <c r="Z1364" i="3"/>
  <c r="AA1364" i="3"/>
  <c r="Z1365" i="3"/>
  <c r="AA1365" i="3"/>
  <c r="Z1366" i="3"/>
  <c r="AA1366" i="3"/>
  <c r="Z1367" i="3"/>
  <c r="AA1367" i="3"/>
  <c r="Z1368" i="3"/>
  <c r="AA1368" i="3"/>
  <c r="Z1369" i="3"/>
  <c r="AA1369" i="3"/>
  <c r="Z1370" i="3"/>
  <c r="AA1370" i="3"/>
  <c r="Z1371" i="3"/>
  <c r="AA1371" i="3"/>
  <c r="Z1372" i="3"/>
  <c r="AA1372" i="3"/>
  <c r="Z1373" i="3"/>
  <c r="AA1373" i="3"/>
  <c r="Z1374" i="3"/>
  <c r="AA1374" i="3"/>
  <c r="Z1375" i="3"/>
  <c r="AA1375" i="3"/>
  <c r="Z1376" i="3"/>
  <c r="AA1376" i="3"/>
  <c r="Z1377" i="3"/>
  <c r="AA1377" i="3"/>
  <c r="Z1378" i="3"/>
  <c r="AA1378" i="3"/>
  <c r="Z1379" i="3"/>
  <c r="AA1379" i="3"/>
  <c r="Z1380" i="3"/>
  <c r="AA1380" i="3"/>
  <c r="Z1381" i="3"/>
  <c r="AA1381" i="3"/>
  <c r="Z1382" i="3"/>
  <c r="AA1382" i="3"/>
  <c r="Z1383" i="3"/>
  <c r="AA1383" i="3"/>
  <c r="Z1384" i="3"/>
  <c r="AA1384" i="3"/>
  <c r="Z1385" i="3"/>
  <c r="AA1385" i="3"/>
  <c r="Z1386" i="3"/>
  <c r="AA1386" i="3"/>
  <c r="Z1387" i="3"/>
  <c r="AA1387" i="3"/>
  <c r="Z1388" i="3"/>
  <c r="AA1388" i="3"/>
  <c r="Z1389" i="3"/>
  <c r="AA1389" i="3"/>
  <c r="Z1390" i="3"/>
  <c r="AA1390" i="3"/>
  <c r="Z1391" i="3"/>
  <c r="AA1391" i="3"/>
  <c r="Z1392" i="3"/>
  <c r="AA1392" i="3"/>
  <c r="Z1393" i="3"/>
  <c r="AA1393" i="3"/>
  <c r="Z1394" i="3"/>
  <c r="AA1394" i="3"/>
  <c r="Z1395" i="3"/>
  <c r="AA1395" i="3"/>
  <c r="Z1396" i="3"/>
  <c r="AA1396" i="3"/>
  <c r="Z1397" i="3"/>
  <c r="AA1397" i="3"/>
  <c r="Z1398" i="3"/>
  <c r="AA1398" i="3"/>
  <c r="Z1399" i="3"/>
  <c r="AA1399" i="3"/>
  <c r="Z1400" i="3"/>
  <c r="AA1400" i="3"/>
  <c r="Z1401" i="3"/>
  <c r="AA1401" i="3"/>
  <c r="Z1402" i="3"/>
  <c r="AA1402" i="3"/>
  <c r="Z1403" i="3"/>
  <c r="AA1403" i="3"/>
  <c r="Z1404" i="3"/>
  <c r="AA1404" i="3"/>
  <c r="Z1405" i="3"/>
  <c r="AA1405" i="3"/>
  <c r="Z1406" i="3"/>
  <c r="AA1406" i="3"/>
  <c r="Z1407" i="3"/>
  <c r="AA1407" i="3"/>
  <c r="Z1408" i="3"/>
  <c r="AA1408" i="3"/>
  <c r="Z1409" i="3"/>
  <c r="AA1409" i="3"/>
  <c r="Z1410" i="3"/>
  <c r="AA1410" i="3"/>
  <c r="Z1411" i="3"/>
  <c r="AA1411" i="3"/>
  <c r="Z1412" i="3"/>
  <c r="AA1412" i="3"/>
  <c r="Z1413" i="3"/>
  <c r="AA1413" i="3"/>
  <c r="Z1414" i="3"/>
  <c r="AA1414" i="3"/>
  <c r="Z1415" i="3"/>
  <c r="AA1415" i="3"/>
  <c r="Z1416" i="3"/>
  <c r="AA1416" i="3"/>
  <c r="Z1417" i="3"/>
  <c r="AA1417" i="3"/>
  <c r="Z1418" i="3"/>
  <c r="AA1418" i="3"/>
  <c r="Z1419" i="3"/>
  <c r="AA1419" i="3"/>
  <c r="Z1420" i="3"/>
  <c r="AA1420" i="3"/>
  <c r="Z1421" i="3"/>
  <c r="AA1421" i="3"/>
  <c r="Z1422" i="3"/>
  <c r="AA1422" i="3"/>
  <c r="Z1423" i="3"/>
  <c r="AA1423" i="3"/>
  <c r="Z1424" i="3"/>
  <c r="AA1424" i="3"/>
  <c r="Z1425" i="3"/>
  <c r="AA1425" i="3"/>
  <c r="Z1426" i="3"/>
  <c r="AA1426" i="3"/>
  <c r="Z1427" i="3"/>
  <c r="AA1427" i="3"/>
  <c r="Z1428" i="3"/>
  <c r="AA1428" i="3"/>
  <c r="Z1429" i="3"/>
  <c r="AA1429" i="3"/>
  <c r="Z1430" i="3"/>
  <c r="AA1430" i="3"/>
  <c r="Z1431" i="3"/>
  <c r="AA1431" i="3"/>
  <c r="Z1432" i="3"/>
  <c r="AA1432" i="3"/>
  <c r="Z1433" i="3"/>
  <c r="AA1433" i="3"/>
  <c r="Z1434" i="3"/>
  <c r="AA1434" i="3"/>
  <c r="Z1435" i="3"/>
  <c r="AA1435" i="3"/>
  <c r="Z1436" i="3"/>
  <c r="AA1436" i="3"/>
  <c r="Z1437" i="3"/>
  <c r="AA1437" i="3"/>
  <c r="Z1438" i="3"/>
  <c r="AA1438" i="3"/>
  <c r="Z1439" i="3"/>
  <c r="AA1439" i="3"/>
  <c r="Z1440" i="3"/>
  <c r="AA1440" i="3"/>
  <c r="Z1441" i="3"/>
  <c r="AA1441" i="3"/>
  <c r="Z1442" i="3"/>
  <c r="AA1442" i="3"/>
  <c r="Z1443" i="3"/>
  <c r="AA1443" i="3"/>
  <c r="Z1444" i="3"/>
  <c r="AA1444" i="3"/>
  <c r="Z1445" i="3"/>
  <c r="AA1445" i="3"/>
  <c r="Z1446" i="3"/>
  <c r="AA1446" i="3"/>
  <c r="Z1447" i="3"/>
  <c r="AA1447" i="3"/>
  <c r="Z1448" i="3"/>
  <c r="AA1448" i="3"/>
  <c r="Z1449" i="3"/>
  <c r="AA1449" i="3"/>
  <c r="Z1450" i="3"/>
  <c r="AA1450" i="3"/>
  <c r="Z1451" i="3"/>
  <c r="AA1451" i="3"/>
  <c r="Z1452" i="3"/>
  <c r="AA1452" i="3"/>
  <c r="Z1453" i="3"/>
  <c r="AA1453" i="3"/>
  <c r="Z1454" i="3"/>
  <c r="AA1454" i="3"/>
  <c r="Z1455" i="3"/>
  <c r="AA1455" i="3"/>
  <c r="Z1456" i="3"/>
  <c r="AA1456" i="3"/>
  <c r="Z1457" i="3"/>
  <c r="AA1457" i="3"/>
  <c r="Z1458" i="3"/>
  <c r="AA1458" i="3"/>
  <c r="Z1459" i="3"/>
  <c r="AA1459" i="3"/>
  <c r="Z1460" i="3"/>
  <c r="AA1460" i="3"/>
  <c r="Z1461" i="3"/>
  <c r="AA1461" i="3"/>
  <c r="Z1462" i="3"/>
  <c r="AA1462" i="3"/>
  <c r="Z1463" i="3"/>
  <c r="AA1463" i="3"/>
  <c r="Z1464" i="3"/>
  <c r="AA1464" i="3"/>
  <c r="Z1465" i="3"/>
  <c r="AA1465" i="3"/>
  <c r="Z1466" i="3"/>
  <c r="AA1466" i="3"/>
  <c r="Z1467" i="3"/>
  <c r="AA1467" i="3"/>
  <c r="Z1468" i="3"/>
  <c r="AA1468" i="3"/>
  <c r="Z1469" i="3"/>
  <c r="AA1469" i="3"/>
  <c r="Z1470" i="3"/>
  <c r="AA1470" i="3"/>
  <c r="Z1471" i="3"/>
  <c r="AA1471" i="3"/>
  <c r="Z1472" i="3"/>
  <c r="AA1472" i="3"/>
  <c r="Z1473" i="3"/>
  <c r="AA1473" i="3"/>
  <c r="Z1474" i="3"/>
  <c r="AA1474" i="3"/>
  <c r="Z1475" i="3"/>
  <c r="AA1475" i="3"/>
  <c r="Z1476" i="3"/>
  <c r="AA1476" i="3"/>
  <c r="Z1477" i="3"/>
  <c r="AA1477" i="3"/>
  <c r="Z1478" i="3"/>
  <c r="AA1478" i="3"/>
  <c r="Z1479" i="3"/>
  <c r="AA1479" i="3"/>
  <c r="Z1480" i="3"/>
  <c r="AA1480" i="3"/>
  <c r="Z1481" i="3"/>
  <c r="AA1481" i="3"/>
  <c r="Z1482" i="3"/>
  <c r="AA1482" i="3"/>
  <c r="Z1483" i="3"/>
  <c r="AA1483" i="3"/>
  <c r="Z1484" i="3"/>
  <c r="AA1484" i="3"/>
  <c r="Z1485" i="3"/>
  <c r="AA1485" i="3"/>
  <c r="Z1486" i="3"/>
  <c r="AA1486" i="3"/>
  <c r="Z1487" i="3"/>
  <c r="AA1487" i="3"/>
  <c r="Z1488" i="3"/>
  <c r="AA1488" i="3"/>
  <c r="Z1489" i="3"/>
  <c r="AA1489" i="3"/>
  <c r="Z1490" i="3"/>
  <c r="AA1490" i="3"/>
  <c r="Z1491" i="3"/>
  <c r="AA1491" i="3"/>
  <c r="Z1492" i="3"/>
  <c r="AA1492" i="3"/>
  <c r="Z1493" i="3"/>
  <c r="AA1493" i="3"/>
  <c r="Z1494" i="3"/>
  <c r="AA1494" i="3"/>
  <c r="Z1495" i="3"/>
  <c r="AA1495" i="3"/>
  <c r="Z1496" i="3"/>
  <c r="AA1496" i="3"/>
  <c r="Z1497" i="3"/>
  <c r="AA1497" i="3"/>
  <c r="Z1498" i="3"/>
  <c r="AA1498" i="3"/>
  <c r="Z1499" i="3"/>
  <c r="AA1499" i="3"/>
  <c r="Z1500" i="3"/>
  <c r="AA1500" i="3"/>
  <c r="Z1501" i="3"/>
  <c r="AA1501" i="3"/>
  <c r="Z1502" i="3"/>
  <c r="AA1502" i="3"/>
  <c r="Z1503" i="3"/>
  <c r="AA1503" i="3"/>
  <c r="Z1504" i="3"/>
  <c r="AA1504" i="3"/>
  <c r="Z1505" i="3"/>
  <c r="AA1505" i="3"/>
  <c r="Z1506" i="3"/>
  <c r="AA1506" i="3"/>
  <c r="Z1507" i="3"/>
  <c r="AA1507" i="3"/>
  <c r="Z1508" i="3"/>
  <c r="AA1508" i="3"/>
  <c r="Z1509" i="3"/>
  <c r="AA1509" i="3"/>
  <c r="Z1510" i="3"/>
  <c r="AA1510" i="3"/>
  <c r="Z1511" i="3"/>
  <c r="AA1511" i="3"/>
  <c r="Z1512" i="3"/>
  <c r="AA1512" i="3"/>
  <c r="Z1513" i="3"/>
  <c r="AA1513" i="3"/>
  <c r="Z1514" i="3"/>
  <c r="AA1514" i="3"/>
  <c r="Z1515" i="3"/>
  <c r="AA1515" i="3"/>
  <c r="Z1516" i="3"/>
  <c r="AA1516" i="3"/>
  <c r="Z1517" i="3"/>
  <c r="AA1517" i="3"/>
  <c r="Z1518" i="3"/>
  <c r="AA1518" i="3"/>
  <c r="Z1519" i="3"/>
  <c r="AA1519" i="3"/>
  <c r="Z1520" i="3"/>
  <c r="AA1520" i="3"/>
  <c r="Z1521" i="3"/>
  <c r="AA1521" i="3"/>
  <c r="Z1522" i="3"/>
  <c r="AA1522" i="3"/>
  <c r="Z1523" i="3"/>
  <c r="AA1523" i="3"/>
  <c r="Z1524" i="3"/>
  <c r="AA1524" i="3"/>
  <c r="Z1525" i="3"/>
  <c r="AA1525" i="3"/>
  <c r="Z1526" i="3"/>
  <c r="AA1526" i="3"/>
  <c r="Z1527" i="3"/>
  <c r="AA1527" i="3"/>
  <c r="Z1528" i="3"/>
  <c r="AA1528" i="3"/>
  <c r="Z1529" i="3"/>
  <c r="AA1529" i="3"/>
  <c r="Z1530" i="3"/>
  <c r="AA1530" i="3"/>
  <c r="Z1531" i="3"/>
  <c r="AA1531" i="3"/>
  <c r="Z1532" i="3"/>
  <c r="AA1532" i="3"/>
  <c r="Z1533" i="3"/>
  <c r="AA1533" i="3"/>
  <c r="Z1534" i="3"/>
  <c r="AA1534" i="3"/>
  <c r="Z1535" i="3"/>
  <c r="AA1535" i="3"/>
  <c r="Z1536" i="3"/>
  <c r="AA1536" i="3"/>
  <c r="Z1537" i="3"/>
  <c r="AA1537" i="3"/>
  <c r="Z1538" i="3"/>
  <c r="AA1538" i="3"/>
  <c r="Z1539" i="3"/>
  <c r="AA1539" i="3"/>
  <c r="Z1540" i="3"/>
  <c r="AA1540" i="3"/>
  <c r="Z1541" i="3"/>
  <c r="AA1541" i="3"/>
  <c r="Z1542" i="3"/>
  <c r="AA1542" i="3"/>
  <c r="Z1543" i="3"/>
  <c r="AA1543" i="3"/>
  <c r="Z1544" i="3"/>
  <c r="AA1544" i="3"/>
  <c r="Z1545" i="3"/>
  <c r="AA1545" i="3"/>
  <c r="Z1546" i="3"/>
  <c r="AA1546" i="3"/>
  <c r="Z1547" i="3"/>
  <c r="AA1547" i="3"/>
  <c r="Z1548" i="3"/>
  <c r="AA1548" i="3"/>
  <c r="Z1549" i="3"/>
  <c r="AA1549" i="3"/>
  <c r="Z1550" i="3"/>
  <c r="AA1550" i="3"/>
  <c r="Z1551" i="3"/>
  <c r="AA1551" i="3"/>
  <c r="Z1552" i="3"/>
  <c r="AA1552" i="3"/>
  <c r="Z1553" i="3"/>
  <c r="AA1553" i="3"/>
  <c r="Z1554" i="3"/>
  <c r="AA1554" i="3"/>
  <c r="Z1555" i="3"/>
  <c r="AA1555" i="3"/>
  <c r="Z1556" i="3"/>
  <c r="AA1556" i="3"/>
  <c r="Z1557" i="3"/>
  <c r="AA1557" i="3"/>
  <c r="Z1558" i="3"/>
  <c r="AA1558" i="3"/>
  <c r="Z1559" i="3"/>
  <c r="AA1559" i="3"/>
  <c r="Z1560" i="3"/>
  <c r="AA1560" i="3"/>
  <c r="Z1561" i="3"/>
  <c r="AA1561" i="3"/>
  <c r="Z1562" i="3"/>
  <c r="AA1562" i="3"/>
  <c r="Z1563" i="3"/>
  <c r="AA1563" i="3"/>
  <c r="Z1564" i="3"/>
  <c r="AA1564" i="3"/>
  <c r="Z1565" i="3"/>
  <c r="AA1565" i="3"/>
  <c r="Z1566" i="3"/>
  <c r="AA1566" i="3"/>
  <c r="Z1567" i="3"/>
  <c r="AA1567" i="3"/>
  <c r="Z1568" i="3"/>
  <c r="AA1568" i="3"/>
  <c r="Z1569" i="3"/>
  <c r="AA1569" i="3"/>
  <c r="Z1570" i="3"/>
  <c r="AA1570" i="3"/>
  <c r="Z1571" i="3"/>
  <c r="AA1571" i="3"/>
  <c r="Z1572" i="3"/>
  <c r="AA1572" i="3"/>
  <c r="Z1573" i="3"/>
  <c r="AA1573" i="3"/>
  <c r="Z1574" i="3"/>
  <c r="AA1574" i="3"/>
  <c r="Z1575" i="3"/>
  <c r="AA1575" i="3"/>
  <c r="Z1576" i="3"/>
  <c r="AA1576" i="3"/>
  <c r="Z1577" i="3"/>
  <c r="AA1577" i="3"/>
  <c r="Z1578" i="3"/>
  <c r="AA1578" i="3"/>
  <c r="Z1579" i="3"/>
  <c r="AA1579" i="3"/>
  <c r="Z1580" i="3"/>
  <c r="AA1580" i="3"/>
  <c r="Z1581" i="3"/>
  <c r="AA1581" i="3"/>
  <c r="Z1582" i="3"/>
  <c r="AA1582" i="3"/>
  <c r="Z1583" i="3"/>
  <c r="AA1583" i="3"/>
  <c r="Z1584" i="3"/>
  <c r="AA1584" i="3"/>
  <c r="Z1585" i="3"/>
  <c r="AA1585" i="3"/>
  <c r="Z1586" i="3"/>
  <c r="AA1586" i="3"/>
  <c r="Z1587" i="3"/>
  <c r="AA1587" i="3"/>
  <c r="Z1588" i="3"/>
  <c r="AA1588" i="3"/>
  <c r="Z1589" i="3"/>
  <c r="AA1589" i="3"/>
  <c r="Z1590" i="3"/>
  <c r="AA1590" i="3"/>
  <c r="Z1591" i="3"/>
  <c r="AA1591" i="3"/>
  <c r="Z1592" i="3"/>
  <c r="AA1592" i="3"/>
  <c r="Z1593" i="3"/>
  <c r="AA1593" i="3"/>
  <c r="Z1594" i="3"/>
  <c r="AA1594" i="3"/>
  <c r="Z1595" i="3"/>
  <c r="AA1595" i="3"/>
  <c r="Z1596" i="3"/>
  <c r="AA1596" i="3"/>
  <c r="Z1597" i="3"/>
  <c r="AA1597" i="3"/>
  <c r="Z1598" i="3"/>
  <c r="AA1598" i="3"/>
  <c r="Z1599" i="3"/>
  <c r="AA1599" i="3"/>
  <c r="Z1600" i="3"/>
  <c r="AA1600" i="3"/>
  <c r="Z1601" i="3"/>
  <c r="AA1601" i="3"/>
  <c r="Z1602" i="3"/>
  <c r="AA1602" i="3"/>
  <c r="Z1603" i="3"/>
  <c r="AA1603" i="3"/>
  <c r="Z1604" i="3"/>
  <c r="AA1604" i="3"/>
  <c r="Z1605" i="3"/>
  <c r="AA1605" i="3"/>
  <c r="Z1606" i="3"/>
  <c r="AA1606" i="3"/>
  <c r="Z1607" i="3"/>
  <c r="AA1607" i="3"/>
  <c r="Z1608" i="3"/>
  <c r="AA1608" i="3"/>
  <c r="Z1609" i="3"/>
  <c r="AA1609" i="3"/>
  <c r="Z1610" i="3"/>
  <c r="AA1610" i="3"/>
  <c r="Z1611" i="3"/>
  <c r="AA1611" i="3"/>
  <c r="Z1612" i="3"/>
  <c r="AA1612" i="3"/>
  <c r="Z1613" i="3"/>
  <c r="AA1613" i="3"/>
  <c r="Z1614" i="3"/>
  <c r="AA1614" i="3"/>
  <c r="Z1615" i="3"/>
  <c r="AA1615" i="3"/>
  <c r="Z1616" i="3"/>
  <c r="AA1616" i="3"/>
  <c r="Z1617" i="3"/>
  <c r="AA1617" i="3"/>
  <c r="Z1618" i="3"/>
  <c r="AA1618" i="3"/>
  <c r="Z1619" i="3"/>
  <c r="AA1619" i="3"/>
  <c r="Z1620" i="3"/>
  <c r="AA1620" i="3"/>
  <c r="Z1621" i="3"/>
  <c r="AA1621" i="3"/>
  <c r="Z1622" i="3"/>
  <c r="AA1622" i="3"/>
  <c r="Z1623" i="3"/>
  <c r="AA1623" i="3"/>
  <c r="Z1624" i="3"/>
  <c r="AA1624" i="3"/>
  <c r="Z1625" i="3"/>
  <c r="AA1625" i="3"/>
  <c r="Z1626" i="3"/>
  <c r="AA1626" i="3"/>
  <c r="Z1627" i="3"/>
  <c r="AA1627" i="3"/>
  <c r="Z1628" i="3"/>
  <c r="AA1628" i="3"/>
  <c r="Z1629" i="3"/>
  <c r="AA1629" i="3"/>
  <c r="Z1630" i="3"/>
  <c r="AA1630" i="3"/>
  <c r="Z1631" i="3"/>
  <c r="AA1631" i="3"/>
  <c r="Z1632" i="3"/>
  <c r="AA1632" i="3"/>
  <c r="Z1633" i="3"/>
  <c r="AA1633" i="3"/>
  <c r="Z1634" i="3"/>
  <c r="AA1634" i="3"/>
  <c r="Z1635" i="3"/>
  <c r="AA1635" i="3"/>
  <c r="Z1636" i="3"/>
  <c r="AA1636" i="3"/>
  <c r="Z1637" i="3"/>
  <c r="AA1637" i="3"/>
  <c r="Z1638" i="3"/>
  <c r="AA1638" i="3"/>
  <c r="Z1639" i="3"/>
  <c r="AA1639" i="3"/>
  <c r="Z1640" i="3"/>
  <c r="AA1640" i="3"/>
  <c r="Z1641" i="3"/>
  <c r="AA1641" i="3"/>
  <c r="Z1642" i="3"/>
  <c r="AA1642" i="3"/>
  <c r="Z1643" i="3"/>
  <c r="AA1643" i="3"/>
  <c r="Z1644" i="3"/>
  <c r="AA1644" i="3"/>
  <c r="Z1645" i="3"/>
  <c r="AA1645" i="3"/>
  <c r="Z1646" i="3"/>
  <c r="AA1646" i="3"/>
  <c r="Z1647" i="3"/>
  <c r="AA1647" i="3"/>
  <c r="Z1648" i="3"/>
  <c r="AA1648" i="3"/>
  <c r="Z1649" i="3"/>
  <c r="AA1649" i="3"/>
  <c r="Z1650" i="3"/>
  <c r="AA1650" i="3"/>
  <c r="Z1651" i="3"/>
  <c r="AA1651" i="3"/>
  <c r="Z1652" i="3"/>
  <c r="AA1652" i="3"/>
  <c r="Z1653" i="3"/>
  <c r="AA1653" i="3"/>
  <c r="Z1654" i="3"/>
  <c r="AA1654" i="3"/>
  <c r="Z1655" i="3"/>
  <c r="AA1655" i="3"/>
  <c r="Z1656" i="3"/>
  <c r="AA1656" i="3"/>
  <c r="Z1657" i="3"/>
  <c r="AA1657" i="3"/>
  <c r="Z1658" i="3"/>
  <c r="AA1658" i="3"/>
  <c r="Z1659" i="3"/>
  <c r="AA1659" i="3"/>
  <c r="Z1660" i="3"/>
  <c r="AA1660" i="3"/>
  <c r="Z1661" i="3"/>
  <c r="AA1661" i="3"/>
  <c r="Z1662" i="3"/>
  <c r="AA1662" i="3"/>
  <c r="Z1663" i="3"/>
  <c r="AA1663" i="3"/>
  <c r="Z1664" i="3"/>
  <c r="AA1664" i="3"/>
  <c r="Z1665" i="3"/>
  <c r="AA1665" i="3"/>
  <c r="Z1666" i="3"/>
  <c r="AA1666" i="3"/>
  <c r="Z1667" i="3"/>
  <c r="AA1667" i="3"/>
  <c r="Z1668" i="3"/>
  <c r="AA1668" i="3"/>
  <c r="Z1669" i="3"/>
  <c r="AA1669" i="3"/>
  <c r="Z1670" i="3"/>
  <c r="AA1670" i="3"/>
  <c r="Z1671" i="3"/>
  <c r="AA1671" i="3"/>
  <c r="Z1672" i="3"/>
  <c r="AA1672" i="3"/>
  <c r="Z1673" i="3"/>
  <c r="AA1673" i="3"/>
  <c r="Z1674" i="3"/>
  <c r="AA1674" i="3"/>
  <c r="Z1675" i="3"/>
  <c r="AA1675" i="3"/>
  <c r="Z1676" i="3"/>
  <c r="AA1676" i="3"/>
  <c r="Z1677" i="3"/>
  <c r="AA1677" i="3"/>
  <c r="Z1678" i="3"/>
  <c r="AA1678" i="3"/>
  <c r="Z1679" i="3"/>
  <c r="AA1679" i="3"/>
  <c r="Z1680" i="3"/>
  <c r="AA1680" i="3"/>
  <c r="Z1681" i="3"/>
  <c r="AA1681" i="3"/>
  <c r="Z1682" i="3"/>
  <c r="AA1682" i="3"/>
  <c r="Z1683" i="3"/>
  <c r="AA1683" i="3"/>
  <c r="Z1684" i="3"/>
  <c r="AA1684" i="3"/>
  <c r="Z1685" i="3"/>
  <c r="AA1685" i="3"/>
  <c r="Z1686" i="3"/>
  <c r="AA1686" i="3"/>
  <c r="Z1687" i="3"/>
  <c r="AA1687" i="3"/>
  <c r="Z1688" i="3"/>
  <c r="AA1688" i="3"/>
  <c r="Z1689" i="3"/>
  <c r="AA1689" i="3"/>
  <c r="Z1690" i="3"/>
  <c r="AA1690" i="3"/>
  <c r="Z1691" i="3"/>
  <c r="AA1691" i="3"/>
  <c r="Z1692" i="3"/>
  <c r="AA1692" i="3"/>
  <c r="Z1693" i="3"/>
  <c r="AA1693" i="3"/>
  <c r="Z1694" i="3"/>
  <c r="AA1694" i="3"/>
  <c r="Z1695" i="3"/>
  <c r="AA1695" i="3"/>
  <c r="Z1696" i="3"/>
  <c r="AA1696" i="3"/>
  <c r="Z1697" i="3"/>
  <c r="AA1697" i="3"/>
  <c r="Z1698" i="3"/>
  <c r="AA1698" i="3"/>
  <c r="Z1699" i="3"/>
  <c r="AA1699" i="3"/>
  <c r="Z1700" i="3"/>
  <c r="AA1700" i="3"/>
  <c r="Z1701" i="3"/>
  <c r="AA1701" i="3"/>
  <c r="Z1702" i="3"/>
  <c r="AA1702" i="3"/>
  <c r="Z1703" i="3"/>
  <c r="AA1703" i="3"/>
  <c r="Z1704" i="3"/>
  <c r="AA1704" i="3"/>
  <c r="Z1705" i="3"/>
  <c r="AA1705" i="3"/>
  <c r="Z1706" i="3"/>
  <c r="AA1706" i="3"/>
  <c r="Z1707" i="3"/>
  <c r="AA1707" i="3"/>
  <c r="Z1708" i="3"/>
  <c r="AA1708" i="3"/>
  <c r="Z1709" i="3"/>
  <c r="AA1709" i="3"/>
  <c r="Z1710" i="3"/>
  <c r="AA1710" i="3"/>
  <c r="Z1711" i="3"/>
  <c r="AA1711" i="3"/>
  <c r="Z1712" i="3"/>
  <c r="AA1712" i="3"/>
  <c r="Z1713" i="3"/>
  <c r="AA1713" i="3"/>
  <c r="Z1714" i="3"/>
  <c r="AA1714" i="3"/>
  <c r="Z1715" i="3"/>
  <c r="AA1715" i="3"/>
  <c r="Z1716" i="3"/>
  <c r="AA1716" i="3"/>
  <c r="Z1717" i="3"/>
  <c r="AA1717" i="3"/>
  <c r="Z1718" i="3"/>
  <c r="AA1718" i="3"/>
  <c r="Z1719" i="3"/>
  <c r="AA1719" i="3"/>
  <c r="Z1720" i="3"/>
  <c r="AA1720" i="3"/>
  <c r="Z1721" i="3"/>
  <c r="AA1721" i="3"/>
  <c r="Z1722" i="3"/>
  <c r="AA1722" i="3"/>
  <c r="Z1723" i="3"/>
  <c r="AA1723" i="3"/>
  <c r="Z1724" i="3"/>
  <c r="AA1724" i="3"/>
  <c r="Z1725" i="3"/>
  <c r="AA1725" i="3"/>
  <c r="Z1726" i="3"/>
  <c r="AA1726" i="3"/>
  <c r="Z1727" i="3"/>
  <c r="AA1727" i="3"/>
  <c r="Z1728" i="3"/>
  <c r="AA1728" i="3"/>
  <c r="Z1729" i="3"/>
  <c r="AA1729" i="3"/>
  <c r="Z1730" i="3"/>
  <c r="AA1730" i="3"/>
  <c r="Z1731" i="3"/>
  <c r="AA1731" i="3"/>
  <c r="Z1732" i="3"/>
  <c r="AA1732" i="3"/>
  <c r="Z1733" i="3"/>
  <c r="AA1733" i="3"/>
  <c r="Z1734" i="3"/>
  <c r="AA1734" i="3"/>
  <c r="Z1735" i="3"/>
  <c r="AA1735" i="3"/>
  <c r="Z1736" i="3"/>
  <c r="AA1736" i="3"/>
  <c r="Z1737" i="3"/>
  <c r="AA1737" i="3"/>
  <c r="Z1738" i="3"/>
  <c r="AA1738" i="3"/>
  <c r="Z1739" i="3"/>
  <c r="AA1739" i="3"/>
  <c r="Z1740" i="3"/>
  <c r="AA1740" i="3"/>
  <c r="Z1741" i="3"/>
  <c r="AA1741" i="3"/>
  <c r="Z1742" i="3"/>
  <c r="AA1742" i="3"/>
  <c r="Z1743" i="3"/>
  <c r="AA1743" i="3"/>
  <c r="Z1744" i="3"/>
  <c r="AA1744" i="3"/>
  <c r="Z1745" i="3"/>
  <c r="AA1745" i="3"/>
  <c r="Z1746" i="3"/>
  <c r="AA1746" i="3"/>
  <c r="Z1747" i="3"/>
  <c r="AA1747" i="3"/>
  <c r="Z1748" i="3"/>
  <c r="AA1748" i="3"/>
  <c r="Z1749" i="3"/>
  <c r="AA1749" i="3"/>
  <c r="Z1750" i="3"/>
  <c r="AA1750" i="3"/>
  <c r="Z1751" i="3"/>
  <c r="AA1751" i="3"/>
  <c r="Z1752" i="3"/>
  <c r="AA1752" i="3"/>
  <c r="Z1753" i="3"/>
  <c r="AA1753" i="3"/>
  <c r="Z1754" i="3"/>
  <c r="AA1754" i="3"/>
  <c r="Z1755" i="3"/>
  <c r="AA1755" i="3"/>
  <c r="Z1756" i="3"/>
  <c r="AA1756" i="3"/>
  <c r="Z1757" i="3"/>
  <c r="AA1757" i="3"/>
  <c r="Z1758" i="3"/>
  <c r="AA1758" i="3"/>
  <c r="Z1759" i="3"/>
  <c r="AA1759" i="3"/>
  <c r="Z1760" i="3"/>
  <c r="AA1760" i="3"/>
  <c r="Z1761" i="3"/>
  <c r="AA1761" i="3"/>
  <c r="Z1762" i="3"/>
  <c r="AA1762" i="3"/>
  <c r="Z1763" i="3"/>
  <c r="AA1763" i="3"/>
  <c r="Z1764" i="3"/>
  <c r="AA1764" i="3"/>
  <c r="Z1765" i="3"/>
  <c r="AA1765" i="3"/>
  <c r="Z1766" i="3"/>
  <c r="AA1766" i="3"/>
  <c r="Z1767" i="3"/>
  <c r="AA1767" i="3"/>
  <c r="Z1768" i="3"/>
  <c r="AA1768" i="3"/>
  <c r="Z1769" i="3"/>
  <c r="AA1769" i="3"/>
  <c r="Z1770" i="3"/>
  <c r="AA1770" i="3"/>
  <c r="Z1771" i="3"/>
  <c r="AA1771" i="3"/>
  <c r="Z1772" i="3"/>
  <c r="AA1772" i="3"/>
  <c r="Z1773" i="3"/>
  <c r="AA1773" i="3"/>
  <c r="Z1774" i="3"/>
  <c r="AA1774" i="3"/>
  <c r="Z1775" i="3"/>
  <c r="AA1775" i="3"/>
  <c r="Z1776" i="3"/>
  <c r="AA1776" i="3"/>
  <c r="Z1777" i="3"/>
  <c r="AA1777" i="3"/>
  <c r="Z1778" i="3"/>
  <c r="AA1778" i="3"/>
  <c r="Z1779" i="3"/>
  <c r="AA1779" i="3"/>
  <c r="Z1780" i="3"/>
  <c r="AA1780" i="3"/>
  <c r="Z1781" i="3"/>
  <c r="AA1781" i="3"/>
  <c r="Z1782" i="3"/>
  <c r="AA1782" i="3"/>
  <c r="Z1783" i="3"/>
  <c r="AA1783" i="3"/>
  <c r="Z1784" i="3"/>
  <c r="AA1784" i="3"/>
  <c r="Z1785" i="3"/>
  <c r="AA1785" i="3"/>
  <c r="Z1786" i="3"/>
  <c r="AA1786" i="3"/>
  <c r="Z1787" i="3"/>
  <c r="AA1787" i="3"/>
  <c r="Z1788" i="3"/>
  <c r="AA1788" i="3"/>
  <c r="Z1789" i="3"/>
  <c r="AA1789" i="3"/>
  <c r="Z1790" i="3"/>
  <c r="AA1790" i="3"/>
  <c r="Z1791" i="3"/>
  <c r="AA1791" i="3"/>
  <c r="Z1792" i="3"/>
  <c r="AA1792" i="3"/>
  <c r="Z1793" i="3"/>
  <c r="AA1793" i="3"/>
  <c r="Z1794" i="3"/>
  <c r="AA1794" i="3"/>
  <c r="Z1795" i="3"/>
  <c r="AA1795" i="3"/>
  <c r="Z1796" i="3"/>
  <c r="AA1796" i="3"/>
  <c r="Z1797" i="3"/>
  <c r="AA1797" i="3"/>
  <c r="Z1798" i="3"/>
  <c r="AA1798" i="3"/>
  <c r="Z1799" i="3"/>
  <c r="AA1799" i="3"/>
  <c r="Z1800" i="3"/>
  <c r="AA1800" i="3"/>
  <c r="Z1801" i="3"/>
  <c r="AA1801" i="3"/>
  <c r="Z1802" i="3"/>
  <c r="AA1802" i="3"/>
  <c r="Z1803" i="3"/>
  <c r="AA1803" i="3"/>
  <c r="Z1804" i="3"/>
  <c r="AA1804" i="3"/>
  <c r="Z1805" i="3"/>
  <c r="AA1805" i="3"/>
  <c r="Z1806" i="3"/>
  <c r="AA1806" i="3"/>
  <c r="Z1807" i="3"/>
  <c r="AA1807" i="3"/>
  <c r="Z1808" i="3"/>
  <c r="AA1808" i="3"/>
  <c r="Z1809" i="3"/>
  <c r="AA1809" i="3"/>
  <c r="Z1810" i="3"/>
  <c r="AA1810" i="3"/>
  <c r="Z1811" i="3"/>
  <c r="AA1811" i="3"/>
  <c r="Z1812" i="3"/>
  <c r="AA1812" i="3"/>
  <c r="Z1813" i="3"/>
  <c r="AA1813" i="3"/>
  <c r="Z1814" i="3"/>
  <c r="AA1814" i="3"/>
  <c r="Z1815" i="3"/>
  <c r="AA1815" i="3"/>
  <c r="Z1816" i="3"/>
  <c r="AA1816" i="3"/>
  <c r="Z1817" i="3"/>
  <c r="AA1817" i="3"/>
  <c r="Z1818" i="3"/>
  <c r="AA1818" i="3"/>
  <c r="Z1819" i="3"/>
  <c r="AA1819" i="3"/>
  <c r="Z1820" i="3"/>
  <c r="AA1820" i="3"/>
  <c r="Z1821" i="3"/>
  <c r="AA1821" i="3"/>
  <c r="Z1822" i="3"/>
  <c r="AA1822" i="3"/>
  <c r="Z1823" i="3"/>
  <c r="AA1823" i="3"/>
  <c r="Z1824" i="3"/>
  <c r="AA1824" i="3"/>
  <c r="Z1825" i="3"/>
  <c r="AA1825" i="3"/>
  <c r="Z1826" i="3"/>
  <c r="AA1826" i="3"/>
  <c r="Z1827" i="3"/>
  <c r="AA1827" i="3"/>
  <c r="Z1828" i="3"/>
  <c r="AA1828" i="3"/>
  <c r="Z1829" i="3"/>
  <c r="AA1829" i="3"/>
  <c r="Z1830" i="3"/>
  <c r="AA1830" i="3"/>
  <c r="Z1831" i="3"/>
  <c r="AA1831" i="3"/>
  <c r="Z1832" i="3"/>
  <c r="AA1832" i="3"/>
  <c r="Z1833" i="3"/>
  <c r="AA1833" i="3"/>
  <c r="Z1834" i="3"/>
  <c r="AA1834" i="3"/>
  <c r="Z1835" i="3"/>
  <c r="AA1835" i="3"/>
  <c r="Z1836" i="3"/>
  <c r="AA1836" i="3"/>
  <c r="Z1837" i="3"/>
  <c r="AA1837" i="3"/>
  <c r="Z1838" i="3"/>
  <c r="AA1838" i="3"/>
  <c r="Z1839" i="3"/>
  <c r="AA1839" i="3"/>
  <c r="Z1840" i="3"/>
  <c r="AA1840" i="3"/>
  <c r="Z1841" i="3"/>
  <c r="AA1841" i="3"/>
  <c r="Z1842" i="3"/>
  <c r="AA1842" i="3"/>
  <c r="Z1843" i="3"/>
  <c r="AA1843" i="3"/>
  <c r="Z1844" i="3"/>
  <c r="AA1844" i="3"/>
  <c r="Z1845" i="3"/>
  <c r="AA1845" i="3"/>
  <c r="Z1846" i="3"/>
  <c r="AA1846" i="3"/>
  <c r="Z1847" i="3"/>
  <c r="AA1847" i="3"/>
  <c r="Z1848" i="3"/>
  <c r="AA1848" i="3"/>
  <c r="Z1849" i="3"/>
  <c r="AA1849" i="3"/>
  <c r="Z1850" i="3"/>
  <c r="AA1850" i="3"/>
  <c r="Z1851" i="3"/>
  <c r="AA1851" i="3"/>
  <c r="Z1852" i="3"/>
  <c r="AA1852" i="3"/>
  <c r="Z1853" i="3"/>
  <c r="AA1853" i="3"/>
  <c r="Z1854" i="3"/>
  <c r="AA1854" i="3"/>
  <c r="Z1855" i="3"/>
  <c r="AA1855" i="3"/>
  <c r="Z1856" i="3"/>
  <c r="AA1856" i="3"/>
  <c r="Z1857" i="3"/>
  <c r="AA1857" i="3"/>
  <c r="Z1858" i="3"/>
  <c r="AA1858" i="3"/>
  <c r="Z1859" i="3"/>
  <c r="AA1859" i="3"/>
  <c r="Z1860" i="3"/>
  <c r="AA1860" i="3"/>
  <c r="Z1861" i="3"/>
  <c r="AA1861" i="3"/>
  <c r="Z1862" i="3"/>
  <c r="AA1862" i="3"/>
  <c r="Z1863" i="3"/>
  <c r="AA1863" i="3"/>
  <c r="Z1864" i="3"/>
  <c r="AA1864" i="3"/>
  <c r="Z1865" i="3"/>
  <c r="AA1865" i="3"/>
  <c r="Z1866" i="3"/>
  <c r="AA1866" i="3"/>
  <c r="Z1867" i="3"/>
  <c r="AA1867" i="3"/>
  <c r="Z1868" i="3"/>
  <c r="AA1868" i="3"/>
  <c r="Z1869" i="3"/>
  <c r="AA1869" i="3"/>
  <c r="Z1870" i="3"/>
  <c r="AA1870" i="3"/>
  <c r="Z1871" i="3"/>
  <c r="AA1871" i="3"/>
  <c r="Z1872" i="3"/>
  <c r="AA1872" i="3"/>
  <c r="Z1873" i="3"/>
  <c r="AA1873" i="3"/>
  <c r="Z1874" i="3"/>
  <c r="AA1874" i="3"/>
  <c r="Z1875" i="3"/>
  <c r="AA1875" i="3"/>
  <c r="Z1876" i="3"/>
  <c r="AA1876" i="3"/>
  <c r="Z1877" i="3"/>
  <c r="AA1877" i="3"/>
  <c r="Z1878" i="3"/>
  <c r="AA1878" i="3"/>
  <c r="Z1879" i="3"/>
  <c r="AA1879" i="3"/>
  <c r="Z1880" i="3"/>
  <c r="AA1880" i="3"/>
  <c r="Z1881" i="3"/>
  <c r="AA1881" i="3"/>
  <c r="Z1882" i="3"/>
  <c r="AA1882" i="3"/>
  <c r="Z1883" i="3"/>
  <c r="AA1883" i="3"/>
  <c r="Z1884" i="3"/>
  <c r="AA1884" i="3"/>
  <c r="Z1885" i="3"/>
  <c r="AA1885" i="3"/>
  <c r="Z1886" i="3"/>
  <c r="AA1886" i="3"/>
  <c r="Z1887" i="3"/>
  <c r="AA1887" i="3"/>
  <c r="Z1888" i="3"/>
  <c r="AA1888" i="3"/>
  <c r="Z1889" i="3"/>
  <c r="AA1889" i="3"/>
  <c r="Z1890" i="3"/>
  <c r="AA1890" i="3"/>
  <c r="Z1891" i="3"/>
  <c r="AA1891" i="3"/>
  <c r="Z1892" i="3"/>
  <c r="AA1892" i="3"/>
  <c r="Z1893" i="3"/>
  <c r="AA1893" i="3"/>
  <c r="Z1894" i="3"/>
  <c r="AA1894" i="3"/>
  <c r="Z1895" i="3"/>
  <c r="AA1895" i="3"/>
  <c r="Z1896" i="3"/>
  <c r="AA1896" i="3"/>
  <c r="Z1897" i="3"/>
  <c r="AA1897" i="3"/>
  <c r="Z1898" i="3"/>
  <c r="AA1898" i="3"/>
  <c r="Z1899" i="3"/>
  <c r="AA1899" i="3"/>
  <c r="Z1900" i="3"/>
  <c r="AA1900" i="3"/>
  <c r="Z1901" i="3"/>
  <c r="AA1901" i="3"/>
  <c r="Z1902" i="3"/>
  <c r="AA1902" i="3"/>
  <c r="Z1903" i="3"/>
  <c r="AA1903" i="3"/>
  <c r="Z1904" i="3"/>
  <c r="AA1904" i="3"/>
  <c r="Z1905" i="3"/>
  <c r="AA1905" i="3"/>
  <c r="Z1906" i="3"/>
  <c r="AA1906" i="3"/>
  <c r="Z1907" i="3"/>
  <c r="AA1907" i="3"/>
  <c r="Z1908" i="3"/>
  <c r="AA1908" i="3"/>
  <c r="Z1909" i="3"/>
  <c r="AA1909" i="3"/>
  <c r="Z1910" i="3"/>
  <c r="AA1910" i="3"/>
  <c r="Z1911" i="3"/>
  <c r="AA1911" i="3"/>
  <c r="Z1912" i="3"/>
  <c r="AA1912" i="3"/>
  <c r="Z1913" i="3"/>
  <c r="AA1913" i="3"/>
  <c r="Z1914" i="3"/>
  <c r="AA1914" i="3"/>
  <c r="Z1915" i="3"/>
  <c r="AA1915" i="3"/>
  <c r="Z1916" i="3"/>
  <c r="AA1916" i="3"/>
  <c r="Z1917" i="3"/>
  <c r="AA1917" i="3"/>
  <c r="Z1918" i="3"/>
  <c r="AA1918" i="3"/>
  <c r="Z1919" i="3"/>
  <c r="AA1919" i="3"/>
  <c r="Z1920" i="3"/>
  <c r="AA1920" i="3"/>
  <c r="Z1921" i="3"/>
  <c r="AA1921" i="3"/>
  <c r="Z1922" i="3"/>
  <c r="AA1922" i="3"/>
  <c r="Z1923" i="3"/>
  <c r="AA1923" i="3"/>
  <c r="Z1924" i="3"/>
  <c r="AA1924" i="3"/>
  <c r="Z1925" i="3"/>
  <c r="AA1925" i="3"/>
  <c r="Z1926" i="3"/>
  <c r="AA1926" i="3"/>
  <c r="Z1927" i="3"/>
  <c r="AA1927" i="3"/>
  <c r="Z1928" i="3"/>
  <c r="AA1928" i="3"/>
  <c r="Z1929" i="3"/>
  <c r="AA1929" i="3"/>
  <c r="Z1930" i="3"/>
  <c r="AA1930" i="3"/>
  <c r="Z1931" i="3"/>
  <c r="AA1931" i="3"/>
  <c r="Z1932" i="3"/>
  <c r="AA1932" i="3"/>
  <c r="Z1933" i="3"/>
  <c r="AA1933" i="3"/>
  <c r="Z1934" i="3"/>
  <c r="AA1934" i="3"/>
  <c r="Z1935" i="3"/>
  <c r="AA1935" i="3"/>
  <c r="Z1936" i="3"/>
  <c r="AA1936" i="3"/>
  <c r="Z1937" i="3"/>
  <c r="AA1937" i="3"/>
  <c r="Z1938" i="3"/>
  <c r="AA1938" i="3"/>
  <c r="Z1939" i="3"/>
  <c r="AA1939" i="3"/>
  <c r="Z1940" i="3"/>
  <c r="AA1940" i="3"/>
  <c r="Z1941" i="3"/>
  <c r="AA1941" i="3"/>
  <c r="Z1942" i="3"/>
  <c r="AA1942" i="3"/>
  <c r="Z1943" i="3"/>
  <c r="AA1943" i="3"/>
  <c r="Z1944" i="3"/>
  <c r="AA1944" i="3"/>
  <c r="Z1945" i="3"/>
  <c r="AA1945" i="3"/>
  <c r="Z1946" i="3"/>
  <c r="AA1946" i="3"/>
  <c r="Z1947" i="3"/>
  <c r="AA1947" i="3"/>
  <c r="Z1948" i="3"/>
  <c r="AA1948" i="3"/>
  <c r="Z1949" i="3"/>
  <c r="AA1949" i="3"/>
  <c r="Z1950" i="3"/>
  <c r="AA1950" i="3"/>
  <c r="Z1951" i="3"/>
  <c r="AA1951" i="3"/>
  <c r="Z1952" i="3"/>
  <c r="AA1952" i="3"/>
  <c r="Z1953" i="3"/>
  <c r="AA1953" i="3"/>
  <c r="Z1954" i="3"/>
  <c r="AA1954" i="3"/>
  <c r="Z1955" i="3"/>
  <c r="AA1955" i="3"/>
  <c r="Z1956" i="3"/>
  <c r="AA1956" i="3"/>
  <c r="Z1957" i="3"/>
  <c r="AA1957" i="3"/>
  <c r="Z1958" i="3"/>
  <c r="AA1958" i="3"/>
  <c r="Z1959" i="3"/>
  <c r="AA1959" i="3"/>
  <c r="Z1960" i="3"/>
  <c r="AA1960" i="3"/>
  <c r="Z1961" i="3"/>
  <c r="AA1961" i="3"/>
  <c r="Z1962" i="3"/>
  <c r="AA1962" i="3"/>
  <c r="Z1963" i="3"/>
  <c r="AA1963" i="3"/>
  <c r="Z1964" i="3"/>
  <c r="AA1964" i="3"/>
  <c r="Z1965" i="3"/>
  <c r="AA1965" i="3"/>
  <c r="Z1966" i="3"/>
  <c r="AA1966" i="3"/>
  <c r="Z1967" i="3"/>
  <c r="AA1967" i="3"/>
  <c r="Z1968" i="3"/>
  <c r="AA1968" i="3"/>
  <c r="Z1969" i="3"/>
  <c r="AA1969" i="3"/>
  <c r="Z1970" i="3"/>
  <c r="AA1970" i="3"/>
  <c r="Z1971" i="3"/>
  <c r="AA1971" i="3"/>
  <c r="Z1972" i="3"/>
  <c r="AA1972" i="3"/>
  <c r="Z1973" i="3"/>
  <c r="AA1973" i="3"/>
  <c r="Z1974" i="3"/>
  <c r="AA1974" i="3"/>
  <c r="Z1975" i="3"/>
  <c r="AA1975" i="3"/>
  <c r="Z1976" i="3"/>
  <c r="AA1976" i="3"/>
  <c r="Z1977" i="3"/>
  <c r="AA1977" i="3"/>
  <c r="Z1978" i="3"/>
  <c r="AA1978" i="3"/>
  <c r="Z1979" i="3"/>
  <c r="AA1979" i="3"/>
  <c r="Z1980" i="3"/>
  <c r="AA1980" i="3"/>
  <c r="Z1981" i="3"/>
  <c r="AA1981" i="3"/>
  <c r="Z1982" i="3"/>
  <c r="AA1982" i="3"/>
  <c r="Z1983" i="3"/>
  <c r="AA1983" i="3"/>
  <c r="Z1984" i="3"/>
  <c r="AA1984" i="3"/>
  <c r="Z1985" i="3"/>
  <c r="AA1985" i="3"/>
  <c r="Z1986" i="3"/>
  <c r="AA1986" i="3"/>
  <c r="Z1987" i="3"/>
  <c r="AA1987" i="3"/>
  <c r="Z1988" i="3"/>
  <c r="AA1988" i="3"/>
  <c r="Z1989" i="3"/>
  <c r="AA1989" i="3"/>
  <c r="Z1990" i="3"/>
  <c r="AA1990" i="3"/>
  <c r="Z1991" i="3"/>
  <c r="AA1991" i="3"/>
  <c r="Z1992" i="3"/>
  <c r="AA1992" i="3"/>
  <c r="Z1993" i="3"/>
  <c r="AA1993" i="3"/>
  <c r="Z1994" i="3"/>
  <c r="AA1994" i="3"/>
  <c r="Z1995" i="3"/>
  <c r="AA1995" i="3"/>
  <c r="Z1996" i="3"/>
  <c r="AA1996" i="3"/>
  <c r="Z1997" i="3"/>
  <c r="AA1997" i="3"/>
  <c r="Z1998" i="3"/>
  <c r="AA1998" i="3"/>
  <c r="Z1999" i="3"/>
  <c r="AA1999" i="3"/>
  <c r="Z2000" i="3"/>
  <c r="AA2000" i="3"/>
  <c r="Z2001" i="3"/>
  <c r="AA2001" i="3"/>
  <c r="Z2002" i="3"/>
  <c r="AA2002" i="3"/>
  <c r="Z2003" i="3"/>
  <c r="AA2003" i="3"/>
  <c r="Z2004" i="3"/>
  <c r="AA2004" i="3"/>
  <c r="Z2005" i="3"/>
  <c r="AA2005" i="3"/>
  <c r="Z2006" i="3"/>
  <c r="AA2006" i="3"/>
  <c r="Z2007" i="3"/>
  <c r="AA2007" i="3"/>
  <c r="Z2008" i="3"/>
  <c r="AA2008" i="3"/>
  <c r="Z2009" i="3"/>
  <c r="AA2009" i="3"/>
  <c r="Z2010" i="3"/>
  <c r="AA2010" i="3"/>
  <c r="Z2011" i="3"/>
  <c r="AA2011" i="3"/>
  <c r="Z2012" i="3"/>
  <c r="AA2012" i="3"/>
  <c r="Z2013" i="3"/>
  <c r="AA2013" i="3"/>
  <c r="Z2014" i="3"/>
  <c r="AA2014" i="3"/>
  <c r="Z2015" i="3"/>
  <c r="AA2015" i="3"/>
  <c r="Z2016" i="3"/>
  <c r="AA2016" i="3"/>
  <c r="Z2017" i="3"/>
  <c r="AA2017" i="3"/>
  <c r="Z2018" i="3"/>
  <c r="AA2018" i="3"/>
  <c r="Z2019" i="3"/>
  <c r="AA2019" i="3"/>
  <c r="Z2020" i="3"/>
  <c r="AA2020" i="3"/>
  <c r="Z2021" i="3"/>
  <c r="AA2021" i="3"/>
  <c r="Z2022" i="3"/>
  <c r="AA2022" i="3"/>
  <c r="Z2023" i="3"/>
  <c r="AA2023" i="3"/>
  <c r="Z2024" i="3"/>
  <c r="AA2024" i="3"/>
  <c r="Z2025" i="3"/>
  <c r="AA2025" i="3"/>
  <c r="Z2026" i="3"/>
  <c r="AA2026" i="3"/>
  <c r="Z2027" i="3"/>
  <c r="AA2027" i="3"/>
  <c r="Z2028" i="3"/>
  <c r="AA2028" i="3"/>
  <c r="Z2029" i="3"/>
  <c r="AA2029" i="3"/>
  <c r="Z2030" i="3"/>
  <c r="AA2030" i="3"/>
  <c r="Z2031" i="3"/>
  <c r="AA2031" i="3"/>
  <c r="Z2032" i="3"/>
  <c r="AA2032" i="3"/>
  <c r="Z2033" i="3"/>
  <c r="AA2033" i="3"/>
  <c r="Z2034" i="3"/>
  <c r="AA2034" i="3"/>
  <c r="Z2035" i="3"/>
  <c r="AA2035" i="3"/>
  <c r="Z2036" i="3"/>
  <c r="AA2036" i="3"/>
  <c r="Z2037" i="3"/>
  <c r="AA2037" i="3"/>
  <c r="Z2038" i="3"/>
  <c r="AA2038" i="3"/>
  <c r="Z2039" i="3"/>
  <c r="AA2039" i="3"/>
  <c r="Z2040" i="3"/>
  <c r="AA2040" i="3"/>
  <c r="Z2041" i="3"/>
  <c r="AA2041" i="3"/>
  <c r="Z2042" i="3"/>
  <c r="AA2042" i="3"/>
  <c r="Z2043" i="3"/>
  <c r="AA2043" i="3"/>
  <c r="Z2044" i="3"/>
  <c r="AA2044" i="3"/>
  <c r="Z2045" i="3"/>
  <c r="AA2045" i="3"/>
  <c r="Z2046" i="3"/>
  <c r="AA2046" i="3"/>
  <c r="Z2047" i="3"/>
  <c r="AA2047" i="3"/>
  <c r="Z2048" i="3"/>
  <c r="AA2048" i="3"/>
  <c r="Z2049" i="3"/>
  <c r="AA2049" i="3"/>
  <c r="Z2050" i="3"/>
  <c r="AA2050" i="3"/>
  <c r="Z2051" i="3"/>
  <c r="AA2051" i="3"/>
  <c r="Z2052" i="3"/>
  <c r="AA2052" i="3"/>
  <c r="Z2053" i="3"/>
  <c r="AA2053" i="3"/>
  <c r="Z2054" i="3"/>
  <c r="AA2054" i="3"/>
  <c r="Z2055" i="3"/>
  <c r="AA2055" i="3"/>
  <c r="Z2056" i="3"/>
  <c r="AA2056" i="3"/>
  <c r="Z2057" i="3"/>
  <c r="AA2057" i="3"/>
  <c r="Z2058" i="3"/>
  <c r="AA2058" i="3"/>
  <c r="Z2059" i="3"/>
  <c r="AA2059" i="3"/>
  <c r="Z2060" i="3"/>
  <c r="AA2060" i="3"/>
  <c r="Z2061" i="3"/>
  <c r="AA2061" i="3"/>
  <c r="Z2062" i="3"/>
  <c r="AA2062" i="3"/>
  <c r="Z2063" i="3"/>
  <c r="AA2063" i="3"/>
  <c r="Z2064" i="3"/>
  <c r="AA2064" i="3"/>
  <c r="Z2065" i="3"/>
  <c r="AA2065" i="3"/>
  <c r="Z2066" i="3"/>
  <c r="AA2066" i="3"/>
  <c r="Z2067" i="3"/>
  <c r="AA2067" i="3"/>
  <c r="Z2068" i="3"/>
  <c r="AA2068" i="3"/>
  <c r="Z2069" i="3"/>
  <c r="AA2069" i="3"/>
  <c r="Z2070" i="3"/>
  <c r="AA2070" i="3"/>
  <c r="Z2071" i="3"/>
  <c r="AA2071" i="3"/>
  <c r="Z2072" i="3"/>
  <c r="AA2072" i="3"/>
  <c r="Z2073" i="3"/>
  <c r="AA2073" i="3"/>
  <c r="Z2074" i="3"/>
  <c r="AA2074" i="3"/>
  <c r="Z2075" i="3"/>
  <c r="AA2075" i="3"/>
  <c r="Z2076" i="3"/>
  <c r="AA2076" i="3"/>
  <c r="Z2077" i="3"/>
  <c r="AA2077" i="3"/>
  <c r="Z2078" i="3"/>
  <c r="AA2078" i="3"/>
  <c r="Z2079" i="3"/>
  <c r="AA2079" i="3"/>
  <c r="Z2080" i="3"/>
  <c r="AA2080" i="3"/>
  <c r="Z2081" i="3"/>
  <c r="AA2081" i="3"/>
  <c r="Z2082" i="3"/>
  <c r="AA2082" i="3"/>
  <c r="Z2083" i="3"/>
  <c r="AA2083" i="3"/>
  <c r="Z2084" i="3"/>
  <c r="AA2084" i="3"/>
  <c r="Z2085" i="3"/>
  <c r="AA2085" i="3"/>
  <c r="Z2086" i="3"/>
  <c r="AA2086" i="3"/>
  <c r="Z2087" i="3"/>
  <c r="AA2087" i="3"/>
  <c r="Z2088" i="3"/>
  <c r="AA2088" i="3"/>
  <c r="Z2089" i="3"/>
  <c r="AA2089" i="3"/>
  <c r="Z2090" i="3"/>
  <c r="AA2090" i="3"/>
  <c r="Z2091" i="3"/>
  <c r="AA2091" i="3"/>
  <c r="Z2092" i="3"/>
  <c r="AA2092" i="3"/>
  <c r="Z2093" i="3"/>
  <c r="AA2093" i="3"/>
  <c r="Z2094" i="3"/>
  <c r="AA2094" i="3"/>
  <c r="Z2095" i="3"/>
  <c r="AA2095" i="3"/>
  <c r="Z2096" i="3"/>
  <c r="AA2096" i="3"/>
  <c r="Z2097" i="3"/>
  <c r="AA2097" i="3"/>
  <c r="Z2098" i="3"/>
  <c r="AA2098" i="3"/>
  <c r="Z2099" i="3"/>
  <c r="AA2099" i="3"/>
  <c r="Z2100" i="3"/>
  <c r="AA2100" i="3"/>
  <c r="Z2101" i="3"/>
  <c r="AA2101" i="3"/>
  <c r="Z2102" i="3"/>
  <c r="AA2102" i="3"/>
  <c r="Z2103" i="3"/>
  <c r="AA2103" i="3"/>
  <c r="Z2104" i="3"/>
  <c r="AA2104" i="3"/>
  <c r="Z2105" i="3"/>
  <c r="AA2105" i="3"/>
  <c r="Z2106" i="3"/>
  <c r="AA2106" i="3"/>
  <c r="Z2107" i="3"/>
  <c r="AA2107" i="3"/>
  <c r="Z2108" i="3"/>
  <c r="AA2108" i="3"/>
  <c r="Z2109" i="3"/>
  <c r="AA2109" i="3"/>
  <c r="Z2110" i="3"/>
  <c r="AA2110" i="3"/>
  <c r="Z2111" i="3"/>
  <c r="AA2111" i="3"/>
  <c r="Z2112" i="3"/>
  <c r="AA2112" i="3"/>
  <c r="Z2113" i="3"/>
  <c r="AA2113" i="3"/>
  <c r="Z2114" i="3"/>
  <c r="AA2114" i="3"/>
  <c r="Z2115" i="3"/>
  <c r="AA2115" i="3"/>
  <c r="Z2116" i="3"/>
  <c r="AA2116" i="3"/>
  <c r="Z2117" i="3"/>
  <c r="AA2117" i="3"/>
  <c r="Z2118" i="3"/>
  <c r="AA2118" i="3"/>
  <c r="Z2119" i="3"/>
  <c r="AA2119" i="3"/>
  <c r="Z2120" i="3"/>
  <c r="AA2120" i="3"/>
  <c r="Z2121" i="3"/>
  <c r="AA2121" i="3"/>
  <c r="Z2122" i="3"/>
  <c r="AA2122" i="3"/>
  <c r="Z2123" i="3"/>
  <c r="AA2123" i="3"/>
  <c r="Z2124" i="3"/>
  <c r="AA2124" i="3"/>
  <c r="Z2125" i="3"/>
  <c r="AA2125" i="3"/>
  <c r="Z2126" i="3"/>
  <c r="AA2126" i="3"/>
  <c r="Z2127" i="3"/>
  <c r="AA2127" i="3"/>
  <c r="Z2128" i="3"/>
  <c r="AA2128" i="3"/>
  <c r="Z2129" i="3"/>
  <c r="AA2129" i="3"/>
  <c r="Z2130" i="3"/>
  <c r="AA2130" i="3"/>
  <c r="Z2131" i="3"/>
  <c r="AA2131" i="3"/>
  <c r="Z2132" i="3"/>
  <c r="AA2132" i="3"/>
  <c r="Z2133" i="3"/>
  <c r="AA2133" i="3"/>
  <c r="Z2134" i="3"/>
  <c r="AA2134" i="3"/>
  <c r="Z2135" i="3"/>
  <c r="AA2135" i="3"/>
  <c r="Z2136" i="3"/>
  <c r="AA2136" i="3"/>
  <c r="Z2137" i="3"/>
  <c r="AA2137" i="3"/>
  <c r="Z2138" i="3"/>
  <c r="AA2138" i="3"/>
  <c r="Z2139" i="3"/>
  <c r="AA2139" i="3"/>
  <c r="Z2140" i="3"/>
  <c r="AA2140" i="3"/>
  <c r="Z2141" i="3"/>
  <c r="AA2141" i="3"/>
  <c r="Z2142" i="3"/>
  <c r="AA2142" i="3"/>
  <c r="Z2143" i="3"/>
  <c r="AA2143" i="3"/>
  <c r="Z2144" i="3"/>
  <c r="AA2144" i="3"/>
  <c r="Z2145" i="3"/>
  <c r="AA2145" i="3"/>
  <c r="Z2146" i="3"/>
  <c r="AA2146" i="3"/>
  <c r="Z2147" i="3"/>
  <c r="AA2147" i="3"/>
  <c r="Z2148" i="3"/>
  <c r="AA2148" i="3"/>
  <c r="Z2149" i="3"/>
  <c r="AA2149" i="3"/>
  <c r="Z2150" i="3"/>
  <c r="AA2150" i="3"/>
  <c r="Z2151" i="3"/>
  <c r="AA2151" i="3"/>
  <c r="Z2152" i="3"/>
  <c r="AA2152" i="3"/>
  <c r="Z2153" i="3"/>
  <c r="AA2153" i="3"/>
  <c r="Z2154" i="3"/>
  <c r="AA2154" i="3"/>
  <c r="Z2155" i="3"/>
  <c r="AA2155" i="3"/>
  <c r="Z2156" i="3"/>
  <c r="AA2156" i="3"/>
  <c r="Z2157" i="3"/>
  <c r="AA2157" i="3"/>
  <c r="Z2158" i="3"/>
  <c r="AA2158" i="3"/>
  <c r="Z2159" i="3"/>
  <c r="AA2159" i="3"/>
  <c r="Z2160" i="3"/>
  <c r="AA2160" i="3"/>
  <c r="Z2161" i="3"/>
  <c r="AA2161" i="3"/>
  <c r="Z2162" i="3"/>
  <c r="AA2162" i="3"/>
  <c r="Z2163" i="3"/>
  <c r="AA2163" i="3"/>
  <c r="Z2164" i="3"/>
  <c r="AA2164" i="3"/>
  <c r="Z2165" i="3"/>
  <c r="AA2165" i="3"/>
  <c r="Z2166" i="3"/>
  <c r="AA2166" i="3"/>
  <c r="Z2167" i="3"/>
  <c r="AA2167" i="3"/>
  <c r="Z2168" i="3"/>
  <c r="AA2168" i="3"/>
  <c r="Z2169" i="3"/>
  <c r="AA2169" i="3"/>
  <c r="Z2170" i="3"/>
  <c r="AA2170" i="3"/>
  <c r="Z2171" i="3"/>
  <c r="AA2171" i="3"/>
  <c r="Z2172" i="3"/>
  <c r="AA2172" i="3"/>
  <c r="Z2173" i="3"/>
  <c r="AA2173" i="3"/>
  <c r="Z2174" i="3"/>
  <c r="AA2174" i="3"/>
  <c r="Z2175" i="3"/>
  <c r="AA2175" i="3"/>
  <c r="Z2176" i="3"/>
  <c r="AA2176" i="3"/>
  <c r="Z2177" i="3"/>
  <c r="AA2177" i="3"/>
  <c r="Z2178" i="3"/>
  <c r="AA2178" i="3"/>
  <c r="Z2179" i="3"/>
  <c r="AA2179" i="3"/>
  <c r="Z2180" i="3"/>
  <c r="AA2180" i="3"/>
  <c r="Z2181" i="3"/>
  <c r="AA2181" i="3"/>
  <c r="Z2182" i="3"/>
  <c r="AA2182" i="3"/>
  <c r="Z2183" i="3"/>
  <c r="AA2183" i="3"/>
  <c r="Z2184" i="3"/>
  <c r="AA2184" i="3"/>
  <c r="Z2185" i="3"/>
  <c r="AA2185" i="3"/>
  <c r="Z2186" i="3"/>
  <c r="AA2186" i="3"/>
  <c r="Z2187" i="3"/>
  <c r="AA2187" i="3"/>
  <c r="Z2188" i="3"/>
  <c r="AA2188" i="3"/>
  <c r="Z2189" i="3"/>
  <c r="AA2189" i="3"/>
  <c r="Z2190" i="3"/>
  <c r="AA2190" i="3"/>
  <c r="Z2191" i="3"/>
  <c r="AA2191" i="3"/>
  <c r="Z2192" i="3"/>
  <c r="AA2192" i="3"/>
  <c r="Z2193" i="3"/>
  <c r="AA2193" i="3"/>
  <c r="Z2194" i="3"/>
  <c r="AA2194" i="3"/>
  <c r="Z2195" i="3"/>
  <c r="AA2195" i="3"/>
  <c r="Z2196" i="3"/>
  <c r="AA2196" i="3"/>
  <c r="Z2197" i="3"/>
  <c r="AA2197" i="3"/>
  <c r="Z2198" i="3"/>
  <c r="AA2198" i="3"/>
  <c r="Z2199" i="3"/>
  <c r="AA2199" i="3"/>
  <c r="Z2200" i="3"/>
  <c r="AA2200" i="3"/>
  <c r="Z2201" i="3"/>
  <c r="AA2201" i="3"/>
  <c r="Z2202" i="3"/>
  <c r="AA2202" i="3"/>
  <c r="Z2203" i="3"/>
  <c r="AA2203" i="3"/>
  <c r="Z2204" i="3"/>
  <c r="AA2204" i="3"/>
  <c r="Z2205" i="3"/>
  <c r="AA2205" i="3"/>
  <c r="Z2206" i="3"/>
  <c r="AA2206" i="3"/>
  <c r="Z2207" i="3"/>
  <c r="AA2207" i="3"/>
  <c r="Z2208" i="3"/>
  <c r="AA2208" i="3"/>
  <c r="Z2209" i="3"/>
  <c r="AA2209" i="3"/>
  <c r="Z2210" i="3"/>
  <c r="AA2210" i="3"/>
  <c r="Z2211" i="3"/>
  <c r="AA2211" i="3"/>
  <c r="Z2212" i="3"/>
  <c r="AA2212" i="3"/>
  <c r="Z2213" i="3"/>
  <c r="AA2213" i="3"/>
  <c r="Z2214" i="3"/>
  <c r="AA2214" i="3"/>
  <c r="Z2215" i="3"/>
  <c r="AA2215" i="3"/>
  <c r="Z2216" i="3"/>
  <c r="AA2216" i="3"/>
  <c r="Z2217" i="3"/>
  <c r="AA2217" i="3"/>
  <c r="Z2218" i="3"/>
  <c r="AA2218" i="3"/>
  <c r="Z2219" i="3"/>
  <c r="AA2219" i="3"/>
  <c r="Z2220" i="3"/>
  <c r="AA2220" i="3"/>
  <c r="Z2221" i="3"/>
  <c r="AA2221" i="3"/>
  <c r="Z2222" i="3"/>
  <c r="AA2222" i="3"/>
  <c r="Z2223" i="3"/>
  <c r="AA2223" i="3"/>
  <c r="Z2224" i="3"/>
  <c r="AA2224" i="3"/>
  <c r="Z2225" i="3"/>
  <c r="AA2225" i="3"/>
  <c r="Z2226" i="3"/>
  <c r="AA2226" i="3"/>
  <c r="Z2227" i="3"/>
  <c r="AA2227" i="3"/>
  <c r="Z2228" i="3"/>
  <c r="AA2228" i="3"/>
  <c r="Z2229" i="3"/>
  <c r="AA2229" i="3"/>
  <c r="Z2230" i="3"/>
  <c r="AA2230" i="3"/>
  <c r="Z2231" i="3"/>
  <c r="AA2231" i="3"/>
  <c r="Z2232" i="3"/>
  <c r="AA2232" i="3"/>
  <c r="Z2233" i="3"/>
  <c r="AA2233" i="3"/>
  <c r="Z2234" i="3"/>
  <c r="AA2234" i="3"/>
  <c r="Z2235" i="3"/>
  <c r="AA2235" i="3"/>
  <c r="Z2236" i="3"/>
  <c r="AA2236" i="3"/>
  <c r="Z2237" i="3"/>
  <c r="AA2237" i="3"/>
  <c r="Z2238" i="3"/>
  <c r="AA2238" i="3"/>
  <c r="Z2239" i="3"/>
  <c r="AA2239" i="3"/>
  <c r="Z2240" i="3"/>
  <c r="AA2240" i="3"/>
  <c r="Z2241" i="3"/>
  <c r="AA2241" i="3"/>
  <c r="Z2242" i="3"/>
  <c r="AA2242" i="3"/>
  <c r="Z2243" i="3"/>
  <c r="AA2243" i="3"/>
  <c r="Z2244" i="3"/>
  <c r="AA2244" i="3"/>
  <c r="Z2245" i="3"/>
  <c r="AA2245" i="3"/>
  <c r="Z2246" i="3"/>
  <c r="AA2246" i="3"/>
  <c r="Z2247" i="3"/>
  <c r="AA2247" i="3"/>
  <c r="Z2248" i="3"/>
  <c r="AA2248" i="3"/>
  <c r="Z2249" i="3"/>
  <c r="AA2249" i="3"/>
  <c r="Z2250" i="3"/>
  <c r="AA2250" i="3"/>
  <c r="Z2251" i="3"/>
  <c r="AA2251" i="3"/>
  <c r="Z2252" i="3"/>
  <c r="AA2252" i="3"/>
  <c r="Z2253" i="3"/>
  <c r="AA2253" i="3"/>
  <c r="Z2254" i="3"/>
  <c r="AA2254" i="3"/>
  <c r="Z2255" i="3"/>
  <c r="AA2255" i="3"/>
  <c r="Z2256" i="3"/>
  <c r="AA2256" i="3"/>
  <c r="Z2257" i="3"/>
  <c r="AA2257" i="3"/>
  <c r="Z2258" i="3"/>
  <c r="AA2258" i="3"/>
  <c r="Z2259" i="3"/>
  <c r="AA2259" i="3"/>
  <c r="Z2260" i="3"/>
  <c r="AA2260" i="3"/>
  <c r="Z2261" i="3"/>
  <c r="AA2261" i="3"/>
  <c r="Z2262" i="3"/>
  <c r="AA2262" i="3"/>
  <c r="Z2263" i="3"/>
  <c r="AA2263" i="3"/>
  <c r="Z2264" i="3"/>
  <c r="AA2264" i="3"/>
  <c r="Z2265" i="3"/>
  <c r="AA2265" i="3"/>
  <c r="Z2266" i="3"/>
  <c r="AA2266" i="3"/>
  <c r="Z2267" i="3"/>
  <c r="AA2267" i="3"/>
  <c r="Z2268" i="3"/>
  <c r="AA2268" i="3"/>
  <c r="Z2269" i="3"/>
  <c r="AA2269" i="3"/>
  <c r="Z2270" i="3"/>
  <c r="AA2270" i="3"/>
  <c r="Z2271" i="3"/>
  <c r="AA2271" i="3"/>
  <c r="Z2272" i="3"/>
  <c r="AA2272" i="3"/>
  <c r="Z2273" i="3"/>
  <c r="AA2273" i="3"/>
  <c r="Z2274" i="3"/>
  <c r="AA2274" i="3"/>
  <c r="Z2275" i="3"/>
  <c r="AA2275" i="3"/>
  <c r="Z2276" i="3"/>
  <c r="AA2276" i="3"/>
  <c r="Z2277" i="3"/>
  <c r="AA2277" i="3"/>
  <c r="Z2278" i="3"/>
  <c r="AA2278" i="3"/>
  <c r="Z2279" i="3"/>
  <c r="AA2279" i="3"/>
  <c r="Z2280" i="3"/>
  <c r="AA2280" i="3"/>
  <c r="Z2281" i="3"/>
  <c r="AA2281" i="3"/>
  <c r="Z2282" i="3"/>
  <c r="AA2282" i="3"/>
  <c r="Z2283" i="3"/>
  <c r="AA2283" i="3"/>
  <c r="Z2284" i="3"/>
  <c r="AA2284" i="3"/>
  <c r="Z2285" i="3"/>
  <c r="AA2285" i="3"/>
  <c r="Z2286" i="3"/>
  <c r="AA2286" i="3"/>
  <c r="Z2287" i="3"/>
  <c r="AA2287" i="3"/>
  <c r="Z2288" i="3"/>
  <c r="AA2288" i="3"/>
  <c r="Z2289" i="3"/>
  <c r="AA2289" i="3"/>
  <c r="Z2290" i="3"/>
  <c r="AA2290" i="3"/>
  <c r="Z2291" i="3"/>
  <c r="AA2291" i="3"/>
  <c r="Z2292" i="3"/>
  <c r="AA2292" i="3"/>
  <c r="Z2293" i="3"/>
  <c r="AA2293" i="3"/>
  <c r="Z2294" i="3"/>
  <c r="AA2294" i="3"/>
  <c r="Z2295" i="3"/>
  <c r="AA2295" i="3"/>
  <c r="Z2296" i="3"/>
  <c r="AA2296" i="3"/>
  <c r="Z2297" i="3"/>
  <c r="AA2297" i="3"/>
  <c r="Z2298" i="3"/>
  <c r="AA2298" i="3"/>
  <c r="Z2299" i="3"/>
  <c r="AA2299" i="3"/>
  <c r="Z2300" i="3"/>
  <c r="AA2300" i="3"/>
  <c r="Z2301" i="3"/>
  <c r="AA2301" i="3"/>
  <c r="Z2302" i="3"/>
  <c r="AA2302" i="3"/>
  <c r="Z2303" i="3"/>
  <c r="AA2303" i="3"/>
  <c r="Z2304" i="3"/>
  <c r="AA2304" i="3"/>
  <c r="Z2305" i="3"/>
  <c r="AA2305" i="3"/>
  <c r="Z2306" i="3"/>
  <c r="AA2306" i="3"/>
  <c r="Z2307" i="3"/>
  <c r="AA2307" i="3"/>
  <c r="Z2308" i="3"/>
  <c r="AA2308" i="3"/>
  <c r="Z2309" i="3"/>
  <c r="AA2309" i="3"/>
  <c r="Z2310" i="3"/>
  <c r="AA2310" i="3"/>
  <c r="Z2311" i="3"/>
  <c r="AA2311" i="3"/>
  <c r="Z2312" i="3"/>
  <c r="AA2312" i="3"/>
  <c r="Z2313" i="3"/>
  <c r="AA2313" i="3"/>
  <c r="Z2314" i="3"/>
  <c r="AA2314" i="3"/>
  <c r="Z2315" i="3"/>
  <c r="AA2315" i="3"/>
  <c r="Z2316" i="3"/>
  <c r="AA2316" i="3"/>
  <c r="Z2317" i="3"/>
  <c r="AA2317" i="3"/>
  <c r="Z2318" i="3"/>
  <c r="AA2318" i="3"/>
  <c r="Z2319" i="3"/>
  <c r="AA2319" i="3"/>
  <c r="Z2320" i="3"/>
  <c r="AA2320" i="3"/>
  <c r="Z2321" i="3"/>
  <c r="AA2321" i="3"/>
  <c r="Z2322" i="3"/>
  <c r="AA2322" i="3"/>
  <c r="Z2323" i="3"/>
  <c r="AA2323" i="3"/>
  <c r="Z2324" i="3"/>
  <c r="AA2324" i="3"/>
  <c r="Z2325" i="3"/>
  <c r="AA2325" i="3"/>
  <c r="Z2326" i="3"/>
  <c r="AA2326" i="3"/>
  <c r="Z2327" i="3"/>
  <c r="AA2327" i="3"/>
  <c r="Z2328" i="3"/>
  <c r="AA2328" i="3"/>
  <c r="Z2329" i="3"/>
  <c r="AA2329" i="3"/>
  <c r="Z2330" i="3"/>
  <c r="AA2330" i="3"/>
  <c r="Z2331" i="3"/>
  <c r="AA2331" i="3"/>
  <c r="Z2332" i="3"/>
  <c r="AA2332" i="3"/>
  <c r="Z2333" i="3"/>
  <c r="AA2333" i="3"/>
  <c r="Z2334" i="3"/>
  <c r="AA2334" i="3"/>
  <c r="Z2335" i="3"/>
  <c r="AA2335" i="3"/>
  <c r="Z2336" i="3"/>
  <c r="AA2336" i="3"/>
  <c r="Z2337" i="3"/>
  <c r="AA2337" i="3"/>
  <c r="Z2338" i="3"/>
  <c r="AA2338" i="3"/>
  <c r="Z2339" i="3"/>
  <c r="AA2339" i="3"/>
  <c r="Z2340" i="3"/>
  <c r="AA2340" i="3"/>
  <c r="Z2341" i="3"/>
  <c r="AA2341" i="3"/>
  <c r="Z2342" i="3"/>
  <c r="AA2342" i="3"/>
  <c r="Z2343" i="3"/>
  <c r="AA2343" i="3"/>
  <c r="Z2344" i="3"/>
  <c r="AA2344" i="3"/>
  <c r="Z2345" i="3"/>
  <c r="AA2345" i="3"/>
  <c r="Z2346" i="3"/>
  <c r="AA2346" i="3"/>
  <c r="Z2347" i="3"/>
  <c r="AA2347" i="3"/>
  <c r="Z2348" i="3"/>
  <c r="AA2348" i="3"/>
  <c r="Z2349" i="3"/>
  <c r="AA2349" i="3"/>
  <c r="Z2350" i="3"/>
  <c r="AA2350" i="3"/>
  <c r="Z2351" i="3"/>
  <c r="AA2351" i="3"/>
  <c r="Z2352" i="3"/>
  <c r="AA2352" i="3"/>
  <c r="Z2353" i="3"/>
  <c r="AA2353" i="3"/>
  <c r="Z2354" i="3"/>
  <c r="AA2354" i="3"/>
  <c r="Z2355" i="3"/>
  <c r="AA2355" i="3"/>
  <c r="Z2356" i="3"/>
  <c r="AA2356" i="3"/>
  <c r="Z2357" i="3"/>
  <c r="AA2357" i="3"/>
  <c r="Z2358" i="3"/>
  <c r="AA2358" i="3"/>
  <c r="Z2359" i="3"/>
  <c r="AA2359" i="3"/>
  <c r="Z2360" i="3"/>
  <c r="AA2360" i="3"/>
  <c r="Z2361" i="3"/>
  <c r="AA2361" i="3"/>
  <c r="Z2362" i="3"/>
  <c r="AA2362" i="3"/>
  <c r="Z2363" i="3"/>
  <c r="AA2363" i="3"/>
  <c r="Z2364" i="3"/>
  <c r="AA2364" i="3"/>
  <c r="Z2365" i="3"/>
  <c r="AA2365" i="3"/>
  <c r="Z2366" i="3"/>
  <c r="AA2366" i="3"/>
  <c r="Z2367" i="3"/>
  <c r="AA2367" i="3"/>
  <c r="Z2368" i="3"/>
  <c r="AA2368" i="3"/>
  <c r="Z2369" i="3"/>
  <c r="AA2369" i="3"/>
  <c r="Z2370" i="3"/>
  <c r="AA2370" i="3"/>
  <c r="Z2371" i="3"/>
  <c r="AA2371" i="3"/>
  <c r="Z2372" i="3"/>
  <c r="AA2372" i="3"/>
  <c r="Z2373" i="3"/>
  <c r="AA2373" i="3"/>
  <c r="Z2374" i="3"/>
  <c r="AA2374" i="3"/>
  <c r="Z2375" i="3"/>
  <c r="AA2375" i="3"/>
  <c r="Z2376" i="3"/>
  <c r="AA2376" i="3"/>
  <c r="Z2377" i="3"/>
  <c r="AA2377" i="3"/>
  <c r="Z2378" i="3"/>
  <c r="AA2378" i="3"/>
  <c r="Z2379" i="3"/>
  <c r="AA2379" i="3"/>
  <c r="Z2380" i="3"/>
  <c r="AA2380" i="3"/>
  <c r="Z2381" i="3"/>
  <c r="AA2381" i="3"/>
  <c r="Z2382" i="3"/>
  <c r="AA2382" i="3"/>
  <c r="Z2383" i="3"/>
  <c r="AA2383" i="3"/>
  <c r="Z2384" i="3"/>
  <c r="AA2384" i="3"/>
  <c r="Z2385" i="3"/>
  <c r="AA2385" i="3"/>
  <c r="Z2386" i="3"/>
  <c r="AA2386" i="3"/>
  <c r="Z2387" i="3"/>
  <c r="AA2387" i="3"/>
  <c r="Z2388" i="3"/>
  <c r="AA2388" i="3"/>
  <c r="Z2389" i="3"/>
  <c r="AA2389" i="3"/>
  <c r="Z2390" i="3"/>
  <c r="AA2390" i="3"/>
  <c r="Z2391" i="3"/>
  <c r="AA2391" i="3"/>
  <c r="Z2392" i="3"/>
  <c r="AA2392" i="3"/>
  <c r="Z2393" i="3"/>
  <c r="AA2393" i="3"/>
  <c r="Z2394" i="3"/>
  <c r="AA2394" i="3"/>
  <c r="Z2395" i="3"/>
  <c r="AA2395" i="3"/>
  <c r="Z2396" i="3"/>
  <c r="AA2396" i="3"/>
  <c r="Z2397" i="3"/>
  <c r="AA2397" i="3"/>
  <c r="Z2398" i="3"/>
  <c r="AA2398" i="3"/>
  <c r="Z2399" i="3"/>
  <c r="AA2399" i="3"/>
  <c r="Z2400" i="3"/>
  <c r="AA2400" i="3"/>
  <c r="Z2401" i="3"/>
  <c r="AA2401" i="3"/>
  <c r="Z2402" i="3"/>
  <c r="AA2402" i="3"/>
  <c r="Z2403" i="3"/>
  <c r="AA2403" i="3"/>
  <c r="Z2404" i="3"/>
  <c r="AA2404" i="3"/>
  <c r="Z2405" i="3"/>
  <c r="AA2405" i="3"/>
  <c r="Z2406" i="3"/>
  <c r="AA2406" i="3"/>
  <c r="Z2407" i="3"/>
  <c r="AA2407" i="3"/>
  <c r="Z2408" i="3"/>
  <c r="AA2408" i="3"/>
  <c r="Z2409" i="3"/>
  <c r="AA2409" i="3"/>
  <c r="Z2410" i="3"/>
  <c r="AA2410" i="3"/>
  <c r="Z2411" i="3"/>
  <c r="AA2411" i="3"/>
  <c r="Z2412" i="3"/>
  <c r="AA2412" i="3"/>
  <c r="Z2413" i="3"/>
  <c r="AA2413" i="3"/>
  <c r="Z2414" i="3"/>
  <c r="AA2414" i="3"/>
  <c r="Z2415" i="3"/>
  <c r="AA2415" i="3"/>
  <c r="Z2416" i="3"/>
  <c r="AA2416" i="3"/>
  <c r="Z2417" i="3"/>
  <c r="AA2417" i="3"/>
  <c r="Z2418" i="3"/>
  <c r="AA2418" i="3"/>
  <c r="Z2419" i="3"/>
  <c r="AA2419" i="3"/>
  <c r="Z2420" i="3"/>
  <c r="AA2420" i="3"/>
  <c r="Z2421" i="3"/>
  <c r="AA2421" i="3"/>
  <c r="Z2422" i="3"/>
  <c r="AA2422" i="3"/>
  <c r="Z2423" i="3"/>
  <c r="AA2423" i="3"/>
  <c r="Z2424" i="3"/>
  <c r="AA2424" i="3"/>
  <c r="Z2425" i="3"/>
  <c r="AA2425" i="3"/>
  <c r="Z2426" i="3"/>
  <c r="AA2426" i="3"/>
  <c r="Z2427" i="3"/>
  <c r="AA2427" i="3"/>
  <c r="Z2428" i="3"/>
  <c r="AA2428" i="3"/>
  <c r="Z2429" i="3"/>
  <c r="AA2429" i="3"/>
  <c r="Z2430" i="3"/>
  <c r="AA2430" i="3"/>
  <c r="Z2431" i="3"/>
  <c r="AA2431" i="3"/>
  <c r="Z2432" i="3"/>
  <c r="AA2432" i="3"/>
  <c r="Z2433" i="3"/>
  <c r="AA2433" i="3"/>
  <c r="Z2434" i="3"/>
  <c r="AA2434" i="3"/>
  <c r="Z2435" i="3"/>
  <c r="AA2435" i="3"/>
  <c r="Z2436" i="3"/>
  <c r="AA2436" i="3"/>
  <c r="Z2437" i="3"/>
  <c r="AA2437" i="3"/>
  <c r="Z2438" i="3"/>
  <c r="AA2438" i="3"/>
  <c r="Z2439" i="3"/>
  <c r="AA2439" i="3"/>
  <c r="Z2440" i="3"/>
  <c r="AA2440" i="3"/>
  <c r="Z2441" i="3"/>
  <c r="AA2441" i="3"/>
  <c r="Z2442" i="3"/>
  <c r="AA2442" i="3"/>
  <c r="Z2443" i="3"/>
  <c r="AA2443" i="3"/>
  <c r="Z2444" i="3"/>
  <c r="AA2444" i="3"/>
  <c r="Z2445" i="3"/>
  <c r="AA2445" i="3"/>
  <c r="Z2446" i="3"/>
  <c r="AA2446" i="3"/>
  <c r="Z2447" i="3"/>
  <c r="AA2447" i="3"/>
  <c r="Z2448" i="3"/>
  <c r="AA2448" i="3"/>
  <c r="Z2449" i="3"/>
  <c r="AA2449" i="3"/>
  <c r="Z2450" i="3"/>
  <c r="AA2450" i="3"/>
  <c r="Z2451" i="3"/>
  <c r="AA2451" i="3"/>
  <c r="Z2452" i="3"/>
  <c r="AA2452" i="3"/>
  <c r="Z2453" i="3"/>
  <c r="AA2453" i="3"/>
  <c r="Z2454" i="3"/>
  <c r="AA2454" i="3"/>
  <c r="Z2455" i="3"/>
  <c r="AA2455" i="3"/>
  <c r="Z2456" i="3"/>
  <c r="AA2456" i="3"/>
  <c r="Z2457" i="3"/>
  <c r="AA2457" i="3"/>
  <c r="Z2458" i="3"/>
  <c r="AA2458" i="3"/>
  <c r="Z2459" i="3"/>
  <c r="AA2459" i="3"/>
  <c r="Z2460" i="3"/>
  <c r="AA2460" i="3"/>
  <c r="Z2461" i="3"/>
  <c r="AA2461" i="3"/>
  <c r="Z2462" i="3"/>
  <c r="AA2462" i="3"/>
  <c r="Z2463" i="3"/>
  <c r="AA2463" i="3"/>
  <c r="Z2464" i="3"/>
  <c r="AA2464" i="3"/>
  <c r="Z2465" i="3"/>
  <c r="AA2465" i="3"/>
  <c r="Z2466" i="3"/>
  <c r="AA2466" i="3"/>
  <c r="Z2467" i="3"/>
  <c r="AA2467" i="3"/>
  <c r="Z2468" i="3"/>
  <c r="AA2468" i="3"/>
  <c r="Z2469" i="3"/>
  <c r="AA2469" i="3"/>
  <c r="Z2470" i="3"/>
  <c r="AA2470" i="3"/>
  <c r="Z2471" i="3"/>
  <c r="AA2471" i="3"/>
  <c r="Z2472" i="3"/>
  <c r="AA2472" i="3"/>
  <c r="Z2473" i="3"/>
  <c r="AA2473" i="3"/>
  <c r="Z2474" i="3"/>
  <c r="AA2474" i="3"/>
  <c r="Z2475" i="3"/>
  <c r="AA2475" i="3"/>
  <c r="Z2476" i="3"/>
  <c r="AA2476" i="3"/>
  <c r="Z2477" i="3"/>
  <c r="AA2477" i="3"/>
  <c r="Z2478" i="3"/>
  <c r="AA2478" i="3"/>
  <c r="Z2479" i="3"/>
  <c r="AA2479" i="3"/>
  <c r="Z2480" i="3"/>
  <c r="AA2480" i="3"/>
  <c r="Z2481" i="3"/>
  <c r="AA2481" i="3"/>
  <c r="Z2482" i="3"/>
  <c r="AA2482" i="3"/>
  <c r="Z2483" i="3"/>
  <c r="AA2483" i="3"/>
  <c r="Z2484" i="3"/>
  <c r="AA2484" i="3"/>
  <c r="Z2485" i="3"/>
  <c r="AA2485" i="3"/>
  <c r="Z2486" i="3"/>
  <c r="AA2486" i="3"/>
  <c r="Z2487" i="3"/>
  <c r="AA2487" i="3"/>
  <c r="Z2488" i="3"/>
  <c r="AA2488" i="3"/>
  <c r="Z2489" i="3"/>
  <c r="AA2489" i="3"/>
  <c r="Z2490" i="3"/>
  <c r="AA2490" i="3"/>
  <c r="Z2491" i="3"/>
  <c r="AA2491" i="3"/>
  <c r="Z2492" i="3"/>
  <c r="AA2492" i="3"/>
  <c r="Z2493" i="3"/>
  <c r="AA2493" i="3"/>
  <c r="Z2494" i="3"/>
  <c r="AA2494" i="3"/>
  <c r="Z2495" i="3"/>
  <c r="AA2495" i="3"/>
  <c r="Z2496" i="3"/>
  <c r="AA2496" i="3"/>
  <c r="Z2497" i="3"/>
  <c r="AA2497" i="3"/>
  <c r="Z2498" i="3"/>
  <c r="AA2498" i="3"/>
  <c r="Z2499" i="3"/>
  <c r="AA2499" i="3"/>
  <c r="Z2500" i="3"/>
  <c r="AA2500" i="3"/>
  <c r="Z2501" i="3"/>
  <c r="AA2501" i="3"/>
  <c r="Z2502" i="3"/>
  <c r="AA2502" i="3"/>
  <c r="Z2503" i="3"/>
  <c r="AA2503" i="3"/>
  <c r="Z2504" i="3"/>
  <c r="AA2504" i="3"/>
  <c r="Z2505" i="3"/>
  <c r="AA2505" i="3"/>
  <c r="Z2506" i="3"/>
  <c r="AA2506" i="3"/>
  <c r="Z2507" i="3"/>
  <c r="AA2507" i="3"/>
  <c r="Z2508" i="3"/>
  <c r="AA2508" i="3"/>
  <c r="Z2509" i="3"/>
  <c r="AA2509" i="3"/>
  <c r="Z2510" i="3"/>
  <c r="AA2510" i="3"/>
  <c r="Z2511" i="3"/>
  <c r="AA2511" i="3"/>
  <c r="Z2512" i="3"/>
  <c r="AA2512" i="3"/>
  <c r="Z2513" i="3"/>
  <c r="AA2513" i="3"/>
  <c r="Z2514" i="3"/>
  <c r="AA2514" i="3"/>
  <c r="Z2515" i="3"/>
  <c r="AA2515" i="3"/>
  <c r="Z2516" i="3"/>
  <c r="AA2516" i="3"/>
  <c r="Z2517" i="3"/>
  <c r="AA2517" i="3"/>
  <c r="Z2518" i="3"/>
  <c r="AA2518" i="3"/>
  <c r="Z2519" i="3"/>
  <c r="AA2519" i="3"/>
  <c r="Z2520" i="3"/>
  <c r="AA2520" i="3"/>
  <c r="Z2521" i="3"/>
  <c r="AA2521" i="3"/>
  <c r="Z2522" i="3"/>
  <c r="AA2522" i="3"/>
  <c r="Z2523" i="3"/>
  <c r="AA2523" i="3"/>
  <c r="Z2524" i="3"/>
  <c r="AA2524" i="3"/>
  <c r="Z2525" i="3"/>
  <c r="AA2525" i="3"/>
  <c r="Z2526" i="3"/>
  <c r="AA2526" i="3"/>
  <c r="Z2527" i="3"/>
  <c r="AA2527" i="3"/>
  <c r="Z2528" i="3"/>
  <c r="AA2528" i="3"/>
  <c r="Z2529" i="3"/>
  <c r="AA2529" i="3"/>
  <c r="Z2530" i="3"/>
  <c r="AA2530" i="3"/>
  <c r="Z2531" i="3"/>
  <c r="AA2531" i="3"/>
  <c r="Z2532" i="3"/>
  <c r="AA2532" i="3"/>
  <c r="Z2533" i="3"/>
  <c r="AA2533" i="3"/>
  <c r="Z2534" i="3"/>
  <c r="AA2534" i="3"/>
  <c r="Z2535" i="3"/>
  <c r="AA2535" i="3"/>
  <c r="Z2536" i="3"/>
  <c r="AA2536" i="3"/>
  <c r="Z2537" i="3"/>
  <c r="AA2537" i="3"/>
  <c r="Z2538" i="3"/>
  <c r="AA2538" i="3"/>
  <c r="Z2539" i="3"/>
  <c r="AA2539" i="3"/>
  <c r="Z2540" i="3"/>
  <c r="AA2540" i="3"/>
  <c r="Z2541" i="3"/>
  <c r="AA2541" i="3"/>
  <c r="Z2542" i="3"/>
  <c r="AA2542" i="3"/>
  <c r="Z2543" i="3"/>
  <c r="AA2543" i="3"/>
  <c r="Z2544" i="3"/>
  <c r="AA2544" i="3"/>
  <c r="Z2545" i="3"/>
  <c r="AA2545" i="3"/>
  <c r="Z2546" i="3"/>
  <c r="AA2546" i="3"/>
  <c r="Z2547" i="3"/>
  <c r="AA2547" i="3"/>
  <c r="Z2548" i="3"/>
  <c r="AA2548" i="3"/>
  <c r="Z2549" i="3"/>
  <c r="AA2549" i="3"/>
  <c r="Z2550" i="3"/>
  <c r="AA2550" i="3"/>
  <c r="Z2551" i="3"/>
  <c r="AA2551" i="3"/>
  <c r="Z2552" i="3"/>
  <c r="AA2552" i="3"/>
  <c r="Z2553" i="3"/>
  <c r="AA2553" i="3"/>
  <c r="Z2554" i="3"/>
  <c r="AA2554" i="3"/>
  <c r="Z2555" i="3"/>
  <c r="AA2555" i="3"/>
  <c r="Z2556" i="3"/>
  <c r="AA2556" i="3"/>
  <c r="Z2557" i="3"/>
  <c r="AA2557" i="3"/>
  <c r="Z2558" i="3"/>
  <c r="AA2558" i="3"/>
  <c r="Z2559" i="3"/>
  <c r="AA2559" i="3"/>
  <c r="Z2560" i="3"/>
  <c r="AA2560" i="3"/>
  <c r="Z2561" i="3"/>
  <c r="AA2561" i="3"/>
  <c r="Z2562" i="3"/>
  <c r="AA2562" i="3"/>
  <c r="Z2563" i="3"/>
  <c r="AA2563" i="3"/>
  <c r="Z2564" i="3"/>
  <c r="AA2564" i="3"/>
  <c r="Z2565" i="3"/>
  <c r="AA2565" i="3"/>
  <c r="Z2566" i="3"/>
  <c r="AA2566" i="3"/>
  <c r="Z2567" i="3"/>
  <c r="AA2567" i="3"/>
  <c r="Z2568" i="3"/>
  <c r="AA2568" i="3"/>
  <c r="Z2569" i="3"/>
  <c r="AA2569" i="3"/>
  <c r="Z2570" i="3"/>
  <c r="AA2570" i="3"/>
  <c r="Z2571" i="3"/>
  <c r="AA2571" i="3"/>
  <c r="Z2572" i="3"/>
  <c r="AA2572" i="3"/>
  <c r="Z2573" i="3"/>
  <c r="AA2573" i="3"/>
  <c r="Z2574" i="3"/>
  <c r="AA2574" i="3"/>
  <c r="Z2575" i="3"/>
  <c r="AA2575" i="3"/>
  <c r="Z2576" i="3"/>
  <c r="AA2576" i="3"/>
  <c r="Z2577" i="3"/>
  <c r="AA2577" i="3"/>
  <c r="Z2578" i="3"/>
  <c r="AA2578" i="3"/>
  <c r="Z2579" i="3"/>
  <c r="AA2579" i="3"/>
  <c r="Z2580" i="3"/>
  <c r="AA2580" i="3"/>
  <c r="Z2581" i="3"/>
  <c r="AA2581" i="3"/>
  <c r="Z2582" i="3"/>
  <c r="AA2582" i="3"/>
  <c r="Z2583" i="3"/>
  <c r="AA2583" i="3"/>
  <c r="Z2584" i="3"/>
  <c r="AA2584" i="3"/>
  <c r="Z2585" i="3"/>
  <c r="AA2585" i="3"/>
  <c r="Z2586" i="3"/>
  <c r="AA2586" i="3"/>
  <c r="Z2587" i="3"/>
  <c r="AA2587" i="3"/>
  <c r="Z2588" i="3"/>
  <c r="AA2588" i="3"/>
  <c r="Z2589" i="3"/>
  <c r="AA2589" i="3"/>
  <c r="Z2590" i="3"/>
  <c r="AA2590" i="3"/>
  <c r="Z2591" i="3"/>
  <c r="AA2591" i="3"/>
  <c r="Z2592" i="3"/>
  <c r="AA2592" i="3"/>
  <c r="Z2593" i="3"/>
  <c r="AA2593" i="3"/>
  <c r="Z2594" i="3"/>
  <c r="AA2594" i="3"/>
  <c r="Z2595" i="3"/>
  <c r="AA2595" i="3"/>
  <c r="Z2596" i="3"/>
  <c r="AA2596" i="3"/>
  <c r="Z2597" i="3"/>
  <c r="AA2597" i="3"/>
  <c r="Z2598" i="3"/>
  <c r="AA2598" i="3"/>
  <c r="Z2599" i="3"/>
  <c r="AA2599" i="3"/>
  <c r="Z2600" i="3"/>
  <c r="AA2600" i="3"/>
  <c r="Z2601" i="3"/>
  <c r="AA2601" i="3"/>
  <c r="Z2602" i="3"/>
  <c r="AA2602" i="3"/>
  <c r="Z2603" i="3"/>
  <c r="AA2603" i="3"/>
  <c r="Z2604" i="3"/>
  <c r="AA2604" i="3"/>
  <c r="Z2605" i="3"/>
  <c r="AA2605" i="3"/>
  <c r="Z2606" i="3"/>
  <c r="AA2606" i="3"/>
  <c r="Z2607" i="3"/>
  <c r="AA2607" i="3"/>
  <c r="Z2608" i="3"/>
  <c r="AA2608" i="3"/>
  <c r="Z2609" i="3"/>
  <c r="AA2609" i="3"/>
  <c r="Z2610" i="3"/>
  <c r="AA2610" i="3"/>
  <c r="Z2611" i="3"/>
  <c r="AA2611" i="3"/>
  <c r="Z2612" i="3"/>
  <c r="AA2612" i="3"/>
  <c r="Z2613" i="3"/>
  <c r="AA2613" i="3"/>
  <c r="Z2614" i="3"/>
  <c r="AA2614" i="3"/>
  <c r="Z2615" i="3"/>
  <c r="AA2615" i="3"/>
  <c r="Z2616" i="3"/>
  <c r="AA2616" i="3"/>
  <c r="Z2617" i="3"/>
  <c r="AA2617" i="3"/>
  <c r="Z2618" i="3"/>
  <c r="AA2618" i="3"/>
  <c r="Z2619" i="3"/>
  <c r="AA2619" i="3"/>
  <c r="Z2620" i="3"/>
  <c r="AA2620" i="3"/>
  <c r="Z2621" i="3"/>
  <c r="AA2621" i="3"/>
  <c r="Z2622" i="3"/>
  <c r="AA2622" i="3"/>
  <c r="Z2623" i="3"/>
  <c r="AA2623" i="3"/>
  <c r="Z2624" i="3"/>
  <c r="AA2624" i="3"/>
  <c r="Z2625" i="3"/>
  <c r="AA2625" i="3"/>
  <c r="Z2626" i="3"/>
  <c r="AA2626" i="3"/>
  <c r="Z2627" i="3"/>
  <c r="AA2627" i="3"/>
  <c r="Z2628" i="3"/>
  <c r="AA2628" i="3"/>
  <c r="Z2629" i="3"/>
  <c r="AA2629" i="3"/>
  <c r="Z2630" i="3"/>
  <c r="AA2630" i="3"/>
  <c r="Z2631" i="3"/>
  <c r="AA2631" i="3"/>
  <c r="Z2632" i="3"/>
  <c r="AA2632" i="3"/>
  <c r="Z2633" i="3"/>
  <c r="AA2633" i="3"/>
  <c r="Z2634" i="3"/>
  <c r="AA2634" i="3"/>
  <c r="Z2635" i="3"/>
  <c r="AA2635" i="3"/>
  <c r="Z2636" i="3"/>
  <c r="AA2636" i="3"/>
  <c r="Z2637" i="3"/>
  <c r="AA2637" i="3"/>
  <c r="Z2638" i="3"/>
  <c r="AA2638" i="3"/>
  <c r="Z2639" i="3"/>
  <c r="AA2639" i="3"/>
  <c r="Z2640" i="3"/>
  <c r="AA2640" i="3"/>
  <c r="Z2641" i="3"/>
  <c r="AA2641" i="3"/>
  <c r="Z2642" i="3"/>
  <c r="AA2642" i="3"/>
  <c r="Z2643" i="3"/>
  <c r="AA2643" i="3"/>
  <c r="Z2644" i="3"/>
  <c r="AA2644" i="3"/>
  <c r="Z2645" i="3"/>
  <c r="AA2645" i="3"/>
  <c r="Z2646" i="3"/>
  <c r="AA2646" i="3"/>
  <c r="Z2647" i="3"/>
  <c r="AA2647" i="3"/>
  <c r="Z2648" i="3"/>
  <c r="AA2648" i="3"/>
  <c r="Z2649" i="3"/>
  <c r="AA2649" i="3"/>
  <c r="Z2650" i="3"/>
  <c r="AA2650" i="3"/>
  <c r="Z2651" i="3"/>
  <c r="AA2651" i="3"/>
  <c r="Z2652" i="3"/>
  <c r="AA2652" i="3"/>
  <c r="Z2653" i="3"/>
  <c r="AA2653" i="3"/>
  <c r="Z2654" i="3"/>
  <c r="AA2654" i="3"/>
  <c r="Z2655" i="3"/>
  <c r="AA2655" i="3"/>
  <c r="Z2656" i="3"/>
  <c r="AA2656" i="3"/>
  <c r="Z2657" i="3"/>
  <c r="AA2657" i="3"/>
  <c r="Z2658" i="3"/>
  <c r="AA2658" i="3"/>
  <c r="Z2659" i="3"/>
  <c r="AA2659" i="3"/>
  <c r="Z2660" i="3"/>
  <c r="AA2660" i="3"/>
  <c r="Z2661" i="3"/>
  <c r="AA2661" i="3"/>
  <c r="Z2662" i="3"/>
  <c r="AA2662" i="3"/>
  <c r="Z2663" i="3"/>
  <c r="AA2663" i="3"/>
  <c r="Z2664" i="3"/>
  <c r="AA2664" i="3"/>
  <c r="Z2665" i="3"/>
  <c r="AA2665" i="3"/>
  <c r="Z2666" i="3"/>
  <c r="AA2666" i="3"/>
  <c r="Z2667" i="3"/>
  <c r="AA2667" i="3"/>
  <c r="Z2668" i="3"/>
  <c r="AA2668" i="3"/>
  <c r="Z2669" i="3"/>
  <c r="AA2669" i="3"/>
  <c r="Z2670" i="3"/>
  <c r="AA2670" i="3"/>
  <c r="Z2671" i="3"/>
  <c r="AA2671" i="3"/>
  <c r="Z2672" i="3"/>
  <c r="AA2672" i="3"/>
  <c r="Z2673" i="3"/>
  <c r="AA2673" i="3"/>
  <c r="Z2674" i="3"/>
  <c r="AA2674" i="3"/>
  <c r="Z2675" i="3"/>
  <c r="AA2675" i="3"/>
  <c r="Z2676" i="3"/>
  <c r="AA2676" i="3"/>
  <c r="Z2677" i="3"/>
  <c r="AA2677" i="3"/>
  <c r="Z2678" i="3"/>
  <c r="AA2678" i="3"/>
  <c r="Z2679" i="3"/>
  <c r="AA2679" i="3"/>
  <c r="Z2680" i="3"/>
  <c r="AA2680" i="3"/>
  <c r="Z2681" i="3"/>
  <c r="AA2681" i="3"/>
  <c r="Z2682" i="3"/>
  <c r="AA2682" i="3"/>
  <c r="Z2683" i="3"/>
  <c r="AA2683" i="3"/>
  <c r="Z2684" i="3"/>
  <c r="AA2684" i="3"/>
  <c r="Z2685" i="3"/>
  <c r="AA2685" i="3"/>
  <c r="Z2686" i="3"/>
  <c r="AA2686" i="3"/>
  <c r="Z2687" i="3"/>
  <c r="AA2687" i="3"/>
  <c r="Z2688" i="3"/>
  <c r="AA2688" i="3"/>
  <c r="Z2689" i="3"/>
  <c r="AA2689" i="3"/>
  <c r="Z2690" i="3"/>
  <c r="AA2690" i="3"/>
  <c r="Z2691" i="3"/>
  <c r="AA2691" i="3"/>
  <c r="Z2692" i="3"/>
  <c r="AA2692" i="3"/>
  <c r="Z2693" i="3"/>
  <c r="AA2693" i="3"/>
  <c r="Z2694" i="3"/>
  <c r="AA2694" i="3"/>
  <c r="Z2695" i="3"/>
  <c r="AA2695" i="3"/>
  <c r="Z2696" i="3"/>
  <c r="AA2696" i="3"/>
  <c r="Z2697" i="3"/>
  <c r="AA2697" i="3"/>
  <c r="Z2698" i="3"/>
  <c r="AA2698" i="3"/>
  <c r="Z2699" i="3"/>
  <c r="AA2699" i="3"/>
  <c r="Z2700" i="3"/>
  <c r="AA2700" i="3"/>
  <c r="Z2701" i="3"/>
  <c r="AA2701" i="3"/>
  <c r="Z2702" i="3"/>
  <c r="AA2702" i="3"/>
  <c r="Z2703" i="3"/>
  <c r="AA2703" i="3"/>
  <c r="Z2704" i="3"/>
  <c r="AA2704" i="3"/>
  <c r="Z2705" i="3"/>
  <c r="AA2705" i="3"/>
  <c r="Z2706" i="3"/>
  <c r="AA2706" i="3"/>
  <c r="Z2707" i="3"/>
  <c r="AA2707" i="3"/>
  <c r="Z2708" i="3"/>
  <c r="AA2708" i="3"/>
  <c r="Z2709" i="3"/>
  <c r="AA2709" i="3"/>
  <c r="Z2710" i="3"/>
  <c r="AA2710" i="3"/>
  <c r="Z2711" i="3"/>
  <c r="AA2711" i="3"/>
  <c r="Z2712" i="3"/>
  <c r="AA2712" i="3"/>
  <c r="Z2713" i="3"/>
  <c r="AA2713" i="3"/>
  <c r="Z2714" i="3"/>
  <c r="AA2714" i="3"/>
  <c r="Z2715" i="3"/>
  <c r="AA2715" i="3"/>
  <c r="Z2716" i="3"/>
  <c r="AA2716" i="3"/>
  <c r="Z2717" i="3"/>
  <c r="AA2717" i="3"/>
  <c r="Z2718" i="3"/>
  <c r="AA2718" i="3"/>
  <c r="Z2719" i="3"/>
  <c r="AA2719" i="3"/>
  <c r="Z2720" i="3"/>
  <c r="AA2720" i="3"/>
  <c r="Z2721" i="3"/>
  <c r="AA2721" i="3"/>
  <c r="Z2722" i="3"/>
  <c r="AA2722" i="3"/>
  <c r="Z2723" i="3"/>
  <c r="AA2723" i="3"/>
  <c r="Z2724" i="3"/>
  <c r="AA2724" i="3"/>
  <c r="Z2725" i="3"/>
  <c r="AA2725" i="3"/>
  <c r="Z2726" i="3"/>
  <c r="AA2726" i="3"/>
  <c r="Z2727" i="3"/>
  <c r="AA2727" i="3"/>
  <c r="Z2728" i="3"/>
  <c r="AA2728" i="3"/>
  <c r="Z2729" i="3"/>
  <c r="AA2729" i="3"/>
  <c r="Z2730" i="3"/>
  <c r="AA2730" i="3"/>
  <c r="Z2731" i="3"/>
  <c r="AA2731" i="3"/>
  <c r="Z2732" i="3"/>
  <c r="AA2732" i="3"/>
  <c r="Z2733" i="3"/>
  <c r="AA2733" i="3"/>
  <c r="Z2734" i="3"/>
  <c r="AA2734" i="3"/>
  <c r="Z2735" i="3"/>
  <c r="AA2735" i="3"/>
  <c r="Z2736" i="3"/>
  <c r="AA2736" i="3"/>
  <c r="Z2737" i="3"/>
  <c r="AA2737" i="3"/>
  <c r="Z2738" i="3"/>
  <c r="AA2738" i="3"/>
  <c r="Z2739" i="3"/>
  <c r="AA2739" i="3"/>
  <c r="Z2740" i="3"/>
  <c r="AA2740" i="3"/>
  <c r="Z2741" i="3"/>
  <c r="AA2741" i="3"/>
  <c r="Z2742" i="3"/>
  <c r="AA2742" i="3"/>
  <c r="Z2743" i="3"/>
  <c r="AA2743" i="3"/>
  <c r="Z2744" i="3"/>
  <c r="AA2744" i="3"/>
  <c r="Z2745" i="3"/>
  <c r="AA2745" i="3"/>
  <c r="Z2746" i="3"/>
  <c r="AA2746" i="3"/>
  <c r="Z2747" i="3"/>
  <c r="AA2747" i="3"/>
  <c r="Z2748" i="3"/>
  <c r="AA2748" i="3"/>
  <c r="Z2749" i="3"/>
  <c r="AA2749" i="3"/>
  <c r="Z2750" i="3"/>
  <c r="AA2750" i="3"/>
  <c r="Z2751" i="3"/>
  <c r="AA2751" i="3"/>
  <c r="Z2752" i="3"/>
  <c r="AA2752" i="3"/>
  <c r="Z2753" i="3"/>
  <c r="AA2753" i="3"/>
  <c r="Z2754" i="3"/>
  <c r="AA2754" i="3"/>
  <c r="Z2755" i="3"/>
  <c r="AA2755" i="3"/>
  <c r="Z2756" i="3"/>
  <c r="AA2756" i="3"/>
  <c r="Z2757" i="3"/>
  <c r="AA2757" i="3"/>
  <c r="Z2758" i="3"/>
  <c r="AA2758" i="3"/>
  <c r="Z2759" i="3"/>
  <c r="AA2759" i="3"/>
  <c r="Z2760" i="3"/>
  <c r="AA2760" i="3"/>
  <c r="Z2761" i="3"/>
  <c r="AA2761" i="3"/>
  <c r="Z2762" i="3"/>
  <c r="AA2762" i="3"/>
  <c r="Z2763" i="3"/>
  <c r="AA2763" i="3"/>
  <c r="Z2764" i="3"/>
  <c r="AA2764" i="3"/>
  <c r="Z2765" i="3"/>
  <c r="AA2765" i="3"/>
  <c r="Z2766" i="3"/>
  <c r="AA2766" i="3"/>
  <c r="Z2767" i="3"/>
  <c r="AA2767" i="3"/>
  <c r="Z2768" i="3"/>
  <c r="AA2768" i="3"/>
  <c r="Z2769" i="3"/>
  <c r="AA2769" i="3"/>
  <c r="Z2770" i="3"/>
  <c r="AA2770" i="3"/>
  <c r="Z2771" i="3"/>
  <c r="AA2771" i="3"/>
  <c r="Z2772" i="3"/>
  <c r="AA2772" i="3"/>
  <c r="Z2773" i="3"/>
  <c r="AA2773" i="3"/>
  <c r="Z2774" i="3"/>
  <c r="AA2774" i="3"/>
  <c r="Z2775" i="3"/>
  <c r="AA2775" i="3"/>
  <c r="Z2776" i="3"/>
  <c r="AA2776" i="3"/>
  <c r="Z2777" i="3"/>
  <c r="AA2777" i="3"/>
  <c r="Z2778" i="3"/>
  <c r="AA2778" i="3"/>
  <c r="Z2779" i="3"/>
  <c r="AA2779" i="3"/>
  <c r="Z2780" i="3"/>
  <c r="AA2780" i="3"/>
  <c r="Z2781" i="3"/>
  <c r="AA2781" i="3"/>
  <c r="Z2782" i="3"/>
  <c r="AA2782" i="3"/>
  <c r="Z2783" i="3"/>
  <c r="AA2783" i="3"/>
  <c r="Z2784" i="3"/>
  <c r="AA2784" i="3"/>
  <c r="Z2785" i="3"/>
  <c r="AA2785" i="3"/>
  <c r="Z2786" i="3"/>
  <c r="AA2786" i="3"/>
  <c r="Z2787" i="3"/>
  <c r="AA2787" i="3"/>
  <c r="Z2788" i="3"/>
  <c r="AA2788" i="3"/>
  <c r="Z2789" i="3"/>
  <c r="AA2789" i="3"/>
  <c r="Z2790" i="3"/>
  <c r="AA2790" i="3"/>
  <c r="Z2791" i="3"/>
  <c r="AA2791" i="3"/>
  <c r="Z2792" i="3"/>
  <c r="AA2792" i="3"/>
  <c r="Z2793" i="3"/>
  <c r="AA2793" i="3"/>
  <c r="Z2794" i="3"/>
  <c r="AA2794" i="3"/>
  <c r="Z2795" i="3"/>
  <c r="AA2795" i="3"/>
  <c r="Z2796" i="3"/>
  <c r="AA2796" i="3"/>
  <c r="Z2797" i="3"/>
  <c r="AA2797" i="3"/>
  <c r="Z2798" i="3"/>
  <c r="AA2798" i="3"/>
  <c r="Z2799" i="3"/>
  <c r="AA2799" i="3"/>
  <c r="Z2800" i="3"/>
  <c r="AA2800" i="3"/>
  <c r="Z2801" i="3"/>
  <c r="AA2801" i="3"/>
  <c r="Z2802" i="3"/>
  <c r="AA2802" i="3"/>
  <c r="Z2803" i="3"/>
  <c r="AA2803" i="3"/>
  <c r="Z2804" i="3"/>
  <c r="AA2804" i="3"/>
  <c r="Z2805" i="3"/>
  <c r="AA2805" i="3"/>
  <c r="Z2806" i="3"/>
  <c r="AA2806" i="3"/>
  <c r="Z2807" i="3"/>
  <c r="AA2807" i="3"/>
  <c r="Z2808" i="3"/>
  <c r="AA2808" i="3"/>
  <c r="Z2809" i="3"/>
  <c r="AA2809" i="3"/>
  <c r="Z2810" i="3"/>
  <c r="AA2810" i="3"/>
  <c r="Z2811" i="3"/>
  <c r="AA2811" i="3"/>
  <c r="Z2812" i="3"/>
  <c r="AA2812" i="3"/>
  <c r="Z2813" i="3"/>
  <c r="AA2813" i="3"/>
  <c r="Z2814" i="3"/>
  <c r="AA2814" i="3"/>
  <c r="Z2815" i="3"/>
  <c r="AA2815" i="3"/>
  <c r="Z2816" i="3"/>
  <c r="AA2816" i="3"/>
  <c r="Z2817" i="3"/>
  <c r="AA2817" i="3"/>
  <c r="Z2818" i="3"/>
  <c r="AA2818" i="3"/>
  <c r="Z2819" i="3"/>
  <c r="AA2819" i="3"/>
  <c r="Z2820" i="3"/>
  <c r="AA2820" i="3"/>
  <c r="Z2821" i="3"/>
  <c r="AA2821" i="3"/>
  <c r="Z2822" i="3"/>
  <c r="AA2822" i="3"/>
  <c r="Z2823" i="3"/>
  <c r="AA2823" i="3"/>
  <c r="Z2824" i="3"/>
  <c r="AA2824" i="3"/>
  <c r="Z2825" i="3"/>
  <c r="AA2825" i="3"/>
  <c r="Z2826" i="3"/>
  <c r="AA2826" i="3"/>
  <c r="Z2827" i="3"/>
  <c r="AA2827" i="3"/>
  <c r="Z2828" i="3"/>
  <c r="AA2828" i="3"/>
  <c r="Z2829" i="3"/>
  <c r="AA2829" i="3"/>
  <c r="Z2830" i="3"/>
  <c r="AA2830" i="3"/>
  <c r="Z2831" i="3"/>
  <c r="AA2831" i="3"/>
  <c r="Z2832" i="3"/>
  <c r="AA2832" i="3"/>
  <c r="Z2833" i="3"/>
  <c r="AA2833" i="3"/>
  <c r="Z2834" i="3"/>
  <c r="AA2834" i="3"/>
  <c r="Z2835" i="3"/>
  <c r="AA2835" i="3"/>
  <c r="Z2836" i="3"/>
  <c r="AA2836" i="3"/>
  <c r="Z2837" i="3"/>
  <c r="AA2837" i="3"/>
  <c r="Z2838" i="3"/>
  <c r="AA2838" i="3"/>
  <c r="Z2839" i="3"/>
  <c r="AA2839" i="3"/>
  <c r="Z2840" i="3"/>
  <c r="AA2840" i="3"/>
  <c r="Z2841" i="3"/>
  <c r="AA2841" i="3"/>
  <c r="Z2842" i="3"/>
  <c r="AA2842" i="3"/>
  <c r="Z2843" i="3"/>
  <c r="AA2843" i="3"/>
  <c r="Z2844" i="3"/>
  <c r="AA2844" i="3"/>
  <c r="Z2845" i="3"/>
  <c r="AA2845" i="3"/>
  <c r="Z2846" i="3"/>
  <c r="AA2846" i="3"/>
  <c r="Z2847" i="3"/>
  <c r="AA2847" i="3"/>
  <c r="Z2848" i="3"/>
  <c r="AA2848" i="3"/>
  <c r="Z2849" i="3"/>
  <c r="AA2849" i="3"/>
  <c r="Z2850" i="3"/>
  <c r="AA2850" i="3"/>
  <c r="Z2851" i="3"/>
  <c r="AA2851" i="3"/>
  <c r="Z2852" i="3"/>
  <c r="AA2852" i="3"/>
  <c r="Z2853" i="3"/>
  <c r="AA2853" i="3"/>
  <c r="Z2854" i="3"/>
  <c r="AA2854" i="3"/>
  <c r="Z2855" i="3"/>
  <c r="AA2855" i="3"/>
  <c r="Z2856" i="3"/>
  <c r="AA2856" i="3"/>
  <c r="Z2857" i="3"/>
  <c r="AA2857" i="3"/>
  <c r="Z2858" i="3"/>
  <c r="AA2858" i="3"/>
  <c r="Z2859" i="3"/>
  <c r="AA2859" i="3"/>
  <c r="Z2860" i="3"/>
  <c r="AA2860" i="3"/>
  <c r="Z2861" i="3"/>
  <c r="AA2861" i="3"/>
  <c r="Z2862" i="3"/>
  <c r="AA2862" i="3"/>
  <c r="Z2863" i="3"/>
  <c r="AA2863" i="3"/>
  <c r="Z2864" i="3"/>
  <c r="AA2864" i="3"/>
  <c r="Z2865" i="3"/>
  <c r="AA2865" i="3"/>
  <c r="Z2866" i="3"/>
  <c r="AA2866" i="3"/>
  <c r="Z2867" i="3"/>
  <c r="AA2867" i="3"/>
  <c r="Z2868" i="3"/>
  <c r="AA2868" i="3"/>
  <c r="Z2869" i="3"/>
  <c r="AA2869" i="3"/>
  <c r="Z2870" i="3"/>
  <c r="AA2870" i="3"/>
  <c r="Z2871" i="3"/>
  <c r="AA2871" i="3"/>
  <c r="Z2872" i="3"/>
  <c r="AA2872" i="3"/>
  <c r="Z2873" i="3"/>
  <c r="AA2873" i="3"/>
  <c r="Z2874" i="3"/>
  <c r="AA2874" i="3"/>
  <c r="Z2875" i="3"/>
  <c r="AA2875" i="3"/>
  <c r="Z2876" i="3"/>
  <c r="AA2876" i="3"/>
  <c r="Z2877" i="3"/>
  <c r="AA2877" i="3"/>
  <c r="Z2878" i="3"/>
  <c r="AA2878" i="3"/>
  <c r="Z2879" i="3"/>
  <c r="AA2879" i="3"/>
  <c r="Z2880" i="3"/>
  <c r="AA2880" i="3"/>
  <c r="Z2881" i="3"/>
  <c r="AA2881" i="3"/>
  <c r="Z2882" i="3"/>
  <c r="AA2882" i="3"/>
  <c r="Z2883" i="3"/>
  <c r="AA2883" i="3"/>
  <c r="Z2884" i="3"/>
  <c r="AA2884" i="3"/>
  <c r="Z2885" i="3"/>
  <c r="AA2885" i="3"/>
  <c r="Z2886" i="3"/>
  <c r="AA2886" i="3"/>
  <c r="Z2887" i="3"/>
  <c r="AA2887" i="3"/>
  <c r="Z2888" i="3"/>
  <c r="AA2888" i="3"/>
  <c r="Z2889" i="3"/>
  <c r="AA2889" i="3"/>
  <c r="Z2890" i="3"/>
  <c r="AA2890" i="3"/>
  <c r="Z2891" i="3"/>
  <c r="AA2891" i="3"/>
  <c r="Z2892" i="3"/>
  <c r="AA2892" i="3"/>
  <c r="Z2893" i="3"/>
  <c r="AA2893" i="3"/>
  <c r="Z2894" i="3"/>
  <c r="AA2894" i="3"/>
  <c r="Z2895" i="3"/>
  <c r="AA2895" i="3"/>
  <c r="Z2896" i="3"/>
  <c r="AA2896" i="3"/>
  <c r="Z2897" i="3"/>
  <c r="AA2897" i="3"/>
  <c r="Z2898" i="3"/>
  <c r="AA2898" i="3"/>
  <c r="Z2899" i="3"/>
  <c r="AA2899" i="3"/>
  <c r="Z2900" i="3"/>
  <c r="AA2900" i="3"/>
  <c r="Z2901" i="3"/>
  <c r="AA2901" i="3"/>
  <c r="Z2902" i="3"/>
  <c r="AA2902" i="3"/>
  <c r="Z2903" i="3"/>
  <c r="AA2903" i="3"/>
  <c r="Z2904" i="3"/>
  <c r="AA2904" i="3"/>
  <c r="Z2905" i="3"/>
  <c r="AA2905" i="3"/>
  <c r="Z2906" i="3"/>
  <c r="AA2906" i="3"/>
  <c r="Z2907" i="3"/>
  <c r="AA2907" i="3"/>
  <c r="Z2908" i="3"/>
  <c r="AA2908" i="3"/>
  <c r="Z2909" i="3"/>
  <c r="AA2909" i="3"/>
  <c r="Z2910" i="3"/>
  <c r="AA2910" i="3"/>
  <c r="Z2911" i="3"/>
  <c r="AA2911" i="3"/>
  <c r="Z2912" i="3"/>
  <c r="AA2912" i="3"/>
  <c r="Z2913" i="3"/>
  <c r="AA2913" i="3"/>
  <c r="Z2914" i="3"/>
  <c r="AA2914" i="3"/>
  <c r="Z2915" i="3"/>
  <c r="AA2915" i="3"/>
  <c r="Z2916" i="3"/>
  <c r="AA2916" i="3"/>
  <c r="Z2917" i="3"/>
  <c r="AA2917" i="3"/>
  <c r="Z2918" i="3"/>
  <c r="AA2918" i="3"/>
  <c r="Z2919" i="3"/>
  <c r="AA2919" i="3"/>
  <c r="Z2920" i="3"/>
  <c r="AA2920" i="3"/>
  <c r="Z2921" i="3"/>
  <c r="AA2921" i="3"/>
  <c r="Z2922" i="3"/>
  <c r="AA2922" i="3"/>
  <c r="Z2923" i="3"/>
  <c r="AA2923" i="3"/>
  <c r="Z2924" i="3"/>
  <c r="AA2924" i="3"/>
  <c r="Z2925" i="3"/>
  <c r="AA2925" i="3"/>
  <c r="Z2926" i="3"/>
  <c r="AA2926" i="3"/>
  <c r="Z2927" i="3"/>
  <c r="AA2927" i="3"/>
  <c r="Z2928" i="3"/>
  <c r="AA2928" i="3"/>
  <c r="Z2929" i="3"/>
  <c r="AA2929" i="3"/>
  <c r="Z2930" i="3"/>
  <c r="AA2930" i="3"/>
  <c r="Z2931" i="3"/>
  <c r="AA2931" i="3"/>
  <c r="Z2932" i="3"/>
  <c r="AA2932" i="3"/>
  <c r="Z2933" i="3"/>
  <c r="AA2933" i="3"/>
  <c r="Z2934" i="3"/>
  <c r="AA2934" i="3"/>
  <c r="Z2935" i="3"/>
  <c r="AA2935" i="3"/>
  <c r="Z2936" i="3"/>
  <c r="AA2936" i="3"/>
  <c r="Z2937" i="3"/>
  <c r="AA2937" i="3"/>
  <c r="Z2938" i="3"/>
  <c r="AA2938" i="3"/>
  <c r="Z2939" i="3"/>
  <c r="AA2939" i="3"/>
  <c r="Z2940" i="3"/>
  <c r="AA2940" i="3"/>
  <c r="Z2941" i="3"/>
  <c r="AA2941" i="3"/>
  <c r="Z2942" i="3"/>
  <c r="AA2942" i="3"/>
  <c r="Z2943" i="3"/>
  <c r="AA2943" i="3"/>
  <c r="Z2944" i="3"/>
  <c r="AA2944" i="3"/>
  <c r="Z2945" i="3"/>
  <c r="AA2945" i="3"/>
  <c r="Z2946" i="3"/>
  <c r="AA2946" i="3"/>
  <c r="Z2947" i="3"/>
  <c r="AA2947" i="3"/>
  <c r="Z2948" i="3"/>
  <c r="AA2948" i="3"/>
  <c r="Z2949" i="3"/>
  <c r="AA2949" i="3"/>
  <c r="Z2950" i="3"/>
  <c r="AA2950" i="3"/>
  <c r="Z2951" i="3"/>
  <c r="AA2951" i="3"/>
  <c r="Z2952" i="3"/>
  <c r="AA2952" i="3"/>
  <c r="Z2953" i="3"/>
  <c r="AA2953" i="3"/>
  <c r="Z2954" i="3"/>
  <c r="AA2954" i="3"/>
  <c r="Z2955" i="3"/>
  <c r="AA2955" i="3"/>
  <c r="Z2956" i="3"/>
  <c r="AA2956" i="3"/>
  <c r="Z2957" i="3"/>
  <c r="AA2957" i="3"/>
  <c r="Z2958" i="3"/>
  <c r="AA2958" i="3"/>
  <c r="Z2959" i="3"/>
  <c r="AA2959" i="3"/>
  <c r="Z2960" i="3"/>
  <c r="AA2960" i="3"/>
  <c r="Z2961" i="3"/>
  <c r="AA2961" i="3"/>
  <c r="Z2962" i="3"/>
  <c r="AA2962" i="3"/>
  <c r="Z2963" i="3"/>
  <c r="AA2963" i="3"/>
  <c r="Z2964" i="3"/>
  <c r="AA2964" i="3"/>
  <c r="Z2965" i="3"/>
  <c r="AA2965" i="3"/>
  <c r="Z2966" i="3"/>
  <c r="AA2966" i="3"/>
  <c r="Z2967" i="3"/>
  <c r="AA2967" i="3"/>
  <c r="Z2968" i="3"/>
  <c r="AA2968" i="3"/>
  <c r="Z2969" i="3"/>
  <c r="AA2969" i="3"/>
  <c r="Z2970" i="3"/>
  <c r="AA2970" i="3"/>
  <c r="Z2971" i="3"/>
  <c r="AA2971" i="3"/>
  <c r="Z2972" i="3"/>
  <c r="AA2972" i="3"/>
  <c r="Z2973" i="3"/>
  <c r="AA2973" i="3"/>
  <c r="Z2974" i="3"/>
  <c r="AA2974" i="3"/>
  <c r="Z2975" i="3"/>
  <c r="AA2975" i="3"/>
  <c r="Z2976" i="3"/>
  <c r="AA2976" i="3"/>
  <c r="Z2977" i="3"/>
  <c r="AA2977" i="3"/>
  <c r="Z2978" i="3"/>
  <c r="AA2978" i="3"/>
  <c r="Z2979" i="3"/>
  <c r="AA2979" i="3"/>
  <c r="Z2980" i="3"/>
  <c r="AA2980" i="3"/>
  <c r="Z2981" i="3"/>
  <c r="AA2981" i="3"/>
  <c r="Z2982" i="3"/>
  <c r="AA2982" i="3"/>
  <c r="Z2983" i="3"/>
  <c r="AA2983" i="3"/>
  <c r="Z2984" i="3"/>
  <c r="AA2984" i="3"/>
  <c r="Z2985" i="3"/>
  <c r="AA2985" i="3"/>
  <c r="Z2986" i="3"/>
  <c r="AA2986" i="3"/>
  <c r="Z2987" i="3"/>
  <c r="AA2987" i="3"/>
  <c r="Z2988" i="3"/>
  <c r="AA2988" i="3"/>
  <c r="Z2989" i="3"/>
  <c r="AA2989" i="3"/>
  <c r="Z2990" i="3"/>
  <c r="AA2990" i="3"/>
  <c r="Z2991" i="3"/>
  <c r="AA2991" i="3"/>
  <c r="Z2992" i="3"/>
  <c r="AA2992" i="3"/>
  <c r="Z2993" i="3"/>
  <c r="AA2993" i="3"/>
  <c r="Z2994" i="3"/>
  <c r="AA2994" i="3"/>
  <c r="Z2995" i="3"/>
  <c r="AA2995" i="3"/>
  <c r="Z2996" i="3"/>
  <c r="AA2996" i="3"/>
  <c r="Z2997" i="3"/>
  <c r="AA2997" i="3"/>
  <c r="Z2998" i="3"/>
  <c r="AA2998" i="3"/>
  <c r="Z2999" i="3"/>
  <c r="AA2999" i="3"/>
  <c r="Z3000" i="3"/>
  <c r="AA3000" i="3"/>
  <c r="Z3001" i="3"/>
  <c r="AA3001" i="3"/>
  <c r="Z3002" i="3"/>
  <c r="AA3002" i="3"/>
  <c r="Z3003" i="3"/>
  <c r="AA3003" i="3"/>
  <c r="Z3004" i="3"/>
  <c r="AA3004" i="3"/>
  <c r="Z3005" i="3"/>
  <c r="AA3005" i="3"/>
  <c r="Z3006" i="3"/>
  <c r="AA3006" i="3"/>
  <c r="Z3007" i="3"/>
  <c r="AA3007" i="3"/>
  <c r="Z3008" i="3"/>
  <c r="AA3008" i="3"/>
  <c r="Z3009" i="3"/>
  <c r="AA3009" i="3"/>
  <c r="Z3010" i="3"/>
  <c r="AA3010" i="3"/>
  <c r="Z3011" i="3"/>
  <c r="AA3011" i="3"/>
  <c r="Z3012" i="3"/>
  <c r="AA3012" i="3"/>
  <c r="Z3013" i="3"/>
  <c r="AA3013" i="3"/>
  <c r="Z3014" i="3"/>
  <c r="AA3014" i="3"/>
  <c r="Z3015" i="3"/>
  <c r="AA3015" i="3"/>
  <c r="Z3016" i="3"/>
  <c r="AA3016" i="3"/>
  <c r="Z3017" i="3"/>
  <c r="AA3017" i="3"/>
  <c r="Z3018" i="3"/>
  <c r="AA3018" i="3"/>
  <c r="Z3019" i="3"/>
  <c r="AA3019" i="3"/>
  <c r="Z3020" i="3"/>
  <c r="AA3020" i="3"/>
  <c r="Z3021" i="3"/>
  <c r="AA3021" i="3"/>
  <c r="Z3022" i="3"/>
  <c r="AA3022" i="3"/>
  <c r="Z3023" i="3"/>
  <c r="AA3023" i="3"/>
  <c r="Z3024" i="3"/>
  <c r="AA3024" i="3"/>
  <c r="Z3025" i="3"/>
  <c r="AA3025" i="3"/>
  <c r="Z3026" i="3"/>
  <c r="AA3026" i="3"/>
  <c r="Z3027" i="3"/>
  <c r="AA3027" i="3"/>
  <c r="Z3028" i="3"/>
  <c r="AA3028" i="3"/>
  <c r="Z3029" i="3"/>
  <c r="AA3029" i="3"/>
  <c r="Z3030" i="3"/>
  <c r="AA3030" i="3"/>
  <c r="Z3031" i="3"/>
  <c r="AA3031" i="3"/>
  <c r="Z3032" i="3"/>
  <c r="AA3032" i="3"/>
  <c r="Z3033" i="3"/>
  <c r="AA3033" i="3"/>
  <c r="Z3034" i="3"/>
  <c r="AA3034" i="3"/>
  <c r="Z3035" i="3"/>
  <c r="AA3035" i="3"/>
  <c r="Z3036" i="3"/>
  <c r="AA3036" i="3"/>
  <c r="Z3037" i="3"/>
  <c r="AA3037" i="3"/>
  <c r="Z3038" i="3"/>
  <c r="AA3038" i="3"/>
  <c r="Z3039" i="3"/>
  <c r="AA3039" i="3"/>
  <c r="Z3040" i="3"/>
  <c r="AA3040" i="3"/>
  <c r="Z3041" i="3"/>
  <c r="AA3041" i="3"/>
  <c r="Z3042" i="3"/>
  <c r="AA3042" i="3"/>
  <c r="Z3043" i="3"/>
  <c r="AA3043" i="3"/>
  <c r="Z3044" i="3"/>
  <c r="AA3044" i="3"/>
  <c r="Z3045" i="3"/>
  <c r="AA3045" i="3"/>
  <c r="Z3046" i="3"/>
  <c r="AA3046" i="3"/>
  <c r="Z3047" i="3"/>
  <c r="AA3047" i="3"/>
  <c r="Z3048" i="3"/>
  <c r="AA3048" i="3"/>
  <c r="Z3049" i="3"/>
  <c r="AA3049" i="3"/>
  <c r="Z3050" i="3"/>
  <c r="AA3050" i="3"/>
  <c r="Z3051" i="3"/>
  <c r="AA3051" i="3"/>
  <c r="Z3052" i="3"/>
  <c r="AA3052" i="3"/>
  <c r="Z3053" i="3"/>
  <c r="AA3053" i="3"/>
  <c r="Z3054" i="3"/>
  <c r="AA3054" i="3"/>
  <c r="Z3055" i="3"/>
  <c r="AA3055" i="3"/>
  <c r="Z3056" i="3"/>
  <c r="AA3056" i="3"/>
  <c r="Z3057" i="3"/>
  <c r="AA3057" i="3"/>
  <c r="Z3058" i="3"/>
  <c r="AA3058" i="3"/>
  <c r="Z3059" i="3"/>
  <c r="AA3059" i="3"/>
  <c r="Z3060" i="3"/>
  <c r="AA3060" i="3"/>
  <c r="Z3061" i="3"/>
  <c r="AA3061" i="3"/>
  <c r="Z3062" i="3"/>
  <c r="AA3062" i="3"/>
  <c r="Z3063" i="3"/>
  <c r="AA3063" i="3"/>
  <c r="Z3064" i="3"/>
  <c r="AA3064" i="3"/>
  <c r="Z3065" i="3"/>
  <c r="AA3065" i="3"/>
  <c r="Z3066" i="3"/>
  <c r="AA3066" i="3"/>
  <c r="Z3067" i="3"/>
  <c r="AA3067" i="3"/>
  <c r="Z3068" i="3"/>
  <c r="AA3068" i="3"/>
  <c r="Z3069" i="3"/>
  <c r="AA3069" i="3"/>
  <c r="Z3070" i="3"/>
  <c r="AA3070" i="3"/>
  <c r="Z3071" i="3"/>
  <c r="AA3071" i="3"/>
  <c r="Z3072" i="3"/>
  <c r="AA3072" i="3"/>
  <c r="Z3073" i="3"/>
  <c r="AA3073" i="3"/>
  <c r="Z3074" i="3"/>
  <c r="AA3074" i="3"/>
  <c r="Z3075" i="3"/>
  <c r="AA3075" i="3"/>
  <c r="Z3076" i="3"/>
  <c r="AA3076" i="3"/>
  <c r="Z3077" i="3"/>
  <c r="AA3077" i="3"/>
  <c r="Z3078" i="3"/>
  <c r="AA3078" i="3"/>
  <c r="Z3079" i="3"/>
  <c r="AA3079" i="3"/>
  <c r="Z3080" i="3"/>
  <c r="AA3080" i="3"/>
  <c r="Z3081" i="3"/>
  <c r="AA3081" i="3"/>
  <c r="Z3082" i="3"/>
  <c r="AA3082" i="3"/>
  <c r="Z3083" i="3"/>
  <c r="AA3083" i="3"/>
  <c r="Z3084" i="3"/>
  <c r="AA3084" i="3"/>
  <c r="Z3085" i="3"/>
  <c r="AA3085" i="3"/>
  <c r="Z3086" i="3"/>
  <c r="AA3086" i="3"/>
  <c r="Z3087" i="3"/>
  <c r="AA3087" i="3"/>
  <c r="Z3088" i="3"/>
  <c r="AA3088" i="3"/>
  <c r="Z3089" i="3"/>
  <c r="AA3089" i="3"/>
  <c r="Z3090" i="3"/>
  <c r="AA3090" i="3"/>
  <c r="Z3091" i="3"/>
  <c r="AA3091" i="3"/>
  <c r="Z3092" i="3"/>
  <c r="AA3092" i="3"/>
  <c r="Z3093" i="3"/>
  <c r="AA3093" i="3"/>
  <c r="Z3094" i="3"/>
  <c r="AA3094" i="3"/>
  <c r="Z3095" i="3"/>
  <c r="AA3095" i="3"/>
  <c r="Z3096" i="3"/>
  <c r="AA3096" i="3"/>
  <c r="Z3097" i="3"/>
  <c r="AA3097" i="3"/>
  <c r="Z3098" i="3"/>
  <c r="AA3098" i="3"/>
  <c r="Z3099" i="3"/>
  <c r="AA3099" i="3"/>
  <c r="Z3100" i="3"/>
  <c r="AA3100" i="3"/>
  <c r="Z3101" i="3"/>
  <c r="AA3101" i="3"/>
  <c r="Z3102" i="3"/>
  <c r="AA3102" i="3"/>
  <c r="Z3103" i="3"/>
  <c r="AA3103" i="3"/>
  <c r="Z3104" i="3"/>
  <c r="AA3104" i="3"/>
  <c r="Z3105" i="3"/>
  <c r="AA3105" i="3"/>
  <c r="Z3106" i="3"/>
  <c r="AA3106" i="3"/>
  <c r="Z3107" i="3"/>
  <c r="AA3107" i="3"/>
  <c r="Z3108" i="3"/>
  <c r="AA3108" i="3"/>
  <c r="Z3109" i="3"/>
  <c r="AA3109" i="3"/>
  <c r="Z3110" i="3"/>
  <c r="AA3110" i="3"/>
  <c r="Z3111" i="3"/>
  <c r="AA3111" i="3"/>
  <c r="Z3112" i="3"/>
  <c r="AA3112" i="3"/>
  <c r="Z3113" i="3"/>
  <c r="AA3113" i="3"/>
  <c r="Z3114" i="3"/>
  <c r="AA3114" i="3"/>
  <c r="Z3115" i="3"/>
  <c r="AA3115" i="3"/>
  <c r="Z3116" i="3"/>
  <c r="AA3116" i="3"/>
  <c r="Z3117" i="3"/>
  <c r="AA3117" i="3"/>
  <c r="Z3118" i="3"/>
  <c r="AA3118" i="3"/>
  <c r="Z3119" i="3"/>
  <c r="AA3119" i="3"/>
  <c r="Z3120" i="3"/>
  <c r="AA3120" i="3"/>
  <c r="Z3121" i="3"/>
  <c r="AA3121" i="3"/>
  <c r="Z3122" i="3"/>
  <c r="AA3122" i="3"/>
  <c r="Z3123" i="3"/>
  <c r="AA3123" i="3"/>
  <c r="Z3124" i="3"/>
  <c r="AA3124" i="3"/>
  <c r="Z3125" i="3"/>
  <c r="AA3125" i="3"/>
  <c r="Z3126" i="3"/>
  <c r="AA3126" i="3"/>
  <c r="Z3127" i="3"/>
  <c r="AA3127" i="3"/>
  <c r="Z3128" i="3"/>
  <c r="AA3128" i="3"/>
  <c r="Z3129" i="3"/>
  <c r="AA3129" i="3"/>
  <c r="Z3130" i="3"/>
  <c r="AA3130" i="3"/>
  <c r="Z3131" i="3"/>
  <c r="AA3131" i="3"/>
  <c r="Z3132" i="3"/>
  <c r="AA3132" i="3"/>
  <c r="Z3133" i="3"/>
  <c r="AA3133" i="3"/>
  <c r="Z3134" i="3"/>
  <c r="AA3134" i="3"/>
  <c r="Z3135" i="3"/>
  <c r="AA3135" i="3"/>
  <c r="Z3136" i="3"/>
  <c r="AA3136" i="3"/>
  <c r="Z3137" i="3"/>
  <c r="AA3137" i="3"/>
  <c r="Z3138" i="3"/>
  <c r="AA3138" i="3"/>
  <c r="Z3139" i="3"/>
  <c r="AA3139" i="3"/>
  <c r="Z3140" i="3"/>
  <c r="AA3140" i="3"/>
  <c r="Z3141" i="3"/>
  <c r="AA3141" i="3"/>
  <c r="Z3142" i="3"/>
  <c r="AA3142" i="3"/>
  <c r="Z3143" i="3"/>
  <c r="AA3143" i="3"/>
  <c r="Z3144" i="3"/>
  <c r="AA3144" i="3"/>
  <c r="Z3145" i="3"/>
  <c r="AA3145" i="3"/>
  <c r="Z3146" i="3"/>
  <c r="AA3146" i="3"/>
  <c r="Z3147" i="3"/>
  <c r="AA3147" i="3"/>
  <c r="Z3148" i="3"/>
  <c r="AA3148" i="3"/>
  <c r="Z3149" i="3"/>
  <c r="AA3149" i="3"/>
  <c r="Z3150" i="3"/>
  <c r="AA3150" i="3"/>
  <c r="Z3151" i="3"/>
  <c r="AA3151" i="3"/>
  <c r="Z3152" i="3"/>
  <c r="AA3152" i="3"/>
  <c r="Z3153" i="3"/>
  <c r="AA3153" i="3"/>
  <c r="Z3154" i="3"/>
  <c r="AA3154" i="3"/>
  <c r="Z3155" i="3"/>
  <c r="AA3155" i="3"/>
  <c r="Z3156" i="3"/>
  <c r="AA3156" i="3"/>
  <c r="Z3157" i="3"/>
  <c r="AA3157" i="3"/>
  <c r="Z3158" i="3"/>
  <c r="AA3158" i="3"/>
  <c r="Z3159" i="3"/>
  <c r="AA3159" i="3"/>
  <c r="Z3160" i="3"/>
  <c r="AA3160" i="3"/>
  <c r="Z3161" i="3"/>
  <c r="AA3161" i="3"/>
  <c r="Z3162" i="3"/>
  <c r="AA3162" i="3"/>
  <c r="Z3163" i="3"/>
  <c r="AA3163" i="3"/>
  <c r="Z3164" i="3"/>
  <c r="AA3164" i="3"/>
  <c r="Z3165" i="3"/>
  <c r="AA3165" i="3"/>
  <c r="Z3166" i="3"/>
  <c r="AA3166" i="3"/>
  <c r="Z3167" i="3"/>
  <c r="AA3167" i="3"/>
  <c r="Z3168" i="3"/>
  <c r="AA3168" i="3"/>
  <c r="Z3169" i="3"/>
  <c r="AA3169" i="3"/>
  <c r="Z3170" i="3"/>
  <c r="AA3170" i="3"/>
  <c r="Z3171" i="3"/>
  <c r="AA3171" i="3"/>
  <c r="Z3172" i="3"/>
  <c r="AA3172" i="3"/>
  <c r="Z3173" i="3"/>
  <c r="AA3173" i="3"/>
  <c r="Z3174" i="3"/>
  <c r="AA3174" i="3"/>
  <c r="Z3175" i="3"/>
  <c r="AA3175" i="3"/>
  <c r="Z3176" i="3"/>
  <c r="AA3176" i="3"/>
  <c r="Z3177" i="3"/>
  <c r="AA3177" i="3"/>
  <c r="Z3178" i="3"/>
  <c r="AA3178" i="3"/>
  <c r="Z3179" i="3"/>
  <c r="AA3179" i="3"/>
  <c r="Z3180" i="3"/>
  <c r="AA3180" i="3"/>
  <c r="Z3181" i="3"/>
  <c r="AA3181" i="3"/>
  <c r="Z3182" i="3"/>
  <c r="AA3182" i="3"/>
  <c r="Z3183" i="3"/>
  <c r="AA3183" i="3"/>
  <c r="Z3184" i="3"/>
  <c r="AA3184" i="3"/>
  <c r="Z3185" i="3"/>
  <c r="AA3185" i="3"/>
  <c r="Z3186" i="3"/>
  <c r="AA3186" i="3"/>
  <c r="Z3187" i="3"/>
  <c r="AA3187" i="3"/>
  <c r="Z3188" i="3"/>
  <c r="AA3188" i="3"/>
  <c r="Z3189" i="3"/>
  <c r="AA3189" i="3"/>
  <c r="Z3190" i="3"/>
  <c r="AA3190" i="3"/>
  <c r="Z3191" i="3"/>
  <c r="AA3191" i="3"/>
  <c r="Z3192" i="3"/>
  <c r="AA3192" i="3"/>
  <c r="Z3193" i="3"/>
  <c r="AA3193" i="3"/>
  <c r="Z3194" i="3"/>
  <c r="AA3194" i="3"/>
  <c r="Z3195" i="3"/>
  <c r="AA3195" i="3"/>
  <c r="Z3196" i="3"/>
  <c r="AA3196" i="3"/>
  <c r="Z3197" i="3"/>
  <c r="AA3197" i="3"/>
  <c r="Z3198" i="3"/>
  <c r="AA3198" i="3"/>
  <c r="Z3199" i="3"/>
  <c r="AA3199" i="3"/>
  <c r="Z3200" i="3"/>
  <c r="AA3200" i="3"/>
  <c r="Z3201" i="3"/>
  <c r="AA3201" i="3"/>
  <c r="Z3202" i="3"/>
  <c r="AA3202" i="3"/>
  <c r="Z3203" i="3"/>
  <c r="AA3203" i="3"/>
  <c r="Z3204" i="3"/>
  <c r="AA3204" i="3"/>
  <c r="Z3205" i="3"/>
  <c r="AA3205" i="3"/>
  <c r="Z3206" i="3"/>
  <c r="AA3206" i="3"/>
  <c r="Z3207" i="3"/>
  <c r="AA3207" i="3"/>
  <c r="Z3208" i="3"/>
  <c r="AA3208" i="3"/>
  <c r="Z3209" i="3"/>
  <c r="AA3209" i="3"/>
  <c r="Z3210" i="3"/>
  <c r="AA3210" i="3"/>
  <c r="Z3211" i="3"/>
  <c r="AA3211" i="3"/>
  <c r="Z3212" i="3"/>
  <c r="AA3212" i="3"/>
  <c r="Z3213" i="3"/>
  <c r="AA3213" i="3"/>
  <c r="Z3214" i="3"/>
  <c r="AA3214" i="3"/>
  <c r="Z3215" i="3"/>
  <c r="AA3215" i="3"/>
  <c r="Z3216" i="3"/>
  <c r="AA3216" i="3"/>
  <c r="Z3217" i="3"/>
  <c r="AA3217" i="3"/>
  <c r="Z3218" i="3"/>
  <c r="AA3218" i="3"/>
  <c r="Z3219" i="3"/>
  <c r="AA3219" i="3"/>
  <c r="Z3220" i="3"/>
  <c r="AA3220" i="3"/>
  <c r="Z3221" i="3"/>
  <c r="AA3221" i="3"/>
  <c r="Z3222" i="3"/>
  <c r="AA3222" i="3"/>
  <c r="Z3223" i="3"/>
  <c r="AA3223" i="3"/>
  <c r="Z3224" i="3"/>
  <c r="AA3224" i="3"/>
  <c r="Z3225" i="3"/>
  <c r="AA3225" i="3"/>
  <c r="Z3226" i="3"/>
  <c r="AA3226" i="3"/>
  <c r="Z3227" i="3"/>
  <c r="AA3227" i="3"/>
  <c r="Z3228" i="3"/>
  <c r="AA3228" i="3"/>
  <c r="Z3229" i="3"/>
  <c r="AA3229" i="3"/>
  <c r="Z3230" i="3"/>
  <c r="AA3230" i="3"/>
  <c r="Z3231" i="3"/>
  <c r="AA3231" i="3"/>
  <c r="Z3232" i="3"/>
  <c r="AA3232" i="3"/>
  <c r="Z3233" i="3"/>
  <c r="AA3233" i="3"/>
  <c r="Z3234" i="3"/>
  <c r="AA3234" i="3"/>
  <c r="Z3235" i="3"/>
  <c r="AA3235" i="3"/>
  <c r="Z3236" i="3"/>
  <c r="AA3236" i="3"/>
  <c r="Z3237" i="3"/>
  <c r="AA3237" i="3"/>
  <c r="Z3238" i="3"/>
  <c r="AA3238" i="3"/>
  <c r="Z3239" i="3"/>
  <c r="AA3239" i="3"/>
  <c r="Z3240" i="3"/>
  <c r="AA3240" i="3"/>
  <c r="Z3241" i="3"/>
  <c r="AA3241" i="3"/>
  <c r="Z3242" i="3"/>
  <c r="AA3242" i="3"/>
  <c r="Z3243" i="3"/>
  <c r="AA3243" i="3"/>
  <c r="Z3244" i="3"/>
  <c r="AA3244" i="3"/>
  <c r="Z3245" i="3"/>
  <c r="AA3245" i="3"/>
  <c r="Z3246" i="3"/>
  <c r="AA3246" i="3"/>
  <c r="Z3247" i="3"/>
  <c r="AA3247" i="3"/>
  <c r="Z3248" i="3"/>
  <c r="AA3248" i="3"/>
  <c r="Z3249" i="3"/>
  <c r="AA3249" i="3"/>
  <c r="Z3250" i="3"/>
  <c r="AA3250" i="3"/>
  <c r="Z3251" i="3"/>
  <c r="AA3251" i="3"/>
  <c r="Z3252" i="3"/>
  <c r="AA3252" i="3"/>
  <c r="Z3253" i="3"/>
  <c r="AA3253" i="3"/>
  <c r="Z3254" i="3"/>
  <c r="AA3254" i="3"/>
  <c r="Z3255" i="3"/>
  <c r="AA3255" i="3"/>
  <c r="Z3256" i="3"/>
  <c r="AA3256" i="3"/>
  <c r="Z3257" i="3"/>
  <c r="AA3257" i="3"/>
  <c r="Z3258" i="3"/>
  <c r="AA3258" i="3"/>
  <c r="Z3259" i="3"/>
  <c r="AA3259" i="3"/>
  <c r="Z3260" i="3"/>
  <c r="AA3260" i="3"/>
  <c r="Z3261" i="3"/>
  <c r="AA3261" i="3"/>
  <c r="Z3262" i="3"/>
  <c r="AA3262" i="3"/>
  <c r="Z3263" i="3"/>
  <c r="AA3263" i="3"/>
  <c r="Z3264" i="3"/>
  <c r="AA3264" i="3"/>
  <c r="Z3265" i="3"/>
  <c r="AA3265" i="3"/>
  <c r="Z3266" i="3"/>
  <c r="AA3266" i="3"/>
  <c r="Z3267" i="3"/>
  <c r="AA3267" i="3"/>
  <c r="Z3268" i="3"/>
  <c r="AA3268" i="3"/>
  <c r="Z3269" i="3"/>
  <c r="AA3269" i="3"/>
  <c r="Z3270" i="3"/>
  <c r="AA3270" i="3"/>
  <c r="Z3271" i="3"/>
  <c r="AA3271" i="3"/>
  <c r="Z3272" i="3"/>
  <c r="AA3272" i="3"/>
  <c r="Z3273" i="3"/>
  <c r="AA3273" i="3"/>
  <c r="Z3274" i="3"/>
  <c r="AA3274" i="3"/>
  <c r="Z3275" i="3"/>
  <c r="AA3275" i="3"/>
  <c r="Z3276" i="3"/>
  <c r="AA3276" i="3"/>
  <c r="Z3277" i="3"/>
  <c r="AA3277" i="3"/>
  <c r="Z3278" i="3"/>
  <c r="AA3278" i="3"/>
  <c r="Z3279" i="3"/>
  <c r="AA3279" i="3"/>
  <c r="Z3280" i="3"/>
  <c r="AA3280" i="3"/>
  <c r="Z3281" i="3"/>
  <c r="AA3281" i="3"/>
  <c r="Z3282" i="3"/>
  <c r="AA3282" i="3"/>
  <c r="Z3283" i="3"/>
  <c r="AA3283" i="3"/>
  <c r="Z3284" i="3"/>
  <c r="AA3284" i="3"/>
  <c r="Z3285" i="3"/>
  <c r="AA3285" i="3"/>
  <c r="Z3286" i="3"/>
  <c r="AA3286" i="3"/>
  <c r="Z3287" i="3"/>
  <c r="AA3287" i="3"/>
  <c r="Z3288" i="3"/>
  <c r="AA3288" i="3"/>
  <c r="Z3289" i="3"/>
  <c r="AA3289" i="3"/>
  <c r="Z3290" i="3"/>
  <c r="AA3290" i="3"/>
  <c r="Z3291" i="3"/>
  <c r="AA3291" i="3"/>
  <c r="Z3292" i="3"/>
  <c r="AA3292" i="3"/>
  <c r="Z3293" i="3"/>
  <c r="AA3293" i="3"/>
  <c r="Z3294" i="3"/>
  <c r="AA3294" i="3"/>
  <c r="Z3295" i="3"/>
  <c r="AA3295" i="3"/>
  <c r="Z3296" i="3"/>
  <c r="AA3296" i="3"/>
  <c r="Z3297" i="3"/>
  <c r="AA3297" i="3"/>
  <c r="Z3298" i="3"/>
  <c r="AA3298" i="3"/>
  <c r="Z3299" i="3"/>
  <c r="AA3299" i="3"/>
  <c r="Z3300" i="3"/>
  <c r="AA3300" i="3"/>
  <c r="Z3301" i="3"/>
  <c r="AA3301" i="3"/>
  <c r="Z3302" i="3"/>
  <c r="AA3302" i="3"/>
  <c r="Z3303" i="3"/>
  <c r="AA3303" i="3"/>
  <c r="Z3304" i="3"/>
  <c r="AA3304" i="3"/>
  <c r="Z3305" i="3"/>
  <c r="AA3305" i="3"/>
  <c r="Z3306" i="3"/>
  <c r="AA3306" i="3"/>
  <c r="Z3307" i="3"/>
  <c r="AA3307" i="3"/>
  <c r="Z3308" i="3"/>
  <c r="AA3308" i="3"/>
  <c r="Z3309" i="3"/>
  <c r="AA3309" i="3"/>
  <c r="Z3310" i="3"/>
  <c r="AA3310" i="3"/>
  <c r="Z3311" i="3"/>
  <c r="AA3311" i="3"/>
  <c r="Z3312" i="3"/>
  <c r="AA3312" i="3"/>
  <c r="Z3313" i="3"/>
  <c r="AA3313" i="3"/>
  <c r="Z3314" i="3"/>
  <c r="AA3314" i="3"/>
  <c r="Z3315" i="3"/>
  <c r="AA3315" i="3"/>
  <c r="Z3316" i="3"/>
  <c r="AA3316" i="3"/>
  <c r="Z3317" i="3"/>
  <c r="AA3317" i="3"/>
  <c r="Z3318" i="3"/>
  <c r="AA3318" i="3"/>
  <c r="Z3319" i="3"/>
  <c r="AA3319" i="3"/>
  <c r="Z3320" i="3"/>
  <c r="AA3320" i="3"/>
  <c r="Z3321" i="3"/>
  <c r="AA3321" i="3"/>
  <c r="Z3322" i="3"/>
  <c r="AA3322" i="3"/>
  <c r="Z3323" i="3"/>
  <c r="AA3323" i="3"/>
  <c r="Z3324" i="3"/>
  <c r="AA3324" i="3"/>
  <c r="Z3325" i="3"/>
  <c r="AA3325" i="3"/>
  <c r="Z3326" i="3"/>
  <c r="AA3326" i="3"/>
  <c r="Z3327" i="3"/>
  <c r="AA3327" i="3"/>
  <c r="Z3328" i="3"/>
  <c r="AA3328" i="3"/>
  <c r="Z3329" i="3"/>
  <c r="AA3329" i="3"/>
  <c r="Z3330" i="3"/>
  <c r="AA3330" i="3"/>
  <c r="Z3331" i="3"/>
  <c r="AA3331" i="3"/>
  <c r="Z3332" i="3"/>
  <c r="AA3332" i="3"/>
  <c r="Z3333" i="3"/>
  <c r="AA3333" i="3"/>
  <c r="Z3334" i="3"/>
  <c r="AA3334" i="3"/>
  <c r="Z3335" i="3"/>
  <c r="AA3335" i="3"/>
  <c r="Z3336" i="3"/>
  <c r="AA3336" i="3"/>
  <c r="Z3337" i="3"/>
  <c r="AA3337" i="3"/>
  <c r="Z3338" i="3"/>
  <c r="AA3338" i="3"/>
  <c r="Z3339" i="3"/>
  <c r="AA3339" i="3"/>
  <c r="Z3340" i="3"/>
  <c r="AA3340" i="3"/>
  <c r="Z3341" i="3"/>
  <c r="AA3341" i="3"/>
  <c r="Z3342" i="3"/>
  <c r="AA3342" i="3"/>
  <c r="Z3343" i="3"/>
  <c r="AA3343" i="3"/>
  <c r="Z3344" i="3"/>
  <c r="AA3344" i="3"/>
  <c r="Z3345" i="3"/>
  <c r="AA3345" i="3"/>
  <c r="Z3346" i="3"/>
  <c r="AA3346" i="3"/>
  <c r="Z3347" i="3"/>
  <c r="AA3347" i="3"/>
  <c r="Z3348" i="3"/>
  <c r="AA3348" i="3"/>
  <c r="Z3349" i="3"/>
  <c r="AA3349" i="3"/>
  <c r="Z3350" i="3"/>
  <c r="AA3350" i="3"/>
  <c r="Z3351" i="3"/>
  <c r="AA3351" i="3"/>
  <c r="Z3352" i="3"/>
  <c r="AA3352" i="3"/>
  <c r="Z3353" i="3"/>
  <c r="AA3353" i="3"/>
  <c r="Z3354" i="3"/>
  <c r="AA3354" i="3"/>
  <c r="Z3355" i="3"/>
  <c r="AA3355" i="3"/>
  <c r="Z3356" i="3"/>
  <c r="AA3356" i="3"/>
  <c r="Z3357" i="3"/>
  <c r="AA3357" i="3"/>
  <c r="Z3358" i="3"/>
  <c r="AA3358" i="3"/>
  <c r="Z3359" i="3"/>
  <c r="AA3359" i="3"/>
  <c r="Z3360" i="3"/>
  <c r="AA3360" i="3"/>
  <c r="Z3361" i="3"/>
  <c r="AA3361" i="3"/>
  <c r="Z3362" i="3"/>
  <c r="AA3362" i="3"/>
  <c r="Z3363" i="3"/>
  <c r="AA3363" i="3"/>
  <c r="Z3364" i="3"/>
  <c r="AA3364" i="3"/>
  <c r="Z3365" i="3"/>
  <c r="AA3365" i="3"/>
  <c r="Z3366" i="3"/>
  <c r="AA3366" i="3"/>
  <c r="Z3367" i="3"/>
  <c r="AA3367" i="3"/>
  <c r="Z3368" i="3"/>
  <c r="AA3368" i="3"/>
  <c r="Z3369" i="3"/>
  <c r="AA3369" i="3"/>
  <c r="Z3370" i="3"/>
  <c r="AA3370" i="3"/>
  <c r="Z3371" i="3"/>
  <c r="AA3371" i="3"/>
  <c r="Z3372" i="3"/>
  <c r="AA3372" i="3"/>
  <c r="Z3373" i="3"/>
  <c r="AA3373" i="3"/>
  <c r="Z3374" i="3"/>
  <c r="AA3374" i="3"/>
  <c r="Z3375" i="3"/>
  <c r="AA3375" i="3"/>
  <c r="Z3376" i="3"/>
  <c r="AA3376" i="3"/>
  <c r="Z3377" i="3"/>
  <c r="AA3377" i="3"/>
  <c r="Z3378" i="3"/>
  <c r="AA3378" i="3"/>
  <c r="Z3379" i="3"/>
  <c r="AA3379" i="3"/>
  <c r="Z3380" i="3"/>
  <c r="AA3380" i="3"/>
  <c r="Z3381" i="3"/>
  <c r="AA3381" i="3"/>
  <c r="Z3382" i="3"/>
  <c r="AA3382" i="3"/>
  <c r="Z3383" i="3"/>
  <c r="AA3383" i="3"/>
  <c r="Z3384" i="3"/>
  <c r="AA3384" i="3"/>
  <c r="Z3385" i="3"/>
  <c r="AA3385" i="3"/>
  <c r="Z3386" i="3"/>
  <c r="AA3386" i="3"/>
  <c r="Z3387" i="3"/>
  <c r="AA3387" i="3"/>
  <c r="Z3388" i="3"/>
  <c r="AA3388" i="3"/>
  <c r="Z3389" i="3"/>
  <c r="AA3389" i="3"/>
  <c r="Z3390" i="3"/>
  <c r="AA3390" i="3"/>
  <c r="Z3391" i="3"/>
  <c r="AA3391" i="3"/>
  <c r="Z3392" i="3"/>
  <c r="AA3392" i="3"/>
  <c r="Z3393" i="3"/>
  <c r="AA3393" i="3"/>
  <c r="Z3394" i="3"/>
  <c r="AA3394" i="3"/>
  <c r="Z3395" i="3"/>
  <c r="AA3395" i="3"/>
  <c r="Z3396" i="3"/>
  <c r="AA3396" i="3"/>
  <c r="Z3397" i="3"/>
  <c r="AA3397" i="3"/>
  <c r="Z3398" i="3"/>
  <c r="AA3398" i="3"/>
  <c r="Z3399" i="3"/>
  <c r="AA3399" i="3"/>
  <c r="Z3400" i="3"/>
  <c r="AA3400" i="3"/>
  <c r="Z3401" i="3"/>
  <c r="AA3401" i="3"/>
  <c r="Z3402" i="3"/>
  <c r="AA3402" i="3"/>
  <c r="Z3403" i="3"/>
  <c r="AA3403" i="3"/>
  <c r="Z3404" i="3"/>
  <c r="AA3404" i="3"/>
  <c r="Z3405" i="3"/>
  <c r="AA3405" i="3"/>
  <c r="Z3406" i="3"/>
  <c r="AA3406" i="3"/>
  <c r="Z3407" i="3"/>
  <c r="AA3407" i="3"/>
  <c r="Z3408" i="3"/>
  <c r="AA3408" i="3"/>
  <c r="Z3409" i="3"/>
  <c r="AA3409" i="3"/>
  <c r="Z3410" i="3"/>
  <c r="AA3410" i="3"/>
  <c r="Z3411" i="3"/>
  <c r="AA3411" i="3"/>
  <c r="Z3412" i="3"/>
  <c r="AA3412" i="3"/>
  <c r="Z3413" i="3"/>
  <c r="AA3413" i="3"/>
  <c r="Z3414" i="3"/>
  <c r="AA3414" i="3"/>
  <c r="Z3415" i="3"/>
  <c r="AA3415" i="3"/>
  <c r="Z3416" i="3"/>
  <c r="AA3416" i="3"/>
  <c r="Z3417" i="3"/>
  <c r="AA3417" i="3"/>
  <c r="Z3418" i="3"/>
  <c r="AA3418" i="3"/>
  <c r="Z3419" i="3"/>
  <c r="AA3419" i="3"/>
  <c r="Z3420" i="3"/>
  <c r="AA3420" i="3"/>
  <c r="Z3421" i="3"/>
  <c r="AA3421" i="3"/>
  <c r="Z3422" i="3"/>
  <c r="AA3422" i="3"/>
  <c r="Z3423" i="3"/>
  <c r="AA3423" i="3"/>
  <c r="Z3424" i="3"/>
  <c r="AA3424" i="3"/>
  <c r="Z3425" i="3"/>
  <c r="AA3425" i="3"/>
  <c r="Z3426" i="3"/>
  <c r="AA3426" i="3"/>
  <c r="Z3427" i="3"/>
  <c r="AA3427" i="3"/>
  <c r="Z3428" i="3"/>
  <c r="AA3428" i="3"/>
  <c r="Z3429" i="3"/>
  <c r="AA3429" i="3"/>
  <c r="Z3430" i="3"/>
  <c r="AA3430" i="3"/>
  <c r="Z3431" i="3"/>
  <c r="AA3431" i="3"/>
  <c r="Z3432" i="3"/>
  <c r="AA3432" i="3"/>
  <c r="Z3433" i="3"/>
  <c r="AA3433" i="3"/>
  <c r="Z3434" i="3"/>
  <c r="AA3434" i="3"/>
  <c r="Z3435" i="3"/>
  <c r="AA3435" i="3"/>
  <c r="Z3436" i="3"/>
  <c r="AA3436" i="3"/>
  <c r="Z3437" i="3"/>
  <c r="AA3437" i="3"/>
  <c r="Z3438" i="3"/>
  <c r="AA3438" i="3"/>
  <c r="Z3439" i="3"/>
  <c r="AA3439" i="3"/>
  <c r="Z3440" i="3"/>
  <c r="AA3440" i="3"/>
  <c r="Z3441" i="3"/>
  <c r="AA3441" i="3"/>
  <c r="Z3442" i="3"/>
  <c r="AA3442" i="3"/>
  <c r="Z3443" i="3"/>
  <c r="AA3443" i="3"/>
  <c r="Z3444" i="3"/>
  <c r="AA3444" i="3"/>
  <c r="Z3445" i="3"/>
  <c r="AA3445" i="3"/>
  <c r="Z3446" i="3"/>
  <c r="AA3446" i="3"/>
  <c r="Z3447" i="3"/>
  <c r="AA3447" i="3"/>
  <c r="Z3448" i="3"/>
  <c r="AA3448" i="3"/>
  <c r="Z3449" i="3"/>
  <c r="AA3449" i="3"/>
  <c r="Z3450" i="3"/>
  <c r="AA3450" i="3"/>
  <c r="Z3451" i="3"/>
  <c r="AA3451" i="3"/>
  <c r="Z3452" i="3"/>
  <c r="AA3452" i="3"/>
  <c r="Z3453" i="3"/>
  <c r="AA3453" i="3"/>
  <c r="Z3454" i="3"/>
  <c r="AA3454" i="3"/>
  <c r="Z3455" i="3"/>
  <c r="AA3455" i="3"/>
  <c r="Z3456" i="3"/>
  <c r="AA3456" i="3"/>
  <c r="Z3457" i="3"/>
  <c r="AA3457" i="3"/>
  <c r="Z3458" i="3"/>
  <c r="AA3458" i="3"/>
  <c r="Z3459" i="3"/>
  <c r="AA3459" i="3"/>
  <c r="Z3460" i="3"/>
  <c r="AA3460" i="3"/>
  <c r="Z3461" i="3"/>
  <c r="AA3461" i="3"/>
  <c r="Z3462" i="3"/>
  <c r="AA3462" i="3"/>
  <c r="Z3463" i="3"/>
  <c r="AA3463" i="3"/>
  <c r="Z3464" i="3"/>
  <c r="AA3464" i="3"/>
  <c r="Z3465" i="3"/>
  <c r="AA3465" i="3"/>
  <c r="Z3466" i="3"/>
  <c r="AA3466" i="3"/>
  <c r="Z3467" i="3"/>
  <c r="AA3467" i="3"/>
  <c r="Z3468" i="3"/>
  <c r="AA3468" i="3"/>
  <c r="Z3469" i="3"/>
  <c r="AA3469" i="3"/>
  <c r="Z3470" i="3"/>
  <c r="AA3470" i="3"/>
  <c r="Z3471" i="3"/>
  <c r="AA3471" i="3"/>
  <c r="Z3472" i="3"/>
  <c r="AA3472" i="3"/>
  <c r="Z3473" i="3"/>
  <c r="AA3473" i="3"/>
  <c r="Z3474" i="3"/>
  <c r="AA3474" i="3"/>
  <c r="Z3475" i="3"/>
  <c r="AA3475" i="3"/>
  <c r="Z3476" i="3"/>
  <c r="AA3476" i="3"/>
  <c r="Z3477" i="3"/>
  <c r="AA3477" i="3"/>
  <c r="Z3478" i="3"/>
  <c r="AA3478" i="3"/>
  <c r="Z3479" i="3"/>
  <c r="AA3479" i="3"/>
  <c r="Z3480" i="3"/>
  <c r="AA3480" i="3"/>
  <c r="Z3481" i="3"/>
  <c r="AA3481" i="3"/>
  <c r="Z3482" i="3"/>
  <c r="AA3482" i="3"/>
  <c r="Z3483" i="3"/>
  <c r="AA3483" i="3"/>
  <c r="Z3484" i="3"/>
  <c r="AA3484" i="3"/>
  <c r="Z3485" i="3"/>
  <c r="AA3485" i="3"/>
  <c r="Z3486" i="3"/>
  <c r="AA3486" i="3"/>
  <c r="Z3487" i="3"/>
  <c r="AA3487" i="3"/>
  <c r="Z3488" i="3"/>
  <c r="AA3488" i="3"/>
  <c r="Z3489" i="3"/>
  <c r="AA3489" i="3"/>
  <c r="Z3490" i="3"/>
  <c r="AA3490" i="3"/>
  <c r="Z3491" i="3"/>
  <c r="AA3491" i="3"/>
  <c r="Z3492" i="3"/>
  <c r="AA3492" i="3"/>
  <c r="Z3493" i="3"/>
  <c r="AA3493" i="3"/>
  <c r="Z3494" i="3"/>
  <c r="AA3494" i="3"/>
  <c r="Z3495" i="3"/>
  <c r="AA3495" i="3"/>
  <c r="Z3496" i="3"/>
  <c r="AA3496" i="3"/>
  <c r="Z3497" i="3"/>
  <c r="AA3497" i="3"/>
  <c r="Z3498" i="3"/>
  <c r="AA3498" i="3"/>
  <c r="Z3499" i="3"/>
  <c r="AA3499" i="3"/>
  <c r="Z3500" i="3"/>
  <c r="AA3500" i="3"/>
  <c r="Z3501" i="3"/>
  <c r="AA3501" i="3"/>
  <c r="Z3502" i="3"/>
  <c r="AA3502" i="3"/>
  <c r="Z3503" i="3"/>
  <c r="AA3503" i="3"/>
  <c r="Z3504" i="3"/>
  <c r="AA3504" i="3"/>
  <c r="Z3505" i="3"/>
  <c r="AA3505" i="3"/>
  <c r="Z3506" i="3"/>
  <c r="AA3506" i="3"/>
  <c r="Z3507" i="3"/>
  <c r="AA3507" i="3"/>
  <c r="Z3508" i="3"/>
  <c r="AA3508" i="3"/>
  <c r="Z3509" i="3"/>
  <c r="AA3509" i="3"/>
  <c r="Z3510" i="3"/>
  <c r="AA3510" i="3"/>
  <c r="Z3511" i="3"/>
  <c r="AA3511" i="3"/>
  <c r="Z3512" i="3"/>
  <c r="AA3512" i="3"/>
  <c r="Z3513" i="3"/>
  <c r="AA3513" i="3"/>
  <c r="Z3514" i="3"/>
  <c r="AA3514" i="3"/>
  <c r="Z3515" i="3"/>
  <c r="AA3515" i="3"/>
  <c r="Z3516" i="3"/>
  <c r="AA3516" i="3"/>
  <c r="Z3517" i="3"/>
  <c r="AA3517" i="3"/>
  <c r="Z3518" i="3"/>
  <c r="AA3518" i="3"/>
  <c r="Z3519" i="3"/>
  <c r="AA3519" i="3"/>
  <c r="Z3520" i="3"/>
  <c r="AA3520" i="3"/>
  <c r="Z3521" i="3"/>
  <c r="AA3521" i="3"/>
  <c r="Z3522" i="3"/>
  <c r="AA3522" i="3"/>
  <c r="Z3523" i="3"/>
  <c r="AA3523" i="3"/>
  <c r="Z3524" i="3"/>
  <c r="AA3524" i="3"/>
  <c r="Z3525" i="3"/>
  <c r="AA3525" i="3"/>
  <c r="Z3526" i="3"/>
  <c r="AA3526" i="3"/>
  <c r="Z3527" i="3"/>
  <c r="AA3527" i="3"/>
  <c r="Z3528" i="3"/>
  <c r="AA3528" i="3"/>
  <c r="Z3529" i="3"/>
  <c r="AA3529" i="3"/>
  <c r="Z3530" i="3"/>
  <c r="AA3530" i="3"/>
  <c r="Z3531" i="3"/>
  <c r="AA3531" i="3"/>
  <c r="Z3532" i="3"/>
  <c r="AA3532" i="3"/>
  <c r="Z3533" i="3"/>
  <c r="AA3533" i="3"/>
  <c r="Z3534" i="3"/>
  <c r="AA3534" i="3"/>
  <c r="Z3535" i="3"/>
  <c r="AA3535" i="3"/>
  <c r="Z3536" i="3"/>
  <c r="AA3536" i="3"/>
  <c r="Z3537" i="3"/>
  <c r="AA3537" i="3"/>
  <c r="Z3538" i="3"/>
  <c r="AA3538" i="3"/>
  <c r="Z3539" i="3"/>
  <c r="AA3539" i="3"/>
  <c r="Z3540" i="3"/>
  <c r="AA3540" i="3"/>
  <c r="Z3541" i="3"/>
  <c r="AA3541" i="3"/>
  <c r="Z3542" i="3"/>
  <c r="AA3542" i="3"/>
  <c r="Z3543" i="3"/>
  <c r="AA3543" i="3"/>
  <c r="Z3544" i="3"/>
  <c r="AA3544" i="3"/>
  <c r="Z3545" i="3"/>
  <c r="AA3545" i="3"/>
  <c r="Z3546" i="3"/>
  <c r="AA3546" i="3"/>
  <c r="Z3547" i="3"/>
  <c r="AA3547" i="3"/>
  <c r="Z3548" i="3"/>
  <c r="AA3548" i="3"/>
  <c r="Z3549" i="3"/>
  <c r="AA3549" i="3"/>
  <c r="Z3550" i="3"/>
  <c r="AA3550" i="3"/>
  <c r="Z3551" i="3"/>
  <c r="AA3551" i="3"/>
  <c r="Z3552" i="3"/>
  <c r="AA3552" i="3"/>
  <c r="Z3553" i="3"/>
  <c r="AA3553" i="3"/>
  <c r="Z3554" i="3"/>
  <c r="AA3554" i="3"/>
  <c r="Z3555" i="3"/>
  <c r="AA3555" i="3"/>
  <c r="Z3556" i="3"/>
  <c r="AA3556" i="3"/>
  <c r="Z3557" i="3"/>
  <c r="AA3557" i="3"/>
  <c r="Z3558" i="3"/>
  <c r="AA3558" i="3"/>
  <c r="Z3559" i="3"/>
  <c r="AA3559" i="3"/>
  <c r="Z3560" i="3"/>
  <c r="AA3560" i="3"/>
  <c r="Z3561" i="3"/>
  <c r="AA3561" i="3"/>
  <c r="Z3562" i="3"/>
  <c r="AA3562" i="3"/>
  <c r="Z3563" i="3"/>
  <c r="AA3563" i="3"/>
  <c r="Z3564" i="3"/>
  <c r="AA3564" i="3"/>
  <c r="Z3565" i="3"/>
  <c r="AA3565" i="3"/>
  <c r="Z3566" i="3"/>
  <c r="AA3566" i="3"/>
  <c r="Z3567" i="3"/>
  <c r="AA3567" i="3"/>
  <c r="Z3568" i="3"/>
  <c r="AA3568" i="3"/>
  <c r="Z3569" i="3"/>
  <c r="AA3569" i="3"/>
  <c r="Z3570" i="3"/>
  <c r="AA3570" i="3"/>
  <c r="Z3571" i="3"/>
  <c r="AA3571" i="3"/>
  <c r="Z3572" i="3"/>
  <c r="AA3572" i="3"/>
  <c r="Z3573" i="3"/>
  <c r="AA3573" i="3"/>
  <c r="Z3574" i="3"/>
  <c r="AA3574" i="3"/>
  <c r="Z3575" i="3"/>
  <c r="AA3575" i="3"/>
  <c r="Z3576" i="3"/>
  <c r="AA3576" i="3"/>
  <c r="Z3577" i="3"/>
  <c r="AA3577" i="3"/>
  <c r="Z3578" i="3"/>
  <c r="AA3578" i="3"/>
  <c r="Z3579" i="3"/>
  <c r="AA3579" i="3"/>
  <c r="Z3580" i="3"/>
  <c r="AA3580" i="3"/>
  <c r="Z3581" i="3"/>
  <c r="AA3581" i="3"/>
  <c r="Z3582" i="3"/>
  <c r="AA3582" i="3"/>
  <c r="Z3583" i="3"/>
  <c r="AA3583" i="3"/>
  <c r="Z3584" i="3"/>
  <c r="AA3584" i="3"/>
  <c r="Z3585" i="3"/>
  <c r="AA3585" i="3"/>
  <c r="Z3586" i="3"/>
  <c r="AA3586" i="3"/>
  <c r="Z3587" i="3"/>
  <c r="AA3587" i="3"/>
  <c r="Z3588" i="3"/>
  <c r="AA3588" i="3"/>
  <c r="Z3589" i="3"/>
  <c r="AA3589" i="3"/>
  <c r="Z3590" i="3"/>
  <c r="AA3590" i="3"/>
  <c r="Z3591" i="3"/>
  <c r="AA3591" i="3"/>
  <c r="Z3592" i="3"/>
  <c r="AA3592" i="3"/>
  <c r="Z3593" i="3"/>
  <c r="AA3593" i="3"/>
  <c r="Z3594" i="3"/>
  <c r="AA3594" i="3"/>
  <c r="Z3595" i="3"/>
  <c r="AA3595" i="3"/>
  <c r="Z3596" i="3"/>
  <c r="AA3596" i="3"/>
  <c r="Z3597" i="3"/>
  <c r="AA3597" i="3"/>
  <c r="Z3598" i="3"/>
  <c r="AA3598" i="3"/>
  <c r="Z3599" i="3"/>
  <c r="AA3599" i="3"/>
  <c r="Z3600" i="3"/>
  <c r="AA3600" i="3"/>
  <c r="Z3601" i="3"/>
  <c r="AA3601" i="3"/>
  <c r="Z3602" i="3"/>
  <c r="AA3602" i="3"/>
  <c r="Z3603" i="3"/>
  <c r="AA3603" i="3"/>
  <c r="Z3604" i="3"/>
  <c r="AA3604" i="3"/>
  <c r="Z3605" i="3"/>
  <c r="AA3605" i="3"/>
  <c r="Z3606" i="3"/>
  <c r="AA3606" i="3"/>
  <c r="Z3607" i="3"/>
  <c r="AA3607" i="3"/>
  <c r="Z3608" i="3"/>
  <c r="AA3608" i="3"/>
  <c r="Z3609" i="3"/>
  <c r="AA3609" i="3"/>
  <c r="Z3610" i="3"/>
  <c r="AA3610" i="3"/>
  <c r="Z3611" i="3"/>
  <c r="AA3611" i="3"/>
  <c r="Z3612" i="3"/>
  <c r="AA3612" i="3"/>
  <c r="Z3613" i="3"/>
  <c r="AA3613" i="3"/>
  <c r="Z3614" i="3"/>
  <c r="AA3614" i="3"/>
  <c r="Z3615" i="3"/>
  <c r="AA3615" i="3"/>
  <c r="Z3616" i="3"/>
  <c r="AA3616" i="3"/>
  <c r="Z3617" i="3"/>
  <c r="AA3617" i="3"/>
  <c r="Z3618" i="3"/>
  <c r="AA3618" i="3"/>
  <c r="Z3619" i="3"/>
  <c r="AA3619" i="3"/>
  <c r="Z3620" i="3"/>
  <c r="AA3620" i="3"/>
  <c r="Z3621" i="3"/>
  <c r="AA3621" i="3"/>
  <c r="Z3622" i="3"/>
  <c r="AA3622" i="3"/>
  <c r="Z3623" i="3"/>
  <c r="AA3623" i="3"/>
  <c r="Z3624" i="3"/>
  <c r="AA3624" i="3"/>
  <c r="Z3625" i="3"/>
  <c r="AA3625" i="3"/>
  <c r="Z3626" i="3"/>
  <c r="AA3626" i="3"/>
  <c r="Z3627" i="3"/>
  <c r="AA3627" i="3"/>
  <c r="Z3628" i="3"/>
  <c r="AA3628" i="3"/>
  <c r="Z3629" i="3"/>
  <c r="AA3629" i="3"/>
  <c r="Z3630" i="3"/>
  <c r="AA3630" i="3"/>
  <c r="Z3631" i="3"/>
  <c r="AA3631" i="3"/>
  <c r="Z3632" i="3"/>
  <c r="AA3632" i="3"/>
  <c r="Z3633" i="3"/>
  <c r="AA3633" i="3"/>
  <c r="Z3634" i="3"/>
  <c r="AA3634" i="3"/>
  <c r="Z3635" i="3"/>
  <c r="AA3635" i="3"/>
  <c r="Z3636" i="3"/>
  <c r="AA3636" i="3"/>
  <c r="Z3637" i="3"/>
  <c r="AA3637" i="3"/>
  <c r="Z3638" i="3"/>
  <c r="AA3638" i="3"/>
  <c r="Z3639" i="3"/>
  <c r="AA3639" i="3"/>
  <c r="Z3640" i="3"/>
  <c r="AA3640" i="3"/>
  <c r="Z3641" i="3"/>
  <c r="AA3641" i="3"/>
  <c r="Z3642" i="3"/>
  <c r="AA3642" i="3"/>
  <c r="Z3643" i="3"/>
  <c r="AA3643" i="3"/>
  <c r="Z3644" i="3"/>
  <c r="AA3644" i="3"/>
  <c r="Z3645" i="3"/>
  <c r="AA3645" i="3"/>
  <c r="Z3646" i="3"/>
  <c r="AA3646" i="3"/>
  <c r="Z3647" i="3"/>
  <c r="AA3647" i="3"/>
  <c r="Z3648" i="3"/>
  <c r="AA3648" i="3"/>
  <c r="Z3649" i="3"/>
  <c r="AA3649" i="3"/>
  <c r="Z3650" i="3"/>
  <c r="AA3650" i="3"/>
  <c r="Z3651" i="3"/>
  <c r="AA3651" i="3"/>
  <c r="Z3652" i="3"/>
  <c r="AA3652" i="3"/>
  <c r="Z3653" i="3"/>
  <c r="AA3653" i="3"/>
  <c r="Z3654" i="3"/>
  <c r="AA3654" i="3"/>
  <c r="Z3655" i="3"/>
  <c r="AA3655" i="3"/>
  <c r="Z3656" i="3"/>
  <c r="AA3656" i="3"/>
  <c r="Z3657" i="3"/>
  <c r="AA3657" i="3"/>
  <c r="Z3658" i="3"/>
  <c r="AA3658" i="3"/>
  <c r="Z3659" i="3"/>
  <c r="AA3659" i="3"/>
  <c r="Z3660" i="3"/>
  <c r="AA3660" i="3"/>
  <c r="Z3661" i="3"/>
  <c r="AA3661" i="3"/>
  <c r="Z3662" i="3"/>
  <c r="AA3662" i="3"/>
  <c r="Z3663" i="3"/>
  <c r="AA3663" i="3"/>
  <c r="Z3664" i="3"/>
  <c r="AA3664" i="3"/>
  <c r="Z3665" i="3"/>
  <c r="AA3665" i="3"/>
  <c r="Z3666" i="3"/>
  <c r="AA3666" i="3"/>
  <c r="Z3667" i="3"/>
  <c r="AA3667" i="3"/>
  <c r="Z3668" i="3"/>
  <c r="AA3668" i="3"/>
  <c r="Z3669" i="3"/>
  <c r="AA3669" i="3"/>
  <c r="Z3670" i="3"/>
  <c r="AA3670" i="3"/>
  <c r="Z3671" i="3"/>
  <c r="AA3671" i="3"/>
  <c r="Z3672" i="3"/>
  <c r="AA3672" i="3"/>
  <c r="Z3673" i="3"/>
  <c r="AA3673" i="3"/>
  <c r="Z3674" i="3"/>
  <c r="AA3674" i="3"/>
  <c r="Z3675" i="3"/>
  <c r="AA3675" i="3"/>
  <c r="Z3676" i="3"/>
  <c r="AA3676" i="3"/>
  <c r="Z3677" i="3"/>
  <c r="AA3677" i="3"/>
  <c r="Z3678" i="3"/>
  <c r="AA3678" i="3"/>
  <c r="Z3679" i="3"/>
  <c r="AA3679" i="3"/>
  <c r="Z3680" i="3"/>
  <c r="AA3680" i="3"/>
  <c r="Z3681" i="3"/>
  <c r="AA3681" i="3"/>
  <c r="Z3682" i="3"/>
  <c r="AA3682" i="3"/>
  <c r="Z3683" i="3"/>
  <c r="AA3683" i="3"/>
  <c r="Z3684" i="3"/>
  <c r="AA3684" i="3"/>
  <c r="Z3685" i="3"/>
  <c r="AA3685" i="3"/>
  <c r="Z3686" i="3"/>
  <c r="AA3686" i="3"/>
  <c r="Z3687" i="3"/>
  <c r="AA3687" i="3"/>
  <c r="Z3688" i="3"/>
  <c r="AA3688" i="3"/>
  <c r="Z3689" i="3"/>
  <c r="AA3689" i="3"/>
  <c r="Z3690" i="3"/>
  <c r="AA3690" i="3"/>
  <c r="Z3691" i="3"/>
  <c r="AA3691" i="3"/>
  <c r="Z3692" i="3"/>
  <c r="AA3692" i="3"/>
  <c r="Z3693" i="3"/>
  <c r="AA3693" i="3"/>
  <c r="Z3694" i="3"/>
  <c r="AA3694" i="3"/>
  <c r="Z3695" i="3"/>
  <c r="AA3695" i="3"/>
  <c r="Z3696" i="3"/>
  <c r="AA3696" i="3"/>
  <c r="Z3697" i="3"/>
  <c r="AA3697" i="3"/>
  <c r="Z3698" i="3"/>
  <c r="AA3698" i="3"/>
  <c r="Z3699" i="3"/>
  <c r="AA3699" i="3"/>
  <c r="Z3700" i="3"/>
  <c r="AA3700" i="3"/>
  <c r="Z3701" i="3"/>
  <c r="AA3701" i="3"/>
  <c r="Z3702" i="3"/>
  <c r="AA3702" i="3"/>
  <c r="Z3703" i="3"/>
  <c r="AA3703" i="3"/>
  <c r="Z3704" i="3"/>
  <c r="AA3704" i="3"/>
  <c r="Z3705" i="3"/>
  <c r="AA3705" i="3"/>
  <c r="Z3706" i="3"/>
  <c r="AA3706" i="3"/>
  <c r="Z3707" i="3"/>
  <c r="AA3707" i="3"/>
  <c r="Z3708" i="3"/>
  <c r="AA3708" i="3"/>
  <c r="Z3709" i="3"/>
  <c r="AA3709" i="3"/>
  <c r="Z3710" i="3"/>
  <c r="AA3710" i="3"/>
  <c r="Z3711" i="3"/>
  <c r="AA3711" i="3"/>
  <c r="Z3712" i="3"/>
  <c r="AA3712" i="3"/>
  <c r="Z3713" i="3"/>
  <c r="AA3713" i="3"/>
  <c r="Z3714" i="3"/>
  <c r="AA3714" i="3"/>
  <c r="Z3715" i="3"/>
  <c r="AA3715" i="3"/>
  <c r="Z3716" i="3"/>
  <c r="AA3716" i="3"/>
  <c r="Z3717" i="3"/>
  <c r="AA3717" i="3"/>
  <c r="Z3718" i="3"/>
  <c r="AA3718" i="3"/>
  <c r="Z3719" i="3"/>
  <c r="AA3719" i="3"/>
  <c r="Z3720" i="3"/>
  <c r="AA3720" i="3"/>
  <c r="Z3721" i="3"/>
  <c r="AA3721" i="3"/>
  <c r="Z3722" i="3"/>
  <c r="AA3722" i="3"/>
  <c r="Z3723" i="3"/>
  <c r="AA3723" i="3"/>
  <c r="Z3724" i="3"/>
  <c r="AA3724" i="3"/>
  <c r="Z3725" i="3"/>
  <c r="AA3725" i="3"/>
  <c r="Z3726" i="3"/>
  <c r="AA3726" i="3"/>
  <c r="Z3727" i="3"/>
  <c r="AA3727" i="3"/>
  <c r="Z3728" i="3"/>
  <c r="AA3728" i="3"/>
  <c r="Z3729" i="3"/>
  <c r="AA3729" i="3"/>
  <c r="Z3730" i="3"/>
  <c r="AA3730" i="3"/>
  <c r="Z3731" i="3"/>
  <c r="AA3731" i="3"/>
  <c r="Z3732" i="3"/>
  <c r="AA3732" i="3"/>
  <c r="Z3733" i="3"/>
  <c r="AA3733" i="3"/>
  <c r="Z3734" i="3"/>
  <c r="AA3734" i="3"/>
  <c r="Z3735" i="3"/>
  <c r="AA3735" i="3"/>
  <c r="Z3736" i="3"/>
  <c r="AA3736" i="3"/>
  <c r="Z3737" i="3"/>
  <c r="AA3737" i="3"/>
  <c r="Z3738" i="3"/>
  <c r="AA3738" i="3"/>
  <c r="Z3739" i="3"/>
  <c r="AA3739" i="3"/>
  <c r="Z3740" i="3"/>
  <c r="AA3740" i="3"/>
  <c r="Z3741" i="3"/>
  <c r="AA3741" i="3"/>
  <c r="Z3742" i="3"/>
  <c r="AA3742" i="3"/>
  <c r="Z3743" i="3"/>
  <c r="AA3743" i="3"/>
  <c r="Z3744" i="3"/>
  <c r="AA3744" i="3"/>
  <c r="Z3745" i="3"/>
  <c r="AA3745" i="3"/>
  <c r="Z3746" i="3"/>
  <c r="AA3746" i="3"/>
  <c r="Z3747" i="3"/>
  <c r="AA3747" i="3"/>
  <c r="Z3748" i="3"/>
  <c r="AA3748" i="3"/>
  <c r="Z3749" i="3"/>
  <c r="AA3749" i="3"/>
  <c r="Z3750" i="3"/>
  <c r="AA3750" i="3"/>
  <c r="Z3751" i="3"/>
  <c r="AA3751" i="3"/>
  <c r="Z3752" i="3"/>
  <c r="AA3752" i="3"/>
  <c r="Z3753" i="3"/>
  <c r="AA3753" i="3"/>
  <c r="Z3754" i="3"/>
  <c r="AA3754" i="3"/>
  <c r="Z3755" i="3"/>
  <c r="AA3755" i="3"/>
  <c r="Z3756" i="3"/>
  <c r="AA3756" i="3"/>
  <c r="Z3757" i="3"/>
  <c r="AA3757" i="3"/>
  <c r="Z3758" i="3"/>
  <c r="AA3758" i="3"/>
  <c r="Z3759" i="3"/>
  <c r="AA3759" i="3"/>
  <c r="Z3760" i="3"/>
  <c r="AA3760" i="3"/>
  <c r="Z3761" i="3"/>
  <c r="AA3761" i="3"/>
  <c r="Z3762" i="3"/>
  <c r="AA3762" i="3"/>
  <c r="Z3763" i="3"/>
  <c r="AA3763" i="3"/>
  <c r="Z3764" i="3"/>
  <c r="AA3764" i="3"/>
  <c r="Z3765" i="3"/>
  <c r="AA3765" i="3"/>
  <c r="Z3766" i="3"/>
  <c r="AA3766" i="3"/>
  <c r="Z3767" i="3"/>
  <c r="AA3767" i="3"/>
  <c r="Z3768" i="3"/>
  <c r="AA3768" i="3"/>
  <c r="Z3769" i="3"/>
  <c r="AA3769" i="3"/>
  <c r="Z3770" i="3"/>
  <c r="AA3770" i="3"/>
  <c r="Z3771" i="3"/>
  <c r="AA3771" i="3"/>
  <c r="Z3772" i="3"/>
  <c r="AA3772" i="3"/>
  <c r="Z3773" i="3"/>
  <c r="AA3773" i="3"/>
  <c r="Z3774" i="3"/>
  <c r="AA3774" i="3"/>
  <c r="Z3775" i="3"/>
  <c r="AA3775" i="3"/>
  <c r="Z3776" i="3"/>
  <c r="AA3776" i="3"/>
  <c r="Z3777" i="3"/>
  <c r="AA3777" i="3"/>
  <c r="Z3778" i="3"/>
  <c r="AA3778" i="3"/>
  <c r="Z3779" i="3"/>
  <c r="AA3779" i="3"/>
  <c r="Z3780" i="3"/>
  <c r="AA3780" i="3"/>
  <c r="Z3781" i="3"/>
  <c r="AA3781" i="3"/>
  <c r="Z3782" i="3"/>
  <c r="AA3782" i="3"/>
  <c r="Z3783" i="3"/>
  <c r="AA3783" i="3"/>
  <c r="Z3784" i="3"/>
  <c r="AA3784" i="3"/>
  <c r="Z3785" i="3"/>
  <c r="AA3785" i="3"/>
  <c r="Z3786" i="3"/>
  <c r="AA3786" i="3"/>
  <c r="Z3787" i="3"/>
  <c r="AA3787" i="3"/>
  <c r="Z3788" i="3"/>
  <c r="AA3788" i="3"/>
  <c r="Z3789" i="3"/>
  <c r="AA3789" i="3"/>
  <c r="Z3790" i="3"/>
  <c r="AA3790" i="3"/>
  <c r="Z3791" i="3"/>
  <c r="AA3791" i="3"/>
  <c r="Z3792" i="3"/>
  <c r="AA3792" i="3"/>
  <c r="Z3793" i="3"/>
  <c r="AA3793" i="3"/>
  <c r="Z3794" i="3"/>
  <c r="AA3794" i="3"/>
  <c r="Z3795" i="3"/>
  <c r="AA3795" i="3"/>
  <c r="Z3796" i="3"/>
  <c r="AA3796" i="3"/>
  <c r="Z3797" i="3"/>
  <c r="AA3797" i="3"/>
  <c r="Z3798" i="3"/>
  <c r="AA3798" i="3"/>
  <c r="Z3799" i="3"/>
  <c r="AA3799" i="3"/>
  <c r="Z3800" i="3"/>
  <c r="AA3800" i="3"/>
  <c r="Z3801" i="3"/>
  <c r="AA3801" i="3"/>
  <c r="Z3802" i="3"/>
  <c r="AA3802" i="3"/>
  <c r="Z3803" i="3"/>
  <c r="AA3803" i="3"/>
  <c r="Z3804" i="3"/>
  <c r="AA3804" i="3"/>
  <c r="Z3805" i="3"/>
  <c r="AA3805" i="3"/>
  <c r="Z3806" i="3"/>
  <c r="AA3806" i="3"/>
  <c r="Z3807" i="3"/>
  <c r="AA3807" i="3"/>
  <c r="Z3808" i="3"/>
  <c r="AA3808" i="3"/>
  <c r="Z3809" i="3"/>
  <c r="AA3809" i="3"/>
  <c r="Z3810" i="3"/>
  <c r="AA3810" i="3"/>
  <c r="Z3811" i="3"/>
  <c r="AA3811" i="3"/>
  <c r="Z3812" i="3"/>
  <c r="AA3812" i="3"/>
  <c r="Z3813" i="3"/>
  <c r="AA3813" i="3"/>
  <c r="Z3814" i="3"/>
  <c r="AA3814" i="3"/>
  <c r="Z3815" i="3"/>
  <c r="AA3815" i="3"/>
  <c r="Z3816" i="3"/>
  <c r="AA3816" i="3"/>
  <c r="Z3817" i="3"/>
  <c r="AA3817" i="3"/>
  <c r="Z3818" i="3"/>
  <c r="AA3818" i="3"/>
  <c r="Z3819" i="3"/>
  <c r="AA3819" i="3"/>
  <c r="Z3820" i="3"/>
  <c r="AA3820" i="3"/>
  <c r="Z3821" i="3"/>
  <c r="AA3821" i="3"/>
  <c r="Z3822" i="3"/>
  <c r="AA3822" i="3"/>
  <c r="Z3823" i="3"/>
  <c r="AA3823" i="3"/>
  <c r="Z3824" i="3"/>
  <c r="AA3824" i="3"/>
  <c r="Z3825" i="3"/>
  <c r="AA3825" i="3"/>
  <c r="Z3826" i="3"/>
  <c r="AA3826" i="3"/>
  <c r="Z3827" i="3"/>
  <c r="AA3827" i="3"/>
  <c r="Z3828" i="3"/>
  <c r="AA3828" i="3"/>
  <c r="Z3829" i="3"/>
  <c r="AA3829" i="3"/>
  <c r="Z3830" i="3"/>
  <c r="AA3830" i="3"/>
  <c r="Z3831" i="3"/>
  <c r="AA3831" i="3"/>
  <c r="Z3832" i="3"/>
  <c r="AA3832" i="3"/>
  <c r="Z3833" i="3"/>
  <c r="AA3833" i="3"/>
  <c r="Z3834" i="3"/>
  <c r="AA3834" i="3"/>
  <c r="Z3835" i="3"/>
  <c r="AA3835" i="3"/>
  <c r="Z3836" i="3"/>
  <c r="AA3836" i="3"/>
  <c r="Z3837" i="3"/>
  <c r="AA3837" i="3"/>
  <c r="Z3838" i="3"/>
  <c r="AA3838" i="3"/>
  <c r="Z3839" i="3"/>
  <c r="AA3839" i="3"/>
  <c r="Z3840" i="3"/>
  <c r="AA3840" i="3"/>
  <c r="Z3841" i="3"/>
  <c r="AA3841" i="3"/>
  <c r="Z3842" i="3"/>
  <c r="AA3842" i="3"/>
  <c r="Z3843" i="3"/>
  <c r="AA3843" i="3"/>
  <c r="Z3844" i="3"/>
  <c r="AA3844" i="3"/>
  <c r="Z3845" i="3"/>
  <c r="AA3845" i="3"/>
  <c r="Z3846" i="3"/>
  <c r="AA3846" i="3"/>
  <c r="Z3847" i="3"/>
  <c r="AA3847" i="3"/>
  <c r="Z3848" i="3"/>
  <c r="AA3848" i="3"/>
  <c r="Z3849" i="3"/>
  <c r="AA3849" i="3"/>
  <c r="Z3850" i="3"/>
  <c r="AA3850" i="3"/>
  <c r="Z3851" i="3"/>
  <c r="AA3851" i="3"/>
  <c r="Z3852" i="3"/>
  <c r="AA3852" i="3"/>
  <c r="Z3853" i="3"/>
  <c r="AA3853" i="3"/>
  <c r="Z3854" i="3"/>
  <c r="AA3854" i="3"/>
  <c r="Z3855" i="3"/>
  <c r="AA3855" i="3"/>
  <c r="Z3856" i="3"/>
  <c r="AA3856" i="3"/>
  <c r="Z3857" i="3"/>
  <c r="AA3857" i="3"/>
  <c r="Z3858" i="3"/>
  <c r="AA3858" i="3"/>
  <c r="Z3859" i="3"/>
  <c r="AA3859" i="3"/>
  <c r="Z3860" i="3"/>
  <c r="AA3860" i="3"/>
  <c r="Z3861" i="3"/>
  <c r="AA3861" i="3"/>
  <c r="Z3862" i="3"/>
  <c r="AA3862" i="3"/>
  <c r="Z3863" i="3"/>
  <c r="AA3863" i="3"/>
  <c r="Z3864" i="3"/>
  <c r="AA3864" i="3"/>
  <c r="Z3865" i="3"/>
  <c r="AA3865" i="3"/>
  <c r="Z3866" i="3"/>
  <c r="AA3866" i="3"/>
  <c r="Z3867" i="3"/>
  <c r="AA3867" i="3"/>
  <c r="Z3868" i="3"/>
  <c r="AA3868" i="3"/>
  <c r="Z3869" i="3"/>
  <c r="AA3869" i="3"/>
  <c r="Z3870" i="3"/>
  <c r="AA3870" i="3"/>
  <c r="Z3871" i="3"/>
  <c r="AA3871" i="3"/>
  <c r="Z3872" i="3"/>
  <c r="AA3872" i="3"/>
  <c r="Z3873" i="3"/>
  <c r="AA3873" i="3"/>
  <c r="Z3874" i="3"/>
  <c r="AA3874" i="3"/>
  <c r="Z3875" i="3"/>
  <c r="AA3875" i="3"/>
  <c r="Z3876" i="3"/>
  <c r="AA3876" i="3"/>
  <c r="Z3877" i="3"/>
  <c r="AA3877" i="3"/>
  <c r="Z3878" i="3"/>
  <c r="AA3878" i="3"/>
  <c r="Z3879" i="3"/>
  <c r="AA3879" i="3"/>
  <c r="Z3880" i="3"/>
  <c r="AA3880" i="3"/>
  <c r="Z3881" i="3"/>
  <c r="AA3881" i="3"/>
  <c r="Z3882" i="3"/>
  <c r="AA3882" i="3"/>
  <c r="Z3883" i="3"/>
  <c r="AA3883" i="3"/>
  <c r="Z3884" i="3"/>
  <c r="AA3884" i="3"/>
  <c r="Z3885" i="3"/>
  <c r="AA3885" i="3"/>
  <c r="Z3886" i="3"/>
  <c r="AA3886" i="3"/>
  <c r="Z3887" i="3"/>
  <c r="AA3887" i="3"/>
  <c r="Z3888" i="3"/>
  <c r="AA3888" i="3"/>
  <c r="Z3889" i="3"/>
  <c r="AA3889" i="3"/>
  <c r="Z3890" i="3"/>
  <c r="AA3890" i="3"/>
  <c r="Z3891" i="3"/>
  <c r="AA3891" i="3"/>
  <c r="Z3892" i="3"/>
  <c r="AA3892" i="3"/>
  <c r="Z3893" i="3"/>
  <c r="AA3893" i="3"/>
  <c r="Z3894" i="3"/>
  <c r="AA3894" i="3"/>
  <c r="Z3895" i="3"/>
  <c r="AA3895" i="3"/>
  <c r="Z3896" i="3"/>
  <c r="AA3896" i="3"/>
  <c r="Z3897" i="3"/>
  <c r="AA3897" i="3"/>
  <c r="Z3898" i="3"/>
  <c r="AA3898" i="3"/>
  <c r="Z3899" i="3"/>
  <c r="AA3899" i="3"/>
  <c r="Z3900" i="3"/>
  <c r="AA3900" i="3"/>
  <c r="Z3901" i="3"/>
  <c r="AA3901" i="3"/>
  <c r="Z3902" i="3"/>
  <c r="AA3902" i="3"/>
  <c r="Z3903" i="3"/>
  <c r="AA3903" i="3"/>
  <c r="Z3904" i="3"/>
  <c r="AA3904" i="3"/>
  <c r="Z3905" i="3"/>
  <c r="AA3905" i="3"/>
  <c r="Z3906" i="3"/>
  <c r="AA3906" i="3"/>
  <c r="Z3907" i="3"/>
  <c r="AA3907" i="3"/>
  <c r="Z3908" i="3"/>
  <c r="AA3908" i="3"/>
  <c r="Z3909" i="3"/>
  <c r="AA3909" i="3"/>
  <c r="Z3910" i="3"/>
  <c r="AA3910" i="3"/>
  <c r="Z3911" i="3"/>
  <c r="AA3911" i="3"/>
  <c r="Z3912" i="3"/>
  <c r="AA3912" i="3"/>
  <c r="Z3913" i="3"/>
  <c r="AA3913" i="3"/>
  <c r="Z3914" i="3"/>
  <c r="AA3914" i="3"/>
  <c r="Z3915" i="3"/>
  <c r="AA3915" i="3"/>
  <c r="Z3916" i="3"/>
  <c r="AA3916" i="3"/>
  <c r="Z3917" i="3"/>
  <c r="AA3917" i="3"/>
  <c r="Z3918" i="3"/>
  <c r="AA3918" i="3"/>
  <c r="Z3919" i="3"/>
  <c r="AA3919" i="3"/>
  <c r="Z3920" i="3"/>
  <c r="AA3920" i="3"/>
  <c r="Z3921" i="3"/>
  <c r="AA3921" i="3"/>
  <c r="Z3922" i="3"/>
  <c r="AA3922" i="3"/>
  <c r="Z3923" i="3"/>
  <c r="AA3923" i="3"/>
  <c r="Z3924" i="3"/>
  <c r="AA3924" i="3"/>
  <c r="Z3925" i="3"/>
  <c r="AA3925" i="3"/>
  <c r="Z3926" i="3"/>
  <c r="AA3926" i="3"/>
  <c r="Z3927" i="3"/>
  <c r="AA3927" i="3"/>
  <c r="Z3928" i="3"/>
  <c r="AA3928" i="3"/>
  <c r="Z3929" i="3"/>
  <c r="AA3929" i="3"/>
  <c r="Z3930" i="3"/>
  <c r="AA3930" i="3"/>
  <c r="Z3931" i="3"/>
  <c r="AA3931" i="3"/>
  <c r="Z3932" i="3"/>
  <c r="AA3932" i="3"/>
  <c r="Z3933" i="3"/>
  <c r="AA3933" i="3"/>
  <c r="Z3934" i="3"/>
  <c r="AA3934" i="3"/>
  <c r="Z3935" i="3"/>
  <c r="AA3935" i="3"/>
  <c r="Z3936" i="3"/>
  <c r="AA3936" i="3"/>
  <c r="Z3937" i="3"/>
  <c r="AA3937" i="3"/>
  <c r="Z3938" i="3"/>
  <c r="AA3938" i="3"/>
  <c r="Z3939" i="3"/>
  <c r="AA3939" i="3"/>
  <c r="Z3940" i="3"/>
  <c r="AA3940" i="3"/>
  <c r="Z3941" i="3"/>
  <c r="AA3941" i="3"/>
  <c r="Z3942" i="3"/>
  <c r="AA3942" i="3"/>
  <c r="Z3943" i="3"/>
  <c r="AA3943" i="3"/>
  <c r="Z3944" i="3"/>
  <c r="AA3944" i="3"/>
  <c r="Z3945" i="3"/>
  <c r="AA3945" i="3"/>
  <c r="Z3946" i="3"/>
  <c r="AA3946" i="3"/>
  <c r="Z3947" i="3"/>
  <c r="AA3947" i="3"/>
  <c r="Z3948" i="3"/>
  <c r="AA3948" i="3"/>
  <c r="Z3949" i="3"/>
  <c r="AA3949" i="3"/>
  <c r="Z3950" i="3"/>
  <c r="AA3950" i="3"/>
  <c r="Z3951" i="3"/>
  <c r="AA3951" i="3"/>
  <c r="Z3952" i="3"/>
  <c r="AA3952" i="3"/>
  <c r="Z3953" i="3"/>
  <c r="AA3953" i="3"/>
  <c r="Z3954" i="3"/>
  <c r="AA3954" i="3"/>
  <c r="Z3955" i="3"/>
  <c r="AA3955" i="3"/>
  <c r="Z3956" i="3"/>
  <c r="AA3956" i="3"/>
  <c r="Z3957" i="3"/>
  <c r="AA3957" i="3"/>
  <c r="Z3958" i="3"/>
  <c r="AA3958" i="3"/>
  <c r="Z3959" i="3"/>
  <c r="AA3959" i="3"/>
  <c r="Z3960" i="3"/>
  <c r="AA3960" i="3"/>
  <c r="Z3961" i="3"/>
  <c r="AA3961" i="3"/>
  <c r="Z3962" i="3"/>
  <c r="AA3962" i="3"/>
  <c r="Z3963" i="3"/>
  <c r="AA3963" i="3"/>
  <c r="Z3964" i="3"/>
  <c r="AA3964" i="3"/>
  <c r="Z3965" i="3"/>
  <c r="AA3965" i="3"/>
  <c r="Z3966" i="3"/>
  <c r="AA3966" i="3"/>
  <c r="Z3967" i="3"/>
  <c r="AA3967" i="3"/>
  <c r="Z3968" i="3"/>
  <c r="AA3968" i="3"/>
  <c r="Z3969" i="3"/>
  <c r="AA3969" i="3"/>
  <c r="Z3970" i="3"/>
  <c r="AA3970" i="3"/>
  <c r="Z3971" i="3"/>
  <c r="AA3971" i="3"/>
  <c r="Z3972" i="3"/>
  <c r="AA3972" i="3"/>
  <c r="Z3973" i="3"/>
  <c r="AA3973" i="3"/>
  <c r="Z3974" i="3"/>
  <c r="AA3974" i="3"/>
  <c r="Z3975" i="3"/>
  <c r="AA3975" i="3"/>
  <c r="Z3976" i="3"/>
  <c r="AA3976" i="3"/>
  <c r="Z3977" i="3"/>
  <c r="AA3977" i="3"/>
  <c r="Z3978" i="3"/>
  <c r="AA3978" i="3"/>
  <c r="Z3979" i="3"/>
  <c r="AA3979" i="3"/>
  <c r="Z3980" i="3"/>
  <c r="AA3980" i="3"/>
  <c r="Z3981" i="3"/>
  <c r="AA3981" i="3"/>
  <c r="Z3982" i="3"/>
  <c r="AA3982" i="3"/>
  <c r="Z3983" i="3"/>
  <c r="AA3983" i="3"/>
  <c r="Z3984" i="3"/>
  <c r="AA3984" i="3"/>
  <c r="Z3985" i="3"/>
  <c r="AA3985" i="3"/>
  <c r="Z3986" i="3"/>
  <c r="AA3986" i="3"/>
  <c r="Z3987" i="3"/>
  <c r="AA3987" i="3"/>
  <c r="Z3988" i="3"/>
  <c r="AA3988" i="3"/>
  <c r="Z3989" i="3"/>
  <c r="AA3989" i="3"/>
  <c r="Z3990" i="3"/>
  <c r="AA3990" i="3"/>
  <c r="Z3991" i="3"/>
  <c r="AA3991" i="3"/>
  <c r="Z3992" i="3"/>
  <c r="AA3992" i="3"/>
  <c r="Z3993" i="3"/>
  <c r="AA3993" i="3"/>
  <c r="Z3994" i="3"/>
  <c r="AA3994" i="3"/>
  <c r="Z3995" i="3"/>
  <c r="AA3995" i="3"/>
  <c r="Z3996" i="3"/>
  <c r="AA3996" i="3"/>
  <c r="Z3997" i="3"/>
  <c r="AA3997" i="3"/>
  <c r="Z3998" i="3"/>
  <c r="AA3998" i="3"/>
  <c r="Z3999" i="3"/>
  <c r="AA3999" i="3"/>
  <c r="Z4000" i="3"/>
  <c r="AA4000" i="3"/>
  <c r="Z4001" i="3"/>
  <c r="AA4001" i="3"/>
  <c r="Z4002" i="3"/>
  <c r="AA4002" i="3"/>
  <c r="Z4003" i="3"/>
  <c r="AA4003" i="3"/>
  <c r="Z4004" i="3"/>
  <c r="AA4004" i="3"/>
  <c r="Z4005" i="3"/>
  <c r="AA4005" i="3"/>
  <c r="Z4006" i="3"/>
  <c r="AA4006" i="3"/>
  <c r="Z4007" i="3"/>
  <c r="AA4007" i="3"/>
  <c r="Z4008" i="3"/>
  <c r="AA4008" i="3"/>
  <c r="Z4009" i="3"/>
  <c r="AA4009" i="3"/>
  <c r="Z4010" i="3"/>
  <c r="AA4010" i="3"/>
  <c r="Z4011" i="3"/>
  <c r="AA4011" i="3"/>
  <c r="Z4012" i="3"/>
  <c r="AA4012" i="3"/>
  <c r="Z4013" i="3"/>
  <c r="AA4013" i="3"/>
  <c r="Z4014" i="3"/>
  <c r="AA4014" i="3"/>
  <c r="Z4015" i="3"/>
  <c r="AA4015" i="3"/>
  <c r="Z4016" i="3"/>
  <c r="AA4016" i="3"/>
  <c r="Z4017" i="3"/>
  <c r="AA4017" i="3"/>
  <c r="Z4018" i="3"/>
  <c r="AA4018" i="3"/>
  <c r="Z4019" i="3"/>
  <c r="AA4019" i="3"/>
  <c r="Z4020" i="3"/>
  <c r="AA4020" i="3"/>
  <c r="Z4021" i="3"/>
  <c r="AA4021" i="3"/>
  <c r="Z4022" i="3"/>
  <c r="AA4022" i="3"/>
  <c r="Z4023" i="3"/>
  <c r="AA4023" i="3"/>
  <c r="Z4024" i="3"/>
  <c r="AA4024" i="3"/>
  <c r="Z4025" i="3"/>
  <c r="AA4025" i="3"/>
  <c r="Z4026" i="3"/>
  <c r="AA4026" i="3"/>
  <c r="Z4027" i="3"/>
  <c r="AA4027" i="3"/>
  <c r="Z4028" i="3"/>
  <c r="AA4028" i="3"/>
  <c r="Z4029" i="3"/>
  <c r="AA4029" i="3"/>
  <c r="Z4030" i="3"/>
  <c r="AA4030" i="3"/>
  <c r="Z4031" i="3"/>
  <c r="AA4031" i="3"/>
  <c r="Z4032" i="3"/>
  <c r="AA4032" i="3"/>
  <c r="Z4033" i="3"/>
  <c r="AA4033" i="3"/>
  <c r="Z4034" i="3"/>
  <c r="AA4034" i="3"/>
  <c r="Z4035" i="3"/>
  <c r="AA4035" i="3"/>
  <c r="Z4036" i="3"/>
  <c r="AA4036" i="3"/>
  <c r="Z4037" i="3"/>
  <c r="AA4037" i="3"/>
  <c r="Z4038" i="3"/>
  <c r="AA4038" i="3"/>
  <c r="Z4039" i="3"/>
  <c r="AA4039" i="3"/>
  <c r="Z4040" i="3"/>
  <c r="AA4040" i="3"/>
  <c r="Z4041" i="3"/>
  <c r="AA4041" i="3"/>
  <c r="Z4042" i="3"/>
  <c r="AA4042" i="3"/>
  <c r="Z4043" i="3"/>
  <c r="AA4043" i="3"/>
  <c r="Z4044" i="3"/>
  <c r="AA4044" i="3"/>
  <c r="Z4045" i="3"/>
  <c r="AA4045" i="3"/>
  <c r="Z4046" i="3"/>
  <c r="AA4046" i="3"/>
  <c r="Z4047" i="3"/>
  <c r="AA4047" i="3"/>
  <c r="Z4048" i="3"/>
  <c r="AA4048" i="3"/>
  <c r="Z4049" i="3"/>
  <c r="AA4049" i="3"/>
  <c r="Z4050" i="3"/>
  <c r="AA4050" i="3"/>
  <c r="Z4051" i="3"/>
  <c r="AA4051" i="3"/>
  <c r="Z4052" i="3"/>
  <c r="AA4052" i="3"/>
  <c r="Z4053" i="3"/>
  <c r="AA4053" i="3"/>
  <c r="Z4054" i="3"/>
  <c r="AA4054" i="3"/>
  <c r="Z4055" i="3"/>
  <c r="AA4055" i="3"/>
  <c r="Z4056" i="3"/>
  <c r="AA4056" i="3"/>
  <c r="Z4057" i="3"/>
  <c r="AA4057" i="3"/>
  <c r="Z4058" i="3"/>
  <c r="AA4058" i="3"/>
  <c r="Z4059" i="3"/>
  <c r="AA4059" i="3"/>
  <c r="Z4060" i="3"/>
  <c r="AA4060" i="3"/>
  <c r="Z4061" i="3"/>
  <c r="AA4061" i="3"/>
  <c r="Z4062" i="3"/>
  <c r="AA4062" i="3"/>
  <c r="Z4063" i="3"/>
  <c r="AA4063" i="3"/>
  <c r="Z4064" i="3"/>
  <c r="AA4064" i="3"/>
  <c r="Z4065" i="3"/>
  <c r="AA4065" i="3"/>
  <c r="Z4066" i="3"/>
  <c r="AA4066" i="3"/>
  <c r="Z4067" i="3"/>
  <c r="AA4067" i="3"/>
  <c r="Z4068" i="3"/>
  <c r="AA4068" i="3"/>
  <c r="Z4069" i="3"/>
  <c r="AA4069" i="3"/>
  <c r="Z4070" i="3"/>
  <c r="AA4070" i="3"/>
  <c r="Z4071" i="3"/>
  <c r="AA4071" i="3"/>
  <c r="Z4072" i="3"/>
  <c r="AA4072" i="3"/>
  <c r="Z4073" i="3"/>
  <c r="AA4073" i="3"/>
  <c r="Z4074" i="3"/>
  <c r="AA4074" i="3"/>
  <c r="Z4075" i="3"/>
  <c r="AA4075" i="3"/>
  <c r="Z4076" i="3"/>
  <c r="AA4076" i="3"/>
  <c r="Z4077" i="3"/>
  <c r="AA4077" i="3"/>
  <c r="Z4078" i="3"/>
  <c r="AA4078" i="3"/>
  <c r="Z4079" i="3"/>
  <c r="AA4079" i="3"/>
  <c r="Z4080" i="3"/>
  <c r="AA4080" i="3"/>
  <c r="Z4081" i="3"/>
  <c r="AA4081" i="3"/>
  <c r="Z4082" i="3"/>
  <c r="AA4082" i="3"/>
  <c r="Z4083" i="3"/>
  <c r="AA4083" i="3"/>
  <c r="Z4084" i="3"/>
  <c r="AA4084" i="3"/>
  <c r="Z4085" i="3"/>
  <c r="AA4085" i="3"/>
  <c r="Z4086" i="3"/>
  <c r="AA4086" i="3"/>
  <c r="Z4087" i="3"/>
  <c r="AA4087" i="3"/>
  <c r="Z4088" i="3"/>
  <c r="AA4088" i="3"/>
  <c r="Z4089" i="3"/>
  <c r="AA4089" i="3"/>
  <c r="Z4090" i="3"/>
  <c r="AA4090" i="3"/>
  <c r="Z4091" i="3"/>
  <c r="AA4091" i="3"/>
  <c r="Z4092" i="3"/>
  <c r="AA4092" i="3"/>
  <c r="Z4093" i="3"/>
  <c r="AA4093" i="3"/>
  <c r="Z4094" i="3"/>
  <c r="AA4094" i="3"/>
  <c r="Z4095" i="3"/>
  <c r="AA4095" i="3"/>
  <c r="Z4096" i="3"/>
  <c r="AA4096" i="3"/>
  <c r="Z4097" i="3"/>
  <c r="AA4097" i="3"/>
  <c r="Z4098" i="3"/>
  <c r="AA4098" i="3"/>
  <c r="Z4099" i="3"/>
  <c r="AA4099" i="3"/>
  <c r="Z4100" i="3"/>
  <c r="AA4100" i="3"/>
  <c r="Z4101" i="3"/>
  <c r="AA4101" i="3"/>
  <c r="Z4102" i="3"/>
  <c r="AA4102" i="3"/>
  <c r="Z4103" i="3"/>
  <c r="AA4103" i="3"/>
  <c r="Z4104" i="3"/>
  <c r="AA4104" i="3"/>
  <c r="Z4105" i="3"/>
  <c r="AA4105" i="3"/>
  <c r="Z4106" i="3"/>
  <c r="AA4106" i="3"/>
  <c r="Z4107" i="3"/>
  <c r="AA4107" i="3"/>
  <c r="Z4108" i="3"/>
  <c r="AA4108" i="3"/>
  <c r="Z4109" i="3"/>
  <c r="AA4109" i="3"/>
  <c r="Z4110" i="3"/>
  <c r="AA4110" i="3"/>
  <c r="Z4111" i="3"/>
  <c r="AA4111" i="3"/>
  <c r="Z4112" i="3"/>
  <c r="AA4112" i="3"/>
  <c r="Z4113" i="3"/>
  <c r="AA4113" i="3"/>
  <c r="Z4114" i="3"/>
  <c r="AA4114" i="3"/>
  <c r="Z4115" i="3"/>
  <c r="AA4115" i="3"/>
  <c r="Z4116" i="3"/>
  <c r="AA4116" i="3"/>
  <c r="Z4117" i="3"/>
  <c r="AA4117" i="3"/>
  <c r="Z4118" i="3"/>
  <c r="AA4118" i="3"/>
  <c r="Z4119" i="3"/>
  <c r="AA4119" i="3"/>
  <c r="Z4120" i="3"/>
  <c r="AA4120" i="3"/>
  <c r="Z4121" i="3"/>
  <c r="AA4121" i="3"/>
  <c r="Z4122" i="3"/>
  <c r="AA4122" i="3"/>
  <c r="Z4123" i="3"/>
  <c r="AA4123" i="3"/>
  <c r="Z4124" i="3"/>
  <c r="AA4124" i="3"/>
  <c r="Z4125" i="3"/>
  <c r="AA4125" i="3"/>
  <c r="Z4126" i="3"/>
  <c r="AA4126" i="3"/>
  <c r="Z4127" i="3"/>
  <c r="AA4127" i="3"/>
  <c r="Z4128" i="3"/>
  <c r="AA4128" i="3"/>
  <c r="Z4129" i="3"/>
  <c r="AA4129" i="3"/>
  <c r="Z4130" i="3"/>
  <c r="AA4130" i="3"/>
  <c r="Z4131" i="3"/>
  <c r="AA4131" i="3"/>
  <c r="Z4132" i="3"/>
  <c r="AA4132" i="3"/>
  <c r="Z4133" i="3"/>
  <c r="AA4133" i="3"/>
  <c r="Z4134" i="3"/>
  <c r="AA4134" i="3"/>
  <c r="Z4135" i="3"/>
  <c r="AA4135" i="3"/>
  <c r="Z4136" i="3"/>
  <c r="AA4136" i="3"/>
  <c r="Z4137" i="3"/>
  <c r="AA4137" i="3"/>
  <c r="Z4138" i="3"/>
  <c r="AA4138" i="3"/>
  <c r="Z4139" i="3"/>
  <c r="AA4139" i="3"/>
  <c r="Z4140" i="3"/>
  <c r="AA4140" i="3"/>
  <c r="Z4141" i="3"/>
  <c r="AA4141" i="3"/>
  <c r="Z4142" i="3"/>
  <c r="AA4142" i="3"/>
  <c r="Z4143" i="3"/>
  <c r="AA4143" i="3"/>
  <c r="Z4144" i="3"/>
  <c r="AA4144" i="3"/>
  <c r="Z4145" i="3"/>
  <c r="AA4145" i="3"/>
  <c r="Z4146" i="3"/>
  <c r="AA4146" i="3"/>
  <c r="Z4147" i="3"/>
  <c r="AA4147" i="3"/>
  <c r="Z4148" i="3"/>
  <c r="AA4148" i="3"/>
  <c r="Z4149" i="3"/>
  <c r="AA4149" i="3"/>
  <c r="Z4150" i="3"/>
  <c r="AA4150" i="3"/>
  <c r="Z4151" i="3"/>
  <c r="AA4151" i="3"/>
  <c r="Z4152" i="3"/>
  <c r="AA4152" i="3"/>
  <c r="Z4153" i="3"/>
  <c r="AA4153" i="3"/>
  <c r="Z4154" i="3"/>
  <c r="AA4154" i="3"/>
  <c r="Z4155" i="3"/>
  <c r="AA4155" i="3"/>
  <c r="Z4156" i="3"/>
  <c r="AA4156" i="3"/>
  <c r="Z4157" i="3"/>
  <c r="AA4157" i="3"/>
  <c r="Z4158" i="3"/>
  <c r="AA4158" i="3"/>
  <c r="Z4159" i="3"/>
  <c r="AA4159" i="3"/>
  <c r="Z4160" i="3"/>
  <c r="AA4160" i="3"/>
  <c r="Z4161" i="3"/>
  <c r="AA4161" i="3"/>
  <c r="Z4162" i="3"/>
  <c r="AA4162" i="3"/>
  <c r="Z4163" i="3"/>
  <c r="AA4163" i="3"/>
  <c r="Z4164" i="3"/>
  <c r="AA4164" i="3"/>
  <c r="Z4165" i="3"/>
  <c r="AA4165" i="3"/>
  <c r="Z4166" i="3"/>
  <c r="AA4166" i="3"/>
  <c r="Z4167" i="3"/>
  <c r="AA4167" i="3"/>
  <c r="Z4168" i="3"/>
  <c r="AA4168" i="3"/>
  <c r="Z4169" i="3"/>
  <c r="AA4169" i="3"/>
  <c r="Z4170" i="3"/>
  <c r="AA4170" i="3"/>
  <c r="Z4171" i="3"/>
  <c r="AA4171" i="3"/>
  <c r="Z4172" i="3"/>
  <c r="AA4172" i="3"/>
  <c r="Z4173" i="3"/>
  <c r="AA4173" i="3"/>
  <c r="Z4174" i="3"/>
  <c r="AA4174" i="3"/>
  <c r="Z4175" i="3"/>
  <c r="AA4175" i="3"/>
  <c r="Z4176" i="3"/>
  <c r="AA4176" i="3"/>
  <c r="Z4177" i="3"/>
  <c r="AA4177" i="3"/>
  <c r="Z4178" i="3"/>
  <c r="AA4178" i="3"/>
  <c r="Z4179" i="3"/>
  <c r="AA4179" i="3"/>
  <c r="Z4180" i="3"/>
  <c r="AA4180" i="3"/>
  <c r="Z4181" i="3"/>
  <c r="AA4181" i="3"/>
  <c r="Z4182" i="3"/>
  <c r="AA4182" i="3"/>
  <c r="Z4183" i="3"/>
  <c r="AA4183" i="3"/>
  <c r="Z4184" i="3"/>
  <c r="AA4184" i="3"/>
  <c r="Z4185" i="3"/>
  <c r="AA4185" i="3"/>
  <c r="Z4186" i="3"/>
  <c r="AA4186" i="3"/>
  <c r="Z4187" i="3"/>
  <c r="AA4187" i="3"/>
  <c r="Z4188" i="3"/>
  <c r="AA4188" i="3"/>
  <c r="Z4189" i="3"/>
  <c r="AA4189" i="3"/>
  <c r="Z4190" i="3"/>
  <c r="AA4190" i="3"/>
  <c r="Z4191" i="3"/>
  <c r="AA4191" i="3"/>
  <c r="Z4192" i="3"/>
  <c r="AA4192" i="3"/>
  <c r="Z4193" i="3"/>
  <c r="AA4193" i="3"/>
  <c r="Z4194" i="3"/>
  <c r="AA4194" i="3"/>
  <c r="Z4195" i="3"/>
  <c r="AA4195" i="3"/>
  <c r="Z4196" i="3"/>
  <c r="AA4196" i="3"/>
  <c r="Z4197" i="3"/>
  <c r="AA4197" i="3"/>
  <c r="Z4198" i="3"/>
  <c r="AA4198" i="3"/>
  <c r="Z4199" i="3"/>
  <c r="AA4199" i="3"/>
  <c r="Z4200" i="3"/>
  <c r="AA4200" i="3"/>
  <c r="Z4201" i="3"/>
  <c r="AA4201" i="3"/>
  <c r="Z4202" i="3"/>
  <c r="AA4202" i="3"/>
  <c r="Z4203" i="3"/>
  <c r="AA4203" i="3"/>
  <c r="Z4204" i="3"/>
  <c r="AA4204" i="3"/>
  <c r="Z4205" i="3"/>
  <c r="AA4205" i="3"/>
  <c r="Z4206" i="3"/>
  <c r="AA4206" i="3"/>
  <c r="Z4207" i="3"/>
  <c r="AA4207" i="3"/>
  <c r="Z4208" i="3"/>
  <c r="AA4208" i="3"/>
  <c r="Z4209" i="3"/>
  <c r="AA4209" i="3"/>
  <c r="Z4210" i="3"/>
  <c r="AA4210" i="3"/>
  <c r="Z4211" i="3"/>
  <c r="AA4211" i="3"/>
  <c r="Z4212" i="3"/>
  <c r="AA4212" i="3"/>
  <c r="Z4213" i="3"/>
  <c r="AA4213" i="3"/>
  <c r="Z4214" i="3"/>
  <c r="AA4214" i="3"/>
  <c r="Z4215" i="3"/>
  <c r="AA4215" i="3"/>
  <c r="Z4216" i="3"/>
  <c r="AA4216" i="3"/>
  <c r="Z4217" i="3"/>
  <c r="AA4217" i="3"/>
  <c r="Z4218" i="3"/>
  <c r="AA4218" i="3"/>
  <c r="Z4219" i="3"/>
  <c r="AA4219" i="3"/>
  <c r="Z4220" i="3"/>
  <c r="AA4220" i="3"/>
  <c r="Z4221" i="3"/>
  <c r="AA4221" i="3"/>
  <c r="Z4222" i="3"/>
  <c r="AA4222" i="3"/>
  <c r="Z4223" i="3"/>
  <c r="AA4223" i="3"/>
  <c r="Z4224" i="3"/>
  <c r="AA4224" i="3"/>
  <c r="Z4225" i="3"/>
  <c r="AA4225" i="3"/>
  <c r="Z4226" i="3"/>
  <c r="AA4226" i="3"/>
  <c r="Z4227" i="3"/>
  <c r="AA4227" i="3"/>
  <c r="Z4228" i="3"/>
  <c r="AA4228" i="3"/>
  <c r="Z4229" i="3"/>
  <c r="AA4229" i="3"/>
  <c r="Z4230" i="3"/>
  <c r="AA4230" i="3"/>
  <c r="Z4231" i="3"/>
  <c r="AA4231" i="3"/>
  <c r="Z4232" i="3"/>
  <c r="AA4232" i="3"/>
  <c r="Z4233" i="3"/>
  <c r="AA4233" i="3"/>
  <c r="Z4234" i="3"/>
  <c r="AA4234" i="3"/>
  <c r="Z4235" i="3"/>
  <c r="AA4235" i="3"/>
  <c r="Z4236" i="3"/>
  <c r="AA4236" i="3"/>
  <c r="Z4237" i="3"/>
  <c r="AA4237" i="3"/>
  <c r="Z4238" i="3"/>
  <c r="AA4238" i="3"/>
  <c r="Z4239" i="3"/>
  <c r="AA4239" i="3"/>
  <c r="Z4240" i="3"/>
  <c r="AA4240" i="3"/>
  <c r="Z4241" i="3"/>
  <c r="AA4241" i="3"/>
  <c r="Z4242" i="3"/>
  <c r="AA4242" i="3"/>
  <c r="Z4243" i="3"/>
  <c r="AA4243" i="3"/>
  <c r="Z4244" i="3"/>
  <c r="AA4244" i="3"/>
  <c r="Z4245" i="3"/>
  <c r="AA4245" i="3"/>
  <c r="Z4246" i="3"/>
  <c r="AA4246" i="3"/>
  <c r="Z4247" i="3"/>
  <c r="AA4247" i="3"/>
  <c r="Z4248" i="3"/>
  <c r="AA4248" i="3"/>
  <c r="Z4249" i="3"/>
  <c r="AA4249" i="3"/>
  <c r="Z4250" i="3"/>
  <c r="AA4250" i="3"/>
  <c r="Z4251" i="3"/>
  <c r="AA4251" i="3"/>
  <c r="Z4252" i="3"/>
  <c r="AA4252" i="3"/>
  <c r="Z4253" i="3"/>
  <c r="AA4253" i="3"/>
  <c r="Z4254" i="3"/>
  <c r="AA4254" i="3"/>
  <c r="Z4255" i="3"/>
  <c r="AA4255" i="3"/>
  <c r="Z4256" i="3"/>
  <c r="AA4256" i="3"/>
  <c r="Z4257" i="3"/>
  <c r="AA4257" i="3"/>
  <c r="Z4258" i="3"/>
  <c r="AA4258" i="3"/>
  <c r="Z4259" i="3"/>
  <c r="AA4259" i="3"/>
  <c r="Z4260" i="3"/>
  <c r="AA4260" i="3"/>
  <c r="Z4261" i="3"/>
  <c r="AA4261" i="3"/>
  <c r="Z4262" i="3"/>
  <c r="AA4262" i="3"/>
  <c r="Z4263" i="3"/>
  <c r="AA4263" i="3"/>
  <c r="Z4264" i="3"/>
  <c r="AA4264" i="3"/>
  <c r="Z4265" i="3"/>
  <c r="AA4265" i="3"/>
  <c r="Z4266" i="3"/>
  <c r="AA4266" i="3"/>
  <c r="Z4267" i="3"/>
  <c r="AA4267" i="3"/>
  <c r="Z4268" i="3"/>
  <c r="AA4268" i="3"/>
  <c r="Z4269" i="3"/>
  <c r="AA4269" i="3"/>
  <c r="Z4270" i="3"/>
  <c r="AA4270" i="3"/>
  <c r="Z4271" i="3"/>
  <c r="AA4271" i="3"/>
  <c r="Z4272" i="3"/>
  <c r="AA4272" i="3"/>
  <c r="Z4273" i="3"/>
  <c r="AA4273" i="3"/>
  <c r="Z4274" i="3"/>
  <c r="AA4274" i="3"/>
  <c r="Z4275" i="3"/>
  <c r="AA4275" i="3"/>
  <c r="Z4276" i="3"/>
  <c r="AA4276" i="3"/>
  <c r="Z4277" i="3"/>
  <c r="AA4277" i="3"/>
  <c r="Z4278" i="3"/>
  <c r="AA4278" i="3"/>
  <c r="Z4279" i="3"/>
  <c r="AA4279" i="3"/>
  <c r="Z4280" i="3"/>
  <c r="AA4280" i="3"/>
  <c r="Z4281" i="3"/>
  <c r="AA4281" i="3"/>
  <c r="Z4282" i="3"/>
  <c r="AA4282" i="3"/>
  <c r="Z4283" i="3"/>
  <c r="AA4283" i="3"/>
  <c r="Z4284" i="3"/>
  <c r="AA4284" i="3"/>
  <c r="Z4285" i="3"/>
  <c r="AA4285" i="3"/>
  <c r="Z4286" i="3"/>
  <c r="AA4286" i="3"/>
  <c r="Z4287" i="3"/>
  <c r="AA4287" i="3"/>
  <c r="Z4288" i="3"/>
  <c r="AA4288" i="3"/>
  <c r="Z4289" i="3"/>
  <c r="AA4289" i="3"/>
  <c r="Z4290" i="3"/>
  <c r="AA4290" i="3"/>
  <c r="Z4291" i="3"/>
  <c r="AA4291" i="3"/>
  <c r="Z4292" i="3"/>
  <c r="AA4292" i="3"/>
  <c r="Z4293" i="3"/>
  <c r="AA4293" i="3"/>
  <c r="Z4294" i="3"/>
  <c r="AA4294" i="3"/>
  <c r="Z4295" i="3"/>
  <c r="AA4295" i="3"/>
  <c r="Z4296" i="3"/>
  <c r="AA4296" i="3"/>
  <c r="Z4297" i="3"/>
  <c r="AA4297" i="3"/>
  <c r="Z4298" i="3"/>
  <c r="AA4298" i="3"/>
  <c r="Z4299" i="3"/>
  <c r="AA4299" i="3"/>
  <c r="Z4300" i="3"/>
  <c r="AA4300" i="3"/>
  <c r="Z4301" i="3"/>
  <c r="AA4301" i="3"/>
  <c r="Z4302" i="3"/>
  <c r="AA4302" i="3"/>
  <c r="Z4303" i="3"/>
  <c r="AA4303" i="3"/>
  <c r="Z4304" i="3"/>
  <c r="AA4304" i="3"/>
  <c r="Z4305" i="3"/>
  <c r="AA4305" i="3"/>
  <c r="Z4306" i="3"/>
  <c r="AA4306" i="3"/>
  <c r="Z4307" i="3"/>
  <c r="AA4307" i="3"/>
  <c r="Z4308" i="3"/>
  <c r="AA4308" i="3"/>
  <c r="Z4309" i="3"/>
  <c r="AA4309" i="3"/>
  <c r="Z4310" i="3"/>
  <c r="AA4310" i="3"/>
  <c r="Z4311" i="3"/>
  <c r="AA4311" i="3"/>
  <c r="Z4312" i="3"/>
  <c r="AA4312" i="3"/>
  <c r="Z4313" i="3"/>
  <c r="AA4313" i="3"/>
  <c r="Z4314" i="3"/>
  <c r="AA4314" i="3"/>
  <c r="Z4315" i="3"/>
  <c r="AA4315" i="3"/>
  <c r="Z4316" i="3"/>
  <c r="AA4316" i="3"/>
  <c r="Z4317" i="3"/>
  <c r="AA4317" i="3"/>
  <c r="Z4318" i="3"/>
  <c r="AA4318" i="3"/>
  <c r="Z4319" i="3"/>
  <c r="AA4319" i="3"/>
  <c r="Z4320" i="3"/>
  <c r="AA4320" i="3"/>
  <c r="Z4321" i="3"/>
  <c r="AA4321" i="3"/>
  <c r="Z4322" i="3"/>
  <c r="AA4322" i="3"/>
  <c r="Z4323" i="3"/>
  <c r="AA4323" i="3"/>
  <c r="Z4324" i="3"/>
  <c r="AA4324" i="3"/>
  <c r="Z4325" i="3"/>
  <c r="AA4325" i="3"/>
  <c r="Z4326" i="3"/>
  <c r="AA4326" i="3"/>
  <c r="Z4327" i="3"/>
  <c r="AA4327" i="3"/>
  <c r="Z4328" i="3"/>
  <c r="AA4328" i="3"/>
  <c r="Z4329" i="3"/>
  <c r="AA4329" i="3"/>
  <c r="Z4330" i="3"/>
  <c r="AA4330" i="3"/>
  <c r="Z4331" i="3"/>
  <c r="AA4331" i="3"/>
  <c r="Z4332" i="3"/>
  <c r="AA4332" i="3"/>
  <c r="Z4333" i="3"/>
  <c r="AA4333" i="3"/>
  <c r="Z4334" i="3"/>
  <c r="AA4334" i="3"/>
  <c r="Z4335" i="3"/>
  <c r="AA4335" i="3"/>
  <c r="Z4336" i="3"/>
  <c r="AA4336" i="3"/>
  <c r="Z4337" i="3"/>
  <c r="AA4337" i="3"/>
  <c r="Z4338" i="3"/>
  <c r="AA4338" i="3"/>
  <c r="Z4339" i="3"/>
  <c r="AA4339" i="3"/>
  <c r="Z4340" i="3"/>
  <c r="AA4340" i="3"/>
  <c r="Z4341" i="3"/>
  <c r="AA4341" i="3"/>
  <c r="Z4342" i="3"/>
  <c r="AA4342" i="3"/>
  <c r="Z4343" i="3"/>
  <c r="AA4343" i="3"/>
  <c r="Z4344" i="3"/>
  <c r="AA4344" i="3"/>
  <c r="Z4345" i="3"/>
  <c r="AA4345" i="3"/>
  <c r="Z4346" i="3"/>
  <c r="AA4346" i="3"/>
  <c r="Z4347" i="3"/>
  <c r="AA4347" i="3"/>
  <c r="Z4348" i="3"/>
  <c r="AA4348" i="3"/>
  <c r="Z4349" i="3"/>
  <c r="AA4349" i="3"/>
  <c r="Z4350" i="3"/>
  <c r="AA4350" i="3"/>
  <c r="Z4351" i="3"/>
  <c r="AA4351" i="3"/>
  <c r="Z4352" i="3"/>
  <c r="AA4352" i="3"/>
  <c r="Z4353" i="3"/>
  <c r="AA4353" i="3"/>
  <c r="Z4354" i="3"/>
  <c r="AA4354" i="3"/>
  <c r="Z4355" i="3"/>
  <c r="AA4355" i="3"/>
  <c r="Z4356" i="3"/>
  <c r="AA4356" i="3"/>
  <c r="Z4357" i="3"/>
  <c r="AA4357" i="3"/>
  <c r="Z4358" i="3"/>
  <c r="AA4358" i="3"/>
  <c r="Z4359" i="3"/>
  <c r="AA4359" i="3"/>
  <c r="Z4360" i="3"/>
  <c r="AA4360" i="3"/>
  <c r="Z4361" i="3"/>
  <c r="AA4361" i="3"/>
  <c r="Z4362" i="3"/>
  <c r="AA4362" i="3"/>
  <c r="Z4363" i="3"/>
  <c r="AA4363" i="3"/>
  <c r="Z4364" i="3"/>
  <c r="AA4364" i="3"/>
  <c r="Z4365" i="3"/>
  <c r="AA4365" i="3"/>
  <c r="Z4366" i="3"/>
  <c r="AA4366" i="3"/>
  <c r="Z4367" i="3"/>
  <c r="AA4367" i="3"/>
  <c r="Z4368" i="3"/>
  <c r="AA4368" i="3"/>
  <c r="Z4369" i="3"/>
  <c r="AA4369" i="3"/>
  <c r="Z4370" i="3"/>
  <c r="AA4370" i="3"/>
  <c r="Z4371" i="3"/>
  <c r="AA4371" i="3"/>
  <c r="Z4372" i="3"/>
  <c r="AA4372" i="3"/>
  <c r="Z4373" i="3"/>
  <c r="AA4373" i="3"/>
  <c r="Z4374" i="3"/>
  <c r="AA4374" i="3"/>
  <c r="Z4375" i="3"/>
  <c r="AA4375" i="3"/>
  <c r="Z4376" i="3"/>
  <c r="AA4376" i="3"/>
  <c r="Z4377" i="3"/>
  <c r="AA4377" i="3"/>
  <c r="Z4378" i="3"/>
  <c r="AA4378" i="3"/>
  <c r="Z4379" i="3"/>
  <c r="AA4379" i="3"/>
  <c r="Z4380" i="3"/>
  <c r="AA4380" i="3"/>
  <c r="Z4381" i="3"/>
  <c r="AA4381" i="3"/>
  <c r="Z4382" i="3"/>
  <c r="AA4382" i="3"/>
  <c r="Z4383" i="3"/>
  <c r="AA4383" i="3"/>
  <c r="Z4384" i="3"/>
  <c r="AA4384" i="3"/>
  <c r="Z4385" i="3"/>
  <c r="AA4385" i="3"/>
  <c r="Z4386" i="3"/>
  <c r="AA4386" i="3"/>
  <c r="Z4387" i="3"/>
  <c r="AA4387" i="3"/>
  <c r="Z4388" i="3"/>
  <c r="AA4388" i="3"/>
  <c r="Z4389" i="3"/>
  <c r="AA4389" i="3"/>
  <c r="Z4390" i="3"/>
  <c r="AA4390" i="3"/>
  <c r="Z4391" i="3"/>
  <c r="AA4391" i="3"/>
  <c r="Z4392" i="3"/>
  <c r="AA4392" i="3"/>
  <c r="Z4393" i="3"/>
  <c r="AA4393" i="3"/>
  <c r="Z4394" i="3"/>
  <c r="AA4394" i="3"/>
  <c r="Z4395" i="3"/>
  <c r="AA4395" i="3"/>
  <c r="Z4396" i="3"/>
  <c r="AA4396" i="3"/>
  <c r="Z4397" i="3"/>
  <c r="AA4397" i="3"/>
  <c r="Z4398" i="3"/>
  <c r="AA4398" i="3"/>
  <c r="Z4399" i="3"/>
  <c r="AA4399" i="3"/>
  <c r="Z4400" i="3"/>
  <c r="AA4400" i="3"/>
  <c r="Z4401" i="3"/>
  <c r="AA4401" i="3"/>
  <c r="Z4402" i="3"/>
  <c r="AA4402" i="3"/>
  <c r="Z4403" i="3"/>
  <c r="AA4403" i="3"/>
  <c r="Z4404" i="3"/>
  <c r="AA4404" i="3"/>
  <c r="Z4405" i="3"/>
  <c r="AA4405" i="3"/>
  <c r="Z4406" i="3"/>
  <c r="AA4406" i="3"/>
  <c r="Z4407" i="3"/>
  <c r="AA4407" i="3"/>
  <c r="Z4408" i="3"/>
  <c r="AA4408" i="3"/>
  <c r="Z4409" i="3"/>
  <c r="AA4409" i="3"/>
  <c r="Z4410" i="3"/>
  <c r="AA4410" i="3"/>
  <c r="Z4411" i="3"/>
  <c r="AA4411" i="3"/>
  <c r="Z4412" i="3"/>
  <c r="AA4412" i="3"/>
  <c r="Z4413" i="3"/>
  <c r="AA4413" i="3"/>
  <c r="Z4414" i="3"/>
  <c r="AA4414" i="3"/>
  <c r="Z4415" i="3"/>
  <c r="AA4415" i="3"/>
  <c r="Z4416" i="3"/>
  <c r="AA4416" i="3"/>
  <c r="Z4417" i="3"/>
  <c r="AA4417" i="3"/>
  <c r="Z4418" i="3"/>
  <c r="AA4418" i="3"/>
  <c r="Z4419" i="3"/>
  <c r="AA4419" i="3"/>
  <c r="Z4420" i="3"/>
  <c r="AA4420" i="3"/>
  <c r="Z4421" i="3"/>
  <c r="AA4421" i="3"/>
  <c r="Z4422" i="3"/>
  <c r="AA4422" i="3"/>
  <c r="Z4423" i="3"/>
  <c r="AA4423" i="3"/>
  <c r="Z4424" i="3"/>
  <c r="AA4424" i="3"/>
  <c r="Z4425" i="3"/>
  <c r="AA4425" i="3"/>
  <c r="Z4426" i="3"/>
  <c r="AA4426" i="3"/>
  <c r="Z4427" i="3"/>
  <c r="AA4427" i="3"/>
  <c r="Z4428" i="3"/>
  <c r="AA4428" i="3"/>
  <c r="Z4429" i="3"/>
  <c r="AA4429" i="3"/>
  <c r="Z4430" i="3"/>
  <c r="AA4430" i="3"/>
  <c r="Z4431" i="3"/>
  <c r="AA4431" i="3"/>
  <c r="Z4432" i="3"/>
  <c r="AA4432" i="3"/>
  <c r="Z4433" i="3"/>
  <c r="AA4433" i="3"/>
  <c r="Z4434" i="3"/>
  <c r="AA4434" i="3"/>
  <c r="Z4435" i="3"/>
  <c r="AA4435" i="3"/>
  <c r="Z4436" i="3"/>
  <c r="AA4436" i="3"/>
  <c r="Z4437" i="3"/>
  <c r="AA4437" i="3"/>
  <c r="Z4438" i="3"/>
  <c r="AA4438" i="3"/>
  <c r="Z4439" i="3"/>
  <c r="AA4439" i="3"/>
  <c r="Z4440" i="3"/>
  <c r="AA4440" i="3"/>
  <c r="Z4441" i="3"/>
  <c r="AA4441" i="3"/>
  <c r="Z4442" i="3"/>
  <c r="AA4442" i="3"/>
  <c r="Z4443" i="3"/>
  <c r="AA4443" i="3"/>
  <c r="Z4444" i="3"/>
  <c r="AA4444" i="3"/>
  <c r="Z4445" i="3"/>
  <c r="AA4445" i="3"/>
  <c r="Z4446" i="3"/>
  <c r="AA4446" i="3"/>
  <c r="Z4447" i="3"/>
  <c r="AA4447" i="3"/>
  <c r="Z4448" i="3"/>
  <c r="AA4448" i="3"/>
  <c r="Z4449" i="3"/>
  <c r="AA4449" i="3"/>
  <c r="Z4450" i="3"/>
  <c r="AA4450" i="3"/>
  <c r="Z4451" i="3"/>
  <c r="AA4451" i="3"/>
  <c r="Z4452" i="3"/>
  <c r="AA4452" i="3"/>
  <c r="Z4453" i="3"/>
  <c r="AA4453" i="3"/>
  <c r="Z4454" i="3"/>
  <c r="AA4454" i="3"/>
  <c r="Z4455" i="3"/>
  <c r="AA4455" i="3"/>
  <c r="Z4456" i="3"/>
  <c r="AA4456" i="3"/>
  <c r="Z4457" i="3"/>
  <c r="AA4457" i="3"/>
  <c r="Z4458" i="3"/>
  <c r="AA4458" i="3"/>
  <c r="Z4459" i="3"/>
  <c r="AA4459" i="3"/>
  <c r="Z4460" i="3"/>
  <c r="AA4460" i="3"/>
  <c r="Z4461" i="3"/>
  <c r="AA4461" i="3"/>
  <c r="Z4462" i="3"/>
  <c r="AA4462" i="3"/>
  <c r="Z4463" i="3"/>
  <c r="AA4463" i="3"/>
  <c r="Z4464" i="3"/>
  <c r="AA4464" i="3"/>
  <c r="Z4465" i="3"/>
  <c r="AA4465" i="3"/>
  <c r="Z4466" i="3"/>
  <c r="AA4466" i="3"/>
  <c r="Z4467" i="3"/>
  <c r="AA4467" i="3"/>
  <c r="Z4468" i="3"/>
  <c r="AA4468" i="3"/>
  <c r="Z4469" i="3"/>
  <c r="AA4469" i="3"/>
  <c r="Z4470" i="3"/>
  <c r="AA4470" i="3"/>
  <c r="Z4471" i="3"/>
  <c r="AA4471" i="3"/>
  <c r="Z4472" i="3"/>
  <c r="AA4472" i="3"/>
  <c r="Z4473" i="3"/>
  <c r="AA4473" i="3"/>
  <c r="Z4474" i="3"/>
  <c r="AA4474" i="3"/>
  <c r="Z4475" i="3"/>
  <c r="AA4475" i="3"/>
  <c r="Z4476" i="3"/>
  <c r="AA4476" i="3"/>
  <c r="Z4477" i="3"/>
  <c r="AA4477" i="3"/>
  <c r="Z4478" i="3"/>
  <c r="AA4478" i="3"/>
  <c r="Z4479" i="3"/>
  <c r="AA4479" i="3"/>
  <c r="Z4480" i="3"/>
  <c r="AA4480" i="3"/>
  <c r="Z4481" i="3"/>
  <c r="AA4481" i="3"/>
  <c r="Z4482" i="3"/>
  <c r="AA4482" i="3"/>
  <c r="Z4483" i="3"/>
  <c r="AA4483" i="3"/>
  <c r="Z4484" i="3"/>
  <c r="AA4484" i="3"/>
  <c r="Z4485" i="3"/>
  <c r="AA4485" i="3"/>
  <c r="Z4486" i="3"/>
  <c r="AA4486" i="3"/>
  <c r="Z4487" i="3"/>
  <c r="AA4487" i="3"/>
  <c r="Z4488" i="3"/>
  <c r="AA4488" i="3"/>
  <c r="Z4489" i="3"/>
  <c r="AA4489" i="3"/>
  <c r="Z4490" i="3"/>
  <c r="AA4490" i="3"/>
  <c r="Z4491" i="3"/>
  <c r="AA4491" i="3"/>
  <c r="Z4492" i="3"/>
  <c r="AA4492" i="3"/>
  <c r="Z4493" i="3"/>
  <c r="AA4493" i="3"/>
  <c r="Z4494" i="3"/>
  <c r="AA4494" i="3"/>
  <c r="Z4495" i="3"/>
  <c r="AA4495" i="3"/>
  <c r="Z4496" i="3"/>
  <c r="AA4496" i="3"/>
  <c r="Z4497" i="3"/>
  <c r="AA4497" i="3"/>
  <c r="Z4498" i="3"/>
  <c r="AA4498" i="3"/>
  <c r="Z4499" i="3"/>
  <c r="AA4499" i="3"/>
  <c r="Z4500" i="3"/>
  <c r="AA4500" i="3"/>
  <c r="Z4501" i="3"/>
  <c r="AA4501" i="3"/>
  <c r="Z4502" i="3"/>
  <c r="AA4502" i="3"/>
  <c r="Z4503" i="3"/>
  <c r="AA4503" i="3"/>
  <c r="Z4504" i="3"/>
  <c r="AA4504" i="3"/>
  <c r="Z4505" i="3"/>
  <c r="AA4505" i="3"/>
  <c r="Z4506" i="3"/>
  <c r="AA4506" i="3"/>
  <c r="Z4507" i="3"/>
  <c r="AA4507" i="3"/>
  <c r="Z4508" i="3"/>
  <c r="AA4508" i="3"/>
  <c r="Z4509" i="3"/>
  <c r="AA4509" i="3"/>
  <c r="Z4510" i="3"/>
  <c r="AA4510" i="3"/>
  <c r="Z4511" i="3"/>
  <c r="AA4511" i="3"/>
  <c r="Z4512" i="3"/>
  <c r="AA4512" i="3"/>
  <c r="Z4513" i="3"/>
  <c r="AA4513" i="3"/>
  <c r="Z4514" i="3"/>
  <c r="AA4514" i="3"/>
  <c r="Z4515" i="3"/>
  <c r="AA4515" i="3"/>
  <c r="Z4516" i="3"/>
  <c r="AA4516" i="3"/>
  <c r="Z4517" i="3"/>
  <c r="AA4517" i="3"/>
  <c r="Z4518" i="3"/>
  <c r="AA4518" i="3"/>
  <c r="Z4519" i="3"/>
  <c r="AA4519" i="3"/>
  <c r="Z4520" i="3"/>
  <c r="AA4520" i="3"/>
  <c r="Z4521" i="3"/>
  <c r="AA4521" i="3"/>
  <c r="Z4522" i="3"/>
  <c r="AA4522" i="3"/>
  <c r="Z4523" i="3"/>
  <c r="AA4523" i="3"/>
  <c r="Z4524" i="3"/>
  <c r="AA4524" i="3"/>
  <c r="Z4525" i="3"/>
  <c r="AA4525" i="3"/>
  <c r="Z4526" i="3"/>
  <c r="AA4526" i="3"/>
  <c r="Z4527" i="3"/>
  <c r="AA4527" i="3"/>
  <c r="Z4528" i="3"/>
  <c r="AA4528" i="3"/>
  <c r="Z4529" i="3"/>
  <c r="AA4529" i="3"/>
  <c r="Z4530" i="3"/>
  <c r="AA4530" i="3"/>
  <c r="Z4531" i="3"/>
  <c r="AA4531" i="3"/>
  <c r="Z4532" i="3"/>
  <c r="AA4532" i="3"/>
  <c r="Z4533" i="3"/>
  <c r="AA4533" i="3"/>
  <c r="Z4534" i="3"/>
  <c r="AA4534" i="3"/>
  <c r="Z4535" i="3"/>
  <c r="AA4535" i="3"/>
  <c r="Z4536" i="3"/>
  <c r="AA4536" i="3"/>
  <c r="Z4537" i="3"/>
  <c r="AA4537" i="3"/>
  <c r="Z4538" i="3"/>
  <c r="AA4538" i="3"/>
  <c r="Z4539" i="3"/>
  <c r="AA4539" i="3"/>
  <c r="Z4540" i="3"/>
  <c r="AA4540" i="3"/>
  <c r="Z4541" i="3"/>
  <c r="AA4541" i="3"/>
  <c r="Z4542" i="3"/>
  <c r="AA4542" i="3"/>
  <c r="Z4543" i="3"/>
  <c r="AA4543" i="3"/>
  <c r="Z4544" i="3"/>
  <c r="AA4544" i="3"/>
  <c r="Z4545" i="3"/>
  <c r="AA4545" i="3"/>
  <c r="Z4546" i="3"/>
  <c r="AA4546" i="3"/>
  <c r="Z4547" i="3"/>
  <c r="AA4547" i="3"/>
  <c r="Z4548" i="3"/>
  <c r="AA4548" i="3"/>
  <c r="Z4549" i="3"/>
  <c r="AA4549" i="3"/>
  <c r="Z4550" i="3"/>
  <c r="AA4550" i="3"/>
  <c r="Z4551" i="3"/>
  <c r="AA4551" i="3"/>
  <c r="Z4552" i="3"/>
  <c r="AA4552" i="3"/>
  <c r="Z4553" i="3"/>
  <c r="AA4553" i="3"/>
  <c r="Z4554" i="3"/>
  <c r="AA4554" i="3"/>
  <c r="Z4555" i="3"/>
  <c r="AA4555" i="3"/>
  <c r="Z4556" i="3"/>
  <c r="AA4556" i="3"/>
  <c r="Z4557" i="3"/>
  <c r="AA4557" i="3"/>
  <c r="Z4558" i="3"/>
  <c r="AA4558" i="3"/>
  <c r="Z4559" i="3"/>
  <c r="AA4559" i="3"/>
  <c r="Z4560" i="3"/>
  <c r="AA4560" i="3"/>
  <c r="Z4561" i="3"/>
  <c r="AA4561" i="3"/>
  <c r="Z4562" i="3"/>
  <c r="AA4562" i="3"/>
  <c r="Z4563" i="3"/>
  <c r="AA4563" i="3"/>
  <c r="Z4564" i="3"/>
  <c r="AA4564" i="3"/>
  <c r="Z4565" i="3"/>
  <c r="AA4565" i="3"/>
  <c r="Z4566" i="3"/>
  <c r="AA4566" i="3"/>
  <c r="Z4567" i="3"/>
  <c r="AA4567" i="3"/>
  <c r="Z4568" i="3"/>
  <c r="AA4568" i="3"/>
  <c r="Z4569" i="3"/>
  <c r="AA4569" i="3"/>
  <c r="Z4570" i="3"/>
  <c r="AA4570" i="3"/>
  <c r="Z4571" i="3"/>
  <c r="AA4571" i="3"/>
  <c r="Z4572" i="3"/>
  <c r="AA4572" i="3"/>
  <c r="Z4573" i="3"/>
  <c r="AA4573" i="3"/>
  <c r="Z4574" i="3"/>
  <c r="AA4574" i="3"/>
  <c r="Z4575" i="3"/>
  <c r="AA4575" i="3"/>
  <c r="Z4576" i="3"/>
  <c r="AA4576" i="3"/>
  <c r="Z4577" i="3"/>
  <c r="AA4577" i="3"/>
  <c r="Z4578" i="3"/>
  <c r="AA4578" i="3"/>
  <c r="Z4579" i="3"/>
  <c r="AA4579" i="3"/>
  <c r="Z4580" i="3"/>
  <c r="AA4580" i="3"/>
  <c r="Z4581" i="3"/>
  <c r="AA4581" i="3"/>
  <c r="Z4582" i="3"/>
  <c r="AA4582" i="3"/>
  <c r="Z4583" i="3"/>
  <c r="AA4583" i="3"/>
  <c r="Z4584" i="3"/>
  <c r="AA4584" i="3"/>
  <c r="Z4585" i="3"/>
  <c r="AA4585" i="3"/>
  <c r="Z4586" i="3"/>
  <c r="AA4586" i="3"/>
  <c r="Z4587" i="3"/>
  <c r="AA4587" i="3"/>
  <c r="Z4588" i="3"/>
  <c r="AA4588" i="3"/>
  <c r="Z4589" i="3"/>
  <c r="AA4589" i="3"/>
  <c r="Z4590" i="3"/>
  <c r="AA4590" i="3"/>
  <c r="Z4591" i="3"/>
  <c r="AA4591" i="3"/>
  <c r="Z4592" i="3"/>
  <c r="AA4592" i="3"/>
  <c r="Z4593" i="3"/>
  <c r="AA4593" i="3"/>
  <c r="Z4594" i="3"/>
  <c r="AA4594" i="3"/>
  <c r="Z4595" i="3"/>
  <c r="AA4595" i="3"/>
  <c r="Z4596" i="3"/>
  <c r="AA4596" i="3"/>
  <c r="Z4597" i="3"/>
  <c r="AA4597" i="3"/>
  <c r="Z4598" i="3"/>
  <c r="AA4598" i="3"/>
  <c r="Z4599" i="3"/>
  <c r="AA4599" i="3"/>
  <c r="Z4600" i="3"/>
  <c r="AA4600" i="3"/>
  <c r="Z4601" i="3"/>
  <c r="AA4601" i="3"/>
  <c r="Z4602" i="3"/>
  <c r="AA4602" i="3"/>
  <c r="Z4603" i="3"/>
  <c r="AA4603" i="3"/>
  <c r="Z4604" i="3"/>
  <c r="AA4604" i="3"/>
  <c r="Z4605" i="3"/>
  <c r="AA4605" i="3"/>
  <c r="Z4606" i="3"/>
  <c r="AA4606" i="3"/>
  <c r="Z4607" i="3"/>
  <c r="AA4607" i="3"/>
  <c r="Z4608" i="3"/>
  <c r="AA4608" i="3"/>
  <c r="Z4609" i="3"/>
  <c r="AA4609" i="3"/>
  <c r="Z4610" i="3"/>
  <c r="AA4610" i="3"/>
  <c r="Z4611" i="3"/>
  <c r="AA4611" i="3"/>
  <c r="Z4612" i="3"/>
  <c r="AA4612" i="3"/>
  <c r="Z4613" i="3"/>
  <c r="AA4613" i="3"/>
  <c r="Z4614" i="3"/>
  <c r="AA4614" i="3"/>
  <c r="Z4615" i="3"/>
  <c r="AA4615" i="3"/>
  <c r="Z4616" i="3"/>
  <c r="AA4616" i="3"/>
  <c r="Z4617" i="3"/>
  <c r="AA4617" i="3"/>
  <c r="Z4618" i="3"/>
  <c r="AA4618" i="3"/>
  <c r="Z4619" i="3"/>
  <c r="AA4619" i="3"/>
  <c r="Z4620" i="3"/>
  <c r="AA4620" i="3"/>
  <c r="Z4621" i="3"/>
  <c r="AA4621" i="3"/>
  <c r="Z4622" i="3"/>
  <c r="AA4622" i="3"/>
  <c r="Z4623" i="3"/>
  <c r="AA4623" i="3"/>
  <c r="Z4624" i="3"/>
  <c r="AA4624" i="3"/>
  <c r="Z4625" i="3"/>
  <c r="AA4625" i="3"/>
  <c r="Z4626" i="3"/>
  <c r="AA4626" i="3"/>
  <c r="Z4627" i="3"/>
  <c r="AA4627" i="3"/>
  <c r="Z4628" i="3"/>
  <c r="AA4628" i="3"/>
  <c r="Z4629" i="3"/>
  <c r="AA4629" i="3"/>
  <c r="Z4630" i="3"/>
  <c r="AA4630" i="3"/>
  <c r="Z4631" i="3"/>
  <c r="AA4631" i="3"/>
  <c r="Z4632" i="3"/>
  <c r="AA4632" i="3"/>
  <c r="Z4633" i="3"/>
  <c r="AA4633" i="3"/>
  <c r="Z4634" i="3"/>
  <c r="AA4634" i="3"/>
  <c r="Z4635" i="3"/>
  <c r="AA4635" i="3"/>
  <c r="Z4636" i="3"/>
  <c r="AA4636" i="3"/>
  <c r="Z4637" i="3"/>
  <c r="AA4637" i="3"/>
  <c r="Z4638" i="3"/>
  <c r="AA4638" i="3"/>
  <c r="Z4639" i="3"/>
  <c r="AA4639" i="3"/>
  <c r="Z4640" i="3"/>
  <c r="AA4640" i="3"/>
  <c r="Z4641" i="3"/>
  <c r="AA4641" i="3"/>
  <c r="Z4642" i="3"/>
  <c r="AA4642" i="3"/>
  <c r="Z4643" i="3"/>
  <c r="AA4643" i="3"/>
  <c r="Z4644" i="3"/>
  <c r="AA4644" i="3"/>
  <c r="Z4645" i="3"/>
  <c r="AA4645" i="3"/>
  <c r="Z4646" i="3"/>
  <c r="AA4646" i="3"/>
  <c r="Z4647" i="3"/>
  <c r="AA4647" i="3"/>
  <c r="Z4648" i="3"/>
  <c r="AA4648" i="3"/>
  <c r="Z4649" i="3"/>
  <c r="AA4649" i="3"/>
  <c r="Z4650" i="3"/>
  <c r="AA4650" i="3"/>
  <c r="Z4651" i="3"/>
  <c r="AA4651" i="3"/>
  <c r="Z4652" i="3"/>
  <c r="AA4652" i="3"/>
  <c r="Z4653" i="3"/>
  <c r="AA4653" i="3"/>
  <c r="Z4654" i="3"/>
  <c r="AA4654" i="3"/>
  <c r="Z4655" i="3"/>
  <c r="AA4655" i="3"/>
  <c r="Z4656" i="3"/>
  <c r="AA4656" i="3"/>
  <c r="Z4657" i="3"/>
  <c r="AA4657" i="3"/>
  <c r="Z4658" i="3"/>
  <c r="AA4658" i="3"/>
  <c r="Z4659" i="3"/>
  <c r="AA4659" i="3"/>
  <c r="Z4660" i="3"/>
  <c r="AA4660" i="3"/>
  <c r="Z4661" i="3"/>
  <c r="AA4661" i="3"/>
  <c r="Z4662" i="3"/>
  <c r="AA4662" i="3"/>
  <c r="Z4663" i="3"/>
  <c r="AA4663" i="3"/>
  <c r="Z4664" i="3"/>
  <c r="AA4664" i="3"/>
  <c r="Z4665" i="3"/>
  <c r="AA4665" i="3"/>
  <c r="Z4666" i="3"/>
  <c r="AA4666" i="3"/>
  <c r="Z4667" i="3"/>
  <c r="AA4667" i="3"/>
  <c r="Z4668" i="3"/>
  <c r="AA4668" i="3"/>
  <c r="Z4669" i="3"/>
  <c r="AA4669" i="3"/>
  <c r="Z4670" i="3"/>
  <c r="AA4670" i="3"/>
  <c r="Z4671" i="3"/>
  <c r="AA4671" i="3"/>
  <c r="Z4672" i="3"/>
  <c r="AA4672" i="3"/>
  <c r="Z4673" i="3"/>
  <c r="AA4673" i="3"/>
  <c r="Z4674" i="3"/>
  <c r="AA4674" i="3"/>
  <c r="Z4675" i="3"/>
  <c r="AA4675" i="3"/>
  <c r="Z4676" i="3"/>
  <c r="AA4676" i="3"/>
  <c r="Z4677" i="3"/>
  <c r="AA4677" i="3"/>
  <c r="Z4678" i="3"/>
  <c r="AA4678" i="3"/>
  <c r="Z4679" i="3"/>
  <c r="AA4679" i="3"/>
  <c r="Z4680" i="3"/>
  <c r="AA4680" i="3"/>
  <c r="Z4681" i="3"/>
  <c r="AA4681" i="3"/>
  <c r="Z4682" i="3"/>
  <c r="AA4682" i="3"/>
  <c r="Z4683" i="3"/>
  <c r="AA4683" i="3"/>
  <c r="Z4684" i="3"/>
  <c r="AA4684" i="3"/>
  <c r="Z4685" i="3"/>
  <c r="AA4685" i="3"/>
  <c r="Z4686" i="3"/>
  <c r="AA4686" i="3"/>
  <c r="Z4687" i="3"/>
  <c r="AA4687" i="3"/>
  <c r="Z4688" i="3"/>
  <c r="AA4688" i="3"/>
  <c r="Z4689" i="3"/>
  <c r="AA4689" i="3"/>
  <c r="Z4690" i="3"/>
  <c r="AA4690" i="3"/>
  <c r="Z4691" i="3"/>
  <c r="AA4691" i="3"/>
  <c r="Z4692" i="3"/>
  <c r="AA4692" i="3"/>
  <c r="Z4693" i="3"/>
  <c r="AA4693" i="3"/>
  <c r="Z4694" i="3"/>
  <c r="AA4694" i="3"/>
  <c r="Z4695" i="3"/>
  <c r="AA4695" i="3"/>
  <c r="Z4696" i="3"/>
  <c r="AA4696" i="3"/>
  <c r="Z4697" i="3"/>
  <c r="AA4697" i="3"/>
  <c r="Z4698" i="3"/>
  <c r="AA4698" i="3"/>
  <c r="Z4699" i="3"/>
  <c r="AA4699" i="3"/>
  <c r="Z4700" i="3"/>
  <c r="AA4700" i="3"/>
  <c r="Z4701" i="3"/>
  <c r="AA4701" i="3"/>
  <c r="Z4702" i="3"/>
  <c r="AA4702" i="3"/>
  <c r="Z4703" i="3"/>
  <c r="AA4703" i="3"/>
  <c r="Z4704" i="3"/>
  <c r="AA4704" i="3"/>
  <c r="Z4705" i="3"/>
  <c r="AA4705" i="3"/>
  <c r="Z4706" i="3"/>
  <c r="AA4706" i="3"/>
  <c r="Z4707" i="3"/>
  <c r="AA4707" i="3"/>
  <c r="Z4708" i="3"/>
  <c r="AA4708" i="3"/>
  <c r="Z4709" i="3"/>
  <c r="AA4709" i="3"/>
  <c r="Z4710" i="3"/>
  <c r="AA4710" i="3"/>
  <c r="Z4711" i="3"/>
  <c r="AA4711" i="3"/>
  <c r="Z4712" i="3"/>
  <c r="AA4712" i="3"/>
  <c r="Z4713" i="3"/>
  <c r="AA4713" i="3"/>
  <c r="Z4714" i="3"/>
  <c r="AA4714" i="3"/>
  <c r="Z4715" i="3"/>
  <c r="AA4715" i="3"/>
  <c r="Z4716" i="3"/>
  <c r="AA4716" i="3"/>
  <c r="Z4717" i="3"/>
  <c r="AA4717" i="3"/>
  <c r="Z4718" i="3"/>
  <c r="AA4718" i="3"/>
  <c r="Z4719" i="3"/>
  <c r="AA4719" i="3"/>
  <c r="Z4720" i="3"/>
  <c r="AA4720" i="3"/>
  <c r="Z4721" i="3"/>
  <c r="AA4721" i="3"/>
  <c r="Z4722" i="3"/>
  <c r="AA4722" i="3"/>
  <c r="Z4723" i="3"/>
  <c r="AA4723" i="3"/>
  <c r="Z4724" i="3"/>
  <c r="AA4724" i="3"/>
  <c r="Z4725" i="3"/>
  <c r="AA4725" i="3"/>
  <c r="Z4726" i="3"/>
  <c r="AA4726" i="3"/>
  <c r="Z4727" i="3"/>
  <c r="AA4727" i="3"/>
  <c r="Z4728" i="3"/>
  <c r="AA4728" i="3"/>
  <c r="Z4729" i="3"/>
  <c r="AA4729" i="3"/>
  <c r="Z4730" i="3"/>
  <c r="AA4730" i="3"/>
  <c r="Z4731" i="3"/>
  <c r="AA4731" i="3"/>
  <c r="Z4732" i="3"/>
  <c r="AA4732" i="3"/>
  <c r="Z4733" i="3"/>
  <c r="AA4733" i="3"/>
  <c r="Z4734" i="3"/>
  <c r="AA4734" i="3"/>
  <c r="Z4735" i="3"/>
  <c r="AA4735" i="3"/>
  <c r="Z4736" i="3"/>
  <c r="AA4736" i="3"/>
  <c r="Z4737" i="3"/>
  <c r="AA4737" i="3"/>
  <c r="Z4738" i="3"/>
  <c r="AA4738" i="3"/>
  <c r="Z4739" i="3"/>
  <c r="AA4739" i="3"/>
  <c r="Z4740" i="3"/>
  <c r="AA4740" i="3"/>
  <c r="Z4741" i="3"/>
  <c r="AA4741" i="3"/>
  <c r="Z4742" i="3"/>
  <c r="AA4742" i="3"/>
  <c r="Z4743" i="3"/>
  <c r="AA4743" i="3"/>
  <c r="Z4744" i="3"/>
  <c r="AA4744" i="3"/>
  <c r="Z4745" i="3"/>
  <c r="AA4745" i="3"/>
  <c r="Z4746" i="3"/>
  <c r="AA4746" i="3"/>
  <c r="Z4747" i="3"/>
  <c r="AA4747" i="3"/>
  <c r="Z4748" i="3"/>
  <c r="AA4748" i="3"/>
  <c r="Z4749" i="3"/>
  <c r="AA4749" i="3"/>
  <c r="Z4750" i="3"/>
  <c r="AA4750" i="3"/>
  <c r="Z4751" i="3"/>
  <c r="AA4751" i="3"/>
  <c r="Z4752" i="3"/>
  <c r="AA4752" i="3"/>
  <c r="Z4753" i="3"/>
  <c r="AA4753" i="3"/>
  <c r="Z4754" i="3"/>
  <c r="AA4754" i="3"/>
  <c r="Z4755" i="3"/>
  <c r="AA4755" i="3"/>
  <c r="Z4756" i="3"/>
  <c r="AA4756" i="3"/>
  <c r="Z4757" i="3"/>
  <c r="AA4757" i="3"/>
  <c r="Z4758" i="3"/>
  <c r="AA4758" i="3"/>
  <c r="Z4759" i="3"/>
  <c r="AA4759" i="3"/>
  <c r="Z4760" i="3"/>
  <c r="AA4760" i="3"/>
  <c r="Z4761" i="3"/>
  <c r="AA4761" i="3"/>
  <c r="Z4762" i="3"/>
  <c r="AA4762" i="3"/>
  <c r="Z4763" i="3"/>
  <c r="AA4763" i="3"/>
  <c r="Z4764" i="3"/>
  <c r="AA4764" i="3"/>
  <c r="Z4765" i="3"/>
  <c r="AA4765" i="3"/>
  <c r="Z4766" i="3"/>
  <c r="AA4766" i="3"/>
  <c r="Z4767" i="3"/>
  <c r="AA4767" i="3"/>
  <c r="Z4768" i="3"/>
  <c r="AA4768" i="3"/>
  <c r="Z4769" i="3"/>
  <c r="AA4769" i="3"/>
  <c r="Z4770" i="3"/>
  <c r="AA4770" i="3"/>
  <c r="Z4771" i="3"/>
  <c r="AA4771" i="3"/>
  <c r="Z4772" i="3"/>
  <c r="AA4772" i="3"/>
  <c r="Z4773" i="3"/>
  <c r="AA4773" i="3"/>
  <c r="Z4774" i="3"/>
  <c r="AA4774" i="3"/>
  <c r="Z4775" i="3"/>
  <c r="AA4775" i="3"/>
  <c r="Z4776" i="3"/>
  <c r="AA4776" i="3"/>
  <c r="Z4777" i="3"/>
  <c r="AA4777" i="3"/>
  <c r="Z4778" i="3"/>
  <c r="AA4778" i="3"/>
  <c r="Z4779" i="3"/>
  <c r="AA4779" i="3"/>
  <c r="Z4780" i="3"/>
  <c r="AA4780" i="3"/>
  <c r="Z4781" i="3"/>
  <c r="AA4781" i="3"/>
  <c r="Z4782" i="3"/>
  <c r="AA4782" i="3"/>
  <c r="Z4783" i="3"/>
  <c r="AA4783" i="3"/>
  <c r="Z4784" i="3"/>
  <c r="AA4784" i="3"/>
  <c r="Z4785" i="3"/>
  <c r="AA4785" i="3"/>
  <c r="Z4786" i="3"/>
  <c r="AA4786" i="3"/>
  <c r="Z4787" i="3"/>
  <c r="AA4787" i="3"/>
  <c r="Z4788" i="3"/>
  <c r="AA4788" i="3"/>
  <c r="Z4789" i="3"/>
  <c r="AA4789" i="3"/>
  <c r="Z4790" i="3"/>
  <c r="AA4790" i="3"/>
  <c r="Z4791" i="3"/>
  <c r="AA4791" i="3"/>
  <c r="Z4792" i="3"/>
  <c r="AA4792" i="3"/>
  <c r="Z4793" i="3"/>
  <c r="AA4793" i="3"/>
  <c r="Z4794" i="3"/>
  <c r="AA4794" i="3"/>
  <c r="Z4795" i="3"/>
  <c r="AA4795" i="3"/>
  <c r="Z4796" i="3"/>
  <c r="AA4796" i="3"/>
  <c r="Z4797" i="3"/>
  <c r="AA4797" i="3"/>
  <c r="Z4798" i="3"/>
  <c r="AA4798" i="3"/>
  <c r="Z4799" i="3"/>
  <c r="AA4799" i="3"/>
  <c r="Z4800" i="3"/>
  <c r="AA4800" i="3"/>
  <c r="Z4801" i="3"/>
  <c r="AA4801" i="3"/>
  <c r="Z4802" i="3"/>
  <c r="AA4802" i="3"/>
  <c r="Z4803" i="3"/>
  <c r="AA4803" i="3"/>
  <c r="Z4804" i="3"/>
  <c r="AA4804" i="3"/>
  <c r="Z4805" i="3"/>
  <c r="AA4805" i="3"/>
  <c r="Z4806" i="3"/>
  <c r="AA4806" i="3"/>
  <c r="Z4807" i="3"/>
  <c r="AA4807" i="3"/>
  <c r="Z4808" i="3"/>
  <c r="AA4808" i="3"/>
  <c r="Z4809" i="3"/>
  <c r="AA4809" i="3"/>
  <c r="Z4810" i="3"/>
  <c r="AA4810" i="3"/>
  <c r="Z4811" i="3"/>
  <c r="AA4811" i="3"/>
  <c r="Z4812" i="3"/>
  <c r="AA4812" i="3"/>
  <c r="Z4813" i="3"/>
  <c r="AA4813" i="3"/>
  <c r="Z4814" i="3"/>
  <c r="AA4814" i="3"/>
  <c r="Z4815" i="3"/>
  <c r="AA4815" i="3"/>
  <c r="Z4816" i="3"/>
  <c r="AA4816" i="3"/>
  <c r="Z4817" i="3"/>
  <c r="AA4817" i="3"/>
  <c r="Z4818" i="3"/>
  <c r="AA4818" i="3"/>
  <c r="Z4819" i="3"/>
  <c r="AA4819" i="3"/>
  <c r="Z4820" i="3"/>
  <c r="AA4820" i="3"/>
  <c r="Z4821" i="3"/>
  <c r="AA4821" i="3"/>
  <c r="Z4822" i="3"/>
  <c r="AA4822" i="3"/>
  <c r="Z4823" i="3"/>
  <c r="AA4823" i="3"/>
  <c r="Z4824" i="3"/>
  <c r="AA4824" i="3"/>
  <c r="Z4825" i="3"/>
  <c r="AA4825" i="3"/>
  <c r="Z4826" i="3"/>
  <c r="AA4826" i="3"/>
  <c r="Z4827" i="3"/>
  <c r="AA4827" i="3"/>
  <c r="Z4828" i="3"/>
  <c r="AA4828" i="3"/>
  <c r="Z4829" i="3"/>
  <c r="AA4829" i="3"/>
  <c r="Z4830" i="3"/>
  <c r="AA4830" i="3"/>
  <c r="Z4831" i="3"/>
  <c r="AA4831" i="3"/>
  <c r="Z4832" i="3"/>
  <c r="AA4832" i="3"/>
  <c r="Z4833" i="3"/>
  <c r="AA4833" i="3"/>
  <c r="Z4834" i="3"/>
  <c r="AA4834" i="3"/>
  <c r="Z4835" i="3"/>
  <c r="AA4835" i="3"/>
  <c r="Z4836" i="3"/>
  <c r="AA4836" i="3"/>
  <c r="Z4837" i="3"/>
  <c r="AA4837" i="3"/>
  <c r="Z4838" i="3"/>
  <c r="AA4838" i="3"/>
  <c r="Z4839" i="3"/>
  <c r="AA4839" i="3"/>
  <c r="Z4840" i="3"/>
  <c r="AA4840" i="3"/>
  <c r="Z4841" i="3"/>
  <c r="AA4841" i="3"/>
  <c r="Z4842" i="3"/>
  <c r="AA4842" i="3"/>
  <c r="Z4843" i="3"/>
  <c r="AA4843" i="3"/>
  <c r="Z4844" i="3"/>
  <c r="AA4844" i="3"/>
  <c r="Z4845" i="3"/>
  <c r="AA4845" i="3"/>
  <c r="Z4846" i="3"/>
  <c r="AA4846" i="3"/>
  <c r="Z4847" i="3"/>
  <c r="AA4847" i="3"/>
  <c r="Z4848" i="3"/>
  <c r="AA4848" i="3"/>
  <c r="Z4849" i="3"/>
  <c r="AA4849" i="3"/>
  <c r="Z4850" i="3"/>
  <c r="AA4850" i="3"/>
  <c r="Z4851" i="3"/>
  <c r="AA4851" i="3"/>
  <c r="Z4852" i="3"/>
  <c r="AA4852" i="3"/>
  <c r="Z4853" i="3"/>
  <c r="AA4853" i="3"/>
  <c r="Z4854" i="3"/>
  <c r="AA4854" i="3"/>
  <c r="Z4855" i="3"/>
  <c r="AA4855" i="3"/>
  <c r="Z4856" i="3"/>
  <c r="AA4856" i="3"/>
  <c r="Z4857" i="3"/>
  <c r="AA4857" i="3"/>
  <c r="Z4858" i="3"/>
  <c r="AA4858" i="3"/>
  <c r="Z4859" i="3"/>
  <c r="AA4859" i="3"/>
  <c r="Z4860" i="3"/>
  <c r="AA4860" i="3"/>
  <c r="Z4861" i="3"/>
  <c r="AA4861" i="3"/>
  <c r="Z4862" i="3"/>
  <c r="AA4862" i="3"/>
  <c r="Z4863" i="3"/>
  <c r="AA4863" i="3"/>
  <c r="Z4864" i="3"/>
  <c r="AA4864" i="3"/>
  <c r="Z4865" i="3"/>
  <c r="AA4865" i="3"/>
  <c r="Z4866" i="3"/>
  <c r="AA4866" i="3"/>
  <c r="Z4867" i="3"/>
  <c r="AA4867" i="3"/>
  <c r="Z4868" i="3"/>
  <c r="AA4868" i="3"/>
  <c r="Z4869" i="3"/>
  <c r="AA4869" i="3"/>
  <c r="Z4870" i="3"/>
  <c r="AA4870" i="3"/>
  <c r="Z4871" i="3"/>
  <c r="AA4871" i="3"/>
  <c r="Z4872" i="3"/>
  <c r="AA4872" i="3"/>
  <c r="Z4873" i="3"/>
  <c r="AA4873" i="3"/>
  <c r="Z4874" i="3"/>
  <c r="AA4874" i="3"/>
  <c r="Z4875" i="3"/>
  <c r="AA4875" i="3"/>
  <c r="Z4876" i="3"/>
  <c r="AA4876" i="3"/>
  <c r="Z4877" i="3"/>
  <c r="AA4877" i="3"/>
  <c r="Z4878" i="3"/>
  <c r="AA4878" i="3"/>
  <c r="Z4879" i="3"/>
  <c r="AA4879" i="3"/>
  <c r="Z4880" i="3"/>
  <c r="AA4880" i="3"/>
  <c r="Z4881" i="3"/>
  <c r="AA4881" i="3"/>
  <c r="Z4882" i="3"/>
  <c r="AA4882" i="3"/>
  <c r="Z4883" i="3"/>
  <c r="AA4883" i="3"/>
  <c r="Z4884" i="3"/>
  <c r="AA4884" i="3"/>
  <c r="Z4885" i="3"/>
  <c r="AA4885" i="3"/>
  <c r="Z4886" i="3"/>
  <c r="AA4886" i="3"/>
  <c r="Z4887" i="3"/>
  <c r="AA4887" i="3"/>
  <c r="Z4888" i="3"/>
  <c r="AA4888" i="3"/>
  <c r="Z4889" i="3"/>
  <c r="AA4889" i="3"/>
  <c r="Z4890" i="3"/>
  <c r="AA4890" i="3"/>
  <c r="Z4891" i="3"/>
  <c r="AA4891" i="3"/>
  <c r="Z4892" i="3"/>
  <c r="AA4892" i="3"/>
  <c r="Z4893" i="3"/>
  <c r="AA4893" i="3"/>
  <c r="Z4894" i="3"/>
  <c r="AA4894" i="3"/>
  <c r="Z4895" i="3"/>
  <c r="AA4895" i="3"/>
  <c r="Z4896" i="3"/>
  <c r="AA4896" i="3"/>
  <c r="Z4897" i="3"/>
  <c r="AA4897" i="3"/>
  <c r="Z4898" i="3"/>
  <c r="AA4898" i="3"/>
  <c r="Z4899" i="3"/>
  <c r="AA4899" i="3"/>
  <c r="Z4900" i="3"/>
  <c r="AA4900" i="3"/>
  <c r="Z4901" i="3"/>
  <c r="AA4901" i="3"/>
  <c r="Z4902" i="3"/>
  <c r="AA4902" i="3"/>
  <c r="Z4903" i="3"/>
  <c r="AA4903" i="3"/>
  <c r="Z4904" i="3"/>
  <c r="AA4904" i="3"/>
  <c r="Z4905" i="3"/>
  <c r="AA4905" i="3"/>
  <c r="Z4906" i="3"/>
  <c r="AA4906" i="3"/>
  <c r="Z4907" i="3"/>
  <c r="AA4907" i="3"/>
  <c r="Z4908" i="3"/>
  <c r="AA4908" i="3"/>
  <c r="Z4909" i="3"/>
  <c r="AA4909" i="3"/>
  <c r="Z4910" i="3"/>
  <c r="AA4910" i="3"/>
  <c r="Z4911" i="3"/>
  <c r="AA4911" i="3"/>
  <c r="Z4912" i="3"/>
  <c r="AA4912" i="3"/>
  <c r="Z4913" i="3"/>
  <c r="AA4913" i="3"/>
  <c r="Z4914" i="3"/>
  <c r="AA4914" i="3"/>
  <c r="Z4915" i="3"/>
  <c r="AA4915" i="3"/>
  <c r="Z4916" i="3"/>
  <c r="AA4916" i="3"/>
  <c r="Z4917" i="3"/>
  <c r="AA4917" i="3"/>
  <c r="Z4918" i="3"/>
  <c r="AA4918" i="3"/>
  <c r="Z4919" i="3"/>
  <c r="AA4919" i="3"/>
  <c r="Z4920" i="3"/>
  <c r="AA4920" i="3"/>
  <c r="Z4921" i="3"/>
  <c r="AA4921" i="3"/>
  <c r="Z4922" i="3"/>
  <c r="AA4922" i="3"/>
  <c r="Z4923" i="3"/>
  <c r="AA4923" i="3"/>
  <c r="Z4924" i="3"/>
  <c r="AA4924" i="3"/>
  <c r="Z4925" i="3"/>
  <c r="AA4925" i="3"/>
  <c r="Z4926" i="3"/>
  <c r="AA4926" i="3"/>
  <c r="Z4927" i="3"/>
  <c r="AA4927" i="3"/>
  <c r="Z4928" i="3"/>
  <c r="AA4928" i="3"/>
  <c r="Z4929" i="3"/>
  <c r="AA4929" i="3"/>
  <c r="Z4930" i="3"/>
  <c r="AA4930" i="3"/>
  <c r="Z4931" i="3"/>
  <c r="AA4931" i="3"/>
  <c r="Z4932" i="3"/>
  <c r="AA4932" i="3"/>
  <c r="Z4933" i="3"/>
  <c r="AA4933" i="3"/>
  <c r="Z4934" i="3"/>
  <c r="AA4934" i="3"/>
  <c r="Z4935" i="3"/>
  <c r="AA4935" i="3"/>
  <c r="Z4936" i="3"/>
  <c r="AA4936" i="3"/>
  <c r="Z4937" i="3"/>
  <c r="AA4937" i="3"/>
  <c r="Z4938" i="3"/>
  <c r="AA4938" i="3"/>
  <c r="Z4939" i="3"/>
  <c r="AA4939" i="3"/>
  <c r="Z4940" i="3"/>
  <c r="AA4940" i="3"/>
  <c r="Z4941" i="3"/>
  <c r="AA4941" i="3"/>
  <c r="Z4942" i="3"/>
  <c r="AA4942" i="3"/>
  <c r="Z4943" i="3"/>
  <c r="AA4943" i="3"/>
  <c r="Z4944" i="3"/>
  <c r="AA4944" i="3"/>
  <c r="Z4945" i="3"/>
  <c r="AA4945" i="3"/>
  <c r="Z4946" i="3"/>
  <c r="AA4946" i="3"/>
  <c r="Z4947" i="3"/>
  <c r="AA4947" i="3"/>
  <c r="Z4948" i="3"/>
  <c r="AA4948" i="3"/>
  <c r="Z4949" i="3"/>
  <c r="AA4949" i="3"/>
  <c r="Z4950" i="3"/>
  <c r="AA4950" i="3"/>
  <c r="Z4951" i="3"/>
  <c r="AA4951" i="3"/>
  <c r="Z4952" i="3"/>
  <c r="AA4952" i="3"/>
  <c r="Z4953" i="3"/>
  <c r="AA4953" i="3"/>
  <c r="Z4954" i="3"/>
  <c r="AA4954" i="3"/>
  <c r="Z4955" i="3"/>
  <c r="AA4955" i="3"/>
  <c r="Z4956" i="3"/>
  <c r="AA4956" i="3"/>
  <c r="Z4957" i="3"/>
  <c r="AA4957" i="3"/>
  <c r="Z4958" i="3"/>
  <c r="AA4958" i="3"/>
  <c r="Z4959" i="3"/>
  <c r="AA4959" i="3"/>
  <c r="Z4960" i="3"/>
  <c r="AA4960" i="3"/>
  <c r="Z4961" i="3"/>
  <c r="AA4961" i="3"/>
  <c r="Z4962" i="3"/>
  <c r="AA4962" i="3"/>
  <c r="Z4963" i="3"/>
  <c r="AA4963" i="3"/>
  <c r="Z4964" i="3"/>
  <c r="AA4964" i="3"/>
  <c r="Z4965" i="3"/>
  <c r="AA4965" i="3"/>
  <c r="Z4966" i="3"/>
  <c r="AA4966" i="3"/>
  <c r="Z4967" i="3"/>
  <c r="AA4967" i="3"/>
  <c r="Z4968" i="3"/>
  <c r="AA4968" i="3"/>
  <c r="Z4969" i="3"/>
  <c r="AA4969" i="3"/>
  <c r="Z4970" i="3"/>
  <c r="AA4970" i="3"/>
  <c r="Z4971" i="3"/>
  <c r="AA4971" i="3"/>
  <c r="Z4972" i="3"/>
  <c r="AA4972" i="3"/>
  <c r="Z4973" i="3"/>
  <c r="AA4973" i="3"/>
  <c r="Z4974" i="3"/>
  <c r="AA4974" i="3"/>
  <c r="Z4975" i="3"/>
  <c r="AA4975" i="3"/>
  <c r="Z4976" i="3"/>
  <c r="AA4976" i="3"/>
  <c r="Z4977" i="3"/>
  <c r="AA4977" i="3"/>
  <c r="Z4978" i="3"/>
  <c r="AA4978" i="3"/>
  <c r="Z4979" i="3"/>
  <c r="AA4979" i="3"/>
  <c r="Z4980" i="3"/>
  <c r="AA4980" i="3"/>
  <c r="Z4981" i="3"/>
  <c r="AA4981" i="3"/>
  <c r="Z4982" i="3"/>
  <c r="AA4982" i="3"/>
  <c r="Z4983" i="3"/>
  <c r="AA4983" i="3"/>
  <c r="Z4984" i="3"/>
  <c r="AA4984" i="3"/>
  <c r="Z4985" i="3"/>
  <c r="AA4985" i="3"/>
  <c r="Z4986" i="3"/>
  <c r="AA4986" i="3"/>
  <c r="Z4987" i="3"/>
  <c r="AA4987" i="3"/>
  <c r="Z4988" i="3"/>
  <c r="AA4988" i="3"/>
  <c r="Z4989" i="3"/>
  <c r="AA4989" i="3"/>
  <c r="Z4990" i="3"/>
  <c r="AA4990" i="3"/>
  <c r="Z4991" i="3"/>
  <c r="AA4991" i="3"/>
  <c r="Z4992" i="3"/>
  <c r="AA4992" i="3"/>
  <c r="Z4993" i="3"/>
  <c r="AA4993" i="3"/>
  <c r="Z4994" i="3"/>
  <c r="AA4994" i="3"/>
  <c r="Z4995" i="3"/>
  <c r="AA4995" i="3"/>
  <c r="Z4996" i="3"/>
  <c r="AA4996" i="3"/>
  <c r="Z4997" i="3"/>
  <c r="AA4997" i="3"/>
  <c r="Z4998" i="3"/>
  <c r="AA4998" i="3"/>
  <c r="Z4999" i="3"/>
  <c r="AA4999" i="3"/>
  <c r="Z5000" i="3"/>
  <c r="AA5000" i="3"/>
  <c r="Z5001" i="3"/>
  <c r="AA5001" i="3"/>
  <c r="Z5002" i="3"/>
  <c r="AA5002" i="3"/>
  <c r="Z5003" i="3"/>
  <c r="AA5003" i="3"/>
  <c r="Z5004" i="3"/>
  <c r="AA5004" i="3"/>
  <c r="Z5005" i="3"/>
  <c r="AA5005" i="3"/>
  <c r="Z5006" i="3"/>
  <c r="AA5006" i="3"/>
  <c r="Z5007" i="3"/>
  <c r="AA5007" i="3"/>
  <c r="Z5008" i="3"/>
  <c r="AA5008" i="3"/>
  <c r="Z5009" i="3"/>
  <c r="AA5009" i="3"/>
  <c r="Z5010" i="3"/>
  <c r="AA5010" i="3"/>
  <c r="Z5011" i="3"/>
  <c r="AA5011" i="3"/>
  <c r="Z5012" i="3"/>
  <c r="AA5012" i="3"/>
  <c r="Z5013" i="3"/>
  <c r="AA5013" i="3"/>
  <c r="Z5014" i="3"/>
  <c r="AA5014" i="3"/>
  <c r="Z5015" i="3"/>
  <c r="AA5015" i="3"/>
  <c r="Z5016" i="3"/>
  <c r="AA5016" i="3"/>
  <c r="Z5017" i="3"/>
  <c r="AA5017" i="3"/>
  <c r="Z5018" i="3"/>
  <c r="AA5018" i="3"/>
  <c r="Z5019" i="3"/>
  <c r="AA5019" i="3"/>
  <c r="Z5020" i="3"/>
  <c r="AA5020" i="3"/>
  <c r="Z5021" i="3"/>
  <c r="AA5021" i="3"/>
  <c r="Z5022" i="3"/>
  <c r="AA5022" i="3"/>
  <c r="Z5023" i="3"/>
  <c r="AA5023" i="3"/>
  <c r="Z5024" i="3"/>
  <c r="AA5024" i="3"/>
  <c r="Z5025" i="3"/>
  <c r="AA5025" i="3"/>
  <c r="Z5026" i="3"/>
  <c r="AA5026" i="3"/>
  <c r="Z5027" i="3"/>
  <c r="AA5027" i="3"/>
  <c r="Z5028" i="3"/>
  <c r="AA5028" i="3"/>
  <c r="Z5029" i="3"/>
  <c r="AA5029" i="3"/>
  <c r="Z5030" i="3"/>
  <c r="AA5030" i="3"/>
  <c r="Z5031" i="3"/>
  <c r="AA5031" i="3"/>
  <c r="Z5032" i="3"/>
  <c r="AA5032" i="3"/>
  <c r="Z5033" i="3"/>
  <c r="AA5033" i="3"/>
  <c r="Z5034" i="3"/>
  <c r="AA5034" i="3"/>
  <c r="Z5035" i="3"/>
  <c r="AA5035" i="3"/>
  <c r="Z5036" i="3"/>
  <c r="AA5036" i="3"/>
  <c r="Z5037" i="3"/>
  <c r="AA5037" i="3"/>
  <c r="Z5038" i="3"/>
  <c r="AA5038" i="3"/>
  <c r="Z5039" i="3"/>
  <c r="AA5039" i="3"/>
  <c r="Z5040" i="3"/>
  <c r="AA5040" i="3"/>
  <c r="Z5041" i="3"/>
  <c r="AA5041" i="3"/>
  <c r="Z5042" i="3"/>
  <c r="AA5042" i="3"/>
  <c r="Z5043" i="3"/>
  <c r="AA5043" i="3"/>
  <c r="Z5044" i="3"/>
  <c r="AA5044" i="3"/>
  <c r="Z5045" i="3"/>
  <c r="AA5045" i="3"/>
  <c r="Z5046" i="3"/>
  <c r="AA5046" i="3"/>
  <c r="Z5047" i="3"/>
  <c r="AA5047" i="3"/>
  <c r="Z5048" i="3"/>
  <c r="AA5048" i="3"/>
  <c r="Z5049" i="3"/>
  <c r="AA5049" i="3"/>
  <c r="Z5050" i="3"/>
  <c r="AA5050" i="3"/>
  <c r="Z5051" i="3"/>
  <c r="AA5051" i="3"/>
  <c r="Z5052" i="3"/>
  <c r="AA5052" i="3"/>
  <c r="Z5053" i="3"/>
  <c r="AA5053" i="3"/>
  <c r="Z5054" i="3"/>
  <c r="AA5054" i="3"/>
  <c r="Z5055" i="3"/>
  <c r="AA5055" i="3"/>
  <c r="Z5056" i="3"/>
  <c r="AA5056" i="3"/>
  <c r="Z5057" i="3"/>
  <c r="AA5057" i="3"/>
  <c r="Z5058" i="3"/>
  <c r="AA5058" i="3"/>
  <c r="Z5059" i="3"/>
  <c r="AA5059" i="3"/>
  <c r="Z5060" i="3"/>
  <c r="AA5060" i="3"/>
  <c r="Z5061" i="3"/>
  <c r="AA5061" i="3"/>
  <c r="Z5062" i="3"/>
  <c r="AA5062" i="3"/>
  <c r="Z5063" i="3"/>
  <c r="AA5063" i="3"/>
  <c r="Z5064" i="3"/>
  <c r="AA5064" i="3"/>
  <c r="Z5065" i="3"/>
  <c r="AA5065" i="3"/>
  <c r="Z5066" i="3"/>
  <c r="AA5066" i="3"/>
  <c r="Z5067" i="3"/>
  <c r="AA5067" i="3"/>
  <c r="Z5068" i="3"/>
  <c r="AA5068" i="3"/>
  <c r="Z5069" i="3"/>
  <c r="AA5069" i="3"/>
  <c r="Z5070" i="3"/>
  <c r="AA5070" i="3"/>
  <c r="Z5071" i="3"/>
  <c r="AA5071" i="3"/>
  <c r="Z5072" i="3"/>
  <c r="AA5072" i="3"/>
  <c r="Z5073" i="3"/>
  <c r="AA5073" i="3"/>
  <c r="Z5074" i="3"/>
  <c r="AA5074" i="3"/>
  <c r="Z5075" i="3"/>
  <c r="AA5075" i="3"/>
  <c r="Z5076" i="3"/>
  <c r="AA5076" i="3"/>
  <c r="Z5077" i="3"/>
  <c r="AA5077" i="3"/>
  <c r="Z5078" i="3"/>
  <c r="AA5078" i="3"/>
  <c r="Z5079" i="3"/>
  <c r="AA5079" i="3"/>
  <c r="Z5080" i="3"/>
  <c r="AA5080" i="3"/>
  <c r="Z5081" i="3"/>
  <c r="AA5081" i="3"/>
  <c r="Z5082" i="3"/>
  <c r="AA5082" i="3"/>
  <c r="Z5083" i="3"/>
  <c r="AA5083" i="3"/>
  <c r="Z5084" i="3"/>
  <c r="AA5084" i="3"/>
  <c r="Z5085" i="3"/>
  <c r="AA5085" i="3"/>
  <c r="Z5086" i="3"/>
  <c r="AA5086" i="3"/>
  <c r="Z5087" i="3"/>
  <c r="AA5087" i="3"/>
  <c r="Z5088" i="3"/>
  <c r="AA5088" i="3"/>
  <c r="Z5089" i="3"/>
  <c r="AA5089" i="3"/>
  <c r="Z5090" i="3"/>
  <c r="AA5090" i="3"/>
  <c r="Z5091" i="3"/>
  <c r="AA5091" i="3"/>
  <c r="Z5092" i="3"/>
  <c r="AA5092" i="3"/>
  <c r="Z5093" i="3"/>
  <c r="AA5093" i="3"/>
  <c r="Z5094" i="3"/>
  <c r="AA5094" i="3"/>
  <c r="Z5095" i="3"/>
  <c r="AA5095" i="3"/>
  <c r="Z5096" i="3"/>
  <c r="AA5096" i="3"/>
  <c r="Z5097" i="3"/>
  <c r="AA5097" i="3"/>
  <c r="Z5098" i="3"/>
  <c r="AA5098" i="3"/>
  <c r="Z5099" i="3"/>
  <c r="AA5099" i="3"/>
  <c r="Z5100" i="3"/>
  <c r="AA5100" i="3"/>
  <c r="Z5101" i="3"/>
  <c r="AA5101" i="3"/>
  <c r="Z5102" i="3"/>
  <c r="AA5102" i="3"/>
  <c r="Z5103" i="3"/>
  <c r="AA5103" i="3"/>
  <c r="Z5104" i="3"/>
  <c r="AA5104" i="3"/>
  <c r="Z5105" i="3"/>
  <c r="AA5105" i="3"/>
  <c r="Z5106" i="3"/>
  <c r="AA5106" i="3"/>
  <c r="Z5107" i="3"/>
  <c r="AA5107" i="3"/>
  <c r="Z5108" i="3"/>
  <c r="AA5108" i="3"/>
  <c r="Z5109" i="3"/>
  <c r="AA5109" i="3"/>
  <c r="Z5110" i="3"/>
  <c r="AA5110" i="3"/>
  <c r="Z5111" i="3"/>
  <c r="AA5111" i="3"/>
  <c r="Z5112" i="3"/>
  <c r="AA5112" i="3"/>
  <c r="Z5113" i="3"/>
  <c r="AA5113" i="3"/>
  <c r="Z5114" i="3"/>
  <c r="AA5114" i="3"/>
  <c r="Z5115" i="3"/>
  <c r="AA5115" i="3"/>
  <c r="Z5116" i="3"/>
  <c r="AA5116" i="3"/>
  <c r="Z5117" i="3"/>
  <c r="AA5117" i="3"/>
  <c r="Z5118" i="3"/>
  <c r="AA5118" i="3"/>
  <c r="Z5119" i="3"/>
  <c r="AA5119" i="3"/>
  <c r="Z5120" i="3"/>
  <c r="AA5120" i="3"/>
  <c r="Z5121" i="3"/>
  <c r="AA5121" i="3"/>
  <c r="Z5122" i="3"/>
  <c r="AA5122" i="3"/>
  <c r="Z5123" i="3"/>
  <c r="AA5123" i="3"/>
  <c r="Z5124" i="3"/>
  <c r="AA5124" i="3"/>
  <c r="Z5125" i="3"/>
  <c r="AA5125" i="3"/>
  <c r="Z5126" i="3"/>
  <c r="AA5126" i="3"/>
  <c r="Z5127" i="3"/>
  <c r="AA5127" i="3"/>
  <c r="Z5128" i="3"/>
  <c r="AA5128" i="3"/>
  <c r="Z5129" i="3"/>
  <c r="AA5129" i="3"/>
  <c r="Z5130" i="3"/>
  <c r="AA5130" i="3"/>
  <c r="Z5131" i="3"/>
  <c r="AA5131" i="3"/>
  <c r="Z5132" i="3"/>
  <c r="AA5132" i="3"/>
  <c r="Z5133" i="3"/>
  <c r="AA5133" i="3"/>
  <c r="Z5134" i="3"/>
  <c r="AA5134" i="3"/>
  <c r="Z5135" i="3"/>
  <c r="AA5135" i="3"/>
  <c r="Z5136" i="3"/>
  <c r="AA5136" i="3"/>
  <c r="Z5137" i="3"/>
  <c r="AA5137" i="3"/>
  <c r="Z5138" i="3"/>
  <c r="AA5138" i="3"/>
  <c r="Z5139" i="3"/>
  <c r="AA5139" i="3"/>
  <c r="Z5140" i="3"/>
  <c r="AA5140" i="3"/>
  <c r="Z5141" i="3"/>
  <c r="AA5141" i="3"/>
  <c r="Z5142" i="3"/>
  <c r="AA5142" i="3"/>
  <c r="Z5143" i="3"/>
  <c r="AA5143" i="3"/>
  <c r="Z5144" i="3"/>
  <c r="AA5144" i="3"/>
  <c r="Z5145" i="3"/>
  <c r="AA5145" i="3"/>
  <c r="Z5146" i="3"/>
  <c r="AA5146" i="3"/>
  <c r="Z5147" i="3"/>
  <c r="AA5147" i="3"/>
  <c r="Z5148" i="3"/>
  <c r="AA5148" i="3"/>
  <c r="Z5149" i="3"/>
  <c r="AA5149" i="3"/>
  <c r="Z5150" i="3"/>
  <c r="AA5150" i="3"/>
  <c r="Z5151" i="3"/>
  <c r="AA5151" i="3"/>
  <c r="Z5152" i="3"/>
  <c r="AA5152" i="3"/>
  <c r="Z5153" i="3"/>
  <c r="AA5153" i="3"/>
  <c r="Z5154" i="3"/>
  <c r="AA5154" i="3"/>
  <c r="Z5155" i="3"/>
  <c r="AA5155" i="3"/>
  <c r="Z5156" i="3"/>
  <c r="AA5156" i="3"/>
  <c r="Z5157" i="3"/>
  <c r="AA5157" i="3"/>
  <c r="Z5158" i="3"/>
  <c r="AA5158" i="3"/>
  <c r="Z5159" i="3"/>
  <c r="AA5159" i="3"/>
  <c r="Z5160" i="3"/>
  <c r="AA5160" i="3"/>
  <c r="Z5161" i="3"/>
  <c r="AA5161" i="3"/>
  <c r="Z5162" i="3"/>
  <c r="AA5162" i="3"/>
  <c r="Z5163" i="3"/>
  <c r="AA5163" i="3"/>
  <c r="Z5164" i="3"/>
  <c r="AA5164" i="3"/>
  <c r="Z5165" i="3"/>
  <c r="AA5165" i="3"/>
  <c r="Z5166" i="3"/>
  <c r="AA5166" i="3"/>
  <c r="Z5167" i="3"/>
  <c r="AA5167" i="3"/>
  <c r="Z5168" i="3"/>
  <c r="AA5168" i="3"/>
  <c r="Z5169" i="3"/>
  <c r="AA5169" i="3"/>
  <c r="Z5170" i="3"/>
  <c r="AA5170" i="3"/>
  <c r="Z5171" i="3"/>
  <c r="AA5171" i="3"/>
  <c r="Z5172" i="3"/>
  <c r="AA5172" i="3"/>
  <c r="Z5173" i="3"/>
  <c r="AA5173" i="3"/>
  <c r="Z5174" i="3"/>
  <c r="AA5174" i="3"/>
  <c r="Z5175" i="3"/>
  <c r="AA5175" i="3"/>
  <c r="Z5176" i="3"/>
  <c r="AA5176" i="3"/>
  <c r="Z5177" i="3"/>
  <c r="AA5177" i="3"/>
  <c r="Z5178" i="3"/>
  <c r="AA5178" i="3"/>
  <c r="Z5179" i="3"/>
  <c r="AA5179" i="3"/>
  <c r="Z5180" i="3"/>
  <c r="AA5180" i="3"/>
  <c r="Z5181" i="3"/>
  <c r="AA5181" i="3"/>
  <c r="Z5182" i="3"/>
  <c r="AA5182" i="3"/>
  <c r="Z5183" i="3"/>
  <c r="AA5183" i="3"/>
  <c r="Z5184" i="3"/>
  <c r="AA5184" i="3"/>
  <c r="Z5185" i="3"/>
  <c r="AA5185" i="3"/>
  <c r="Z5186" i="3"/>
  <c r="AA5186" i="3"/>
  <c r="Z5187" i="3"/>
  <c r="AA5187" i="3"/>
  <c r="Z5188" i="3"/>
  <c r="AA5188" i="3"/>
  <c r="Z5189" i="3"/>
  <c r="AA5189" i="3"/>
  <c r="Z5190" i="3"/>
  <c r="AA5190" i="3"/>
  <c r="Z5191" i="3"/>
  <c r="AA5191" i="3"/>
  <c r="Z5192" i="3"/>
  <c r="AA5192" i="3"/>
  <c r="Z5193" i="3"/>
  <c r="AA5193" i="3"/>
  <c r="Z5194" i="3"/>
  <c r="AA5194" i="3"/>
  <c r="Z5195" i="3"/>
  <c r="AA5195" i="3"/>
  <c r="Z5196" i="3"/>
  <c r="AA5196" i="3"/>
  <c r="Z5197" i="3"/>
  <c r="AA5197" i="3"/>
  <c r="Z5198" i="3"/>
  <c r="AA5198" i="3"/>
  <c r="Z5199" i="3"/>
  <c r="AA5199" i="3"/>
  <c r="Z5200" i="3"/>
  <c r="AA5200" i="3"/>
  <c r="Z5201" i="3"/>
  <c r="AA5201" i="3"/>
  <c r="Z5202" i="3"/>
  <c r="AA5202" i="3"/>
  <c r="Z5203" i="3"/>
  <c r="AA5203" i="3"/>
  <c r="Z5204" i="3"/>
  <c r="AA5204" i="3"/>
  <c r="Z5205" i="3"/>
  <c r="AA5205" i="3"/>
  <c r="Z5206" i="3"/>
  <c r="AA5206" i="3"/>
  <c r="Z5207" i="3"/>
  <c r="AA5207" i="3"/>
  <c r="Z5208" i="3"/>
  <c r="AA5208" i="3"/>
  <c r="Z5209" i="3"/>
  <c r="AA5209" i="3"/>
  <c r="Z5210" i="3"/>
  <c r="AA5210" i="3"/>
  <c r="Z5211" i="3"/>
  <c r="AA5211" i="3"/>
  <c r="Z5212" i="3"/>
  <c r="AA5212" i="3"/>
  <c r="Z5213" i="3"/>
  <c r="AA5213" i="3"/>
  <c r="Z5214" i="3"/>
  <c r="AA5214" i="3"/>
  <c r="Z5215" i="3"/>
  <c r="AA5215" i="3"/>
  <c r="Z5216" i="3"/>
  <c r="AA5216" i="3"/>
  <c r="Z5217" i="3"/>
  <c r="AA5217" i="3"/>
  <c r="Z5218" i="3"/>
  <c r="AA5218" i="3"/>
  <c r="Z5219" i="3"/>
  <c r="AA5219" i="3"/>
  <c r="Z5220" i="3"/>
  <c r="AA5220" i="3"/>
  <c r="Z5221" i="3"/>
  <c r="AA5221" i="3"/>
  <c r="Z5222" i="3"/>
  <c r="AA5222" i="3"/>
  <c r="Z5223" i="3"/>
  <c r="AA5223" i="3"/>
  <c r="Z5224" i="3"/>
  <c r="AA5224" i="3"/>
  <c r="Z5225" i="3"/>
  <c r="AA5225" i="3"/>
  <c r="Z5226" i="3"/>
  <c r="AA5226" i="3"/>
  <c r="Z5227" i="3"/>
  <c r="AA5227" i="3"/>
  <c r="Z5228" i="3"/>
  <c r="AA5228" i="3"/>
  <c r="Z5229" i="3"/>
  <c r="AA5229" i="3"/>
  <c r="Z5230" i="3"/>
  <c r="AA5230" i="3"/>
  <c r="Z5231" i="3"/>
  <c r="AA5231" i="3"/>
  <c r="Z5232" i="3"/>
  <c r="AA5232" i="3"/>
  <c r="Z5233" i="3"/>
  <c r="AA5233" i="3"/>
  <c r="Z5234" i="3"/>
  <c r="AA5234" i="3"/>
  <c r="Z5235" i="3"/>
  <c r="AA5235" i="3"/>
  <c r="Z5236" i="3"/>
  <c r="AA5236" i="3"/>
  <c r="Z5237" i="3"/>
  <c r="AA5237" i="3"/>
  <c r="Z5238" i="3"/>
  <c r="AA5238" i="3"/>
  <c r="Z5239" i="3"/>
  <c r="AA5239" i="3"/>
  <c r="Z5240" i="3"/>
  <c r="AA5240" i="3"/>
  <c r="Z5241" i="3"/>
  <c r="AA5241" i="3"/>
  <c r="Z5242" i="3"/>
  <c r="AA5242" i="3"/>
  <c r="Z5243" i="3"/>
  <c r="AA5243" i="3"/>
  <c r="Z5244" i="3"/>
  <c r="AA5244" i="3"/>
  <c r="Z5245" i="3"/>
  <c r="AA5245" i="3"/>
  <c r="Z5246" i="3"/>
  <c r="AA5246" i="3"/>
  <c r="Z5247" i="3"/>
  <c r="AA5247" i="3"/>
  <c r="Z5248" i="3"/>
  <c r="AA5248" i="3"/>
  <c r="Z5249" i="3"/>
  <c r="AA5249" i="3"/>
  <c r="Z5250" i="3"/>
  <c r="AA5250" i="3"/>
  <c r="Z5251" i="3"/>
  <c r="AA5251" i="3"/>
  <c r="Z5252" i="3"/>
  <c r="AA5252" i="3"/>
  <c r="Z5253" i="3"/>
  <c r="AA5253" i="3"/>
  <c r="Z5254" i="3"/>
  <c r="AA5254" i="3"/>
  <c r="Z5255" i="3"/>
  <c r="AA5255" i="3"/>
  <c r="Z5256" i="3"/>
  <c r="AA5256" i="3"/>
  <c r="Z5257" i="3"/>
  <c r="AA5257" i="3"/>
  <c r="Z5258" i="3"/>
  <c r="AA5258" i="3"/>
  <c r="Z5259" i="3"/>
  <c r="AA5259" i="3"/>
  <c r="Z5260" i="3"/>
  <c r="AA5260" i="3"/>
  <c r="Z5261" i="3"/>
  <c r="AA5261" i="3"/>
  <c r="Z5262" i="3"/>
  <c r="AA5262" i="3"/>
  <c r="Z5263" i="3"/>
  <c r="AA5263" i="3"/>
  <c r="Z5264" i="3"/>
  <c r="AA5264" i="3"/>
  <c r="Z5265" i="3"/>
  <c r="AA5265" i="3"/>
  <c r="Z5266" i="3"/>
  <c r="AA5266" i="3"/>
  <c r="Z5267" i="3"/>
  <c r="AA5267" i="3"/>
  <c r="Z5268" i="3"/>
  <c r="AA5268" i="3"/>
  <c r="Z5269" i="3"/>
  <c r="AA5269" i="3"/>
  <c r="Z5270" i="3"/>
  <c r="AA5270" i="3"/>
  <c r="Z5271" i="3"/>
  <c r="AA5271" i="3"/>
  <c r="Z5272" i="3"/>
  <c r="AA5272" i="3"/>
  <c r="Z5273" i="3"/>
  <c r="AA5273" i="3"/>
  <c r="Z5274" i="3"/>
  <c r="AA5274" i="3"/>
  <c r="Z5275" i="3"/>
  <c r="AA5275" i="3"/>
  <c r="Z5276" i="3"/>
  <c r="AA5276" i="3"/>
  <c r="Z5277" i="3"/>
  <c r="AA5277" i="3"/>
  <c r="Z5278" i="3"/>
  <c r="AA5278" i="3"/>
  <c r="Z5279" i="3"/>
  <c r="AA5279" i="3"/>
  <c r="Z5280" i="3"/>
  <c r="AA5280" i="3"/>
  <c r="Z5281" i="3"/>
  <c r="AA5281" i="3"/>
  <c r="Z5282" i="3"/>
  <c r="AA5282" i="3"/>
  <c r="Z5283" i="3"/>
  <c r="AA5283" i="3"/>
  <c r="Z5284" i="3"/>
  <c r="AA5284" i="3"/>
  <c r="Z5285" i="3"/>
  <c r="AA5285" i="3"/>
  <c r="Z5286" i="3"/>
  <c r="AA5286" i="3"/>
  <c r="Z5287" i="3"/>
  <c r="AA5287" i="3"/>
  <c r="Z5288" i="3"/>
  <c r="AA5288" i="3"/>
  <c r="Z5289" i="3"/>
  <c r="AA5289" i="3"/>
  <c r="Z5290" i="3"/>
  <c r="AA5290" i="3"/>
  <c r="Z5291" i="3"/>
  <c r="AA5291" i="3"/>
  <c r="Z5292" i="3"/>
  <c r="AA5292" i="3"/>
  <c r="Z5293" i="3"/>
  <c r="AA5293" i="3"/>
  <c r="Z5294" i="3"/>
  <c r="AA5294" i="3"/>
  <c r="Z5295" i="3"/>
  <c r="AA5295" i="3"/>
  <c r="Z5296" i="3"/>
  <c r="AA5296" i="3"/>
  <c r="Z5297" i="3"/>
  <c r="AA5297" i="3"/>
  <c r="Z5298" i="3"/>
  <c r="AA5298" i="3"/>
  <c r="Z5299" i="3"/>
  <c r="AA5299" i="3"/>
  <c r="Z5300" i="3"/>
  <c r="AA5300" i="3"/>
  <c r="Z5301" i="3"/>
  <c r="AA5301" i="3"/>
  <c r="Z5302" i="3"/>
  <c r="AA5302" i="3"/>
  <c r="Z5303" i="3"/>
  <c r="AA5303" i="3"/>
  <c r="Z5304" i="3"/>
  <c r="AA5304" i="3"/>
  <c r="Z5305" i="3"/>
  <c r="AA5305" i="3"/>
  <c r="Z5306" i="3"/>
  <c r="AA5306" i="3"/>
  <c r="Z5307" i="3"/>
  <c r="AA5307" i="3"/>
  <c r="Z5308" i="3"/>
  <c r="AA5308" i="3"/>
  <c r="Z5309" i="3"/>
  <c r="AA5309" i="3"/>
  <c r="Z5310" i="3"/>
  <c r="AA5310" i="3"/>
  <c r="Z5311" i="3"/>
  <c r="AA5311" i="3"/>
  <c r="Z5312" i="3"/>
  <c r="AA5312" i="3"/>
  <c r="Z5313" i="3"/>
  <c r="AA5313" i="3"/>
  <c r="Z5314" i="3"/>
  <c r="AA5314" i="3"/>
  <c r="Z5315" i="3"/>
  <c r="AA5315" i="3"/>
  <c r="Z5316" i="3"/>
  <c r="AA5316" i="3"/>
  <c r="Z5317" i="3"/>
  <c r="AA5317" i="3"/>
  <c r="Z5318" i="3"/>
  <c r="AA5318" i="3"/>
  <c r="Z5319" i="3"/>
  <c r="AA5319" i="3"/>
  <c r="Z5320" i="3"/>
  <c r="AA5320" i="3"/>
  <c r="Z5321" i="3"/>
  <c r="AA5321" i="3"/>
  <c r="Z5322" i="3"/>
  <c r="AA5322" i="3"/>
  <c r="Z5323" i="3"/>
  <c r="AA5323" i="3"/>
  <c r="Z5324" i="3"/>
  <c r="AA5324" i="3"/>
  <c r="Z5325" i="3"/>
  <c r="AA5325" i="3"/>
  <c r="Z5326" i="3"/>
  <c r="AA5326" i="3"/>
  <c r="Z5327" i="3"/>
  <c r="AA5327" i="3"/>
  <c r="Z5328" i="3"/>
  <c r="AA5328" i="3"/>
  <c r="Z5329" i="3"/>
  <c r="AA5329" i="3"/>
  <c r="Z5330" i="3"/>
  <c r="AA5330" i="3"/>
  <c r="Z5331" i="3"/>
  <c r="AA5331" i="3"/>
  <c r="Z5332" i="3"/>
  <c r="AA5332" i="3"/>
  <c r="Z5333" i="3"/>
  <c r="AA5333" i="3"/>
  <c r="Z5334" i="3"/>
  <c r="AA5334" i="3"/>
  <c r="Z5335" i="3"/>
  <c r="AA5335" i="3"/>
  <c r="Z5336" i="3"/>
  <c r="AA5336" i="3"/>
  <c r="Z5337" i="3"/>
  <c r="AA5337" i="3"/>
  <c r="Z5338" i="3"/>
  <c r="AA5338" i="3"/>
  <c r="Z5339" i="3"/>
  <c r="AA5339" i="3"/>
  <c r="Z5340" i="3"/>
  <c r="AA5340" i="3"/>
  <c r="Z5341" i="3"/>
  <c r="AA5341" i="3"/>
  <c r="Z5342" i="3"/>
  <c r="AA5342" i="3"/>
  <c r="Z5343" i="3"/>
  <c r="AA5343" i="3"/>
  <c r="Z5344" i="3"/>
  <c r="AA5344" i="3"/>
  <c r="Z5345" i="3"/>
  <c r="AA5345" i="3"/>
  <c r="Z5346" i="3"/>
  <c r="AA5346" i="3"/>
  <c r="Z5347" i="3"/>
  <c r="AA5347" i="3"/>
  <c r="Z5348" i="3"/>
  <c r="AA5348" i="3"/>
  <c r="Z5349" i="3"/>
  <c r="AA5349" i="3"/>
  <c r="Z5350" i="3"/>
  <c r="AA5350" i="3"/>
  <c r="Z5351" i="3"/>
  <c r="AA5351" i="3"/>
  <c r="Z5352" i="3"/>
  <c r="AA5352" i="3"/>
  <c r="Z5353" i="3"/>
  <c r="AA5353" i="3"/>
  <c r="Z5354" i="3"/>
  <c r="AA5354" i="3"/>
  <c r="Z5355" i="3"/>
  <c r="AA5355" i="3"/>
  <c r="Z5356" i="3"/>
  <c r="AA5356" i="3"/>
  <c r="Z5357" i="3"/>
  <c r="AA5357" i="3"/>
  <c r="Z5358" i="3"/>
  <c r="AA5358" i="3"/>
  <c r="Z5359" i="3"/>
  <c r="AA5359" i="3"/>
  <c r="Z5360" i="3"/>
  <c r="AA5360" i="3"/>
  <c r="Z5361" i="3"/>
  <c r="AA5361" i="3"/>
  <c r="Z5362" i="3"/>
  <c r="AA5362" i="3"/>
  <c r="Z5363" i="3"/>
  <c r="AA5363" i="3"/>
  <c r="Z5364" i="3"/>
  <c r="AA5364" i="3"/>
  <c r="Z5365" i="3"/>
  <c r="AA5365" i="3"/>
  <c r="Z5366" i="3"/>
  <c r="AA5366" i="3"/>
  <c r="Z5367" i="3"/>
  <c r="AA5367" i="3"/>
  <c r="Z5368" i="3"/>
  <c r="AA5368" i="3"/>
  <c r="Z5369" i="3"/>
  <c r="AA5369" i="3"/>
  <c r="Z5370" i="3"/>
  <c r="AA5370" i="3"/>
  <c r="Z5371" i="3"/>
  <c r="AA5371" i="3"/>
  <c r="Z5372" i="3"/>
  <c r="AA5372" i="3"/>
  <c r="Z5373" i="3"/>
  <c r="AA5373" i="3"/>
  <c r="Z5374" i="3"/>
  <c r="AA5374" i="3"/>
  <c r="Z5375" i="3"/>
  <c r="AA5375" i="3"/>
  <c r="Z5376" i="3"/>
  <c r="AA5376" i="3"/>
  <c r="Z5377" i="3"/>
  <c r="AA5377" i="3"/>
  <c r="Z5378" i="3"/>
  <c r="AA5378" i="3"/>
  <c r="Z5379" i="3"/>
  <c r="AA5379" i="3"/>
  <c r="Z5380" i="3"/>
  <c r="AA5380" i="3"/>
  <c r="Z5381" i="3"/>
  <c r="AA5381" i="3"/>
  <c r="Z5382" i="3"/>
  <c r="AA5382" i="3"/>
  <c r="Z5383" i="3"/>
  <c r="AA5383" i="3"/>
  <c r="Z5384" i="3"/>
  <c r="AA5384" i="3"/>
  <c r="Z5385" i="3"/>
  <c r="AA5385" i="3"/>
  <c r="Z5386" i="3"/>
  <c r="AA5386" i="3"/>
  <c r="Z5387" i="3"/>
  <c r="AA5387" i="3"/>
  <c r="Z5388" i="3"/>
  <c r="AA5388" i="3"/>
  <c r="Z5389" i="3"/>
  <c r="AA5389" i="3"/>
  <c r="Z5390" i="3"/>
  <c r="AA5390" i="3"/>
  <c r="Z5391" i="3"/>
  <c r="AA5391" i="3"/>
  <c r="Z5392" i="3"/>
  <c r="AA5392" i="3"/>
  <c r="Z5393" i="3"/>
  <c r="AA5393" i="3"/>
  <c r="Z5394" i="3"/>
  <c r="AA5394" i="3"/>
  <c r="Z5395" i="3"/>
  <c r="AA5395" i="3"/>
  <c r="Z5396" i="3"/>
  <c r="AA5396" i="3"/>
  <c r="Z5397" i="3"/>
  <c r="AA5397" i="3"/>
  <c r="Z5398" i="3"/>
  <c r="AA5398" i="3"/>
  <c r="Z5399" i="3"/>
  <c r="AA5399" i="3"/>
  <c r="Z5400" i="3"/>
  <c r="AA5400" i="3"/>
  <c r="Z5401" i="3"/>
  <c r="AA5401" i="3"/>
  <c r="Z5402" i="3"/>
  <c r="AA5402" i="3"/>
  <c r="Z5403" i="3"/>
  <c r="AA5403" i="3"/>
  <c r="Z5404" i="3"/>
  <c r="AA5404" i="3"/>
  <c r="Z5405" i="3"/>
  <c r="AA5405" i="3"/>
  <c r="Z5406" i="3"/>
  <c r="AA5406" i="3"/>
  <c r="Z5407" i="3"/>
  <c r="AA5407" i="3"/>
  <c r="Z5408" i="3"/>
  <c r="AA5408" i="3"/>
  <c r="Z5409" i="3"/>
  <c r="AA5409" i="3"/>
  <c r="Z5410" i="3"/>
  <c r="AA5410" i="3"/>
  <c r="Z5411" i="3"/>
  <c r="AA5411" i="3"/>
  <c r="Z5412" i="3"/>
  <c r="AA5412" i="3"/>
  <c r="Z5413" i="3"/>
  <c r="AA5413" i="3"/>
  <c r="Z5414" i="3"/>
  <c r="AA5414" i="3"/>
  <c r="Z5415" i="3"/>
  <c r="AA5415" i="3"/>
  <c r="Z5416" i="3"/>
  <c r="AA5416" i="3"/>
  <c r="Z5417" i="3"/>
  <c r="AA5417" i="3"/>
  <c r="Z5418" i="3"/>
  <c r="AA5418" i="3"/>
  <c r="Z5419" i="3"/>
  <c r="AA5419" i="3"/>
  <c r="Z5420" i="3"/>
  <c r="AA5420" i="3"/>
  <c r="Z5421" i="3"/>
  <c r="AA5421" i="3"/>
  <c r="Z5422" i="3"/>
  <c r="AA5422" i="3"/>
  <c r="Z5423" i="3"/>
  <c r="AA5423" i="3"/>
  <c r="Z5424" i="3"/>
  <c r="AA5424" i="3"/>
  <c r="Z5425" i="3"/>
  <c r="AA5425" i="3"/>
  <c r="Z5426" i="3"/>
  <c r="AA5426" i="3"/>
  <c r="Z5427" i="3"/>
  <c r="AA5427" i="3"/>
  <c r="Z5428" i="3"/>
  <c r="AA5428" i="3"/>
  <c r="Z5429" i="3"/>
  <c r="AA5429" i="3"/>
  <c r="Z5430" i="3"/>
  <c r="AA5430" i="3"/>
  <c r="Z5431" i="3"/>
  <c r="AA5431" i="3"/>
  <c r="Z5432" i="3"/>
  <c r="AA5432" i="3"/>
  <c r="Z5433" i="3"/>
  <c r="AA5433" i="3"/>
  <c r="Z5434" i="3"/>
  <c r="AA5434" i="3"/>
  <c r="Z5435" i="3"/>
  <c r="AA5435" i="3"/>
  <c r="Z5436" i="3"/>
  <c r="AA5436" i="3"/>
  <c r="Z5437" i="3"/>
  <c r="AA5437" i="3"/>
  <c r="Z5438" i="3"/>
  <c r="AA5438" i="3"/>
  <c r="Z5439" i="3"/>
  <c r="AA5439" i="3"/>
  <c r="Z5440" i="3"/>
  <c r="AA5440" i="3"/>
  <c r="Z5441" i="3"/>
  <c r="AA5441" i="3"/>
  <c r="Z5442" i="3"/>
  <c r="AA5442" i="3"/>
  <c r="Z5443" i="3"/>
  <c r="AA5443" i="3"/>
  <c r="Z5444" i="3"/>
  <c r="AA5444" i="3"/>
  <c r="Z5445" i="3"/>
  <c r="AA5445" i="3"/>
  <c r="Z5446" i="3"/>
  <c r="AA5446" i="3"/>
  <c r="Z5447" i="3"/>
  <c r="AA5447" i="3"/>
  <c r="Z5448" i="3"/>
  <c r="AA5448" i="3"/>
  <c r="Z5449" i="3"/>
  <c r="AA5449" i="3"/>
  <c r="Z5450" i="3"/>
  <c r="AA5450" i="3"/>
  <c r="Z5451" i="3"/>
  <c r="AA5451" i="3"/>
  <c r="Z5452" i="3"/>
  <c r="AA5452" i="3"/>
  <c r="Z5453" i="3"/>
  <c r="AA5453" i="3"/>
  <c r="Z5454" i="3"/>
  <c r="AA5454" i="3"/>
  <c r="Z5455" i="3"/>
  <c r="AA5455" i="3"/>
  <c r="Z5456" i="3"/>
  <c r="AA5456" i="3"/>
  <c r="Z5457" i="3"/>
  <c r="AA5457" i="3"/>
  <c r="Z5458" i="3"/>
  <c r="AA5458" i="3"/>
  <c r="Z5459" i="3"/>
  <c r="AA5459" i="3"/>
  <c r="Z5460" i="3"/>
  <c r="AA5460" i="3"/>
  <c r="Z5461" i="3"/>
  <c r="AA5461" i="3"/>
  <c r="Z5462" i="3"/>
  <c r="AA5462" i="3"/>
  <c r="Z5463" i="3"/>
  <c r="AA5463" i="3"/>
  <c r="Z5464" i="3"/>
  <c r="AA5464" i="3"/>
  <c r="Z5465" i="3"/>
  <c r="AA5465" i="3"/>
  <c r="Z5466" i="3"/>
  <c r="AA5466" i="3"/>
  <c r="Z5467" i="3"/>
  <c r="AA5467" i="3"/>
  <c r="Z5468" i="3"/>
  <c r="AA5468" i="3"/>
  <c r="Z5469" i="3"/>
  <c r="AA5469" i="3"/>
  <c r="Z5470" i="3"/>
  <c r="AA5470" i="3"/>
  <c r="Z5471" i="3"/>
  <c r="AA5471" i="3"/>
  <c r="Z5472" i="3"/>
  <c r="AA5472" i="3"/>
  <c r="Z5473" i="3"/>
  <c r="AA5473" i="3"/>
  <c r="Z5474" i="3"/>
  <c r="AA5474" i="3"/>
  <c r="Z5475" i="3"/>
  <c r="AA5475" i="3"/>
  <c r="Z5476" i="3"/>
  <c r="AA5476" i="3"/>
  <c r="Z5477" i="3"/>
  <c r="AA5477" i="3"/>
  <c r="Z5478" i="3"/>
  <c r="AA5478" i="3"/>
  <c r="Z5479" i="3"/>
  <c r="AA5479" i="3"/>
  <c r="Z5480" i="3"/>
  <c r="AA5480" i="3"/>
  <c r="Z5481" i="3"/>
  <c r="AA5481" i="3"/>
  <c r="Z5482" i="3"/>
  <c r="AA5482" i="3"/>
  <c r="Z5483" i="3"/>
  <c r="AA5483" i="3"/>
  <c r="Z5484" i="3"/>
  <c r="AA5484" i="3"/>
  <c r="Z5485" i="3"/>
  <c r="AA5485" i="3"/>
  <c r="Z5486" i="3"/>
  <c r="AA5486" i="3"/>
  <c r="Z5487" i="3"/>
  <c r="AA5487" i="3"/>
  <c r="Z5488" i="3"/>
  <c r="AA5488" i="3"/>
  <c r="Z5489" i="3"/>
  <c r="AA5489" i="3"/>
  <c r="Z5490" i="3"/>
  <c r="AA5490" i="3"/>
  <c r="Z5491" i="3"/>
  <c r="AA5491" i="3"/>
  <c r="Z5492" i="3"/>
  <c r="AA5492" i="3"/>
  <c r="Z5493" i="3"/>
  <c r="AA5493" i="3"/>
  <c r="Z5494" i="3"/>
  <c r="AA5494" i="3"/>
  <c r="Z5495" i="3"/>
  <c r="AA5495" i="3"/>
  <c r="Z5496" i="3"/>
  <c r="AA5496" i="3"/>
  <c r="Z5497" i="3"/>
  <c r="AA5497" i="3"/>
  <c r="Z5498" i="3"/>
  <c r="AA5498" i="3"/>
  <c r="Z5499" i="3"/>
  <c r="AA5499" i="3"/>
  <c r="Z5500" i="3"/>
  <c r="AA5500" i="3"/>
  <c r="Z5501" i="3"/>
  <c r="AA5501" i="3"/>
  <c r="Z5502" i="3"/>
  <c r="AA5502" i="3"/>
  <c r="Z5503" i="3"/>
  <c r="AA5503" i="3"/>
  <c r="Z5504" i="3"/>
  <c r="AA5504" i="3"/>
  <c r="Z5505" i="3"/>
  <c r="AA5505" i="3"/>
  <c r="Z5506" i="3"/>
  <c r="AA5506" i="3"/>
  <c r="Z5507" i="3"/>
  <c r="AA5507" i="3"/>
  <c r="Z5508" i="3"/>
  <c r="AA5508" i="3"/>
  <c r="Z5509" i="3"/>
  <c r="AA5509" i="3"/>
  <c r="Z5510" i="3"/>
  <c r="AA5510" i="3"/>
  <c r="Z5511" i="3"/>
  <c r="AA5511" i="3"/>
  <c r="Z5512" i="3"/>
  <c r="AA5512" i="3"/>
  <c r="Z5513" i="3"/>
  <c r="AA5513" i="3"/>
  <c r="Z5514" i="3"/>
  <c r="AA5514" i="3"/>
  <c r="Z5515" i="3"/>
  <c r="AA5515" i="3"/>
  <c r="Z5516" i="3"/>
  <c r="AA5516" i="3"/>
  <c r="Z5517" i="3"/>
  <c r="AA5517" i="3"/>
  <c r="Z5518" i="3"/>
  <c r="AA5518" i="3"/>
  <c r="Z5519" i="3"/>
  <c r="AA5519" i="3"/>
  <c r="Z5520" i="3"/>
  <c r="AA5520" i="3"/>
  <c r="Z5521" i="3"/>
  <c r="AA5521" i="3"/>
  <c r="Z5522" i="3"/>
  <c r="AA5522" i="3"/>
  <c r="Z5523" i="3"/>
  <c r="AA5523" i="3"/>
  <c r="Z5524" i="3"/>
  <c r="AA5524" i="3"/>
  <c r="Z5525" i="3"/>
  <c r="AA5525" i="3"/>
  <c r="Z5526" i="3"/>
  <c r="AA5526" i="3"/>
  <c r="Z5527" i="3"/>
  <c r="AA5527" i="3"/>
  <c r="Z5528" i="3"/>
  <c r="AA5528" i="3"/>
  <c r="Z5529" i="3"/>
  <c r="AA5529" i="3"/>
  <c r="Z5530" i="3"/>
  <c r="AA5530" i="3"/>
  <c r="Z5531" i="3"/>
  <c r="AA5531" i="3"/>
  <c r="Z5532" i="3"/>
  <c r="AA5532" i="3"/>
  <c r="Z5533" i="3"/>
  <c r="AA5533" i="3"/>
  <c r="Z5534" i="3"/>
  <c r="AA5534" i="3"/>
  <c r="Z5535" i="3"/>
  <c r="AA5535" i="3"/>
  <c r="Z5536" i="3"/>
  <c r="AA5536" i="3"/>
  <c r="Z5537" i="3"/>
  <c r="AA5537" i="3"/>
  <c r="Z5538" i="3"/>
  <c r="AA5538" i="3"/>
  <c r="Z5539" i="3"/>
  <c r="AA5539" i="3"/>
  <c r="Z5540" i="3"/>
  <c r="AA5540" i="3"/>
  <c r="Z5541" i="3"/>
  <c r="AA5541" i="3"/>
  <c r="Z5542" i="3"/>
  <c r="AA5542" i="3"/>
  <c r="Z5543" i="3"/>
  <c r="AA5543" i="3"/>
  <c r="Z5544" i="3"/>
  <c r="AA5544" i="3"/>
  <c r="Z5545" i="3"/>
  <c r="AA5545" i="3"/>
  <c r="Z5546" i="3"/>
  <c r="AA5546" i="3"/>
  <c r="Z5547" i="3"/>
  <c r="AA5547" i="3"/>
  <c r="Z5548" i="3"/>
  <c r="AA5548" i="3"/>
  <c r="Z5549" i="3"/>
  <c r="AA5549" i="3"/>
  <c r="Z5550" i="3"/>
  <c r="AA5550" i="3"/>
  <c r="Z5551" i="3"/>
  <c r="AA5551" i="3"/>
  <c r="Z5552" i="3"/>
  <c r="AA5552" i="3"/>
  <c r="Z5553" i="3"/>
  <c r="AA5553" i="3"/>
  <c r="Z5554" i="3"/>
  <c r="AA5554" i="3"/>
  <c r="Z5555" i="3"/>
  <c r="AA5555" i="3"/>
  <c r="Z5556" i="3"/>
  <c r="AA5556" i="3"/>
  <c r="Z5557" i="3"/>
  <c r="AA5557" i="3"/>
  <c r="Z5558" i="3"/>
  <c r="AA5558" i="3"/>
  <c r="Z5559" i="3"/>
  <c r="AA5559" i="3"/>
  <c r="Z5560" i="3"/>
  <c r="AA5560" i="3"/>
  <c r="Z5561" i="3"/>
  <c r="AA5561" i="3"/>
  <c r="Z5562" i="3"/>
  <c r="AA5562" i="3"/>
  <c r="Z5563" i="3"/>
  <c r="AA5563" i="3"/>
  <c r="Z5564" i="3"/>
  <c r="AA5564" i="3"/>
  <c r="Z5565" i="3"/>
  <c r="AA5565" i="3"/>
  <c r="Z5566" i="3"/>
  <c r="AA5566" i="3"/>
  <c r="Z5567" i="3"/>
  <c r="AA5567" i="3"/>
  <c r="Z5568" i="3"/>
  <c r="AA5568" i="3"/>
  <c r="Z5569" i="3"/>
  <c r="AA5569" i="3"/>
  <c r="Z5570" i="3"/>
  <c r="AA5570" i="3"/>
  <c r="Z5571" i="3"/>
  <c r="AA5571" i="3"/>
  <c r="Z5572" i="3"/>
  <c r="AA5572" i="3"/>
  <c r="Z5573" i="3"/>
  <c r="AA5573" i="3"/>
  <c r="Z5574" i="3"/>
  <c r="AA5574" i="3"/>
  <c r="Z5575" i="3"/>
  <c r="AA5575" i="3"/>
  <c r="Z5576" i="3"/>
  <c r="AA5576" i="3"/>
  <c r="Z5577" i="3"/>
  <c r="AA5577" i="3"/>
  <c r="Z5578" i="3"/>
  <c r="AA5578" i="3"/>
  <c r="Z5579" i="3"/>
  <c r="AA5579" i="3"/>
  <c r="Z5580" i="3"/>
  <c r="AA5580" i="3"/>
  <c r="Z5581" i="3"/>
  <c r="AA5581" i="3"/>
  <c r="Z5582" i="3"/>
  <c r="AA5582" i="3"/>
  <c r="Z5583" i="3"/>
  <c r="AA5583" i="3"/>
  <c r="Z5584" i="3"/>
  <c r="AA5584" i="3"/>
  <c r="Z5585" i="3"/>
  <c r="AA5585" i="3"/>
  <c r="Z5586" i="3"/>
  <c r="AA5586" i="3"/>
  <c r="Z5587" i="3"/>
  <c r="AA5587" i="3"/>
  <c r="Z5588" i="3"/>
  <c r="AA5588" i="3"/>
  <c r="Z5589" i="3"/>
  <c r="AA5589" i="3"/>
  <c r="Z5590" i="3"/>
  <c r="AA5590" i="3"/>
  <c r="Z5591" i="3"/>
  <c r="AA5591" i="3"/>
  <c r="Z5592" i="3"/>
  <c r="AA5592" i="3"/>
  <c r="Z5593" i="3"/>
  <c r="AA5593" i="3"/>
  <c r="Z5594" i="3"/>
  <c r="AA5594" i="3"/>
  <c r="Z5595" i="3"/>
  <c r="AA5595" i="3"/>
  <c r="Z5596" i="3"/>
  <c r="AA5596" i="3"/>
  <c r="Z5597" i="3"/>
  <c r="AA5597" i="3"/>
  <c r="Z5598" i="3"/>
  <c r="AA5598" i="3"/>
  <c r="Z5599" i="3"/>
  <c r="AA5599" i="3"/>
  <c r="Z5600" i="3"/>
  <c r="AA5600" i="3"/>
  <c r="Z5601" i="3"/>
  <c r="AA5601" i="3"/>
  <c r="Z5602" i="3"/>
  <c r="AA5602" i="3"/>
  <c r="Z5603" i="3"/>
  <c r="AA5603" i="3"/>
  <c r="Z5604" i="3"/>
  <c r="AA5604" i="3"/>
  <c r="Z5605" i="3"/>
  <c r="AA5605" i="3"/>
  <c r="Z5606" i="3"/>
  <c r="AA5606" i="3"/>
  <c r="Z5607" i="3"/>
  <c r="AA5607" i="3"/>
  <c r="Z5608" i="3"/>
  <c r="AA5608" i="3"/>
  <c r="Z5609" i="3"/>
  <c r="AA5609" i="3"/>
  <c r="Z5610" i="3"/>
  <c r="AA5610" i="3"/>
  <c r="Z5611" i="3"/>
  <c r="AA5611" i="3"/>
  <c r="Z5612" i="3"/>
  <c r="AA5612" i="3"/>
  <c r="Z5613" i="3"/>
  <c r="AA5613" i="3"/>
  <c r="Z5614" i="3"/>
  <c r="AA5614" i="3"/>
  <c r="Z5615" i="3"/>
  <c r="AA5615" i="3"/>
  <c r="Z5616" i="3"/>
  <c r="AA5616" i="3"/>
  <c r="Z5617" i="3"/>
  <c r="AA5617" i="3"/>
  <c r="Z5618" i="3"/>
  <c r="AA5618" i="3"/>
  <c r="Z5619" i="3"/>
  <c r="AA5619" i="3"/>
  <c r="Z5620" i="3"/>
  <c r="AA5620" i="3"/>
  <c r="Z5621" i="3"/>
  <c r="AA5621" i="3"/>
  <c r="Z5622" i="3"/>
  <c r="AA5622" i="3"/>
  <c r="Z5623" i="3"/>
  <c r="AA5623" i="3"/>
  <c r="Z5624" i="3"/>
  <c r="AA5624" i="3"/>
  <c r="Z5625" i="3"/>
  <c r="AA5625" i="3"/>
  <c r="Z5626" i="3"/>
  <c r="AA5626" i="3"/>
  <c r="Z5627" i="3"/>
  <c r="AA5627" i="3"/>
  <c r="Z5628" i="3"/>
  <c r="AA5628" i="3"/>
  <c r="Z5629" i="3"/>
  <c r="AA5629" i="3"/>
  <c r="Z5630" i="3"/>
  <c r="AA5630" i="3"/>
  <c r="Z5631" i="3"/>
  <c r="AA5631" i="3"/>
  <c r="Z5632" i="3"/>
  <c r="AA5632" i="3"/>
  <c r="Z5633" i="3"/>
  <c r="AA5633" i="3"/>
  <c r="Z5634" i="3"/>
  <c r="AA5634" i="3"/>
  <c r="Z5635" i="3"/>
  <c r="AA5635" i="3"/>
  <c r="Z5636" i="3"/>
  <c r="AA5636" i="3"/>
  <c r="Z5637" i="3"/>
  <c r="AA5637" i="3"/>
  <c r="Z5638" i="3"/>
  <c r="AA5638" i="3"/>
  <c r="Z5639" i="3"/>
  <c r="AA5639" i="3"/>
  <c r="Z5640" i="3"/>
  <c r="AA5640" i="3"/>
  <c r="Z5641" i="3"/>
  <c r="AA5641" i="3"/>
  <c r="Z5642" i="3"/>
  <c r="AA5642" i="3"/>
  <c r="Z5643" i="3"/>
  <c r="AA5643" i="3"/>
  <c r="Z5644" i="3"/>
  <c r="AA5644" i="3"/>
  <c r="Z5645" i="3"/>
  <c r="AA5645" i="3"/>
  <c r="Z5646" i="3"/>
  <c r="AA5646" i="3"/>
  <c r="Z5647" i="3"/>
  <c r="AA5647" i="3"/>
  <c r="Z5648" i="3"/>
  <c r="AA5648" i="3"/>
  <c r="Z5649" i="3"/>
  <c r="AA5649" i="3"/>
  <c r="Z5650" i="3"/>
  <c r="AA5650" i="3"/>
  <c r="Z5651" i="3"/>
  <c r="AA5651" i="3"/>
  <c r="Z5652" i="3"/>
  <c r="AA5652" i="3"/>
  <c r="Z5653" i="3"/>
  <c r="AA5653" i="3"/>
  <c r="Z5654" i="3"/>
  <c r="AA5654" i="3"/>
  <c r="Z5655" i="3"/>
  <c r="AA5655" i="3"/>
  <c r="Z5656" i="3"/>
  <c r="AA5656" i="3"/>
  <c r="Z5657" i="3"/>
  <c r="AA5657" i="3"/>
  <c r="Z5658" i="3"/>
  <c r="AA5658" i="3"/>
  <c r="Z5659" i="3"/>
  <c r="AA5659" i="3"/>
  <c r="Z5660" i="3"/>
  <c r="AA5660" i="3"/>
  <c r="Z5661" i="3"/>
  <c r="AA5661" i="3"/>
  <c r="Z5662" i="3"/>
  <c r="AA5662" i="3"/>
  <c r="Z5663" i="3"/>
  <c r="AA5663" i="3"/>
  <c r="Z5664" i="3"/>
  <c r="AA5664" i="3"/>
  <c r="Z5665" i="3"/>
  <c r="AA5665" i="3"/>
  <c r="Z5666" i="3"/>
  <c r="AA5666" i="3"/>
  <c r="Z5667" i="3"/>
  <c r="AA5667" i="3"/>
  <c r="Z5668" i="3"/>
  <c r="AA5668" i="3"/>
  <c r="Z5669" i="3"/>
  <c r="AA5669" i="3"/>
  <c r="Z5670" i="3"/>
  <c r="AA5670" i="3"/>
  <c r="Z5671" i="3"/>
  <c r="AA5671" i="3"/>
  <c r="Z5672" i="3"/>
  <c r="AA5672" i="3"/>
  <c r="Z5673" i="3"/>
  <c r="AA5673" i="3"/>
  <c r="Z5674" i="3"/>
  <c r="AA5674" i="3"/>
  <c r="Z5675" i="3"/>
  <c r="AA5675" i="3"/>
  <c r="Z5676" i="3"/>
  <c r="AA5676" i="3"/>
  <c r="Z5677" i="3"/>
  <c r="AA5677" i="3"/>
  <c r="Z5678" i="3"/>
  <c r="AA5678" i="3"/>
  <c r="Z5679" i="3"/>
  <c r="AA5679" i="3"/>
  <c r="Z5680" i="3"/>
  <c r="AA5680" i="3"/>
  <c r="Z5681" i="3"/>
  <c r="AA5681" i="3"/>
  <c r="Z5682" i="3"/>
  <c r="AA5682" i="3"/>
  <c r="Z5683" i="3"/>
  <c r="AA5683" i="3"/>
  <c r="Z5684" i="3"/>
  <c r="AA5684" i="3"/>
  <c r="Z5685" i="3"/>
  <c r="AA5685" i="3"/>
  <c r="Z5686" i="3"/>
  <c r="AA5686" i="3"/>
  <c r="Z5687" i="3"/>
  <c r="AA5687" i="3"/>
  <c r="Z5688" i="3"/>
  <c r="AA5688" i="3"/>
  <c r="Z5689" i="3"/>
  <c r="AA5689" i="3"/>
  <c r="Z5690" i="3"/>
  <c r="AA5690" i="3"/>
  <c r="Z5691" i="3"/>
  <c r="AA5691" i="3"/>
  <c r="Z5692" i="3"/>
  <c r="AA5692" i="3"/>
  <c r="Z5693" i="3"/>
  <c r="AA5693" i="3"/>
  <c r="Z5694" i="3"/>
  <c r="AA5694" i="3"/>
  <c r="Z5695" i="3"/>
  <c r="AA5695" i="3"/>
  <c r="Z5696" i="3"/>
  <c r="AA5696" i="3"/>
  <c r="Z5697" i="3"/>
  <c r="AA5697" i="3"/>
  <c r="Z5698" i="3"/>
  <c r="AA5698" i="3"/>
  <c r="Z5699" i="3"/>
  <c r="AA5699" i="3"/>
  <c r="Z5700" i="3"/>
  <c r="AA5700" i="3"/>
  <c r="Z5701" i="3"/>
  <c r="AA5701" i="3"/>
  <c r="Z5702" i="3"/>
  <c r="AA5702" i="3"/>
  <c r="Z5703" i="3"/>
  <c r="AA5703" i="3"/>
  <c r="Z5704" i="3"/>
  <c r="AA5704" i="3"/>
  <c r="Z5705" i="3"/>
  <c r="AA5705" i="3"/>
  <c r="Z5706" i="3"/>
  <c r="AA5706" i="3"/>
  <c r="Z5707" i="3"/>
  <c r="AA5707" i="3"/>
  <c r="Z5708" i="3"/>
  <c r="AA5708" i="3"/>
  <c r="Z5709" i="3"/>
  <c r="AA5709" i="3"/>
  <c r="Z5710" i="3"/>
  <c r="AA5710" i="3"/>
  <c r="Z5711" i="3"/>
  <c r="AA5711" i="3"/>
  <c r="Z5712" i="3"/>
  <c r="AA5712" i="3"/>
  <c r="Z5713" i="3"/>
  <c r="AA5713" i="3"/>
  <c r="Z5714" i="3"/>
  <c r="AA5714" i="3"/>
  <c r="Z5715" i="3"/>
  <c r="AA5715" i="3"/>
  <c r="Z5716" i="3"/>
  <c r="AA5716" i="3"/>
  <c r="Z5717" i="3"/>
  <c r="AA5717" i="3"/>
  <c r="Z5718" i="3"/>
  <c r="AA5718" i="3"/>
  <c r="Z5719" i="3"/>
  <c r="AA5719" i="3"/>
  <c r="Z5720" i="3"/>
  <c r="AA5720" i="3"/>
  <c r="Z5721" i="3"/>
  <c r="AA5721" i="3"/>
  <c r="Z5722" i="3"/>
  <c r="AA5722" i="3"/>
  <c r="Z5723" i="3"/>
  <c r="AA5723" i="3"/>
  <c r="Z5724" i="3"/>
  <c r="AA5724" i="3"/>
  <c r="Z5725" i="3"/>
  <c r="AA5725" i="3"/>
  <c r="Z5726" i="3"/>
  <c r="AA5726" i="3"/>
  <c r="Z5727" i="3"/>
  <c r="AA5727" i="3"/>
  <c r="Z5728" i="3"/>
  <c r="AA5728" i="3"/>
  <c r="Z5729" i="3"/>
  <c r="AA5729" i="3"/>
  <c r="Z5730" i="3"/>
  <c r="AA5730" i="3"/>
  <c r="Z5731" i="3"/>
  <c r="AA5731" i="3"/>
  <c r="Z5732" i="3"/>
  <c r="AA5732" i="3"/>
  <c r="Z5733" i="3"/>
  <c r="AA5733" i="3"/>
  <c r="Z5734" i="3"/>
  <c r="AA5734" i="3"/>
  <c r="Z5735" i="3"/>
  <c r="AA5735" i="3"/>
  <c r="Z5736" i="3"/>
  <c r="AA5736" i="3"/>
  <c r="Z5737" i="3"/>
  <c r="AA5737" i="3"/>
  <c r="Z5738" i="3"/>
  <c r="AA5738" i="3"/>
  <c r="Z5739" i="3"/>
  <c r="AA5739" i="3"/>
  <c r="Z5740" i="3"/>
  <c r="AA5740" i="3"/>
  <c r="Z5741" i="3"/>
  <c r="AA5741" i="3"/>
  <c r="Z5742" i="3"/>
  <c r="AA5742" i="3"/>
  <c r="Z5743" i="3"/>
  <c r="AA5743" i="3"/>
  <c r="Z5744" i="3"/>
  <c r="AA5744" i="3"/>
  <c r="Z5745" i="3"/>
  <c r="AA5745" i="3"/>
  <c r="Z5746" i="3"/>
  <c r="AA5746" i="3"/>
  <c r="Z5747" i="3"/>
  <c r="AA5747" i="3"/>
  <c r="Z5748" i="3"/>
  <c r="AA5748" i="3"/>
  <c r="Z5749" i="3"/>
  <c r="AA5749" i="3"/>
  <c r="Z5750" i="3"/>
  <c r="AA5750" i="3"/>
  <c r="Z5751" i="3"/>
  <c r="AA5751" i="3"/>
  <c r="Z5752" i="3"/>
  <c r="AA5752" i="3"/>
  <c r="Z5753" i="3"/>
  <c r="AA5753" i="3"/>
  <c r="Z5754" i="3"/>
  <c r="AA5754" i="3"/>
  <c r="Z5755" i="3"/>
  <c r="AA5755" i="3"/>
  <c r="Z5756" i="3"/>
  <c r="AA5756" i="3"/>
  <c r="Z5757" i="3"/>
  <c r="AA5757" i="3"/>
  <c r="Z5758" i="3"/>
  <c r="AA5758" i="3"/>
  <c r="Z5759" i="3"/>
  <c r="AA5759" i="3"/>
  <c r="Z5760" i="3"/>
  <c r="AA5760" i="3"/>
  <c r="Z5761" i="3"/>
  <c r="AA5761" i="3"/>
  <c r="Z5762" i="3"/>
  <c r="AA5762" i="3"/>
  <c r="Z5763" i="3"/>
  <c r="AA5763" i="3"/>
  <c r="Z5764" i="3"/>
  <c r="AA5764" i="3"/>
  <c r="Z5765" i="3"/>
  <c r="AA5765" i="3"/>
  <c r="Z5766" i="3"/>
  <c r="AA5766" i="3"/>
  <c r="Z5767" i="3"/>
  <c r="AA5767" i="3"/>
  <c r="Z5768" i="3"/>
  <c r="AA5768" i="3"/>
  <c r="Z5769" i="3"/>
  <c r="AA5769" i="3"/>
  <c r="Z5770" i="3"/>
  <c r="AA5770" i="3"/>
  <c r="Z5771" i="3"/>
  <c r="AA5771" i="3"/>
  <c r="Z5772" i="3"/>
  <c r="AA5772" i="3"/>
  <c r="Z5773" i="3"/>
  <c r="AA5773" i="3"/>
  <c r="Z5774" i="3"/>
  <c r="AA5774" i="3"/>
  <c r="Z5775" i="3"/>
  <c r="AA5775" i="3"/>
  <c r="Z5776" i="3"/>
  <c r="AA5776" i="3"/>
  <c r="Z5777" i="3"/>
  <c r="AA5777" i="3"/>
  <c r="Z5778" i="3"/>
  <c r="AA5778" i="3"/>
  <c r="Z5779" i="3"/>
  <c r="AA5779" i="3"/>
  <c r="Z5780" i="3"/>
  <c r="AA5780" i="3"/>
  <c r="Z5781" i="3"/>
  <c r="AA5781" i="3"/>
  <c r="Z5782" i="3"/>
  <c r="AA5782" i="3"/>
  <c r="Z5783" i="3"/>
  <c r="AA5783" i="3"/>
  <c r="Z5784" i="3"/>
  <c r="AA5784" i="3"/>
  <c r="Z5785" i="3"/>
  <c r="AA5785" i="3"/>
  <c r="Z5786" i="3"/>
  <c r="AA5786" i="3"/>
  <c r="Z5787" i="3"/>
  <c r="AA5787" i="3"/>
  <c r="Z5788" i="3"/>
  <c r="AA5788" i="3"/>
  <c r="Z5789" i="3"/>
  <c r="AA5789" i="3"/>
  <c r="Z5790" i="3"/>
  <c r="AA5790" i="3"/>
  <c r="Z5791" i="3"/>
  <c r="AA5791" i="3"/>
  <c r="Z5792" i="3"/>
  <c r="AA5792" i="3"/>
  <c r="Z5793" i="3"/>
  <c r="AA5793" i="3"/>
  <c r="Z5794" i="3"/>
  <c r="AA5794" i="3"/>
  <c r="Z5795" i="3"/>
  <c r="AA5795" i="3"/>
  <c r="Z5796" i="3"/>
  <c r="AA5796" i="3"/>
  <c r="Z5797" i="3"/>
  <c r="AA5797" i="3"/>
  <c r="Z5798" i="3"/>
  <c r="AA5798" i="3"/>
  <c r="Z5799" i="3"/>
  <c r="AA5799" i="3"/>
  <c r="Z5800" i="3"/>
  <c r="AA5800" i="3"/>
  <c r="Z5801" i="3"/>
  <c r="AA5801" i="3"/>
  <c r="Z5802" i="3"/>
  <c r="AA5802" i="3"/>
  <c r="Z5803" i="3"/>
  <c r="AA5803" i="3"/>
  <c r="Z5804" i="3"/>
  <c r="AA5804" i="3"/>
  <c r="Z5805" i="3"/>
  <c r="AA5805" i="3"/>
  <c r="Z5806" i="3"/>
  <c r="AA5806" i="3"/>
  <c r="Z5807" i="3"/>
  <c r="AA5807" i="3"/>
  <c r="Z5808" i="3"/>
  <c r="AA5808" i="3"/>
  <c r="Z5809" i="3"/>
  <c r="AA5809" i="3"/>
  <c r="Z5810" i="3"/>
  <c r="AA5810" i="3"/>
  <c r="Z5811" i="3"/>
  <c r="AA5811" i="3"/>
  <c r="Z5812" i="3"/>
  <c r="AA5812" i="3"/>
  <c r="Z5813" i="3"/>
  <c r="AA5813" i="3"/>
  <c r="Z5814" i="3"/>
  <c r="AA5814" i="3"/>
  <c r="Z5815" i="3"/>
  <c r="AA5815" i="3"/>
  <c r="Z5816" i="3"/>
  <c r="AA5816" i="3"/>
  <c r="Z5817" i="3"/>
  <c r="AA5817" i="3"/>
  <c r="Z5818" i="3"/>
  <c r="AA5818" i="3"/>
  <c r="Z5819" i="3"/>
  <c r="AA5819" i="3"/>
  <c r="Z5820" i="3"/>
  <c r="AA5820" i="3"/>
  <c r="Z5821" i="3"/>
  <c r="AA5821" i="3"/>
  <c r="Z5822" i="3"/>
  <c r="AA5822" i="3"/>
  <c r="Z5823" i="3"/>
  <c r="AA5823" i="3"/>
  <c r="Z5824" i="3"/>
  <c r="AA5824" i="3"/>
  <c r="Z5825" i="3"/>
  <c r="AA5825" i="3"/>
  <c r="Z5826" i="3"/>
  <c r="AA5826" i="3"/>
  <c r="Z5827" i="3"/>
  <c r="AA5827" i="3"/>
  <c r="Z5828" i="3"/>
  <c r="AA5828" i="3"/>
  <c r="Z5829" i="3"/>
  <c r="AA5829" i="3"/>
  <c r="Z5830" i="3"/>
  <c r="AA5830" i="3"/>
  <c r="Z5831" i="3"/>
  <c r="AA5831" i="3"/>
  <c r="Z5832" i="3"/>
  <c r="AA5832" i="3"/>
  <c r="Z5833" i="3"/>
  <c r="AA5833" i="3"/>
  <c r="Z5834" i="3"/>
  <c r="AA5834" i="3"/>
  <c r="Z5835" i="3"/>
  <c r="AA5835" i="3"/>
  <c r="Z5836" i="3"/>
  <c r="AA5836" i="3"/>
  <c r="Z5837" i="3"/>
  <c r="AA5837" i="3"/>
  <c r="Z5838" i="3"/>
  <c r="AA5838" i="3"/>
  <c r="Z5839" i="3"/>
  <c r="AA5839" i="3"/>
  <c r="Z5840" i="3"/>
  <c r="AA5840" i="3"/>
  <c r="Z5841" i="3"/>
  <c r="AA5841" i="3"/>
  <c r="Z5842" i="3"/>
  <c r="AA5842" i="3"/>
  <c r="Z5843" i="3"/>
  <c r="AA5843" i="3"/>
  <c r="Z5844" i="3"/>
  <c r="AA5844" i="3"/>
  <c r="Z5845" i="3"/>
  <c r="AA5845" i="3"/>
  <c r="Z5846" i="3"/>
  <c r="AA5846" i="3"/>
  <c r="Z5847" i="3"/>
  <c r="AA5847" i="3"/>
  <c r="AA2" i="3"/>
  <c r="Z2" i="3"/>
  <c r="T27" i="2"/>
  <c r="AB27" i="2" s="1"/>
  <c r="S27" i="2"/>
  <c r="AA27" i="2" s="1"/>
  <c r="R27" i="2"/>
  <c r="Z27" i="2" s="1"/>
  <c r="Q27" i="2"/>
  <c r="Y27" i="2" s="1"/>
  <c r="P27" i="2"/>
  <c r="X27" i="2" s="1"/>
  <c r="AF27" i="2" s="1"/>
  <c r="O27" i="2"/>
  <c r="W27" i="2" s="1"/>
  <c r="AE27" i="2" s="1"/>
  <c r="N27" i="2"/>
  <c r="V27" i="2" s="1"/>
  <c r="AD27" i="2" s="1"/>
  <c r="M27" i="2"/>
  <c r="U27" i="2" s="1"/>
  <c r="AC27" i="2" s="1"/>
  <c r="T26" i="2"/>
  <c r="AB26" i="2" s="1"/>
  <c r="S26" i="2"/>
  <c r="AA26" i="2" s="1"/>
  <c r="R26" i="2"/>
  <c r="Z26" i="2" s="1"/>
  <c r="Q26" i="2"/>
  <c r="Y26" i="2" s="1"/>
  <c r="P26" i="2"/>
  <c r="X26" i="2" s="1"/>
  <c r="AF26" i="2" s="1"/>
  <c r="O26" i="2"/>
  <c r="W26" i="2" s="1"/>
  <c r="AE26" i="2" s="1"/>
  <c r="N26" i="2"/>
  <c r="V26" i="2" s="1"/>
  <c r="AD26" i="2" s="1"/>
  <c r="M26" i="2"/>
  <c r="U26" i="2" s="1"/>
  <c r="AC26" i="2" s="1"/>
  <c r="N23" i="2"/>
  <c r="V23" i="2" s="1"/>
  <c r="AD23" i="2" s="1"/>
  <c r="O23" i="2"/>
  <c r="W23" i="2" s="1"/>
  <c r="AE23" i="2" s="1"/>
  <c r="P23" i="2"/>
  <c r="X23" i="2" s="1"/>
  <c r="AF23" i="2" s="1"/>
  <c r="Q23" i="2"/>
  <c r="Y23" i="2" s="1"/>
  <c r="R23" i="2"/>
  <c r="Z23" i="2" s="1"/>
  <c r="S23" i="2"/>
  <c r="AA23" i="2" s="1"/>
  <c r="T23" i="2"/>
  <c r="AB23" i="2" s="1"/>
  <c r="N24" i="2"/>
  <c r="V24" i="2" s="1"/>
  <c r="O24" i="2"/>
  <c r="W24" i="2" s="1"/>
  <c r="P24" i="2"/>
  <c r="X24" i="2" s="1"/>
  <c r="Q24" i="2"/>
  <c r="R24" i="2"/>
  <c r="Z24" i="2" s="1"/>
  <c r="S24" i="2"/>
  <c r="AA24" i="2" s="1"/>
  <c r="T24" i="2"/>
  <c r="AB24" i="2" s="1"/>
  <c r="M24" i="2"/>
  <c r="U24" i="2" s="1"/>
  <c r="M23" i="2"/>
  <c r="U23" i="2" s="1"/>
  <c r="AC23" i="2" s="1"/>
  <c r="AF24" i="2" l="1"/>
  <c r="AC24" i="2"/>
  <c r="AD24" i="2"/>
  <c r="AE24" i="2"/>
  <c r="N16" i="2"/>
  <c r="O16" i="2" s="1"/>
  <c r="Y24" i="2"/>
  <c r="N18" i="2"/>
  <c r="O18" i="2" s="1"/>
  <c r="O15" i="2"/>
  <c r="N19" i="2"/>
  <c r="O19" i="2" s="1"/>
  <c r="Z42" i="2" l="1"/>
  <c r="H34" i="2"/>
  <c r="I34" i="2"/>
  <c r="K34" i="2"/>
  <c r="J34" i="2"/>
  <c r="D34" i="2"/>
  <c r="L34" i="2"/>
  <c r="F34" i="2"/>
  <c r="G34" i="2"/>
  <c r="C34" i="2"/>
  <c r="E34" i="2"/>
  <c r="AE39" i="2"/>
  <c r="G39" i="2"/>
  <c r="J31" i="2"/>
  <c r="K31" i="2"/>
  <c r="C31" i="2"/>
  <c r="E31" i="2"/>
  <c r="D31" i="2"/>
  <c r="L31" i="2"/>
  <c r="F31" i="2"/>
  <c r="H31" i="2"/>
  <c r="G31" i="2"/>
  <c r="I31" i="2"/>
  <c r="N43" i="2"/>
  <c r="G35" i="2"/>
  <c r="C35" i="2"/>
  <c r="H35" i="2"/>
  <c r="I35" i="2"/>
  <c r="J35" i="2"/>
  <c r="K35" i="2"/>
  <c r="E35" i="2"/>
  <c r="D35" i="2"/>
  <c r="L35" i="2"/>
  <c r="F35" i="2"/>
  <c r="I32" i="2"/>
  <c r="L32" i="2"/>
  <c r="J32" i="2"/>
  <c r="D32" i="2"/>
  <c r="K32" i="2"/>
  <c r="E32" i="2"/>
  <c r="C32" i="2"/>
  <c r="H32" i="2"/>
  <c r="F32" i="2"/>
  <c r="G32" i="2"/>
  <c r="W39" i="2"/>
  <c r="L40" i="2"/>
  <c r="G40" i="2"/>
  <c r="H40" i="2"/>
  <c r="E40" i="2"/>
  <c r="C40" i="2"/>
  <c r="M40" i="2"/>
  <c r="AA40" i="2"/>
  <c r="S40" i="2"/>
  <c r="AB40" i="2"/>
  <c r="D40" i="2"/>
  <c r="T40" i="2"/>
  <c r="F40" i="2"/>
  <c r="I40" i="2"/>
  <c r="J40" i="2"/>
  <c r="K40" i="2"/>
  <c r="Q40" i="2"/>
  <c r="AC40" i="2"/>
  <c r="AD42" i="2"/>
  <c r="AA39" i="2"/>
  <c r="T35" i="2"/>
  <c r="S35" i="2"/>
  <c r="O35" i="2"/>
  <c r="Z35" i="2"/>
  <c r="Q35" i="2"/>
  <c r="Y35" i="2"/>
  <c r="AE35" i="2"/>
  <c r="M35" i="2"/>
  <c r="N35" i="2"/>
  <c r="X35" i="2"/>
  <c r="P35" i="2"/>
  <c r="AA35" i="2"/>
  <c r="R35" i="2"/>
  <c r="U35" i="2"/>
  <c r="V35" i="2"/>
  <c r="W35" i="2"/>
  <c r="AB35" i="2"/>
  <c r="AC35" i="2"/>
  <c r="AD35" i="2"/>
  <c r="AF35" i="2"/>
  <c r="U42" i="2"/>
  <c r="AD43" i="2"/>
  <c r="AC43" i="2"/>
  <c r="Y39" i="2"/>
  <c r="AC39" i="2"/>
  <c r="Z40" i="2"/>
  <c r="AB39" i="2"/>
  <c r="AC42" i="2"/>
  <c r="O39" i="2"/>
  <c r="N39" i="2"/>
  <c r="C39" i="2"/>
  <c r="I39" i="2"/>
  <c r="D39" i="2"/>
  <c r="E39" i="2"/>
  <c r="F39" i="2"/>
  <c r="H39" i="2"/>
  <c r="U39" i="2"/>
  <c r="J39" i="2"/>
  <c r="K39" i="2"/>
  <c r="P39" i="2"/>
  <c r="L39" i="2"/>
  <c r="M39" i="2"/>
  <c r="T39" i="2"/>
  <c r="Q39" i="2"/>
  <c r="R39" i="2"/>
  <c r="S39" i="2"/>
  <c r="M43" i="2"/>
  <c r="W42" i="2"/>
  <c r="X40" i="2"/>
  <c r="K42" i="2"/>
  <c r="T42" i="2"/>
  <c r="O42" i="2"/>
  <c r="L42" i="2"/>
  <c r="D42" i="2"/>
  <c r="E42" i="2"/>
  <c r="N42" i="2"/>
  <c r="J42" i="2"/>
  <c r="S42" i="2"/>
  <c r="C42" i="2"/>
  <c r="M42" i="2"/>
  <c r="I42" i="2"/>
  <c r="F42" i="2"/>
  <c r="G42" i="2"/>
  <c r="H42" i="2"/>
  <c r="AC31" i="2"/>
  <c r="O31" i="2"/>
  <c r="AD31" i="2"/>
  <c r="AE31" i="2"/>
  <c r="V31" i="2"/>
  <c r="AF31" i="2"/>
  <c r="W31" i="2"/>
  <c r="AA31" i="2"/>
  <c r="P31" i="2"/>
  <c r="N31" i="2"/>
  <c r="Q31" i="2"/>
  <c r="U31" i="2"/>
  <c r="AB31" i="2"/>
  <c r="R31" i="2"/>
  <c r="S31" i="2"/>
  <c r="T31" i="2"/>
  <c r="X31" i="2"/>
  <c r="Y31" i="2"/>
  <c r="Z31" i="2"/>
  <c r="Y40" i="2"/>
  <c r="N40" i="2"/>
  <c r="P40" i="2"/>
  <c r="Q43" i="2"/>
  <c r="V39" i="2"/>
  <c r="AF40" i="2"/>
  <c r="X39" i="2"/>
  <c r="AF43" i="2"/>
  <c r="AD40" i="2"/>
  <c r="AD39" i="2"/>
  <c r="U40" i="2"/>
  <c r="AE43" i="2"/>
  <c r="AA42" i="2"/>
  <c r="W32" i="2"/>
  <c r="M32" i="2"/>
  <c r="R32" i="2"/>
  <c r="Y32" i="2"/>
  <c r="N32" i="2"/>
  <c r="S32" i="2"/>
  <c r="O32" i="2"/>
  <c r="P32" i="2"/>
  <c r="Q32" i="2"/>
  <c r="AA32" i="2"/>
  <c r="T32" i="2"/>
  <c r="U32" i="2"/>
  <c r="AB32" i="2"/>
  <c r="V32" i="2"/>
  <c r="X32" i="2"/>
  <c r="Z32" i="2"/>
  <c r="AC32" i="2"/>
  <c r="AE32" i="2"/>
  <c r="AD32" i="2"/>
  <c r="AF32" i="2"/>
  <c r="O40" i="2"/>
  <c r="R40" i="2"/>
  <c r="Z39" i="2"/>
  <c r="R42" i="2"/>
  <c r="AE40" i="2"/>
  <c r="V40" i="2"/>
  <c r="AF42" i="2"/>
  <c r="AE42" i="2"/>
  <c r="AF39" i="2"/>
  <c r="P42" i="2"/>
  <c r="E43" i="2"/>
  <c r="C43" i="2"/>
  <c r="D43" i="2"/>
  <c r="F43" i="2"/>
  <c r="H43" i="2"/>
  <c r="P43" i="2"/>
  <c r="G43" i="2"/>
  <c r="J43" i="2"/>
  <c r="O43" i="2"/>
  <c r="I43" i="2"/>
  <c r="K43" i="2"/>
  <c r="T43" i="2"/>
  <c r="L43" i="2"/>
  <c r="AB43" i="2"/>
  <c r="U43" i="2"/>
  <c r="S43" i="2"/>
  <c r="V43" i="2"/>
  <c r="W43" i="2"/>
  <c r="AA43" i="2"/>
  <c r="X43" i="2"/>
  <c r="Y43" i="2"/>
  <c r="Z43" i="2"/>
  <c r="U34" i="2"/>
  <c r="Y34" i="2"/>
  <c r="V34" i="2"/>
  <c r="AE34" i="2"/>
  <c r="W34" i="2"/>
  <c r="AD34" i="2"/>
  <c r="X34" i="2"/>
  <c r="T34" i="2"/>
  <c r="Z34" i="2"/>
  <c r="M34" i="2"/>
  <c r="S34" i="2"/>
  <c r="AA34" i="2"/>
  <c r="AB34" i="2"/>
  <c r="O34" i="2"/>
  <c r="AC34" i="2"/>
  <c r="N34" i="2"/>
  <c r="AF34" i="2"/>
  <c r="P34" i="2"/>
  <c r="Q34" i="2"/>
  <c r="R34" i="2"/>
  <c r="V42" i="2"/>
  <c r="X42" i="2"/>
  <c r="AB42" i="2"/>
  <c r="Y42" i="2"/>
  <c r="R43" i="2"/>
  <c r="W40" i="2"/>
  <c r="Q42" i="2"/>
</calcChain>
</file>

<file path=xl/sharedStrings.xml><?xml version="1.0" encoding="utf-8"?>
<sst xmlns="http://schemas.openxmlformats.org/spreadsheetml/2006/main" count="53344" uniqueCount="871">
  <si>
    <t>Type</t>
  </si>
  <si>
    <t>Unit</t>
  </si>
  <si>
    <t>Year</t>
  </si>
  <si>
    <t>Total</t>
  </si>
  <si>
    <t>Capital</t>
  </si>
  <si>
    <t>TC1</t>
  </si>
  <si>
    <t>TC2</t>
  </si>
  <si>
    <t>Fixed</t>
  </si>
  <si>
    <t>2030$</t>
  </si>
  <si>
    <t>OverhaulCostFlag</t>
  </si>
  <si>
    <t>IncrOverhaul</t>
  </si>
  <si>
    <t>Escalation Rate</t>
  </si>
  <si>
    <t>Average</t>
  </si>
  <si>
    <t>2021BP Budget</t>
  </si>
  <si>
    <t>Account</t>
  </si>
  <si>
    <t>Location</t>
  </si>
  <si>
    <t>Budget Item</t>
  </si>
  <si>
    <t>Budget Description</t>
  </si>
  <si>
    <t>Category</t>
  </si>
  <si>
    <t>PPLBFC: TOTAL CAPITAL</t>
  </si>
  <si>
    <t>CONSTR WORK IN PROG</t>
  </si>
  <si>
    <t>0311 - TRIMBLE COUNTY 1 - GENERATION</t>
  </si>
  <si>
    <t>PNTL: TOTAL NON-LABOR</t>
  </si>
  <si>
    <t>TC1 MDCT Fill &amp; DE Replac</t>
  </si>
  <si>
    <t>GEN CAP: RELIABILITY</t>
  </si>
  <si>
    <t>P42100: GENERATION</t>
  </si>
  <si>
    <t>GEN CAP: OUTAGES</t>
  </si>
  <si>
    <t>TC1 PULVERIZED GEAR BOX</t>
  </si>
  <si>
    <t>GEN CAP: BOILER TUBES</t>
  </si>
  <si>
    <t>TC1 INSTALL EOD'S ON TDBFP TURBINES</t>
  </si>
  <si>
    <t>TC1 SCAFFOLD DOOR UPGRADE</t>
  </si>
  <si>
    <t>TC1 UPPER ARCH REPLACEMENT</t>
  </si>
  <si>
    <t>TC1 OXIDATION AIR BLOWERS</t>
  </si>
  <si>
    <t>GEN CAP: OTHER</t>
  </si>
  <si>
    <t>TC1 BURNERS (E,F ELEVAT)</t>
  </si>
  <si>
    <t>TC1 BCWP OVERHAUL</t>
  </si>
  <si>
    <t>TC1 SCR CATALYST L3 NEW</t>
  </si>
  <si>
    <t>TC1 SSC CHAIN REPL</t>
  </si>
  <si>
    <t>TC1 SSC FLIGHT REPL</t>
  </si>
  <si>
    <t>TC1 SSC TILE REPL</t>
  </si>
  <si>
    <t>TC1 BACKPASS FRONT WALL</t>
  </si>
  <si>
    <t>TC1 LOWER FURNACE WW REPL</t>
  </si>
  <si>
    <t>TC1 BATTERY REPLACEMENTS</t>
  </si>
  <si>
    <t>TC1 COOLING TOWER PUMP OH</t>
  </si>
  <si>
    <t>TC VEHICLES</t>
  </si>
  <si>
    <t>GEN CAP: MOBILE</t>
  </si>
  <si>
    <t>TC1 BOILER ROOF EXHAUSTERS</t>
  </si>
  <si>
    <t>TC1 EXP JOINTS 2021</t>
  </si>
  <si>
    <t>TC1 TDBFP OVERHAUL 2021</t>
  </si>
  <si>
    <t>TC1 COAL CONDUITS 2021</t>
  </si>
  <si>
    <t>TC1 SCR NOX ANALYZERS</t>
  </si>
  <si>
    <t>TC1 SB DRAIN PIPING OVERHAUL</t>
  </si>
  <si>
    <t>TC1 DA TRAY BOX REPL</t>
  </si>
  <si>
    <t>TC1 HEATER CONTROLS UPGD</t>
  </si>
  <si>
    <t>TC1 FGD BLEED RECIRC</t>
  </si>
  <si>
    <t>TC1 FGD SULFITE PROBE</t>
  </si>
  <si>
    <t>TC1 DESP CONTROLLER UPG</t>
  </si>
  <si>
    <t>TC1 FRONT RH BLEND REPL</t>
  </si>
  <si>
    <t>TC1 COOLING TWR CHEM INJ</t>
  </si>
  <si>
    <t>TC1 COAL MILL INLET DUCT</t>
  </si>
  <si>
    <t>TC1 SCRUB SRVC WTR PIPING</t>
  </si>
  <si>
    <t>TC1 RRH KNUCK/SHDP SCS</t>
  </si>
  <si>
    <t>TC1 SC FLOOR PANELS</t>
  </si>
  <si>
    <t>TC1 LOWER SLOPE STEP PNL</t>
  </si>
  <si>
    <t>TC1 RE-INSULATE BOILER#</t>
  </si>
  <si>
    <t>TC RECYC PUMP PIPING ELBOW</t>
  </si>
  <si>
    <t>TC1 FGD NOZZLE REPL</t>
  </si>
  <si>
    <t>TC1 DESP TRANSFORMERS</t>
  </si>
  <si>
    <t>154762LGE</t>
  </si>
  <si>
    <t>TC HVAC UPGD</t>
  </si>
  <si>
    <t>TC COAL YARD BUILDING SIDING</t>
  </si>
  <si>
    <t>TC1 ELECTROMECH RELAYS*</t>
  </si>
  <si>
    <t>TC1 DCS SIMULATOR</t>
  </si>
  <si>
    <t>TC1 SDRS REPL DEMISTER WASH</t>
  </si>
  <si>
    <t>TC1 FRONT RH ASSEMBLY REPL</t>
  </si>
  <si>
    <t>TC1 DEMISTER WASH PUMP UPG</t>
  </si>
  <si>
    <t>TC1 WATER WALL PANELS</t>
  </si>
  <si>
    <t>TC1 REPL AH CE BASKETS</t>
  </si>
  <si>
    <t>TC1 SCR CATALYST L1</t>
  </si>
  <si>
    <t>TC1 DIVISION PANEL RPL 2023</t>
  </si>
  <si>
    <t>TC1 SDRS DUCT MODIFICATION</t>
  </si>
  <si>
    <t>TC1 COAL ANALYZER</t>
  </si>
  <si>
    <t>TC1 SDRS SUMP UPG</t>
  </si>
  <si>
    <t>TC1 BURNERS (A,B ELEV)</t>
  </si>
  <si>
    <t>TC1 TURBINE OIL COALESCE UNIT</t>
  </si>
  <si>
    <t>TC1 MDBFP OVERHAUL</t>
  </si>
  <si>
    <t>TC1 SO3 MONITOR</t>
  </si>
  <si>
    <t>TC1 RE-INSULATE BOILER</t>
  </si>
  <si>
    <t>TC1 EXP JOINT 2023</t>
  </si>
  <si>
    <t>TC1 COAL CONDUITS 2023</t>
  </si>
  <si>
    <t>TC1 SH DMW REPL 2021</t>
  </si>
  <si>
    <t>TC1 SCR CATALYST L2</t>
  </si>
  <si>
    <t>TC1 ECONOMIZER REPLAC</t>
  </si>
  <si>
    <t>TC1 SH PENDANT PLATEN REPL</t>
  </si>
  <si>
    <t>TC1 FINAL SH LOWER LOOPS</t>
  </si>
  <si>
    <t>TC1 BUILDING VENT UPGD</t>
  </si>
  <si>
    <t>TC1 FRONT RH ASSY REPL</t>
  </si>
  <si>
    <t>TC1 TURBINE BUCKET REPL</t>
  </si>
  <si>
    <t>TC1 TURBINE PACKING REPL</t>
  </si>
  <si>
    <t>TC1 TURBINE INLET SNOUT REPL</t>
  </si>
  <si>
    <t>TC1 EXP JOINTS 2025</t>
  </si>
  <si>
    <t>TC1 TURBINE DIAPHRAGMS</t>
  </si>
  <si>
    <t>TC1 DCS UPGRADE *</t>
  </si>
  <si>
    <t>TC1 TURBINE REWIND GEN FIELD</t>
  </si>
  <si>
    <t>TC1 CEM UPGRADE</t>
  </si>
  <si>
    <t>0321 - TRIMBLE COUNTY 2 - GENERATION</t>
  </si>
  <si>
    <t>133615LGE</t>
  </si>
  <si>
    <t>TC PLT ENG/MTR RWNDS</t>
  </si>
  <si>
    <t>133622LGE</t>
  </si>
  <si>
    <t>TC LAB PURCH MONITORS</t>
  </si>
  <si>
    <t>133627LGE</t>
  </si>
  <si>
    <t>TC LAB EQUIP PURCHASES</t>
  </si>
  <si>
    <t>133653LGE</t>
  </si>
  <si>
    <t>TC SAFETY &amp; ERT EQUIP</t>
  </si>
  <si>
    <t>GEN CAP: SAFETY</t>
  </si>
  <si>
    <t>140619LGE</t>
  </si>
  <si>
    <t>TC CONVEYOR BELT REPLACE</t>
  </si>
  <si>
    <t>150077LGE</t>
  </si>
  <si>
    <t>TC REPL SEWAGE TREAT PLANT</t>
  </si>
  <si>
    <t>152040LGE</t>
  </si>
  <si>
    <t>TC2 SSC REPLACE CHAIN</t>
  </si>
  <si>
    <t>153060LGE</t>
  </si>
  <si>
    <t>TC2 REPL AH CE BASKETS</t>
  </si>
  <si>
    <t>153081LGE</t>
  </si>
  <si>
    <t>TC2 SCR CATALYST L2 NEW</t>
  </si>
  <si>
    <t>154723LGE</t>
  </si>
  <si>
    <t>TC COAL HANDLING D6 DOZER</t>
  </si>
  <si>
    <t>157072LGE</t>
  </si>
  <si>
    <t>TC STATION AIR COMP OH</t>
  </si>
  <si>
    <t>159922LGE</t>
  </si>
  <si>
    <t>TC2 FINAL SH INLET LEG-2</t>
  </si>
  <si>
    <t>159937LGE</t>
  </si>
  <si>
    <t>TC LIFT STATION REPL</t>
  </si>
  <si>
    <t>162425LGE</t>
  </si>
  <si>
    <t>TC AGITATOR BLADE REPLACE</t>
  </si>
  <si>
    <t>162427LGE</t>
  </si>
  <si>
    <t>TC CLEAN VAC PIPING</t>
  </si>
  <si>
    <t>162429LGE</t>
  </si>
  <si>
    <t>TC CHUTE REPLACEMENT</t>
  </si>
  <si>
    <t>162431LGE</t>
  </si>
  <si>
    <t>TC MAGNETIC SEPARATOR</t>
  </si>
  <si>
    <t>162467LGE</t>
  </si>
  <si>
    <t>TC HYDROCYCLONE UPGD</t>
  </si>
  <si>
    <t>139769LGE</t>
  </si>
  <si>
    <t>TC REPL FIRE SYSTEM CRUSHER HOUSE</t>
  </si>
  <si>
    <t>153028LGE</t>
  </si>
  <si>
    <t>TC FUEL BLEND FEEDER REPL</t>
  </si>
  <si>
    <t>156830LGE</t>
  </si>
  <si>
    <t>TC MATERIAL HDLG STRUCT UPGD</t>
  </si>
  <si>
    <t>162725LGE</t>
  </si>
  <si>
    <t>TC LIMESTONE LBU UPGD</t>
  </si>
  <si>
    <t>155077LGE</t>
  </si>
  <si>
    <t>TC INSIGHT CM VIB MONITOR</t>
  </si>
  <si>
    <t>159864LGE</t>
  </si>
  <si>
    <t>TC PWS EQUIP/MONITORS</t>
  </si>
  <si>
    <t>GEN CAP: PROCESS WATER</t>
  </si>
  <si>
    <t>139682LGE</t>
  </si>
  <si>
    <t>TC PREDICTIVE MAINT DEVICES</t>
  </si>
  <si>
    <t>162446LGE</t>
  </si>
  <si>
    <t>TC SW PIPING INSTALL</t>
  </si>
  <si>
    <t>162440LGE</t>
  </si>
  <si>
    <t>TC UPGD LIMESTONE SCALE</t>
  </si>
  <si>
    <t>156846LGE</t>
  </si>
  <si>
    <t>TC DCS METERING UPGD</t>
  </si>
  <si>
    <t>153056LGE</t>
  </si>
  <si>
    <t>TC IMPOUNDMENT IMPROVEMENTS</t>
  </si>
  <si>
    <t>157122LGE</t>
  </si>
  <si>
    <t>TC STACK ELEVATOR REFURB</t>
  </si>
  <si>
    <t>152693LGE</t>
  </si>
  <si>
    <t>TC OFFICE UPGRADES</t>
  </si>
  <si>
    <t>156980LGE</t>
  </si>
  <si>
    <t>TC INVERTER UPG</t>
  </si>
  <si>
    <t>150000LGE</t>
  </si>
  <si>
    <t>TC SITE PAVING</t>
  </si>
  <si>
    <t>150053LGE</t>
  </si>
  <si>
    <t>153048LGE</t>
  </si>
  <si>
    <t>TC2 FINAL SH REPL</t>
  </si>
  <si>
    <t>153062LGE</t>
  </si>
  <si>
    <t>TC2 HEATER GA RETUBE</t>
  </si>
  <si>
    <t>155564LGE</t>
  </si>
  <si>
    <t>156988LGE</t>
  </si>
  <si>
    <t>TC 480V SWGR UPG</t>
  </si>
  <si>
    <t>159924LGE</t>
  </si>
  <si>
    <t>TC2 FINAL SH INLET LEG -3</t>
  </si>
  <si>
    <t>159939LGE</t>
  </si>
  <si>
    <t>TC2 INSTALL LOS BUCKETS</t>
  </si>
  <si>
    <t>159908LGE</t>
  </si>
  <si>
    <t>TC LANDFILL IMPROVEMENT</t>
  </si>
  <si>
    <t>157075LGE</t>
  </si>
  <si>
    <t>TC2 HA COMP OH</t>
  </si>
  <si>
    <t>152654LGE</t>
  </si>
  <si>
    <t>TC GYPSUM DEWATERING BELT</t>
  </si>
  <si>
    <t>154759LGE</t>
  </si>
  <si>
    <t>TC LED LIGHTING</t>
  </si>
  <si>
    <t>156825LGE</t>
  </si>
  <si>
    <t>TC MOORING CELL REFURB</t>
  </si>
  <si>
    <t>140606LGE</t>
  </si>
  <si>
    <t>TC2 BATTERY REPLACEMENTS</t>
  </si>
  <si>
    <t>149023LGE</t>
  </si>
  <si>
    <t>TC INSTALL MTR VALVE 8A&amp;8B FWH</t>
  </si>
  <si>
    <t>150055LGE</t>
  </si>
  <si>
    <t>TC2 SH PENDANT REPL</t>
  </si>
  <si>
    <t>153045LGE</t>
  </si>
  <si>
    <t>TC2 UPPER ARCH REPL</t>
  </si>
  <si>
    <t>153082LGE</t>
  </si>
  <si>
    <t>TC2 SCR CATALYST L3 NEW</t>
  </si>
  <si>
    <t>156971LGE</t>
  </si>
  <si>
    <t>TC2 FGD ME WASH PIPING</t>
  </si>
  <si>
    <t>162454LGE</t>
  </si>
  <si>
    <t>TC CCRT MAINT BUILDING</t>
  </si>
  <si>
    <t>150045LGE</t>
  </si>
  <si>
    <t>TC UPG TC WHSE SECURITY</t>
  </si>
  <si>
    <t>150069LGE</t>
  </si>
  <si>
    <t>TC DUST EXTRACT F1/F2 CRUSHER</t>
  </si>
  <si>
    <t>153076LGE</t>
  </si>
  <si>
    <t>TC2 SPARE TDBFP GEARBOX</t>
  </si>
  <si>
    <t>157097LGE</t>
  </si>
  <si>
    <t>TC OVATION SECURITY CENTER</t>
  </si>
  <si>
    <t>162442LGE</t>
  </si>
  <si>
    <t>TC FORKLIFT PURCHASE</t>
  </si>
  <si>
    <t>162444LGE</t>
  </si>
  <si>
    <t>TC PURCHASE LULL</t>
  </si>
  <si>
    <t>156975LGE</t>
  </si>
  <si>
    <t>TC2 NDCT FILL &amp; DE REPL</t>
  </si>
  <si>
    <t>154725LGE</t>
  </si>
  <si>
    <t>TC COAL HANDLING 834 DOZER</t>
  </si>
  <si>
    <t>140654LGE</t>
  </si>
  <si>
    <t>TC CBU BKT &amp; CHAIN</t>
  </si>
  <si>
    <t>150042LGE</t>
  </si>
  <si>
    <t>TC WAREHOUSE D</t>
  </si>
  <si>
    <t>153046LGE</t>
  </si>
  <si>
    <t>153049LGE</t>
  </si>
  <si>
    <t>TC2 PRI SH REPL</t>
  </si>
  <si>
    <t>153061LGE</t>
  </si>
  <si>
    <t>TC2 REPL AH HE BASKETS</t>
  </si>
  <si>
    <t>155570LGE</t>
  </si>
  <si>
    <t>155576LGE</t>
  </si>
  <si>
    <t>TC2 SCR CATALYST LAYER</t>
  </si>
  <si>
    <t>155639LGE</t>
  </si>
  <si>
    <t>159880LGE</t>
  </si>
  <si>
    <t>TC SLURRY TANK UPGRADE</t>
  </si>
  <si>
    <t>139800LGE</t>
  </si>
  <si>
    <t>TC UPGRD RO SYSTEM</t>
  </si>
  <si>
    <t>157150LGE</t>
  </si>
  <si>
    <t>TC COAL HAND BUILD ROOF REPL</t>
  </si>
  <si>
    <t>154741LGE</t>
  </si>
  <si>
    <t>TC SERVICE WATER PUMP OH</t>
  </si>
  <si>
    <t>157115LGE</t>
  </si>
  <si>
    <t>TC CRITICAL HEAT UPGD</t>
  </si>
  <si>
    <t>153018LGE</t>
  </si>
  <si>
    <t>TC2 A CEM FLOW MONITOR CHANGE</t>
  </si>
  <si>
    <t>150031LGE</t>
  </si>
  <si>
    <t>TC ASH POND MOWERS</t>
  </si>
  <si>
    <t>156834LGE</t>
  </si>
  <si>
    <t>TC2 WESP DRAIN PIPING</t>
  </si>
  <si>
    <t>152079LGE</t>
  </si>
  <si>
    <t>TC OVATION SECUTY CENTER</t>
  </si>
  <si>
    <t>156991LGE</t>
  </si>
  <si>
    <t>TC 138kV MODs</t>
  </si>
  <si>
    <t>150051LGE</t>
  </si>
  <si>
    <t>TC2 WESP WASH WATER PIPING</t>
  </si>
  <si>
    <t>133710LGE</t>
  </si>
  <si>
    <t>TC RPL FIRE SYS UNGRD PIPE</t>
  </si>
  <si>
    <t>159942LGE</t>
  </si>
  <si>
    <t>TC2 COOLING TWR CHEM INJ</t>
  </si>
  <si>
    <t>162438LGE</t>
  </si>
  <si>
    <t>TC LIMESTONE RECLAIM UPGD</t>
  </si>
  <si>
    <t>154771LGE</t>
  </si>
  <si>
    <t>TC RAT TERMINATION UPGD</t>
  </si>
  <si>
    <t>154801LGE</t>
  </si>
  <si>
    <t>TC SHUTTLE BARGE</t>
  </si>
  <si>
    <t>162436LGE</t>
  </si>
  <si>
    <t>TC2 PULVERIZER GEARBOX</t>
  </si>
  <si>
    <t>162456LGE</t>
  </si>
  <si>
    <t>TC2 RECYCLE PUMP PIPING</t>
  </si>
  <si>
    <t>139767LGE</t>
  </si>
  <si>
    <t>TC2 AUX STEAM TO SRVC BUILD</t>
  </si>
  <si>
    <t>156823LGE</t>
  </si>
  <si>
    <t>TC2 CEM UPGRADE</t>
  </si>
  <si>
    <t>156973LGE</t>
  </si>
  <si>
    <t>TC2 FGD FRP SPARY HEADERS</t>
  </si>
  <si>
    <t>153019LGE</t>
  </si>
  <si>
    <t>TC2 B CEM FLOW MONITOR CHANGE</t>
  </si>
  <si>
    <t>154744LGE</t>
  </si>
  <si>
    <t>TC2 COOLING TOWER PUMP OH</t>
  </si>
  <si>
    <t>157077LGE</t>
  </si>
  <si>
    <t>TC2 IA COMP OH</t>
  </si>
  <si>
    <t>163733LGE</t>
  </si>
  <si>
    <t>TC2 CCW PUMPS OH#</t>
  </si>
  <si>
    <t>162434LGE</t>
  </si>
  <si>
    <t>TC2 CCW PUMPS OVERHAUL</t>
  </si>
  <si>
    <t>153058LGE</t>
  </si>
  <si>
    <t>TC2 WESP BRACE</t>
  </si>
  <si>
    <t>140604LGE</t>
  </si>
  <si>
    <t>TC2 ID FAN BLADES</t>
  </si>
  <si>
    <t>155641LGE</t>
  </si>
  <si>
    <t>152685LGE</t>
  </si>
  <si>
    <t>TC2 B BFP OVERHAUL</t>
  </si>
  <si>
    <t>0322 - TRIMBLE COUNTY - SO2 UNIT 2</t>
  </si>
  <si>
    <t>137588LGE</t>
  </si>
  <si>
    <t>TC BALL MILL BULL GEAR</t>
  </si>
  <si>
    <t>GEN CAP: ENVIRONMENTAL</t>
  </si>
  <si>
    <t>152695LGE</t>
  </si>
  <si>
    <t>152663LGE</t>
  </si>
  <si>
    <t>TC2 A FD FAN OVERHAUL</t>
  </si>
  <si>
    <t>155629LGE</t>
  </si>
  <si>
    <t>155661LGE</t>
  </si>
  <si>
    <t>162423LGE</t>
  </si>
  <si>
    <t>TC2 PYRITE HOPPER</t>
  </si>
  <si>
    <t>155631LGE</t>
  </si>
  <si>
    <t>155647LGE</t>
  </si>
  <si>
    <t>152689LGE</t>
  </si>
  <si>
    <t>TC2 BCWP OVERHAUL</t>
  </si>
  <si>
    <t>153017LGE</t>
  </si>
  <si>
    <t>TC2 PCM Hg MONITOR UPGRADE</t>
  </si>
  <si>
    <t>150049LGE</t>
  </si>
  <si>
    <t>TC REPL LST TANK FLOORS</t>
  </si>
  <si>
    <t>155659LGE</t>
  </si>
  <si>
    <t>155653LGE</t>
  </si>
  <si>
    <t>155655LGE</t>
  </si>
  <si>
    <t>155596LGE</t>
  </si>
  <si>
    <t>153050LGE</t>
  </si>
  <si>
    <t>157191LGE</t>
  </si>
  <si>
    <t>TC2 LOWER SLOPE WW REPL</t>
  </si>
  <si>
    <t>154784LGE</t>
  </si>
  <si>
    <t>TC2 TURBINE RESEAL LPA&amp;LPB</t>
  </si>
  <si>
    <t>152659LGE</t>
  </si>
  <si>
    <t>TC2 A ID FAN OVERHAUL</t>
  </si>
  <si>
    <t>156842LGE</t>
  </si>
  <si>
    <t>TC2 SOOTBLOWER CONTROLS UPGD</t>
  </si>
  <si>
    <t>152661LGE</t>
  </si>
  <si>
    <t>TC2 B ID FAN OVERHAUL</t>
  </si>
  <si>
    <t>150056LGE</t>
  </si>
  <si>
    <t>TC2 RH PLATENT REPL</t>
  </si>
  <si>
    <t>152691LGE</t>
  </si>
  <si>
    <t>TC2 GENERATOR PIPING UPGRADE</t>
  </si>
  <si>
    <t>157095LGE</t>
  </si>
  <si>
    <t>135252LGE</t>
  </si>
  <si>
    <t>157779LGE</t>
  </si>
  <si>
    <t>TC2 RH ATTEMPERATORS</t>
  </si>
  <si>
    <t>TC1 FRONT LOWER SLOPE</t>
  </si>
  <si>
    <t>153054LGE</t>
  </si>
  <si>
    <t>TC2 SPARE CIRC WATER PUMP MTR</t>
  </si>
  <si>
    <t>RETIREMENT - RWIP</t>
  </si>
  <si>
    <t>TC1 SDRS ME REMOVAL</t>
  </si>
  <si>
    <t>TC1 SPRING CAN UPGRADE</t>
  </si>
  <si>
    <t>152076LGE</t>
  </si>
  <si>
    <t>TC WATER TRTMT  AIR SYSTEM</t>
  </si>
  <si>
    <t>154803LGE</t>
  </si>
  <si>
    <t>TC LIMESTONE FEEDER UPG</t>
  </si>
  <si>
    <t>156838LGE</t>
  </si>
  <si>
    <t>TC PLC CONVERSION</t>
  </si>
  <si>
    <t>GSESPIRTL</t>
  </si>
  <si>
    <t>SPIR TRIMBLE COUNTY LGE</t>
  </si>
  <si>
    <t>RWIP-ARO-ECR CLEARING</t>
  </si>
  <si>
    <t>157472TC</t>
  </si>
  <si>
    <t>GS SL CCR WELL MONITOR TC 2021</t>
  </si>
  <si>
    <t>157473TC</t>
  </si>
  <si>
    <t>GS SL CCR WELL MONITOR TC 2022</t>
  </si>
  <si>
    <t>157474TC</t>
  </si>
  <si>
    <t>GS SL CCR WELL MONITOR TC 2023</t>
  </si>
  <si>
    <t>157475TC</t>
  </si>
  <si>
    <t>GS SL CCR WELL MONITOR TC 2024</t>
  </si>
  <si>
    <t>157476TC</t>
  </si>
  <si>
    <t>GS SL CCR WELL MONITOR TC 2025</t>
  </si>
  <si>
    <t>PLTL: TOTAL LABOR</t>
  </si>
  <si>
    <t>0301 - TRIMBLE COUNTY COMMON-GENERATION</t>
  </si>
  <si>
    <t>TC1 GSU COOLING UPG</t>
  </si>
  <si>
    <t>152104LGE</t>
  </si>
  <si>
    <t>TC2 LAST STAGE BUCKETS</t>
  </si>
  <si>
    <t>PPLCTL: TOTAL COST OF SALES</t>
  </si>
  <si>
    <t>PPLCER: ENVIRONMENTAL COST RECOVERY</t>
  </si>
  <si>
    <t>ECR LANDFILL MAINTENANCE</t>
  </si>
  <si>
    <t>MA40LGE</t>
  </si>
  <si>
    <t>MASS ALLOC 40 BUDGET</t>
  </si>
  <si>
    <t>GEN O M: OTHER</t>
  </si>
  <si>
    <t>ECR LANDFILL OPERATIONS</t>
  </si>
  <si>
    <t>MA41LGE</t>
  </si>
  <si>
    <t>OTHER</t>
  </si>
  <si>
    <t>ECR FLY ASH DISPOSAL</t>
  </si>
  <si>
    <t>GEN O M: COST OF SALES</t>
  </si>
  <si>
    <t>ECR EFFLUENT WATER OPERATIONS</t>
  </si>
  <si>
    <t>ECR EFFLUENT WATER MAINTENANCE</t>
  </si>
  <si>
    <t>MA41KU</t>
  </si>
  <si>
    <t>MA41KU TC2</t>
  </si>
  <si>
    <t>MA60KU</t>
  </si>
  <si>
    <t>MA 60 KU</t>
  </si>
  <si>
    <t>MA42LGE</t>
  </si>
  <si>
    <t>MA42LGE TC</t>
  </si>
  <si>
    <t>ECR CCR BEN REUSE SYSTEM MAINT</t>
  </si>
  <si>
    <t>MA46LGE</t>
  </si>
  <si>
    <t>MA 46 LGE</t>
  </si>
  <si>
    <t>ECR SORBENT INJECTION OPERATION</t>
  </si>
  <si>
    <t>TCLAND</t>
  </si>
  <si>
    <t>Landfill Maintenance</t>
  </si>
  <si>
    <t>TC-ELG</t>
  </si>
  <si>
    <t>TC EFLUIENT GUIDELINES</t>
  </si>
  <si>
    <t>GEN MTC: ELG</t>
  </si>
  <si>
    <t>TCELGOPS</t>
  </si>
  <si>
    <t>TC ELG OPERATIONS</t>
  </si>
  <si>
    <t>GEN OPS: ELG</t>
  </si>
  <si>
    <t>TC-CCRASH</t>
  </si>
  <si>
    <t>TC-CCR BTM/FLY ASH</t>
  </si>
  <si>
    <t>TC-FACAS</t>
  </si>
  <si>
    <t>TC FLYASH CAS</t>
  </si>
  <si>
    <t>GEN MTC: CCP DISPOSAL</t>
  </si>
  <si>
    <t>TC-FASILO</t>
  </si>
  <si>
    <t>TC FLYASH SILO</t>
  </si>
  <si>
    <t>TC-FASURG</t>
  </si>
  <si>
    <t>TC FLYASH SURGE SILO</t>
  </si>
  <si>
    <t>TC-FABLE</t>
  </si>
  <si>
    <t>TC FLYASH BLE</t>
  </si>
  <si>
    <t>TCHLIMOPS</t>
  </si>
  <si>
    <t>TC Hydrated Lime Operations</t>
  </si>
  <si>
    <t>GEN OPS: ENVIRONMENTAL</t>
  </si>
  <si>
    <t>TC-FADISP</t>
  </si>
  <si>
    <t>TC FLY ASH DISPOSAL</t>
  </si>
  <si>
    <t>GEN O M: OPERATIONS</t>
  </si>
  <si>
    <t>TC-CCRFAC</t>
  </si>
  <si>
    <t>TC-CCR FACILITY</t>
  </si>
  <si>
    <t>TC-CCRGYP</t>
  </si>
  <si>
    <t>TC-CCR GYPSUM PROCESSING</t>
  </si>
  <si>
    <t>TC-FABLO</t>
  </si>
  <si>
    <t>TC FLY ASH BARGE LOADOUT</t>
  </si>
  <si>
    <t>TCLANDOPS</t>
  </si>
  <si>
    <t>TC LANDFILL OPERATIONS</t>
  </si>
  <si>
    <t>TC-CCROPS</t>
  </si>
  <si>
    <t>PPLETO: TOTAL OPERATING EXPENSE</t>
  </si>
  <si>
    <t>MTCE-BOILER PLANT</t>
  </si>
  <si>
    <t>STM EXP(EX SDRS.SPP)</t>
  </si>
  <si>
    <t>MTCE SUPER/ENG - STEAM</t>
  </si>
  <si>
    <t>OPER SUPER/ENG</t>
  </si>
  <si>
    <t>MISC STM PWR EXP</t>
  </si>
  <si>
    <t>ELECTRIC SYS OPR</t>
  </si>
  <si>
    <t>MTCE-STRUCTURES</t>
  </si>
  <si>
    <t>FUEL HANDLING</t>
  </si>
  <si>
    <t>MTCE SUPER/ENG - STEAM - INDIRECT</t>
  </si>
  <si>
    <t>MEDICAL INSURANCE EXPENSE - BURDENS</t>
  </si>
  <si>
    <t>MTCE-ELECTRIC PLANT</t>
  </si>
  <si>
    <t>MISC STM PWR EXP - INDIRECT</t>
  </si>
  <si>
    <t>FICA TAX</t>
  </si>
  <si>
    <t>MTCE-MISC/STM PLANT</t>
  </si>
  <si>
    <t>FUEL HANDLING - INDIRECT</t>
  </si>
  <si>
    <t>OPER SUPER/ENG - INDIRECT</t>
  </si>
  <si>
    <t>AMORTIZATION OF REFINED COAL - COAL YARD SERVICES - KY</t>
  </si>
  <si>
    <t>Refined Coal Amortization</t>
  </si>
  <si>
    <t>MTCE-SLUDGE STAB SYS</t>
  </si>
  <si>
    <t>401K EXPENSE - BURDENS</t>
  </si>
  <si>
    <t>RETIREMENT INCOME EXPENSE - BURDENS</t>
  </si>
  <si>
    <t>SORBENT INJECTION OPERATION</t>
  </si>
  <si>
    <t>PENSION SERVICE COST - BURDENS</t>
  </si>
  <si>
    <t>SDRS-COMMON H2O SYS</t>
  </si>
  <si>
    <t>MAINTENANCE-SDRS</t>
  </si>
  <si>
    <t>TCCOMLABR</t>
  </si>
  <si>
    <t>Company Labor</t>
  </si>
  <si>
    <t>GEN OPS: PLANT OPERATION</t>
  </si>
  <si>
    <t>MA50COM</t>
  </si>
  <si>
    <t>OTHER BENEFITS EXPENSE - BURDENS</t>
  </si>
  <si>
    <t>WORKERS COMP EXPENSE - BURDENS</t>
  </si>
  <si>
    <t>FASB 106 (OPEB) SERVICE COST - BURDENS</t>
  </si>
  <si>
    <t>GROUP LIFE INSURANCE EXPENSE - BURDENS</t>
  </si>
  <si>
    <t>LONG TERM DISABILITY EXPENSE - BURDENS</t>
  </si>
  <si>
    <t>DENTAL INSURANCE EXPENSE - BURDENS</t>
  </si>
  <si>
    <t>INSTR/CNTRL-ENVRNL</t>
  </si>
  <si>
    <t>STM EXP(EX SDRS.SPP) - INDIRECT</t>
  </si>
  <si>
    <t>SORBENT INJECTION MAINTENANCE</t>
  </si>
  <si>
    <t>MAINTENANCE OF SCR/NOX REDUCTION EQUIP</t>
  </si>
  <si>
    <t>REFINED COAL - TC COAL HANDLING SERVICES</t>
  </si>
  <si>
    <t>TCCOALKU</t>
  </si>
  <si>
    <t>TC REFINED COAL KU</t>
  </si>
  <si>
    <t>FEDERAL UNEMP TAX</t>
  </si>
  <si>
    <t>STATE UNEMP TAX</t>
  </si>
  <si>
    <t>TC-SO3OPS</t>
  </si>
  <si>
    <t>TC SO3 OPS</t>
  </si>
  <si>
    <t>GSVPIPEL</t>
  </si>
  <si>
    <t>GS GE CE CCR Pipe InspLGE</t>
  </si>
  <si>
    <t>GEN MTC: INSPECTIONS</t>
  </si>
  <si>
    <t>GSMOHEPL</t>
  </si>
  <si>
    <t>GS GE ME HEP Outage LGE</t>
  </si>
  <si>
    <t>GEN O M: OUTAGES</t>
  </si>
  <si>
    <t>GSMOCFIL</t>
  </si>
  <si>
    <t>GS GE ME CF OutageLGE</t>
  </si>
  <si>
    <t>GSVIIPL</t>
  </si>
  <si>
    <t>GS GE CE DI InspectionsLGE</t>
  </si>
  <si>
    <t>TC000RS-</t>
  </si>
  <si>
    <t>Reactant Supply - 002650</t>
  </si>
  <si>
    <t>GEN MTC: ENVIRONMENTAL</t>
  </si>
  <si>
    <t>TC-AH-</t>
  </si>
  <si>
    <t>Ash Handling - 002650</t>
  </si>
  <si>
    <t>TCPOND</t>
  </si>
  <si>
    <t>TC ASH POND</t>
  </si>
  <si>
    <t>TC000CA-</t>
  </si>
  <si>
    <t>Compressed Air</t>
  </si>
  <si>
    <t>GEN MTC: ALL OTHER MAINT.</t>
  </si>
  <si>
    <t>TC-PFCPUL</t>
  </si>
  <si>
    <t>Coal Mills - 002650</t>
  </si>
  <si>
    <t>GEN MTC: BOILER</t>
  </si>
  <si>
    <t>TC000SW-</t>
  </si>
  <si>
    <t>Service Water - 002650</t>
  </si>
  <si>
    <t>GEN MTC: WATER SYSTEMS</t>
  </si>
  <si>
    <t>TC1F21OUT</t>
  </si>
  <si>
    <t>TC1 FALL 2021 PLANNED OUTAGE</t>
  </si>
  <si>
    <t>TC1F22OUT</t>
  </si>
  <si>
    <t>TC1 PLANNED 2022</t>
  </si>
  <si>
    <t>TC-PFC</t>
  </si>
  <si>
    <t>Primary Fuel Combust - 002650</t>
  </si>
  <si>
    <t>TC1F23OUT</t>
  </si>
  <si>
    <t>TC1 FALL 2023 PLANNED OUTAGE</t>
  </si>
  <si>
    <t>TC1F24OUT</t>
  </si>
  <si>
    <t>TC1 PLANNED OUT 2024</t>
  </si>
  <si>
    <t>TC1F25OUT</t>
  </si>
  <si>
    <t>TC1F25OUT PLANNED FALL OUTAGE</t>
  </si>
  <si>
    <t>TC1F26OUT</t>
  </si>
  <si>
    <t>TC1 PLANNED OUT 2026</t>
  </si>
  <si>
    <t>TC1F27OUT</t>
  </si>
  <si>
    <t>TC1 2027 OUTAGE</t>
  </si>
  <si>
    <t>TC1F28OUT</t>
  </si>
  <si>
    <t>TC1 PLANNED OUT 2028</t>
  </si>
  <si>
    <t>TC1F29OUT</t>
  </si>
  <si>
    <t>TC1 FALL 2029 PLANNED OUTAGE</t>
  </si>
  <si>
    <t>TC1F30OUT</t>
  </si>
  <si>
    <t>TC1 PLANNED OUT 2030</t>
  </si>
  <si>
    <t>TC-CBA</t>
  </si>
  <si>
    <t>Combustion Air</t>
  </si>
  <si>
    <t>TC-CCW</t>
  </si>
  <si>
    <t>Closed Cooling Water - 002650</t>
  </si>
  <si>
    <t>TC2S21OUT</t>
  </si>
  <si>
    <t>TC2 SPRING 2021 PLANNED OUTAGE</t>
  </si>
  <si>
    <t>TC2S27OUT</t>
  </si>
  <si>
    <t>TC2 SPRING 2027 OUTAGE</t>
  </si>
  <si>
    <t>TC2S29OUT</t>
  </si>
  <si>
    <t>TC2 29 OUTAGE</t>
  </si>
  <si>
    <t>TC2S22OUT</t>
  </si>
  <si>
    <t>TC2 SPRING 2022 PLANNED OUTAGE</t>
  </si>
  <si>
    <t>TC2S30OUT</t>
  </si>
  <si>
    <t>TC2 SPRING PLANNED OUTAGE</t>
  </si>
  <si>
    <t>TC2S24OUT</t>
  </si>
  <si>
    <t>TC2 SPRING 2024 PLANNED OUTAGE</t>
  </si>
  <si>
    <t>TC2S28OUT</t>
  </si>
  <si>
    <t>TC2 PLANNED OUTAGE SPRING 2028</t>
  </si>
  <si>
    <t>TC2S26OUT</t>
  </si>
  <si>
    <t>TC2 SPRING 2026 PLANNED OUTAGE</t>
  </si>
  <si>
    <t>TC000AF-</t>
  </si>
  <si>
    <t>Auxiliary Fuel</t>
  </si>
  <si>
    <t>TC-BL-</t>
  </si>
  <si>
    <t>Boiler - 002650</t>
  </si>
  <si>
    <t>TC2S23OUT</t>
  </si>
  <si>
    <t>TC2 SPRING 2023 PLANNED OUTAGE</t>
  </si>
  <si>
    <t>CLOSED 04/20 - MERCURY MONITORS MAINTENANCE</t>
  </si>
  <si>
    <t>TCMERC</t>
  </si>
  <si>
    <t>TC Mercury Monitoring</t>
  </si>
  <si>
    <t>TCCOOLTWR</t>
  </si>
  <si>
    <t>TC1 MD Cooling Tower</t>
  </si>
  <si>
    <t>TC-EHC</t>
  </si>
  <si>
    <t>Electro-Hudraulic Control</t>
  </si>
  <si>
    <t>GEN MTC: TURBINE/GENERATOR</t>
  </si>
  <si>
    <t>TC000PRD</t>
  </si>
  <si>
    <t>Power Distribution - 002650</t>
  </si>
  <si>
    <t>GEN MTC: POWER DISTRIBUTION</t>
  </si>
  <si>
    <t>TC-CND</t>
  </si>
  <si>
    <t>Condensate - 002650</t>
  </si>
  <si>
    <t>TC-OBSINV</t>
  </si>
  <si>
    <t>Obsolete Inventory - 002650</t>
  </si>
  <si>
    <t>TC000RS-B</t>
  </si>
  <si>
    <t>Limestone Barge Unlodr</t>
  </si>
  <si>
    <t>TC-SDR</t>
  </si>
  <si>
    <t>SDRS - 002650</t>
  </si>
  <si>
    <t>TC2S25OUT</t>
  </si>
  <si>
    <t>TC2 SPRING 2025 OUTAGE</t>
  </si>
  <si>
    <t>TC-BCW</t>
  </si>
  <si>
    <t>Boiler Circ Water</t>
  </si>
  <si>
    <t>TC-BCWBCP</t>
  </si>
  <si>
    <t>Boiler Circ Water Pump</t>
  </si>
  <si>
    <t>TC000CAE</t>
  </si>
  <si>
    <t>Control / Emergency DC</t>
  </si>
  <si>
    <t>TC-AC-</t>
  </si>
  <si>
    <t>Auxiliary Cooling</t>
  </si>
  <si>
    <t>TC-FW-BFP</t>
  </si>
  <si>
    <t>Boiler Feed Pump</t>
  </si>
  <si>
    <t>TC-CW-</t>
  </si>
  <si>
    <t>Circulating Water - 002650</t>
  </si>
  <si>
    <t>TC000COM</t>
  </si>
  <si>
    <t>Communications - 002650</t>
  </si>
  <si>
    <t>LGE VP Pwr Prod</t>
  </si>
  <si>
    <t>TC-TA-</t>
  </si>
  <si>
    <t>Turbine and Auxiliaries</t>
  </si>
  <si>
    <t>TC-SCR</t>
  </si>
  <si>
    <t>SCR Maint / Oper</t>
  </si>
  <si>
    <t>TC-PAC</t>
  </si>
  <si>
    <t>TC-AS-</t>
  </si>
  <si>
    <t>Auxiliary Steam System</t>
  </si>
  <si>
    <t>GSSLCCRLL</t>
  </si>
  <si>
    <t>GS SL CCR LF Well MonitorLGE</t>
  </si>
  <si>
    <t>TC-FAT</t>
  </si>
  <si>
    <t>Flyash Transfer</t>
  </si>
  <si>
    <t>TC-EXC</t>
  </si>
  <si>
    <t>Excitation - 002650</t>
  </si>
  <si>
    <t>TC-FW-</t>
  </si>
  <si>
    <t>Feed Water</t>
  </si>
  <si>
    <t>TC-SDRCEM</t>
  </si>
  <si>
    <t>CEMS Systems</t>
  </si>
  <si>
    <t>TC-FG-</t>
  </si>
  <si>
    <t>Flue Gas - 002650</t>
  </si>
  <si>
    <t>TCCITYWAT</t>
  </si>
  <si>
    <t>TC-000DSI</t>
  </si>
  <si>
    <t>DRY SORBENT INJECTION SYSTEM</t>
  </si>
  <si>
    <t>TC-PJF</t>
  </si>
  <si>
    <t>Pulse Jet Fabric Filter</t>
  </si>
  <si>
    <t>TCHYPCTWR</t>
  </si>
  <si>
    <t>TC2 Hyperbolic Cooling Tower</t>
  </si>
  <si>
    <t>TC-GA-</t>
  </si>
  <si>
    <t>Generator and Auxiliaries</t>
  </si>
  <si>
    <t>TCADMIN</t>
  </si>
  <si>
    <t>Admin Support - 002650</t>
  </si>
  <si>
    <t>TC000SD-</t>
  </si>
  <si>
    <t>Sumps and Drains</t>
  </si>
  <si>
    <t>GEN MTC: BUILDINGS/GROUNDS</t>
  </si>
  <si>
    <t>TCOPSLABR</t>
  </si>
  <si>
    <t>TC Operations Labor</t>
  </si>
  <si>
    <t>TC000CHGS</t>
  </si>
  <si>
    <t>Stacker/reclaimer</t>
  </si>
  <si>
    <t>GEN MTC: FUEL HANDLING</t>
  </si>
  <si>
    <t>TCTRUK/EQ</t>
  </si>
  <si>
    <t>Road Trucks / Equipt</t>
  </si>
  <si>
    <t>TC-ESP</t>
  </si>
  <si>
    <t>Electrostatic Precipitator</t>
  </si>
  <si>
    <t>TC000TRF</t>
  </si>
  <si>
    <t>Transformers 1 - 002650</t>
  </si>
  <si>
    <t>TCMNTLABR</t>
  </si>
  <si>
    <t>TC Maintenance Labor</t>
  </si>
  <si>
    <t>TCFUELHAN</t>
  </si>
  <si>
    <t>GEN FH: FUEL HANDLING</t>
  </si>
  <si>
    <t>TC000CHGB</t>
  </si>
  <si>
    <t>Barge Unloader</t>
  </si>
  <si>
    <t>TC000WTR</t>
  </si>
  <si>
    <t>Water Treatment</t>
  </si>
  <si>
    <t>146622LGE</t>
  </si>
  <si>
    <t>TC Comm Ops LGE</t>
  </si>
  <si>
    <t>TC-PWOPS</t>
  </si>
  <si>
    <t>TC PWS OPERATIONS</t>
  </si>
  <si>
    <t>GEN OPS: PROCESS WATER</t>
  </si>
  <si>
    <t>TC000RS-M</t>
  </si>
  <si>
    <t>Limestone Ball Mills</t>
  </si>
  <si>
    <t>TC000CU-</t>
  </si>
  <si>
    <t>Computers, Connection</t>
  </si>
  <si>
    <t>TC000GUE</t>
  </si>
  <si>
    <t>General Use Equipment -002650</t>
  </si>
  <si>
    <t>TCSAFE/DV</t>
  </si>
  <si>
    <t>Emp Safety / Develop</t>
  </si>
  <si>
    <t>TC000CHGC</t>
  </si>
  <si>
    <t>Coal Conveyors</t>
  </si>
  <si>
    <t>TC-PWMAIN</t>
  </si>
  <si>
    <t>TC PWS MAINTENANCE</t>
  </si>
  <si>
    <t>GEN MTC: PROCESS WATER</t>
  </si>
  <si>
    <t>TC000FP-</t>
  </si>
  <si>
    <t>Fire Protection - 002650</t>
  </si>
  <si>
    <t>TC000CHG</t>
  </si>
  <si>
    <t>Coal Handling - 002650</t>
  </si>
  <si>
    <t>TCCHEMIC</t>
  </si>
  <si>
    <t>Chemical Purchases</t>
  </si>
  <si>
    <t>TCTOOLS</t>
  </si>
  <si>
    <t>Tools / Consumables</t>
  </si>
  <si>
    <t>TC000PLT</t>
  </si>
  <si>
    <t>General Plant</t>
  </si>
  <si>
    <t>TC000HVC</t>
  </si>
  <si>
    <t>HVAC - 002650</t>
  </si>
  <si>
    <t>TC000STB</t>
  </si>
  <si>
    <t>Structures and Buildings</t>
  </si>
  <si>
    <t>TCCHOPS</t>
  </si>
  <si>
    <t>TC COAL HANDLING OPERATIONS</t>
  </si>
  <si>
    <t>PPLOIE: TOTAL OTHER INCOME AND EXPENSE</t>
  </si>
  <si>
    <t>CLOSED 05/18 - PENSION NON SERVICE COST - BURDENS</t>
  </si>
  <si>
    <t>CLOSED 05/18 - FASB 106 POST RETIREMENT NON SERVICE COST EXPENSE - BURDENS</t>
  </si>
  <si>
    <t>OTHER DEDUCTIONS</t>
  </si>
  <si>
    <t>TCBTL</t>
  </si>
  <si>
    <t>GEN BTL: BELOW THE LINE</t>
  </si>
  <si>
    <t>OTHER DEDUCTIONS - INDIRECT</t>
  </si>
  <si>
    <t>ECR EFFLUENT WATERS CHEMICALS</t>
  </si>
  <si>
    <t>TCELGCHEM</t>
  </si>
  <si>
    <t>TC ELG CHEMICALS</t>
  </si>
  <si>
    <t>LKE TC1</t>
  </si>
  <si>
    <t>LKE TC2</t>
  </si>
  <si>
    <t>Sum of LKE TC1</t>
  </si>
  <si>
    <t>Sum of LKE TC2</t>
  </si>
  <si>
    <t>Summary Point 15</t>
  </si>
  <si>
    <t>Account Description</t>
  </si>
  <si>
    <t>Non - Lab</t>
  </si>
  <si>
    <t xml:space="preserve">TC1 SCR CATALYST L3 </t>
  </si>
  <si>
    <t>TC1 FINAL SH OUTLET HDR</t>
  </si>
  <si>
    <t>TC1 MDCT STACK REPL</t>
  </si>
  <si>
    <t>TC1 MDCT CELL REBUILD</t>
  </si>
  <si>
    <t>TC1 MAIN AUX TRANSFORMER</t>
  </si>
  <si>
    <t xml:space="preserve">TC1_PJFF B&amp;C </t>
  </si>
  <si>
    <t>TC1 RADIANT RH TUBE REPL</t>
  </si>
  <si>
    <t>TC1 EXP JOINTS 2027</t>
  </si>
  <si>
    <t>TC1 COAL CONDUITS 2025</t>
  </si>
  <si>
    <t>TC1 BOILER SAMPLE PANEL UPG</t>
  </si>
  <si>
    <t>TC1 7KV SWITCHGEAR UPGD</t>
  </si>
  <si>
    <t>TC1 Retube Condensor</t>
  </si>
  <si>
    <t>TC1 SCR ACOUSTIC HORNS</t>
  </si>
  <si>
    <t>TC1 FGD INLET FLOW MONITOR</t>
  </si>
  <si>
    <t>TC1 COAL FLOW ANALYZERS</t>
  </si>
  <si>
    <t>TC1 GENERATOR BREAKER</t>
  </si>
  <si>
    <t>TC1 FRONT LOWER SLOPE 2023</t>
  </si>
  <si>
    <t>TC1 DIVISION PANEL RPL 2025</t>
  </si>
  <si>
    <t>TC1 AIR HEATER CE BASKETS</t>
  </si>
  <si>
    <t>TC1 REPL SH OUTLET LINKS</t>
  </si>
  <si>
    <t>TC1 EMERGENCY GENERATE UPG</t>
  </si>
  <si>
    <t>TC1 PJFF B&amp;G 2027</t>
  </si>
  <si>
    <t>TC1 FRONT RH ASSEMBLY REP</t>
  </si>
  <si>
    <t>TC1 ECONOMIZER REPL</t>
  </si>
  <si>
    <t>TC1 BURNER REPL (A,B ELEV)</t>
  </si>
  <si>
    <t>TC1 FEEDWATER HEATER REPL</t>
  </si>
  <si>
    <t>TC1 SDRS AGITATORS</t>
  </si>
  <si>
    <t>TC1 SDRS DUCT MOD'S</t>
  </si>
  <si>
    <t>TC1 SCR CATALYST L2 REPL</t>
  </si>
  <si>
    <t>140024LGE</t>
  </si>
  <si>
    <t>TC E CONVEYOR STRUCTURE UPGD</t>
  </si>
  <si>
    <t>152657LGE</t>
  </si>
  <si>
    <t>TC CCR PIPE CONVEYOR BELT</t>
  </si>
  <si>
    <t>153002LGE</t>
  </si>
  <si>
    <t>TC CCR DRY VAC EQUIPMENT</t>
  </si>
  <si>
    <t>150070LGE</t>
  </si>
  <si>
    <t>TC COAL BLEND TUNNEL N SIDE</t>
  </si>
  <si>
    <t>153044LGE</t>
  </si>
  <si>
    <t>154775LGE</t>
  </si>
  <si>
    <t>TC2 OIL VAPOR EXT FILTER UPG</t>
  </si>
  <si>
    <t>155578LGE</t>
  </si>
  <si>
    <t>TC2 CATALYST L2</t>
  </si>
  <si>
    <t>156946LGE</t>
  </si>
  <si>
    <t>TC2 AIR HEATER CE BASKETS</t>
  </si>
  <si>
    <t>157783LGE</t>
  </si>
  <si>
    <t>TC2 SH ATTEMPERATORS</t>
  </si>
  <si>
    <t>156844LGE</t>
  </si>
  <si>
    <t>TC TSI CONTROLS UPGD</t>
  </si>
  <si>
    <t>137598LGE</t>
  </si>
  <si>
    <t>TC INSTALL S COAL CONVEYOR</t>
  </si>
  <si>
    <t>157135LGE</t>
  </si>
  <si>
    <t>TC CRANE REPLACE</t>
  </si>
  <si>
    <t>153032LGE</t>
  </si>
  <si>
    <t>TC ADDITIONAL RO SYSTEM</t>
  </si>
  <si>
    <t>153247LGE</t>
  </si>
  <si>
    <t>TC2 Generator Breaker</t>
  </si>
  <si>
    <t>156840LGE</t>
  </si>
  <si>
    <t>TC NETWORK FIBER UPGRADE</t>
  </si>
  <si>
    <t>159906LGE</t>
  </si>
  <si>
    <t>TC2 SCR CATALYST L3 REPL</t>
  </si>
  <si>
    <t>140611LGE</t>
  </si>
  <si>
    <t>TC CRUSHER BIN REDUNDANCY</t>
  </si>
  <si>
    <t>150074LGE</t>
  </si>
  <si>
    <t>TC E4 CONVEYOR</t>
  </si>
  <si>
    <t>162448LGE</t>
  </si>
  <si>
    <t>TC INSTALL VFD ON SWP</t>
  </si>
  <si>
    <t>156967LGE</t>
  </si>
  <si>
    <t>TC2 FGD AGITATOR BLADES</t>
  </si>
  <si>
    <t>150066LGE</t>
  </si>
  <si>
    <t>TC B LSTONE CONV CHUTE</t>
  </si>
  <si>
    <t>154739LGE</t>
  </si>
  <si>
    <t>TC2 CONDENSATE RTN TO TC1 DUMP</t>
  </si>
  <si>
    <t>153001LGE</t>
  </si>
  <si>
    <t>TC AMBULANCE</t>
  </si>
  <si>
    <t>150067LGE</t>
  </si>
  <si>
    <t>TC A LSTONE CONV FLOP GATE</t>
  </si>
  <si>
    <t>150048LGE</t>
  </si>
  <si>
    <t>TC FLYASH SAMPLERS</t>
  </si>
  <si>
    <t>150039LGE</t>
  </si>
  <si>
    <t>TC2 WCAH FLOW METERS</t>
  </si>
  <si>
    <t>154715LGE</t>
  </si>
  <si>
    <t>TC2 SOOTBLOWER CONTROL WIRING</t>
  </si>
  <si>
    <t>153064LGE</t>
  </si>
  <si>
    <t>TC2 RH SAFETY UPG</t>
  </si>
  <si>
    <t>150036LGE</t>
  </si>
  <si>
    <t>TC2 ID FAN PLAFORMS</t>
  </si>
  <si>
    <t xml:space="preserve">TC2 ID FAN BLADE SETS </t>
  </si>
  <si>
    <t>149021LGE</t>
  </si>
  <si>
    <t>TC2 TDBFP RECIRC VALVE B</t>
  </si>
  <si>
    <t>152687LGE</t>
  </si>
  <si>
    <t>TC2 MDBFP OVERHAUL</t>
  </si>
  <si>
    <t>153031LGE</t>
  </si>
  <si>
    <t>TC2 BOILER DRAIN RECOV FILTER</t>
  </si>
  <si>
    <t>150011LGE</t>
  </si>
  <si>
    <t>TC2 BOILER WATER LANCES</t>
  </si>
  <si>
    <t>154735LGE</t>
  </si>
  <si>
    <t>TC2 CLOSED COOL AUTO VALVES</t>
  </si>
  <si>
    <t>155627LGE</t>
  </si>
  <si>
    <t xml:space="preserve">TC2 MS TURBINE BYP VLV </t>
  </si>
  <si>
    <t>155633LGE</t>
  </si>
  <si>
    <t xml:space="preserve">TC2 MS TURBINE BP VLV </t>
  </si>
  <si>
    <t>159926LGE</t>
  </si>
  <si>
    <t>TC2 SH/RH COND ASSESSMENT</t>
  </si>
  <si>
    <t>155663LGE</t>
  </si>
  <si>
    <t xml:space="preserve">TC2 BURNER B,E ROWS </t>
  </si>
  <si>
    <t>154782LGE</t>
  </si>
  <si>
    <t>TC2 TURBINE HP INLET SNOUT RPL</t>
  </si>
  <si>
    <t>155665LGE</t>
  </si>
  <si>
    <t>155649LGE</t>
  </si>
  <si>
    <t xml:space="preserve">TC2 HRH TURBINE BP VLV </t>
  </si>
  <si>
    <t>152042LGE</t>
  </si>
  <si>
    <t>TC2 SSC FLIGHT REPLACE</t>
  </si>
  <si>
    <t>155637LGE</t>
  </si>
  <si>
    <t xml:space="preserve">TC2 B FD FAN OH </t>
  </si>
  <si>
    <t>155657LGE</t>
  </si>
  <si>
    <t xml:space="preserve">TC2 EXPANSION JOINTS </t>
  </si>
  <si>
    <t>155598LGE</t>
  </si>
  <si>
    <t xml:space="preserve">TC2 SSC TILE </t>
  </si>
  <si>
    <t>156969LGE</t>
  </si>
  <si>
    <t>TC2 FGD MIST ELIMINATORS</t>
  </si>
  <si>
    <t>152084LGE</t>
  </si>
  <si>
    <t>TC2 HOT REHEAT PIPE</t>
  </si>
  <si>
    <t>152086LGE</t>
  </si>
  <si>
    <t>TC2 COLD REHEAT PIPE</t>
  </si>
  <si>
    <t>152088LGE</t>
  </si>
  <si>
    <t>TC2 MAIN STEAM PIPE</t>
  </si>
  <si>
    <t>154780LGE</t>
  </si>
  <si>
    <t>TC2 TURBINE RESEAL HP-IP ST P</t>
  </si>
  <si>
    <t>153052LGE</t>
  </si>
  <si>
    <t>TC2 SPARE ID FAN MOTOR</t>
  </si>
  <si>
    <t>157101LGE</t>
  </si>
  <si>
    <t>TC2 B ID FAN HUBS REBUILD</t>
  </si>
  <si>
    <t>157099LGE</t>
  </si>
  <si>
    <t>157083LGE</t>
  </si>
  <si>
    <t>TC2 TURBINE DIAPHRAGMS</t>
  </si>
  <si>
    <t>150057LGE</t>
  </si>
  <si>
    <t>TC2 REMOVE MAIN STOP VALVES</t>
  </si>
  <si>
    <t>157137LGE</t>
  </si>
  <si>
    <t xml:space="preserve">TC2 RH PLATENT </t>
  </si>
  <si>
    <t>155572LGE</t>
  </si>
  <si>
    <t xml:space="preserve">TC2 BOILER WATER WALL </t>
  </si>
  <si>
    <t>155574LGE</t>
  </si>
  <si>
    <t>159889LGE</t>
  </si>
  <si>
    <t>TC2 PJFF B&amp;C 2030</t>
  </si>
  <si>
    <t>154755LGE</t>
  </si>
  <si>
    <t xml:space="preserve">TC2 PJFF B&amp;C </t>
  </si>
  <si>
    <t>TC1 Add Fire Supp Coal Mill</t>
  </si>
  <si>
    <t>MC3 SH Outlet Header 2027</t>
  </si>
  <si>
    <t>157480TCK</t>
  </si>
  <si>
    <t>TC KU GS CCR WELL MONITOR 2029</t>
  </si>
  <si>
    <t>157480TC</t>
  </si>
  <si>
    <t>GS SL CCR WELL MONITOR TC 2029</t>
  </si>
  <si>
    <t>157478TC</t>
  </si>
  <si>
    <t>GS SL CCR WELL MONITOR TC 2027</t>
  </si>
  <si>
    <t>157477TC</t>
  </si>
  <si>
    <t>GS SL CCR WELL MONITOR TC 2026</t>
  </si>
  <si>
    <t>157479TC</t>
  </si>
  <si>
    <t>GS SL CCR WELL MONITOR TC 2028</t>
  </si>
  <si>
    <t>GSSLWMTCL</t>
  </si>
  <si>
    <t>GS SL CCR WELL MONITOR CR 2030</t>
  </si>
  <si>
    <t xml:space="preserve">TC1 SCR CATALYST L1 </t>
  </si>
  <si>
    <t xml:space="preserve">TC1 480V SWGR UPG </t>
  </si>
  <si>
    <t xml:space="preserve">TC ELECTROMECH RELAY </t>
  </si>
  <si>
    <t xml:space="preserve">TC2 MS TURBINE BYPASS VALVE </t>
  </si>
  <si>
    <t xml:space="preserve">TC2 DCS UPGRADE </t>
  </si>
  <si>
    <t xml:space="preserve">Mass Allocation 50 </t>
  </si>
  <si>
    <t xml:space="preserve">TC2 Powder Activated Carbon System </t>
  </si>
  <si>
    <t>Values</t>
  </si>
  <si>
    <t>Major Acct Type 17</t>
  </si>
  <si>
    <t>LOB1</t>
  </si>
  <si>
    <t>Month 01 Jan</t>
  </si>
  <si>
    <t>Month 02 Feb</t>
  </si>
  <si>
    <t>Month 03 Mar</t>
  </si>
  <si>
    <t>Month 04 Apr</t>
  </si>
  <si>
    <t>Month 05 May</t>
  </si>
  <si>
    <t>Month 06 Jun</t>
  </si>
  <si>
    <t>Month 07 Jul</t>
  </si>
  <si>
    <t>Month 08 Aug</t>
  </si>
  <si>
    <t>Month 09 Sep</t>
  </si>
  <si>
    <t>Month 10 Oct</t>
  </si>
  <si>
    <t>Month 11 Nov</t>
  </si>
  <si>
    <t>Month 12 Dec</t>
  </si>
  <si>
    <t>Stay-Open Costs, No Overhauls ($Nom)</t>
  </si>
  <si>
    <t>Overhauls ($Nom)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</si>
</sst>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0" fillId="0" borderId="0" xfId="0" pivotButton="1"/>
    <xf numFmtId="164" fontId="0" fillId="0" borderId="0" xfId="0" applyNumberFormat="1"/>
    <xf numFmtId="0" fontId="16" fillId="33" borderId="10" xfId="0" applyFont="1" applyFill="1" applyBorder="1"/>
    <xf numFmtId="0" fontId="16" fillId="0" borderId="0" xfId="0" applyFont="1"/>
    <xf numFmtId="0" fontId="16" fillId="0" borderId="10" xfId="0" applyFont="1" applyBorder="1"/>
    <xf numFmtId="164" fontId="0" fillId="0" borderId="0" xfId="42" applyNumberFormat="1" applyFont="1"/>
    <xf numFmtId="0" fontId="18" fillId="0" borderId="0" xfId="0" applyFont="1"/>
    <xf numFmtId="164" fontId="14" fillId="0" borderId="0" xfId="0" applyNumberFormat="1" applyFont="1"/>
    <xf numFmtId="164" fontId="14" fillId="0" borderId="0" xfId="42" applyNumberFormat="1" applyFont="1"/>
    <xf numFmtId="9" fontId="18" fillId="0" borderId="0" xfId="0" applyNumberFormat="1" applyFont="1"/>
    <xf numFmtId="164" fontId="19" fillId="0" borderId="0" xfId="0" applyNumberFormat="1" applyFont="1"/>
    <xf numFmtId="0" fontId="0" fillId="0" borderId="0" xfId="0" applyNumberForma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cKinney, Adam" refreshedDate="44635.575725810188" createdVersion="7" refreshedVersion="7" minRefreshableVersion="3" recordCount="5846" xr:uid="{6949CAE3-EF30-492F-B88F-F2B409232B6D}">
  <cacheSource type="worksheet">
    <worksheetSource ref="A1:AA5847" sheet="Budget"/>
  </cacheSource>
  <cacheFields count="27">
    <cacheField name="Major Acct Type 17" numFmtId="0">
      <sharedItems/>
    </cacheField>
    <cacheField name="Summary Point 15" numFmtId="0">
      <sharedItems containsBlank="1"/>
    </cacheField>
    <cacheField name="Account" numFmtId="0">
      <sharedItems containsSemiMixedTypes="0" containsString="0" containsNumber="1" containsInteger="1" minValue="107001" maxValue="926118"/>
    </cacheField>
    <cacheField name="Account Description" numFmtId="0">
      <sharedItems/>
    </cacheField>
    <cacheField name="Type" numFmtId="0">
      <sharedItems count="3">
        <s v="Capital"/>
        <s v="Fixed"/>
        <s v="VOM" u="1"/>
      </sharedItems>
    </cacheField>
    <cacheField name="Location" numFmtId="0">
      <sharedItems/>
    </cacheField>
    <cacheField name="Year" numFmtId="0">
      <sharedItems containsSemiMixedTypes="0" containsString="0" containsNumber="1" containsInteger="1" minValue="2020" maxValue="2030" count="11">
        <n v="2026"/>
        <n v="2027"/>
        <n v="2028"/>
        <n v="2029"/>
        <n v="2030"/>
        <n v="2021"/>
        <n v="2022"/>
        <n v="2023"/>
        <n v="2024"/>
        <n v="2025"/>
        <n v="2020" u="1"/>
      </sharedItems>
    </cacheField>
    <cacheField name="Non - Lab" numFmtId="0">
      <sharedItems/>
    </cacheField>
    <cacheField name="Budget Item" numFmtId="0">
      <sharedItems containsMixedTypes="1" containsNumber="1" containsInteger="1" minValue="124518" maxValue="165000"/>
    </cacheField>
    <cacheField name="Budget Description" numFmtId="0">
      <sharedItems/>
    </cacheField>
    <cacheField name="Category" numFmtId="0">
      <sharedItems/>
    </cacheField>
    <cacheField name="LOB1" numFmtId="0">
      <sharedItems/>
    </cacheField>
    <cacheField name="Month 01 Jan" numFmtId="0">
      <sharedItems containsSemiMixedTypes="0" containsString="0" containsNumber="1" containsInteger="1" minValue="-645968" maxValue="570436"/>
    </cacheField>
    <cacheField name="Month 02 Feb" numFmtId="0">
      <sharedItems containsSemiMixedTypes="0" containsString="0" containsNumber="1" containsInteger="1" minValue="-918803" maxValue="918803"/>
    </cacheField>
    <cacheField name="Month 03 Mar" numFmtId="0">
      <sharedItems containsSemiMixedTypes="0" containsString="0" containsNumber="1" containsInteger="1" minValue="-1848787" maxValue="1982500"/>
    </cacheField>
    <cacheField name="Month 04 Apr" numFmtId="0">
      <sharedItems containsSemiMixedTypes="0" containsString="0" containsNumber="1" containsInteger="1" minValue="-5237887" maxValue="6080907"/>
    </cacheField>
    <cacheField name="Month 05 May" numFmtId="0">
      <sharedItems containsSemiMixedTypes="0" containsString="0" containsNumber="1" containsInteger="1" minValue="-591817" maxValue="4667468"/>
    </cacheField>
    <cacheField name="Month 06 Jun" numFmtId="0">
      <sharedItems containsSemiMixedTypes="0" containsString="0" containsNumber="1" containsInteger="1" minValue="-471195" maxValue="838901"/>
    </cacheField>
    <cacheField name="Month 07 Jul" numFmtId="0">
      <sharedItems containsSemiMixedTypes="0" containsString="0" containsNumber="1" containsInteger="1" minValue="-889684" maxValue="1468032"/>
    </cacheField>
    <cacheField name="Month 08 Aug" numFmtId="0">
      <sharedItems containsSemiMixedTypes="0" containsString="0" containsNumber="1" containsInteger="1" minValue="-540939" maxValue="2616565"/>
    </cacheField>
    <cacheField name="Month 09 Sep" numFmtId="0">
      <sharedItems containsSemiMixedTypes="0" containsString="0" containsNumber="1" containsInteger="1" minValue="-994293" maxValue="3488972"/>
    </cacheField>
    <cacheField name="Month 10 Oct" numFmtId="0">
      <sharedItems containsSemiMixedTypes="0" containsString="0" containsNumber="1" containsInteger="1" minValue="-1145945" maxValue="4129775"/>
    </cacheField>
    <cacheField name="Month 11 Nov" numFmtId="0">
      <sharedItems containsSemiMixedTypes="0" containsString="0" containsNumber="1" containsInteger="1" minValue="-606150" maxValue="2282244"/>
    </cacheField>
    <cacheField name="Month 12 Dec" numFmtId="0">
      <sharedItems containsSemiMixedTypes="0" containsString="0" containsNumber="1" containsInteger="1" minValue="-524157" maxValue="493926"/>
    </cacheField>
    <cacheField name="Total" numFmtId="0">
      <sharedItems containsSemiMixedTypes="0" containsString="0" containsNumber="1" containsInteger="1" minValue="-8283645" maxValue="8477944"/>
    </cacheField>
    <cacheField name="LKE TC1" numFmtId="0">
      <sharedItems containsSemiMixedTypes="0" containsString="0" containsNumber="1" minValue="-2248281" maxValue="6358458"/>
    </cacheField>
    <cacheField name="LKE TC2" numFmtId="0">
      <sharedItems containsSemiMixedTypes="0" containsString="0" containsNumber="1" minValue="-6212733.75" maxValue="6212733.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46">
  <r>
    <s v="PPLBFC: TOTAL CAPITAL"/>
    <m/>
    <n v="107001"/>
    <s v="CONSTR WORK IN PROG"/>
    <x v="0"/>
    <s v="0311 - TRIMBLE COUNTY 1 - GENERATION"/>
    <x v="0"/>
    <s v="PNTL: TOTAL NON-LABOR"/>
    <n v="134109"/>
    <s v="TC1 MDCT Fill &amp; DE Replac"/>
    <s v="GEN CAP: RELIABILITY"/>
    <s v="P42100: GENERATION"/>
    <n v="0"/>
    <n v="0"/>
    <n v="0"/>
    <n v="0"/>
    <n v="0"/>
    <n v="0"/>
    <n v="0"/>
    <n v="0"/>
    <n v="406469"/>
    <n v="0"/>
    <n v="0"/>
    <n v="0"/>
    <n v="406469"/>
    <n v="406469"/>
    <n v="0"/>
  </r>
  <r>
    <s v="PPLBFC: TOTAL CAPITAL"/>
    <m/>
    <n v="107001"/>
    <s v="CONSTR WORK IN PROG"/>
    <x v="0"/>
    <s v="0311 - TRIMBLE COUNTY 1 - GENERATION"/>
    <x v="0"/>
    <s v="PNTL: TOTAL NON-LABOR"/>
    <n v="137012"/>
    <s v="TC1 SCR CATALYST L3 "/>
    <s v="GEN CAP: OUTAGES"/>
    <s v="P42100: GENERATION"/>
    <n v="0"/>
    <n v="0"/>
    <n v="0"/>
    <n v="0"/>
    <n v="0"/>
    <n v="0"/>
    <n v="0"/>
    <n v="0"/>
    <n v="270288"/>
    <n v="0"/>
    <n v="0"/>
    <n v="0"/>
    <n v="270288"/>
    <n v="270288"/>
    <n v="0"/>
  </r>
  <r>
    <s v="PPLBFC: TOTAL CAPITAL"/>
    <m/>
    <n v="107001"/>
    <s v="CONSTR WORK IN PROG"/>
    <x v="0"/>
    <s v="0311 - TRIMBLE COUNTY 1 - GENERATION"/>
    <x v="0"/>
    <s v="PNTL: TOTAL NON-LABOR"/>
    <n v="147640"/>
    <s v="TC1 FINAL SH OUTLET HDR"/>
    <s v="GEN CAP: OUTAGES"/>
    <s v="P42100: GENERATION"/>
    <n v="0"/>
    <n v="0"/>
    <n v="0"/>
    <n v="0"/>
    <n v="0"/>
    <n v="0"/>
    <n v="0"/>
    <n v="0"/>
    <n v="0"/>
    <n v="962394"/>
    <n v="0"/>
    <n v="0"/>
    <n v="962394"/>
    <n v="962394"/>
    <n v="0"/>
  </r>
  <r>
    <s v="PPLBFC: TOTAL CAPITAL"/>
    <m/>
    <n v="107001"/>
    <s v="CONSTR WORK IN PROG"/>
    <x v="0"/>
    <s v="0311 - TRIMBLE COUNTY 1 - GENERATION"/>
    <x v="0"/>
    <s v="PNTL: TOTAL NON-LABOR"/>
    <n v="150036"/>
    <s v="TC1 UPPER ARCH REPLACEMENT"/>
    <s v="GEN CAP: OUTAGES"/>
    <s v="P42100: GENERATION"/>
    <n v="0"/>
    <n v="0"/>
    <n v="0"/>
    <n v="0"/>
    <n v="0"/>
    <n v="0"/>
    <n v="0"/>
    <n v="0"/>
    <n v="155416"/>
    <n v="0"/>
    <n v="0"/>
    <n v="0"/>
    <n v="155416"/>
    <n v="155416"/>
    <n v="0"/>
  </r>
  <r>
    <s v="PPLBFC: TOTAL CAPITAL"/>
    <m/>
    <n v="107001"/>
    <s v="CONSTR WORK IN PROG"/>
    <x v="0"/>
    <s v="0311 - TRIMBLE COUNTY 1 - GENERATION"/>
    <x v="0"/>
    <s v="PNTL: TOTAL NON-LABOR"/>
    <n v="154709"/>
    <s v="TC1 MDCT STACK REPL"/>
    <s v="GEN CAP: RELIABILITY"/>
    <s v="P42100: GENERATION"/>
    <n v="0"/>
    <n v="0"/>
    <n v="0"/>
    <n v="0"/>
    <n v="0"/>
    <n v="0"/>
    <n v="0"/>
    <n v="0"/>
    <n v="240895"/>
    <n v="0"/>
    <n v="0"/>
    <n v="0"/>
    <n v="240895"/>
    <n v="240895"/>
    <n v="0"/>
  </r>
  <r>
    <s v="PPLBFC: TOTAL CAPITAL"/>
    <m/>
    <n v="107001"/>
    <s v="CONSTR WORK IN PROG"/>
    <x v="0"/>
    <s v="0311 - TRIMBLE COUNTY 1 - GENERATION"/>
    <x v="0"/>
    <s v="PNTL: TOTAL NON-LABOR"/>
    <n v="154710"/>
    <s v="TC1 MDCT CELL REBUILD"/>
    <s v="GEN CAP: RELIABILITY"/>
    <s v="P42100: GENERATION"/>
    <n v="0"/>
    <n v="0"/>
    <n v="0"/>
    <n v="0"/>
    <n v="0"/>
    <n v="0"/>
    <n v="0"/>
    <n v="0"/>
    <n v="0"/>
    <n v="558755"/>
    <n v="0"/>
    <n v="0"/>
    <n v="558755"/>
    <n v="558755"/>
    <n v="0"/>
  </r>
  <r>
    <s v="PPLBFC: TOTAL CAPITAL"/>
    <m/>
    <n v="107001"/>
    <s v="CONSTR WORK IN PROG"/>
    <x v="0"/>
    <s v="0311 - TRIMBLE COUNTY 1 - GENERATION"/>
    <x v="0"/>
    <s v="PNTL: TOTAL NON-LABOR"/>
    <n v="154753"/>
    <s v="TC VEHICLES"/>
    <s v="GEN CAP: MOBILE"/>
    <s v="P42100: GENERATION"/>
    <n v="0"/>
    <n v="0"/>
    <n v="0"/>
    <n v="0"/>
    <n v="0"/>
    <n v="0"/>
    <n v="0"/>
    <n v="0"/>
    <n v="0"/>
    <n v="0"/>
    <n v="103610"/>
    <n v="0"/>
    <n v="103610"/>
    <n v="103610"/>
    <n v="0"/>
  </r>
  <r>
    <s v="PPLBFC: TOTAL CAPITAL"/>
    <m/>
    <n v="107001"/>
    <s v="CONSTR WORK IN PROG"/>
    <x v="0"/>
    <s v="0311 - TRIMBLE COUNTY 1 - GENERATION"/>
    <x v="0"/>
    <s v="PNTL: TOTAL NON-LABOR"/>
    <n v="154766"/>
    <s v="TC1 MAIN AUX TRANSFORMER"/>
    <s v="GEN CAP: RELIABILITY"/>
    <s v="P42100: GENERATION"/>
    <n v="0"/>
    <n v="0"/>
    <n v="0"/>
    <n v="0"/>
    <n v="0"/>
    <n v="0"/>
    <n v="0"/>
    <n v="422325"/>
    <n v="0"/>
    <n v="0"/>
    <n v="0"/>
    <n v="0"/>
    <n v="422325"/>
    <n v="422325"/>
    <n v="0"/>
  </r>
  <r>
    <s v="PPLBFC: TOTAL CAPITAL"/>
    <m/>
    <n v="107001"/>
    <s v="CONSTR WORK IN PROG"/>
    <x v="0"/>
    <s v="0311 - TRIMBLE COUNTY 1 - GENERATION"/>
    <x v="0"/>
    <s v="PNTL: TOTAL NON-LABOR"/>
    <n v="159917"/>
    <s v="TC1 FINAL SH LOWER LOOPS"/>
    <s v="GEN CAP: OUTAGES"/>
    <s v="P42100: GENERATION"/>
    <n v="0"/>
    <n v="0"/>
    <n v="0"/>
    <n v="0"/>
    <n v="0"/>
    <n v="0"/>
    <n v="0"/>
    <n v="0"/>
    <n v="192413"/>
    <n v="0"/>
    <n v="0"/>
    <n v="0"/>
    <n v="192413"/>
    <n v="192413"/>
    <n v="0"/>
  </r>
  <r>
    <s v="PPLBFC: TOTAL CAPITAL"/>
    <m/>
    <n v="107001"/>
    <s v="CONSTR WORK IN PROG"/>
    <x v="0"/>
    <s v="0311 - TRIMBLE COUNTY 1 - GENERATION"/>
    <x v="0"/>
    <s v="PNTL: TOTAL NON-LABOR"/>
    <n v="159919"/>
    <s v="TC1 FRONT RH ASSY REPL"/>
    <s v="GEN CAP: OUTAGES"/>
    <s v="P42100: GENERATION"/>
    <n v="0"/>
    <n v="0"/>
    <n v="0"/>
    <n v="0"/>
    <n v="0"/>
    <n v="0"/>
    <n v="0"/>
    <n v="0"/>
    <n v="0"/>
    <n v="769650"/>
    <n v="0"/>
    <n v="0"/>
    <n v="769650"/>
    <n v="769650"/>
    <n v="0"/>
  </r>
  <r>
    <s v="PPLBFC: TOTAL CAPITAL"/>
    <m/>
    <n v="107001"/>
    <s v="CONSTR WORK IN PROG"/>
    <x v="0"/>
    <s v="0311 - TRIMBLE COUNTY 1 - GENERATION"/>
    <x v="0"/>
    <s v="PNTL: TOTAL NON-LABOR"/>
    <s v="154762LGE"/>
    <s v="TC HVAC UPGD"/>
    <s v="GEN CAP: RELIABILITY"/>
    <s v="P42100: GENERATION"/>
    <n v="0"/>
    <n v="0"/>
    <n v="0"/>
    <n v="0"/>
    <n v="0"/>
    <n v="35475"/>
    <n v="0"/>
    <n v="0"/>
    <n v="0"/>
    <n v="0"/>
    <n v="0"/>
    <n v="0"/>
    <n v="35475"/>
    <n v="35475"/>
    <n v="0"/>
  </r>
  <r>
    <s v="PPLBFC: TOTAL CAPITAL"/>
    <m/>
    <n v="107001"/>
    <s v="CONSTR WORK IN PROG"/>
    <x v="0"/>
    <s v="0311 - TRIMBLE COUNTY 1 - GENERATION"/>
    <x v="1"/>
    <s v="PNTL: TOTAL NON-LABOR"/>
    <n v="134109"/>
    <s v="TC1 MDCT Fill &amp; DE Replac"/>
    <s v="GEN CAP: RELIABILITY"/>
    <s v="P42100: GENERATION"/>
    <n v="0"/>
    <n v="0"/>
    <n v="0"/>
    <n v="0"/>
    <n v="0"/>
    <n v="0"/>
    <n v="0"/>
    <n v="336280"/>
    <n v="0"/>
    <n v="0"/>
    <n v="0"/>
    <n v="0"/>
    <n v="336280"/>
    <n v="336280"/>
    <n v="0"/>
  </r>
  <r>
    <s v="PPLBFC: TOTAL CAPITAL"/>
    <m/>
    <n v="107001"/>
    <s v="CONSTR WORK IN PROG"/>
    <x v="0"/>
    <s v="0311 - TRIMBLE COUNTY 1 - GENERATION"/>
    <x v="1"/>
    <s v="PNTL: TOTAL NON-LABOR"/>
    <n v="135238"/>
    <s v="TC1_PJFF B&amp;C "/>
    <s v="GEN CAP: OUTAGES"/>
    <s v="P42100: GENERATION"/>
    <n v="0"/>
    <n v="0"/>
    <n v="0"/>
    <n v="0"/>
    <n v="0"/>
    <n v="0"/>
    <n v="0"/>
    <n v="0"/>
    <n v="0"/>
    <n v="3573433"/>
    <n v="0"/>
    <n v="0"/>
    <n v="3573433"/>
    <n v="3573433"/>
    <n v="0"/>
  </r>
  <r>
    <s v="PPLBFC: TOTAL CAPITAL"/>
    <m/>
    <n v="107001"/>
    <s v="CONSTR WORK IN PROG"/>
    <x v="0"/>
    <s v="0311 - TRIMBLE COUNTY 1 - GENERATION"/>
    <x v="1"/>
    <s v="PNTL: TOTAL NON-LABOR"/>
    <n v="137012"/>
    <s v="TC1 SCR CATALYST L3 "/>
    <s v="GEN CAP: OUTAGES"/>
    <s v="P42100: GENERATION"/>
    <n v="0"/>
    <n v="0"/>
    <n v="0"/>
    <n v="0"/>
    <n v="0"/>
    <n v="0"/>
    <n v="0"/>
    <n v="0"/>
    <n v="0"/>
    <n v="2435971"/>
    <n v="0"/>
    <n v="0"/>
    <n v="2435971"/>
    <n v="2435971"/>
    <n v="0"/>
  </r>
  <r>
    <s v="PPLBFC: TOTAL CAPITAL"/>
    <m/>
    <n v="107001"/>
    <s v="CONSTR WORK IN PROG"/>
    <x v="0"/>
    <s v="0311 - TRIMBLE COUNTY 1 - GENERATION"/>
    <x v="1"/>
    <s v="PNTL: TOTAL NON-LABOR"/>
    <n v="147640"/>
    <s v="TC1 FINAL SH OUTLET HDR"/>
    <s v="GEN CAP: OUTAGES"/>
    <s v="P42100: GENERATION"/>
    <n v="0"/>
    <n v="0"/>
    <n v="0"/>
    <n v="0"/>
    <n v="0"/>
    <n v="0"/>
    <n v="0"/>
    <n v="0"/>
    <n v="0"/>
    <n v="4110657"/>
    <n v="0"/>
    <n v="0"/>
    <n v="4110657"/>
    <n v="4110657"/>
    <n v="0"/>
  </r>
  <r>
    <s v="PPLBFC: TOTAL CAPITAL"/>
    <m/>
    <n v="107001"/>
    <s v="CONSTR WORK IN PROG"/>
    <x v="0"/>
    <s v="0311 - TRIMBLE COUNTY 1 - GENERATION"/>
    <x v="1"/>
    <s v="PNTL: TOTAL NON-LABOR"/>
    <n v="150036"/>
    <s v="TC1 UPPER ARCH REPLACEMENT"/>
    <s v="GEN CAP: OUTAGES"/>
    <s v="P42100: GENERATION"/>
    <n v="0"/>
    <n v="0"/>
    <n v="0"/>
    <n v="0"/>
    <n v="0"/>
    <n v="0"/>
    <n v="0"/>
    <n v="0"/>
    <n v="0"/>
    <n v="477134"/>
    <n v="0"/>
    <n v="0"/>
    <n v="477134"/>
    <n v="477134"/>
    <n v="0"/>
  </r>
  <r>
    <s v="PPLBFC: TOTAL CAPITAL"/>
    <m/>
    <n v="107001"/>
    <s v="CONSTR WORK IN PROG"/>
    <x v="0"/>
    <s v="0311 - TRIMBLE COUNTY 1 - GENERATION"/>
    <x v="1"/>
    <s v="PNTL: TOTAL NON-LABOR"/>
    <n v="152667"/>
    <s v="TC1 BCWP OVERHAUL"/>
    <s v="GEN CAP: RELIABILITY"/>
    <s v="P42100: GENERATION"/>
    <n v="0"/>
    <n v="0"/>
    <n v="0"/>
    <n v="0"/>
    <n v="0"/>
    <n v="0"/>
    <n v="0"/>
    <n v="0"/>
    <n v="0"/>
    <n v="151995"/>
    <n v="0"/>
    <n v="0"/>
    <n v="151995"/>
    <n v="151995"/>
    <n v="0"/>
  </r>
  <r>
    <s v="PPLBFC: TOTAL CAPITAL"/>
    <m/>
    <n v="107001"/>
    <s v="CONSTR WORK IN PROG"/>
    <x v="0"/>
    <s v="0311 - TRIMBLE COUNTY 1 - GENERATION"/>
    <x v="1"/>
    <s v="PNTL: TOTAL NON-LABOR"/>
    <n v="153066"/>
    <s v="TC1 RE-INSULATE BOILER"/>
    <s v="GEN CAP: OUTAGES"/>
    <s v="P42100: GENERATION"/>
    <n v="0"/>
    <n v="0"/>
    <n v="0"/>
    <n v="0"/>
    <n v="0"/>
    <n v="0"/>
    <n v="0"/>
    <n v="0"/>
    <n v="0"/>
    <n v="115448"/>
    <n v="0"/>
    <n v="0"/>
    <n v="115448"/>
    <n v="115448"/>
    <n v="0"/>
  </r>
  <r>
    <s v="PPLBFC: TOTAL CAPITAL"/>
    <m/>
    <n v="107001"/>
    <s v="CONSTR WORK IN PROG"/>
    <x v="0"/>
    <s v="0311 - TRIMBLE COUNTY 1 - GENERATION"/>
    <x v="1"/>
    <s v="PNTL: TOTAL NON-LABOR"/>
    <n v="154701"/>
    <s v="TC1 SSC CHAIN REPL"/>
    <s v="GEN CAP: OUTAGES"/>
    <s v="P42100: GENERATION"/>
    <n v="0"/>
    <n v="0"/>
    <n v="0"/>
    <n v="0"/>
    <n v="0"/>
    <n v="0"/>
    <n v="0"/>
    <n v="153930"/>
    <n v="0"/>
    <n v="0"/>
    <n v="0"/>
    <n v="0"/>
    <n v="153930"/>
    <n v="153930"/>
    <n v="0"/>
  </r>
  <r>
    <s v="PPLBFC: TOTAL CAPITAL"/>
    <m/>
    <n v="107001"/>
    <s v="CONSTR WORK IN PROG"/>
    <x v="0"/>
    <s v="0311 - TRIMBLE COUNTY 1 - GENERATION"/>
    <x v="1"/>
    <s v="PNTL: TOTAL NON-LABOR"/>
    <n v="154702"/>
    <s v="TC1 SSC FLIGHT REPL"/>
    <s v="GEN CAP: OUTAGES"/>
    <s v="P42100: GENERATION"/>
    <n v="0"/>
    <n v="0"/>
    <n v="0"/>
    <n v="0"/>
    <n v="0"/>
    <n v="0"/>
    <n v="0"/>
    <n v="0"/>
    <n v="84465"/>
    <n v="0"/>
    <n v="0"/>
    <n v="0"/>
    <n v="84465"/>
    <n v="84465"/>
    <n v="0"/>
  </r>
  <r>
    <s v="PPLBFC: TOTAL CAPITAL"/>
    <m/>
    <n v="107001"/>
    <s v="CONSTR WORK IN PROG"/>
    <x v="0"/>
    <s v="0311 - TRIMBLE COUNTY 1 - GENERATION"/>
    <x v="1"/>
    <s v="PNTL: TOTAL NON-LABOR"/>
    <n v="154703"/>
    <s v="TC1 SSC TILE REPL"/>
    <s v="GEN CAP: OUTAGES"/>
    <s v="P42100: GENERATION"/>
    <n v="0"/>
    <n v="0"/>
    <n v="0"/>
    <n v="0"/>
    <n v="0"/>
    <n v="0"/>
    <n v="0"/>
    <n v="76965"/>
    <n v="0"/>
    <n v="0"/>
    <n v="0"/>
    <n v="0"/>
    <n v="76965"/>
    <n v="76965"/>
    <n v="0"/>
  </r>
  <r>
    <s v="PPLBFC: TOTAL CAPITAL"/>
    <m/>
    <n v="107001"/>
    <s v="CONSTR WORK IN PROG"/>
    <x v="0"/>
    <s v="0311 - TRIMBLE COUNTY 1 - GENERATION"/>
    <x v="1"/>
    <s v="PNTL: TOTAL NON-LABOR"/>
    <n v="154705"/>
    <s v="TC1 RADIANT RH TUBE REPL"/>
    <s v="GEN CAP: OUTAGES"/>
    <s v="P42100: GENERATION"/>
    <n v="0"/>
    <n v="0"/>
    <n v="0"/>
    <n v="0"/>
    <n v="0"/>
    <n v="0"/>
    <n v="0"/>
    <n v="0"/>
    <n v="0"/>
    <n v="380500"/>
    <n v="0"/>
    <n v="0"/>
    <n v="380500"/>
    <n v="380500"/>
    <n v="0"/>
  </r>
  <r>
    <s v="PPLBFC: TOTAL CAPITAL"/>
    <m/>
    <n v="107001"/>
    <s v="CONSTR WORK IN PROG"/>
    <x v="0"/>
    <s v="0311 - TRIMBLE COUNTY 1 - GENERATION"/>
    <x v="1"/>
    <s v="PNTL: TOTAL NON-LABOR"/>
    <n v="154753"/>
    <s v="TC VEHICLES"/>
    <s v="GEN CAP: MOBILE"/>
    <s v="P42100: GENERATION"/>
    <n v="0"/>
    <n v="0"/>
    <n v="0"/>
    <n v="0"/>
    <n v="0"/>
    <n v="0"/>
    <n v="0"/>
    <n v="0"/>
    <n v="0"/>
    <n v="0"/>
    <n v="103610"/>
    <n v="0"/>
    <n v="103610"/>
    <n v="103610"/>
    <n v="0"/>
  </r>
  <r>
    <s v="PPLBFC: TOTAL CAPITAL"/>
    <m/>
    <n v="107001"/>
    <s v="CONSTR WORK IN PROG"/>
    <x v="0"/>
    <s v="0311 - TRIMBLE COUNTY 1 - GENERATION"/>
    <x v="1"/>
    <s v="PNTL: TOTAL NON-LABOR"/>
    <n v="154766"/>
    <s v="TC1 MAIN AUX TRANSFORMER"/>
    <s v="GEN CAP: RELIABILITY"/>
    <s v="P42100: GENERATION"/>
    <n v="0"/>
    <n v="0"/>
    <n v="0"/>
    <n v="0"/>
    <n v="0"/>
    <n v="0"/>
    <n v="0"/>
    <n v="0"/>
    <n v="1689300"/>
    <n v="0"/>
    <n v="0"/>
    <n v="0"/>
    <n v="1689300"/>
    <n v="1689300"/>
    <n v="0"/>
  </r>
  <r>
    <s v="PPLBFC: TOTAL CAPITAL"/>
    <m/>
    <n v="107001"/>
    <s v="CONSTR WORK IN PROG"/>
    <x v="0"/>
    <s v="0311 - TRIMBLE COUNTY 1 - GENERATION"/>
    <x v="1"/>
    <s v="PNTL: TOTAL NON-LABOR"/>
    <n v="155603"/>
    <s v="TC1 EXP JOINTS 2027"/>
    <s v="GEN CAP: OUTAGES"/>
    <s v="P42100: GENERATION"/>
    <n v="0"/>
    <n v="0"/>
    <n v="0"/>
    <n v="0"/>
    <n v="0"/>
    <n v="0"/>
    <n v="0"/>
    <n v="0"/>
    <n v="0"/>
    <n v="253395"/>
    <n v="0"/>
    <n v="0"/>
    <n v="253395"/>
    <n v="253395"/>
    <n v="0"/>
  </r>
  <r>
    <s v="PPLBFC: TOTAL CAPITAL"/>
    <m/>
    <n v="107001"/>
    <s v="CONSTR WORK IN PROG"/>
    <x v="0"/>
    <s v="0311 - TRIMBLE COUNTY 1 - GENERATION"/>
    <x v="1"/>
    <s v="PNTL: TOTAL NON-LABOR"/>
    <n v="155623"/>
    <s v="TC1 COAL CONDUITS 2025"/>
    <s v="GEN CAP: OUTAGES"/>
    <s v="P42100: GENERATION"/>
    <n v="0"/>
    <n v="0"/>
    <n v="0"/>
    <n v="0"/>
    <n v="0"/>
    <n v="0"/>
    <n v="0"/>
    <n v="0"/>
    <n v="0"/>
    <n v="136270"/>
    <n v="0"/>
    <n v="0"/>
    <n v="136270"/>
    <n v="136270"/>
    <n v="0"/>
  </r>
  <r>
    <s v="PPLBFC: TOTAL CAPITAL"/>
    <m/>
    <n v="107001"/>
    <s v="CONSTR WORK IN PROG"/>
    <x v="0"/>
    <s v="0311 - TRIMBLE COUNTY 1 - GENERATION"/>
    <x v="1"/>
    <s v="PNTL: TOTAL NON-LABOR"/>
    <n v="157088"/>
    <s v="TC1 BOILER SAMPLE PANEL UPG"/>
    <s v="GEN CAP: RELIABILITY"/>
    <s v="P42100: GENERATION"/>
    <n v="0"/>
    <n v="0"/>
    <n v="0"/>
    <n v="0"/>
    <n v="0"/>
    <n v="0"/>
    <n v="0"/>
    <n v="0"/>
    <n v="485393"/>
    <n v="0"/>
    <n v="0"/>
    <n v="0"/>
    <n v="485393"/>
    <n v="485393"/>
    <n v="0"/>
  </r>
  <r>
    <s v="PPLBFC: TOTAL CAPITAL"/>
    <m/>
    <n v="107001"/>
    <s v="CONSTR WORK IN PROG"/>
    <x v="0"/>
    <s v="0311 - TRIMBLE COUNTY 1 - GENERATION"/>
    <x v="1"/>
    <s v="PNTL: TOTAL NON-LABOR"/>
    <n v="157247"/>
    <s v="TC1 7KV SWITCHGEAR UPGD"/>
    <s v="GEN CAP: RELIABILITY"/>
    <s v="P42100: GENERATION"/>
    <n v="0"/>
    <n v="0"/>
    <n v="0"/>
    <n v="0"/>
    <n v="0"/>
    <n v="0"/>
    <n v="0"/>
    <n v="0"/>
    <n v="0"/>
    <n v="844650"/>
    <n v="0"/>
    <n v="0"/>
    <n v="844650"/>
    <n v="844650"/>
    <n v="0"/>
  </r>
  <r>
    <s v="PPLBFC: TOTAL CAPITAL"/>
    <m/>
    <n v="107001"/>
    <s v="CONSTR WORK IN PROG"/>
    <x v="0"/>
    <s v="0311 - TRIMBLE COUNTY 1 - GENERATION"/>
    <x v="1"/>
    <s v="PNTL: TOTAL NON-LABOR"/>
    <n v="159917"/>
    <s v="TC1 FINAL SH LOWER LOOPS"/>
    <s v="GEN CAP: OUTAGES"/>
    <s v="P42100: GENERATION"/>
    <n v="0"/>
    <n v="0"/>
    <n v="0"/>
    <n v="0"/>
    <n v="0"/>
    <n v="0"/>
    <n v="0"/>
    <n v="0"/>
    <n v="0"/>
    <n v="962063"/>
    <n v="0"/>
    <n v="0"/>
    <n v="962063"/>
    <n v="962063"/>
    <n v="0"/>
  </r>
  <r>
    <s v="PPLBFC: TOTAL CAPITAL"/>
    <m/>
    <n v="107001"/>
    <s v="CONSTR WORK IN PROG"/>
    <x v="0"/>
    <s v="0311 - TRIMBLE COUNTY 1 - GENERATION"/>
    <x v="1"/>
    <s v="PNTL: TOTAL NON-LABOR"/>
    <n v="159919"/>
    <s v="TC1 FRONT RH ASSY REPL"/>
    <s v="GEN CAP: OUTAGES"/>
    <s v="P42100: GENERATION"/>
    <n v="0"/>
    <n v="0"/>
    <n v="0"/>
    <n v="0"/>
    <n v="0"/>
    <n v="0"/>
    <n v="0"/>
    <n v="0"/>
    <n v="0"/>
    <n v="2001090"/>
    <n v="0"/>
    <n v="0"/>
    <n v="2001090"/>
    <n v="2001090"/>
    <n v="0"/>
  </r>
  <r>
    <s v="PPLBFC: TOTAL CAPITAL"/>
    <m/>
    <n v="107001"/>
    <s v="CONSTR WORK IN PROG"/>
    <x v="0"/>
    <s v="0311 - TRIMBLE COUNTY 1 - GENERATION"/>
    <x v="1"/>
    <s v="PNTL: TOTAL NON-LABOR"/>
    <s v="154762LGE"/>
    <s v="TC HVAC UPGD"/>
    <s v="GEN CAP: RELIABILITY"/>
    <s v="P42100: GENERATION"/>
    <n v="0"/>
    <n v="0"/>
    <n v="0"/>
    <n v="0"/>
    <n v="0"/>
    <n v="37165"/>
    <n v="0"/>
    <n v="0"/>
    <n v="0"/>
    <n v="0"/>
    <n v="0"/>
    <n v="0"/>
    <n v="37165"/>
    <n v="37165"/>
    <n v="0"/>
  </r>
  <r>
    <s v="PPLBFC: TOTAL CAPITAL"/>
    <m/>
    <n v="107001"/>
    <s v="CONSTR WORK IN PROG"/>
    <x v="0"/>
    <s v="0311 - TRIMBLE COUNTY 1 - GENERATION"/>
    <x v="1"/>
    <s v="PNTL: TOTAL NON-LABOR"/>
    <n v="153012"/>
    <s v="TC1 CEM UPGRADE"/>
    <s v="GEN CAP: OTHER"/>
    <s v="P42100: GENERATION"/>
    <n v="0"/>
    <n v="0"/>
    <n v="0"/>
    <n v="0"/>
    <n v="0"/>
    <n v="138537"/>
    <n v="0"/>
    <n v="0"/>
    <n v="0"/>
    <n v="0"/>
    <n v="0"/>
    <n v="0"/>
    <n v="138537"/>
    <n v="138537"/>
    <n v="0"/>
  </r>
  <r>
    <s v="PPLBFC: TOTAL CAPITAL"/>
    <m/>
    <n v="107001"/>
    <s v="CONSTR WORK IN PROG"/>
    <x v="0"/>
    <s v="0311 - TRIMBLE COUNTY 1 - GENERATION"/>
    <x v="2"/>
    <s v="PNTL: TOTAL NON-LABOR"/>
    <n v="134172"/>
    <s v="TC1 Retube Condensor"/>
    <s v="GEN CAP: OUTAGES"/>
    <s v="P42100: GENERATION"/>
    <n v="0"/>
    <n v="0"/>
    <n v="0"/>
    <n v="0"/>
    <n v="0"/>
    <n v="0"/>
    <n v="0"/>
    <n v="0"/>
    <n v="0"/>
    <n v="0"/>
    <n v="261459"/>
    <n v="0"/>
    <n v="261459"/>
    <n v="261459"/>
    <n v="0"/>
  </r>
  <r>
    <s v="PPLBFC: TOTAL CAPITAL"/>
    <m/>
    <n v="107001"/>
    <s v="CONSTR WORK IN PROG"/>
    <x v="0"/>
    <s v="0311 - TRIMBLE COUNTY 1 - GENERATION"/>
    <x v="2"/>
    <s v="PNTL: TOTAL NON-LABOR"/>
    <n v="151002"/>
    <s v="TC1 SCR ACOUSTIC HORNS"/>
    <s v="GEN CAP: ENVIRONMENTAL"/>
    <s v="P42100: GENERATION"/>
    <n v="0"/>
    <n v="0"/>
    <n v="0"/>
    <n v="0"/>
    <n v="0"/>
    <n v="0"/>
    <n v="0"/>
    <n v="0"/>
    <n v="0"/>
    <n v="96290"/>
    <n v="0"/>
    <n v="0"/>
    <n v="96290"/>
    <n v="96290"/>
    <n v="0"/>
  </r>
  <r>
    <s v="PPLBFC: TOTAL CAPITAL"/>
    <m/>
    <n v="107001"/>
    <s v="CONSTR WORK IN PROG"/>
    <x v="0"/>
    <s v="0311 - TRIMBLE COUNTY 1 - GENERATION"/>
    <x v="2"/>
    <s v="PNTL: TOTAL NON-LABOR"/>
    <n v="151003"/>
    <s v="TC1 FGD INLET FLOW MONITOR"/>
    <s v="GEN CAP: OUTAGES"/>
    <s v="P42100: GENERATION"/>
    <n v="0"/>
    <n v="0"/>
    <n v="0"/>
    <n v="0"/>
    <n v="0"/>
    <n v="0"/>
    <n v="0"/>
    <n v="337860"/>
    <n v="0"/>
    <n v="0"/>
    <n v="0"/>
    <n v="0"/>
    <n v="337860"/>
    <n v="337860"/>
    <n v="0"/>
  </r>
  <r>
    <s v="PPLBFC: TOTAL CAPITAL"/>
    <m/>
    <n v="107001"/>
    <s v="CONSTR WORK IN PROG"/>
    <x v="0"/>
    <s v="0311 - TRIMBLE COUNTY 1 - GENERATION"/>
    <x v="2"/>
    <s v="PNTL: TOTAL NON-LABOR"/>
    <n v="151011"/>
    <s v="TC1 COAL FLOW ANALYZERS"/>
    <s v="GEN CAP: OTHER"/>
    <s v="P42100: GENERATION"/>
    <n v="0"/>
    <n v="0"/>
    <n v="0"/>
    <n v="0"/>
    <n v="0"/>
    <n v="0"/>
    <n v="0"/>
    <n v="0"/>
    <n v="0"/>
    <n v="0"/>
    <n v="288870"/>
    <n v="0"/>
    <n v="288870"/>
    <n v="288870"/>
    <n v="0"/>
  </r>
  <r>
    <s v="PPLBFC: TOTAL CAPITAL"/>
    <m/>
    <n v="107001"/>
    <s v="CONSTR WORK IN PROG"/>
    <x v="0"/>
    <s v="0311 - TRIMBLE COUNTY 1 - GENERATION"/>
    <x v="2"/>
    <s v="PNTL: TOTAL NON-LABOR"/>
    <n v="153059"/>
    <s v="TC1 REPL AH CE BASKETS"/>
    <s v="GEN CAP: OUTAGES"/>
    <s v="P42100: GENERATION"/>
    <n v="0"/>
    <n v="0"/>
    <n v="0"/>
    <n v="0"/>
    <n v="0"/>
    <n v="0"/>
    <n v="0"/>
    <n v="0"/>
    <n v="0"/>
    <n v="281550"/>
    <n v="0"/>
    <n v="0"/>
    <n v="281550"/>
    <n v="281550"/>
    <n v="0"/>
  </r>
  <r>
    <s v="PPLBFC: TOTAL CAPITAL"/>
    <m/>
    <n v="107001"/>
    <s v="CONSTR WORK IN PROG"/>
    <x v="0"/>
    <s v="0311 - TRIMBLE COUNTY 1 - GENERATION"/>
    <x v="2"/>
    <s v="PNTL: TOTAL NON-LABOR"/>
    <n v="153063"/>
    <s v="TC1 GENERATOR BREAKER"/>
    <s v="GEN CAP: OUTAGES"/>
    <s v="P42100: GENERATION"/>
    <n v="0"/>
    <n v="0"/>
    <n v="0"/>
    <n v="0"/>
    <n v="0"/>
    <n v="0"/>
    <n v="0"/>
    <n v="236502"/>
    <n v="0"/>
    <n v="0"/>
    <n v="0"/>
    <n v="0"/>
    <n v="236502"/>
    <n v="236502"/>
    <n v="0"/>
  </r>
  <r>
    <s v="PPLBFC: TOTAL CAPITAL"/>
    <m/>
    <n v="107001"/>
    <s v="CONSTR WORK IN PROG"/>
    <x v="0"/>
    <s v="0311 - TRIMBLE COUNTY 1 - GENERATION"/>
    <x v="2"/>
    <s v="PNTL: TOTAL NON-LABOR"/>
    <n v="154710"/>
    <s v="TC1 MDCT CELL REBUILD"/>
    <s v="GEN CAP: RELIABILITY"/>
    <s v="P42100: GENERATION"/>
    <n v="0"/>
    <n v="0"/>
    <n v="0"/>
    <n v="0"/>
    <n v="0"/>
    <n v="0"/>
    <n v="0"/>
    <n v="0"/>
    <n v="558755"/>
    <n v="0"/>
    <n v="0"/>
    <n v="0"/>
    <n v="558755"/>
    <n v="558755"/>
    <n v="0"/>
  </r>
  <r>
    <s v="PPLBFC: TOTAL CAPITAL"/>
    <m/>
    <n v="107001"/>
    <s v="CONSTR WORK IN PROG"/>
    <x v="0"/>
    <s v="0311 - TRIMBLE COUNTY 1 - GENERATION"/>
    <x v="2"/>
    <s v="PNTL: TOTAL NON-LABOR"/>
    <n v="154753"/>
    <s v="TC VEHICLES"/>
    <s v="GEN CAP: MOBILE"/>
    <s v="P42100: GENERATION"/>
    <n v="0"/>
    <n v="0"/>
    <n v="0"/>
    <n v="0"/>
    <n v="0"/>
    <n v="0"/>
    <n v="0"/>
    <n v="0"/>
    <n v="0"/>
    <n v="0"/>
    <n v="103610"/>
    <n v="0"/>
    <n v="103610"/>
    <n v="103610"/>
    <n v="0"/>
  </r>
  <r>
    <s v="PPLBFC: TOTAL CAPITAL"/>
    <m/>
    <n v="107001"/>
    <s v="CONSTR WORK IN PROG"/>
    <x v="0"/>
    <s v="0311 - TRIMBLE COUNTY 1 - GENERATION"/>
    <x v="2"/>
    <s v="PNTL: TOTAL NON-LABOR"/>
    <n v="155624"/>
    <s v="TC1 FRONT LOWER SLOPE 2023"/>
    <s v="GEN CAP: OUTAGES"/>
    <s v="P42100: GENERATION"/>
    <n v="0"/>
    <n v="0"/>
    <n v="0"/>
    <n v="0"/>
    <n v="0"/>
    <n v="0"/>
    <n v="0"/>
    <n v="0"/>
    <n v="384825"/>
    <n v="0"/>
    <n v="0"/>
    <n v="0"/>
    <n v="384825"/>
    <n v="384825"/>
    <n v="0"/>
  </r>
  <r>
    <s v="PPLBFC: TOTAL CAPITAL"/>
    <m/>
    <n v="107001"/>
    <s v="CONSTR WORK IN PROG"/>
    <x v="0"/>
    <s v="0311 - TRIMBLE COUNTY 1 - GENERATION"/>
    <x v="2"/>
    <s v="PNTL: TOTAL NON-LABOR"/>
    <n v="155626"/>
    <s v="TC1 DIVISION PANEL RPL 2025"/>
    <s v="GEN CAP: OUTAGES"/>
    <s v="P42100: GENERATION"/>
    <n v="0"/>
    <n v="0"/>
    <n v="0"/>
    <n v="0"/>
    <n v="0"/>
    <n v="0"/>
    <n v="0"/>
    <n v="0"/>
    <n v="0"/>
    <n v="269378"/>
    <n v="0"/>
    <n v="0"/>
    <n v="269378"/>
    <n v="269378"/>
    <n v="0"/>
  </r>
  <r>
    <s v="PPLBFC: TOTAL CAPITAL"/>
    <m/>
    <n v="107001"/>
    <s v="CONSTR WORK IN PROG"/>
    <x v="0"/>
    <s v="0311 - TRIMBLE COUNTY 1 - GENERATION"/>
    <x v="2"/>
    <s v="PNTL: TOTAL NON-LABOR"/>
    <n v="156949"/>
    <s v="TC1 AIR HEATER CE BASKETS"/>
    <s v="GEN CAP: OUTAGES"/>
    <s v="P42100: GENERATION"/>
    <n v="0"/>
    <n v="0"/>
    <n v="0"/>
    <n v="0"/>
    <n v="0"/>
    <n v="0"/>
    <n v="0"/>
    <n v="0"/>
    <n v="0"/>
    <n v="302568"/>
    <n v="0"/>
    <n v="0"/>
    <n v="302568"/>
    <n v="302568"/>
    <n v="0"/>
  </r>
  <r>
    <s v="PPLBFC: TOTAL CAPITAL"/>
    <m/>
    <n v="107001"/>
    <s v="CONSTR WORK IN PROG"/>
    <x v="0"/>
    <s v="0311 - TRIMBLE COUNTY 1 - GENERATION"/>
    <x v="2"/>
    <s v="PNTL: TOTAL NON-LABOR"/>
    <n v="156993"/>
    <s v="TC1 SCR CATALYST L1"/>
    <s v="GEN CAP: OUTAGES"/>
    <s v="P42100: GENERATION"/>
    <n v="0"/>
    <n v="0"/>
    <n v="0"/>
    <n v="0"/>
    <n v="0"/>
    <n v="0"/>
    <n v="0"/>
    <n v="0"/>
    <n v="0"/>
    <n v="0"/>
    <n v="317588"/>
    <n v="0"/>
    <n v="317588"/>
    <n v="317588"/>
    <n v="0"/>
  </r>
  <r>
    <s v="PPLBFC: TOTAL CAPITAL"/>
    <m/>
    <n v="107001"/>
    <s v="CONSTR WORK IN PROG"/>
    <x v="0"/>
    <s v="0311 - TRIMBLE COUNTY 1 - GENERATION"/>
    <x v="2"/>
    <s v="PNTL: TOTAL NON-LABOR"/>
    <n v="134109"/>
    <s v="TC1 MDCT Fill &amp; DE Replac"/>
    <s v="GEN CAP: RELIABILITY"/>
    <s v="P42100: GENERATION"/>
    <n v="0"/>
    <n v="0"/>
    <n v="0"/>
    <n v="0"/>
    <n v="0"/>
    <n v="0"/>
    <n v="440770"/>
    <n v="0"/>
    <n v="0"/>
    <n v="0"/>
    <n v="0"/>
    <n v="0"/>
    <n v="440770"/>
    <n v="440770"/>
    <n v="0"/>
  </r>
  <r>
    <s v="PPLBFC: TOTAL CAPITAL"/>
    <m/>
    <n v="107001"/>
    <s v="CONSTR WORK IN PROG"/>
    <x v="0"/>
    <s v="0311 - TRIMBLE COUNTY 1 - GENERATION"/>
    <x v="2"/>
    <s v="PNTL: TOTAL NON-LABOR"/>
    <n v="153012"/>
    <s v="TC1 CEM UPGRADE"/>
    <s v="GEN CAP: OTHER"/>
    <s v="P42100: GENERATION"/>
    <n v="0"/>
    <n v="0"/>
    <n v="0"/>
    <n v="0"/>
    <n v="0"/>
    <n v="92358"/>
    <n v="0"/>
    <n v="0"/>
    <n v="0"/>
    <n v="0"/>
    <n v="0"/>
    <n v="0"/>
    <n v="92358"/>
    <n v="92358"/>
    <n v="0"/>
  </r>
  <r>
    <s v="PPLBFC: TOTAL CAPITAL"/>
    <m/>
    <n v="107001"/>
    <s v="CONSTR WORK IN PROG"/>
    <x v="0"/>
    <s v="0311 - TRIMBLE COUNTY 1 - GENERATION"/>
    <x v="3"/>
    <s v="PNTL: TOTAL NON-LABOR"/>
    <n v="134172"/>
    <s v="TC1 Retube Condensor"/>
    <s v="GEN CAP: OUTAGES"/>
    <s v="P42100: GENERATION"/>
    <n v="0"/>
    <n v="0"/>
    <n v="0"/>
    <n v="0"/>
    <n v="0"/>
    <n v="0"/>
    <n v="0"/>
    <n v="0"/>
    <n v="0"/>
    <n v="2841403"/>
    <n v="0"/>
    <n v="0"/>
    <n v="2841403"/>
    <n v="2841403"/>
    <n v="0"/>
  </r>
  <r>
    <s v="PPLBFC: TOTAL CAPITAL"/>
    <m/>
    <n v="107001"/>
    <s v="CONSTR WORK IN PROG"/>
    <x v="0"/>
    <s v="0311 - TRIMBLE COUNTY 1 - GENERATION"/>
    <x v="3"/>
    <s v="PNTL: TOTAL NON-LABOR"/>
    <n v="150038"/>
    <s v="TC1 REPL SH OUTLET LINKS"/>
    <s v="GEN CAP: OUTAGES"/>
    <s v="P42100: GENERATION"/>
    <n v="0"/>
    <n v="0"/>
    <n v="0"/>
    <n v="0"/>
    <n v="0"/>
    <n v="0"/>
    <n v="0"/>
    <n v="0"/>
    <n v="0"/>
    <n v="1000545"/>
    <n v="0"/>
    <n v="0"/>
    <n v="1000545"/>
    <n v="1000545"/>
    <n v="0"/>
  </r>
  <r>
    <s v="PPLBFC: TOTAL CAPITAL"/>
    <m/>
    <n v="107001"/>
    <s v="CONSTR WORK IN PROG"/>
    <x v="0"/>
    <s v="0311 - TRIMBLE COUNTY 1 - GENERATION"/>
    <x v="3"/>
    <s v="PNTL: TOTAL NON-LABOR"/>
    <n v="151003"/>
    <s v="TC1 FGD INLET FLOW MONITOR"/>
    <s v="GEN CAP: OUTAGES"/>
    <s v="P42100: GENERATION"/>
    <n v="0"/>
    <n v="0"/>
    <n v="0"/>
    <n v="0"/>
    <n v="0"/>
    <n v="0"/>
    <n v="0"/>
    <n v="0"/>
    <n v="0"/>
    <n v="1435905"/>
    <n v="0"/>
    <n v="0"/>
    <n v="1435905"/>
    <n v="1435905"/>
    <n v="0"/>
  </r>
  <r>
    <s v="PPLBFC: TOTAL CAPITAL"/>
    <m/>
    <n v="107001"/>
    <s v="CONSTR WORK IN PROG"/>
    <x v="0"/>
    <s v="0311 - TRIMBLE COUNTY 1 - GENERATION"/>
    <x v="3"/>
    <s v="PNTL: TOTAL NON-LABOR"/>
    <n v="151027"/>
    <s v="TC1 EMERGENCY GENERATE UPG"/>
    <s v="GEN CAP: RELIABILITY"/>
    <s v="P42100: GENERATION"/>
    <n v="0"/>
    <n v="0"/>
    <n v="0"/>
    <n v="0"/>
    <n v="0"/>
    <n v="0"/>
    <n v="0"/>
    <n v="0"/>
    <n v="540576"/>
    <n v="0"/>
    <n v="0"/>
    <n v="0"/>
    <n v="540576"/>
    <n v="540576"/>
    <n v="0"/>
  </r>
  <r>
    <s v="PPLBFC: TOTAL CAPITAL"/>
    <m/>
    <n v="107001"/>
    <s v="CONSTR WORK IN PROG"/>
    <x v="0"/>
    <s v="0311 - TRIMBLE COUNTY 1 - GENERATION"/>
    <x v="3"/>
    <s v="PNTL: TOTAL NON-LABOR"/>
    <n v="153059"/>
    <s v="TC1 REPL AH CE BASKETS"/>
    <s v="GEN CAP: OUTAGES"/>
    <s v="P42100: GENERATION"/>
    <n v="0"/>
    <n v="0"/>
    <n v="0"/>
    <n v="0"/>
    <n v="0"/>
    <n v="0"/>
    <n v="0"/>
    <n v="0"/>
    <n v="0"/>
    <n v="1509108"/>
    <n v="0"/>
    <n v="0"/>
    <n v="1509108"/>
    <n v="1509108"/>
    <n v="0"/>
  </r>
  <r>
    <s v="PPLBFC: TOTAL CAPITAL"/>
    <m/>
    <n v="107001"/>
    <s v="CONSTR WORK IN PROG"/>
    <x v="0"/>
    <s v="0311 - TRIMBLE COUNTY 1 - GENERATION"/>
    <x v="3"/>
    <s v="PNTL: TOTAL NON-LABOR"/>
    <n v="153063"/>
    <s v="TC1 GENERATOR BREAKER"/>
    <s v="GEN CAP: OUTAGES"/>
    <s v="P42100: GENERATION"/>
    <n v="0"/>
    <n v="0"/>
    <n v="0"/>
    <n v="0"/>
    <n v="0"/>
    <n v="0"/>
    <n v="0"/>
    <n v="0"/>
    <n v="0"/>
    <n v="886883"/>
    <n v="0"/>
    <n v="0"/>
    <n v="886883"/>
    <n v="886883"/>
    <n v="0"/>
  </r>
  <r>
    <s v="PPLBFC: TOTAL CAPITAL"/>
    <m/>
    <n v="107001"/>
    <s v="CONSTR WORK IN PROG"/>
    <x v="0"/>
    <s v="0311 - TRIMBLE COUNTY 1 - GENERATION"/>
    <x v="3"/>
    <s v="PNTL: TOTAL NON-LABOR"/>
    <n v="154701"/>
    <s v="TC1 SSC CHAIN REPL"/>
    <s v="GEN CAP: OUTAGES"/>
    <s v="P42100: GENERATION"/>
    <n v="0"/>
    <n v="0"/>
    <n v="0"/>
    <n v="0"/>
    <n v="0"/>
    <n v="0"/>
    <n v="0"/>
    <n v="0"/>
    <n v="0"/>
    <n v="153930"/>
    <n v="0"/>
    <n v="0"/>
    <n v="153930"/>
    <n v="153930"/>
    <n v="0"/>
  </r>
  <r>
    <s v="PPLBFC: TOTAL CAPITAL"/>
    <m/>
    <n v="107001"/>
    <s v="CONSTR WORK IN PROG"/>
    <x v="0"/>
    <s v="0311 - TRIMBLE COUNTY 1 - GENERATION"/>
    <x v="3"/>
    <s v="PNTL: TOTAL NON-LABOR"/>
    <n v="154702"/>
    <s v="TC1 SSC FLIGHT REPL"/>
    <s v="GEN CAP: OUTAGES"/>
    <s v="P42100: GENERATION"/>
    <n v="0"/>
    <n v="0"/>
    <n v="0"/>
    <n v="0"/>
    <n v="0"/>
    <n v="0"/>
    <n v="0"/>
    <n v="0"/>
    <n v="0"/>
    <n v="84465"/>
    <n v="0"/>
    <n v="0"/>
    <n v="84465"/>
    <n v="84465"/>
    <n v="0"/>
  </r>
  <r>
    <s v="PPLBFC: TOTAL CAPITAL"/>
    <m/>
    <n v="107001"/>
    <s v="CONSTR WORK IN PROG"/>
    <x v="0"/>
    <s v="0311 - TRIMBLE COUNTY 1 - GENERATION"/>
    <x v="3"/>
    <s v="PNTL: TOTAL NON-LABOR"/>
    <n v="154703"/>
    <s v="TC1 SSC TILE REPL"/>
    <s v="GEN CAP: OUTAGES"/>
    <s v="P42100: GENERATION"/>
    <n v="0"/>
    <n v="0"/>
    <n v="0"/>
    <n v="0"/>
    <n v="0"/>
    <n v="0"/>
    <n v="0"/>
    <n v="0"/>
    <n v="0"/>
    <n v="76965"/>
    <n v="0"/>
    <n v="0"/>
    <n v="76965"/>
    <n v="76965"/>
    <n v="0"/>
  </r>
  <r>
    <s v="PPLBFC: TOTAL CAPITAL"/>
    <m/>
    <n v="107001"/>
    <s v="CONSTR WORK IN PROG"/>
    <x v="0"/>
    <s v="0311 - TRIMBLE COUNTY 1 - GENERATION"/>
    <x v="3"/>
    <s v="PNTL: TOTAL NON-LABOR"/>
    <n v="154753"/>
    <s v="TC VEHICLES"/>
    <s v="GEN CAP: MOBILE"/>
    <s v="P42100: GENERATION"/>
    <n v="0"/>
    <n v="0"/>
    <n v="0"/>
    <n v="0"/>
    <n v="0"/>
    <n v="0"/>
    <n v="0"/>
    <n v="0"/>
    <n v="0"/>
    <n v="103610"/>
    <n v="0"/>
    <n v="0"/>
    <n v="103610"/>
    <n v="103610"/>
    <n v="0"/>
  </r>
  <r>
    <s v="PPLBFC: TOTAL CAPITAL"/>
    <m/>
    <n v="107001"/>
    <s v="CONSTR WORK IN PROG"/>
    <x v="0"/>
    <s v="0311 - TRIMBLE COUNTY 1 - GENERATION"/>
    <x v="3"/>
    <s v="PNTL: TOTAL NON-LABOR"/>
    <n v="154754"/>
    <s v="TC1 PJFF B&amp;G 2027"/>
    <s v="GEN CAP: OUTAGES"/>
    <s v="P42100: GENERATION"/>
    <n v="0"/>
    <n v="0"/>
    <n v="0"/>
    <n v="0"/>
    <n v="0"/>
    <n v="0"/>
    <n v="0"/>
    <n v="0"/>
    <n v="0"/>
    <n v="4129775"/>
    <n v="0"/>
    <n v="0"/>
    <n v="4129775"/>
    <n v="4129775"/>
    <n v="0"/>
  </r>
  <r>
    <s v="PPLBFC: TOTAL CAPITAL"/>
    <m/>
    <n v="107001"/>
    <s v="CONSTR WORK IN PROG"/>
    <x v="0"/>
    <s v="0311 - TRIMBLE COUNTY 1 - GENERATION"/>
    <x v="3"/>
    <s v="PNTL: TOTAL NON-LABOR"/>
    <n v="155603"/>
    <s v="TC1 EXP JOINTS 2027"/>
    <s v="GEN CAP: OUTAGES"/>
    <s v="P42100: GENERATION"/>
    <n v="0"/>
    <n v="0"/>
    <n v="0"/>
    <n v="0"/>
    <n v="0"/>
    <n v="0"/>
    <n v="0"/>
    <n v="0"/>
    <n v="0"/>
    <n v="422325"/>
    <n v="0"/>
    <n v="0"/>
    <n v="422325"/>
    <n v="422325"/>
    <n v="0"/>
  </r>
  <r>
    <s v="PPLBFC: TOTAL CAPITAL"/>
    <m/>
    <n v="107001"/>
    <s v="CONSTR WORK IN PROG"/>
    <x v="0"/>
    <s v="0311 - TRIMBLE COUNTY 1 - GENERATION"/>
    <x v="3"/>
    <s v="PNTL: TOTAL NON-LABOR"/>
    <n v="155624"/>
    <s v="TC1 FRONT LOWER SLOPE 2023"/>
    <s v="GEN CAP: OUTAGES"/>
    <s v="P42100: GENERATION"/>
    <n v="0"/>
    <n v="0"/>
    <n v="0"/>
    <n v="0"/>
    <n v="0"/>
    <n v="0"/>
    <n v="0"/>
    <n v="0"/>
    <n v="0"/>
    <n v="1539300"/>
    <n v="0"/>
    <n v="0"/>
    <n v="1539300"/>
    <n v="1539300"/>
    <n v="0"/>
  </r>
  <r>
    <s v="PPLBFC: TOTAL CAPITAL"/>
    <m/>
    <n v="107001"/>
    <s v="CONSTR WORK IN PROG"/>
    <x v="0"/>
    <s v="0311 - TRIMBLE COUNTY 1 - GENERATION"/>
    <x v="3"/>
    <s v="PNTL: TOTAL NON-LABOR"/>
    <n v="155626"/>
    <s v="TC1 DIVISION PANEL RPL 2025"/>
    <s v="GEN CAP: OUTAGES"/>
    <s v="P42100: GENERATION"/>
    <n v="0"/>
    <n v="0"/>
    <n v="0"/>
    <n v="0"/>
    <n v="0"/>
    <n v="0"/>
    <n v="0"/>
    <n v="0"/>
    <n v="0"/>
    <n v="1269923"/>
    <n v="0"/>
    <n v="0"/>
    <n v="1269923"/>
    <n v="1269923"/>
    <n v="0"/>
  </r>
  <r>
    <s v="PPLBFC: TOTAL CAPITAL"/>
    <m/>
    <n v="107001"/>
    <s v="CONSTR WORK IN PROG"/>
    <x v="0"/>
    <s v="0311 - TRIMBLE COUNTY 1 - GENERATION"/>
    <x v="3"/>
    <s v="PNTL: TOTAL NON-LABOR"/>
    <n v="156949"/>
    <s v="TC1 AIR HEATER CE BASKETS"/>
    <s v="GEN CAP: OUTAGES"/>
    <s v="P42100: GENERATION"/>
    <n v="0"/>
    <n v="0"/>
    <n v="0"/>
    <n v="0"/>
    <n v="0"/>
    <n v="0"/>
    <n v="0"/>
    <n v="0"/>
    <n v="0"/>
    <n v="1816561"/>
    <n v="0"/>
    <n v="0"/>
    <n v="1816561"/>
    <n v="1816561"/>
    <n v="0"/>
  </r>
  <r>
    <s v="PPLBFC: TOTAL CAPITAL"/>
    <m/>
    <n v="107001"/>
    <s v="CONSTR WORK IN PROG"/>
    <x v="0"/>
    <s v="0311 - TRIMBLE COUNTY 1 - GENERATION"/>
    <x v="3"/>
    <s v="PNTL: TOTAL NON-LABOR"/>
    <n v="156993"/>
    <s v="TC1 SCR CATALYST L1"/>
    <s v="GEN CAP: OUTAGES"/>
    <s v="P42100: GENERATION"/>
    <n v="0"/>
    <n v="0"/>
    <n v="0"/>
    <n v="0"/>
    <n v="0"/>
    <n v="0"/>
    <n v="0"/>
    <n v="0"/>
    <n v="0"/>
    <n v="2859422"/>
    <n v="0"/>
    <n v="0"/>
    <n v="2859422"/>
    <n v="2859422"/>
    <n v="0"/>
  </r>
  <r>
    <s v="PPLBFC: TOTAL CAPITAL"/>
    <m/>
    <n v="107001"/>
    <s v="CONSTR WORK IN PROG"/>
    <x v="0"/>
    <s v="0311 - TRIMBLE COUNTY 1 - GENERATION"/>
    <x v="3"/>
    <s v="PNTL: TOTAL NON-LABOR"/>
    <n v="157247"/>
    <s v="TC1 7KV SWITCHGEAR UPGD"/>
    <s v="GEN CAP: RELIABILITY"/>
    <s v="P42100: GENERATION"/>
    <n v="0"/>
    <n v="0"/>
    <n v="0"/>
    <n v="0"/>
    <n v="0"/>
    <n v="0"/>
    <n v="0"/>
    <n v="0"/>
    <n v="0"/>
    <n v="1238820"/>
    <n v="0"/>
    <n v="0"/>
    <n v="1238820"/>
    <n v="1238820"/>
    <n v="0"/>
  </r>
  <r>
    <s v="PPLBFC: TOTAL CAPITAL"/>
    <m/>
    <n v="107001"/>
    <s v="CONSTR WORK IN PROG"/>
    <x v="0"/>
    <s v="0311 - TRIMBLE COUNTY 1 - GENERATION"/>
    <x v="3"/>
    <s v="PNTL: TOTAL NON-LABOR"/>
    <n v="152667"/>
    <s v="TC1 BCWP OVERHAUL"/>
    <s v="GEN CAP: RELIABILITY"/>
    <s v="P42100: GENERATION"/>
    <n v="0"/>
    <n v="0"/>
    <n v="0"/>
    <n v="0"/>
    <n v="0"/>
    <n v="180192"/>
    <n v="0"/>
    <n v="0"/>
    <n v="0"/>
    <n v="0"/>
    <n v="0"/>
    <n v="0"/>
    <n v="180192"/>
    <n v="180192"/>
    <n v="0"/>
  </r>
  <r>
    <s v="PPLBFC: TOTAL CAPITAL"/>
    <m/>
    <n v="107001"/>
    <s v="CONSTR WORK IN PROG"/>
    <x v="0"/>
    <s v="0311 - TRIMBLE COUNTY 1 - GENERATION"/>
    <x v="3"/>
    <s v="PNTL: TOTAL NON-LABOR"/>
    <n v="134109"/>
    <s v="TC1 MDCT Fill &amp; DE Replac"/>
    <s v="GEN CAP: RELIABILITY"/>
    <s v="P42100: GENERATION"/>
    <n v="0"/>
    <n v="0"/>
    <n v="0"/>
    <n v="0"/>
    <n v="0"/>
    <n v="838901"/>
    <n v="0"/>
    <n v="0"/>
    <n v="0"/>
    <n v="0"/>
    <n v="0"/>
    <n v="0"/>
    <n v="838901"/>
    <n v="838901"/>
    <n v="0"/>
  </r>
  <r>
    <s v="PPLBFC: TOTAL CAPITAL"/>
    <m/>
    <n v="107001"/>
    <s v="CONSTR WORK IN PROG"/>
    <x v="0"/>
    <s v="0311 - TRIMBLE COUNTY 1 - GENERATION"/>
    <x v="4"/>
    <s v="PNTL: TOTAL NON-LABOR"/>
    <n v="134109"/>
    <s v="TC1 MDCT Fill &amp; DE Replac"/>
    <s v="GEN CAP: RELIABILITY"/>
    <s v="P42100: GENERATION"/>
    <n v="0"/>
    <n v="0"/>
    <n v="0"/>
    <n v="0"/>
    <n v="0"/>
    <n v="0"/>
    <n v="0"/>
    <n v="0"/>
    <n v="0"/>
    <n v="650964"/>
    <n v="0"/>
    <n v="0"/>
    <n v="650964"/>
    <n v="650964"/>
    <n v="0"/>
  </r>
  <r>
    <s v="PPLBFC: TOTAL CAPITAL"/>
    <m/>
    <n v="107001"/>
    <s v="CONSTR WORK IN PROG"/>
    <x v="0"/>
    <s v="0311 - TRIMBLE COUNTY 1 - GENERATION"/>
    <x v="4"/>
    <s v="PNTL: TOTAL NON-LABOR"/>
    <n v="150040"/>
    <s v="TC1 FRONT RH ASSEMBLY REP"/>
    <s v="GEN CAP: OUTAGES"/>
    <s v="P42100: GENERATION"/>
    <n v="0"/>
    <n v="0"/>
    <n v="0"/>
    <n v="0"/>
    <n v="0"/>
    <n v="0"/>
    <n v="0"/>
    <n v="0"/>
    <n v="0"/>
    <n v="695764"/>
    <n v="0"/>
    <n v="0"/>
    <n v="695764"/>
    <n v="695764"/>
    <n v="0"/>
  </r>
  <r>
    <s v="PPLBFC: TOTAL CAPITAL"/>
    <m/>
    <n v="107001"/>
    <s v="CONSTR WORK IN PROG"/>
    <x v="0"/>
    <s v="0311 - TRIMBLE COUNTY 1 - GENERATION"/>
    <x v="4"/>
    <s v="PNTL: TOTAL NON-LABOR"/>
    <n v="150042"/>
    <s v="TC1 ECONOMIZER REPL"/>
    <s v="GEN CAP: OUTAGES"/>
    <s v="P42100: GENERATION"/>
    <n v="0"/>
    <n v="0"/>
    <n v="0"/>
    <n v="0"/>
    <n v="0"/>
    <n v="0"/>
    <n v="0"/>
    <n v="0"/>
    <n v="869705"/>
    <n v="0"/>
    <n v="0"/>
    <n v="0"/>
    <n v="869705"/>
    <n v="869705"/>
    <n v="0"/>
  </r>
  <r>
    <s v="PPLBFC: TOTAL CAPITAL"/>
    <m/>
    <n v="107001"/>
    <s v="CONSTR WORK IN PROG"/>
    <x v="0"/>
    <s v="0311 - TRIMBLE COUNTY 1 - GENERATION"/>
    <x v="4"/>
    <s v="PNTL: TOTAL NON-LABOR"/>
    <n v="151013"/>
    <s v="TC1 BURNER REPL (A,B ELEV)"/>
    <s v="GEN CAP: OUTAGES"/>
    <s v="P42100: GENERATION"/>
    <n v="0"/>
    <n v="0"/>
    <n v="0"/>
    <n v="0"/>
    <n v="0"/>
    <n v="0"/>
    <n v="0"/>
    <n v="0"/>
    <n v="0"/>
    <n v="455593"/>
    <n v="0"/>
    <n v="0"/>
    <n v="455593"/>
    <n v="455593"/>
    <n v="0"/>
  </r>
  <r>
    <s v="PPLBFC: TOTAL CAPITAL"/>
    <m/>
    <n v="107001"/>
    <s v="CONSTR WORK IN PROG"/>
    <x v="0"/>
    <s v="0311 - TRIMBLE COUNTY 1 - GENERATION"/>
    <x v="4"/>
    <s v="PNTL: TOTAL NON-LABOR"/>
    <n v="151027"/>
    <s v="TC1 EMERGENCY GENERATE UPG"/>
    <s v="GEN CAP: RELIABILITY"/>
    <s v="P42100: GENERATION"/>
    <n v="0"/>
    <n v="0"/>
    <n v="0"/>
    <n v="0"/>
    <n v="0"/>
    <n v="0"/>
    <n v="0"/>
    <n v="540576"/>
    <n v="0"/>
    <n v="0"/>
    <n v="0"/>
    <n v="0"/>
    <n v="540576"/>
    <n v="540576"/>
    <n v="0"/>
  </r>
  <r>
    <s v="PPLBFC: TOTAL CAPITAL"/>
    <m/>
    <n v="107001"/>
    <s v="CONSTR WORK IN PROG"/>
    <x v="0"/>
    <s v="0311 - TRIMBLE COUNTY 1 - GENERATION"/>
    <x v="4"/>
    <s v="PNTL: TOTAL NON-LABOR"/>
    <n v="154737"/>
    <s v="TC1 FEEDWATER HEATER REPL"/>
    <s v="GEN CAP: RELIABILITY"/>
    <s v="P42100: GENERATION"/>
    <n v="0"/>
    <n v="0"/>
    <n v="0"/>
    <n v="0"/>
    <n v="0"/>
    <n v="0"/>
    <n v="0"/>
    <n v="0"/>
    <n v="0"/>
    <n v="238593"/>
    <n v="0"/>
    <n v="0"/>
    <n v="238593"/>
    <n v="238593"/>
    <n v="0"/>
  </r>
  <r>
    <s v="PPLBFC: TOTAL CAPITAL"/>
    <m/>
    <n v="107001"/>
    <s v="CONSTR WORK IN PROG"/>
    <x v="0"/>
    <s v="0311 - TRIMBLE COUNTY 1 - GENERATION"/>
    <x v="4"/>
    <s v="PNTL: TOTAL NON-LABOR"/>
    <n v="154753"/>
    <s v="TC VEHICLES"/>
    <s v="GEN CAP: MOBILE"/>
    <s v="P42100: GENERATION"/>
    <n v="0"/>
    <n v="0"/>
    <n v="0"/>
    <n v="0"/>
    <n v="0"/>
    <n v="0"/>
    <n v="0"/>
    <n v="103610"/>
    <n v="0"/>
    <n v="0"/>
    <n v="0"/>
    <n v="0"/>
    <n v="103610"/>
    <n v="103610"/>
    <n v="0"/>
  </r>
  <r>
    <s v="PPLBFC: TOTAL CAPITAL"/>
    <m/>
    <n v="107001"/>
    <s v="CONSTR WORK IN PROG"/>
    <x v="0"/>
    <s v="0311 - TRIMBLE COUNTY 1 - GENERATION"/>
    <x v="4"/>
    <s v="PNTL: TOTAL NON-LABOR"/>
    <n v="156966"/>
    <s v="TC1 SDRS AGITATORS"/>
    <s v="GEN CAP: OUTAGES"/>
    <s v="P42100: GENERATION"/>
    <n v="0"/>
    <n v="0"/>
    <n v="0"/>
    <n v="0"/>
    <n v="0"/>
    <n v="0"/>
    <n v="0"/>
    <n v="0"/>
    <n v="0"/>
    <n v="477227"/>
    <n v="0"/>
    <n v="0"/>
    <n v="477227"/>
    <n v="477227"/>
    <n v="0"/>
  </r>
  <r>
    <s v="PPLBFC: TOTAL CAPITAL"/>
    <m/>
    <n v="107001"/>
    <s v="CONSTR WORK IN PROG"/>
    <x v="0"/>
    <s v="0311 - TRIMBLE COUNTY 1 - GENERATION"/>
    <x v="4"/>
    <s v="PNTL: TOTAL NON-LABOR"/>
    <n v="157107"/>
    <s v="TC1 SDRS DUCT MOD'S"/>
    <s v="GEN CAP: OUTAGES"/>
    <s v="P42100: GENERATION"/>
    <n v="0"/>
    <n v="0"/>
    <n v="0"/>
    <n v="0"/>
    <n v="0"/>
    <n v="0"/>
    <n v="0"/>
    <n v="0"/>
    <n v="0"/>
    <n v="53449"/>
    <n v="0"/>
    <n v="0"/>
    <n v="53449"/>
    <n v="53449"/>
    <n v="0"/>
  </r>
  <r>
    <s v="PPLBFC: TOTAL CAPITAL"/>
    <m/>
    <n v="107001"/>
    <s v="CONSTR WORK IN PROG"/>
    <x v="0"/>
    <s v="0311 - TRIMBLE COUNTY 1 - GENERATION"/>
    <x v="4"/>
    <s v="PNTL: TOTAL NON-LABOR"/>
    <n v="159905"/>
    <s v="TC1 SCR CATALYST L2 REPL"/>
    <s v="GEN CAP: OUTAGES"/>
    <s v="P42100: GENERATION"/>
    <n v="0"/>
    <n v="0"/>
    <n v="0"/>
    <n v="0"/>
    <n v="0"/>
    <n v="0"/>
    <n v="0"/>
    <n v="0"/>
    <n v="380656"/>
    <n v="0"/>
    <n v="0"/>
    <n v="0"/>
    <n v="380656"/>
    <n v="380656"/>
    <n v="0"/>
  </r>
  <r>
    <s v="PPLBFC: TOTAL CAPITAL"/>
    <m/>
    <n v="107001"/>
    <s v="CONSTR WORK IN PROG"/>
    <x v="0"/>
    <s v="0311 - TRIMBLE COUNTY 1 - GENERATION"/>
    <x v="4"/>
    <s v="PNTL: TOTAL NON-LABOR"/>
    <s v="154762LGE"/>
    <s v="TC HVAC UPGD"/>
    <s v="GEN CAP: RELIABILITY"/>
    <s v="P42100: GENERATION"/>
    <n v="0"/>
    <n v="0"/>
    <n v="0"/>
    <n v="0"/>
    <n v="0"/>
    <n v="40543"/>
    <n v="0"/>
    <n v="0"/>
    <n v="0"/>
    <n v="0"/>
    <n v="0"/>
    <n v="0"/>
    <n v="40543"/>
    <n v="40543"/>
    <n v="0"/>
  </r>
  <r>
    <s v="PPLBFC: TOTAL CAPITAL"/>
    <m/>
    <n v="107001"/>
    <s v="CONSTR WORK IN PROG"/>
    <x v="0"/>
    <s v="0311 - TRIMBLE COUNTY 1 - GENERATION"/>
    <x v="0"/>
    <s v="PNTL: TOTAL NON-LABOR"/>
    <n v="153012"/>
    <s v="TC1 CEM UPGRADE"/>
    <s v="GEN CAP: OTHER"/>
    <s v="P42100: GENERATION"/>
    <n v="0"/>
    <n v="0"/>
    <n v="0"/>
    <n v="0"/>
    <n v="15393"/>
    <n v="0"/>
    <n v="0"/>
    <n v="0"/>
    <n v="0"/>
    <n v="0"/>
    <n v="0"/>
    <n v="0"/>
    <n v="15393"/>
    <n v="15393"/>
    <n v="0"/>
  </r>
  <r>
    <s v="PPLBFC: TOTAL CAPITAL"/>
    <m/>
    <n v="107001"/>
    <s v="CONSTR WORK IN PROG"/>
    <x v="0"/>
    <s v="0311 - TRIMBLE COUNTY 1 - GENERATION"/>
    <x v="3"/>
    <s v="PNTL: TOTAL NON-LABOR"/>
    <n v="151002"/>
    <s v="TC1 SCR ACOUSTIC HORNS"/>
    <s v="GEN CAP: ENVIRONMENTAL"/>
    <s v="P42100: GENERATION"/>
    <n v="0"/>
    <n v="0"/>
    <n v="0"/>
    <n v="0"/>
    <n v="481451"/>
    <n v="0"/>
    <n v="0"/>
    <n v="0"/>
    <n v="0"/>
    <n v="0"/>
    <n v="0"/>
    <n v="0"/>
    <n v="481451"/>
    <n v="481451"/>
    <n v="0"/>
  </r>
  <r>
    <s v="PPLBFC: TOTAL CAPITAL"/>
    <m/>
    <n v="107001"/>
    <s v="CONSTR WORK IN PROG"/>
    <x v="0"/>
    <s v="0321 - TRIMBLE COUNTY 2 - GENERATION"/>
    <x v="0"/>
    <s v="PNTL: TOTAL NON-LABOR"/>
    <s v="133653LGE"/>
    <s v="TC SAFETY &amp; ERT EQUIP"/>
    <s v="GEN CAP: SAFETY"/>
    <s v="P42100: GENERATION"/>
    <n v="0"/>
    <n v="0"/>
    <n v="0"/>
    <n v="0"/>
    <n v="0"/>
    <n v="0"/>
    <n v="0"/>
    <n v="64188"/>
    <n v="0"/>
    <n v="0"/>
    <n v="0"/>
    <n v="0"/>
    <n v="64188"/>
    <n v="0"/>
    <n v="64188"/>
  </r>
  <r>
    <s v="PPLBFC: TOTAL CAPITAL"/>
    <m/>
    <n v="107001"/>
    <s v="CONSTR WORK IN PROG"/>
    <x v="0"/>
    <s v="0321 - TRIMBLE COUNTY 2 - GENERATION"/>
    <x v="0"/>
    <s v="PNTL: TOTAL NON-LABOR"/>
    <s v="139682LGE"/>
    <s v="TC PREDICTIVE MAINT DEVICES"/>
    <s v="GEN CAP: RELIABILITY"/>
    <s v="P42100: GENERATION"/>
    <n v="0"/>
    <n v="0"/>
    <n v="0"/>
    <n v="0"/>
    <n v="0"/>
    <n v="0"/>
    <n v="0"/>
    <n v="0"/>
    <n v="44369"/>
    <n v="0"/>
    <n v="0"/>
    <n v="0"/>
    <n v="44369"/>
    <n v="0"/>
    <n v="44369"/>
  </r>
  <r>
    <s v="PPLBFC: TOTAL CAPITAL"/>
    <m/>
    <n v="107001"/>
    <s v="CONSTR WORK IN PROG"/>
    <x v="0"/>
    <s v="0321 - TRIMBLE COUNTY 2 - GENERATION"/>
    <x v="0"/>
    <s v="PNTL: TOTAL NON-LABOR"/>
    <s v="140024LGE"/>
    <s v="TC E CONVEYOR STRUCTURE UPGD"/>
    <s v="GEN CAP: RELIABILITY"/>
    <s v="P42100: GENERATION"/>
    <n v="0"/>
    <n v="0"/>
    <n v="0"/>
    <n v="0"/>
    <n v="0"/>
    <n v="0"/>
    <n v="0"/>
    <n v="633434"/>
    <n v="0"/>
    <n v="0"/>
    <n v="0"/>
    <n v="0"/>
    <n v="633434"/>
    <n v="0"/>
    <n v="633434"/>
  </r>
  <r>
    <s v="PPLBFC: TOTAL CAPITAL"/>
    <m/>
    <n v="107001"/>
    <s v="CONSTR WORK IN PROG"/>
    <x v="0"/>
    <s v="0321 - TRIMBLE COUNTY 2 - GENERATION"/>
    <x v="0"/>
    <s v="PNTL: TOTAL NON-LABOR"/>
    <s v="140606LGE"/>
    <s v="TC2 BATTERY REPLACEMENTS"/>
    <s v="GEN CAP: RELIABILITY"/>
    <s v="P42100: GENERATION"/>
    <n v="0"/>
    <n v="0"/>
    <n v="0"/>
    <n v="0"/>
    <n v="0"/>
    <n v="0"/>
    <n v="0"/>
    <n v="0"/>
    <n v="82085"/>
    <n v="19258"/>
    <n v="0"/>
    <n v="0"/>
    <n v="101343"/>
    <n v="0"/>
    <n v="101343"/>
  </r>
  <r>
    <s v="PPLBFC: TOTAL CAPITAL"/>
    <m/>
    <n v="107001"/>
    <s v="CONSTR WORK IN PROG"/>
    <x v="0"/>
    <s v="0321 - TRIMBLE COUNTY 2 - GENERATION"/>
    <x v="0"/>
    <s v="PNTL: TOTAL NON-LABOR"/>
    <s v="140619LGE"/>
    <s v="TC CONVEYOR BELT REPLACE"/>
    <s v="GEN CAP: RELIABILITY"/>
    <s v="P42100: GENERATION"/>
    <n v="0"/>
    <n v="0"/>
    <n v="0"/>
    <n v="0"/>
    <n v="0"/>
    <n v="0"/>
    <n v="0"/>
    <n v="0"/>
    <n v="0"/>
    <n v="0"/>
    <n v="0"/>
    <n v="338957"/>
    <n v="338957"/>
    <n v="0"/>
    <n v="338957"/>
  </r>
  <r>
    <s v="PPLBFC: TOTAL CAPITAL"/>
    <m/>
    <n v="107001"/>
    <s v="CONSTR WORK IN PROG"/>
    <x v="0"/>
    <s v="0321 - TRIMBLE COUNTY 2 - GENERATION"/>
    <x v="0"/>
    <s v="PNTL: TOTAL NON-LABOR"/>
    <s v="152657LGE"/>
    <s v="TC CCR PIPE CONVEYOR BELT"/>
    <s v="GEN CAP: ENVIRONMENTAL"/>
    <s v="P42100: GENERATION"/>
    <n v="0"/>
    <n v="0"/>
    <n v="0"/>
    <n v="0"/>
    <n v="0"/>
    <n v="0"/>
    <n v="0"/>
    <n v="2616565"/>
    <n v="0"/>
    <n v="0"/>
    <n v="0"/>
    <n v="0"/>
    <n v="2616565"/>
    <n v="0"/>
    <n v="2616565"/>
  </r>
  <r>
    <s v="PPLBFC: TOTAL CAPITAL"/>
    <m/>
    <n v="107001"/>
    <s v="CONSTR WORK IN PROG"/>
    <x v="0"/>
    <s v="0321 - TRIMBLE COUNTY 2 - GENERATION"/>
    <x v="0"/>
    <s v="PNTL: TOTAL NON-LABOR"/>
    <s v="153002LGE"/>
    <s v="TC CCR DRY VAC EQUIPMENT"/>
    <s v="GEN CAP: ENVIRONMENTAL"/>
    <s v="P42100: GENERATION"/>
    <n v="0"/>
    <n v="0"/>
    <n v="0"/>
    <n v="0"/>
    <n v="0"/>
    <n v="0"/>
    <n v="0"/>
    <n v="0"/>
    <n v="0"/>
    <n v="0"/>
    <n v="0"/>
    <n v="152024"/>
    <n v="152024"/>
    <n v="0"/>
    <n v="152024"/>
  </r>
  <r>
    <s v="PPLBFC: TOTAL CAPITAL"/>
    <m/>
    <n v="107001"/>
    <s v="CONSTR WORK IN PROG"/>
    <x v="0"/>
    <s v="0321 - TRIMBLE COUNTY 2 - GENERATION"/>
    <x v="0"/>
    <s v="PNTL: TOTAL NON-LABOR"/>
    <s v="154771LGE"/>
    <s v="TC RAT TERMINATION UPGD"/>
    <s v="GEN CAP: RELIABILITY"/>
    <s v="P42100: GENERATION"/>
    <n v="0"/>
    <n v="0"/>
    <n v="0"/>
    <n v="0"/>
    <n v="0"/>
    <n v="0"/>
    <n v="0"/>
    <n v="0"/>
    <n v="481156"/>
    <n v="0"/>
    <n v="0"/>
    <n v="0"/>
    <n v="481156"/>
    <n v="0"/>
    <n v="481156"/>
  </r>
  <r>
    <s v="PPLBFC: TOTAL CAPITAL"/>
    <m/>
    <n v="107001"/>
    <s v="CONSTR WORK IN PROG"/>
    <x v="0"/>
    <s v="0321 - TRIMBLE COUNTY 2 - GENERATION"/>
    <x v="0"/>
    <s v="PNTL: TOTAL NON-LABOR"/>
    <s v="159908LGE"/>
    <s v="TC LANDFILL IMPROVEMENT"/>
    <s v="GEN CAP: RELIABILITY"/>
    <s v="P42100: GENERATION"/>
    <n v="0"/>
    <n v="0"/>
    <n v="0"/>
    <n v="0"/>
    <n v="0"/>
    <n v="0"/>
    <n v="0"/>
    <n v="57718"/>
    <n v="0"/>
    <n v="0"/>
    <n v="0"/>
    <n v="0"/>
    <n v="57718"/>
    <n v="0"/>
    <n v="57718"/>
  </r>
  <r>
    <s v="PPLBFC: TOTAL CAPITAL"/>
    <m/>
    <n v="107001"/>
    <s v="CONSTR WORK IN PROG"/>
    <x v="0"/>
    <s v="0321 - TRIMBLE COUNTY 2 - GENERATION"/>
    <x v="0"/>
    <s v="PNTL: TOTAL NON-LABOR"/>
    <s v="159937LGE"/>
    <s v="TC LIFT STATION REPL"/>
    <s v="GEN CAP: RELIABILITY"/>
    <s v="P42100: GENERATION"/>
    <n v="0"/>
    <n v="0"/>
    <n v="0"/>
    <n v="0"/>
    <n v="0"/>
    <n v="0"/>
    <n v="0"/>
    <n v="126687"/>
    <n v="0"/>
    <n v="0"/>
    <n v="0"/>
    <n v="0"/>
    <n v="126687"/>
    <n v="0"/>
    <n v="126687"/>
  </r>
  <r>
    <s v="PPLBFC: TOTAL CAPITAL"/>
    <m/>
    <n v="107001"/>
    <s v="CONSTR WORK IN PROG"/>
    <x v="0"/>
    <s v="0321 - TRIMBLE COUNTY 2 - GENERATION"/>
    <x v="0"/>
    <s v="PNTL: TOTAL NON-LABOR"/>
    <s v="162425LGE"/>
    <s v="TC AGITATOR BLADE REPLACE"/>
    <s v="GEN CAP: RELIABILITY"/>
    <s v="P42100: GENERATION"/>
    <n v="0"/>
    <n v="0"/>
    <n v="0"/>
    <n v="0"/>
    <n v="0"/>
    <n v="0"/>
    <n v="0"/>
    <n v="302701"/>
    <n v="0"/>
    <n v="0"/>
    <n v="0"/>
    <n v="0"/>
    <n v="302701"/>
    <n v="0"/>
    <n v="302701"/>
  </r>
  <r>
    <s v="PPLBFC: TOTAL CAPITAL"/>
    <m/>
    <n v="107001"/>
    <s v="CONSTR WORK IN PROG"/>
    <x v="0"/>
    <s v="0321 - TRIMBLE COUNTY 2 - GENERATION"/>
    <x v="0"/>
    <s v="PNTL: TOTAL NON-LABOR"/>
    <s v="133622LGE"/>
    <s v="TC LAB PURCH MONITORS"/>
    <s v="GEN CAP: RELIABILITY"/>
    <s v="P42100: GENERATION"/>
    <n v="0"/>
    <n v="0"/>
    <n v="0"/>
    <n v="0"/>
    <n v="0"/>
    <n v="0"/>
    <n v="114164"/>
    <n v="0"/>
    <n v="0"/>
    <n v="0"/>
    <n v="0"/>
    <n v="0"/>
    <n v="114164"/>
    <n v="0"/>
    <n v="114164"/>
  </r>
  <r>
    <s v="PPLBFC: TOTAL CAPITAL"/>
    <m/>
    <n v="107001"/>
    <s v="CONSTR WORK IN PROG"/>
    <x v="0"/>
    <s v="0321 - TRIMBLE COUNTY 2 - GENERATION"/>
    <x v="0"/>
    <s v="PNTL: TOTAL NON-LABOR"/>
    <s v="133615LGE"/>
    <s v="TC PLT ENG/MTR RWNDS"/>
    <s v="GEN CAP: RELIABILITY"/>
    <s v="P42100: GENERATION"/>
    <n v="0"/>
    <n v="0"/>
    <n v="0"/>
    <n v="0"/>
    <n v="0"/>
    <n v="0"/>
    <n v="331828"/>
    <n v="0"/>
    <n v="0"/>
    <n v="0"/>
    <n v="0"/>
    <n v="0"/>
    <n v="331828"/>
    <n v="0"/>
    <n v="331828"/>
  </r>
  <r>
    <s v="PPLBFC: TOTAL CAPITAL"/>
    <m/>
    <n v="107001"/>
    <s v="CONSTR WORK IN PROG"/>
    <x v="0"/>
    <s v="0321 - TRIMBLE COUNTY 2 - GENERATION"/>
    <x v="0"/>
    <s v="PNTL: TOTAL NON-LABOR"/>
    <s v="156975LGE"/>
    <s v="TC2 NDCT FILL &amp; DE REPL"/>
    <s v="GEN CAP: OUTAGES"/>
    <s v="P42100: GENERATION"/>
    <n v="0"/>
    <n v="0"/>
    <n v="0"/>
    <n v="0"/>
    <n v="0"/>
    <n v="0"/>
    <n v="506790"/>
    <n v="0"/>
    <n v="0"/>
    <n v="0"/>
    <n v="0"/>
    <n v="0"/>
    <n v="506790"/>
    <n v="0"/>
    <n v="506790"/>
  </r>
  <r>
    <s v="PPLBFC: TOTAL CAPITAL"/>
    <m/>
    <n v="107001"/>
    <s v="CONSTR WORK IN PROG"/>
    <x v="0"/>
    <s v="0321 - TRIMBLE COUNTY 2 - GENERATION"/>
    <x v="0"/>
    <s v="PNTL: TOTAL NON-LABOR"/>
    <s v="153056LGE"/>
    <s v="TC IMPOUNDMENT IMPROVEMENTS"/>
    <s v="GEN CAP: OTHER"/>
    <s v="P42100: GENERATION"/>
    <n v="0"/>
    <n v="0"/>
    <n v="0"/>
    <n v="0"/>
    <n v="0"/>
    <n v="46944"/>
    <n v="0"/>
    <n v="0"/>
    <n v="0"/>
    <n v="0"/>
    <n v="0"/>
    <n v="0"/>
    <n v="46944"/>
    <n v="0"/>
    <n v="46944"/>
  </r>
  <r>
    <s v="PPLBFC: TOTAL CAPITAL"/>
    <m/>
    <n v="107001"/>
    <s v="CONSTR WORK IN PROG"/>
    <x v="0"/>
    <s v="0321 - TRIMBLE COUNTY 2 - GENERATION"/>
    <x v="0"/>
    <s v="PNTL: TOTAL NON-LABOR"/>
    <s v="133627LGE"/>
    <s v="TC LAB EQUIP PURCHASES"/>
    <s v="GEN CAP: RELIABILITY"/>
    <s v="P42100: GENERATION"/>
    <n v="0"/>
    <n v="0"/>
    <n v="0"/>
    <n v="0"/>
    <n v="0"/>
    <n v="71733"/>
    <n v="0"/>
    <n v="0"/>
    <n v="0"/>
    <n v="0"/>
    <n v="0"/>
    <n v="0"/>
    <n v="71733"/>
    <n v="0"/>
    <n v="71733"/>
  </r>
  <r>
    <s v="PPLBFC: TOTAL CAPITAL"/>
    <m/>
    <n v="107001"/>
    <s v="CONSTR WORK IN PROG"/>
    <x v="0"/>
    <s v="0321 - TRIMBLE COUNTY 2 - GENERATION"/>
    <x v="0"/>
    <s v="PNTL: TOTAL NON-LABOR"/>
    <s v="157075LGE"/>
    <s v="TC2 HA COMP OH"/>
    <s v="GEN CAP: RELIABILITY"/>
    <s v="P42100: GENERATION"/>
    <n v="0"/>
    <n v="0"/>
    <n v="0"/>
    <n v="0"/>
    <n v="0"/>
    <n v="117062"/>
    <n v="0"/>
    <n v="0"/>
    <n v="0"/>
    <n v="0"/>
    <n v="0"/>
    <n v="0"/>
    <n v="117062"/>
    <n v="0"/>
    <n v="117062"/>
  </r>
  <r>
    <s v="PPLBFC: TOTAL CAPITAL"/>
    <m/>
    <n v="107001"/>
    <s v="CONSTR WORK IN PROG"/>
    <x v="0"/>
    <s v="0321 - TRIMBLE COUNTY 2 - GENERATION"/>
    <x v="0"/>
    <s v="PNTL: TOTAL NON-LABOR"/>
    <s v="156991LGE"/>
    <s v="TC 138kV MODs"/>
    <s v="GEN CAP: RELIABILITY"/>
    <s v="P42100: GENERATION"/>
    <n v="0"/>
    <n v="0"/>
    <n v="0"/>
    <n v="0"/>
    <n v="0"/>
    <n v="211145"/>
    <n v="0"/>
    <n v="0"/>
    <n v="0"/>
    <n v="0"/>
    <n v="0"/>
    <n v="0"/>
    <n v="211145"/>
    <n v="0"/>
    <n v="211145"/>
  </r>
  <r>
    <s v="PPLBFC: TOTAL CAPITAL"/>
    <m/>
    <n v="107001"/>
    <s v="CONSTR WORK IN PROG"/>
    <x v="0"/>
    <s v="0321 - TRIMBLE COUNTY 2 - GENERATION"/>
    <x v="0"/>
    <s v="PNTL: TOTAL NON-LABOR"/>
    <s v="156830LGE"/>
    <s v="TC MATERIAL HDLG STRUCT UPGD"/>
    <s v="GEN CAP: RELIABILITY"/>
    <s v="P42100: GENERATION"/>
    <n v="0"/>
    <n v="0"/>
    <n v="0"/>
    <n v="0"/>
    <n v="0"/>
    <n v="236026"/>
    <n v="0"/>
    <n v="0"/>
    <n v="0"/>
    <n v="0"/>
    <n v="0"/>
    <n v="0"/>
    <n v="236026"/>
    <n v="0"/>
    <n v="236026"/>
  </r>
  <r>
    <s v="PPLBFC: TOTAL CAPITAL"/>
    <m/>
    <n v="107001"/>
    <s v="CONSTR WORK IN PROG"/>
    <x v="0"/>
    <s v="0321 - TRIMBLE COUNTY 2 - GENERATION"/>
    <x v="0"/>
    <s v="PNTL: TOTAL NON-LABOR"/>
    <s v="156825LGE"/>
    <s v="TC MOORING CELL REFURB"/>
    <s v="GEN CAP: RELIABILITY"/>
    <s v="P42100: GENERATION"/>
    <n v="0"/>
    <n v="0"/>
    <n v="0"/>
    <n v="0"/>
    <n v="0"/>
    <n v="378668"/>
    <n v="0"/>
    <n v="0"/>
    <n v="0"/>
    <n v="0"/>
    <n v="0"/>
    <n v="0"/>
    <n v="378668"/>
    <n v="0"/>
    <n v="378668"/>
  </r>
  <r>
    <s v="PPLBFC: TOTAL CAPITAL"/>
    <m/>
    <n v="107001"/>
    <s v="CONSTR WORK IN PROG"/>
    <x v="0"/>
    <s v="0321 - TRIMBLE COUNTY 2 - GENERATION"/>
    <x v="1"/>
    <s v="PNTL: TOTAL NON-LABOR"/>
    <s v="133653LGE"/>
    <s v="TC SAFETY &amp; ERT EQUIP"/>
    <s v="GEN CAP: SAFETY"/>
    <s v="P42100: GENERATION"/>
    <n v="0"/>
    <n v="0"/>
    <n v="0"/>
    <n v="0"/>
    <n v="0"/>
    <n v="0"/>
    <n v="0"/>
    <n v="64188"/>
    <n v="0"/>
    <n v="0"/>
    <n v="0"/>
    <n v="0"/>
    <n v="64188"/>
    <n v="0"/>
    <n v="64188"/>
  </r>
  <r>
    <s v="PPLBFC: TOTAL CAPITAL"/>
    <m/>
    <n v="107001"/>
    <s v="CONSTR WORK IN PROG"/>
    <x v="0"/>
    <s v="0321 - TRIMBLE COUNTY 2 - GENERATION"/>
    <x v="1"/>
    <s v="PNTL: TOTAL NON-LABOR"/>
    <s v="139682LGE"/>
    <s v="TC PREDICTIVE MAINT DEVICES"/>
    <s v="GEN CAP: RELIABILITY"/>
    <s v="P42100: GENERATION"/>
    <n v="0"/>
    <n v="0"/>
    <n v="0"/>
    <n v="0"/>
    <n v="0"/>
    <n v="0"/>
    <n v="0"/>
    <n v="0"/>
    <n v="44369"/>
    <n v="0"/>
    <n v="0"/>
    <n v="0"/>
    <n v="44369"/>
    <n v="0"/>
    <n v="44369"/>
  </r>
  <r>
    <s v="PPLBFC: TOTAL CAPITAL"/>
    <m/>
    <n v="107001"/>
    <s v="CONSTR WORK IN PROG"/>
    <x v="0"/>
    <s v="0321 - TRIMBLE COUNTY 2 - GENERATION"/>
    <x v="1"/>
    <s v="PNTL: TOTAL NON-LABOR"/>
    <s v="140619LGE"/>
    <s v="TC CONVEYOR BELT REPLACE"/>
    <s v="GEN CAP: RELIABILITY"/>
    <s v="P42100: GENERATION"/>
    <n v="0"/>
    <n v="0"/>
    <n v="0"/>
    <n v="0"/>
    <n v="0"/>
    <n v="0"/>
    <n v="0"/>
    <n v="0"/>
    <n v="0"/>
    <n v="338957"/>
    <n v="0"/>
    <n v="0"/>
    <n v="338957"/>
    <n v="0"/>
    <n v="338957"/>
  </r>
  <r>
    <s v="PPLBFC: TOTAL CAPITAL"/>
    <m/>
    <n v="107001"/>
    <s v="CONSTR WORK IN PROG"/>
    <x v="0"/>
    <s v="0321 - TRIMBLE COUNTY 2 - GENERATION"/>
    <x v="1"/>
    <s v="PNTL: TOTAL NON-LABOR"/>
    <s v="150000LGE"/>
    <s v="TC SITE PAVING"/>
    <s v="GEN CAP: RELIABILITY"/>
    <s v="P42100: GENERATION"/>
    <n v="0"/>
    <n v="0"/>
    <n v="0"/>
    <n v="0"/>
    <n v="0"/>
    <n v="0"/>
    <n v="0"/>
    <n v="159764"/>
    <n v="0"/>
    <n v="0"/>
    <n v="0"/>
    <n v="0"/>
    <n v="159764"/>
    <n v="0"/>
    <n v="159764"/>
  </r>
  <r>
    <s v="PPLBFC: TOTAL CAPITAL"/>
    <m/>
    <n v="107001"/>
    <s v="CONSTR WORK IN PROG"/>
    <x v="0"/>
    <s v="0321 - TRIMBLE COUNTY 2 - GENERATION"/>
    <x v="1"/>
    <s v="PNTL: TOTAL NON-LABOR"/>
    <s v="150070LGE"/>
    <s v="TC COAL BLEND TUNNEL N SIDE"/>
    <s v="GEN CAP: RELIABILITY"/>
    <s v="P42100: GENERATION"/>
    <n v="0"/>
    <n v="0"/>
    <n v="0"/>
    <n v="0"/>
    <n v="0"/>
    <n v="0"/>
    <n v="0"/>
    <n v="0"/>
    <n v="480306"/>
    <n v="0"/>
    <n v="0"/>
    <n v="0"/>
    <n v="480306"/>
    <n v="0"/>
    <n v="480306"/>
  </r>
  <r>
    <s v="PPLBFC: TOTAL CAPITAL"/>
    <m/>
    <n v="107001"/>
    <s v="CONSTR WORK IN PROG"/>
    <x v="0"/>
    <s v="0321 - TRIMBLE COUNTY 2 - GENERATION"/>
    <x v="1"/>
    <s v="PNTL: TOTAL NON-LABOR"/>
    <s v="153044LGE"/>
    <s v="TC2 UPPER ARCH REPL"/>
    <s v="GEN CAP: OUTAGES"/>
    <s v="P42100: GENERATION"/>
    <n v="0"/>
    <n v="0"/>
    <n v="0"/>
    <n v="0"/>
    <n v="0"/>
    <n v="0"/>
    <n v="0"/>
    <n v="287142"/>
    <n v="0"/>
    <n v="0"/>
    <n v="0"/>
    <n v="0"/>
    <n v="287142"/>
    <n v="0"/>
    <n v="287142"/>
  </r>
  <r>
    <s v="PPLBFC: TOTAL CAPITAL"/>
    <m/>
    <n v="107001"/>
    <s v="CONSTR WORK IN PROG"/>
    <x v="0"/>
    <s v="0321 - TRIMBLE COUNTY 2 - GENERATION"/>
    <x v="1"/>
    <s v="PNTL: TOTAL NON-LABOR"/>
    <s v="153060LGE"/>
    <s v="TC2 REPL AH CE BASKETS"/>
    <s v="GEN CAP: OUTAGES"/>
    <s v="P42100: GENERATION"/>
    <n v="0"/>
    <n v="0"/>
    <n v="0"/>
    <n v="0"/>
    <n v="0"/>
    <n v="0"/>
    <n v="0"/>
    <n v="0"/>
    <n v="0"/>
    <n v="304145"/>
    <n v="0"/>
    <n v="0"/>
    <n v="304145"/>
    <n v="0"/>
    <n v="304145"/>
  </r>
  <r>
    <s v="PPLBFC: TOTAL CAPITAL"/>
    <m/>
    <n v="107001"/>
    <s v="CONSTR WORK IN PROG"/>
    <x v="0"/>
    <s v="0321 - TRIMBLE COUNTY 2 - GENERATION"/>
    <x v="1"/>
    <s v="PNTL: TOTAL NON-LABOR"/>
    <s v="154775LGE"/>
    <s v="TC2 OIL VAPOR EXT FILTER UPG"/>
    <s v="GEN CAP: RELIABILITY"/>
    <s v="P42100: GENERATION"/>
    <n v="0"/>
    <n v="0"/>
    <n v="0"/>
    <n v="0"/>
    <n v="0"/>
    <n v="0"/>
    <n v="0"/>
    <n v="0"/>
    <n v="0"/>
    <n v="0"/>
    <n v="94587"/>
    <n v="0"/>
    <n v="94587"/>
    <n v="0"/>
    <n v="94587"/>
  </r>
  <r>
    <s v="PPLBFC: TOTAL CAPITAL"/>
    <m/>
    <n v="107001"/>
    <s v="CONSTR WORK IN PROG"/>
    <x v="0"/>
    <s v="0321 - TRIMBLE COUNTY 2 - GENERATION"/>
    <x v="1"/>
    <s v="PNTL: TOTAL NON-LABOR"/>
    <s v="155578LGE"/>
    <s v="TC2 CATALYST L2"/>
    <s v="GEN CAP: OUTAGES"/>
    <s v="P42100: GENERATION"/>
    <n v="0"/>
    <n v="0"/>
    <n v="0"/>
    <n v="0"/>
    <n v="0"/>
    <n v="0"/>
    <n v="0"/>
    <n v="0"/>
    <n v="763629"/>
    <n v="0"/>
    <n v="0"/>
    <n v="0"/>
    <n v="763629"/>
    <n v="0"/>
    <n v="763629"/>
  </r>
  <r>
    <s v="PPLBFC: TOTAL CAPITAL"/>
    <m/>
    <n v="107001"/>
    <s v="CONSTR WORK IN PROG"/>
    <x v="0"/>
    <s v="0321 - TRIMBLE COUNTY 2 - GENERATION"/>
    <x v="1"/>
    <s v="PNTL: TOTAL NON-LABOR"/>
    <s v="156946LGE"/>
    <s v="TC2 AIR HEATER CE BASKETS"/>
    <s v="GEN CAP: OUTAGES"/>
    <s v="P42100: GENERATION"/>
    <n v="0"/>
    <n v="0"/>
    <n v="0"/>
    <n v="0"/>
    <n v="0"/>
    <n v="0"/>
    <n v="0"/>
    <n v="0"/>
    <n v="353013"/>
    <n v="0"/>
    <n v="0"/>
    <n v="0"/>
    <n v="353013"/>
    <n v="0"/>
    <n v="353013"/>
  </r>
  <r>
    <s v="PPLBFC: TOTAL CAPITAL"/>
    <m/>
    <n v="107001"/>
    <s v="CONSTR WORK IN PROG"/>
    <x v="0"/>
    <s v="0321 - TRIMBLE COUNTY 2 - GENERATION"/>
    <x v="1"/>
    <s v="PNTL: TOTAL NON-LABOR"/>
    <s v="157072LGE"/>
    <s v="TC STATION AIR COMP OH"/>
    <s v="GEN CAP: RELIABILITY"/>
    <s v="P42100: GENERATION"/>
    <n v="0"/>
    <n v="0"/>
    <n v="0"/>
    <n v="0"/>
    <n v="0"/>
    <n v="0"/>
    <n v="0"/>
    <n v="0"/>
    <n v="137767"/>
    <n v="0"/>
    <n v="0"/>
    <n v="0"/>
    <n v="137767"/>
    <n v="0"/>
    <n v="137767"/>
  </r>
  <r>
    <s v="PPLBFC: TOTAL CAPITAL"/>
    <m/>
    <n v="107001"/>
    <s v="CONSTR WORK IN PROG"/>
    <x v="0"/>
    <s v="0321 - TRIMBLE COUNTY 2 - GENERATION"/>
    <x v="1"/>
    <s v="PNTL: TOTAL NON-LABOR"/>
    <s v="157783LGE"/>
    <s v="TC2 SH ATTEMPERATORS"/>
    <s v="GEN CAP: OUTAGES"/>
    <s v="P42100: GENERATION"/>
    <n v="0"/>
    <n v="0"/>
    <n v="0"/>
    <n v="0"/>
    <n v="0"/>
    <n v="0"/>
    <n v="0"/>
    <n v="0"/>
    <n v="0"/>
    <n v="419988"/>
    <n v="0"/>
    <n v="0"/>
    <n v="419988"/>
    <n v="0"/>
    <n v="419988"/>
  </r>
  <r>
    <s v="PPLBFC: TOTAL CAPITAL"/>
    <m/>
    <n v="107001"/>
    <s v="CONSTR WORK IN PROG"/>
    <x v="0"/>
    <s v="0321 - TRIMBLE COUNTY 2 - GENERATION"/>
    <x v="1"/>
    <s v="PNTL: TOTAL NON-LABOR"/>
    <s v="159908LGE"/>
    <s v="TC LANDFILL IMPROVEMENT"/>
    <s v="GEN CAP: RELIABILITY"/>
    <s v="P42100: GENERATION"/>
    <n v="0"/>
    <n v="0"/>
    <n v="0"/>
    <n v="0"/>
    <n v="0"/>
    <n v="0"/>
    <n v="57718"/>
    <n v="0"/>
    <n v="0"/>
    <n v="0"/>
    <n v="0"/>
    <n v="0"/>
    <n v="57718"/>
    <n v="0"/>
    <n v="57718"/>
  </r>
  <r>
    <s v="PPLBFC: TOTAL CAPITAL"/>
    <m/>
    <n v="107001"/>
    <s v="CONSTR WORK IN PROG"/>
    <x v="0"/>
    <s v="0321 - TRIMBLE COUNTY 2 - GENERATION"/>
    <x v="1"/>
    <s v="PNTL: TOTAL NON-LABOR"/>
    <s v="133615LGE"/>
    <s v="TC PLT ENG/MTR RWNDS"/>
    <s v="GEN CAP: RELIABILITY"/>
    <s v="P42100: GENERATION"/>
    <n v="0"/>
    <n v="0"/>
    <n v="0"/>
    <n v="0"/>
    <n v="0"/>
    <n v="0"/>
    <n v="341782"/>
    <n v="0"/>
    <n v="0"/>
    <n v="0"/>
    <n v="0"/>
    <n v="0"/>
    <n v="341782"/>
    <n v="0"/>
    <n v="341782"/>
  </r>
  <r>
    <s v="PPLBFC: TOTAL CAPITAL"/>
    <m/>
    <n v="107001"/>
    <s v="CONSTR WORK IN PROG"/>
    <x v="0"/>
    <s v="0321 - TRIMBLE COUNTY 2 - GENERATION"/>
    <x v="1"/>
    <s v="PNTL: TOTAL NON-LABOR"/>
    <s v="156825LGE"/>
    <s v="TC MOORING CELL REFURB"/>
    <s v="GEN CAP: RELIABILITY"/>
    <s v="P42100: GENERATION"/>
    <n v="0"/>
    <n v="0"/>
    <n v="0"/>
    <n v="0"/>
    <n v="0"/>
    <n v="0"/>
    <n v="390213"/>
    <n v="0"/>
    <n v="0"/>
    <n v="0"/>
    <n v="0"/>
    <n v="0"/>
    <n v="390213"/>
    <n v="0"/>
    <n v="390213"/>
  </r>
  <r>
    <s v="PPLBFC: TOTAL CAPITAL"/>
    <m/>
    <n v="107001"/>
    <s v="CONSTR WORK IN PROG"/>
    <x v="0"/>
    <s v="0321 - TRIMBLE COUNTY 2 - GENERATION"/>
    <x v="1"/>
    <s v="PNTL: TOTAL NON-LABOR"/>
    <s v="156844LGE"/>
    <s v="TC TSI CONTROLS UPGD"/>
    <s v="GEN CAP: RELIABILITY"/>
    <s v="P42100: GENERATION"/>
    <n v="0"/>
    <n v="0"/>
    <n v="0"/>
    <n v="0"/>
    <n v="0"/>
    <n v="0"/>
    <n v="1174889"/>
    <n v="0"/>
    <n v="0"/>
    <n v="0"/>
    <n v="0"/>
    <n v="0"/>
    <n v="1174889"/>
    <n v="0"/>
    <n v="1174889"/>
  </r>
  <r>
    <s v="PPLBFC: TOTAL CAPITAL"/>
    <m/>
    <n v="107001"/>
    <s v="CONSTR WORK IN PROG"/>
    <x v="0"/>
    <s v="0321 - TRIMBLE COUNTY 2 - GENERATION"/>
    <x v="1"/>
    <s v="PNTL: TOTAL NON-LABOR"/>
    <s v="153056LGE"/>
    <s v="TC IMPOUNDMENT IMPROVEMENTS"/>
    <s v="GEN CAP: OTHER"/>
    <s v="P42100: GENERATION"/>
    <n v="0"/>
    <n v="0"/>
    <n v="0"/>
    <n v="0"/>
    <n v="0"/>
    <n v="50279"/>
    <n v="0"/>
    <n v="0"/>
    <n v="0"/>
    <n v="0"/>
    <n v="0"/>
    <n v="0"/>
    <n v="50279"/>
    <n v="0"/>
    <n v="50279"/>
  </r>
  <r>
    <s v="PPLBFC: TOTAL CAPITAL"/>
    <m/>
    <n v="107001"/>
    <s v="CONSTR WORK IN PROG"/>
    <x v="0"/>
    <s v="0321 - TRIMBLE COUNTY 2 - GENERATION"/>
    <x v="1"/>
    <s v="PNTL: TOTAL NON-LABOR"/>
    <s v="133627LGE"/>
    <s v="TC LAB EQUIP PURCHASES"/>
    <s v="GEN CAP: RELIABILITY"/>
    <s v="P42100: GENERATION"/>
    <n v="0"/>
    <n v="0"/>
    <n v="0"/>
    <n v="0"/>
    <n v="0"/>
    <n v="71733"/>
    <n v="0"/>
    <n v="0"/>
    <n v="0"/>
    <n v="0"/>
    <n v="0"/>
    <n v="0"/>
    <n v="71733"/>
    <n v="0"/>
    <n v="71733"/>
  </r>
  <r>
    <s v="PPLBFC: TOTAL CAPITAL"/>
    <m/>
    <n v="107001"/>
    <s v="CONSTR WORK IN PROG"/>
    <x v="0"/>
    <s v="0321 - TRIMBLE COUNTY 2 - GENERATION"/>
    <x v="1"/>
    <s v="PNTL: TOTAL NON-LABOR"/>
    <s v="156991LGE"/>
    <s v="TC 138kV MODs"/>
    <s v="GEN CAP: RELIABILITY"/>
    <s v="P42100: GENERATION"/>
    <n v="0"/>
    <n v="0"/>
    <n v="0"/>
    <n v="0"/>
    <n v="0"/>
    <n v="211145"/>
    <n v="0"/>
    <n v="0"/>
    <n v="0"/>
    <n v="0"/>
    <n v="0"/>
    <n v="0"/>
    <n v="211145"/>
    <n v="0"/>
    <n v="211145"/>
  </r>
  <r>
    <s v="PPLBFC: TOTAL CAPITAL"/>
    <m/>
    <n v="107001"/>
    <s v="CONSTR WORK IN PROG"/>
    <x v="0"/>
    <s v="0321 - TRIMBLE COUNTY 2 - GENERATION"/>
    <x v="1"/>
    <s v="PNTL: TOTAL NON-LABOR"/>
    <s v="156830LGE"/>
    <s v="TC MATERIAL HDLG STRUCT UPGD"/>
    <s v="GEN CAP: RELIABILITY"/>
    <s v="P42100: GENERATION"/>
    <n v="0"/>
    <n v="0"/>
    <n v="0"/>
    <n v="0"/>
    <n v="0"/>
    <n v="237052"/>
    <n v="0"/>
    <n v="0"/>
    <n v="0"/>
    <n v="0"/>
    <n v="0"/>
    <n v="0"/>
    <n v="237052"/>
    <n v="0"/>
    <n v="237052"/>
  </r>
  <r>
    <s v="PPLBFC: TOTAL CAPITAL"/>
    <m/>
    <n v="107001"/>
    <s v="CONSTR WORK IN PROG"/>
    <x v="0"/>
    <s v="0321 - TRIMBLE COUNTY 2 - GENERATION"/>
    <x v="1"/>
    <s v="PNTL: TOTAL NON-LABOR"/>
    <s v="154771LGE"/>
    <s v="TC RAT TERMINATION UPGD"/>
    <s v="GEN CAP: RELIABILITY"/>
    <s v="P42100: GENERATION"/>
    <n v="0"/>
    <n v="0"/>
    <n v="0"/>
    <n v="0"/>
    <n v="0"/>
    <n v="422289"/>
    <n v="0"/>
    <n v="0"/>
    <n v="0"/>
    <n v="0"/>
    <n v="0"/>
    <n v="0"/>
    <n v="422289"/>
    <n v="0"/>
    <n v="422289"/>
  </r>
  <r>
    <s v="PPLBFC: TOTAL CAPITAL"/>
    <m/>
    <n v="107001"/>
    <s v="CONSTR WORK IN PROG"/>
    <x v="0"/>
    <s v="0321 - TRIMBLE COUNTY 2 - GENERATION"/>
    <x v="2"/>
    <s v="PNTL: TOTAL NON-LABOR"/>
    <s v="133653LGE"/>
    <s v="TC SAFETY &amp; ERT EQUIP"/>
    <s v="GEN CAP: SAFETY"/>
    <s v="P42100: GENERATION"/>
    <n v="0"/>
    <n v="0"/>
    <n v="0"/>
    <n v="0"/>
    <n v="0"/>
    <n v="0"/>
    <n v="0"/>
    <n v="64188"/>
    <n v="0"/>
    <n v="0"/>
    <n v="0"/>
    <n v="0"/>
    <n v="64188"/>
    <n v="0"/>
    <n v="64188"/>
  </r>
  <r>
    <s v="PPLBFC: TOTAL CAPITAL"/>
    <m/>
    <n v="107001"/>
    <s v="CONSTR WORK IN PROG"/>
    <x v="0"/>
    <s v="0321 - TRIMBLE COUNTY 2 - GENERATION"/>
    <x v="2"/>
    <s v="PNTL: TOTAL NON-LABOR"/>
    <s v="137598LGE"/>
    <s v="TC INSTALL S COAL CONVEYOR"/>
    <s v="GEN CAP: RELIABILITY"/>
    <s v="P42100: GENERATION"/>
    <n v="0"/>
    <n v="0"/>
    <n v="0"/>
    <n v="0"/>
    <n v="0"/>
    <n v="0"/>
    <n v="0"/>
    <n v="0"/>
    <n v="276177"/>
    <n v="0"/>
    <n v="0"/>
    <n v="0"/>
    <n v="276177"/>
    <n v="0"/>
    <n v="276177"/>
  </r>
  <r>
    <s v="PPLBFC: TOTAL CAPITAL"/>
    <m/>
    <n v="107001"/>
    <s v="CONSTR WORK IN PROG"/>
    <x v="0"/>
    <s v="0321 - TRIMBLE COUNTY 2 - GENERATION"/>
    <x v="2"/>
    <s v="PNTL: TOTAL NON-LABOR"/>
    <s v="139682LGE"/>
    <s v="TC PREDICTIVE MAINT DEVICES"/>
    <s v="GEN CAP: RELIABILITY"/>
    <s v="P42100: GENERATION"/>
    <n v="0"/>
    <n v="0"/>
    <n v="0"/>
    <n v="0"/>
    <n v="0"/>
    <n v="0"/>
    <n v="0"/>
    <n v="0"/>
    <n v="44369"/>
    <n v="0"/>
    <n v="0"/>
    <n v="0"/>
    <n v="44369"/>
    <n v="0"/>
    <n v="44369"/>
  </r>
  <r>
    <s v="PPLBFC: TOTAL CAPITAL"/>
    <m/>
    <n v="107001"/>
    <s v="CONSTR WORK IN PROG"/>
    <x v="0"/>
    <s v="0321 - TRIMBLE COUNTY 2 - GENERATION"/>
    <x v="2"/>
    <s v="PNTL: TOTAL NON-LABOR"/>
    <s v="140619LGE"/>
    <s v="TC CONVEYOR BELT REPLACE"/>
    <s v="GEN CAP: RELIABILITY"/>
    <s v="P42100: GENERATION"/>
    <n v="0"/>
    <n v="0"/>
    <n v="0"/>
    <n v="0"/>
    <n v="0"/>
    <n v="0"/>
    <n v="0"/>
    <n v="0"/>
    <n v="0"/>
    <n v="338957"/>
    <n v="0"/>
    <n v="0"/>
    <n v="338957"/>
    <n v="0"/>
    <n v="338957"/>
  </r>
  <r>
    <s v="PPLBFC: TOTAL CAPITAL"/>
    <m/>
    <n v="107001"/>
    <s v="CONSTR WORK IN PROG"/>
    <x v="0"/>
    <s v="0321 - TRIMBLE COUNTY 2 - GENERATION"/>
    <x v="2"/>
    <s v="PNTL: TOTAL NON-LABOR"/>
    <s v="150031LGE"/>
    <s v="TC ASH POND MOWERS"/>
    <s v="GEN CAP: RELIABILITY"/>
    <s v="P42100: GENERATION"/>
    <n v="0"/>
    <n v="0"/>
    <n v="0"/>
    <n v="0"/>
    <n v="0"/>
    <n v="0"/>
    <n v="0"/>
    <n v="156239"/>
    <n v="0"/>
    <n v="0"/>
    <n v="0"/>
    <n v="0"/>
    <n v="156239"/>
    <n v="0"/>
    <n v="156239"/>
  </r>
  <r>
    <s v="PPLBFC: TOTAL CAPITAL"/>
    <m/>
    <n v="107001"/>
    <s v="CONSTR WORK IN PROG"/>
    <x v="0"/>
    <s v="0321 - TRIMBLE COUNTY 2 - GENERATION"/>
    <x v="2"/>
    <s v="PNTL: TOTAL NON-LABOR"/>
    <s v="157075LGE"/>
    <s v="TC2 HA COMP OH"/>
    <s v="GEN CAP: RELIABILITY"/>
    <s v="P42100: GENERATION"/>
    <n v="0"/>
    <n v="0"/>
    <n v="0"/>
    <n v="0"/>
    <n v="0"/>
    <n v="0"/>
    <n v="0"/>
    <n v="123856"/>
    <n v="0"/>
    <n v="0"/>
    <n v="0"/>
    <n v="0"/>
    <n v="123856"/>
    <n v="0"/>
    <n v="123856"/>
  </r>
  <r>
    <s v="PPLBFC: TOTAL CAPITAL"/>
    <m/>
    <n v="107001"/>
    <s v="CONSTR WORK IN PROG"/>
    <x v="0"/>
    <s v="0321 - TRIMBLE COUNTY 2 - GENERATION"/>
    <x v="2"/>
    <s v="PNTL: TOTAL NON-LABOR"/>
    <s v="157135LGE"/>
    <s v="TC CRANE REPLACE"/>
    <s v="GEN CAP: MOBILE"/>
    <s v="P42100: GENERATION"/>
    <n v="0"/>
    <n v="0"/>
    <n v="0"/>
    <n v="0"/>
    <n v="0"/>
    <n v="0"/>
    <n v="0"/>
    <n v="422289"/>
    <n v="0"/>
    <n v="0"/>
    <n v="0"/>
    <n v="0"/>
    <n v="422289"/>
    <n v="0"/>
    <n v="422289"/>
  </r>
  <r>
    <s v="PPLBFC: TOTAL CAPITAL"/>
    <m/>
    <n v="107001"/>
    <s v="CONSTR WORK IN PROG"/>
    <x v="0"/>
    <s v="0321 - TRIMBLE COUNTY 2 - GENERATION"/>
    <x v="2"/>
    <s v="PNTL: TOTAL NON-LABOR"/>
    <s v="159908LGE"/>
    <s v="TC LANDFILL IMPROVEMENT"/>
    <s v="GEN CAP: RELIABILITY"/>
    <s v="P42100: GENERATION"/>
    <n v="0"/>
    <n v="0"/>
    <n v="0"/>
    <n v="0"/>
    <n v="0"/>
    <n v="0"/>
    <n v="57718"/>
    <n v="0"/>
    <n v="0"/>
    <n v="0"/>
    <n v="0"/>
    <n v="0"/>
    <n v="57718"/>
    <n v="0"/>
    <n v="57718"/>
  </r>
  <r>
    <s v="PPLBFC: TOTAL CAPITAL"/>
    <m/>
    <n v="107001"/>
    <s v="CONSTR WORK IN PROG"/>
    <x v="0"/>
    <s v="0321 - TRIMBLE COUNTY 2 - GENERATION"/>
    <x v="2"/>
    <s v="PNTL: TOTAL NON-LABOR"/>
    <s v="156830LGE"/>
    <s v="TC MATERIAL HDLG STRUCT UPGD"/>
    <s v="GEN CAP: RELIABILITY"/>
    <s v="P42100: GENERATION"/>
    <n v="0"/>
    <n v="0"/>
    <n v="0"/>
    <n v="0"/>
    <n v="0"/>
    <n v="0"/>
    <n v="242183"/>
    <n v="0"/>
    <n v="0"/>
    <n v="0"/>
    <n v="0"/>
    <n v="0"/>
    <n v="242183"/>
    <n v="0"/>
    <n v="242183"/>
  </r>
  <r>
    <s v="PPLBFC: TOTAL CAPITAL"/>
    <m/>
    <n v="107001"/>
    <s v="CONSTR WORK IN PROG"/>
    <x v="0"/>
    <s v="0321 - TRIMBLE COUNTY 2 - GENERATION"/>
    <x v="2"/>
    <s v="PNTL: TOTAL NON-LABOR"/>
    <s v="133615LGE"/>
    <s v="TC PLT ENG/MTR RWNDS"/>
    <s v="GEN CAP: RELIABILITY"/>
    <s v="P42100: GENERATION"/>
    <n v="0"/>
    <n v="0"/>
    <n v="0"/>
    <n v="0"/>
    <n v="0"/>
    <n v="0"/>
    <n v="352034"/>
    <n v="0"/>
    <n v="0"/>
    <n v="0"/>
    <n v="0"/>
    <n v="0"/>
    <n v="352034"/>
    <n v="0"/>
    <n v="352034"/>
  </r>
  <r>
    <s v="PPLBFC: TOTAL CAPITAL"/>
    <m/>
    <n v="107001"/>
    <s v="CONSTR WORK IN PROG"/>
    <x v="0"/>
    <s v="0321 - TRIMBLE COUNTY 2 - GENERATION"/>
    <x v="2"/>
    <s v="PNTL: TOTAL NON-LABOR"/>
    <s v="153032LGE"/>
    <s v="TC ADDITIONAL RO SYSTEM"/>
    <s v="GEN CAP: RELIABILITY"/>
    <s v="P42100: GENERATION"/>
    <n v="0"/>
    <n v="0"/>
    <n v="0"/>
    <n v="0"/>
    <n v="0"/>
    <n v="0"/>
    <n v="675662"/>
    <n v="0"/>
    <n v="0"/>
    <n v="0"/>
    <n v="0"/>
    <n v="0"/>
    <n v="675662"/>
    <n v="0"/>
    <n v="675662"/>
  </r>
  <r>
    <s v="PPLBFC: TOTAL CAPITAL"/>
    <m/>
    <n v="107001"/>
    <s v="CONSTR WORK IN PROG"/>
    <x v="0"/>
    <s v="0321 - TRIMBLE COUNTY 2 - GENERATION"/>
    <x v="2"/>
    <s v="PNTL: TOTAL NON-LABOR"/>
    <s v="153247LGE"/>
    <s v="TC2 Generator Breaker"/>
    <s v="GEN CAP: OUTAGES"/>
    <s v="P42100: GENERATION"/>
    <n v="0"/>
    <n v="0"/>
    <n v="0"/>
    <n v="0"/>
    <n v="0"/>
    <n v="320921"/>
    <n v="0"/>
    <n v="0"/>
    <n v="0"/>
    <n v="0"/>
    <n v="0"/>
    <n v="0"/>
    <n v="320921"/>
    <n v="0"/>
    <n v="320921"/>
  </r>
  <r>
    <s v="PPLBFC: TOTAL CAPITAL"/>
    <m/>
    <n v="107001"/>
    <s v="CONSTR WORK IN PROG"/>
    <x v="0"/>
    <s v="0321 - TRIMBLE COUNTY 2 - GENERATION"/>
    <x v="2"/>
    <s v="PNTL: TOTAL NON-LABOR"/>
    <s v="156825LGE"/>
    <s v="TC MOORING CELL REFURB"/>
    <s v="GEN CAP: RELIABILITY"/>
    <s v="P42100: GENERATION"/>
    <n v="0"/>
    <n v="0"/>
    <n v="0"/>
    <n v="0"/>
    <n v="0"/>
    <n v="401757"/>
    <n v="0"/>
    <n v="0"/>
    <n v="0"/>
    <n v="0"/>
    <n v="0"/>
    <n v="0"/>
    <n v="401757"/>
    <n v="0"/>
    <n v="401757"/>
  </r>
  <r>
    <s v="PPLBFC: TOTAL CAPITAL"/>
    <m/>
    <n v="107001"/>
    <s v="CONSTR WORK IN PROG"/>
    <x v="0"/>
    <s v="0321 - TRIMBLE COUNTY 2 - GENERATION"/>
    <x v="3"/>
    <s v="PNTL: TOTAL NON-LABOR"/>
    <s v="140619LGE"/>
    <s v="TC CONVEYOR BELT REPLACE"/>
    <s v="GEN CAP: RELIABILITY"/>
    <s v="P42100: GENERATION"/>
    <n v="0"/>
    <n v="0"/>
    <n v="0"/>
    <n v="0"/>
    <n v="0"/>
    <n v="0"/>
    <n v="0"/>
    <n v="0"/>
    <n v="338957"/>
    <n v="0"/>
    <n v="0"/>
    <n v="0"/>
    <n v="338957"/>
    <n v="0"/>
    <n v="338957"/>
  </r>
  <r>
    <s v="PPLBFC: TOTAL CAPITAL"/>
    <m/>
    <n v="107001"/>
    <s v="CONSTR WORK IN PROG"/>
    <x v="0"/>
    <s v="0321 - TRIMBLE COUNTY 2 - GENERATION"/>
    <x v="3"/>
    <s v="PNTL: TOTAL NON-LABOR"/>
    <s v="152040LGE"/>
    <s v="TC2 SSC REPLACE CHAIN"/>
    <s v="GEN CAP: OUTAGES"/>
    <s v="P42100: GENERATION"/>
    <n v="0"/>
    <n v="0"/>
    <n v="0"/>
    <n v="0"/>
    <n v="0"/>
    <n v="0"/>
    <n v="0"/>
    <n v="0"/>
    <n v="0"/>
    <n v="0"/>
    <n v="137264"/>
    <n v="0"/>
    <n v="137264"/>
    <n v="0"/>
    <n v="137264"/>
  </r>
  <r>
    <s v="PPLBFC: TOTAL CAPITAL"/>
    <m/>
    <n v="107001"/>
    <s v="CONSTR WORK IN PROG"/>
    <x v="0"/>
    <s v="0321 - TRIMBLE COUNTY 2 - GENERATION"/>
    <x v="3"/>
    <s v="PNTL: TOTAL NON-LABOR"/>
    <s v="156840LGE"/>
    <s v="TC NETWORK FIBER UPGRADE"/>
    <s v="GEN CAP: RELIABILITY"/>
    <s v="P42100: GENERATION"/>
    <n v="0"/>
    <n v="0"/>
    <n v="0"/>
    <n v="0"/>
    <n v="0"/>
    <n v="0"/>
    <n v="0"/>
    <n v="0"/>
    <n v="196261"/>
    <n v="0"/>
    <n v="0"/>
    <n v="0"/>
    <n v="196261"/>
    <n v="0"/>
    <n v="196261"/>
  </r>
  <r>
    <s v="PPLBFC: TOTAL CAPITAL"/>
    <m/>
    <n v="107001"/>
    <s v="CONSTR WORK IN PROG"/>
    <x v="0"/>
    <s v="0321 - TRIMBLE COUNTY 2 - GENERATION"/>
    <x v="3"/>
    <s v="PNTL: TOTAL NON-LABOR"/>
    <s v="157072LGE"/>
    <s v="TC STATION AIR COMP OH"/>
    <s v="GEN CAP: RELIABILITY"/>
    <s v="P42100: GENERATION"/>
    <n v="0"/>
    <n v="0"/>
    <n v="0"/>
    <n v="0"/>
    <n v="0"/>
    <n v="0"/>
    <n v="0"/>
    <n v="0"/>
    <n v="146234"/>
    <n v="0"/>
    <n v="0"/>
    <n v="0"/>
    <n v="146234"/>
    <n v="0"/>
    <n v="146234"/>
  </r>
  <r>
    <s v="PPLBFC: TOTAL CAPITAL"/>
    <m/>
    <n v="107001"/>
    <s v="CONSTR WORK IN PROG"/>
    <x v="0"/>
    <s v="0321 - TRIMBLE COUNTY 2 - GENERATION"/>
    <x v="3"/>
    <s v="PNTL: TOTAL NON-LABOR"/>
    <s v="159906LGE"/>
    <s v="TC2 SCR CATALYST L3 REPL"/>
    <s v="GEN CAP: OUTAGES"/>
    <s v="P42100: GENERATION"/>
    <n v="0"/>
    <n v="0"/>
    <n v="0"/>
    <n v="0"/>
    <n v="0"/>
    <n v="0"/>
    <n v="0"/>
    <n v="0"/>
    <n v="844529"/>
    <n v="0"/>
    <n v="0"/>
    <n v="0"/>
    <n v="844529"/>
    <n v="0"/>
    <n v="844529"/>
  </r>
  <r>
    <s v="PPLBFC: TOTAL CAPITAL"/>
    <m/>
    <n v="107001"/>
    <s v="CONSTR WORK IN PROG"/>
    <x v="0"/>
    <s v="0321 - TRIMBLE COUNTY 2 - GENERATION"/>
    <x v="3"/>
    <s v="PNTL: TOTAL NON-LABOR"/>
    <s v="153056LGE"/>
    <s v="TC IMPOUNDMENT IMPROVEMENTS"/>
    <s v="GEN CAP: OTHER"/>
    <s v="P42100: GENERATION"/>
    <n v="0"/>
    <n v="0"/>
    <n v="0"/>
    <n v="0"/>
    <n v="0"/>
    <n v="0"/>
    <n v="53357"/>
    <n v="0"/>
    <n v="0"/>
    <n v="0"/>
    <n v="0"/>
    <n v="0"/>
    <n v="53357"/>
    <n v="0"/>
    <n v="53357"/>
  </r>
  <r>
    <s v="PPLBFC: TOTAL CAPITAL"/>
    <m/>
    <n v="107001"/>
    <s v="CONSTR WORK IN PROG"/>
    <x v="0"/>
    <s v="0321 - TRIMBLE COUNTY 2 - GENERATION"/>
    <x v="3"/>
    <s v="PNTL: TOTAL NON-LABOR"/>
    <s v="159908LGE"/>
    <s v="TC LANDFILL IMPROVEMENT"/>
    <s v="GEN CAP: RELIABILITY"/>
    <s v="P42100: GENERATION"/>
    <n v="0"/>
    <n v="0"/>
    <n v="0"/>
    <n v="0"/>
    <n v="0"/>
    <n v="0"/>
    <n v="57718"/>
    <n v="0"/>
    <n v="0"/>
    <n v="0"/>
    <n v="0"/>
    <n v="0"/>
    <n v="57718"/>
    <n v="0"/>
    <n v="57718"/>
  </r>
  <r>
    <s v="PPLBFC: TOTAL CAPITAL"/>
    <m/>
    <n v="107001"/>
    <s v="CONSTR WORK IN PROG"/>
    <x v="0"/>
    <s v="0321 - TRIMBLE COUNTY 2 - GENERATION"/>
    <x v="3"/>
    <s v="PNTL: TOTAL NON-LABOR"/>
    <s v="133615LGE"/>
    <s v="TC PLT ENG/MTR RWNDS"/>
    <s v="GEN CAP: RELIABILITY"/>
    <s v="P42100: GENERATION"/>
    <n v="0"/>
    <n v="0"/>
    <n v="0"/>
    <n v="0"/>
    <n v="0"/>
    <n v="0"/>
    <n v="380623"/>
    <n v="0"/>
    <n v="0"/>
    <n v="0"/>
    <n v="0"/>
    <n v="0"/>
    <n v="380623"/>
    <n v="0"/>
    <n v="380623"/>
  </r>
  <r>
    <s v="PPLBFC: TOTAL CAPITAL"/>
    <m/>
    <n v="107001"/>
    <s v="CONSTR WORK IN PROG"/>
    <x v="0"/>
    <s v="0321 - TRIMBLE COUNTY 2 - GENERATION"/>
    <x v="3"/>
    <s v="PNTL: TOTAL NON-LABOR"/>
    <s v="133653LGE"/>
    <s v="TC SAFETY &amp; ERT EQUIP"/>
    <s v="GEN CAP: SAFETY"/>
    <s v="P42100: GENERATION"/>
    <n v="0"/>
    <n v="0"/>
    <n v="0"/>
    <n v="0"/>
    <n v="0"/>
    <n v="64188"/>
    <n v="0"/>
    <n v="0"/>
    <n v="0"/>
    <n v="0"/>
    <n v="0"/>
    <n v="0"/>
    <n v="64188"/>
    <n v="0"/>
    <n v="64188"/>
  </r>
  <r>
    <s v="PPLBFC: TOTAL CAPITAL"/>
    <m/>
    <n v="107001"/>
    <s v="CONSTR WORK IN PROG"/>
    <x v="0"/>
    <s v="0321 - TRIMBLE COUNTY 2 - GENERATION"/>
    <x v="3"/>
    <s v="PNTL: TOTAL NON-LABOR"/>
    <s v="150031LGE"/>
    <s v="TC ASH POND MOWERS"/>
    <s v="GEN CAP: RELIABILITY"/>
    <s v="P42100: GENERATION"/>
    <n v="0"/>
    <n v="0"/>
    <n v="0"/>
    <n v="0"/>
    <n v="0"/>
    <n v="161306"/>
    <n v="0"/>
    <n v="0"/>
    <n v="0"/>
    <n v="0"/>
    <n v="0"/>
    <n v="0"/>
    <n v="161306"/>
    <n v="0"/>
    <n v="161306"/>
  </r>
  <r>
    <s v="PPLBFC: TOTAL CAPITAL"/>
    <m/>
    <n v="107001"/>
    <s v="CONSTR WORK IN PROG"/>
    <x v="0"/>
    <s v="0321 - TRIMBLE COUNTY 2 - GENERATION"/>
    <x v="3"/>
    <s v="PNTL: TOTAL NON-LABOR"/>
    <s v="156830LGE"/>
    <s v="TC MATERIAL HDLG STRUCT UPGD"/>
    <s v="GEN CAP: RELIABILITY"/>
    <s v="P42100: GENERATION"/>
    <n v="0"/>
    <n v="0"/>
    <n v="0"/>
    <n v="0"/>
    <n v="0"/>
    <n v="246288"/>
    <n v="0"/>
    <n v="0"/>
    <n v="0"/>
    <n v="0"/>
    <n v="0"/>
    <n v="0"/>
    <n v="246288"/>
    <n v="0"/>
    <n v="246288"/>
  </r>
  <r>
    <s v="PPLBFC: TOTAL CAPITAL"/>
    <m/>
    <n v="107001"/>
    <s v="CONSTR WORK IN PROG"/>
    <x v="0"/>
    <s v="0321 - TRIMBLE COUNTY 2 - GENERATION"/>
    <x v="3"/>
    <s v="PNTL: TOTAL NON-LABOR"/>
    <s v="156825LGE"/>
    <s v="TC MOORING CELL REFURB"/>
    <s v="GEN CAP: RELIABILITY"/>
    <s v="P42100: GENERATION"/>
    <n v="0"/>
    <n v="0"/>
    <n v="0"/>
    <n v="0"/>
    <n v="0"/>
    <n v="414585"/>
    <n v="0"/>
    <n v="0"/>
    <n v="0"/>
    <n v="0"/>
    <n v="0"/>
    <n v="0"/>
    <n v="414585"/>
    <n v="0"/>
    <n v="414585"/>
  </r>
  <r>
    <s v="PPLBFC: TOTAL CAPITAL"/>
    <m/>
    <n v="107001"/>
    <s v="CONSTR WORK IN PROG"/>
    <x v="0"/>
    <s v="0321 - TRIMBLE COUNTY 2 - GENERATION"/>
    <x v="4"/>
    <s v="PNTL: TOTAL NON-LABOR"/>
    <s v="139682LGE"/>
    <s v="TC PREDICTIVE MAINT DEVICES"/>
    <s v="GEN CAP: RELIABILITY"/>
    <s v="P42100: GENERATION"/>
    <n v="0"/>
    <n v="0"/>
    <n v="0"/>
    <n v="0"/>
    <n v="0"/>
    <n v="0"/>
    <n v="0"/>
    <n v="44066"/>
    <n v="0"/>
    <n v="0"/>
    <n v="0"/>
    <n v="0"/>
    <n v="44066"/>
    <n v="0"/>
    <n v="44066"/>
  </r>
  <r>
    <s v="PPLBFC: TOTAL CAPITAL"/>
    <m/>
    <n v="107001"/>
    <s v="CONSTR WORK IN PROG"/>
    <x v="0"/>
    <s v="0321 - TRIMBLE COUNTY 2 - GENERATION"/>
    <x v="4"/>
    <s v="PNTL: TOTAL NON-LABOR"/>
    <s v="140611LGE"/>
    <s v="TC CRUSHER BIN REDUNDANCY"/>
    <s v="GEN CAP: RELIABILITY"/>
    <s v="P42100: GENERATION"/>
    <n v="0"/>
    <n v="0"/>
    <n v="0"/>
    <n v="0"/>
    <n v="0"/>
    <n v="0"/>
    <n v="0"/>
    <n v="0"/>
    <n v="221"/>
    <n v="89637"/>
    <n v="0"/>
    <n v="0"/>
    <n v="89858"/>
    <n v="0"/>
    <n v="89858"/>
  </r>
  <r>
    <s v="PPLBFC: TOTAL CAPITAL"/>
    <m/>
    <n v="107001"/>
    <s v="CONSTR WORK IN PROG"/>
    <x v="0"/>
    <s v="0321 - TRIMBLE COUNTY 2 - GENERATION"/>
    <x v="4"/>
    <s v="PNTL: TOTAL NON-LABOR"/>
    <s v="140619LGE"/>
    <s v="TC CONVEYOR BELT REPLACE"/>
    <s v="GEN CAP: RELIABILITY"/>
    <s v="P42100: GENERATION"/>
    <n v="0"/>
    <n v="0"/>
    <n v="0"/>
    <n v="0"/>
    <n v="0"/>
    <n v="0"/>
    <n v="0"/>
    <n v="0"/>
    <n v="336646"/>
    <n v="0"/>
    <n v="0"/>
    <n v="0"/>
    <n v="336646"/>
    <n v="0"/>
    <n v="336646"/>
  </r>
  <r>
    <s v="PPLBFC: TOTAL CAPITAL"/>
    <m/>
    <n v="107001"/>
    <s v="CONSTR WORK IN PROG"/>
    <x v="0"/>
    <s v="0321 - TRIMBLE COUNTY 2 - GENERATION"/>
    <x v="4"/>
    <s v="PNTL: TOTAL NON-LABOR"/>
    <s v="150074LGE"/>
    <s v="TC E4 CONVEYOR"/>
    <s v="GEN CAP: RELIABILITY"/>
    <s v="P42100: GENERATION"/>
    <n v="0"/>
    <n v="0"/>
    <n v="0"/>
    <n v="0"/>
    <n v="0"/>
    <n v="0"/>
    <n v="0"/>
    <n v="0"/>
    <n v="0"/>
    <n v="0"/>
    <n v="948710"/>
    <n v="0"/>
    <n v="948710"/>
    <n v="0"/>
    <n v="948710"/>
  </r>
  <r>
    <s v="PPLBFC: TOTAL CAPITAL"/>
    <m/>
    <n v="107001"/>
    <s v="CONSTR WORK IN PROG"/>
    <x v="0"/>
    <s v="0321 - TRIMBLE COUNTY 2 - GENERATION"/>
    <x v="4"/>
    <s v="PNTL: TOTAL NON-LABOR"/>
    <s v="156840LGE"/>
    <s v="TC NETWORK FIBER UPGRADE"/>
    <s v="GEN CAP: RELIABILITY"/>
    <s v="P42100: GENERATION"/>
    <n v="0"/>
    <n v="0"/>
    <n v="0"/>
    <n v="0"/>
    <n v="0"/>
    <n v="0"/>
    <n v="0"/>
    <n v="0"/>
    <n v="202418"/>
    <n v="0"/>
    <n v="0"/>
    <n v="0"/>
    <n v="202418"/>
    <n v="0"/>
    <n v="202418"/>
  </r>
  <r>
    <s v="PPLBFC: TOTAL CAPITAL"/>
    <m/>
    <n v="107001"/>
    <s v="CONSTR WORK IN PROG"/>
    <x v="0"/>
    <s v="0321 - TRIMBLE COUNTY 2 - GENERATION"/>
    <x v="4"/>
    <s v="PNTL: TOTAL NON-LABOR"/>
    <s v="162448LGE"/>
    <s v="TC INSTALL VFD ON SWP"/>
    <s v="GEN CAP: RELIABILITY"/>
    <s v="P42100: GENERATION"/>
    <n v="0"/>
    <n v="0"/>
    <n v="0"/>
    <n v="0"/>
    <n v="0"/>
    <n v="0"/>
    <n v="0"/>
    <n v="2236848"/>
    <n v="0"/>
    <n v="0"/>
    <n v="0"/>
    <n v="0"/>
    <n v="2236848"/>
    <n v="0"/>
    <n v="2236848"/>
  </r>
  <r>
    <s v="PPLBFC: TOTAL CAPITAL"/>
    <m/>
    <n v="107001"/>
    <s v="CONSTR WORK IN PROG"/>
    <x v="0"/>
    <s v="0321 - TRIMBLE COUNTY 2 - GENERATION"/>
    <x v="4"/>
    <s v="PNTL: TOTAL NON-LABOR"/>
    <s v="153056LGE"/>
    <s v="TC IMPOUNDMENT IMPROVEMENTS"/>
    <s v="GEN CAP: OTHER"/>
    <s v="P42100: GENERATION"/>
    <n v="0"/>
    <n v="0"/>
    <n v="0"/>
    <n v="0"/>
    <n v="0"/>
    <n v="0"/>
    <n v="54231"/>
    <n v="0"/>
    <n v="0"/>
    <n v="0"/>
    <n v="0"/>
    <n v="0"/>
    <n v="54231"/>
    <n v="0"/>
    <n v="54231"/>
  </r>
  <r>
    <s v="PPLBFC: TOTAL CAPITAL"/>
    <m/>
    <n v="107001"/>
    <s v="CONSTR WORK IN PROG"/>
    <x v="0"/>
    <s v="0321 - TRIMBLE COUNTY 2 - GENERATION"/>
    <x v="4"/>
    <s v="PNTL: TOTAL NON-LABOR"/>
    <s v="159908LGE"/>
    <s v="TC LANDFILL IMPROVEMENT"/>
    <s v="GEN CAP: RELIABILITY"/>
    <s v="P42100: GENERATION"/>
    <n v="0"/>
    <n v="0"/>
    <n v="0"/>
    <n v="0"/>
    <n v="0"/>
    <n v="0"/>
    <n v="57286"/>
    <n v="0"/>
    <n v="0"/>
    <n v="0"/>
    <n v="0"/>
    <n v="0"/>
    <n v="57286"/>
    <n v="0"/>
    <n v="57286"/>
  </r>
  <r>
    <s v="PPLBFC: TOTAL CAPITAL"/>
    <m/>
    <n v="107001"/>
    <s v="CONSTR WORK IN PROG"/>
    <x v="0"/>
    <s v="0321 - TRIMBLE COUNTY 2 - GENERATION"/>
    <x v="4"/>
    <s v="PNTL: TOTAL NON-LABOR"/>
    <s v="133615LGE"/>
    <s v="TC PLT ENG/MTR RWNDS"/>
    <s v="GEN CAP: RELIABILITY"/>
    <s v="P42100: GENERATION"/>
    <n v="0"/>
    <n v="0"/>
    <n v="0"/>
    <n v="0"/>
    <n v="0"/>
    <n v="0"/>
    <n v="380264"/>
    <n v="0"/>
    <n v="0"/>
    <n v="0"/>
    <n v="0"/>
    <n v="0"/>
    <n v="380264"/>
    <n v="0"/>
    <n v="380264"/>
  </r>
  <r>
    <s v="PPLBFC: TOTAL CAPITAL"/>
    <m/>
    <n v="107001"/>
    <s v="CONSTR WORK IN PROG"/>
    <x v="0"/>
    <s v="0321 - TRIMBLE COUNTY 2 - GENERATION"/>
    <x v="4"/>
    <s v="PNTL: TOTAL NON-LABOR"/>
    <s v="133653LGE"/>
    <s v="TC SAFETY &amp; ERT EQUIP"/>
    <s v="GEN CAP: SAFETY"/>
    <s v="P42100: GENERATION"/>
    <n v="0"/>
    <n v="0"/>
    <n v="0"/>
    <n v="0"/>
    <n v="0"/>
    <n v="64311"/>
    <n v="0"/>
    <n v="0"/>
    <n v="0"/>
    <n v="0"/>
    <n v="0"/>
    <n v="0"/>
    <n v="64311"/>
    <n v="0"/>
    <n v="64311"/>
  </r>
  <r>
    <s v="PPLBFC: TOTAL CAPITAL"/>
    <m/>
    <n v="107001"/>
    <s v="CONSTR WORK IN PROG"/>
    <x v="0"/>
    <s v="0321 - TRIMBLE COUNTY 2 - GENERATION"/>
    <x v="4"/>
    <s v="PNTL: TOTAL NON-LABOR"/>
    <s v="133627LGE"/>
    <s v="TC LAB EQUIP PURCHASES"/>
    <s v="GEN CAP: RELIABILITY"/>
    <s v="P42100: GENERATION"/>
    <n v="0"/>
    <n v="0"/>
    <n v="0"/>
    <n v="0"/>
    <n v="0"/>
    <n v="71244"/>
    <n v="0"/>
    <n v="0"/>
    <n v="0"/>
    <n v="0"/>
    <n v="0"/>
    <n v="0"/>
    <n v="71244"/>
    <n v="0"/>
    <n v="71244"/>
  </r>
  <r>
    <s v="PPLBFC: TOTAL CAPITAL"/>
    <m/>
    <n v="107001"/>
    <s v="CONSTR WORK IN PROG"/>
    <x v="0"/>
    <s v="0321 - TRIMBLE COUNTY 2 - GENERATION"/>
    <x v="0"/>
    <s v="PNTL: TOTAL NON-LABOR"/>
    <s v="159864LGE"/>
    <s v="TC PWS EQUIP/MONITORS"/>
    <s v="GEN CAP: PROCESS WATER"/>
    <s v="P42100: GENERATION"/>
    <n v="0"/>
    <n v="0"/>
    <n v="0"/>
    <n v="0"/>
    <n v="23646"/>
    <n v="0"/>
    <n v="0"/>
    <n v="0"/>
    <n v="0"/>
    <n v="0"/>
    <n v="0"/>
    <n v="0"/>
    <n v="23646"/>
    <n v="0"/>
    <n v="23646"/>
  </r>
  <r>
    <s v="PPLBFC: TOTAL CAPITAL"/>
    <m/>
    <n v="107001"/>
    <s v="CONSTR WORK IN PROG"/>
    <x v="0"/>
    <s v="0321 - TRIMBLE COUNTY 2 - GENERATION"/>
    <x v="1"/>
    <s v="PNTL: TOTAL NON-LABOR"/>
    <s v="159864LGE"/>
    <s v="TC PWS EQUIP/MONITORS"/>
    <s v="GEN CAP: PROCESS WATER"/>
    <s v="P42100: GENERATION"/>
    <n v="0"/>
    <n v="0"/>
    <n v="0"/>
    <n v="0"/>
    <n v="25898"/>
    <n v="0"/>
    <n v="0"/>
    <n v="0"/>
    <n v="0"/>
    <n v="0"/>
    <n v="0"/>
    <n v="0"/>
    <n v="25898"/>
    <n v="0"/>
    <n v="25898"/>
  </r>
  <r>
    <s v="PPLBFC: TOTAL CAPITAL"/>
    <m/>
    <n v="107001"/>
    <s v="CONSTR WORK IN PROG"/>
    <x v="0"/>
    <s v="0321 - TRIMBLE COUNTY 2 - GENERATION"/>
    <x v="2"/>
    <s v="PNTL: TOTAL NON-LABOR"/>
    <s v="159864LGE"/>
    <s v="TC PWS EQUIP/MONITORS"/>
    <s v="GEN CAP: PROCESS WATER"/>
    <s v="P42100: GENERATION"/>
    <n v="0"/>
    <n v="0"/>
    <n v="0"/>
    <n v="0"/>
    <n v="25898"/>
    <n v="0"/>
    <n v="0"/>
    <n v="0"/>
    <n v="0"/>
    <n v="0"/>
    <n v="0"/>
    <n v="0"/>
    <n v="25898"/>
    <n v="0"/>
    <n v="25898"/>
  </r>
  <r>
    <s v="PPLBFC: TOTAL CAPITAL"/>
    <m/>
    <n v="107001"/>
    <s v="CONSTR WORK IN PROG"/>
    <x v="0"/>
    <s v="0321 - TRIMBLE COUNTY 2 - GENERATION"/>
    <x v="0"/>
    <s v="PNTL: TOTAL NON-LABOR"/>
    <s v="159864LGE"/>
    <s v="TC PWS EQUIP/MONITORS"/>
    <s v="GEN CAP: RELIABILITY"/>
    <s v="P42100: GENERATION"/>
    <n v="0"/>
    <n v="0"/>
    <n v="0"/>
    <n v="0"/>
    <n v="27592"/>
    <n v="0"/>
    <n v="0"/>
    <n v="0"/>
    <n v="0"/>
    <n v="0"/>
    <n v="0"/>
    <n v="0"/>
    <n v="27592"/>
    <n v="0"/>
    <n v="27592"/>
  </r>
  <r>
    <s v="PPLBFC: TOTAL CAPITAL"/>
    <m/>
    <n v="107001"/>
    <s v="CONSTR WORK IN PROG"/>
    <x v="0"/>
    <s v="0321 - TRIMBLE COUNTY 2 - GENERATION"/>
    <x v="1"/>
    <s v="PNTL: TOTAL NON-LABOR"/>
    <s v="159864LGE"/>
    <s v="TC PWS EQUIP/MONITORS"/>
    <s v="GEN CAP: RELIABILITY"/>
    <s v="P42100: GENERATION"/>
    <n v="0"/>
    <n v="0"/>
    <n v="0"/>
    <n v="0"/>
    <n v="28155"/>
    <n v="0"/>
    <n v="0"/>
    <n v="0"/>
    <n v="0"/>
    <n v="0"/>
    <n v="0"/>
    <n v="0"/>
    <n v="28155"/>
    <n v="0"/>
    <n v="28155"/>
  </r>
  <r>
    <s v="PPLBFC: TOTAL CAPITAL"/>
    <m/>
    <n v="107001"/>
    <s v="CONSTR WORK IN PROG"/>
    <x v="0"/>
    <s v="0321 - TRIMBLE COUNTY 2 - GENERATION"/>
    <x v="2"/>
    <s v="PNTL: TOTAL NON-LABOR"/>
    <s v="159864LGE"/>
    <s v="TC PWS EQUIP/MONITORS"/>
    <s v="GEN CAP: RELIABILITY"/>
    <s v="P42100: GENERATION"/>
    <n v="0"/>
    <n v="0"/>
    <n v="0"/>
    <n v="0"/>
    <n v="29281"/>
    <n v="0"/>
    <n v="0"/>
    <n v="0"/>
    <n v="0"/>
    <n v="0"/>
    <n v="0"/>
    <n v="0"/>
    <n v="29281"/>
    <n v="0"/>
    <n v="29281"/>
  </r>
  <r>
    <s v="PPLBFC: TOTAL CAPITAL"/>
    <m/>
    <n v="107001"/>
    <s v="CONSTR WORK IN PROG"/>
    <x v="0"/>
    <s v="0321 - TRIMBLE COUNTY 2 - GENERATION"/>
    <x v="3"/>
    <s v="PNTL: TOTAL NON-LABOR"/>
    <s v="139682LGE"/>
    <s v="TC PREDICTIVE MAINT DEVICES"/>
    <s v="GEN CAP: RELIABILITY"/>
    <s v="P42100: GENERATION"/>
    <n v="0"/>
    <n v="0"/>
    <n v="0"/>
    <n v="0"/>
    <n v="44369"/>
    <n v="0"/>
    <n v="0"/>
    <n v="0"/>
    <n v="0"/>
    <n v="0"/>
    <n v="0"/>
    <n v="0"/>
    <n v="44369"/>
    <n v="0"/>
    <n v="44369"/>
  </r>
  <r>
    <s v="PPLBFC: TOTAL CAPITAL"/>
    <m/>
    <n v="107001"/>
    <s v="CONSTR WORK IN PROG"/>
    <x v="0"/>
    <s v="0321 - TRIMBLE COUNTY 2 - GENERATION"/>
    <x v="2"/>
    <s v="PNTL: TOTAL NON-LABOR"/>
    <s v="153056LGE"/>
    <s v="TC IMPOUNDMENT IMPROVEMENTS"/>
    <s v="GEN CAP: OTHER"/>
    <s v="P42100: GENERATION"/>
    <n v="0"/>
    <n v="0"/>
    <n v="0"/>
    <n v="0"/>
    <n v="51305"/>
    <n v="0"/>
    <n v="0"/>
    <n v="0"/>
    <n v="0"/>
    <n v="0"/>
    <n v="0"/>
    <n v="0"/>
    <n v="51305"/>
    <n v="0"/>
    <n v="51305"/>
  </r>
  <r>
    <s v="PPLBFC: TOTAL CAPITAL"/>
    <m/>
    <n v="107001"/>
    <s v="CONSTR WORK IN PROG"/>
    <x v="0"/>
    <s v="0321 - TRIMBLE COUNTY 2 - GENERATION"/>
    <x v="2"/>
    <s v="PNTL: TOTAL NON-LABOR"/>
    <s v="133627LGE"/>
    <s v="TC LAB EQUIP PURCHASES"/>
    <s v="GEN CAP: RELIABILITY"/>
    <s v="P42100: GENERATION"/>
    <n v="0"/>
    <n v="0"/>
    <n v="0"/>
    <n v="0"/>
    <n v="71733"/>
    <n v="0"/>
    <n v="0"/>
    <n v="0"/>
    <n v="0"/>
    <n v="0"/>
    <n v="0"/>
    <n v="0"/>
    <n v="71733"/>
    <n v="0"/>
    <n v="71733"/>
  </r>
  <r>
    <s v="PPLBFC: TOTAL CAPITAL"/>
    <m/>
    <n v="107001"/>
    <s v="CONSTR WORK IN PROG"/>
    <x v="0"/>
    <s v="0321 - TRIMBLE COUNTY 2 - GENERATION"/>
    <x v="3"/>
    <s v="PNTL: TOTAL NON-LABOR"/>
    <s v="133627LGE"/>
    <s v="TC LAB EQUIP PURCHASES"/>
    <s v="GEN CAP: RELIABILITY"/>
    <s v="P42100: GENERATION"/>
    <n v="0"/>
    <n v="0"/>
    <n v="0"/>
    <n v="0"/>
    <n v="71733"/>
    <n v="0"/>
    <n v="0"/>
    <n v="0"/>
    <n v="0"/>
    <n v="0"/>
    <n v="0"/>
    <n v="0"/>
    <n v="71733"/>
    <n v="0"/>
    <n v="71733"/>
  </r>
  <r>
    <s v="PPLBFC: TOTAL CAPITAL"/>
    <m/>
    <n v="107001"/>
    <s v="CONSTR WORK IN PROG"/>
    <x v="0"/>
    <s v="0321 - TRIMBLE COUNTY 2 - GENERATION"/>
    <x v="2"/>
    <s v="PNTL: TOTAL NON-LABOR"/>
    <s v="156967LGE"/>
    <s v="TC2 FGD AGITATOR BLADES"/>
    <s v="GEN CAP: OUTAGES"/>
    <s v="P42100: GENERATION"/>
    <n v="0"/>
    <n v="0"/>
    <n v="0"/>
    <n v="0"/>
    <n v="87726"/>
    <n v="0"/>
    <n v="0"/>
    <n v="0"/>
    <n v="0"/>
    <n v="0"/>
    <n v="0"/>
    <n v="0"/>
    <n v="87726"/>
    <n v="0"/>
    <n v="87726"/>
  </r>
  <r>
    <s v="PPLBFC: TOTAL CAPITAL"/>
    <m/>
    <n v="107001"/>
    <s v="CONSTR WORK IN PROG"/>
    <x v="0"/>
    <s v="0321 - TRIMBLE COUNTY 2 - GENERATION"/>
    <x v="4"/>
    <s v="PNTL: TOTAL NON-LABOR"/>
    <s v="133622LGE"/>
    <s v="TC LAB PURCH MONITORS"/>
    <s v="GEN CAP: RELIABILITY"/>
    <s v="P42100: GENERATION"/>
    <n v="0"/>
    <n v="0"/>
    <n v="0"/>
    <n v="0"/>
    <n v="115198"/>
    <n v="0"/>
    <n v="0"/>
    <n v="0"/>
    <n v="0"/>
    <n v="0"/>
    <n v="0"/>
    <n v="0"/>
    <n v="115198"/>
    <n v="0"/>
    <n v="115198"/>
  </r>
  <r>
    <s v="PPLBFC: TOTAL CAPITAL"/>
    <m/>
    <n v="107001"/>
    <s v="CONSTR WORK IN PROG"/>
    <x v="0"/>
    <s v="0321 - TRIMBLE COUNTY 2 - GENERATION"/>
    <x v="0"/>
    <s v="PNTL: TOTAL NON-LABOR"/>
    <s v="157077LGE"/>
    <s v="TC2 IA COMP OH"/>
    <s v="GEN CAP: RELIABILITY"/>
    <s v="P42100: GENERATION"/>
    <n v="0"/>
    <n v="0"/>
    <n v="0"/>
    <n v="0"/>
    <n v="126469"/>
    <n v="0"/>
    <n v="0"/>
    <n v="0"/>
    <n v="0"/>
    <n v="0"/>
    <n v="0"/>
    <n v="0"/>
    <n v="126469"/>
    <n v="0"/>
    <n v="126469"/>
  </r>
  <r>
    <s v="PPLBFC: TOTAL CAPITAL"/>
    <m/>
    <n v="107001"/>
    <s v="CONSTR WORK IN PROG"/>
    <x v="0"/>
    <s v="0321 - TRIMBLE COUNTY 2 - GENERATION"/>
    <x v="0"/>
    <s v="PNTL: TOTAL NON-LABOR"/>
    <s v="162434LGE"/>
    <s v="TC2 CCW PUMPS OVERHAUL"/>
    <s v="GEN CAP: RELIABILITY"/>
    <s v="P42100: GENERATION"/>
    <n v="0"/>
    <n v="0"/>
    <n v="0"/>
    <n v="0"/>
    <n v="156984"/>
    <n v="0"/>
    <n v="0"/>
    <n v="0"/>
    <n v="0"/>
    <n v="0"/>
    <n v="0"/>
    <n v="0"/>
    <n v="156984"/>
    <n v="0"/>
    <n v="156984"/>
  </r>
  <r>
    <s v="PPLBFC: TOTAL CAPITAL"/>
    <m/>
    <n v="107001"/>
    <s v="CONSTR WORK IN PROG"/>
    <x v="0"/>
    <s v="0321 - TRIMBLE COUNTY 2 - GENERATION"/>
    <x v="1"/>
    <s v="PNTL: TOTAL NON-LABOR"/>
    <s v="152693LGE"/>
    <s v="TC OFFICE UPGRADES"/>
    <s v="GEN CAP: RELIABILITY"/>
    <s v="P42100: GENERATION"/>
    <n v="0"/>
    <n v="0"/>
    <n v="0"/>
    <n v="0"/>
    <n v="233819"/>
    <n v="0"/>
    <n v="0"/>
    <n v="0"/>
    <n v="0"/>
    <n v="0"/>
    <n v="0"/>
    <n v="0"/>
    <n v="233819"/>
    <n v="0"/>
    <n v="233819"/>
  </r>
  <r>
    <s v="PPLBFC: TOTAL CAPITAL"/>
    <m/>
    <n v="107001"/>
    <s v="CONSTR WORK IN PROG"/>
    <x v="0"/>
    <s v="0321 - TRIMBLE COUNTY 2 - GENERATION"/>
    <x v="2"/>
    <s v="PNTL: TOTAL NON-LABOR"/>
    <s v="157097LGE"/>
    <s v="TC OVATION SECURITY CENTER"/>
    <s v="GEN CAP: RELIABILITY"/>
    <s v="P42100: GENERATION"/>
    <n v="0"/>
    <n v="0"/>
    <n v="0"/>
    <n v="0"/>
    <n v="247291"/>
    <n v="0"/>
    <n v="0"/>
    <n v="0"/>
    <n v="0"/>
    <n v="0"/>
    <n v="0"/>
    <n v="0"/>
    <n v="247291"/>
    <n v="0"/>
    <n v="247291"/>
  </r>
  <r>
    <s v="PPLBFC: TOTAL CAPITAL"/>
    <m/>
    <n v="107001"/>
    <s v="CONSTR WORK IN PROG"/>
    <x v="0"/>
    <s v="0321 - TRIMBLE COUNTY 2 - GENERATION"/>
    <x v="2"/>
    <s v="PNTL: TOTAL NON-LABOR"/>
    <s v="150066LGE"/>
    <s v="TC B LSTONE CONV CHUTE"/>
    <s v="GEN CAP: RELIABILITY"/>
    <s v="P42100: GENERATION"/>
    <n v="0"/>
    <n v="0"/>
    <n v="0"/>
    <n v="0"/>
    <n v="253937"/>
    <n v="0"/>
    <n v="0"/>
    <n v="0"/>
    <n v="0"/>
    <n v="0"/>
    <n v="0"/>
    <n v="0"/>
    <n v="253937"/>
    <n v="0"/>
    <n v="253937"/>
  </r>
  <r>
    <s v="PPLBFC: TOTAL CAPITAL"/>
    <m/>
    <n v="107001"/>
    <s v="CONSTR WORK IN PROG"/>
    <x v="0"/>
    <s v="0321 - TRIMBLE COUNTY 2 - GENERATION"/>
    <x v="2"/>
    <s v="PNTL: TOTAL NON-LABOR"/>
    <s v="154739LGE"/>
    <s v="TC2 CONDENSATE RTN TO TC1 DUMP"/>
    <s v="GEN CAP: RELIABILITY"/>
    <s v="P42100: GENERATION"/>
    <n v="0"/>
    <n v="0"/>
    <n v="0"/>
    <n v="0"/>
    <n v="270447"/>
    <n v="0"/>
    <n v="0"/>
    <n v="0"/>
    <n v="0"/>
    <n v="0"/>
    <n v="0"/>
    <n v="0"/>
    <n v="270447"/>
    <n v="0"/>
    <n v="270447"/>
  </r>
  <r>
    <s v="PPLBFC: TOTAL CAPITAL"/>
    <m/>
    <n v="107001"/>
    <s v="CONSTR WORK IN PROG"/>
    <x v="0"/>
    <s v="0321 - TRIMBLE COUNTY 2 - GENERATION"/>
    <x v="1"/>
    <s v="PNTL: TOTAL NON-LABOR"/>
    <s v="156823LGE"/>
    <s v="TC2 CEM UPGRADE"/>
    <s v="GEN CAP: RELIABILITY"/>
    <s v="P42100: GENERATION"/>
    <n v="0"/>
    <n v="0"/>
    <n v="0"/>
    <n v="0"/>
    <n v="277030"/>
    <n v="0"/>
    <n v="0"/>
    <n v="0"/>
    <n v="0"/>
    <n v="0"/>
    <n v="0"/>
    <n v="0"/>
    <n v="277030"/>
    <n v="0"/>
    <n v="277030"/>
  </r>
  <r>
    <s v="PPLBFC: TOTAL CAPITAL"/>
    <m/>
    <n v="107001"/>
    <s v="CONSTR WORK IN PROG"/>
    <x v="0"/>
    <s v="0321 - TRIMBLE COUNTY 2 - GENERATION"/>
    <x v="0"/>
    <s v="PNTL: TOTAL NON-LABOR"/>
    <s v="153001LGE"/>
    <s v="TC AMBULANCE"/>
    <s v="GEN CAP: SAFETY"/>
    <s v="P42100: GENERATION"/>
    <n v="0"/>
    <n v="0"/>
    <n v="0"/>
    <n v="0"/>
    <n v="337860"/>
    <n v="0"/>
    <n v="0"/>
    <n v="0"/>
    <n v="0"/>
    <n v="0"/>
    <n v="0"/>
    <n v="0"/>
    <n v="337860"/>
    <n v="0"/>
    <n v="337860"/>
  </r>
  <r>
    <s v="PPLBFC: TOTAL CAPITAL"/>
    <m/>
    <n v="107001"/>
    <s v="CONSTR WORK IN PROG"/>
    <x v="0"/>
    <s v="0321 - TRIMBLE COUNTY 2 - GENERATION"/>
    <x v="0"/>
    <s v="PNTL: TOTAL NON-LABOR"/>
    <s v="156988LGE"/>
    <s v="TC 480V SWGR UPG"/>
    <s v="GEN CAP: RELIABILITY"/>
    <s v="P42100: GENERATION"/>
    <n v="0"/>
    <n v="0"/>
    <n v="0"/>
    <n v="0"/>
    <n v="455000"/>
    <n v="0"/>
    <n v="0"/>
    <n v="0"/>
    <n v="0"/>
    <n v="0"/>
    <n v="0"/>
    <n v="0"/>
    <n v="455000"/>
    <n v="0"/>
    <n v="455000"/>
  </r>
  <r>
    <s v="PPLBFC: TOTAL CAPITAL"/>
    <m/>
    <n v="107001"/>
    <s v="CONSTR WORK IN PROG"/>
    <x v="0"/>
    <s v="0321 - TRIMBLE COUNTY 2 - GENERATION"/>
    <x v="2"/>
    <s v="PNTL: TOTAL NON-LABOR"/>
    <s v="150067LGE"/>
    <s v="TC A LSTONE CONV FLOP GATE"/>
    <s v="GEN CAP: RELIABILITY"/>
    <s v="P42100: GENERATION"/>
    <n v="0"/>
    <n v="0"/>
    <n v="0"/>
    <n v="0"/>
    <n v="675662"/>
    <n v="0"/>
    <n v="0"/>
    <n v="0"/>
    <n v="0"/>
    <n v="0"/>
    <n v="0"/>
    <n v="0"/>
    <n v="675662"/>
    <n v="0"/>
    <n v="675662"/>
  </r>
  <r>
    <s v="PPLBFC: TOTAL CAPITAL"/>
    <m/>
    <n v="107001"/>
    <s v="CONSTR WORK IN PROG"/>
    <x v="0"/>
    <s v="0321 - TRIMBLE COUNTY 2 - GENERATION"/>
    <x v="3"/>
    <s v="PNTL: TOTAL NON-LABOR"/>
    <s v="153032LGE"/>
    <s v="TC ADDITIONAL RO SYSTEM"/>
    <s v="GEN CAP: RELIABILITY"/>
    <s v="P42100: GENERATION"/>
    <n v="0"/>
    <n v="0"/>
    <n v="0"/>
    <n v="0"/>
    <n v="675662"/>
    <n v="0"/>
    <n v="0"/>
    <n v="0"/>
    <n v="0"/>
    <n v="0"/>
    <n v="0"/>
    <n v="0"/>
    <n v="675662"/>
    <n v="0"/>
    <n v="675662"/>
  </r>
  <r>
    <s v="PPLBFC: TOTAL CAPITAL"/>
    <m/>
    <n v="107001"/>
    <s v="CONSTR WORK IN PROG"/>
    <x v="0"/>
    <s v="0321 - TRIMBLE COUNTY 2 - GENERATION"/>
    <x v="3"/>
    <s v="PNTL: TOTAL NON-LABOR"/>
    <s v="137598LGE"/>
    <s v="TC INSTALL S COAL CONVEYOR"/>
    <s v="GEN CAP: RELIABILITY"/>
    <s v="P42100: GENERATION"/>
    <n v="0"/>
    <n v="0"/>
    <n v="0"/>
    <n v="0"/>
    <n v="3248247"/>
    <n v="0"/>
    <n v="0"/>
    <n v="0"/>
    <n v="0"/>
    <n v="0"/>
    <n v="0"/>
    <n v="0"/>
    <n v="3248247"/>
    <n v="0"/>
    <n v="3248247"/>
  </r>
  <r>
    <s v="PPLBFC: TOTAL CAPITAL"/>
    <m/>
    <n v="107001"/>
    <s v="CONSTR WORK IN PROG"/>
    <x v="0"/>
    <s v="0321 - TRIMBLE COUNTY 2 - GENERATION"/>
    <x v="2"/>
    <s v="PNTL: TOTAL NON-LABOR"/>
    <s v="150070LGE"/>
    <s v="TC COAL BLEND TUNNEL N SIDE"/>
    <s v="GEN CAP: RELIABILITY"/>
    <s v="P42100: GENERATION"/>
    <n v="0"/>
    <n v="0"/>
    <n v="0"/>
    <n v="0"/>
    <n v="4667468"/>
    <n v="0"/>
    <n v="0"/>
    <n v="0"/>
    <n v="0"/>
    <n v="0"/>
    <n v="0"/>
    <n v="0"/>
    <n v="4667468"/>
    <n v="0"/>
    <n v="4667468"/>
  </r>
  <r>
    <s v="PPLBFC: TOTAL CAPITAL"/>
    <m/>
    <n v="107001"/>
    <s v="CONSTR WORK IN PROG"/>
    <x v="0"/>
    <s v="0321 - TRIMBLE COUNTY 2 - GENERATION"/>
    <x v="3"/>
    <s v="PNTL: TOTAL NON-LABOR"/>
    <s v="159864LGE"/>
    <s v="TC PWS EQUIP/MONITORS"/>
    <s v="GEN CAP: PROCESS WATER"/>
    <s v="P42100: GENERATION"/>
    <n v="0"/>
    <n v="0"/>
    <n v="0"/>
    <n v="28150"/>
    <n v="0"/>
    <n v="0"/>
    <n v="0"/>
    <n v="0"/>
    <n v="0"/>
    <n v="0"/>
    <n v="0"/>
    <n v="0"/>
    <n v="28150"/>
    <n v="0"/>
    <n v="28150"/>
  </r>
  <r>
    <s v="PPLBFC: TOTAL CAPITAL"/>
    <m/>
    <n v="107001"/>
    <s v="CONSTR WORK IN PROG"/>
    <x v="0"/>
    <s v="0321 - TRIMBLE COUNTY 2 - GENERATION"/>
    <x v="4"/>
    <s v="PNTL: TOTAL NON-LABOR"/>
    <s v="159864LGE"/>
    <s v="TC PWS EQUIP/MONITORS"/>
    <s v="GEN CAP: PROCESS WATER"/>
    <s v="P42100: GENERATION"/>
    <n v="0"/>
    <n v="0"/>
    <n v="0"/>
    <n v="28860"/>
    <n v="0"/>
    <n v="0"/>
    <n v="0"/>
    <n v="0"/>
    <n v="0"/>
    <n v="0"/>
    <n v="0"/>
    <n v="0"/>
    <n v="28860"/>
    <n v="0"/>
    <n v="28860"/>
  </r>
  <r>
    <s v="PPLBFC: TOTAL CAPITAL"/>
    <m/>
    <n v="107001"/>
    <s v="CONSTR WORK IN PROG"/>
    <x v="0"/>
    <s v="0321 - TRIMBLE COUNTY 2 - GENERATION"/>
    <x v="3"/>
    <s v="PNTL: TOTAL NON-LABOR"/>
    <s v="159864LGE"/>
    <s v="TC PWS EQUIP/MONITORS"/>
    <s v="GEN CAP: RELIABILITY"/>
    <s v="P42100: GENERATION"/>
    <n v="0"/>
    <n v="0"/>
    <n v="0"/>
    <n v="30407"/>
    <n v="0"/>
    <n v="0"/>
    <n v="0"/>
    <n v="0"/>
    <n v="0"/>
    <n v="0"/>
    <n v="0"/>
    <n v="0"/>
    <n v="30407"/>
    <n v="0"/>
    <n v="30407"/>
  </r>
  <r>
    <s v="PPLBFC: TOTAL CAPITAL"/>
    <m/>
    <n v="107001"/>
    <s v="CONSTR WORK IN PROG"/>
    <x v="0"/>
    <s v="0321 - TRIMBLE COUNTY 2 - GENERATION"/>
    <x v="0"/>
    <s v="PNTL: TOTAL NON-LABOR"/>
    <s v="156823LGE"/>
    <s v="TC2 CEM UPGRADE"/>
    <s v="GEN CAP: RELIABILITY"/>
    <s v="P42100: GENERATION"/>
    <n v="0"/>
    <n v="0"/>
    <n v="0"/>
    <n v="30786"/>
    <n v="0"/>
    <n v="0"/>
    <n v="0"/>
    <n v="0"/>
    <n v="0"/>
    <n v="0"/>
    <n v="0"/>
    <n v="0"/>
    <n v="30786"/>
    <n v="0"/>
    <n v="30786"/>
  </r>
  <r>
    <s v="PPLBFC: TOTAL CAPITAL"/>
    <m/>
    <n v="107001"/>
    <s v="CONSTR WORK IN PROG"/>
    <x v="0"/>
    <s v="0321 - TRIMBLE COUNTY 2 - GENERATION"/>
    <x v="4"/>
    <s v="PNTL: TOTAL NON-LABOR"/>
    <s v="159864LGE"/>
    <s v="TC PWS EQUIP/MONITORS"/>
    <s v="GEN CAP: RELIABILITY"/>
    <s v="P42100: GENERATION"/>
    <n v="0"/>
    <n v="0"/>
    <n v="0"/>
    <n v="31534"/>
    <n v="0"/>
    <n v="0"/>
    <n v="0"/>
    <n v="0"/>
    <n v="0"/>
    <n v="0"/>
    <n v="0"/>
    <n v="0"/>
    <n v="31534"/>
    <n v="0"/>
    <n v="31534"/>
  </r>
  <r>
    <s v="PPLBFC: TOTAL CAPITAL"/>
    <m/>
    <n v="107001"/>
    <s v="CONSTR WORK IN PROG"/>
    <x v="0"/>
    <s v="0311 - TRIMBLE COUNTY 1 - GENERATION"/>
    <x v="3"/>
    <s v="PNTL: TOTAL NON-LABOR"/>
    <s v="154762LGE"/>
    <s v="TC HVAC UPGD"/>
    <s v="GEN CAP: RELIABILITY"/>
    <s v="P42100: GENERATION"/>
    <n v="0"/>
    <n v="0"/>
    <n v="0"/>
    <n v="39699"/>
    <n v="0"/>
    <n v="0"/>
    <n v="0"/>
    <n v="0"/>
    <n v="0"/>
    <n v="0"/>
    <n v="0"/>
    <n v="0"/>
    <n v="39699"/>
    <n v="39699"/>
    <n v="0"/>
  </r>
  <r>
    <s v="PPLBFC: TOTAL CAPITAL"/>
    <m/>
    <n v="107001"/>
    <s v="CONSTR WORK IN PROG"/>
    <x v="0"/>
    <s v="0321 - TRIMBLE COUNTY 2 - GENERATION"/>
    <x v="0"/>
    <s v="PNTL: TOTAL NON-LABOR"/>
    <s v="150048LGE"/>
    <s v="TC FLYASH SAMPLERS"/>
    <s v="GEN CAP: ENVIRONMENTAL"/>
    <s v="P42100: GENERATION"/>
    <n v="0"/>
    <n v="0"/>
    <n v="0"/>
    <n v="46175"/>
    <n v="0"/>
    <n v="0"/>
    <n v="0"/>
    <n v="0"/>
    <n v="0"/>
    <n v="0"/>
    <n v="0"/>
    <n v="0"/>
    <n v="46175"/>
    <n v="0"/>
    <n v="46175"/>
  </r>
  <r>
    <s v="PPLBFC: TOTAL CAPITAL"/>
    <m/>
    <n v="107001"/>
    <s v="CONSTR WORK IN PROG"/>
    <x v="0"/>
    <s v="0321 - TRIMBLE COUNTY 2 - GENERATION"/>
    <x v="0"/>
    <s v="PNTL: TOTAL NON-LABOR"/>
    <s v="150039LGE"/>
    <s v="TC2 WCAH FLOW METERS"/>
    <s v="GEN CAP: RELIABILITY"/>
    <s v="P42100: GENERATION"/>
    <n v="0"/>
    <n v="0"/>
    <n v="0"/>
    <n v="61562"/>
    <n v="0"/>
    <n v="0"/>
    <n v="0"/>
    <n v="0"/>
    <n v="0"/>
    <n v="0"/>
    <n v="0"/>
    <n v="0"/>
    <n v="61562"/>
    <n v="0"/>
    <n v="61562"/>
  </r>
  <r>
    <s v="PPLBFC: TOTAL CAPITAL"/>
    <m/>
    <n v="107001"/>
    <s v="CONSTR WORK IN PROG"/>
    <x v="0"/>
    <s v="0321 - TRIMBLE COUNTY 2 - GENERATION"/>
    <x v="2"/>
    <s v="PNTL: TOTAL NON-LABOR"/>
    <s v="154715LGE"/>
    <s v="TC2 SOOTBLOWER CONTROL WIRING"/>
    <s v="GEN CAP: RELIABILITY"/>
    <s v="P42100: GENERATION"/>
    <n v="0"/>
    <n v="0"/>
    <n v="0"/>
    <n v="100039"/>
    <n v="0"/>
    <n v="0"/>
    <n v="0"/>
    <n v="0"/>
    <n v="0"/>
    <n v="0"/>
    <n v="0"/>
    <n v="0"/>
    <n v="100039"/>
    <n v="0"/>
    <n v="100039"/>
  </r>
  <r>
    <s v="PPLBFC: TOTAL CAPITAL"/>
    <m/>
    <n v="107001"/>
    <s v="CONSTR WORK IN PROG"/>
    <x v="0"/>
    <s v="0321 - TRIMBLE COUNTY 2 - GENERATION"/>
    <x v="3"/>
    <s v="PNTL: TOTAL NON-LABOR"/>
    <s v="133622LGE"/>
    <s v="TC LAB PURCH MONITORS"/>
    <s v="GEN CAP: RELIABILITY"/>
    <s v="P42100: GENERATION"/>
    <n v="0"/>
    <n v="0"/>
    <n v="0"/>
    <n v="115989"/>
    <n v="0"/>
    <n v="0"/>
    <n v="0"/>
    <n v="0"/>
    <n v="0"/>
    <n v="0"/>
    <n v="0"/>
    <n v="0"/>
    <n v="115989"/>
    <n v="0"/>
    <n v="115989"/>
  </r>
  <r>
    <s v="PPLBFC: TOTAL CAPITAL"/>
    <m/>
    <n v="107001"/>
    <s v="CONSTR WORK IN PROG"/>
    <x v="0"/>
    <s v="0321 - TRIMBLE COUNTY 2 - GENERATION"/>
    <x v="2"/>
    <s v="PNTL: TOTAL NON-LABOR"/>
    <s v="157077LGE"/>
    <s v="TC2 IA COMP OH"/>
    <s v="GEN CAP: RELIABILITY"/>
    <s v="P42100: GENERATION"/>
    <n v="0"/>
    <n v="0"/>
    <n v="0"/>
    <n v="133786"/>
    <n v="0"/>
    <n v="0"/>
    <n v="0"/>
    <n v="0"/>
    <n v="0"/>
    <n v="0"/>
    <n v="0"/>
    <n v="0"/>
    <n v="133786"/>
    <n v="0"/>
    <n v="133786"/>
  </r>
  <r>
    <s v="PPLBFC: TOTAL CAPITAL"/>
    <m/>
    <n v="107001"/>
    <s v="CONSTR WORK IN PROG"/>
    <x v="0"/>
    <s v="0321 - TRIMBLE COUNTY 2 - GENERATION"/>
    <x v="2"/>
    <s v="PNTL: TOTAL NON-LABOR"/>
    <s v="153064LGE"/>
    <s v="TC2 RH SAFETY UPG"/>
    <s v="GEN CAP: OUTAGES"/>
    <s v="P42100: GENERATION"/>
    <n v="0"/>
    <n v="0"/>
    <n v="0"/>
    <n v="160858"/>
    <n v="0"/>
    <n v="0"/>
    <n v="0"/>
    <n v="0"/>
    <n v="0"/>
    <n v="0"/>
    <n v="0"/>
    <n v="0"/>
    <n v="160858"/>
    <n v="0"/>
    <n v="160858"/>
  </r>
  <r>
    <s v="PPLBFC: TOTAL CAPITAL"/>
    <m/>
    <n v="107001"/>
    <s v="CONSTR WORK IN PROG"/>
    <x v="0"/>
    <s v="0321 - TRIMBLE COUNTY 2 - GENERATION"/>
    <x v="2"/>
    <s v="PNTL: TOTAL NON-LABOR"/>
    <s v="162434LGE"/>
    <s v="TC2 CCW PUMPS OVERHAUL"/>
    <s v="GEN CAP: RELIABILITY"/>
    <s v="P42100: GENERATION"/>
    <n v="0"/>
    <n v="0"/>
    <n v="0"/>
    <n v="161088"/>
    <n v="0"/>
    <n v="0"/>
    <n v="0"/>
    <n v="0"/>
    <n v="0"/>
    <n v="0"/>
    <n v="0"/>
    <n v="0"/>
    <n v="161088"/>
    <n v="0"/>
    <n v="161088"/>
  </r>
  <r>
    <s v="PPLBFC: TOTAL CAPITAL"/>
    <m/>
    <n v="107001"/>
    <s v="CONSTR WORK IN PROG"/>
    <x v="0"/>
    <s v="0321 - TRIMBLE COUNTY 2 - GENERATION"/>
    <x v="2"/>
    <s v="PNTL: TOTAL NON-LABOR"/>
    <s v="150036LGE"/>
    <s v="TC2 ID FAN PLAFORMS"/>
    <s v="GEN CAP: RELIABILITY"/>
    <s v="P42100: GENERATION"/>
    <n v="0"/>
    <n v="0"/>
    <n v="0"/>
    <n v="166669"/>
    <n v="0"/>
    <n v="0"/>
    <n v="0"/>
    <n v="0"/>
    <n v="0"/>
    <n v="0"/>
    <n v="0"/>
    <n v="0"/>
    <n v="166669"/>
    <n v="0"/>
    <n v="166669"/>
  </r>
  <r>
    <s v="PPLBFC: TOTAL CAPITAL"/>
    <m/>
    <n v="107001"/>
    <s v="CONSTR WORK IN PROG"/>
    <x v="0"/>
    <s v="0321 - TRIMBLE COUNTY 2 - GENERATION"/>
    <x v="0"/>
    <s v="PNTL: TOTAL NON-LABOR"/>
    <s v="155641LGE"/>
    <s v="TC2 ID FAN BLADE SETS "/>
    <s v="GEN CAP: OUTAGES"/>
    <s v="P42100: GENERATION"/>
    <n v="0"/>
    <n v="0"/>
    <n v="0"/>
    <n v="169835"/>
    <n v="0"/>
    <n v="0"/>
    <n v="0"/>
    <n v="0"/>
    <n v="0"/>
    <n v="0"/>
    <n v="0"/>
    <n v="0"/>
    <n v="169835"/>
    <n v="0"/>
    <n v="169835"/>
  </r>
  <r>
    <s v="PPLBFC: TOTAL CAPITAL"/>
    <m/>
    <n v="107001"/>
    <s v="CONSTR WORK IN PROG"/>
    <x v="0"/>
    <s v="0321 - TRIMBLE COUNTY 2 - GENERATION"/>
    <x v="4"/>
    <s v="PNTL: TOTAL NON-LABOR"/>
    <s v="162434LGE"/>
    <s v="TC2 CCW PUMPS OVERHAUL"/>
    <s v="GEN CAP: RELIABILITY"/>
    <s v="P42100: GENERATION"/>
    <n v="0"/>
    <n v="0"/>
    <n v="0"/>
    <n v="170197"/>
    <n v="0"/>
    <n v="0"/>
    <n v="0"/>
    <n v="0"/>
    <n v="0"/>
    <n v="0"/>
    <n v="0"/>
    <n v="0"/>
    <n v="170197"/>
    <n v="0"/>
    <n v="170197"/>
  </r>
  <r>
    <s v="PPLBFC: TOTAL CAPITAL"/>
    <m/>
    <n v="107001"/>
    <s v="CONSTR WORK IN PROG"/>
    <x v="0"/>
    <s v="0321 - TRIMBLE COUNTY 2 - GENERATION"/>
    <x v="2"/>
    <s v="PNTL: TOTAL NON-LABOR"/>
    <s v="149021LGE"/>
    <s v="TC2 TDBFP RECIRC VALVE B"/>
    <s v="GEN CAP: OUTAGES"/>
    <s v="P42100: GENERATION"/>
    <n v="0"/>
    <n v="0"/>
    <n v="0"/>
    <n v="190020"/>
    <n v="0"/>
    <n v="0"/>
    <n v="0"/>
    <n v="0"/>
    <n v="0"/>
    <n v="0"/>
    <n v="0"/>
    <n v="0"/>
    <n v="190020"/>
    <n v="0"/>
    <n v="190020"/>
  </r>
  <r>
    <s v="PPLBFC: TOTAL CAPITAL"/>
    <m/>
    <n v="107001"/>
    <s v="CONSTR WORK IN PROG"/>
    <x v="0"/>
    <s v="0321 - TRIMBLE COUNTY 2 - GENERATION"/>
    <x v="2"/>
    <s v="PNTL: TOTAL NON-LABOR"/>
    <s v="154775LGE"/>
    <s v="TC2 OIL VAPOR EXT FILTER UPG"/>
    <s v="GEN CAP: RELIABILITY"/>
    <s v="P42100: GENERATION"/>
    <n v="0"/>
    <n v="0"/>
    <n v="0"/>
    <n v="190020"/>
    <n v="0"/>
    <n v="0"/>
    <n v="0"/>
    <n v="0"/>
    <n v="0"/>
    <n v="0"/>
    <n v="0"/>
    <n v="0"/>
    <n v="190020"/>
    <n v="0"/>
    <n v="190020"/>
  </r>
  <r>
    <s v="PPLBFC: TOTAL CAPITAL"/>
    <m/>
    <n v="107001"/>
    <s v="CONSTR WORK IN PROG"/>
    <x v="0"/>
    <s v="0321 - TRIMBLE COUNTY 2 - GENERATION"/>
    <x v="0"/>
    <s v="PNTL: TOTAL NON-LABOR"/>
    <s v="152687LGE"/>
    <s v="TC2 MDBFP OVERHAUL"/>
    <s v="GEN CAP: RELIABILITY"/>
    <s v="P42100: GENERATION"/>
    <n v="0"/>
    <n v="0"/>
    <n v="0"/>
    <n v="194994"/>
    <n v="0"/>
    <n v="0"/>
    <n v="0"/>
    <n v="0"/>
    <n v="0"/>
    <n v="0"/>
    <n v="0"/>
    <n v="0"/>
    <n v="194994"/>
    <n v="0"/>
    <n v="194994"/>
  </r>
  <r>
    <s v="PPLBFC: TOTAL CAPITAL"/>
    <m/>
    <n v="107001"/>
    <s v="CONSTR WORK IN PROG"/>
    <x v="0"/>
    <s v="0321 - TRIMBLE COUNTY 2 - GENERATION"/>
    <x v="2"/>
    <s v="PNTL: TOTAL NON-LABOR"/>
    <s v="153031LGE"/>
    <s v="TC2 BOILER DRAIN RECOV FILTER"/>
    <s v="GEN CAP: RELIABILITY"/>
    <s v="P42100: GENERATION"/>
    <n v="0"/>
    <n v="0"/>
    <n v="0"/>
    <n v="200077"/>
    <n v="0"/>
    <n v="0"/>
    <n v="0"/>
    <n v="0"/>
    <n v="0"/>
    <n v="0"/>
    <n v="0"/>
    <n v="0"/>
    <n v="200077"/>
    <n v="0"/>
    <n v="200077"/>
  </r>
  <r>
    <s v="PPLBFC: TOTAL CAPITAL"/>
    <m/>
    <n v="107001"/>
    <s v="CONSTR WORK IN PROG"/>
    <x v="0"/>
    <s v="0321 - TRIMBLE COUNTY 2 - GENERATION"/>
    <x v="2"/>
    <s v="PNTL: TOTAL NON-LABOR"/>
    <s v="150011LGE"/>
    <s v="TC2 BOILER WATER LANCES"/>
    <s v="GEN CAP: OUTAGES"/>
    <s v="P42100: GENERATION"/>
    <n v="0"/>
    <n v="0"/>
    <n v="0"/>
    <n v="201907"/>
    <n v="0"/>
    <n v="0"/>
    <n v="0"/>
    <n v="0"/>
    <n v="0"/>
    <n v="0"/>
    <n v="0"/>
    <n v="0"/>
    <n v="201907"/>
    <n v="0"/>
    <n v="201907"/>
  </r>
  <r>
    <s v="PPLBFC: TOTAL CAPITAL"/>
    <m/>
    <n v="107001"/>
    <s v="CONSTR WORK IN PROG"/>
    <x v="0"/>
    <s v="0321 - TRIMBLE COUNTY 2 - GENERATION"/>
    <x v="2"/>
    <s v="PNTL: TOTAL NON-LABOR"/>
    <s v="154735LGE"/>
    <s v="TC2 CLOSED COOL AUTO VALVES"/>
    <s v="GEN CAP: RELIABILITY"/>
    <s v="P42100: GENERATION"/>
    <n v="0"/>
    <n v="0"/>
    <n v="0"/>
    <n v="215574"/>
    <n v="0"/>
    <n v="0"/>
    <n v="0"/>
    <n v="0"/>
    <n v="0"/>
    <n v="0"/>
    <n v="0"/>
    <n v="0"/>
    <n v="215574"/>
    <n v="0"/>
    <n v="215574"/>
  </r>
  <r>
    <s v="PPLBFC: TOTAL CAPITAL"/>
    <m/>
    <n v="107001"/>
    <s v="CONSTR WORK IN PROG"/>
    <x v="0"/>
    <s v="0321 - TRIMBLE COUNTY 2 - GENERATION"/>
    <x v="3"/>
    <s v="PNTL: TOTAL NON-LABOR"/>
    <s v="155627LGE"/>
    <s v="TC2 MS TURBINE BYP VLV "/>
    <s v="GEN CAP: OUTAGES"/>
    <s v="P42100: GENERATION"/>
    <n v="0"/>
    <n v="0"/>
    <n v="0"/>
    <n v="227520"/>
    <n v="0"/>
    <n v="0"/>
    <n v="0"/>
    <n v="0"/>
    <n v="0"/>
    <n v="0"/>
    <n v="0"/>
    <n v="0"/>
    <n v="227520"/>
    <n v="0"/>
    <n v="227520"/>
  </r>
  <r>
    <s v="PPLBFC: TOTAL CAPITAL"/>
    <m/>
    <n v="107001"/>
    <s v="CONSTR WORK IN PROG"/>
    <x v="0"/>
    <s v="0321 - TRIMBLE COUNTY 2 - GENERATION"/>
    <x v="1"/>
    <s v="PNTL: TOTAL NON-LABOR"/>
    <s v="155633LGE"/>
    <s v="TC2 MS TURBINE BP VLV "/>
    <s v="GEN CAP: OUTAGES"/>
    <s v="P42100: GENERATION"/>
    <n v="0"/>
    <n v="0"/>
    <n v="0"/>
    <n v="271671"/>
    <n v="0"/>
    <n v="0"/>
    <n v="0"/>
    <n v="0"/>
    <n v="0"/>
    <n v="0"/>
    <n v="0"/>
    <n v="0"/>
    <n v="271671"/>
    <n v="0"/>
    <n v="271671"/>
  </r>
  <r>
    <s v="PPLBFC: TOTAL CAPITAL"/>
    <m/>
    <n v="107001"/>
    <s v="CONSTR WORK IN PROG"/>
    <x v="0"/>
    <s v="0321 - TRIMBLE COUNTY 2 - GENERATION"/>
    <x v="0"/>
    <s v="PNTL: TOTAL NON-LABOR"/>
    <s v="159926LGE"/>
    <s v="TC2 SH/RH COND ASSESSMENT"/>
    <s v="GEN CAP: OUTAGES"/>
    <s v="P42100: GENERATION"/>
    <n v="0"/>
    <n v="0"/>
    <n v="0"/>
    <n v="307811"/>
    <n v="0"/>
    <n v="0"/>
    <n v="0"/>
    <n v="0"/>
    <n v="0"/>
    <n v="0"/>
    <n v="0"/>
    <n v="0"/>
    <n v="307811"/>
    <n v="0"/>
    <n v="307811"/>
  </r>
  <r>
    <s v="PPLBFC: TOTAL CAPITAL"/>
    <m/>
    <n v="107001"/>
    <s v="CONSTR WORK IN PROG"/>
    <x v="0"/>
    <s v="0321 - TRIMBLE COUNTY 2 - GENERATION"/>
    <x v="0"/>
    <s v="PNTL: TOTAL NON-LABOR"/>
    <s v="155663LGE"/>
    <s v="TC2 BURNER B,E ROWS "/>
    <s v="GEN CAP: OUTAGES"/>
    <s v="P42100: GENERATION"/>
    <n v="0"/>
    <n v="0"/>
    <n v="0"/>
    <n v="316462"/>
    <n v="0"/>
    <n v="0"/>
    <n v="0"/>
    <n v="0"/>
    <n v="0"/>
    <n v="0"/>
    <n v="0"/>
    <n v="0"/>
    <n v="316462"/>
    <n v="0"/>
    <n v="316462"/>
  </r>
  <r>
    <s v="PPLBFC: TOTAL CAPITAL"/>
    <m/>
    <n v="107001"/>
    <s v="CONSTR WORK IN PROG"/>
    <x v="0"/>
    <s v="0321 - TRIMBLE COUNTY 2 - GENERATION"/>
    <x v="0"/>
    <s v="PNTL: TOTAL NON-LABOR"/>
    <s v="154782LGE"/>
    <s v="TC2 TURBINE HP INLET SNOUT RPL"/>
    <s v="GEN CAP: OUTAGES"/>
    <s v="P42100: GENERATION"/>
    <n v="0"/>
    <n v="0"/>
    <n v="0"/>
    <n v="316744"/>
    <n v="0"/>
    <n v="0"/>
    <n v="0"/>
    <n v="0"/>
    <n v="0"/>
    <n v="0"/>
    <n v="0"/>
    <n v="0"/>
    <n v="316744"/>
    <n v="0"/>
    <n v="316744"/>
  </r>
  <r>
    <s v="PPLBFC: TOTAL CAPITAL"/>
    <m/>
    <n v="107001"/>
    <s v="CONSTR WORK IN PROG"/>
    <x v="0"/>
    <s v="0321 - TRIMBLE COUNTY 2 - GENERATION"/>
    <x v="2"/>
    <s v="PNTL: TOTAL NON-LABOR"/>
    <s v="155665LGE"/>
    <s v="TC2 BURNER B,E ROWS "/>
    <s v="GEN CAP: OUTAGES"/>
    <s v="P42100: GENERATION"/>
    <n v="0"/>
    <n v="0"/>
    <n v="0"/>
    <n v="325472"/>
    <n v="0"/>
    <n v="0"/>
    <n v="0"/>
    <n v="0"/>
    <n v="0"/>
    <n v="0"/>
    <n v="0"/>
    <n v="0"/>
    <n v="325472"/>
    <n v="0"/>
    <n v="325472"/>
  </r>
  <r>
    <s v="PPLBFC: TOTAL CAPITAL"/>
    <m/>
    <n v="107001"/>
    <s v="CONSTR WORK IN PROG"/>
    <x v="0"/>
    <s v="0321 - TRIMBLE COUNTY 2 - GENERATION"/>
    <x v="0"/>
    <s v="PNTL: TOTAL NON-LABOR"/>
    <s v="155649LGE"/>
    <s v="TC2 HRH TURBINE BP VLV "/>
    <s v="GEN CAP: OUTAGES"/>
    <s v="P42100: GENERATION"/>
    <n v="0"/>
    <n v="0"/>
    <n v="0"/>
    <n v="330575"/>
    <n v="0"/>
    <n v="0"/>
    <n v="0"/>
    <n v="0"/>
    <n v="0"/>
    <n v="0"/>
    <n v="0"/>
    <n v="0"/>
    <n v="330575"/>
    <n v="0"/>
    <n v="330575"/>
  </r>
  <r>
    <s v="PPLBFC: TOTAL CAPITAL"/>
    <m/>
    <n v="107001"/>
    <s v="CONSTR WORK IN PROG"/>
    <x v="0"/>
    <s v="0321 - TRIMBLE COUNTY 2 - GENERATION"/>
    <x v="0"/>
    <s v="PNTL: TOTAL NON-LABOR"/>
    <s v="152042LGE"/>
    <s v="TC2 SSC FLIGHT REPLACE"/>
    <s v="GEN CAP: OUTAGES"/>
    <s v="P42100: GENERATION"/>
    <n v="0"/>
    <n v="0"/>
    <n v="0"/>
    <n v="343573"/>
    <n v="0"/>
    <n v="0"/>
    <n v="0"/>
    <n v="0"/>
    <n v="0"/>
    <n v="0"/>
    <n v="0"/>
    <n v="0"/>
    <n v="343573"/>
    <n v="0"/>
    <n v="343573"/>
  </r>
  <r>
    <s v="PPLBFC: TOTAL CAPITAL"/>
    <m/>
    <n v="107001"/>
    <s v="CONSTR WORK IN PROG"/>
    <x v="0"/>
    <s v="0321 - TRIMBLE COUNTY 2 - GENERATION"/>
    <x v="0"/>
    <s v="PNTL: TOTAL NON-LABOR"/>
    <s v="155637LGE"/>
    <s v="TC2 B FD FAN OH "/>
    <s v="GEN CAP: OUTAGES"/>
    <s v="P42100: GENERATION"/>
    <n v="0"/>
    <n v="0"/>
    <n v="0"/>
    <n v="346471"/>
    <n v="0"/>
    <n v="0"/>
    <n v="0"/>
    <n v="0"/>
    <n v="0"/>
    <n v="0"/>
    <n v="0"/>
    <n v="0"/>
    <n v="346471"/>
    <n v="0"/>
    <n v="346471"/>
  </r>
  <r>
    <s v="PPLBFC: TOTAL CAPITAL"/>
    <m/>
    <n v="107001"/>
    <s v="CONSTR WORK IN PROG"/>
    <x v="0"/>
    <s v="0321 - TRIMBLE COUNTY 2 - GENERATION"/>
    <x v="1"/>
    <s v="PNTL: TOTAL NON-LABOR"/>
    <s v="153002LGE"/>
    <s v="TC CCR DRY VAC EQUIPMENT"/>
    <s v="GEN CAP: ENVIRONMENTAL"/>
    <s v="P42100: GENERATION"/>
    <n v="0"/>
    <n v="0"/>
    <n v="0"/>
    <n v="358101"/>
    <n v="0"/>
    <n v="0"/>
    <n v="0"/>
    <n v="0"/>
    <n v="0"/>
    <n v="0"/>
    <n v="0"/>
    <n v="0"/>
    <n v="358101"/>
    <n v="0"/>
    <n v="358101"/>
  </r>
  <r>
    <s v="PPLBFC: TOTAL CAPITAL"/>
    <m/>
    <n v="107001"/>
    <s v="CONSTR WORK IN PROG"/>
    <x v="0"/>
    <s v="0321 - TRIMBLE COUNTY 2 - GENERATION"/>
    <x v="0"/>
    <s v="PNTL: TOTAL NON-LABOR"/>
    <s v="153049LGE"/>
    <s v="TC2 PRI SH REPL"/>
    <s v="GEN CAP: OUTAGES"/>
    <s v="P42100: GENERATION"/>
    <n v="0"/>
    <n v="0"/>
    <n v="0"/>
    <n v="374127"/>
    <n v="0"/>
    <n v="0"/>
    <n v="0"/>
    <n v="0"/>
    <n v="0"/>
    <n v="0"/>
    <n v="0"/>
    <n v="0"/>
    <n v="374127"/>
    <n v="0"/>
    <n v="374127"/>
  </r>
  <r>
    <s v="PPLBFC: TOTAL CAPITAL"/>
    <m/>
    <n v="107001"/>
    <s v="CONSTR WORK IN PROG"/>
    <x v="0"/>
    <s v="0321 - TRIMBLE COUNTY 2 - GENERATION"/>
    <x v="2"/>
    <s v="PNTL: TOTAL NON-LABOR"/>
    <s v="152663LGE"/>
    <s v="TC2 A FD FAN OVERHAUL"/>
    <s v="GEN CAP: OUTAGES"/>
    <s v="P42100: GENERATION"/>
    <n v="0"/>
    <n v="0"/>
    <n v="0"/>
    <n v="378349"/>
    <n v="0"/>
    <n v="0"/>
    <n v="0"/>
    <n v="0"/>
    <n v="0"/>
    <n v="0"/>
    <n v="0"/>
    <n v="0"/>
    <n v="378349"/>
    <n v="0"/>
    <n v="378349"/>
  </r>
  <r>
    <s v="PPLBFC: TOTAL CAPITAL"/>
    <m/>
    <n v="107001"/>
    <s v="CONSTR WORK IN PROG"/>
    <x v="0"/>
    <s v="0321 - TRIMBLE COUNTY 2 - GENERATION"/>
    <x v="0"/>
    <s v="PNTL: TOTAL NON-LABOR"/>
    <s v="152040LGE"/>
    <s v="TC2 SSC REPLACE CHAIN"/>
    <s v="GEN CAP: OUTAGES"/>
    <s v="P42100: GENERATION"/>
    <n v="0"/>
    <n v="0"/>
    <n v="0"/>
    <n v="398055"/>
    <n v="0"/>
    <n v="0"/>
    <n v="0"/>
    <n v="0"/>
    <n v="0"/>
    <n v="0"/>
    <n v="0"/>
    <n v="0"/>
    <n v="398055"/>
    <n v="0"/>
    <n v="398055"/>
  </r>
  <r>
    <s v="PPLBFC: TOTAL CAPITAL"/>
    <m/>
    <n v="107001"/>
    <s v="CONSTR WORK IN PROG"/>
    <x v="0"/>
    <s v="0321 - TRIMBLE COUNTY 2 - GENERATION"/>
    <x v="0"/>
    <s v="PNTL: TOTAL NON-LABOR"/>
    <s v="155657LGE"/>
    <s v="TC2 EXPANSION JOINTS "/>
    <s v="GEN CAP: OUTAGES"/>
    <s v="P42100: GENERATION"/>
    <n v="0"/>
    <n v="0"/>
    <n v="0"/>
    <n v="422325"/>
    <n v="0"/>
    <n v="0"/>
    <n v="0"/>
    <n v="0"/>
    <n v="0"/>
    <n v="0"/>
    <n v="0"/>
    <n v="0"/>
    <n v="422325"/>
    <n v="0"/>
    <n v="422325"/>
  </r>
  <r>
    <s v="PPLBFC: TOTAL CAPITAL"/>
    <m/>
    <n v="107001"/>
    <s v="CONSTR WORK IN PROG"/>
    <x v="0"/>
    <s v="0321 - TRIMBLE COUNTY 2 - GENERATION"/>
    <x v="4"/>
    <s v="PNTL: TOTAL NON-LABOR"/>
    <s v="152040LGE"/>
    <s v="TC2 SSC REPLACE CHAIN"/>
    <s v="GEN CAP: OUTAGES"/>
    <s v="P42100: GENERATION"/>
    <n v="0"/>
    <n v="0"/>
    <n v="0"/>
    <n v="478624"/>
    <n v="0"/>
    <n v="0"/>
    <n v="0"/>
    <n v="0"/>
    <n v="0"/>
    <n v="0"/>
    <n v="0"/>
    <n v="0"/>
    <n v="478624"/>
    <n v="0"/>
    <n v="478624"/>
  </r>
  <r>
    <s v="PPLBFC: TOTAL CAPITAL"/>
    <m/>
    <n v="107001"/>
    <s v="CONSTR WORK IN PROG"/>
    <x v="0"/>
    <s v="0321 - TRIMBLE COUNTY 2 - GENERATION"/>
    <x v="2"/>
    <s v="PNTL: TOTAL NON-LABOR"/>
    <s v="155598LGE"/>
    <s v="TC2 SSC TILE "/>
    <s v="GEN CAP: OUTAGES"/>
    <s v="P42100: GENERATION"/>
    <n v="0"/>
    <n v="0"/>
    <n v="0"/>
    <n v="486183"/>
    <n v="0"/>
    <n v="0"/>
    <n v="0"/>
    <n v="0"/>
    <n v="0"/>
    <n v="0"/>
    <n v="0"/>
    <n v="0"/>
    <n v="486183"/>
    <n v="0"/>
    <n v="486183"/>
  </r>
  <r>
    <s v="PPLBFC: TOTAL CAPITAL"/>
    <m/>
    <n v="107001"/>
    <s v="CONSTR WORK IN PROG"/>
    <x v="0"/>
    <s v="0321 - TRIMBLE COUNTY 2 - GENERATION"/>
    <x v="0"/>
    <s v="PNTL: TOTAL NON-LABOR"/>
    <s v="156969LGE"/>
    <s v="TC2 FGD MIST ELIMINATORS"/>
    <s v="GEN CAP: OUTAGES"/>
    <s v="P42100: GENERATION"/>
    <n v="0"/>
    <n v="0"/>
    <n v="0"/>
    <n v="506717"/>
    <n v="0"/>
    <n v="0"/>
    <n v="0"/>
    <n v="0"/>
    <n v="0"/>
    <n v="0"/>
    <n v="0"/>
    <n v="0"/>
    <n v="506717"/>
    <n v="0"/>
    <n v="506717"/>
  </r>
  <r>
    <s v="PPLBFC: TOTAL CAPITAL"/>
    <m/>
    <n v="107001"/>
    <s v="CONSTR WORK IN PROG"/>
    <x v="0"/>
    <s v="0321 - TRIMBLE COUNTY 2 - GENERATION"/>
    <x v="2"/>
    <s v="PNTL: TOTAL NON-LABOR"/>
    <s v="155657LGE"/>
    <s v="TC2 EXPANSION JOINTS "/>
    <s v="GEN CAP: OUTAGES"/>
    <s v="P42100: GENERATION"/>
    <n v="0"/>
    <n v="0"/>
    <n v="0"/>
    <n v="506790"/>
    <n v="0"/>
    <n v="0"/>
    <n v="0"/>
    <n v="0"/>
    <n v="0"/>
    <n v="0"/>
    <n v="0"/>
    <n v="0"/>
    <n v="506790"/>
    <n v="0"/>
    <n v="506790"/>
  </r>
  <r>
    <s v="PPLBFC: TOTAL CAPITAL"/>
    <m/>
    <n v="107001"/>
    <s v="CONSTR WORK IN PROG"/>
    <x v="0"/>
    <s v="0321 - TRIMBLE COUNTY 2 - GENERATION"/>
    <x v="0"/>
    <s v="PNTL: TOTAL NON-LABOR"/>
    <s v="152084LGE"/>
    <s v="TC2 HOT REHEAT PIPE"/>
    <s v="GEN CAP: OUTAGES"/>
    <s v="P42100: GENERATION"/>
    <n v="0"/>
    <n v="0"/>
    <n v="0"/>
    <n v="633488"/>
    <n v="0"/>
    <n v="0"/>
    <n v="0"/>
    <n v="0"/>
    <n v="0"/>
    <n v="0"/>
    <n v="0"/>
    <n v="0"/>
    <n v="633488"/>
    <n v="0"/>
    <n v="633488"/>
  </r>
  <r>
    <s v="PPLBFC: TOTAL CAPITAL"/>
    <m/>
    <n v="107001"/>
    <s v="CONSTR WORK IN PROG"/>
    <x v="0"/>
    <s v="0321 - TRIMBLE COUNTY 2 - GENERATION"/>
    <x v="0"/>
    <s v="PNTL: TOTAL NON-LABOR"/>
    <s v="152086LGE"/>
    <s v="TC2 COLD REHEAT PIPE"/>
    <s v="GEN CAP: OUTAGES"/>
    <s v="P42100: GENERATION"/>
    <n v="0"/>
    <n v="0"/>
    <n v="0"/>
    <n v="633488"/>
    <n v="0"/>
    <n v="0"/>
    <n v="0"/>
    <n v="0"/>
    <n v="0"/>
    <n v="0"/>
    <n v="0"/>
    <n v="0"/>
    <n v="633488"/>
    <n v="0"/>
    <n v="633488"/>
  </r>
  <r>
    <s v="PPLBFC: TOTAL CAPITAL"/>
    <m/>
    <n v="107001"/>
    <s v="CONSTR WORK IN PROG"/>
    <x v="0"/>
    <s v="0321 - TRIMBLE COUNTY 2 - GENERATION"/>
    <x v="0"/>
    <s v="PNTL: TOTAL NON-LABOR"/>
    <s v="152088LGE"/>
    <s v="TC2 MAIN STEAM PIPE"/>
    <s v="GEN CAP: OUTAGES"/>
    <s v="P42100: GENERATION"/>
    <n v="0"/>
    <n v="0"/>
    <n v="0"/>
    <n v="633488"/>
    <n v="0"/>
    <n v="0"/>
    <n v="0"/>
    <n v="0"/>
    <n v="0"/>
    <n v="0"/>
    <n v="0"/>
    <n v="0"/>
    <n v="633488"/>
    <n v="0"/>
    <n v="633488"/>
  </r>
  <r>
    <s v="PPLBFC: TOTAL CAPITAL"/>
    <m/>
    <n v="107001"/>
    <s v="CONSTR WORK IN PROG"/>
    <x v="0"/>
    <s v="0321 - TRIMBLE COUNTY 2 - GENERATION"/>
    <x v="0"/>
    <s v="PNTL: TOTAL NON-LABOR"/>
    <s v="154780LGE"/>
    <s v="TC2 TURBINE RESEAL HP-IP ST P"/>
    <s v="GEN CAP: OUTAGES"/>
    <s v="P42100: GENERATION"/>
    <n v="0"/>
    <n v="0"/>
    <n v="0"/>
    <n v="675720"/>
    <n v="0"/>
    <n v="0"/>
    <n v="0"/>
    <n v="0"/>
    <n v="0"/>
    <n v="0"/>
    <n v="0"/>
    <n v="0"/>
    <n v="675720"/>
    <n v="0"/>
    <n v="675720"/>
  </r>
  <r>
    <s v="PPLBFC: TOTAL CAPITAL"/>
    <m/>
    <n v="107001"/>
    <s v="CONSTR WORK IN PROG"/>
    <x v="0"/>
    <s v="0321 - TRIMBLE COUNTY 2 - GENERATION"/>
    <x v="0"/>
    <s v="PNTL: TOTAL NON-LABOR"/>
    <s v="153046LGE"/>
    <s v="TC2 UPPER ARCH REPL"/>
    <s v="GEN CAP: OUTAGES"/>
    <s v="P42100: GENERATION"/>
    <n v="0"/>
    <n v="0"/>
    <n v="0"/>
    <n v="692576"/>
    <n v="0"/>
    <n v="0"/>
    <n v="0"/>
    <n v="0"/>
    <n v="0"/>
    <n v="0"/>
    <n v="0"/>
    <n v="0"/>
    <n v="692576"/>
    <n v="0"/>
    <n v="692576"/>
  </r>
  <r>
    <s v="PPLBFC: TOTAL CAPITAL"/>
    <m/>
    <n v="107001"/>
    <s v="CONSTR WORK IN PROG"/>
    <x v="0"/>
    <s v="0321 - TRIMBLE COUNTY 2 - GENERATION"/>
    <x v="3"/>
    <s v="PNTL: TOTAL NON-LABOR"/>
    <s v="153052LGE"/>
    <s v="TC2 SPARE ID FAN MOTOR"/>
    <s v="GEN CAP: RELIABILITY"/>
    <s v="P42100: GENERATION"/>
    <n v="0"/>
    <n v="0"/>
    <n v="0"/>
    <n v="769529"/>
    <n v="0"/>
    <n v="0"/>
    <n v="0"/>
    <n v="0"/>
    <n v="0"/>
    <n v="0"/>
    <n v="0"/>
    <n v="0"/>
    <n v="769529"/>
    <n v="0"/>
    <n v="769529"/>
  </r>
  <r>
    <s v="PPLBFC: TOTAL CAPITAL"/>
    <m/>
    <n v="107001"/>
    <s v="CONSTR WORK IN PROG"/>
    <x v="0"/>
    <s v="0321 - TRIMBLE COUNTY 2 - GENERATION"/>
    <x v="2"/>
    <s v="PNTL: TOTAL NON-LABOR"/>
    <s v="153044LGE"/>
    <s v="TC2 UPPER ARCH REPL"/>
    <s v="GEN CAP: OUTAGES"/>
    <s v="P42100: GENERATION"/>
    <n v="0"/>
    <n v="0"/>
    <n v="0"/>
    <n v="790479"/>
    <n v="0"/>
    <n v="0"/>
    <n v="0"/>
    <n v="0"/>
    <n v="0"/>
    <n v="0"/>
    <n v="0"/>
    <n v="0"/>
    <n v="790479"/>
    <n v="0"/>
    <n v="790479"/>
  </r>
  <r>
    <s v="PPLBFC: TOTAL CAPITAL"/>
    <m/>
    <n v="107001"/>
    <s v="CONSTR WORK IN PROG"/>
    <x v="0"/>
    <s v="0321 - TRIMBLE COUNTY 2 - GENERATION"/>
    <x v="3"/>
    <s v="PNTL: TOTAL NON-LABOR"/>
    <s v="157101LGE"/>
    <s v="TC2 B ID FAN HUBS REBUILD"/>
    <s v="GEN CAP: OUTAGES"/>
    <s v="P42100: GENERATION"/>
    <n v="0"/>
    <n v="0"/>
    <n v="0"/>
    <n v="790857"/>
    <n v="0"/>
    <n v="0"/>
    <n v="0"/>
    <n v="0"/>
    <n v="0"/>
    <n v="0"/>
    <n v="0"/>
    <n v="0"/>
    <n v="790857"/>
    <n v="0"/>
    <n v="790857"/>
  </r>
  <r>
    <s v="PPLBFC: TOTAL CAPITAL"/>
    <m/>
    <n v="107001"/>
    <s v="CONSTR WORK IN PROG"/>
    <x v="0"/>
    <s v="0321 - TRIMBLE COUNTY 2 - GENERATION"/>
    <x v="2"/>
    <s v="PNTL: TOTAL NON-LABOR"/>
    <s v="157783LGE"/>
    <s v="TC2 SH ATTEMPERATORS"/>
    <s v="GEN CAP: OUTAGES"/>
    <s v="P42100: GENERATION"/>
    <n v="0"/>
    <n v="0"/>
    <n v="0"/>
    <n v="839968"/>
    <n v="0"/>
    <n v="0"/>
    <n v="0"/>
    <n v="0"/>
    <n v="0"/>
    <n v="0"/>
    <n v="0"/>
    <n v="0"/>
    <n v="839968"/>
    <n v="0"/>
    <n v="839968"/>
  </r>
  <r>
    <s v="PPLBFC: TOTAL CAPITAL"/>
    <m/>
    <n v="107001"/>
    <s v="CONSTR WORK IN PROG"/>
    <x v="0"/>
    <s v="0321 - TRIMBLE COUNTY 2 - GENERATION"/>
    <x v="0"/>
    <s v="PNTL: TOTAL NON-LABOR"/>
    <s v="153061LGE"/>
    <s v="TC2 REPL AH HE BASKETS"/>
    <s v="GEN CAP: OUTAGES"/>
    <s v="P42100: GENERATION"/>
    <n v="0"/>
    <n v="0"/>
    <n v="0"/>
    <n v="915739"/>
    <n v="0"/>
    <n v="0"/>
    <n v="0"/>
    <n v="0"/>
    <n v="0"/>
    <n v="0"/>
    <n v="0"/>
    <n v="0"/>
    <n v="915739"/>
    <n v="0"/>
    <n v="915739"/>
  </r>
  <r>
    <s v="PPLBFC: TOTAL CAPITAL"/>
    <m/>
    <n v="107001"/>
    <s v="CONSTR WORK IN PROG"/>
    <x v="0"/>
    <s v="0321 - TRIMBLE COUNTY 2 - GENERATION"/>
    <x v="4"/>
    <s v="PNTL: TOTAL NON-LABOR"/>
    <s v="157099LGE"/>
    <s v="TC2 A ID FAN OVERHAUL"/>
    <s v="GEN CAP: OUTAGES"/>
    <s v="P42100: GENERATION"/>
    <n v="0"/>
    <n v="0"/>
    <n v="0"/>
    <n v="928486"/>
    <n v="0"/>
    <n v="0"/>
    <n v="0"/>
    <n v="0"/>
    <n v="0"/>
    <n v="0"/>
    <n v="0"/>
    <n v="0"/>
    <n v="928486"/>
    <n v="0"/>
    <n v="928486"/>
  </r>
  <r>
    <s v="PPLBFC: TOTAL CAPITAL"/>
    <m/>
    <n v="107001"/>
    <s v="CONSTR WORK IN PROG"/>
    <x v="0"/>
    <s v="0321 - TRIMBLE COUNTY 2 - GENERATION"/>
    <x v="2"/>
    <s v="PNTL: TOTAL NON-LABOR"/>
    <s v="153060LGE"/>
    <s v="TC2 REPL AH CE BASKETS"/>
    <s v="GEN CAP: OUTAGES"/>
    <s v="P42100: GENERATION"/>
    <n v="0"/>
    <n v="0"/>
    <n v="0"/>
    <n v="1042714"/>
    <n v="0"/>
    <n v="0"/>
    <n v="0"/>
    <n v="0"/>
    <n v="0"/>
    <n v="0"/>
    <n v="0"/>
    <n v="0"/>
    <n v="1042714"/>
    <n v="0"/>
    <n v="1042714"/>
  </r>
  <r>
    <s v="PPLBFC: TOTAL CAPITAL"/>
    <m/>
    <n v="107001"/>
    <s v="CONSTR WORK IN PROG"/>
    <x v="0"/>
    <s v="0321 - TRIMBLE COUNTY 2 - GENERATION"/>
    <x v="2"/>
    <s v="PNTL: TOTAL NON-LABOR"/>
    <s v="156946LGE"/>
    <s v="TC2 AIR HEATER CE BASKETS"/>
    <s v="GEN CAP: OUTAGES"/>
    <s v="P42100: GENERATION"/>
    <n v="0"/>
    <n v="0"/>
    <n v="0"/>
    <n v="1210210"/>
    <n v="0"/>
    <n v="0"/>
    <n v="0"/>
    <n v="0"/>
    <n v="0"/>
    <n v="0"/>
    <n v="0"/>
    <n v="0"/>
    <n v="1210210"/>
    <n v="0"/>
    <n v="1210210"/>
  </r>
  <r>
    <s v="PPLBFC: TOTAL CAPITAL"/>
    <m/>
    <n v="107001"/>
    <s v="CONSTR WORK IN PROG"/>
    <x v="0"/>
    <s v="0321 - TRIMBLE COUNTY 2 - GENERATION"/>
    <x v="0"/>
    <s v="PNTL: TOTAL NON-LABOR"/>
    <s v="157083LGE"/>
    <s v="TC2 TURBINE DIAPHRAGMS"/>
    <s v="GEN CAP: OUTAGES"/>
    <s v="P42100: GENERATION"/>
    <n v="0"/>
    <n v="0"/>
    <n v="0"/>
    <n v="1231440"/>
    <n v="0"/>
    <n v="0"/>
    <n v="0"/>
    <n v="0"/>
    <n v="0"/>
    <n v="0"/>
    <n v="0"/>
    <n v="0"/>
    <n v="1231440"/>
    <n v="0"/>
    <n v="1231440"/>
  </r>
  <r>
    <s v="PPLBFC: TOTAL CAPITAL"/>
    <m/>
    <n v="107001"/>
    <s v="CONSTR WORK IN PROG"/>
    <x v="0"/>
    <s v="0321 - TRIMBLE COUNTY 2 - GENERATION"/>
    <x v="0"/>
    <s v="PNTL: TOTAL NON-LABOR"/>
    <s v="150057LGE"/>
    <s v="TC2 REMOVE MAIN STOP VALVES"/>
    <s v="GEN CAP: OUTAGES"/>
    <s v="P42100: GENERATION"/>
    <n v="0"/>
    <n v="0"/>
    <n v="0"/>
    <n v="1266793"/>
    <n v="0"/>
    <n v="0"/>
    <n v="0"/>
    <n v="0"/>
    <n v="0"/>
    <n v="0"/>
    <n v="0"/>
    <n v="0"/>
    <n v="1266793"/>
    <n v="0"/>
    <n v="1266793"/>
  </r>
  <r>
    <s v="PPLBFC: TOTAL CAPITAL"/>
    <m/>
    <n v="107001"/>
    <s v="CONSTR WORK IN PROG"/>
    <x v="0"/>
    <s v="0321 - TRIMBLE COUNTY 2 - GENERATION"/>
    <x v="2"/>
    <s v="PNTL: TOTAL NON-LABOR"/>
    <s v="157137LGE"/>
    <s v="TC2 A ID FAN OVERHAUL"/>
    <s v="GEN CAP: OUTAGES"/>
    <s v="P42100: GENERATION"/>
    <n v="0"/>
    <n v="0"/>
    <n v="0"/>
    <n v="1429015"/>
    <n v="0"/>
    <n v="0"/>
    <n v="0"/>
    <n v="0"/>
    <n v="0"/>
    <n v="0"/>
    <n v="0"/>
    <n v="0"/>
    <n v="1429015"/>
    <n v="0"/>
    <n v="1429015"/>
  </r>
  <r>
    <s v="PPLBFC: TOTAL CAPITAL"/>
    <m/>
    <n v="107001"/>
    <s v="CONSTR WORK IN PROG"/>
    <x v="0"/>
    <s v="0321 - TRIMBLE COUNTY 2 - GENERATION"/>
    <x v="0"/>
    <s v="PNTL: TOTAL NON-LABOR"/>
    <s v="155639LGE"/>
    <s v="TC2 RH PLATENT "/>
    <s v="GEN CAP: OUTAGES"/>
    <s v="P42100: GENERATION"/>
    <n v="0"/>
    <n v="0"/>
    <n v="0"/>
    <n v="1648336"/>
    <n v="0"/>
    <n v="0"/>
    <n v="0"/>
    <n v="0"/>
    <n v="0"/>
    <n v="0"/>
    <n v="0"/>
    <n v="0"/>
    <n v="1648336"/>
    <n v="0"/>
    <n v="1648336"/>
  </r>
  <r>
    <s v="PPLBFC: TOTAL CAPITAL"/>
    <m/>
    <n v="107001"/>
    <s v="CONSTR WORK IN PROG"/>
    <x v="0"/>
    <s v="0321 - TRIMBLE COUNTY 2 - GENERATION"/>
    <x v="1"/>
    <s v="PNTL: TOTAL NON-LABOR"/>
    <s v="155572LGE"/>
    <s v="TC2 BOILER WATER WALL "/>
    <s v="GEN CAP: OUTAGES"/>
    <s v="P42100: GENERATION"/>
    <n v="0"/>
    <n v="0"/>
    <n v="0"/>
    <n v="1989985"/>
    <n v="0"/>
    <n v="0"/>
    <n v="0"/>
    <n v="0"/>
    <n v="0"/>
    <n v="0"/>
    <n v="0"/>
    <n v="0"/>
    <n v="1989985"/>
    <n v="0"/>
    <n v="1989985"/>
  </r>
  <r>
    <s v="PPLBFC: TOTAL CAPITAL"/>
    <m/>
    <n v="107001"/>
    <s v="CONSTR WORK IN PROG"/>
    <x v="0"/>
    <s v="0321 - TRIMBLE COUNTY 2 - GENERATION"/>
    <x v="2"/>
    <s v="PNTL: TOTAL NON-LABOR"/>
    <s v="155574LGE"/>
    <s v="TC2 BOILER WATER WALL "/>
    <s v="GEN CAP: OUTAGES"/>
    <s v="P42100: GENERATION"/>
    <n v="0"/>
    <n v="0"/>
    <n v="0"/>
    <n v="2048469"/>
    <n v="0"/>
    <n v="0"/>
    <n v="0"/>
    <n v="0"/>
    <n v="0"/>
    <n v="0"/>
    <n v="0"/>
    <n v="0"/>
    <n v="2048469"/>
    <n v="0"/>
    <n v="2048469"/>
  </r>
  <r>
    <s v="PPLBFC: TOTAL CAPITAL"/>
    <m/>
    <n v="107001"/>
    <s v="CONSTR WORK IN PROG"/>
    <x v="0"/>
    <s v="0321 - TRIMBLE COUNTY 2 - GENERATION"/>
    <x v="2"/>
    <s v="PNTL: TOTAL NON-LABOR"/>
    <s v="155578LGE"/>
    <s v="TC2 CATALYST L2"/>
    <s v="GEN CAP: OUTAGES"/>
    <s v="P42100: GENERATION"/>
    <n v="0"/>
    <n v="0"/>
    <n v="0"/>
    <n v="2290888"/>
    <n v="0"/>
    <n v="0"/>
    <n v="0"/>
    <n v="0"/>
    <n v="0"/>
    <n v="0"/>
    <n v="0"/>
    <n v="0"/>
    <n v="2290888"/>
    <n v="0"/>
    <n v="2290888"/>
  </r>
  <r>
    <s v="PPLBFC: TOTAL CAPITAL"/>
    <m/>
    <n v="107001"/>
    <s v="CONSTR WORK IN PROG"/>
    <x v="0"/>
    <s v="0321 - TRIMBLE COUNTY 2 - GENERATION"/>
    <x v="4"/>
    <s v="PNTL: TOTAL NON-LABOR"/>
    <s v="159906LGE"/>
    <s v="TC2 SCR CATALYST L3 REPL"/>
    <s v="GEN CAP: OUTAGES"/>
    <s v="P42100: GENERATION"/>
    <n v="0"/>
    <n v="0"/>
    <n v="0"/>
    <n v="2504426"/>
    <n v="0"/>
    <n v="0"/>
    <n v="0"/>
    <n v="0"/>
    <n v="0"/>
    <n v="0"/>
    <n v="0"/>
    <n v="0"/>
    <n v="2504426"/>
    <n v="0"/>
    <n v="2504426"/>
  </r>
  <r>
    <s v="PPLBFC: TOTAL CAPITAL"/>
    <m/>
    <n v="107001"/>
    <s v="CONSTR WORK IN PROG"/>
    <x v="0"/>
    <s v="0321 - TRIMBLE COUNTY 2 - GENERATION"/>
    <x v="4"/>
    <s v="PNTL: TOTAL NON-LABOR"/>
    <s v="159889LGE"/>
    <s v="TC2 PJFF B&amp;C 2030"/>
    <s v="GEN CAP: OUTAGES"/>
    <s v="P42100: GENERATION"/>
    <n v="0"/>
    <n v="0"/>
    <n v="0"/>
    <n v="2537818"/>
    <n v="0"/>
    <n v="0"/>
    <n v="0"/>
    <n v="0"/>
    <n v="0"/>
    <n v="0"/>
    <n v="0"/>
    <n v="0"/>
    <n v="2537818"/>
    <n v="0"/>
    <n v="2537818"/>
  </r>
  <r>
    <s v="PPLBFC: TOTAL CAPITAL"/>
    <m/>
    <n v="107001"/>
    <s v="CONSTR WORK IN PROG"/>
    <x v="0"/>
    <s v="0321 - TRIMBLE COUNTY 2 - GENERATION"/>
    <x v="0"/>
    <s v="PNTL: TOTAL NON-LABOR"/>
    <s v="155576LGE"/>
    <s v="TC2 SCR CATALYST LAYER"/>
    <s v="GEN CAP: OUTAGES"/>
    <s v="P42100: GENERATION"/>
    <n v="0"/>
    <n v="0"/>
    <n v="0"/>
    <n v="2592799"/>
    <n v="0"/>
    <n v="0"/>
    <n v="0"/>
    <n v="0"/>
    <n v="0"/>
    <n v="0"/>
    <n v="0"/>
    <n v="0"/>
    <n v="2592799"/>
    <n v="0"/>
    <n v="2592799"/>
  </r>
  <r>
    <s v="PPLBFC: TOTAL CAPITAL"/>
    <m/>
    <n v="107001"/>
    <s v="CONSTR WORK IN PROG"/>
    <x v="0"/>
    <s v="0321 - TRIMBLE COUNTY 2 - GENERATION"/>
    <x v="0"/>
    <s v="PNTL: TOTAL NON-LABOR"/>
    <s v="154755LGE"/>
    <s v="TC2 PJFF B&amp;C "/>
    <s v="GEN CAP: OUTAGES"/>
    <s v="P42100: GENERATION"/>
    <n v="0"/>
    <n v="0"/>
    <n v="0"/>
    <n v="2988184"/>
    <n v="0"/>
    <n v="0"/>
    <n v="0"/>
    <n v="0"/>
    <n v="0"/>
    <n v="0"/>
    <n v="0"/>
    <n v="0"/>
    <n v="2988184"/>
    <n v="0"/>
    <n v="2988184"/>
  </r>
  <r>
    <s v="PPLBFC: TOTAL CAPITAL"/>
    <m/>
    <n v="107001"/>
    <s v="CONSTR WORK IN PROG"/>
    <x v="0"/>
    <s v="0321 - TRIMBLE COUNTY 2 - GENERATION"/>
    <x v="3"/>
    <s v="PNTL: TOTAL NON-LABOR"/>
    <s v="153247LGE"/>
    <s v="TC2 Generator Breaker"/>
    <s v="GEN CAP: OUTAGES"/>
    <s v="P42100: GENERATION"/>
    <n v="0"/>
    <n v="0"/>
    <n v="0"/>
    <n v="3098576"/>
    <n v="0"/>
    <n v="0"/>
    <n v="0"/>
    <n v="0"/>
    <n v="0"/>
    <n v="0"/>
    <n v="0"/>
    <n v="0"/>
    <n v="3098576"/>
    <n v="0"/>
    <n v="3098576"/>
  </r>
  <r>
    <s v="PPLBFC: TOTAL CAPITAL"/>
    <m/>
    <n v="107001"/>
    <s v="CONSTR WORK IN PROG"/>
    <x v="0"/>
    <s v="0321 - TRIMBLE COUNTY 2 - GENERATION"/>
    <x v="0"/>
    <s v="PNTL: TOTAL NON-LABOR"/>
    <s v="155570LGE"/>
    <s v="TC2 BOILER WATER WALL "/>
    <s v="GEN CAP: OUTAGES"/>
    <s v="P42100: GENERATION"/>
    <n v="0"/>
    <n v="0"/>
    <n v="0"/>
    <n v="4963677"/>
    <n v="0"/>
    <n v="0"/>
    <n v="0"/>
    <n v="0"/>
    <n v="0"/>
    <n v="0"/>
    <n v="0"/>
    <n v="0"/>
    <n v="4963677"/>
    <n v="0"/>
    <n v="4963677"/>
  </r>
  <r>
    <s v="PPLBFC: TOTAL CAPITAL"/>
    <m/>
    <n v="107001"/>
    <s v="CONSTR WORK IN PROG"/>
    <x v="0"/>
    <s v="0311 - TRIMBLE COUNTY 1 - GENERATION"/>
    <x v="2"/>
    <s v="PNTL: TOTAL NON-LABOR"/>
    <s v="154762LGE"/>
    <s v="TC HVAC UPGD"/>
    <s v="GEN CAP: RELIABILITY"/>
    <s v="P42100: GENERATION"/>
    <n v="0"/>
    <n v="0"/>
    <n v="38009"/>
    <n v="0"/>
    <n v="0"/>
    <n v="0"/>
    <n v="0"/>
    <n v="0"/>
    <n v="0"/>
    <n v="0"/>
    <n v="0"/>
    <n v="0"/>
    <n v="38009"/>
    <n v="38009"/>
    <n v="0"/>
  </r>
  <r>
    <s v="PPLBFC: TOTAL CAPITAL"/>
    <m/>
    <n v="107001"/>
    <s v="CONSTR WORK IN PROG"/>
    <x v="0"/>
    <s v="0311 - TRIMBLE COUNTY 1 - GENERATION"/>
    <x v="1"/>
    <s v="PNTL: TOTAL NON-LABOR"/>
    <n v="154709"/>
    <s v="TC1 MDCT STACK REPL"/>
    <s v="GEN CAP: RELIABILITY"/>
    <s v="P42100: GENERATION"/>
    <n v="0"/>
    <n v="0"/>
    <n v="240895"/>
    <n v="0"/>
    <n v="0"/>
    <n v="0"/>
    <n v="0"/>
    <n v="0"/>
    <n v="0"/>
    <n v="0"/>
    <n v="0"/>
    <n v="0"/>
    <n v="240895"/>
    <n v="240895"/>
    <n v="0"/>
  </r>
  <r>
    <s v="PPLBFC: TOTAL CAPITAL"/>
    <m/>
    <n v="107001"/>
    <s v="CONSTR WORK IN PROG"/>
    <x v="0"/>
    <s v="0311 - TRIMBLE COUNTY 1 - GENERATION"/>
    <x v="3"/>
    <s v="PNTL: TOTAL NON-LABOR"/>
    <n v="151011"/>
    <s v="TC1 COAL FLOW ANALYZERS"/>
    <s v="GEN CAP: OTHER"/>
    <s v="P42100: GENERATION"/>
    <n v="0"/>
    <n v="0"/>
    <n v="297317"/>
    <n v="0"/>
    <n v="0"/>
    <n v="0"/>
    <n v="0"/>
    <n v="0"/>
    <n v="0"/>
    <n v="0"/>
    <n v="0"/>
    <n v="0"/>
    <n v="297317"/>
    <n v="297317"/>
    <n v="0"/>
  </r>
  <r>
    <s v="PPLBFC: TOTAL CAPITAL"/>
    <m/>
    <n v="107001"/>
    <s v="CONSTR WORK IN PROG"/>
    <x v="0"/>
    <s v="0311 - TRIMBLE COUNTY 1 - GENERATION"/>
    <x v="1"/>
    <s v="PNTL: TOTAL NON-LABOR"/>
    <n v="133707"/>
    <s v="TC1 Add Fire Supp Coal Mill"/>
    <s v="GEN CAP: RELIABILITY"/>
    <s v="P42100: GENERATION"/>
    <n v="0"/>
    <n v="0"/>
    <n v="385160"/>
    <n v="0"/>
    <n v="0"/>
    <n v="0"/>
    <n v="0"/>
    <n v="0"/>
    <n v="0"/>
    <n v="0"/>
    <n v="0"/>
    <n v="0"/>
    <n v="385160"/>
    <n v="385160"/>
    <n v="0"/>
  </r>
  <r>
    <s v="PPLBFC: TOTAL CAPITAL"/>
    <m/>
    <n v="108901"/>
    <s v="RETIREMENT - RWIP"/>
    <x v="0"/>
    <s v="0311 - TRIMBLE COUNTY 1 - GENERATION"/>
    <x v="1"/>
    <s v="PNTL: TOTAL NON-LABOR"/>
    <n v="135238"/>
    <s v="TC1_PJFF B&amp;C "/>
    <s v="GEN CAP: OUTAGES"/>
    <s v="P42100: GENERATION"/>
    <n v="0"/>
    <n v="0"/>
    <n v="0"/>
    <n v="0"/>
    <n v="0"/>
    <n v="0"/>
    <n v="0"/>
    <n v="0"/>
    <n v="0"/>
    <n v="76965"/>
    <n v="0"/>
    <n v="0"/>
    <n v="76965"/>
    <n v="76965"/>
    <n v="0"/>
  </r>
  <r>
    <s v="PPLBFC: TOTAL CAPITAL"/>
    <m/>
    <n v="108901"/>
    <s v="RETIREMENT - RWIP"/>
    <x v="0"/>
    <s v="0321 - TRIMBLE COUNTY 2 - GENERATION"/>
    <x v="3"/>
    <s v="PNTL: TOTAL NON-LABOR"/>
    <n v="156743"/>
    <s v="MC3 SH Outlet Header 2027"/>
    <s v="GEN CAP: OUTAGES"/>
    <s v="P42100: GENERATION"/>
    <n v="0"/>
    <n v="0"/>
    <n v="0"/>
    <n v="0"/>
    <n v="0"/>
    <n v="0"/>
    <n v="0"/>
    <n v="0"/>
    <n v="0"/>
    <n v="352130"/>
    <n v="0"/>
    <n v="0"/>
    <n v="352130"/>
    <n v="0"/>
    <n v="352130"/>
  </r>
  <r>
    <s v="PPLBFC: TOTAL CAPITAL"/>
    <m/>
    <n v="108901"/>
    <s v="RETIREMENT - RWIP"/>
    <x v="0"/>
    <s v="0321 - TRIMBLE COUNTY 2 - GENERATION"/>
    <x v="0"/>
    <s v="PNTL: TOTAL NON-LABOR"/>
    <s v="155576LGE"/>
    <s v="TC2 SCR CATALYST LAYER"/>
    <s v="GEN CAP: OUTAGES"/>
    <s v="P42100: GENERATION"/>
    <n v="0"/>
    <n v="0"/>
    <n v="0"/>
    <n v="123124"/>
    <n v="0"/>
    <n v="0"/>
    <n v="0"/>
    <n v="0"/>
    <n v="0"/>
    <n v="0"/>
    <n v="0"/>
    <n v="0"/>
    <n v="123124"/>
    <n v="0"/>
    <n v="123124"/>
  </r>
  <r>
    <s v="PPLBFC: TOTAL CAPITAL"/>
    <m/>
    <n v="107001"/>
    <s v="CONSTR WORK IN PROG"/>
    <x v="0"/>
    <s v="0321 - TRIMBLE COUNTY 2 - GENERATION"/>
    <x v="2"/>
    <s v="PNTL: TOTAL NON-LABOR"/>
    <s v="133622LGE"/>
    <s v="TC LAB PURCH MONITORS"/>
    <s v="GEN CAP: RELIABILITY"/>
    <s v="P42100: GENERATION"/>
    <n v="0"/>
    <n v="114164"/>
    <n v="0"/>
    <n v="0"/>
    <n v="0"/>
    <n v="0"/>
    <n v="0"/>
    <n v="0"/>
    <n v="0"/>
    <n v="0"/>
    <n v="0"/>
    <n v="0"/>
    <n v="114164"/>
    <n v="0"/>
    <n v="114164"/>
  </r>
  <r>
    <s v="PPLBFC: TOTAL CAPITAL"/>
    <m/>
    <n v="107001"/>
    <s v="CONSTR WORK IN PROG"/>
    <x v="0"/>
    <s v="0321 - TRIMBLE COUNTY 2 - GENERATION"/>
    <x v="1"/>
    <s v="PNTL: TOTAL NON-LABOR"/>
    <s v="150067LGE"/>
    <s v="TC A LSTONE CONV FLOP GATE"/>
    <s v="GEN CAP: RELIABILITY"/>
    <s v="P42100: GENERATION"/>
    <n v="0"/>
    <n v="190324"/>
    <n v="0"/>
    <n v="0"/>
    <n v="0"/>
    <n v="0"/>
    <n v="0"/>
    <n v="0"/>
    <n v="0"/>
    <n v="0"/>
    <n v="0"/>
    <n v="0"/>
    <n v="190324"/>
    <n v="0"/>
    <n v="190324"/>
  </r>
  <r>
    <s v="PPLBFC: TOTAL CAPITAL"/>
    <m/>
    <n v="107001"/>
    <s v="CONSTR WORK IN PROG"/>
    <x v="0"/>
    <s v="0311 - TRIMBLE COUNTY 1 - GENERATION"/>
    <x v="2"/>
    <s v="PNTL: TOTAL NON-LABOR"/>
    <n v="154709"/>
    <s v="TC1 MDCT STACK REPL"/>
    <s v="GEN CAP: RELIABILITY"/>
    <s v="P42100: GENERATION"/>
    <n v="0"/>
    <n v="240895"/>
    <n v="0"/>
    <n v="0"/>
    <n v="0"/>
    <n v="0"/>
    <n v="0"/>
    <n v="0"/>
    <n v="0"/>
    <n v="0"/>
    <n v="0"/>
    <n v="0"/>
    <n v="240895"/>
    <n v="240895"/>
    <n v="0"/>
  </r>
  <r>
    <s v="PPLBFC: TOTAL CAPITAL"/>
    <m/>
    <n v="108899"/>
    <s v="RWIP-ARO-ECR CLEARING"/>
    <x v="0"/>
    <s v="0321 - TRIMBLE COUNTY 2 - GENERATION"/>
    <x v="3"/>
    <s v="PNTL: TOTAL NON-LABOR"/>
    <s v="157480TCK"/>
    <s v="TC KU GS CCR WELL MONITOR 2029"/>
    <s v="GEN CAP: ENVIRONMENTAL"/>
    <s v="P42100: GENERATION"/>
    <n v="2195"/>
    <n v="2195"/>
    <n v="2195"/>
    <n v="2195"/>
    <n v="2195"/>
    <n v="2195"/>
    <n v="2195"/>
    <n v="2195"/>
    <n v="2195"/>
    <n v="2195"/>
    <n v="2195"/>
    <n v="2195"/>
    <n v="26335"/>
    <n v="0"/>
    <n v="26335"/>
  </r>
  <r>
    <s v="PPLBFC: TOTAL CAPITAL"/>
    <m/>
    <n v="108899"/>
    <s v="RWIP-ARO-ECR CLEARING"/>
    <x v="0"/>
    <s v="0321 - TRIMBLE COUNTY 2 - GENERATION"/>
    <x v="3"/>
    <s v="PNTL: TOTAL NON-LABOR"/>
    <s v="157480TC"/>
    <s v="GS SL CCR WELL MONITOR TC 2029"/>
    <s v="GEN CAP: ENVIRONMENTAL"/>
    <s v="P42100: GENERATION"/>
    <n v="2375"/>
    <n v="2375"/>
    <n v="2375"/>
    <n v="2375"/>
    <n v="2375"/>
    <n v="2375"/>
    <n v="2375"/>
    <n v="2375"/>
    <n v="2375"/>
    <n v="2375"/>
    <n v="2375"/>
    <n v="2375"/>
    <n v="28502"/>
    <n v="0"/>
    <n v="28502"/>
  </r>
  <r>
    <s v="PPLBFC: TOTAL CAPITAL"/>
    <m/>
    <n v="108899"/>
    <s v="RWIP-ARO-ECR CLEARING"/>
    <x v="0"/>
    <s v="0321 - TRIMBLE COUNTY 2 - GENERATION"/>
    <x v="1"/>
    <s v="PNTL: TOTAL NON-LABOR"/>
    <s v="157478TC"/>
    <s v="GS SL CCR WELL MONITOR TC 2027"/>
    <s v="GEN CAP: ENVIRONMENTAL"/>
    <s v="P42100: GENERATION"/>
    <n v="4365"/>
    <n v="4365"/>
    <n v="4365"/>
    <n v="4365"/>
    <n v="4365"/>
    <n v="4365"/>
    <n v="4365"/>
    <n v="4365"/>
    <n v="4365"/>
    <n v="4365"/>
    <n v="4365"/>
    <n v="4365"/>
    <n v="52377"/>
    <n v="0"/>
    <n v="52377"/>
  </r>
  <r>
    <s v="PPLBFC: TOTAL CAPITAL"/>
    <m/>
    <n v="108899"/>
    <s v="RWIP-ARO-ECR CLEARING"/>
    <x v="0"/>
    <s v="0321 - TRIMBLE COUNTY 2 - GENERATION"/>
    <x v="0"/>
    <s v="PNTL: TOTAL NON-LABOR"/>
    <s v="157477TC"/>
    <s v="GS SL CCR WELL MONITOR TC 2026"/>
    <s v="GEN CAP: ENVIRONMENTAL"/>
    <s v="P42100: GENERATION"/>
    <n v="4374"/>
    <n v="4374"/>
    <n v="4374"/>
    <n v="4374"/>
    <n v="4374"/>
    <n v="4374"/>
    <n v="4374"/>
    <n v="4374"/>
    <n v="4374"/>
    <n v="4374"/>
    <n v="4374"/>
    <n v="4374"/>
    <n v="52485"/>
    <n v="0"/>
    <n v="52485"/>
  </r>
  <r>
    <s v="PPLBFC: TOTAL CAPITAL"/>
    <m/>
    <n v="108899"/>
    <s v="RWIP-ARO-ECR CLEARING"/>
    <x v="0"/>
    <s v="0321 - TRIMBLE COUNTY 2 - GENERATION"/>
    <x v="2"/>
    <s v="PNTL: TOTAL NON-LABOR"/>
    <s v="157479TC"/>
    <s v="GS SL CCR WELL MONITOR TC 2028"/>
    <s v="GEN CAP: ENVIRONMENTAL"/>
    <s v="P42100: GENERATION"/>
    <n v="4533"/>
    <n v="4533"/>
    <n v="4533"/>
    <n v="4533"/>
    <n v="4533"/>
    <n v="4533"/>
    <n v="4533"/>
    <n v="4533"/>
    <n v="4533"/>
    <n v="4533"/>
    <n v="4533"/>
    <n v="4533"/>
    <n v="54392"/>
    <n v="0"/>
    <n v="54392"/>
  </r>
  <r>
    <s v="PPLBFC: TOTAL CAPITAL"/>
    <m/>
    <n v="108899"/>
    <s v="RWIP-ARO-ECR CLEARING"/>
    <x v="0"/>
    <s v="0321 - TRIMBLE COUNTY 2 - GENERATION"/>
    <x v="4"/>
    <s v="PNTL: TOTAL NON-LABOR"/>
    <s v="GSSLWMTCL"/>
    <s v="GS SL CCR WELL MONITOR CR 2030"/>
    <s v="GEN CAP: ENVIRONMENTAL"/>
    <s v="P42100: GENERATION"/>
    <n v="4945"/>
    <n v="4945"/>
    <n v="4916"/>
    <n v="4916"/>
    <n v="4916"/>
    <n v="4916"/>
    <n v="4916"/>
    <n v="4916"/>
    <n v="4916"/>
    <n v="4916"/>
    <n v="4916"/>
    <n v="4916"/>
    <n v="59046"/>
    <n v="0"/>
    <n v="59046"/>
  </r>
  <r>
    <s v="PPLBFC: TOTAL CAPITAL"/>
    <m/>
    <n v="107001"/>
    <s v="CONSTR WORK IN PROG"/>
    <x v="0"/>
    <s v="0321 - TRIMBLE COUNTY 2 - GENERATION"/>
    <x v="1"/>
    <s v="PNTL: TOTAL NON-LABOR"/>
    <s v="133622LGE"/>
    <s v="TC LAB PURCH MONITORS"/>
    <s v="GEN CAP: RELIABILITY"/>
    <s v="P42100: GENERATION"/>
    <n v="114164"/>
    <n v="0"/>
    <n v="0"/>
    <n v="0"/>
    <n v="0"/>
    <n v="0"/>
    <n v="0"/>
    <n v="0"/>
    <n v="0"/>
    <n v="0"/>
    <n v="0"/>
    <n v="0"/>
    <n v="114164"/>
    <n v="0"/>
    <n v="114164"/>
  </r>
  <r>
    <s v="PPLBFC: TOTAL CAPITAL"/>
    <m/>
    <n v="107001"/>
    <s v="CONSTR WORK IN PROG"/>
    <x v="0"/>
    <s v="0322 - TRIMBLE COUNTY - SO2 UNIT 2"/>
    <x v="0"/>
    <s v="PNTL: TOTAL NON-LABOR"/>
    <s v="137588LGE"/>
    <s v="TC BALL MILL BULL GEAR"/>
    <s v="GEN CAP: ENVIRONMENTAL"/>
    <s v="P42100: GENERATION"/>
    <n v="182710"/>
    <n v="788273"/>
    <n v="970983"/>
    <n v="0"/>
    <n v="0"/>
    <n v="0"/>
    <n v="0"/>
    <n v="0"/>
    <n v="0"/>
    <n v="0"/>
    <n v="0"/>
    <n v="0"/>
    <n v="1941966"/>
    <n v="0"/>
    <n v="1941966"/>
  </r>
  <r>
    <s v="PPLBFC: TOTAL CAPITAL"/>
    <m/>
    <n v="107001"/>
    <s v="CONSTR WORK IN PROG"/>
    <x v="0"/>
    <s v="0311 - TRIMBLE COUNTY 1 - GENERATION"/>
    <x v="1"/>
    <s v="PNTL: TOTAL NON-LABOR"/>
    <n v="154710"/>
    <s v="TC1 MDCT CELL REBUILD"/>
    <s v="GEN CAP: RELIABILITY"/>
    <s v="P42100: GENERATION"/>
    <n v="225240"/>
    <n v="333515"/>
    <n v="0"/>
    <n v="0"/>
    <n v="0"/>
    <n v="0"/>
    <n v="0"/>
    <n v="0"/>
    <n v="0"/>
    <n v="0"/>
    <n v="0"/>
    <n v="0"/>
    <n v="558755"/>
    <n v="558755"/>
    <n v="0"/>
  </r>
  <r>
    <s v="PPLBFC: TOTAL CAPITAL"/>
    <m/>
    <n v="107001"/>
    <s v="CONSTR WORK IN PROG"/>
    <x v="0"/>
    <s v="0311 - TRIMBLE COUNTY 1 - GENERATION"/>
    <x v="5"/>
    <s v="PNTL: TOTAL NON-LABOR"/>
    <n v="134109"/>
    <s v="TC1 MDCT Fill &amp; DE Replac"/>
    <s v="GEN CAP: RELIABILITY"/>
    <s v="P42100: GENERATION"/>
    <n v="0"/>
    <n v="0"/>
    <n v="0"/>
    <n v="0"/>
    <n v="0"/>
    <n v="0"/>
    <n v="0"/>
    <n v="0"/>
    <n v="615459"/>
    <n v="0"/>
    <n v="0"/>
    <n v="0"/>
    <n v="615459"/>
    <n v="615459"/>
    <n v="0"/>
  </r>
  <r>
    <s v="PPLBFC: TOTAL CAPITAL"/>
    <m/>
    <n v="107001"/>
    <s v="CONSTR WORK IN PROG"/>
    <x v="0"/>
    <s v="0311 - TRIMBLE COUNTY 1 - GENERATION"/>
    <x v="5"/>
    <s v="PNTL: TOTAL NON-LABOR"/>
    <n v="135236"/>
    <s v="TC1_PJFF B&amp;C "/>
    <s v="GEN CAP: OUTAGES"/>
    <s v="P42100: GENERATION"/>
    <n v="0"/>
    <n v="0"/>
    <n v="0"/>
    <n v="0"/>
    <n v="0"/>
    <n v="0"/>
    <n v="0"/>
    <n v="0"/>
    <n v="0"/>
    <n v="1460201"/>
    <n v="0"/>
    <n v="0"/>
    <n v="1460201"/>
    <n v="1460201"/>
    <n v="0"/>
  </r>
  <r>
    <s v="PPLBFC: TOTAL CAPITAL"/>
    <m/>
    <n v="107001"/>
    <s v="CONSTR WORK IN PROG"/>
    <x v="0"/>
    <s v="0311 - TRIMBLE COUNTY 1 - GENERATION"/>
    <x v="5"/>
    <s v="PNTL: TOTAL NON-LABOR"/>
    <n v="138411"/>
    <s v="TC1 PULVERIZED GEAR BOX"/>
    <s v="GEN CAP: BOILER TUBES"/>
    <s v="P42100: GENERATION"/>
    <n v="0"/>
    <n v="0"/>
    <n v="0"/>
    <n v="0"/>
    <n v="0"/>
    <n v="0"/>
    <n v="0"/>
    <n v="917853"/>
    <n v="0"/>
    <n v="0"/>
    <n v="0"/>
    <n v="0"/>
    <n v="917853"/>
    <n v="917853"/>
    <n v="0"/>
  </r>
  <r>
    <s v="PPLBFC: TOTAL CAPITAL"/>
    <m/>
    <n v="107001"/>
    <s v="CONSTR WORK IN PROG"/>
    <x v="0"/>
    <s v="0311 - TRIMBLE COUNTY 1 - GENERATION"/>
    <x v="5"/>
    <s v="PNTL: TOTAL NON-LABOR"/>
    <n v="139787"/>
    <s v="TC1 INSTALL EOD'S ON TDBFP TURBINES"/>
    <s v="GEN CAP: OUTAGES"/>
    <s v="P42100: GENERATION"/>
    <n v="0"/>
    <n v="0"/>
    <n v="0"/>
    <n v="0"/>
    <n v="0"/>
    <n v="0"/>
    <n v="0"/>
    <n v="0"/>
    <n v="430395"/>
    <n v="442896"/>
    <n v="0"/>
    <n v="0"/>
    <n v="873292"/>
    <n v="873292"/>
    <n v="0"/>
  </r>
  <r>
    <s v="PPLBFC: TOTAL CAPITAL"/>
    <m/>
    <n v="107001"/>
    <s v="CONSTR WORK IN PROG"/>
    <x v="0"/>
    <s v="0311 - TRIMBLE COUNTY 1 - GENERATION"/>
    <x v="5"/>
    <s v="PNTL: TOTAL NON-LABOR"/>
    <n v="147455"/>
    <s v="TC1 SCAFFOLD DOOR UPGRADE"/>
    <s v="GEN CAP: OUTAGES"/>
    <s v="P42100: GENERATION"/>
    <n v="0"/>
    <n v="0"/>
    <n v="0"/>
    <n v="0"/>
    <n v="0"/>
    <n v="0"/>
    <n v="0"/>
    <n v="0"/>
    <n v="0"/>
    <n v="296022"/>
    <n v="0"/>
    <n v="0"/>
    <n v="296022"/>
    <n v="296022"/>
    <n v="0"/>
  </r>
  <r>
    <s v="PPLBFC: TOTAL CAPITAL"/>
    <m/>
    <n v="107001"/>
    <s v="CONSTR WORK IN PROG"/>
    <x v="0"/>
    <s v="0311 - TRIMBLE COUNTY 1 - GENERATION"/>
    <x v="5"/>
    <s v="PNTL: TOTAL NON-LABOR"/>
    <n v="150037"/>
    <s v="TC1 UPPER ARCH REPLACEMENT"/>
    <s v="GEN CAP: OUTAGES"/>
    <s v="P42100: GENERATION"/>
    <n v="0"/>
    <n v="0"/>
    <n v="0"/>
    <n v="0"/>
    <n v="0"/>
    <n v="0"/>
    <n v="0"/>
    <n v="0"/>
    <n v="0"/>
    <n v="320622"/>
    <n v="0"/>
    <n v="0"/>
    <n v="320622"/>
    <n v="320622"/>
    <n v="0"/>
  </r>
  <r>
    <s v="PPLBFC: TOTAL CAPITAL"/>
    <m/>
    <n v="107001"/>
    <s v="CONSTR WORK IN PROG"/>
    <x v="0"/>
    <s v="0311 - TRIMBLE COUNTY 1 - GENERATION"/>
    <x v="5"/>
    <s v="PNTL: TOTAL NON-LABOR"/>
    <n v="151005"/>
    <s v="TC1 OXIDATION AIR BLOWERS"/>
    <s v="GEN CAP: OTHER"/>
    <s v="P42100: GENERATION"/>
    <n v="0"/>
    <n v="0"/>
    <n v="0"/>
    <n v="0"/>
    <n v="0"/>
    <n v="0"/>
    <n v="0"/>
    <n v="0"/>
    <n v="66247"/>
    <n v="175000"/>
    <n v="175000"/>
    <n v="50000"/>
    <n v="466247"/>
    <n v="466247"/>
    <n v="0"/>
  </r>
  <r>
    <s v="PPLBFC: TOTAL CAPITAL"/>
    <m/>
    <n v="107001"/>
    <s v="CONSTR WORK IN PROG"/>
    <x v="0"/>
    <s v="0311 - TRIMBLE COUNTY 1 - GENERATION"/>
    <x v="5"/>
    <s v="PNTL: TOTAL NON-LABOR"/>
    <n v="151016"/>
    <s v="TC1 BURNERS (E,F ELEVAT)"/>
    <s v="GEN CAP: OUTAGES"/>
    <s v="P42100: GENERATION"/>
    <n v="0"/>
    <n v="0"/>
    <n v="0"/>
    <n v="0"/>
    <n v="0"/>
    <n v="0"/>
    <n v="0"/>
    <n v="0"/>
    <n v="0"/>
    <n v="358132"/>
    <n v="0"/>
    <n v="0"/>
    <n v="358132"/>
    <n v="358132"/>
    <n v="0"/>
  </r>
  <r>
    <s v="PPLBFC: TOTAL CAPITAL"/>
    <m/>
    <n v="107001"/>
    <s v="CONSTR WORK IN PROG"/>
    <x v="0"/>
    <s v="0311 - TRIMBLE COUNTY 1 - GENERATION"/>
    <x v="5"/>
    <s v="PNTL: TOTAL NON-LABOR"/>
    <n v="152667"/>
    <s v="TC1 BCWP OVERHAUL"/>
    <s v="GEN CAP: RELIABILITY"/>
    <s v="P42100: GENERATION"/>
    <n v="0"/>
    <n v="0"/>
    <n v="0"/>
    <n v="0"/>
    <n v="0"/>
    <n v="0"/>
    <n v="0"/>
    <n v="0"/>
    <n v="0"/>
    <n v="127294"/>
    <n v="0"/>
    <n v="0"/>
    <n v="127294"/>
    <n v="127294"/>
    <n v="0"/>
  </r>
  <r>
    <s v="PPLBFC: TOTAL CAPITAL"/>
    <m/>
    <n v="107001"/>
    <s v="CONSTR WORK IN PROG"/>
    <x v="0"/>
    <s v="0311 - TRIMBLE COUNTY 1 - GENERATION"/>
    <x v="5"/>
    <s v="PNTL: TOTAL NON-LABOR"/>
    <n v="153078"/>
    <s v="TC1 SCR CATALYST L3 NEW"/>
    <s v="GEN CAP: OUTAGES"/>
    <s v="P42100: GENERATION"/>
    <n v="0"/>
    <n v="0"/>
    <n v="0"/>
    <n v="0"/>
    <n v="0"/>
    <n v="0"/>
    <n v="0"/>
    <n v="0"/>
    <n v="0"/>
    <n v="0"/>
    <n v="1943374"/>
    <n v="0"/>
    <n v="1943374"/>
    <n v="1943374"/>
    <n v="0"/>
  </r>
  <r>
    <s v="PPLBFC: TOTAL CAPITAL"/>
    <m/>
    <n v="107001"/>
    <s v="CONSTR WORK IN PROG"/>
    <x v="0"/>
    <s v="0311 - TRIMBLE COUNTY 1 - GENERATION"/>
    <x v="5"/>
    <s v="PNTL: TOTAL NON-LABOR"/>
    <n v="154701"/>
    <s v="TC1 SSC CHAIN REPL"/>
    <s v="GEN CAP: OUTAGES"/>
    <s v="P42100: GENERATION"/>
    <n v="0"/>
    <n v="0"/>
    <n v="0"/>
    <n v="0"/>
    <n v="0"/>
    <n v="0"/>
    <n v="0"/>
    <n v="0"/>
    <n v="0"/>
    <n v="219654"/>
    <n v="0"/>
    <n v="0"/>
    <n v="219654"/>
    <n v="219654"/>
    <n v="0"/>
  </r>
  <r>
    <s v="PPLBFC: TOTAL CAPITAL"/>
    <m/>
    <n v="107001"/>
    <s v="CONSTR WORK IN PROG"/>
    <x v="0"/>
    <s v="0311 - TRIMBLE COUNTY 1 - GENERATION"/>
    <x v="5"/>
    <s v="PNTL: TOTAL NON-LABOR"/>
    <n v="154702"/>
    <s v="TC1 SSC FLIGHT REPL"/>
    <s v="GEN CAP: OUTAGES"/>
    <s v="P42100: GENERATION"/>
    <n v="0"/>
    <n v="0"/>
    <n v="0"/>
    <n v="0"/>
    <n v="0"/>
    <n v="0"/>
    <n v="0"/>
    <n v="0"/>
    <n v="0"/>
    <n v="200413"/>
    <n v="0"/>
    <n v="0"/>
    <n v="200413"/>
    <n v="200413"/>
    <n v="0"/>
  </r>
  <r>
    <s v="PPLBFC: TOTAL CAPITAL"/>
    <m/>
    <n v="107001"/>
    <s v="CONSTR WORK IN PROG"/>
    <x v="0"/>
    <s v="0311 - TRIMBLE COUNTY 1 - GENERATION"/>
    <x v="5"/>
    <s v="PNTL: TOTAL NON-LABOR"/>
    <n v="154703"/>
    <s v="TC1 SSC TILE REPL"/>
    <s v="GEN CAP: OUTAGES"/>
    <s v="P42100: GENERATION"/>
    <n v="0"/>
    <n v="0"/>
    <n v="0"/>
    <n v="0"/>
    <n v="0"/>
    <n v="0"/>
    <n v="0"/>
    <n v="0"/>
    <n v="500000"/>
    <n v="219654"/>
    <n v="0"/>
    <n v="0"/>
    <n v="719654"/>
    <n v="719654"/>
    <n v="0"/>
  </r>
  <r>
    <s v="PPLBFC: TOTAL CAPITAL"/>
    <m/>
    <n v="107001"/>
    <s v="CONSTR WORK IN PROG"/>
    <x v="0"/>
    <s v="0311 - TRIMBLE COUNTY 1 - GENERATION"/>
    <x v="5"/>
    <s v="PNTL: TOTAL NON-LABOR"/>
    <n v="154704"/>
    <s v="TC1 BACKPASS FRONT WALL"/>
    <s v="GEN CAP: OUTAGES"/>
    <s v="P42100: GENERATION"/>
    <n v="0"/>
    <n v="0"/>
    <n v="0"/>
    <n v="0"/>
    <n v="0"/>
    <n v="0"/>
    <n v="0"/>
    <n v="0"/>
    <n v="0"/>
    <n v="0"/>
    <n v="0"/>
    <n v="0"/>
    <n v="0"/>
    <n v="0"/>
    <n v="0"/>
  </r>
  <r>
    <s v="PPLBFC: TOTAL CAPITAL"/>
    <m/>
    <n v="107001"/>
    <s v="CONSTR WORK IN PROG"/>
    <x v="0"/>
    <s v="0311 - TRIMBLE COUNTY 1 - GENERATION"/>
    <x v="5"/>
    <s v="PNTL: TOTAL NON-LABOR"/>
    <n v="154707"/>
    <s v="TC1 LOWER FURNACE WW REPL"/>
    <s v="GEN CAP: OUTAGES"/>
    <s v="P42100: GENERATION"/>
    <n v="0"/>
    <n v="0"/>
    <n v="0"/>
    <n v="0"/>
    <n v="0"/>
    <n v="0"/>
    <n v="0"/>
    <n v="0"/>
    <n v="0"/>
    <n v="281550"/>
    <n v="420688"/>
    <n v="0"/>
    <n v="702238"/>
    <n v="702238"/>
    <n v="0"/>
  </r>
  <r>
    <s v="PPLBFC: TOTAL CAPITAL"/>
    <m/>
    <n v="107001"/>
    <s v="CONSTR WORK IN PROG"/>
    <x v="0"/>
    <s v="0311 - TRIMBLE COUNTY 1 - GENERATION"/>
    <x v="5"/>
    <s v="PNTL: TOTAL NON-LABOR"/>
    <n v="154738"/>
    <s v="TC1 BATTERY REPLACEMENTS"/>
    <s v="GEN CAP: RELIABILITY"/>
    <s v="P42100: GENERATION"/>
    <n v="0"/>
    <n v="0"/>
    <n v="0"/>
    <n v="0"/>
    <n v="0"/>
    <n v="0"/>
    <n v="0"/>
    <n v="0"/>
    <n v="422325"/>
    <n v="0"/>
    <n v="0"/>
    <n v="0"/>
    <n v="422325"/>
    <n v="422325"/>
    <n v="0"/>
  </r>
  <r>
    <s v="PPLBFC: TOTAL CAPITAL"/>
    <m/>
    <n v="107001"/>
    <s v="CONSTR WORK IN PROG"/>
    <x v="0"/>
    <s v="0311 - TRIMBLE COUNTY 1 - GENERATION"/>
    <x v="5"/>
    <s v="PNTL: TOTAL NON-LABOR"/>
    <n v="154743"/>
    <s v="TC1 COOLING TOWER PUMP OH"/>
    <s v="GEN CAP: RELIABILITY"/>
    <s v="P42100: GENERATION"/>
    <n v="0"/>
    <n v="0"/>
    <n v="0"/>
    <n v="0"/>
    <n v="0"/>
    <n v="0"/>
    <n v="0"/>
    <n v="0"/>
    <n v="0"/>
    <n v="298624"/>
    <n v="0"/>
    <n v="0"/>
    <n v="298624"/>
    <n v="298624"/>
    <n v="0"/>
  </r>
  <r>
    <s v="PPLBFC: TOTAL CAPITAL"/>
    <m/>
    <n v="107001"/>
    <s v="CONSTR WORK IN PROG"/>
    <x v="0"/>
    <s v="0311 - TRIMBLE COUNTY 1 - GENERATION"/>
    <x v="5"/>
    <s v="PNTL: TOTAL NON-LABOR"/>
    <n v="154753"/>
    <s v="TC VEHICLES"/>
    <s v="GEN CAP: MOBILE"/>
    <s v="P42100: GENERATION"/>
    <n v="0"/>
    <n v="0"/>
    <n v="0"/>
    <n v="0"/>
    <n v="0"/>
    <n v="0"/>
    <n v="0"/>
    <n v="0"/>
    <n v="0"/>
    <n v="0"/>
    <n v="103610"/>
    <n v="0"/>
    <n v="103610"/>
    <n v="103610"/>
    <n v="0"/>
  </r>
  <r>
    <s v="PPLBFC: TOTAL CAPITAL"/>
    <m/>
    <n v="107001"/>
    <s v="CONSTR WORK IN PROG"/>
    <x v="0"/>
    <s v="0311 - TRIMBLE COUNTY 1 - GENERATION"/>
    <x v="5"/>
    <s v="PNTL: TOTAL NON-LABOR"/>
    <n v="154761"/>
    <s v="TC1 BOILER ROOF EXHAUSTERS"/>
    <s v="GEN CAP: RELIABILITY"/>
    <s v="P42100: GENERATION"/>
    <n v="0"/>
    <n v="0"/>
    <n v="0"/>
    <n v="0"/>
    <n v="0"/>
    <n v="0"/>
    <n v="0"/>
    <n v="0"/>
    <n v="155379"/>
    <n v="0"/>
    <n v="0"/>
    <n v="0"/>
    <n v="155379"/>
    <n v="155379"/>
    <n v="0"/>
  </r>
  <r>
    <s v="PPLBFC: TOTAL CAPITAL"/>
    <m/>
    <n v="107001"/>
    <s v="CONSTR WORK IN PROG"/>
    <x v="0"/>
    <s v="0311 - TRIMBLE COUNTY 1 - GENERATION"/>
    <x v="5"/>
    <s v="PNTL: TOTAL NON-LABOR"/>
    <n v="155600"/>
    <s v="TC1 EXP JOINTS 2021"/>
    <s v="GEN CAP: OUTAGES"/>
    <s v="P42100: GENERATION"/>
    <n v="0"/>
    <n v="0"/>
    <n v="0"/>
    <n v="0"/>
    <n v="0"/>
    <n v="0"/>
    <n v="0"/>
    <n v="0"/>
    <n v="150000"/>
    <n v="349263"/>
    <n v="0"/>
    <n v="0"/>
    <n v="499263"/>
    <n v="499263"/>
    <n v="0"/>
  </r>
  <r>
    <s v="PPLBFC: TOTAL CAPITAL"/>
    <m/>
    <n v="107001"/>
    <s v="CONSTR WORK IN PROG"/>
    <x v="0"/>
    <s v="0311 - TRIMBLE COUNTY 1 - GENERATION"/>
    <x v="5"/>
    <s v="PNTL: TOTAL NON-LABOR"/>
    <n v="155617"/>
    <s v="TC1 TDBFP OVERHAUL 2021"/>
    <s v="GEN CAP: OUTAGES"/>
    <s v="P42100: GENERATION"/>
    <n v="0"/>
    <n v="0"/>
    <n v="0"/>
    <n v="0"/>
    <n v="0"/>
    <n v="0"/>
    <n v="0"/>
    <n v="0"/>
    <n v="90000"/>
    <n v="133835"/>
    <n v="0"/>
    <n v="0"/>
    <n v="223835"/>
    <n v="223835"/>
    <n v="0"/>
  </r>
  <r>
    <s v="PPLBFC: TOTAL CAPITAL"/>
    <m/>
    <n v="107001"/>
    <s v="CONSTR WORK IN PROG"/>
    <x v="0"/>
    <s v="0311 - TRIMBLE COUNTY 1 - GENERATION"/>
    <x v="5"/>
    <s v="PNTL: TOTAL NON-LABOR"/>
    <n v="155621"/>
    <s v="TC1 COAL CONDUITS 2021"/>
    <s v="GEN CAP: OUTAGES"/>
    <s v="P42100: GENERATION"/>
    <n v="0"/>
    <n v="0"/>
    <n v="0"/>
    <n v="0"/>
    <n v="0"/>
    <n v="0"/>
    <n v="0"/>
    <n v="0"/>
    <n v="0"/>
    <n v="130223"/>
    <n v="0"/>
    <n v="0"/>
    <n v="130223"/>
    <n v="130223"/>
    <n v="0"/>
  </r>
  <r>
    <s v="PPLBFC: TOTAL CAPITAL"/>
    <m/>
    <n v="107001"/>
    <s v="CONSTR WORK IN PROG"/>
    <x v="0"/>
    <s v="0311 - TRIMBLE COUNTY 1 - GENERATION"/>
    <x v="5"/>
    <s v="PNTL: TOTAL NON-LABOR"/>
    <n v="156821"/>
    <s v="TC1 SCR NOX ANALYZERS"/>
    <s v="GEN CAP: RELIABILITY"/>
    <s v="P42100: GENERATION"/>
    <n v="0"/>
    <n v="0"/>
    <n v="0"/>
    <n v="0"/>
    <n v="0"/>
    <n v="0"/>
    <n v="0"/>
    <n v="0"/>
    <n v="122474"/>
    <n v="0"/>
    <n v="0"/>
    <n v="0"/>
    <n v="122474"/>
    <n v="122474"/>
    <n v="0"/>
  </r>
  <r>
    <s v="PPLBFC: TOTAL CAPITAL"/>
    <m/>
    <n v="107001"/>
    <s v="CONSTR WORK IN PROG"/>
    <x v="0"/>
    <s v="0311 - TRIMBLE COUNTY 1 - GENERATION"/>
    <x v="5"/>
    <s v="PNTL: TOTAL NON-LABOR"/>
    <n v="156932"/>
    <s v="TC1 SB DRAIN PIPING OVERHAUL"/>
    <s v="GEN CAP: OUTAGES"/>
    <s v="P42100: GENERATION"/>
    <n v="0"/>
    <n v="0"/>
    <n v="0"/>
    <n v="0"/>
    <n v="0"/>
    <n v="0"/>
    <n v="0"/>
    <n v="0"/>
    <n v="230895"/>
    <n v="0"/>
    <n v="0"/>
    <n v="0"/>
    <n v="230895"/>
    <n v="230895"/>
    <n v="0"/>
  </r>
  <r>
    <s v="PPLBFC: TOTAL CAPITAL"/>
    <m/>
    <n v="107001"/>
    <s v="CONSTR WORK IN PROG"/>
    <x v="0"/>
    <s v="0311 - TRIMBLE COUNTY 1 - GENERATION"/>
    <x v="5"/>
    <s v="PNTL: TOTAL NON-LABOR"/>
    <n v="156977"/>
    <s v="TC1 DA TRAY BOX REPL"/>
    <s v="GEN CAP: OUTAGES"/>
    <s v="P42100: GENERATION"/>
    <n v="0"/>
    <n v="0"/>
    <n v="0"/>
    <n v="0"/>
    <n v="0"/>
    <n v="0"/>
    <n v="0"/>
    <n v="84465"/>
    <n v="0"/>
    <n v="0"/>
    <n v="0"/>
    <n v="0"/>
    <n v="84465"/>
    <n v="84465"/>
    <n v="0"/>
  </r>
  <r>
    <s v="PPLBFC: TOTAL CAPITAL"/>
    <m/>
    <n v="107001"/>
    <s v="CONSTR WORK IN PROG"/>
    <x v="0"/>
    <s v="0311 - TRIMBLE COUNTY 1 - GENERATION"/>
    <x v="5"/>
    <s v="PNTL: TOTAL NON-LABOR"/>
    <n v="156978"/>
    <s v="TC1 HEATER CONTROLS UPGD"/>
    <s v="GEN CAP: OUTAGES"/>
    <s v="P42100: GENERATION"/>
    <n v="0"/>
    <n v="0"/>
    <n v="0"/>
    <n v="0"/>
    <n v="0"/>
    <n v="0"/>
    <n v="0"/>
    <n v="0"/>
    <n v="0"/>
    <n v="335567"/>
    <n v="0"/>
    <n v="0"/>
    <n v="335567"/>
    <n v="335567"/>
    <n v="0"/>
  </r>
  <r>
    <s v="PPLBFC: TOTAL CAPITAL"/>
    <m/>
    <n v="107001"/>
    <s v="CONSTR WORK IN PROG"/>
    <x v="0"/>
    <s v="0311 - TRIMBLE COUNTY 1 - GENERATION"/>
    <x v="5"/>
    <s v="PNTL: TOTAL NON-LABOR"/>
    <n v="159882"/>
    <s v="TC1 FGD BLEED RECIRC"/>
    <s v="GEN CAP: RELIABILITY"/>
    <s v="P42100: GENERATION"/>
    <n v="0"/>
    <n v="0"/>
    <n v="0"/>
    <n v="0"/>
    <n v="0"/>
    <n v="0"/>
    <n v="0"/>
    <n v="126698"/>
    <n v="0"/>
    <n v="0"/>
    <n v="0"/>
    <n v="0"/>
    <n v="126698"/>
    <n v="126698"/>
    <n v="0"/>
  </r>
  <r>
    <s v="PPLBFC: TOTAL CAPITAL"/>
    <m/>
    <n v="107001"/>
    <s v="CONSTR WORK IN PROG"/>
    <x v="0"/>
    <s v="0311 - TRIMBLE COUNTY 1 - GENERATION"/>
    <x v="5"/>
    <s v="PNTL: TOTAL NON-LABOR"/>
    <n v="159884"/>
    <s v="TC1 FGD SULFITE PROBE"/>
    <s v="GEN CAP: RELIABILITY"/>
    <s v="P42100: GENERATION"/>
    <n v="0"/>
    <n v="0"/>
    <n v="0"/>
    <n v="0"/>
    <n v="0"/>
    <n v="0"/>
    <n v="0"/>
    <n v="0"/>
    <n v="0"/>
    <n v="168930"/>
    <n v="0"/>
    <n v="0"/>
    <n v="168930"/>
    <n v="168930"/>
    <n v="0"/>
  </r>
  <r>
    <s v="PPLBFC: TOTAL CAPITAL"/>
    <m/>
    <n v="107001"/>
    <s v="CONSTR WORK IN PROG"/>
    <x v="0"/>
    <s v="0311 - TRIMBLE COUNTY 1 - GENERATION"/>
    <x v="5"/>
    <s v="PNTL: TOTAL NON-LABOR"/>
    <n v="159914"/>
    <s v="TC1 DESP CONTROLLER UPG"/>
    <s v="GEN CAP: RELIABILITY"/>
    <s v="P42100: GENERATION"/>
    <n v="0"/>
    <n v="0"/>
    <n v="0"/>
    <n v="0"/>
    <n v="0"/>
    <n v="0"/>
    <n v="0"/>
    <n v="0"/>
    <n v="153930"/>
    <n v="0"/>
    <n v="0"/>
    <n v="0"/>
    <n v="153930"/>
    <n v="153930"/>
    <n v="0"/>
  </r>
  <r>
    <s v="PPLBFC: TOTAL CAPITAL"/>
    <m/>
    <n v="107001"/>
    <s v="CONSTR WORK IN PROG"/>
    <x v="0"/>
    <s v="0311 - TRIMBLE COUNTY 1 - GENERATION"/>
    <x v="5"/>
    <s v="PNTL: TOTAL NON-LABOR"/>
    <n v="159918"/>
    <s v="TC1 FRONT RH BLEND REPL"/>
    <s v="GEN CAP: OUTAGES"/>
    <s v="P42100: GENERATION"/>
    <n v="0"/>
    <n v="0"/>
    <n v="0"/>
    <n v="0"/>
    <n v="0"/>
    <n v="0"/>
    <n v="0"/>
    <n v="0"/>
    <n v="0"/>
    <n v="615720"/>
    <n v="0"/>
    <n v="0"/>
    <n v="615720"/>
    <n v="615720"/>
    <n v="0"/>
  </r>
  <r>
    <s v="PPLBFC: TOTAL CAPITAL"/>
    <m/>
    <n v="107001"/>
    <s v="CONSTR WORK IN PROG"/>
    <x v="0"/>
    <s v="0311 - TRIMBLE COUNTY 1 - GENERATION"/>
    <x v="5"/>
    <s v="PNTL: TOTAL NON-LABOR"/>
    <n v="159941"/>
    <s v="TC1 COOLING TWR CHEM INJ"/>
    <s v="GEN CAP: RELIABILITY"/>
    <s v="P42100: GENERATION"/>
    <n v="0"/>
    <n v="0"/>
    <n v="0"/>
    <n v="0"/>
    <n v="0"/>
    <n v="0"/>
    <n v="0"/>
    <n v="253395"/>
    <n v="281550"/>
    <n v="117250"/>
    <n v="200000"/>
    <n v="0"/>
    <n v="852195"/>
    <n v="852195"/>
    <n v="0"/>
  </r>
  <r>
    <s v="PPLBFC: TOTAL CAPITAL"/>
    <m/>
    <n v="107001"/>
    <s v="CONSTR WORK IN PROG"/>
    <x v="0"/>
    <s v="0311 - TRIMBLE COUNTY 1 - GENERATION"/>
    <x v="5"/>
    <s v="PNTL: TOTAL NON-LABOR"/>
    <n v="162458"/>
    <s v="TC1 COAL MILL INLET DUCT"/>
    <s v="GEN CAP: RELIABILITY"/>
    <s v="P42100: GENERATION"/>
    <n v="0"/>
    <n v="0"/>
    <n v="0"/>
    <n v="0"/>
    <n v="0"/>
    <n v="0"/>
    <n v="0"/>
    <n v="0"/>
    <n v="0"/>
    <n v="369945"/>
    <n v="0"/>
    <n v="0"/>
    <n v="369945"/>
    <n v="369945"/>
    <n v="0"/>
  </r>
  <r>
    <s v="PPLBFC: TOTAL CAPITAL"/>
    <m/>
    <n v="107001"/>
    <s v="CONSTR WORK IN PROG"/>
    <x v="0"/>
    <s v="0311 - TRIMBLE COUNTY 1 - GENERATION"/>
    <x v="5"/>
    <s v="PNTL: TOTAL NON-LABOR"/>
    <n v="162460"/>
    <s v="TC1 SCRUB SRVC WTR PIPING"/>
    <s v="GEN CAP: RELIABILITY"/>
    <s v="P42100: GENERATION"/>
    <n v="0"/>
    <n v="0"/>
    <n v="0"/>
    <n v="0"/>
    <n v="0"/>
    <n v="0"/>
    <n v="0"/>
    <n v="93925"/>
    <n v="125000"/>
    <n v="0"/>
    <n v="0"/>
    <n v="0"/>
    <n v="218925"/>
    <n v="218925"/>
    <n v="0"/>
  </r>
  <r>
    <s v="PPLBFC: TOTAL CAPITAL"/>
    <m/>
    <n v="107001"/>
    <s v="CONSTR WORK IN PROG"/>
    <x v="0"/>
    <s v="0311 - TRIMBLE COUNTY 1 - GENERATION"/>
    <x v="5"/>
    <s v="PNTL: TOTAL NON-LABOR"/>
    <n v="162686"/>
    <s v="TC1 RRH KNUCK/SHDP SCS"/>
    <s v="GEN CAP: OUTAGES"/>
    <s v="P42100: GENERATION"/>
    <n v="0"/>
    <n v="0"/>
    <n v="0"/>
    <n v="0"/>
    <n v="0"/>
    <n v="0"/>
    <n v="0"/>
    <n v="0"/>
    <n v="333515"/>
    <n v="0"/>
    <n v="0"/>
    <n v="0"/>
    <n v="333515"/>
    <n v="333515"/>
    <n v="0"/>
  </r>
  <r>
    <s v="PPLBFC: TOTAL CAPITAL"/>
    <m/>
    <n v="107001"/>
    <s v="CONSTR WORK IN PROG"/>
    <x v="0"/>
    <s v="0311 - TRIMBLE COUNTY 1 - GENERATION"/>
    <x v="5"/>
    <s v="PNTL: TOTAL NON-LABOR"/>
    <n v="162687"/>
    <s v="TC1 SC FLOOR PANELS"/>
    <s v="GEN CAP: OUTAGES"/>
    <s v="P42100: GENERATION"/>
    <n v="0"/>
    <n v="0"/>
    <n v="0"/>
    <n v="0"/>
    <n v="0"/>
    <n v="0"/>
    <n v="0"/>
    <n v="0"/>
    <n v="0"/>
    <n v="372511"/>
    <n v="0"/>
    <n v="0"/>
    <n v="372511"/>
    <n v="372511"/>
    <n v="0"/>
  </r>
  <r>
    <s v="PPLBFC: TOTAL CAPITAL"/>
    <m/>
    <n v="107001"/>
    <s v="CONSTR WORK IN PROG"/>
    <x v="0"/>
    <s v="0311 - TRIMBLE COUNTY 1 - GENERATION"/>
    <x v="5"/>
    <s v="PNTL: TOTAL NON-LABOR"/>
    <n v="162699"/>
    <s v="TC1 LOWER SLOPE STEP PNL"/>
    <s v="GEN CAP: OUTAGES"/>
    <s v="P42100: GENERATION"/>
    <n v="0"/>
    <n v="0"/>
    <n v="0"/>
    <n v="0"/>
    <n v="0"/>
    <n v="0"/>
    <n v="0"/>
    <n v="0"/>
    <n v="80000"/>
    <n v="221967"/>
    <n v="0"/>
    <n v="0"/>
    <n v="301967"/>
    <n v="301967"/>
    <n v="0"/>
  </r>
  <r>
    <s v="PPLBFC: TOTAL CAPITAL"/>
    <m/>
    <n v="107001"/>
    <s v="CONSTR WORK IN PROG"/>
    <x v="0"/>
    <s v="0311 - TRIMBLE COUNTY 1 - GENERATION"/>
    <x v="5"/>
    <s v="PNTL: TOTAL NON-LABOR"/>
    <n v="163732"/>
    <s v="TC1 RE-INSULATE BOILER#"/>
    <s v="GEN CAP: OUTAGES"/>
    <s v="P42100: GENERATION"/>
    <n v="0"/>
    <n v="0"/>
    <n v="0"/>
    <n v="0"/>
    <n v="0"/>
    <n v="0"/>
    <n v="0"/>
    <n v="0"/>
    <n v="0"/>
    <n v="115489"/>
    <n v="0"/>
    <n v="0"/>
    <n v="115489"/>
    <n v="115489"/>
    <n v="0"/>
  </r>
  <r>
    <s v="PPLBFC: TOTAL CAPITAL"/>
    <m/>
    <n v="107001"/>
    <s v="CONSTR WORK IN PROG"/>
    <x v="0"/>
    <s v="0311 - TRIMBLE COUNTY 1 - GENERATION"/>
    <x v="5"/>
    <s v="PNTL: TOTAL NON-LABOR"/>
    <n v="124518"/>
    <s v="TC RECYC PUMP PIPING ELBOW"/>
    <s v="GEN CAP: RELIABILITY"/>
    <s v="P42100: GENERATION"/>
    <n v="0"/>
    <n v="0"/>
    <n v="0"/>
    <n v="0"/>
    <n v="0"/>
    <n v="0"/>
    <n v="250000"/>
    <n v="300000"/>
    <n v="250000"/>
    <n v="1021330"/>
    <n v="300000"/>
    <n v="300000"/>
    <n v="2421330"/>
    <n v="2421330"/>
    <n v="0"/>
  </r>
  <r>
    <s v="PPLBFC: TOTAL CAPITAL"/>
    <m/>
    <n v="107001"/>
    <s v="CONSTR WORK IN PROG"/>
    <x v="0"/>
    <s v="0311 - TRIMBLE COUNTY 1 - GENERATION"/>
    <x v="5"/>
    <s v="PNTL: TOTAL NON-LABOR"/>
    <n v="159883"/>
    <s v="TC1 FGD NOZZLE REPL"/>
    <s v="GEN CAP: RELIABILITY"/>
    <s v="P42100: GENERATION"/>
    <n v="0"/>
    <n v="0"/>
    <n v="0"/>
    <n v="0"/>
    <n v="0"/>
    <n v="0"/>
    <n v="250000"/>
    <n v="300000"/>
    <n v="250000"/>
    <n v="539300"/>
    <n v="200000"/>
    <n v="150000"/>
    <n v="1689300"/>
    <n v="1689300"/>
    <n v="0"/>
  </r>
  <r>
    <s v="PPLBFC: TOTAL CAPITAL"/>
    <m/>
    <n v="107001"/>
    <s v="CONSTR WORK IN PROG"/>
    <x v="0"/>
    <s v="0311 - TRIMBLE COUNTY 1 - GENERATION"/>
    <x v="5"/>
    <s v="PNTL: TOTAL NON-LABOR"/>
    <n v="159913"/>
    <s v="TC1 DESP TRANSFORMERS"/>
    <s v="GEN CAP: RELIABILITY"/>
    <s v="P42100: GENERATION"/>
    <n v="0"/>
    <n v="0"/>
    <n v="0"/>
    <n v="0"/>
    <n v="0"/>
    <n v="0"/>
    <n v="253395"/>
    <n v="0"/>
    <n v="0"/>
    <n v="0"/>
    <n v="0"/>
    <n v="0"/>
    <n v="253395"/>
    <n v="253395"/>
    <n v="0"/>
  </r>
  <r>
    <s v="PPLBFC: TOTAL CAPITAL"/>
    <m/>
    <n v="107001"/>
    <s v="CONSTR WORK IN PROG"/>
    <x v="0"/>
    <s v="0311 - TRIMBLE COUNTY 1 - GENERATION"/>
    <x v="5"/>
    <s v="PNTL: TOTAL NON-LABOR"/>
    <s v="154762LGE"/>
    <s v="TC HVAC UPGD"/>
    <s v="GEN CAP: RELIABILITY"/>
    <s v="P42100: GENERATION"/>
    <n v="0"/>
    <n v="0"/>
    <n v="0"/>
    <n v="0"/>
    <n v="0"/>
    <n v="27690"/>
    <n v="100000"/>
    <n v="150000"/>
    <n v="0"/>
    <n v="0"/>
    <n v="0"/>
    <n v="0"/>
    <n v="277690"/>
    <n v="277690"/>
    <n v="0"/>
  </r>
  <r>
    <s v="PPLBFC: TOTAL CAPITAL"/>
    <m/>
    <n v="107001"/>
    <s v="CONSTR WORK IN PROG"/>
    <x v="0"/>
    <s v="0311 - TRIMBLE COUNTY 1 - GENERATION"/>
    <x v="5"/>
    <s v="PNTL: TOTAL NON-LABOR"/>
    <n v="124526"/>
    <s v="TC COAL YARD BUILDING SIDING"/>
    <s v="GEN CAP: RELIABILITY"/>
    <s v="P42100: GENERATION"/>
    <n v="0"/>
    <n v="0"/>
    <n v="0"/>
    <n v="0"/>
    <n v="0"/>
    <n v="59993"/>
    <n v="403180"/>
    <n v="0"/>
    <n v="0"/>
    <n v="0"/>
    <n v="0"/>
    <n v="0"/>
    <n v="463172"/>
    <n v="463172"/>
    <n v="0"/>
  </r>
  <r>
    <s v="PPLBFC: TOTAL CAPITAL"/>
    <m/>
    <n v="107001"/>
    <s v="CONSTR WORK IN PROG"/>
    <x v="0"/>
    <s v="0311 - TRIMBLE COUNTY 1 - GENERATION"/>
    <x v="5"/>
    <s v="PNTL: TOTAL NON-LABOR"/>
    <n v="160309"/>
    <s v="TC1 ELECTROMECH RELAYS*"/>
    <s v="GEN CAP: RELIABILITY"/>
    <s v="P42100: GENERATION"/>
    <n v="0"/>
    <n v="0"/>
    <n v="0"/>
    <n v="0"/>
    <n v="0"/>
    <n v="337860"/>
    <n v="0"/>
    <n v="0"/>
    <n v="0"/>
    <n v="0"/>
    <n v="0"/>
    <n v="0"/>
    <n v="337860"/>
    <n v="337860"/>
    <n v="0"/>
  </r>
  <r>
    <s v="PPLBFC: TOTAL CAPITAL"/>
    <m/>
    <n v="107001"/>
    <s v="CONSTR WORK IN PROG"/>
    <x v="0"/>
    <s v="0311 - TRIMBLE COUNTY 1 - GENERATION"/>
    <x v="5"/>
    <s v="PNTL: TOTAL NON-LABOR"/>
    <n v="159930"/>
    <s v="TC1 DCS SIMULATOR"/>
    <s v="GEN CAP: RELIABILITY"/>
    <s v="P42100: GENERATION"/>
    <n v="0"/>
    <n v="0"/>
    <n v="0"/>
    <n v="0"/>
    <n v="0"/>
    <n v="506790"/>
    <n v="0"/>
    <n v="0"/>
    <n v="0"/>
    <n v="0"/>
    <n v="0"/>
    <n v="0"/>
    <n v="506790"/>
    <n v="506790"/>
    <n v="0"/>
  </r>
  <r>
    <s v="PPLBFC: TOTAL CAPITAL"/>
    <m/>
    <n v="107001"/>
    <s v="CONSTR WORK IN PROG"/>
    <x v="0"/>
    <s v="0311 - TRIMBLE COUNTY 1 - GENERATION"/>
    <x v="6"/>
    <s v="PNTL: TOTAL NON-LABOR"/>
    <n v="134109"/>
    <s v="TC1 MDCT Fill &amp; DE Replac"/>
    <s v="GEN CAP: RELIABILITY"/>
    <s v="P42100: GENERATION"/>
    <n v="0"/>
    <n v="0"/>
    <n v="0"/>
    <n v="0"/>
    <n v="0"/>
    <n v="0"/>
    <n v="0"/>
    <n v="0"/>
    <n v="0"/>
    <n v="639994"/>
    <n v="0"/>
    <n v="0"/>
    <n v="639994"/>
    <n v="639994"/>
    <n v="0"/>
  </r>
  <r>
    <s v="PPLBFC: TOTAL CAPITAL"/>
    <m/>
    <n v="107001"/>
    <s v="CONSTR WORK IN PROG"/>
    <x v="0"/>
    <s v="0311 - TRIMBLE COUNTY 1 - GENERATION"/>
    <x v="6"/>
    <s v="PNTL: TOTAL NON-LABOR"/>
    <n v="134176"/>
    <s v="TC1 SDRS REPL DEMISTER WASH"/>
    <s v="GEN CAP: OUTAGES"/>
    <s v="P42100: GENERATION"/>
    <n v="0"/>
    <n v="0"/>
    <n v="0"/>
    <n v="0"/>
    <n v="0"/>
    <n v="0"/>
    <n v="0"/>
    <n v="0"/>
    <n v="617861"/>
    <n v="0"/>
    <n v="0"/>
    <n v="0"/>
    <n v="617861"/>
    <n v="617861"/>
    <n v="0"/>
  </r>
  <r>
    <s v="PPLBFC: TOTAL CAPITAL"/>
    <m/>
    <n v="107001"/>
    <s v="CONSTR WORK IN PROG"/>
    <x v="0"/>
    <s v="0311 - TRIMBLE COUNTY 1 - GENERATION"/>
    <x v="6"/>
    <s v="PNTL: TOTAL NON-LABOR"/>
    <n v="150039"/>
    <s v="TC1 FRONT RH ASSEMBLY REPL"/>
    <s v="GEN CAP: OUTAGES"/>
    <s v="P42100: GENERATION"/>
    <n v="0"/>
    <n v="0"/>
    <n v="0"/>
    <n v="0"/>
    <n v="0"/>
    <n v="0"/>
    <n v="0"/>
    <n v="0"/>
    <n v="0"/>
    <n v="633488"/>
    <n v="0"/>
    <n v="0"/>
    <n v="633488"/>
    <n v="633488"/>
    <n v="0"/>
  </r>
  <r>
    <s v="PPLBFC: TOTAL CAPITAL"/>
    <m/>
    <n v="107001"/>
    <s v="CONSTR WORK IN PROG"/>
    <x v="0"/>
    <s v="0311 - TRIMBLE COUNTY 1 - GENERATION"/>
    <x v="6"/>
    <s v="PNTL: TOTAL NON-LABOR"/>
    <n v="151029"/>
    <s v="TC1 DEMISTER WASH PUMP UPG"/>
    <s v="GEN CAP: OTHER"/>
    <s v="P42100: GENERATION"/>
    <n v="0"/>
    <n v="0"/>
    <n v="0"/>
    <n v="0"/>
    <n v="0"/>
    <n v="0"/>
    <n v="0"/>
    <n v="54902"/>
    <n v="0"/>
    <n v="0"/>
    <n v="0"/>
    <n v="0"/>
    <n v="54902"/>
    <n v="54902"/>
    <n v="0"/>
  </r>
  <r>
    <s v="PPLBFC: TOTAL CAPITAL"/>
    <m/>
    <n v="107001"/>
    <s v="CONSTR WORK IN PROG"/>
    <x v="0"/>
    <s v="0311 - TRIMBLE COUNTY 1 - GENERATION"/>
    <x v="6"/>
    <s v="PNTL: TOTAL NON-LABOR"/>
    <n v="152064"/>
    <s v="TC1 WATER WALL PANELS"/>
    <s v="GEN CAP: OUTAGES"/>
    <s v="P42100: GENERATION"/>
    <n v="0"/>
    <n v="0"/>
    <n v="0"/>
    <n v="0"/>
    <n v="0"/>
    <n v="0"/>
    <n v="0"/>
    <n v="0"/>
    <n v="0"/>
    <n v="211163"/>
    <n v="0"/>
    <n v="0"/>
    <n v="211163"/>
    <n v="211163"/>
    <n v="0"/>
  </r>
  <r>
    <s v="PPLBFC: TOTAL CAPITAL"/>
    <m/>
    <n v="107001"/>
    <s v="CONSTR WORK IN PROG"/>
    <x v="0"/>
    <s v="0311 - TRIMBLE COUNTY 1 - GENERATION"/>
    <x v="6"/>
    <s v="PNTL: TOTAL NON-LABOR"/>
    <n v="153059"/>
    <s v="TC1 REPL AH CE BASKETS"/>
    <s v="GEN CAP: OUTAGES"/>
    <s v="P42100: GENERATION"/>
    <n v="0"/>
    <n v="0"/>
    <n v="0"/>
    <n v="0"/>
    <n v="0"/>
    <n v="0"/>
    <n v="0"/>
    <n v="0"/>
    <n v="0"/>
    <n v="0"/>
    <n v="253395"/>
    <n v="0"/>
    <n v="253395"/>
    <n v="253395"/>
    <n v="0"/>
  </r>
  <r>
    <s v="PPLBFC: TOTAL CAPITAL"/>
    <m/>
    <n v="107001"/>
    <s v="CONSTR WORK IN PROG"/>
    <x v="0"/>
    <s v="0311 - TRIMBLE COUNTY 1 - GENERATION"/>
    <x v="6"/>
    <s v="PNTL: TOTAL NON-LABOR"/>
    <n v="153079"/>
    <s v="TC1 SCR CATALYST L1 "/>
    <s v="GEN CAP: OUTAGES"/>
    <s v="P42100: GENERATION"/>
    <n v="0"/>
    <n v="0"/>
    <n v="0"/>
    <n v="0"/>
    <n v="0"/>
    <n v="0"/>
    <n v="0"/>
    <n v="0"/>
    <n v="0"/>
    <n v="0"/>
    <n v="237347"/>
    <n v="0"/>
    <n v="237347"/>
    <n v="237347"/>
    <n v="0"/>
  </r>
  <r>
    <s v="PPLBFC: TOTAL CAPITAL"/>
    <m/>
    <n v="107001"/>
    <s v="CONSTR WORK IN PROG"/>
    <x v="0"/>
    <s v="0311 - TRIMBLE COUNTY 1 - GENERATION"/>
    <x v="6"/>
    <s v="PNTL: TOTAL NON-LABOR"/>
    <n v="154753"/>
    <s v="TC VEHICLES"/>
    <s v="GEN CAP: MOBILE"/>
    <s v="P42100: GENERATION"/>
    <n v="0"/>
    <n v="0"/>
    <n v="0"/>
    <n v="0"/>
    <n v="0"/>
    <n v="0"/>
    <n v="0"/>
    <n v="0"/>
    <n v="0"/>
    <n v="0"/>
    <n v="103610"/>
    <n v="0"/>
    <n v="103610"/>
    <n v="103610"/>
    <n v="0"/>
  </r>
  <r>
    <s v="PPLBFC: TOTAL CAPITAL"/>
    <m/>
    <n v="107001"/>
    <s v="CONSTR WORK IN PROG"/>
    <x v="0"/>
    <s v="0311 - TRIMBLE COUNTY 1 - GENERATION"/>
    <x v="6"/>
    <s v="PNTL: TOTAL NON-LABOR"/>
    <n v="155625"/>
    <s v="TC1 DIVISION PANEL RPL 2023"/>
    <s v="GEN CAP: OUTAGES"/>
    <s v="P42100: GENERATION"/>
    <n v="0"/>
    <n v="0"/>
    <n v="0"/>
    <n v="0"/>
    <n v="0"/>
    <n v="0"/>
    <n v="0"/>
    <n v="0"/>
    <n v="212189"/>
    <n v="0"/>
    <n v="0"/>
    <n v="0"/>
    <n v="212189"/>
    <n v="212189"/>
    <n v="0"/>
  </r>
  <r>
    <s v="PPLBFC: TOTAL CAPITAL"/>
    <m/>
    <n v="107001"/>
    <s v="CONSTR WORK IN PROG"/>
    <x v="0"/>
    <s v="0311 - TRIMBLE COUNTY 1 - GENERATION"/>
    <x v="6"/>
    <s v="PNTL: TOTAL NON-LABOR"/>
    <n v="156963"/>
    <s v="TC1 SDRS DUCT MODIFICATION"/>
    <s v="GEN CAP: OUTAGES"/>
    <s v="P42100: GENERATION"/>
    <n v="0"/>
    <n v="0"/>
    <n v="0"/>
    <n v="0"/>
    <n v="0"/>
    <n v="0"/>
    <n v="0"/>
    <n v="0"/>
    <n v="0"/>
    <n v="126698"/>
    <n v="0"/>
    <n v="0"/>
    <n v="126698"/>
    <n v="126698"/>
    <n v="0"/>
  </r>
  <r>
    <s v="PPLBFC: TOTAL CAPITAL"/>
    <m/>
    <n v="107001"/>
    <s v="CONSTR WORK IN PROG"/>
    <x v="0"/>
    <s v="0311 - TRIMBLE COUNTY 1 - GENERATION"/>
    <x v="6"/>
    <s v="PNTL: TOTAL NON-LABOR"/>
    <n v="159912"/>
    <s v="TC1 COAL ANALYZER"/>
    <s v="GEN CAP: RELIABILITY"/>
    <s v="P42100: GENERATION"/>
    <n v="0"/>
    <n v="0"/>
    <n v="0"/>
    <n v="0"/>
    <n v="0"/>
    <n v="0"/>
    <n v="0"/>
    <n v="0"/>
    <n v="168930"/>
    <n v="0"/>
    <n v="0"/>
    <n v="0"/>
    <n v="168930"/>
    <n v="168930"/>
    <n v="0"/>
  </r>
  <r>
    <s v="PPLBFC: TOTAL CAPITAL"/>
    <m/>
    <n v="107001"/>
    <s v="CONSTR WORK IN PROG"/>
    <x v="0"/>
    <s v="0311 - TRIMBLE COUNTY 1 - GENERATION"/>
    <x v="6"/>
    <s v="PNTL: TOTAL NON-LABOR"/>
    <n v="159930"/>
    <s v="TC1 DCS SIMULATOR"/>
    <s v="GEN CAP: RELIABILITY"/>
    <s v="P42100: GENERATION"/>
    <n v="0"/>
    <n v="0"/>
    <n v="0"/>
    <n v="0"/>
    <n v="0"/>
    <n v="0"/>
    <n v="0"/>
    <n v="0"/>
    <n v="591255"/>
    <n v="0"/>
    <n v="0"/>
    <n v="0"/>
    <n v="591255"/>
    <n v="591255"/>
    <n v="0"/>
  </r>
  <r>
    <s v="PPLBFC: TOTAL CAPITAL"/>
    <m/>
    <n v="107001"/>
    <s v="CONSTR WORK IN PROG"/>
    <x v="0"/>
    <s v="0311 - TRIMBLE COUNTY 1 - GENERATION"/>
    <x v="6"/>
    <s v="PNTL: TOTAL NON-LABOR"/>
    <s v="154762LGE"/>
    <s v="TC HVAC UPGD"/>
    <s v="GEN CAP: RELIABILITY"/>
    <s v="P42100: GENERATION"/>
    <n v="0"/>
    <n v="0"/>
    <n v="0"/>
    <n v="0"/>
    <n v="0"/>
    <n v="28520"/>
    <n v="0"/>
    <n v="0"/>
    <n v="0"/>
    <n v="0"/>
    <n v="0"/>
    <n v="0"/>
    <n v="28520"/>
    <n v="28520"/>
    <n v="0"/>
  </r>
  <r>
    <s v="PPLBFC: TOTAL CAPITAL"/>
    <m/>
    <n v="107001"/>
    <s v="CONSTR WORK IN PROG"/>
    <x v="0"/>
    <s v="0311 - TRIMBLE COUNTY 1 - GENERATION"/>
    <x v="6"/>
    <s v="PNTL: TOTAL NON-LABOR"/>
    <n v="154765"/>
    <s v="TC1 SDRS SUMP UPG"/>
    <s v="GEN CAP: RELIABILITY"/>
    <s v="P42100: GENERATION"/>
    <n v="0"/>
    <n v="0"/>
    <n v="0"/>
    <n v="0"/>
    <n v="0"/>
    <n v="84465"/>
    <n v="0"/>
    <n v="0"/>
    <n v="0"/>
    <n v="0"/>
    <n v="0"/>
    <n v="0"/>
    <n v="84465"/>
    <n v="84465"/>
    <n v="0"/>
  </r>
  <r>
    <s v="PPLBFC: TOTAL CAPITAL"/>
    <m/>
    <n v="107001"/>
    <s v="CONSTR WORK IN PROG"/>
    <x v="0"/>
    <s v="0311 - TRIMBLE COUNTY 1 - GENERATION"/>
    <x v="7"/>
    <s v="PNTL: TOTAL NON-LABOR"/>
    <n v="134109"/>
    <s v="TC1 MDCT Fill &amp; DE Replac"/>
    <s v="GEN CAP: RELIABILITY"/>
    <s v="P42100: GENERATION"/>
    <n v="0"/>
    <n v="0"/>
    <n v="0"/>
    <n v="0"/>
    <n v="0"/>
    <n v="0"/>
    <n v="0"/>
    <n v="0"/>
    <n v="0"/>
    <n v="0"/>
    <n v="346307"/>
    <n v="493926"/>
    <n v="840232"/>
    <n v="840232"/>
    <n v="0"/>
  </r>
  <r>
    <s v="PPLBFC: TOTAL CAPITAL"/>
    <m/>
    <n v="107001"/>
    <s v="CONSTR WORK IN PROG"/>
    <x v="0"/>
    <s v="0311 - TRIMBLE COUNTY 1 - GENERATION"/>
    <x v="7"/>
    <s v="PNTL: TOTAL NON-LABOR"/>
    <n v="134176"/>
    <s v="TC1 SDRS REPL DEMISTER WASH"/>
    <s v="GEN CAP: OUTAGES"/>
    <s v="P42100: GENERATION"/>
    <n v="0"/>
    <n v="0"/>
    <n v="0"/>
    <n v="0"/>
    <n v="0"/>
    <n v="0"/>
    <n v="0"/>
    <n v="0"/>
    <n v="0"/>
    <n v="1597292"/>
    <n v="0"/>
    <n v="0"/>
    <n v="1597292"/>
    <n v="1597292"/>
    <n v="0"/>
  </r>
  <r>
    <s v="PPLBFC: TOTAL CAPITAL"/>
    <m/>
    <n v="107001"/>
    <s v="CONSTR WORK IN PROG"/>
    <x v="0"/>
    <s v="0311 - TRIMBLE COUNTY 1 - GENERATION"/>
    <x v="7"/>
    <s v="PNTL: TOTAL NON-LABOR"/>
    <n v="150039"/>
    <s v="TC1 FRONT RH ASSEMBLY REPL"/>
    <s v="GEN CAP: OUTAGES"/>
    <s v="P42100: GENERATION"/>
    <n v="0"/>
    <n v="0"/>
    <n v="0"/>
    <n v="0"/>
    <n v="0"/>
    <n v="0"/>
    <n v="0"/>
    <n v="0"/>
    <n v="0"/>
    <n v="1897143"/>
    <n v="0"/>
    <n v="0"/>
    <n v="1897143"/>
    <n v="1897143"/>
    <n v="0"/>
  </r>
  <r>
    <s v="PPLBFC: TOTAL CAPITAL"/>
    <m/>
    <n v="107001"/>
    <s v="CONSTR WORK IN PROG"/>
    <x v="0"/>
    <s v="0311 - TRIMBLE COUNTY 1 - GENERATION"/>
    <x v="7"/>
    <s v="PNTL: TOTAL NON-LABOR"/>
    <n v="151014"/>
    <s v="TC1 BURNERS (A,B ELEV)"/>
    <s v="GEN CAP: OUTAGES"/>
    <s v="P42100: GENERATION"/>
    <n v="0"/>
    <n v="0"/>
    <n v="0"/>
    <n v="0"/>
    <n v="0"/>
    <n v="0"/>
    <n v="0"/>
    <n v="0"/>
    <n v="0"/>
    <n v="380093"/>
    <n v="0"/>
    <n v="0"/>
    <n v="380093"/>
    <n v="380093"/>
    <n v="0"/>
  </r>
  <r>
    <s v="PPLBFC: TOTAL CAPITAL"/>
    <m/>
    <n v="107001"/>
    <s v="CONSTR WORK IN PROG"/>
    <x v="0"/>
    <s v="0311 - TRIMBLE COUNTY 1 - GENERATION"/>
    <x v="7"/>
    <s v="PNTL: TOTAL NON-LABOR"/>
    <n v="151020"/>
    <s v="TC1 TURBINE OIL COALESCE UNIT"/>
    <s v="GEN CAP: OTHER"/>
    <s v="P42100: GENERATION"/>
    <n v="0"/>
    <n v="0"/>
    <n v="0"/>
    <n v="0"/>
    <n v="0"/>
    <n v="0"/>
    <n v="0"/>
    <n v="0"/>
    <n v="168930"/>
    <n v="0"/>
    <n v="0"/>
    <n v="0"/>
    <n v="168930"/>
    <n v="168930"/>
    <n v="0"/>
  </r>
  <r>
    <s v="PPLBFC: TOTAL CAPITAL"/>
    <m/>
    <n v="107001"/>
    <s v="CONSTR WORK IN PROG"/>
    <x v="0"/>
    <s v="0311 - TRIMBLE COUNTY 1 - GENERATION"/>
    <x v="7"/>
    <s v="PNTL: TOTAL NON-LABOR"/>
    <n v="151029"/>
    <s v="TC1 DEMISTER WASH PUMP UPG"/>
    <s v="GEN CAP: OTHER"/>
    <s v="P42100: GENERATION"/>
    <n v="0"/>
    <n v="0"/>
    <n v="0"/>
    <n v="0"/>
    <n v="0"/>
    <n v="0"/>
    <n v="0"/>
    <n v="0"/>
    <n v="0"/>
    <n v="270288"/>
    <n v="0"/>
    <n v="0"/>
    <n v="270288"/>
    <n v="270288"/>
    <n v="0"/>
  </r>
  <r>
    <s v="PPLBFC: TOTAL CAPITAL"/>
    <m/>
    <n v="107001"/>
    <s v="CONSTR WORK IN PROG"/>
    <x v="0"/>
    <s v="0311 - TRIMBLE COUNTY 1 - GENERATION"/>
    <x v="7"/>
    <s v="PNTL: TOTAL NON-LABOR"/>
    <n v="152064"/>
    <s v="TC1 WATER WALL PANELS"/>
    <s v="GEN CAP: OUTAGES"/>
    <s v="P42100: GENERATION"/>
    <n v="0"/>
    <n v="0"/>
    <n v="0"/>
    <n v="0"/>
    <n v="0"/>
    <n v="0"/>
    <n v="0"/>
    <n v="0"/>
    <n v="0"/>
    <n v="587238"/>
    <n v="0"/>
    <n v="0"/>
    <n v="587238"/>
    <n v="587238"/>
    <n v="0"/>
  </r>
  <r>
    <s v="PPLBFC: TOTAL CAPITAL"/>
    <m/>
    <n v="107001"/>
    <s v="CONSTR WORK IN PROG"/>
    <x v="0"/>
    <s v="0311 - TRIMBLE COUNTY 1 - GENERATION"/>
    <x v="7"/>
    <s v="PNTL: TOTAL NON-LABOR"/>
    <n v="152667"/>
    <s v="TC1 BCWP OVERHAUL"/>
    <s v="GEN CAP: RELIABILITY"/>
    <s v="P42100: GENERATION"/>
    <n v="0"/>
    <n v="0"/>
    <n v="0"/>
    <n v="0"/>
    <n v="0"/>
    <n v="0"/>
    <n v="0"/>
    <n v="0"/>
    <n v="0"/>
    <n v="135046"/>
    <n v="0"/>
    <n v="0"/>
    <n v="135046"/>
    <n v="135046"/>
    <n v="0"/>
  </r>
  <r>
    <s v="PPLBFC: TOTAL CAPITAL"/>
    <m/>
    <n v="107001"/>
    <s v="CONSTR WORK IN PROG"/>
    <x v="0"/>
    <s v="0311 - TRIMBLE COUNTY 1 - GENERATION"/>
    <x v="7"/>
    <s v="PNTL: TOTAL NON-LABOR"/>
    <n v="152673"/>
    <s v="TC1 MDBFP OVERHAUL"/>
    <s v="GEN CAP: RELIABILITY"/>
    <s v="P42100: GENERATION"/>
    <n v="0"/>
    <n v="0"/>
    <n v="0"/>
    <n v="0"/>
    <n v="0"/>
    <n v="0"/>
    <n v="0"/>
    <n v="0"/>
    <n v="0"/>
    <n v="141986"/>
    <n v="0"/>
    <n v="0"/>
    <n v="141986"/>
    <n v="141986"/>
    <n v="0"/>
  </r>
  <r>
    <s v="PPLBFC: TOTAL CAPITAL"/>
    <m/>
    <n v="107001"/>
    <s v="CONSTR WORK IN PROG"/>
    <x v="0"/>
    <s v="0311 - TRIMBLE COUNTY 1 - GENERATION"/>
    <x v="7"/>
    <s v="PNTL: TOTAL NON-LABOR"/>
    <n v="152682"/>
    <s v="TC1 SO3 MONITOR"/>
    <s v="GEN CAP: RELIABILITY"/>
    <s v="P42100: GENERATION"/>
    <n v="0"/>
    <n v="0"/>
    <n v="0"/>
    <n v="0"/>
    <n v="0"/>
    <n v="0"/>
    <n v="0"/>
    <n v="0"/>
    <n v="0"/>
    <n v="0"/>
    <n v="337860"/>
    <n v="0"/>
    <n v="337860"/>
    <n v="337860"/>
    <n v="0"/>
  </r>
  <r>
    <s v="PPLBFC: TOTAL CAPITAL"/>
    <m/>
    <n v="107001"/>
    <s v="CONSTR WORK IN PROG"/>
    <x v="0"/>
    <s v="0311 - TRIMBLE COUNTY 1 - GENERATION"/>
    <x v="7"/>
    <s v="PNTL: TOTAL NON-LABOR"/>
    <n v="153059"/>
    <s v="TC1 REPL AH CE BASKETS"/>
    <s v="GEN CAP: OUTAGES"/>
    <s v="P42100: GENERATION"/>
    <n v="0"/>
    <n v="0"/>
    <n v="0"/>
    <n v="0"/>
    <n v="0"/>
    <n v="0"/>
    <n v="0"/>
    <n v="0"/>
    <n v="0"/>
    <n v="1425370"/>
    <n v="0"/>
    <n v="0"/>
    <n v="1425370"/>
    <n v="1425370"/>
    <n v="0"/>
  </r>
  <r>
    <s v="PPLBFC: TOTAL CAPITAL"/>
    <m/>
    <n v="107001"/>
    <s v="CONSTR WORK IN PROG"/>
    <x v="0"/>
    <s v="0311 - TRIMBLE COUNTY 1 - GENERATION"/>
    <x v="7"/>
    <s v="PNTL: TOTAL NON-LABOR"/>
    <n v="153066"/>
    <s v="TC1 RE-INSULATE BOILER"/>
    <s v="GEN CAP: OUTAGES"/>
    <s v="P42100: GENERATION"/>
    <n v="0"/>
    <n v="0"/>
    <n v="0"/>
    <n v="0"/>
    <n v="0"/>
    <n v="0"/>
    <n v="0"/>
    <n v="0"/>
    <n v="0"/>
    <n v="114319"/>
    <n v="0"/>
    <n v="0"/>
    <n v="114319"/>
    <n v="114319"/>
    <n v="0"/>
  </r>
  <r>
    <s v="PPLBFC: TOTAL CAPITAL"/>
    <m/>
    <n v="107001"/>
    <s v="CONSTR WORK IN PROG"/>
    <x v="0"/>
    <s v="0311 - TRIMBLE COUNTY 1 - GENERATION"/>
    <x v="7"/>
    <s v="PNTL: TOTAL NON-LABOR"/>
    <n v="153079"/>
    <s v="TC1 SCR CATALYST L1 "/>
    <s v="GEN CAP: OUTAGES"/>
    <s v="P42100: GENERATION"/>
    <n v="0"/>
    <n v="0"/>
    <n v="0"/>
    <n v="0"/>
    <n v="0"/>
    <n v="0"/>
    <n v="0"/>
    <n v="0"/>
    <n v="0"/>
    <n v="2135275"/>
    <n v="0"/>
    <n v="0"/>
    <n v="2135275"/>
    <n v="2135275"/>
    <n v="0"/>
  </r>
  <r>
    <s v="PPLBFC: TOTAL CAPITAL"/>
    <m/>
    <n v="107001"/>
    <s v="CONSTR WORK IN PROG"/>
    <x v="0"/>
    <s v="0311 - TRIMBLE COUNTY 1 - GENERATION"/>
    <x v="7"/>
    <s v="PNTL: TOTAL NON-LABOR"/>
    <n v="154701"/>
    <s v="TC1 SSC CHAIN REPL"/>
    <s v="GEN CAP: OUTAGES"/>
    <s v="P42100: GENERATION"/>
    <n v="0"/>
    <n v="0"/>
    <n v="0"/>
    <n v="0"/>
    <n v="0"/>
    <n v="0"/>
    <n v="0"/>
    <n v="0"/>
    <n v="0"/>
    <n v="153930"/>
    <n v="0"/>
    <n v="0"/>
    <n v="153930"/>
    <n v="153930"/>
    <n v="0"/>
  </r>
  <r>
    <s v="PPLBFC: TOTAL CAPITAL"/>
    <m/>
    <n v="107001"/>
    <s v="CONSTR WORK IN PROG"/>
    <x v="0"/>
    <s v="0311 - TRIMBLE COUNTY 1 - GENERATION"/>
    <x v="7"/>
    <s v="PNTL: TOTAL NON-LABOR"/>
    <n v="154702"/>
    <s v="TC1 SSC FLIGHT REPL"/>
    <s v="GEN CAP: OUTAGES"/>
    <s v="P42100: GENERATION"/>
    <n v="0"/>
    <n v="0"/>
    <n v="0"/>
    <n v="0"/>
    <n v="0"/>
    <n v="0"/>
    <n v="0"/>
    <n v="0"/>
    <n v="0"/>
    <n v="84465"/>
    <n v="0"/>
    <n v="0"/>
    <n v="84465"/>
    <n v="84465"/>
    <n v="0"/>
  </r>
  <r>
    <s v="PPLBFC: TOTAL CAPITAL"/>
    <m/>
    <n v="107001"/>
    <s v="CONSTR WORK IN PROG"/>
    <x v="0"/>
    <s v="0311 - TRIMBLE COUNTY 1 - GENERATION"/>
    <x v="7"/>
    <s v="PNTL: TOTAL NON-LABOR"/>
    <n v="154703"/>
    <s v="TC1 SSC TILE REPL"/>
    <s v="GEN CAP: OUTAGES"/>
    <s v="P42100: GENERATION"/>
    <n v="0"/>
    <n v="0"/>
    <n v="0"/>
    <n v="0"/>
    <n v="0"/>
    <n v="0"/>
    <n v="0"/>
    <n v="0"/>
    <n v="0"/>
    <n v="76965"/>
    <n v="0"/>
    <n v="0"/>
    <n v="76965"/>
    <n v="76965"/>
    <n v="0"/>
  </r>
  <r>
    <s v="PPLBFC: TOTAL CAPITAL"/>
    <m/>
    <n v="107001"/>
    <s v="CONSTR WORK IN PROG"/>
    <x v="0"/>
    <s v="0311 - TRIMBLE COUNTY 1 - GENERATION"/>
    <x v="7"/>
    <s v="PNTL: TOTAL NON-LABOR"/>
    <n v="154753"/>
    <s v="TC VEHICLES"/>
    <s v="GEN CAP: MOBILE"/>
    <s v="P42100: GENERATION"/>
    <n v="0"/>
    <n v="0"/>
    <n v="0"/>
    <n v="0"/>
    <n v="0"/>
    <n v="0"/>
    <n v="0"/>
    <n v="0"/>
    <n v="0"/>
    <n v="0"/>
    <n v="103610"/>
    <n v="0"/>
    <n v="103610"/>
    <n v="103610"/>
    <n v="0"/>
  </r>
  <r>
    <s v="PPLBFC: TOTAL CAPITAL"/>
    <m/>
    <n v="107001"/>
    <s v="CONSTR WORK IN PROG"/>
    <x v="0"/>
    <s v="0311 - TRIMBLE COUNTY 1 - GENERATION"/>
    <x v="7"/>
    <s v="PNTL: TOTAL NON-LABOR"/>
    <n v="155601"/>
    <s v="TC1 EXP JOINT 2023"/>
    <s v="GEN CAP: OUTAGES"/>
    <s v="P42100: GENERATION"/>
    <n v="0"/>
    <n v="0"/>
    <n v="0"/>
    <n v="0"/>
    <n v="0"/>
    <n v="0"/>
    <n v="0"/>
    <n v="0"/>
    <n v="0"/>
    <n v="140775"/>
    <n v="112620"/>
    <n v="0"/>
    <n v="253395"/>
    <n v="253395"/>
    <n v="0"/>
  </r>
  <r>
    <s v="PPLBFC: TOTAL CAPITAL"/>
    <m/>
    <n v="107001"/>
    <s v="CONSTR WORK IN PROG"/>
    <x v="0"/>
    <s v="0311 - TRIMBLE COUNTY 1 - GENERATION"/>
    <x v="7"/>
    <s v="PNTL: TOTAL NON-LABOR"/>
    <n v="155622"/>
    <s v="TC1 COAL CONDUITS 2023"/>
    <s v="GEN CAP: OUTAGES"/>
    <s v="P42100: GENERATION"/>
    <n v="0"/>
    <n v="0"/>
    <n v="0"/>
    <n v="0"/>
    <n v="0"/>
    <n v="0"/>
    <n v="0"/>
    <n v="0"/>
    <n v="0"/>
    <n v="130223"/>
    <n v="0"/>
    <n v="0"/>
    <n v="130223"/>
    <n v="130223"/>
    <n v="0"/>
  </r>
  <r>
    <s v="PPLBFC: TOTAL CAPITAL"/>
    <m/>
    <n v="107001"/>
    <s v="CONSTR WORK IN PROG"/>
    <x v="0"/>
    <s v="0311 - TRIMBLE COUNTY 1 - GENERATION"/>
    <x v="7"/>
    <s v="PNTL: TOTAL NON-LABOR"/>
    <n v="155625"/>
    <s v="TC1 DIVISION PANEL RPL 2023"/>
    <s v="GEN CAP: OUTAGES"/>
    <s v="P42100: GENERATION"/>
    <n v="0"/>
    <n v="0"/>
    <n v="0"/>
    <n v="0"/>
    <n v="0"/>
    <n v="0"/>
    <n v="0"/>
    <n v="0"/>
    <n v="0"/>
    <n v="893744"/>
    <n v="0"/>
    <n v="0"/>
    <n v="893744"/>
    <n v="893744"/>
    <n v="0"/>
  </r>
  <r>
    <s v="PPLBFC: TOTAL CAPITAL"/>
    <m/>
    <n v="107001"/>
    <s v="CONSTR WORK IN PROG"/>
    <x v="0"/>
    <s v="0311 - TRIMBLE COUNTY 1 - GENERATION"/>
    <x v="7"/>
    <s v="PNTL: TOTAL NON-LABOR"/>
    <n v="155667"/>
    <s v="TC1 SH DMW REPL 2021"/>
    <s v="GEN CAP: OUTAGES"/>
    <s v="P42100: GENERATION"/>
    <n v="0"/>
    <n v="0"/>
    <n v="0"/>
    <n v="0"/>
    <n v="0"/>
    <n v="0"/>
    <n v="0"/>
    <n v="0"/>
    <n v="95000"/>
    <n v="309705"/>
    <n v="0"/>
    <n v="0"/>
    <n v="404705"/>
    <n v="404705"/>
    <n v="0"/>
  </r>
  <r>
    <s v="PPLBFC: TOTAL CAPITAL"/>
    <m/>
    <n v="107001"/>
    <s v="CONSTR WORK IN PROG"/>
    <x v="0"/>
    <s v="0311 - TRIMBLE COUNTY 1 - GENERATION"/>
    <x v="7"/>
    <s v="PNTL: TOTAL NON-LABOR"/>
    <n v="156963"/>
    <s v="TC1 SDRS DUCT MODIFICATION"/>
    <s v="GEN CAP: OUTAGES"/>
    <s v="P42100: GENERATION"/>
    <n v="0"/>
    <n v="0"/>
    <n v="0"/>
    <n v="0"/>
    <n v="0"/>
    <n v="0"/>
    <n v="0"/>
    <n v="0"/>
    <n v="0"/>
    <n v="2956275"/>
    <n v="0"/>
    <n v="0"/>
    <n v="2956275"/>
    <n v="2956275"/>
    <n v="0"/>
  </r>
  <r>
    <s v="PPLBFC: TOTAL CAPITAL"/>
    <m/>
    <n v="107001"/>
    <s v="CONSTR WORK IN PROG"/>
    <x v="0"/>
    <s v="0311 - TRIMBLE COUNTY 1 - GENERATION"/>
    <x v="7"/>
    <s v="PNTL: TOTAL NON-LABOR"/>
    <n v="159918"/>
    <s v="TC1 FRONT RH BLEND REPL"/>
    <s v="GEN CAP: OUTAGES"/>
    <s v="P42100: GENERATION"/>
    <n v="0"/>
    <n v="0"/>
    <n v="0"/>
    <n v="0"/>
    <n v="0"/>
    <n v="0"/>
    <n v="0"/>
    <n v="0"/>
    <n v="128275"/>
    <n v="0"/>
    <n v="0"/>
    <n v="0"/>
    <n v="128275"/>
    <n v="128275"/>
    <n v="0"/>
  </r>
  <r>
    <s v="PPLBFC: TOTAL CAPITAL"/>
    <m/>
    <n v="107001"/>
    <s v="CONSTR WORK IN PROG"/>
    <x v="0"/>
    <s v="0311 - TRIMBLE COUNTY 1 - GENERATION"/>
    <x v="7"/>
    <s v="PNTL: TOTAL NON-LABOR"/>
    <n v="162699"/>
    <s v="TC1 LOWER SLOPE STEP PNL"/>
    <s v="GEN CAP: OUTAGES"/>
    <s v="P42100: GENERATION"/>
    <n v="0"/>
    <n v="0"/>
    <n v="0"/>
    <n v="0"/>
    <n v="0"/>
    <n v="0"/>
    <n v="0"/>
    <n v="0"/>
    <n v="0"/>
    <n v="296007"/>
    <n v="0"/>
    <n v="0"/>
    <n v="296007"/>
    <n v="296007"/>
    <n v="0"/>
  </r>
  <r>
    <s v="PPLBFC: TOTAL CAPITAL"/>
    <m/>
    <n v="107001"/>
    <s v="CONSTR WORK IN PROG"/>
    <x v="0"/>
    <s v="0311 - TRIMBLE COUNTY 1 - GENERATION"/>
    <x v="7"/>
    <s v="PNTL: TOTAL NON-LABOR"/>
    <s v="154762LGE"/>
    <s v="TC HVAC UPGD"/>
    <s v="GEN CAP: RELIABILITY"/>
    <s v="P42100: GENERATION"/>
    <n v="0"/>
    <n v="0"/>
    <n v="0"/>
    <n v="0"/>
    <n v="0"/>
    <n v="0"/>
    <n v="32941"/>
    <n v="0"/>
    <n v="0"/>
    <n v="0"/>
    <n v="0"/>
    <n v="0"/>
    <n v="32941"/>
    <n v="32941"/>
    <n v="0"/>
  </r>
  <r>
    <s v="PPLBFC: TOTAL CAPITAL"/>
    <m/>
    <n v="107001"/>
    <s v="CONSTR WORK IN PROG"/>
    <x v="0"/>
    <s v="0311 - TRIMBLE COUNTY 1 - GENERATION"/>
    <x v="8"/>
    <s v="PNTL: TOTAL NON-LABOR"/>
    <n v="137009"/>
    <s v="TC1 SCR CATALYST L2"/>
    <s v="GEN CAP: OUTAGES"/>
    <s v="P42100: GENERATION"/>
    <n v="0"/>
    <n v="0"/>
    <n v="0"/>
    <n v="0"/>
    <n v="0"/>
    <n v="0"/>
    <n v="0"/>
    <n v="0"/>
    <n v="253395"/>
    <n v="0"/>
    <n v="0"/>
    <n v="0"/>
    <n v="253395"/>
    <n v="253395"/>
    <n v="0"/>
  </r>
  <r>
    <s v="PPLBFC: TOTAL CAPITAL"/>
    <m/>
    <n v="107001"/>
    <s v="CONSTR WORK IN PROG"/>
    <x v="0"/>
    <s v="0311 - TRIMBLE COUNTY 1 - GENERATION"/>
    <x v="8"/>
    <s v="PNTL: TOTAL NON-LABOR"/>
    <n v="150043"/>
    <s v="TC1 ECONOMIZER REPLAC"/>
    <s v="GEN CAP: OUTAGES"/>
    <s v="P42100: GENERATION"/>
    <n v="0"/>
    <n v="0"/>
    <n v="0"/>
    <n v="0"/>
    <n v="0"/>
    <n v="0"/>
    <n v="0"/>
    <n v="0"/>
    <n v="844650"/>
    <n v="0"/>
    <n v="0"/>
    <n v="0"/>
    <n v="844650"/>
    <n v="844650"/>
    <n v="0"/>
  </r>
  <r>
    <s v="PPLBFC: TOTAL CAPITAL"/>
    <m/>
    <n v="107001"/>
    <s v="CONSTR WORK IN PROG"/>
    <x v="0"/>
    <s v="0311 - TRIMBLE COUNTY 1 - GENERATION"/>
    <x v="8"/>
    <s v="PNTL: TOTAL NON-LABOR"/>
    <n v="152067"/>
    <s v="TC1 SH PENDANT PLATEN REPL"/>
    <s v="GEN CAP: OUTAGES"/>
    <s v="P42100: GENERATION"/>
    <n v="0"/>
    <n v="0"/>
    <n v="0"/>
    <n v="0"/>
    <n v="0"/>
    <n v="0"/>
    <n v="0"/>
    <n v="0"/>
    <n v="633488"/>
    <n v="0"/>
    <n v="0"/>
    <n v="0"/>
    <n v="633488"/>
    <n v="633488"/>
    <n v="0"/>
  </r>
  <r>
    <s v="PPLBFC: TOTAL CAPITAL"/>
    <m/>
    <n v="107001"/>
    <s v="CONSTR WORK IN PROG"/>
    <x v="0"/>
    <s v="0311 - TRIMBLE COUNTY 1 - GENERATION"/>
    <x v="8"/>
    <s v="PNTL: TOTAL NON-LABOR"/>
    <n v="154753"/>
    <s v="TC VEHICLES"/>
    <s v="GEN CAP: MOBILE"/>
    <s v="P42100: GENERATION"/>
    <n v="0"/>
    <n v="0"/>
    <n v="0"/>
    <n v="0"/>
    <n v="0"/>
    <n v="0"/>
    <n v="0"/>
    <n v="0"/>
    <n v="0"/>
    <n v="0"/>
    <n v="103610"/>
    <n v="0"/>
    <n v="103610"/>
    <n v="103610"/>
    <n v="0"/>
  </r>
  <r>
    <s v="PPLBFC: TOTAL CAPITAL"/>
    <m/>
    <n v="107001"/>
    <s v="CONSTR WORK IN PROG"/>
    <x v="0"/>
    <s v="0311 - TRIMBLE COUNTY 1 - GENERATION"/>
    <x v="8"/>
    <s v="PNTL: TOTAL NON-LABOR"/>
    <n v="156939"/>
    <s v="TC1 FINAL SH LOWER LOOPS"/>
    <s v="GEN CAP: OUTAGES"/>
    <s v="P42100: GENERATION"/>
    <n v="0"/>
    <n v="0"/>
    <n v="0"/>
    <n v="0"/>
    <n v="0"/>
    <n v="0"/>
    <n v="0"/>
    <n v="0"/>
    <n v="0"/>
    <n v="337860"/>
    <n v="0"/>
    <n v="0"/>
    <n v="337860"/>
    <n v="337860"/>
    <n v="0"/>
  </r>
  <r>
    <s v="PPLBFC: TOTAL CAPITAL"/>
    <m/>
    <n v="107001"/>
    <s v="CONSTR WORK IN PROG"/>
    <x v="0"/>
    <s v="0311 - TRIMBLE COUNTY 1 - GENERATION"/>
    <x v="8"/>
    <s v="PNTL: TOTAL NON-LABOR"/>
    <n v="156985"/>
    <s v="TC1 480V SWGR UPG "/>
    <s v="GEN CAP: RELIABILITY"/>
    <s v="P42100: GENERATION"/>
    <n v="0"/>
    <n v="0"/>
    <n v="0"/>
    <n v="0"/>
    <n v="0"/>
    <n v="0"/>
    <n v="0"/>
    <n v="0"/>
    <n v="0"/>
    <n v="0"/>
    <n v="422325"/>
    <n v="0"/>
    <n v="422325"/>
    <n v="422325"/>
    <n v="0"/>
  </r>
  <r>
    <s v="PPLBFC: TOTAL CAPITAL"/>
    <m/>
    <n v="107001"/>
    <s v="CONSTR WORK IN PROG"/>
    <x v="0"/>
    <s v="0311 - TRIMBLE COUNTY 1 - GENERATION"/>
    <x v="8"/>
    <s v="PNTL: TOTAL NON-LABOR"/>
    <n v="157108"/>
    <s v="TC1 BUILDING VENT UPGD"/>
    <s v="GEN CAP: RELIABILITY"/>
    <s v="P42100: GENERATION"/>
    <n v="0"/>
    <n v="0"/>
    <n v="0"/>
    <n v="0"/>
    <n v="0"/>
    <n v="0"/>
    <n v="0"/>
    <n v="0"/>
    <n v="211654"/>
    <n v="0"/>
    <n v="0"/>
    <n v="0"/>
    <n v="211654"/>
    <n v="211654"/>
    <n v="0"/>
  </r>
  <r>
    <s v="PPLBFC: TOTAL CAPITAL"/>
    <m/>
    <n v="107001"/>
    <s v="CONSTR WORK IN PROG"/>
    <x v="0"/>
    <s v="0311 - TRIMBLE COUNTY 1 - GENERATION"/>
    <x v="8"/>
    <s v="PNTL: TOTAL NON-LABOR"/>
    <n v="134109"/>
    <s v="TC1 MDCT Fill &amp; DE Replac"/>
    <s v="GEN CAP: RELIABILITY"/>
    <s v="P42100: GENERATION"/>
    <n v="0"/>
    <n v="0"/>
    <n v="0"/>
    <n v="0"/>
    <n v="0"/>
    <n v="649547"/>
    <n v="0"/>
    <n v="0"/>
    <n v="0"/>
    <n v="0"/>
    <n v="0"/>
    <n v="0"/>
    <n v="649547"/>
    <n v="649547"/>
    <n v="0"/>
  </r>
  <r>
    <s v="PPLBFC: TOTAL CAPITAL"/>
    <m/>
    <n v="107001"/>
    <s v="CONSTR WORK IN PROG"/>
    <x v="0"/>
    <s v="0311 - TRIMBLE COUNTY 1 - GENERATION"/>
    <x v="9"/>
    <s v="PNTL: TOTAL NON-LABOR"/>
    <n v="137009"/>
    <s v="TC1 SCR CATALYST L2"/>
    <s v="GEN CAP: OUTAGES"/>
    <s v="P42100: GENERATION"/>
    <n v="0"/>
    <n v="0"/>
    <n v="0"/>
    <n v="0"/>
    <n v="0"/>
    <n v="0"/>
    <n v="0"/>
    <n v="0"/>
    <n v="0"/>
    <n v="0"/>
    <n v="2282244"/>
    <n v="0"/>
    <n v="2282244"/>
    <n v="2282244"/>
    <n v="0"/>
  </r>
  <r>
    <s v="PPLBFC: TOTAL CAPITAL"/>
    <m/>
    <n v="107001"/>
    <s v="CONSTR WORK IN PROG"/>
    <x v="0"/>
    <s v="0311 - TRIMBLE COUNTY 1 - GENERATION"/>
    <x v="9"/>
    <s v="PNTL: TOTAL NON-LABOR"/>
    <n v="150035"/>
    <s v="TC1 UPPER ARCH REPLACEMENT"/>
    <s v="GEN CAP: OUTAGES"/>
    <s v="P42100: GENERATION"/>
    <n v="0"/>
    <n v="0"/>
    <n v="0"/>
    <n v="0"/>
    <n v="0"/>
    <n v="0"/>
    <n v="0"/>
    <n v="0"/>
    <n v="63624"/>
    <n v="380093"/>
    <n v="0"/>
    <n v="0"/>
    <n v="443717"/>
    <n v="443717"/>
    <n v="0"/>
  </r>
  <r>
    <s v="PPLBFC: TOTAL CAPITAL"/>
    <m/>
    <n v="107001"/>
    <s v="CONSTR WORK IN PROG"/>
    <x v="0"/>
    <s v="0311 - TRIMBLE COUNTY 1 - GENERATION"/>
    <x v="9"/>
    <s v="PNTL: TOTAL NON-LABOR"/>
    <n v="150043"/>
    <s v="TC1 ECONOMIZER REPLAC"/>
    <s v="GEN CAP: OUTAGES"/>
    <s v="P42100: GENERATION"/>
    <n v="0"/>
    <n v="0"/>
    <n v="0"/>
    <n v="0"/>
    <n v="0"/>
    <n v="0"/>
    <n v="0"/>
    <n v="0"/>
    <n v="0"/>
    <n v="2328950"/>
    <n v="0"/>
    <n v="0"/>
    <n v="2328950"/>
    <n v="2328950"/>
    <n v="0"/>
  </r>
  <r>
    <s v="PPLBFC: TOTAL CAPITAL"/>
    <m/>
    <n v="107001"/>
    <s v="CONSTR WORK IN PROG"/>
    <x v="0"/>
    <s v="0311 - TRIMBLE COUNTY 1 - GENERATION"/>
    <x v="9"/>
    <s v="PNTL: TOTAL NON-LABOR"/>
    <n v="152065"/>
    <s v="TC1 FRONT RH ASSY REPL"/>
    <s v="GEN CAP: BOILER TUBES"/>
    <s v="P42100: GENERATION"/>
    <n v="0"/>
    <n v="0"/>
    <n v="0"/>
    <n v="0"/>
    <n v="0"/>
    <n v="0"/>
    <n v="0"/>
    <n v="0"/>
    <n v="0"/>
    <n v="57724"/>
    <n v="0"/>
    <n v="0"/>
    <n v="57724"/>
    <n v="57724"/>
    <n v="0"/>
  </r>
  <r>
    <s v="PPLBFC: TOTAL CAPITAL"/>
    <m/>
    <n v="107001"/>
    <s v="CONSTR WORK IN PROG"/>
    <x v="0"/>
    <s v="0311 - TRIMBLE COUNTY 1 - GENERATION"/>
    <x v="9"/>
    <s v="PNTL: TOTAL NON-LABOR"/>
    <n v="152067"/>
    <s v="TC1 SH PENDANT PLATEN REPL"/>
    <s v="GEN CAP: OUTAGES"/>
    <s v="P42100: GENERATION"/>
    <n v="0"/>
    <n v="0"/>
    <n v="0"/>
    <n v="0"/>
    <n v="0"/>
    <n v="0"/>
    <n v="0"/>
    <n v="0"/>
    <n v="0"/>
    <n v="1510163"/>
    <n v="1026200"/>
    <n v="0"/>
    <n v="2536363"/>
    <n v="2536363"/>
    <n v="0"/>
  </r>
  <r>
    <s v="PPLBFC: TOTAL CAPITAL"/>
    <m/>
    <n v="107001"/>
    <s v="CONSTR WORK IN PROG"/>
    <x v="0"/>
    <s v="0311 - TRIMBLE COUNTY 1 - GENERATION"/>
    <x v="9"/>
    <s v="PNTL: TOTAL NON-LABOR"/>
    <n v="152667"/>
    <s v="TC1 BCWP OVERHAUL"/>
    <s v="GEN CAP: RELIABILITY"/>
    <s v="P42100: GENERATION"/>
    <n v="0"/>
    <n v="0"/>
    <n v="0"/>
    <n v="0"/>
    <n v="0"/>
    <n v="0"/>
    <n v="0"/>
    <n v="0"/>
    <n v="0"/>
    <n v="143271"/>
    <n v="0"/>
    <n v="0"/>
    <n v="143271"/>
    <n v="143271"/>
    <n v="0"/>
  </r>
  <r>
    <s v="PPLBFC: TOTAL CAPITAL"/>
    <m/>
    <n v="107001"/>
    <s v="CONSTR WORK IN PROG"/>
    <x v="0"/>
    <s v="0311 - TRIMBLE COUNTY 1 - GENERATION"/>
    <x v="9"/>
    <s v="PNTL: TOTAL NON-LABOR"/>
    <n v="154701"/>
    <s v="TC1 SSC CHAIN REPL"/>
    <s v="GEN CAP: OUTAGES"/>
    <s v="P42100: GENERATION"/>
    <n v="0"/>
    <n v="0"/>
    <n v="0"/>
    <n v="0"/>
    <n v="0"/>
    <n v="0"/>
    <n v="0"/>
    <n v="0"/>
    <n v="0"/>
    <n v="247718"/>
    <n v="0"/>
    <n v="0"/>
    <n v="247718"/>
    <n v="247718"/>
    <n v="0"/>
  </r>
  <r>
    <s v="PPLBFC: TOTAL CAPITAL"/>
    <m/>
    <n v="107001"/>
    <s v="CONSTR WORK IN PROG"/>
    <x v="0"/>
    <s v="0311 - TRIMBLE COUNTY 1 - GENERATION"/>
    <x v="9"/>
    <s v="PNTL: TOTAL NON-LABOR"/>
    <n v="154702"/>
    <s v="TC1 SSC FLIGHT REPL"/>
    <s v="GEN CAP: OUTAGES"/>
    <s v="P42100: GENERATION"/>
    <n v="0"/>
    <n v="0"/>
    <n v="0"/>
    <n v="0"/>
    <n v="0"/>
    <n v="0"/>
    <n v="0"/>
    <n v="0"/>
    <n v="0"/>
    <n v="225562"/>
    <n v="0"/>
    <n v="0"/>
    <n v="225562"/>
    <n v="225562"/>
    <n v="0"/>
  </r>
  <r>
    <s v="PPLBFC: TOTAL CAPITAL"/>
    <m/>
    <n v="107001"/>
    <s v="CONSTR WORK IN PROG"/>
    <x v="0"/>
    <s v="0311 - TRIMBLE COUNTY 1 - GENERATION"/>
    <x v="9"/>
    <s v="PNTL: TOTAL NON-LABOR"/>
    <n v="154703"/>
    <s v="TC1 SSC TILE REPL"/>
    <s v="GEN CAP: OUTAGES"/>
    <s v="P42100: GENERATION"/>
    <n v="0"/>
    <n v="0"/>
    <n v="0"/>
    <n v="0"/>
    <n v="0"/>
    <n v="0"/>
    <n v="0"/>
    <n v="0"/>
    <n v="0"/>
    <n v="247218"/>
    <n v="0"/>
    <n v="0"/>
    <n v="247218"/>
    <n v="247218"/>
    <n v="0"/>
  </r>
  <r>
    <s v="PPLBFC: TOTAL CAPITAL"/>
    <m/>
    <n v="107001"/>
    <s v="CONSTR WORK IN PROG"/>
    <x v="0"/>
    <s v="0311 - TRIMBLE COUNTY 1 - GENERATION"/>
    <x v="9"/>
    <s v="PNTL: TOTAL NON-LABOR"/>
    <n v="154753"/>
    <s v="TC VEHICLES"/>
    <s v="GEN CAP: MOBILE"/>
    <s v="P42100: GENERATION"/>
    <n v="0"/>
    <n v="0"/>
    <n v="0"/>
    <n v="0"/>
    <n v="0"/>
    <n v="0"/>
    <n v="0"/>
    <n v="0"/>
    <n v="0"/>
    <n v="0"/>
    <n v="103610"/>
    <n v="0"/>
    <n v="103610"/>
    <n v="103610"/>
    <n v="0"/>
  </r>
  <r>
    <s v="PPLBFC: TOTAL CAPITAL"/>
    <m/>
    <n v="107001"/>
    <s v="CONSTR WORK IN PROG"/>
    <x v="0"/>
    <s v="0311 - TRIMBLE COUNTY 1 - GENERATION"/>
    <x v="9"/>
    <s v="PNTL: TOTAL NON-LABOR"/>
    <n v="154777"/>
    <s v="TC1 TURBINE BUCKET REPL"/>
    <s v="GEN CAP: OUTAGES"/>
    <s v="P42100: GENERATION"/>
    <n v="0"/>
    <n v="0"/>
    <n v="0"/>
    <n v="0"/>
    <n v="0"/>
    <n v="0"/>
    <n v="0"/>
    <n v="0"/>
    <n v="0"/>
    <n v="422325"/>
    <n v="0"/>
    <n v="0"/>
    <n v="422325"/>
    <n v="422325"/>
    <n v="0"/>
  </r>
  <r>
    <s v="PPLBFC: TOTAL CAPITAL"/>
    <m/>
    <n v="107001"/>
    <s v="CONSTR WORK IN PROG"/>
    <x v="0"/>
    <s v="0311 - TRIMBLE COUNTY 1 - GENERATION"/>
    <x v="9"/>
    <s v="PNTL: TOTAL NON-LABOR"/>
    <n v="154778"/>
    <s v="TC1 TURBINE PACKING REPL"/>
    <s v="GEN CAP: OUTAGES"/>
    <s v="P42100: GENERATION"/>
    <n v="0"/>
    <n v="0"/>
    <n v="0"/>
    <n v="0"/>
    <n v="0"/>
    <n v="0"/>
    <n v="0"/>
    <n v="0"/>
    <n v="0"/>
    <n v="422325"/>
    <n v="0"/>
    <n v="0"/>
    <n v="422325"/>
    <n v="422325"/>
    <n v="0"/>
  </r>
  <r>
    <s v="PPLBFC: TOTAL CAPITAL"/>
    <m/>
    <n v="107001"/>
    <s v="CONSTR WORK IN PROG"/>
    <x v="0"/>
    <s v="0311 - TRIMBLE COUNTY 1 - GENERATION"/>
    <x v="9"/>
    <s v="PNTL: TOTAL NON-LABOR"/>
    <n v="154779"/>
    <s v="TC1 TURBINE INLET SNOUT REPL"/>
    <s v="GEN CAP: OUTAGES"/>
    <s v="P42100: GENERATION"/>
    <n v="0"/>
    <n v="0"/>
    <n v="0"/>
    <n v="0"/>
    <n v="0"/>
    <n v="0"/>
    <n v="0"/>
    <n v="0"/>
    <n v="0"/>
    <n v="337860"/>
    <n v="0"/>
    <n v="0"/>
    <n v="337860"/>
    <n v="337860"/>
    <n v="0"/>
  </r>
  <r>
    <s v="PPLBFC: TOTAL CAPITAL"/>
    <m/>
    <n v="107001"/>
    <s v="CONSTR WORK IN PROG"/>
    <x v="0"/>
    <s v="0311 - TRIMBLE COUNTY 1 - GENERATION"/>
    <x v="9"/>
    <s v="PNTL: TOTAL NON-LABOR"/>
    <n v="155602"/>
    <s v="TC1 EXP JOINTS 2025"/>
    <s v="GEN CAP: OUTAGES"/>
    <s v="P42100: GENERATION"/>
    <n v="0"/>
    <n v="0"/>
    <n v="0"/>
    <n v="0"/>
    <n v="0"/>
    <n v="0"/>
    <n v="0"/>
    <n v="0"/>
    <n v="0"/>
    <n v="253395"/>
    <n v="0"/>
    <n v="0"/>
    <n v="253395"/>
    <n v="253395"/>
    <n v="0"/>
  </r>
  <r>
    <s v="PPLBFC: TOTAL CAPITAL"/>
    <m/>
    <n v="107001"/>
    <s v="CONSTR WORK IN PROG"/>
    <x v="0"/>
    <s v="0311 - TRIMBLE COUNTY 1 - GENERATION"/>
    <x v="9"/>
    <s v="PNTL: TOTAL NON-LABOR"/>
    <n v="156939"/>
    <s v="TC1 FINAL SH LOWER LOOPS"/>
    <s v="GEN CAP: OUTAGES"/>
    <s v="P42100: GENERATION"/>
    <n v="0"/>
    <n v="0"/>
    <n v="0"/>
    <n v="0"/>
    <n v="0"/>
    <n v="0"/>
    <n v="0"/>
    <n v="0"/>
    <n v="0"/>
    <n v="645720"/>
    <n v="615720"/>
    <n v="0"/>
    <n v="1261440"/>
    <n v="1261440"/>
    <n v="0"/>
  </r>
  <r>
    <s v="PPLBFC: TOTAL CAPITAL"/>
    <m/>
    <n v="107001"/>
    <s v="CONSTR WORK IN PROG"/>
    <x v="0"/>
    <s v="0311 - TRIMBLE COUNTY 1 - GENERATION"/>
    <x v="9"/>
    <s v="PNTL: TOTAL NON-LABOR"/>
    <n v="157087"/>
    <s v="TC1 TURBINE DIAPHRAGMS"/>
    <s v="GEN CAP: OUTAGES"/>
    <s v="P42100: GENERATION"/>
    <n v="0"/>
    <n v="0"/>
    <n v="0"/>
    <n v="0"/>
    <n v="0"/>
    <n v="0"/>
    <n v="0"/>
    <n v="0"/>
    <n v="0"/>
    <n v="577751"/>
    <n v="0"/>
    <n v="0"/>
    <n v="577751"/>
    <n v="577751"/>
    <n v="0"/>
  </r>
  <r>
    <s v="PPLBFC: TOTAL CAPITAL"/>
    <m/>
    <n v="107001"/>
    <s v="CONSTR WORK IN PROG"/>
    <x v="0"/>
    <s v="0311 - TRIMBLE COUNTY 1 - GENERATION"/>
    <x v="9"/>
    <s v="PNTL: TOTAL NON-LABOR"/>
    <n v="157094"/>
    <s v="TC1 DCS UPGRADE *"/>
    <s v="GEN CAP: RELIABILITY"/>
    <s v="P42100: GENERATION"/>
    <n v="0"/>
    <n v="0"/>
    <n v="0"/>
    <n v="0"/>
    <n v="0"/>
    <n v="0"/>
    <n v="0"/>
    <n v="0"/>
    <n v="949498"/>
    <n v="0"/>
    <n v="0"/>
    <n v="0"/>
    <n v="949498"/>
    <n v="949498"/>
    <n v="0"/>
  </r>
  <r>
    <s v="PPLBFC: TOTAL CAPITAL"/>
    <m/>
    <n v="107001"/>
    <s v="CONSTR WORK IN PROG"/>
    <x v="0"/>
    <s v="0311 - TRIMBLE COUNTY 1 - GENERATION"/>
    <x v="9"/>
    <s v="PNTL: TOTAL NON-LABOR"/>
    <n v="160004"/>
    <s v="TC1 TURBINE REWIND GEN FIELD"/>
    <s v="GEN CAP: OUTAGES"/>
    <s v="P42100: GENERATION"/>
    <n v="0"/>
    <n v="0"/>
    <n v="0"/>
    <n v="0"/>
    <n v="0"/>
    <n v="0"/>
    <n v="0"/>
    <n v="0"/>
    <n v="0"/>
    <n v="821462"/>
    <n v="718340"/>
    <n v="0"/>
    <n v="1539802"/>
    <n v="1539802"/>
    <n v="0"/>
  </r>
  <r>
    <s v="PPLBFC: TOTAL CAPITAL"/>
    <m/>
    <n v="107001"/>
    <s v="CONSTR WORK IN PROG"/>
    <x v="0"/>
    <s v="0311 - TRIMBLE COUNTY 1 - GENERATION"/>
    <x v="9"/>
    <s v="PNTL: TOTAL NON-LABOR"/>
    <n v="153012"/>
    <s v="TC1 CEM UPGRADE"/>
    <s v="GEN CAP: OTHER"/>
    <s v="P42100: GENERATION"/>
    <n v="0"/>
    <n v="0"/>
    <n v="0"/>
    <n v="0"/>
    <n v="0"/>
    <n v="0"/>
    <n v="15393"/>
    <n v="0"/>
    <n v="0"/>
    <n v="0"/>
    <n v="0"/>
    <n v="0"/>
    <n v="15393"/>
    <n v="15393"/>
    <n v="0"/>
  </r>
  <r>
    <s v="PPLBFC: TOTAL CAPITAL"/>
    <m/>
    <n v="107001"/>
    <s v="CONSTR WORK IN PROG"/>
    <x v="0"/>
    <s v="0311 - TRIMBLE COUNTY 1 - GENERATION"/>
    <x v="9"/>
    <s v="PNTL: TOTAL NON-LABOR"/>
    <n v="134109"/>
    <s v="TC1 MDCT Fill &amp; DE Replac"/>
    <s v="GEN CAP: RELIABILITY"/>
    <s v="P42100: GENERATION"/>
    <n v="0"/>
    <n v="0"/>
    <n v="0"/>
    <n v="0"/>
    <n v="0"/>
    <n v="0"/>
    <n v="660261"/>
    <n v="0"/>
    <n v="0"/>
    <n v="0"/>
    <n v="0"/>
    <n v="0"/>
    <n v="660261"/>
    <n v="660261"/>
    <n v="0"/>
  </r>
  <r>
    <s v="PPLBFC: TOTAL CAPITAL"/>
    <m/>
    <n v="107001"/>
    <s v="CONSTR WORK IN PROG"/>
    <x v="0"/>
    <s v="0311 - TRIMBLE COUNTY 1 - GENERATION"/>
    <x v="9"/>
    <s v="PNTL: TOTAL NON-LABOR"/>
    <s v="154762LGE"/>
    <s v="TC HVAC UPGD"/>
    <s v="GEN CAP: RELIABILITY"/>
    <s v="P42100: GENERATION"/>
    <n v="0"/>
    <n v="0"/>
    <n v="0"/>
    <n v="0"/>
    <n v="34631"/>
    <n v="0"/>
    <n v="0"/>
    <n v="0"/>
    <n v="0"/>
    <n v="0"/>
    <n v="0"/>
    <n v="0"/>
    <n v="34631"/>
    <n v="34631"/>
    <n v="0"/>
  </r>
  <r>
    <s v="PPLBFC: TOTAL CAPITAL"/>
    <m/>
    <n v="107001"/>
    <s v="CONSTR WORK IN PROG"/>
    <x v="0"/>
    <s v="0311 - TRIMBLE COUNTY 1 - GENERATION"/>
    <x v="9"/>
    <s v="PNTL: TOTAL NON-LABOR"/>
    <n v="156985"/>
    <s v="TC1 480V SWGR UPG "/>
    <s v="GEN CAP: RELIABILITY"/>
    <s v="P42100: GENERATION"/>
    <n v="0"/>
    <n v="0"/>
    <n v="0"/>
    <n v="0"/>
    <n v="434995"/>
    <n v="0"/>
    <n v="0"/>
    <n v="0"/>
    <n v="0"/>
    <n v="0"/>
    <n v="0"/>
    <n v="0"/>
    <n v="434995"/>
    <n v="434995"/>
    <n v="0"/>
  </r>
  <r>
    <s v="PPLBFC: TOTAL CAPITAL"/>
    <m/>
    <n v="107001"/>
    <s v="CONSTR WORK IN PROG"/>
    <x v="0"/>
    <s v="0321 - TRIMBLE COUNTY 2 - GENERATION"/>
    <x v="5"/>
    <s v="PNTL: TOTAL NON-LABOR"/>
    <s v="133615LGE"/>
    <s v="TC PLT ENG/MTR RWNDS"/>
    <s v="GEN CAP: RELIABILITY"/>
    <s v="P42100: GENERATION"/>
    <n v="0"/>
    <n v="0"/>
    <n v="0"/>
    <n v="0"/>
    <n v="0"/>
    <n v="0"/>
    <n v="0"/>
    <n v="286238"/>
    <n v="0"/>
    <n v="0"/>
    <n v="0"/>
    <n v="0"/>
    <n v="286238"/>
    <n v="0"/>
    <n v="286238"/>
  </r>
  <r>
    <s v="PPLBFC: TOTAL CAPITAL"/>
    <m/>
    <n v="107001"/>
    <s v="CONSTR WORK IN PROG"/>
    <x v="0"/>
    <s v="0321 - TRIMBLE COUNTY 2 - GENERATION"/>
    <x v="5"/>
    <s v="PNTL: TOTAL NON-LABOR"/>
    <s v="133622LGE"/>
    <s v="TC LAB PURCH MONITORS"/>
    <s v="GEN CAP: RELIABILITY"/>
    <s v="P42100: GENERATION"/>
    <n v="0"/>
    <n v="0"/>
    <n v="0"/>
    <n v="0"/>
    <n v="0"/>
    <n v="0"/>
    <n v="0"/>
    <n v="98985"/>
    <n v="0"/>
    <n v="0"/>
    <n v="0"/>
    <n v="0"/>
    <n v="98985"/>
    <n v="0"/>
    <n v="98985"/>
  </r>
  <r>
    <s v="PPLBFC: TOTAL CAPITAL"/>
    <m/>
    <n v="107001"/>
    <s v="CONSTR WORK IN PROG"/>
    <x v="0"/>
    <s v="0321 - TRIMBLE COUNTY 2 - GENERATION"/>
    <x v="5"/>
    <s v="PNTL: TOTAL NON-LABOR"/>
    <s v="133627LGE"/>
    <s v="TC LAB EQUIP PURCHASES"/>
    <s v="GEN CAP: RELIABILITY"/>
    <s v="P42100: GENERATION"/>
    <n v="0"/>
    <n v="0"/>
    <n v="0"/>
    <n v="0"/>
    <n v="0"/>
    <n v="0"/>
    <n v="0"/>
    <n v="61823"/>
    <n v="125500"/>
    <n v="0"/>
    <n v="0"/>
    <n v="0"/>
    <n v="187323"/>
    <n v="0"/>
    <n v="187323"/>
  </r>
  <r>
    <s v="PPLBFC: TOTAL CAPITAL"/>
    <m/>
    <n v="107001"/>
    <s v="CONSTR WORK IN PROG"/>
    <x v="0"/>
    <s v="0321 - TRIMBLE COUNTY 2 - GENERATION"/>
    <x v="5"/>
    <s v="PNTL: TOTAL NON-LABOR"/>
    <s v="133653LGE"/>
    <s v="TC SAFETY &amp; ERT EQUIP"/>
    <s v="GEN CAP: SAFETY"/>
    <s v="P42100: GENERATION"/>
    <n v="0"/>
    <n v="0"/>
    <n v="0"/>
    <n v="0"/>
    <n v="0"/>
    <n v="0"/>
    <n v="0"/>
    <n v="0"/>
    <n v="0"/>
    <n v="0"/>
    <n v="59120"/>
    <n v="0"/>
    <n v="59120"/>
    <n v="0"/>
    <n v="59120"/>
  </r>
  <r>
    <s v="PPLBFC: TOTAL CAPITAL"/>
    <m/>
    <n v="107001"/>
    <s v="CONSTR WORK IN PROG"/>
    <x v="0"/>
    <s v="0321 - TRIMBLE COUNTY 2 - GENERATION"/>
    <x v="5"/>
    <s v="PNTL: TOTAL NON-LABOR"/>
    <s v="140619LGE"/>
    <s v="TC CONVEYOR BELT REPLACE"/>
    <s v="GEN CAP: RELIABILITY"/>
    <s v="P42100: GENERATION"/>
    <n v="0"/>
    <n v="0"/>
    <n v="0"/>
    <n v="0"/>
    <n v="0"/>
    <n v="0"/>
    <n v="0"/>
    <n v="0"/>
    <n v="292787"/>
    <n v="0"/>
    <n v="0"/>
    <n v="0"/>
    <n v="292787"/>
    <n v="0"/>
    <n v="292787"/>
  </r>
  <r>
    <s v="PPLBFC: TOTAL CAPITAL"/>
    <m/>
    <n v="107001"/>
    <s v="CONSTR WORK IN PROG"/>
    <x v="0"/>
    <s v="0321 - TRIMBLE COUNTY 2 - GENERATION"/>
    <x v="5"/>
    <s v="PNTL: TOTAL NON-LABOR"/>
    <s v="150077LGE"/>
    <s v="TC REPL SEWAGE TREAT PLANT"/>
    <s v="GEN CAP: RELIABILITY"/>
    <s v="P42100: GENERATION"/>
    <n v="0"/>
    <n v="0"/>
    <n v="0"/>
    <n v="0"/>
    <n v="0"/>
    <n v="0"/>
    <n v="0"/>
    <n v="506747"/>
    <n v="0"/>
    <n v="0"/>
    <n v="0"/>
    <n v="0"/>
    <n v="506747"/>
    <n v="0"/>
    <n v="506747"/>
  </r>
  <r>
    <s v="PPLBFC: TOTAL CAPITAL"/>
    <m/>
    <n v="107001"/>
    <s v="CONSTR WORK IN PROG"/>
    <x v="0"/>
    <s v="0321 - TRIMBLE COUNTY 2 - GENERATION"/>
    <x v="5"/>
    <s v="PNTL: TOTAL NON-LABOR"/>
    <s v="152040LGE"/>
    <s v="TC2 SSC REPLACE CHAIN"/>
    <s v="GEN CAP: OUTAGES"/>
    <s v="P42100: GENERATION"/>
    <n v="0"/>
    <n v="0"/>
    <n v="0"/>
    <n v="0"/>
    <n v="0"/>
    <n v="0"/>
    <n v="0"/>
    <n v="0"/>
    <n v="0"/>
    <n v="126679"/>
    <n v="0"/>
    <n v="0"/>
    <n v="126679"/>
    <n v="0"/>
    <n v="126679"/>
  </r>
  <r>
    <s v="PPLBFC: TOTAL CAPITAL"/>
    <m/>
    <n v="107001"/>
    <s v="CONSTR WORK IN PROG"/>
    <x v="0"/>
    <s v="0321 - TRIMBLE COUNTY 2 - GENERATION"/>
    <x v="5"/>
    <s v="PNTL: TOTAL NON-LABOR"/>
    <s v="153060LGE"/>
    <s v="TC2 REPL AH CE BASKETS"/>
    <s v="GEN CAP: OUTAGES"/>
    <s v="P42100: GENERATION"/>
    <n v="0"/>
    <n v="0"/>
    <n v="0"/>
    <n v="0"/>
    <n v="0"/>
    <n v="0"/>
    <n v="0"/>
    <n v="0"/>
    <n v="295585"/>
    <n v="0"/>
    <n v="0"/>
    <n v="0"/>
    <n v="295585"/>
    <n v="0"/>
    <n v="295585"/>
  </r>
  <r>
    <s v="PPLBFC: TOTAL CAPITAL"/>
    <m/>
    <n v="107001"/>
    <s v="CONSTR WORK IN PROG"/>
    <x v="0"/>
    <s v="0321 - TRIMBLE COUNTY 2 - GENERATION"/>
    <x v="5"/>
    <s v="PNTL: TOTAL NON-LABOR"/>
    <s v="153081LGE"/>
    <s v="TC2 SCR CATALYST L2 NEW"/>
    <s v="GEN CAP: OUTAGES"/>
    <s v="P42100: GENERATION"/>
    <n v="0"/>
    <n v="0"/>
    <n v="0"/>
    <n v="0"/>
    <n v="0"/>
    <n v="0"/>
    <n v="0"/>
    <n v="0"/>
    <n v="0"/>
    <n v="688990"/>
    <n v="0"/>
    <n v="0"/>
    <n v="688990"/>
    <n v="0"/>
    <n v="688990"/>
  </r>
  <r>
    <s v="PPLBFC: TOTAL CAPITAL"/>
    <m/>
    <n v="107001"/>
    <s v="CONSTR WORK IN PROG"/>
    <x v="0"/>
    <s v="0321 - TRIMBLE COUNTY 2 - GENERATION"/>
    <x v="5"/>
    <s v="PNTL: TOTAL NON-LABOR"/>
    <s v="154723LGE"/>
    <s v="TC COAL HANDLING D6 DOZER"/>
    <s v="GEN CAP: MOBILE"/>
    <s v="P42100: GENERATION"/>
    <n v="0"/>
    <n v="0"/>
    <n v="0"/>
    <n v="0"/>
    <n v="0"/>
    <n v="0"/>
    <n v="0"/>
    <n v="357504"/>
    <n v="0"/>
    <n v="0"/>
    <n v="0"/>
    <n v="0"/>
    <n v="357504"/>
    <n v="0"/>
    <n v="357504"/>
  </r>
  <r>
    <s v="PPLBFC: TOTAL CAPITAL"/>
    <m/>
    <n v="107001"/>
    <s v="CONSTR WORK IN PROG"/>
    <x v="0"/>
    <s v="0321 - TRIMBLE COUNTY 2 - GENERATION"/>
    <x v="5"/>
    <s v="PNTL: TOTAL NON-LABOR"/>
    <s v="157072LGE"/>
    <s v="TC STATION AIR COMP OH"/>
    <s v="GEN CAP: RELIABILITY"/>
    <s v="P42100: GENERATION"/>
    <n v="0"/>
    <n v="0"/>
    <n v="0"/>
    <n v="0"/>
    <n v="0"/>
    <n v="0"/>
    <n v="0"/>
    <n v="0"/>
    <n v="0"/>
    <n v="115448"/>
    <n v="0"/>
    <n v="0"/>
    <n v="115448"/>
    <n v="0"/>
    <n v="115448"/>
  </r>
  <r>
    <s v="PPLBFC: TOTAL CAPITAL"/>
    <m/>
    <n v="107001"/>
    <s v="CONSTR WORK IN PROG"/>
    <x v="0"/>
    <s v="0321 - TRIMBLE COUNTY 2 - GENERATION"/>
    <x v="5"/>
    <s v="PNTL: TOTAL NON-LABOR"/>
    <s v="159922LGE"/>
    <s v="TC2 FINAL SH INLET LEG-2"/>
    <s v="GEN CAP: OUTAGES"/>
    <s v="P42100: GENERATION"/>
    <n v="0"/>
    <n v="0"/>
    <n v="0"/>
    <n v="0"/>
    <n v="0"/>
    <n v="0"/>
    <n v="0"/>
    <n v="0"/>
    <n v="0"/>
    <n v="211132"/>
    <n v="0"/>
    <n v="0"/>
    <n v="211132"/>
    <n v="0"/>
    <n v="211132"/>
  </r>
  <r>
    <s v="PPLBFC: TOTAL CAPITAL"/>
    <m/>
    <n v="107001"/>
    <s v="CONSTR WORK IN PROG"/>
    <x v="0"/>
    <s v="0321 - TRIMBLE COUNTY 2 - GENERATION"/>
    <x v="5"/>
    <s v="PNTL: TOTAL NON-LABOR"/>
    <s v="159937LGE"/>
    <s v="TC LIFT STATION REPL"/>
    <s v="GEN CAP: RELIABILITY"/>
    <s v="P42100: GENERATION"/>
    <n v="0"/>
    <n v="0"/>
    <n v="0"/>
    <n v="0"/>
    <n v="0"/>
    <n v="0"/>
    <n v="0"/>
    <n v="126687"/>
    <n v="0"/>
    <n v="0"/>
    <n v="0"/>
    <n v="0"/>
    <n v="126687"/>
    <n v="0"/>
    <n v="126687"/>
  </r>
  <r>
    <s v="PPLBFC: TOTAL CAPITAL"/>
    <m/>
    <n v="107001"/>
    <s v="CONSTR WORK IN PROG"/>
    <x v="0"/>
    <s v="0321 - TRIMBLE COUNTY 2 - GENERATION"/>
    <x v="5"/>
    <s v="PNTL: TOTAL NON-LABOR"/>
    <s v="162425LGE"/>
    <s v="TC AGITATOR BLADE REPLACE"/>
    <s v="GEN CAP: RELIABILITY"/>
    <s v="P42100: GENERATION"/>
    <n v="0"/>
    <n v="0"/>
    <n v="0"/>
    <n v="0"/>
    <n v="0"/>
    <n v="0"/>
    <n v="0"/>
    <n v="297570"/>
    <n v="0"/>
    <n v="0"/>
    <n v="0"/>
    <n v="0"/>
    <n v="297570"/>
    <n v="0"/>
    <n v="297570"/>
  </r>
  <r>
    <s v="PPLBFC: TOTAL CAPITAL"/>
    <m/>
    <n v="107001"/>
    <s v="CONSTR WORK IN PROG"/>
    <x v="0"/>
    <s v="0321 - TRIMBLE COUNTY 2 - GENERATION"/>
    <x v="5"/>
    <s v="PNTL: TOTAL NON-LABOR"/>
    <s v="162427LGE"/>
    <s v="TC CLEAN VAC PIPING"/>
    <s v="GEN CAP: RELIABILITY"/>
    <s v="P42100: GENERATION"/>
    <n v="0"/>
    <n v="0"/>
    <n v="0"/>
    <n v="0"/>
    <n v="0"/>
    <n v="0"/>
    <n v="0"/>
    <n v="150335"/>
    <n v="0"/>
    <n v="0"/>
    <n v="0"/>
    <n v="0"/>
    <n v="150335"/>
    <n v="0"/>
    <n v="150335"/>
  </r>
  <r>
    <s v="PPLBFC: TOTAL CAPITAL"/>
    <m/>
    <n v="107001"/>
    <s v="CONSTR WORK IN PROG"/>
    <x v="0"/>
    <s v="0321 - TRIMBLE COUNTY 2 - GENERATION"/>
    <x v="5"/>
    <s v="PNTL: TOTAL NON-LABOR"/>
    <s v="162429LGE"/>
    <s v="TC CHUTE REPLACEMENT"/>
    <s v="GEN CAP: RELIABILITY"/>
    <s v="P42100: GENERATION"/>
    <n v="0"/>
    <n v="0"/>
    <n v="0"/>
    <n v="0"/>
    <n v="0"/>
    <n v="0"/>
    <n v="0"/>
    <n v="0"/>
    <n v="258065"/>
    <n v="0"/>
    <n v="0"/>
    <n v="0"/>
    <n v="258065"/>
    <n v="0"/>
    <n v="258065"/>
  </r>
  <r>
    <s v="PPLBFC: TOTAL CAPITAL"/>
    <m/>
    <n v="107001"/>
    <s v="CONSTR WORK IN PROG"/>
    <x v="0"/>
    <s v="0321 - TRIMBLE COUNTY 2 - GENERATION"/>
    <x v="5"/>
    <s v="PNTL: TOTAL NON-LABOR"/>
    <s v="162431LGE"/>
    <s v="TC MAGNETIC SEPARATOR"/>
    <s v="GEN CAP: RELIABILITY"/>
    <s v="P42100: GENERATION"/>
    <n v="0"/>
    <n v="0"/>
    <n v="0"/>
    <n v="0"/>
    <n v="0"/>
    <n v="0"/>
    <n v="0"/>
    <n v="398641"/>
    <n v="0"/>
    <n v="0"/>
    <n v="0"/>
    <n v="0"/>
    <n v="398641"/>
    <n v="0"/>
    <n v="398641"/>
  </r>
  <r>
    <s v="PPLBFC: TOTAL CAPITAL"/>
    <m/>
    <n v="107001"/>
    <s v="CONSTR WORK IN PROG"/>
    <x v="0"/>
    <s v="0321 - TRIMBLE COUNTY 2 - GENERATION"/>
    <x v="5"/>
    <s v="PNTL: TOTAL NON-LABOR"/>
    <s v="162467LGE"/>
    <s v="TC HYDROCYCLONE UPGD"/>
    <s v="GEN CAP: RELIABILITY"/>
    <s v="P42100: GENERATION"/>
    <n v="0"/>
    <n v="0"/>
    <n v="0"/>
    <n v="0"/>
    <n v="0"/>
    <n v="0"/>
    <n v="0"/>
    <n v="0"/>
    <n v="0"/>
    <n v="0"/>
    <n v="222152"/>
    <n v="0"/>
    <n v="222152"/>
    <n v="0"/>
    <n v="222152"/>
  </r>
  <r>
    <s v="PPLBFC: TOTAL CAPITAL"/>
    <m/>
    <n v="107001"/>
    <s v="CONSTR WORK IN PROG"/>
    <x v="0"/>
    <s v="0321 - TRIMBLE COUNTY 2 - GENERATION"/>
    <x v="5"/>
    <s v="PNTL: TOTAL NON-LABOR"/>
    <s v="139769LGE"/>
    <s v="TC REPL FIRE SYSTEM CRUSHER HOUSE"/>
    <s v="GEN CAP: RELIABILITY"/>
    <s v="P42100: GENERATION"/>
    <n v="0"/>
    <n v="0"/>
    <n v="0"/>
    <n v="0"/>
    <n v="0"/>
    <n v="0"/>
    <n v="76958"/>
    <n v="0"/>
    <n v="192395"/>
    <n v="0"/>
    <n v="0"/>
    <n v="0"/>
    <n v="269352"/>
    <n v="0"/>
    <n v="269352"/>
  </r>
  <r>
    <s v="PPLBFC: TOTAL CAPITAL"/>
    <m/>
    <n v="107001"/>
    <s v="CONSTR WORK IN PROG"/>
    <x v="0"/>
    <s v="0321 - TRIMBLE COUNTY 2 - GENERATION"/>
    <x v="5"/>
    <s v="PNTL: TOTAL NON-LABOR"/>
    <s v="153028LGE"/>
    <s v="TC FUEL BLEND FEEDER REPL"/>
    <s v="GEN CAP: RELIABILITY"/>
    <s v="P42100: GENERATION"/>
    <n v="0"/>
    <n v="0"/>
    <n v="0"/>
    <n v="0"/>
    <n v="0"/>
    <n v="0"/>
    <n v="84458"/>
    <n v="100000"/>
    <n v="0"/>
    <n v="0"/>
    <n v="0"/>
    <n v="0"/>
    <n v="184458"/>
    <n v="0"/>
    <n v="184458"/>
  </r>
  <r>
    <s v="PPLBFC: TOTAL CAPITAL"/>
    <m/>
    <n v="107001"/>
    <s v="CONSTR WORK IN PROG"/>
    <x v="0"/>
    <s v="0321 - TRIMBLE COUNTY 2 - GENERATION"/>
    <x v="5"/>
    <s v="PNTL: TOTAL NON-LABOR"/>
    <s v="156830LGE"/>
    <s v="TC MATERIAL HDLG STRUCT UPGD"/>
    <s v="GEN CAP: RELIABILITY"/>
    <s v="P42100: GENERATION"/>
    <n v="0"/>
    <n v="0"/>
    <n v="0"/>
    <n v="0"/>
    <n v="0"/>
    <n v="0"/>
    <n v="203957"/>
    <n v="0"/>
    <n v="0"/>
    <n v="0"/>
    <n v="0"/>
    <n v="0"/>
    <n v="203957"/>
    <n v="0"/>
    <n v="203957"/>
  </r>
  <r>
    <s v="PPLBFC: TOTAL CAPITAL"/>
    <m/>
    <n v="107001"/>
    <s v="CONSTR WORK IN PROG"/>
    <x v="0"/>
    <s v="0321 - TRIMBLE COUNTY 2 - GENERATION"/>
    <x v="5"/>
    <s v="PNTL: TOTAL NON-LABOR"/>
    <s v="162725LGE"/>
    <s v="TC LIMESTONE LBU UPGD"/>
    <s v="GEN CAP: RELIABILITY"/>
    <s v="P42100: GENERATION"/>
    <n v="0"/>
    <n v="0"/>
    <n v="0"/>
    <n v="0"/>
    <n v="0"/>
    <n v="0"/>
    <n v="542809"/>
    <n v="0"/>
    <n v="0"/>
    <n v="0"/>
    <n v="0"/>
    <n v="0"/>
    <n v="542809"/>
    <n v="0"/>
    <n v="542809"/>
  </r>
  <r>
    <s v="PPLBFC: TOTAL CAPITAL"/>
    <m/>
    <n v="107001"/>
    <s v="CONSTR WORK IN PROG"/>
    <x v="0"/>
    <s v="0321 - TRIMBLE COUNTY 2 - GENERATION"/>
    <x v="5"/>
    <s v="PNTL: TOTAL NON-LABOR"/>
    <s v="155077LGE"/>
    <s v="TC INSIGHT CM VIB MONITOR"/>
    <s v="GEN CAP: RELIABILITY"/>
    <s v="P42100: GENERATION"/>
    <n v="0"/>
    <n v="0"/>
    <n v="0"/>
    <n v="0"/>
    <n v="0"/>
    <n v="21114"/>
    <n v="0"/>
    <n v="0"/>
    <n v="0"/>
    <n v="0"/>
    <n v="0"/>
    <n v="0"/>
    <n v="21114"/>
    <n v="0"/>
    <n v="21114"/>
  </r>
  <r>
    <s v="PPLBFC: TOTAL CAPITAL"/>
    <m/>
    <n v="107001"/>
    <s v="CONSTR WORK IN PROG"/>
    <x v="0"/>
    <s v="0321 - TRIMBLE COUNTY 2 - GENERATION"/>
    <x v="5"/>
    <s v="PNTL: TOTAL NON-LABOR"/>
    <s v="159864LGE"/>
    <s v="TC PWS EQUIP/MONITORS"/>
    <s v="GEN CAP: PROCESS WATER"/>
    <s v="P42100: GENERATION"/>
    <n v="0"/>
    <n v="0"/>
    <n v="0"/>
    <n v="0"/>
    <n v="0"/>
    <n v="21394"/>
    <n v="0"/>
    <n v="0"/>
    <n v="0"/>
    <n v="0"/>
    <n v="0"/>
    <n v="0"/>
    <n v="21394"/>
    <n v="0"/>
    <n v="21394"/>
  </r>
  <r>
    <s v="PPLBFC: TOTAL CAPITAL"/>
    <m/>
    <n v="107001"/>
    <s v="CONSTR WORK IN PROG"/>
    <x v="0"/>
    <s v="0321 - TRIMBLE COUNTY 2 - GENERATION"/>
    <x v="5"/>
    <s v="PNTL: TOTAL NON-LABOR"/>
    <s v="159864LGE"/>
    <s v="TC PWS EQUIP/MONITORS"/>
    <s v="GEN CAP: RELIABILITY"/>
    <s v="P42100: GENERATION"/>
    <n v="0"/>
    <n v="0"/>
    <n v="0"/>
    <n v="0"/>
    <n v="0"/>
    <n v="21961"/>
    <n v="0"/>
    <n v="0"/>
    <n v="0"/>
    <n v="0"/>
    <n v="0"/>
    <n v="0"/>
    <n v="21961"/>
    <n v="0"/>
    <n v="21961"/>
  </r>
  <r>
    <s v="PPLBFC: TOTAL CAPITAL"/>
    <m/>
    <n v="107001"/>
    <s v="CONSTR WORK IN PROG"/>
    <x v="0"/>
    <s v="0321 - TRIMBLE COUNTY 2 - GENERATION"/>
    <x v="5"/>
    <s v="PNTL: TOTAL NON-LABOR"/>
    <s v="139682LGE"/>
    <s v="TC PREDICTIVE MAINT DEVICES"/>
    <s v="GEN CAP: RELIABILITY"/>
    <s v="P42100: GENERATION"/>
    <n v="0"/>
    <n v="0"/>
    <n v="0"/>
    <n v="0"/>
    <n v="0"/>
    <n v="42229"/>
    <n v="0"/>
    <n v="37837"/>
    <n v="0"/>
    <n v="0"/>
    <n v="0"/>
    <n v="0"/>
    <n v="80066"/>
    <n v="0"/>
    <n v="80066"/>
  </r>
  <r>
    <s v="PPLBFC: TOTAL CAPITAL"/>
    <m/>
    <n v="107001"/>
    <s v="CONSTR WORK IN PROG"/>
    <x v="0"/>
    <s v="0321 - TRIMBLE COUNTY 2 - GENERATION"/>
    <x v="5"/>
    <s v="PNTL: TOTAL NON-LABOR"/>
    <s v="162446LGE"/>
    <s v="TC SW PIPING INSTALL"/>
    <s v="GEN CAP: RELIABILITY"/>
    <s v="P42100: GENERATION"/>
    <n v="0"/>
    <n v="0"/>
    <n v="0"/>
    <n v="0"/>
    <n v="0"/>
    <n v="73879"/>
    <n v="0"/>
    <n v="0"/>
    <n v="0"/>
    <n v="0"/>
    <n v="0"/>
    <n v="0"/>
    <n v="73879"/>
    <n v="0"/>
    <n v="73879"/>
  </r>
  <r>
    <s v="PPLBFC: TOTAL CAPITAL"/>
    <m/>
    <n v="107001"/>
    <s v="CONSTR WORK IN PROG"/>
    <x v="0"/>
    <s v="0321 - TRIMBLE COUNTY 2 - GENERATION"/>
    <x v="5"/>
    <s v="PNTL: TOTAL NON-LABOR"/>
    <s v="162440LGE"/>
    <s v="TC UPGD LIMESTONE SCALE"/>
    <s v="GEN CAP: RELIABILITY"/>
    <s v="P42100: GENERATION"/>
    <n v="0"/>
    <n v="0"/>
    <n v="0"/>
    <n v="0"/>
    <n v="0"/>
    <n v="73888"/>
    <n v="0"/>
    <n v="0"/>
    <n v="0"/>
    <n v="0"/>
    <n v="0"/>
    <n v="0"/>
    <n v="73888"/>
    <n v="0"/>
    <n v="73888"/>
  </r>
  <r>
    <s v="PPLBFC: TOTAL CAPITAL"/>
    <m/>
    <n v="107001"/>
    <s v="CONSTR WORK IN PROG"/>
    <x v="0"/>
    <s v="0321 - TRIMBLE COUNTY 2 - GENERATION"/>
    <x v="5"/>
    <s v="PNTL: TOTAL NON-LABOR"/>
    <s v="156846LGE"/>
    <s v="TC DCS METERING UPGD"/>
    <s v="GEN CAP: RELIABILITY"/>
    <s v="P42100: GENERATION"/>
    <n v="0"/>
    <n v="0"/>
    <n v="0"/>
    <n v="0"/>
    <n v="0"/>
    <n v="81583"/>
    <n v="0"/>
    <n v="0"/>
    <n v="0"/>
    <n v="0"/>
    <n v="0"/>
    <n v="0"/>
    <n v="81583"/>
    <n v="0"/>
    <n v="81583"/>
  </r>
  <r>
    <s v="PPLBFC: TOTAL CAPITAL"/>
    <m/>
    <n v="107001"/>
    <s v="CONSTR WORK IN PROG"/>
    <x v="0"/>
    <s v="0321 - TRIMBLE COUNTY 2 - GENERATION"/>
    <x v="5"/>
    <s v="PNTL: TOTAL NON-LABOR"/>
    <s v="153056LGE"/>
    <s v="TC IMPOUNDMENT IMPROVEMENTS"/>
    <s v="GEN CAP: OTHER"/>
    <s v="P42100: GENERATION"/>
    <n v="0"/>
    <n v="0"/>
    <n v="0"/>
    <n v="0"/>
    <n v="0"/>
    <n v="83114"/>
    <n v="0"/>
    <n v="0"/>
    <n v="0"/>
    <n v="0"/>
    <n v="0"/>
    <n v="0"/>
    <n v="83114"/>
    <n v="0"/>
    <n v="83114"/>
  </r>
  <r>
    <s v="PPLBFC: TOTAL CAPITAL"/>
    <m/>
    <n v="107001"/>
    <s v="CONSTR WORK IN PROG"/>
    <x v="0"/>
    <s v="0321 - TRIMBLE COUNTY 2 - GENERATION"/>
    <x v="5"/>
    <s v="PNTL: TOTAL NON-LABOR"/>
    <s v="157122LGE"/>
    <s v="TC STACK ELEVATOR REFURB"/>
    <s v="GEN CAP: RELIABILITY"/>
    <s v="P42100: GENERATION"/>
    <n v="0"/>
    <n v="0"/>
    <n v="0"/>
    <n v="0"/>
    <n v="0"/>
    <n v="113898"/>
    <n v="394024"/>
    <n v="0"/>
    <n v="0"/>
    <n v="0"/>
    <n v="0"/>
    <n v="0"/>
    <n v="507922"/>
    <n v="0"/>
    <n v="507922"/>
  </r>
  <r>
    <s v="PPLBFC: TOTAL CAPITAL"/>
    <m/>
    <n v="107001"/>
    <s v="CONSTR WORK IN PROG"/>
    <x v="0"/>
    <s v="0321 - TRIMBLE COUNTY 2 - GENERATION"/>
    <x v="5"/>
    <s v="PNTL: TOTAL NON-LABOR"/>
    <s v="152693LGE"/>
    <s v="TC OFFICE UPGRADES"/>
    <s v="GEN CAP: RELIABILITY"/>
    <s v="P42100: GENERATION"/>
    <n v="0"/>
    <n v="0"/>
    <n v="0"/>
    <n v="0"/>
    <n v="0"/>
    <n v="195819"/>
    <n v="199320"/>
    <n v="0"/>
    <n v="0"/>
    <n v="0"/>
    <n v="0"/>
    <n v="0"/>
    <n v="395140"/>
    <n v="0"/>
    <n v="395140"/>
  </r>
  <r>
    <s v="PPLBFC: TOTAL CAPITAL"/>
    <m/>
    <n v="107001"/>
    <s v="CONSTR WORK IN PROG"/>
    <x v="0"/>
    <s v="0321 - TRIMBLE COUNTY 2 - GENERATION"/>
    <x v="5"/>
    <s v="PNTL: TOTAL NON-LABOR"/>
    <s v="156980LGE"/>
    <s v="TC INVERTER UPG"/>
    <s v="GEN CAP: RELIABILITY"/>
    <s v="P42100: GENERATION"/>
    <n v="0"/>
    <n v="0"/>
    <n v="0"/>
    <n v="0"/>
    <n v="0"/>
    <n v="230873"/>
    <n v="0"/>
    <n v="0"/>
    <n v="0"/>
    <n v="0"/>
    <n v="0"/>
    <n v="0"/>
    <n v="230873"/>
    <n v="0"/>
    <n v="230873"/>
  </r>
  <r>
    <s v="PPLBFC: TOTAL CAPITAL"/>
    <m/>
    <n v="107001"/>
    <s v="CONSTR WORK IN PROG"/>
    <x v="0"/>
    <s v="0321 - TRIMBLE COUNTY 2 - GENERATION"/>
    <x v="6"/>
    <s v="PNTL: TOTAL NON-LABOR"/>
    <s v="133622LGE"/>
    <s v="TC LAB PURCH MONITORS"/>
    <s v="GEN CAP: RELIABILITY"/>
    <s v="P42100: GENERATION"/>
    <n v="0"/>
    <n v="0"/>
    <n v="0"/>
    <n v="0"/>
    <n v="0"/>
    <n v="0"/>
    <n v="0"/>
    <n v="102025"/>
    <n v="0"/>
    <n v="0"/>
    <n v="0"/>
    <n v="0"/>
    <n v="102025"/>
    <n v="0"/>
    <n v="102025"/>
  </r>
  <r>
    <s v="PPLBFC: TOTAL CAPITAL"/>
    <m/>
    <n v="107001"/>
    <s v="CONSTR WORK IN PROG"/>
    <x v="0"/>
    <s v="0321 - TRIMBLE COUNTY 2 - GENERATION"/>
    <x v="6"/>
    <s v="PNTL: TOTAL NON-LABOR"/>
    <s v="133627LGE"/>
    <s v="TC LAB EQUIP PURCHASES"/>
    <s v="GEN CAP: RELIABILITY"/>
    <s v="P42100: GENERATION"/>
    <n v="0"/>
    <n v="0"/>
    <n v="0"/>
    <n v="0"/>
    <n v="0"/>
    <n v="0"/>
    <n v="0"/>
    <n v="63737"/>
    <n v="0"/>
    <n v="0"/>
    <n v="0"/>
    <n v="0"/>
    <n v="63737"/>
    <n v="0"/>
    <n v="63737"/>
  </r>
  <r>
    <s v="PPLBFC: TOTAL CAPITAL"/>
    <m/>
    <n v="107001"/>
    <s v="CONSTR WORK IN PROG"/>
    <x v="0"/>
    <s v="0321 - TRIMBLE COUNTY 2 - GENERATION"/>
    <x v="6"/>
    <s v="PNTL: TOTAL NON-LABOR"/>
    <s v="133653LGE"/>
    <s v="TC SAFETY &amp; ERT EQUIP"/>
    <s v="GEN CAP: SAFETY"/>
    <s v="P42100: GENERATION"/>
    <n v="0"/>
    <n v="0"/>
    <n v="0"/>
    <n v="0"/>
    <n v="0"/>
    <n v="0"/>
    <n v="0"/>
    <n v="64188"/>
    <n v="0"/>
    <n v="0"/>
    <n v="0"/>
    <n v="0"/>
    <n v="64188"/>
    <n v="0"/>
    <n v="64188"/>
  </r>
  <r>
    <s v="PPLBFC: TOTAL CAPITAL"/>
    <m/>
    <n v="107001"/>
    <s v="CONSTR WORK IN PROG"/>
    <x v="0"/>
    <s v="0321 - TRIMBLE COUNTY 2 - GENERATION"/>
    <x v="6"/>
    <s v="PNTL: TOTAL NON-LABOR"/>
    <s v="140619LGE"/>
    <s v="TC CONVEYOR BELT REPLACE"/>
    <s v="GEN CAP: RELIABILITY"/>
    <s v="P42100: GENERATION"/>
    <n v="0"/>
    <n v="0"/>
    <n v="0"/>
    <n v="0"/>
    <n v="0"/>
    <n v="0"/>
    <n v="0"/>
    <n v="0"/>
    <n v="0"/>
    <n v="301796"/>
    <n v="0"/>
    <n v="0"/>
    <n v="301796"/>
    <n v="0"/>
    <n v="301796"/>
  </r>
  <r>
    <s v="PPLBFC: TOTAL CAPITAL"/>
    <m/>
    <n v="107001"/>
    <s v="CONSTR WORK IN PROG"/>
    <x v="0"/>
    <s v="0321 - TRIMBLE COUNTY 2 - GENERATION"/>
    <x v="6"/>
    <s v="PNTL: TOTAL NON-LABOR"/>
    <s v="150000LGE"/>
    <s v="TC SITE PAVING"/>
    <s v="GEN CAP: RELIABILITY"/>
    <s v="P42100: GENERATION"/>
    <n v="0"/>
    <n v="0"/>
    <n v="0"/>
    <n v="0"/>
    <n v="0"/>
    <n v="0"/>
    <n v="0"/>
    <n v="192395"/>
    <n v="0"/>
    <n v="0"/>
    <n v="0"/>
    <n v="0"/>
    <n v="192395"/>
    <n v="0"/>
    <n v="192395"/>
  </r>
  <r>
    <s v="PPLBFC: TOTAL CAPITAL"/>
    <m/>
    <n v="107001"/>
    <s v="CONSTR WORK IN PROG"/>
    <x v="0"/>
    <s v="0321 - TRIMBLE COUNTY 2 - GENERATION"/>
    <x v="6"/>
    <s v="PNTL: TOTAL NON-LABOR"/>
    <s v="150053LGE"/>
    <s v="TC ELECTROMECH RELAY "/>
    <s v="GEN CAP: RELIABILITY"/>
    <s v="P42100: GENERATION"/>
    <n v="0"/>
    <n v="0"/>
    <n v="0"/>
    <n v="0"/>
    <n v="0"/>
    <n v="0"/>
    <n v="0"/>
    <n v="0"/>
    <n v="363169"/>
    <n v="0"/>
    <n v="0"/>
    <n v="0"/>
    <n v="363169"/>
    <n v="0"/>
    <n v="363169"/>
  </r>
  <r>
    <s v="PPLBFC: TOTAL CAPITAL"/>
    <m/>
    <n v="107001"/>
    <s v="CONSTR WORK IN PROG"/>
    <x v="0"/>
    <s v="0321 - TRIMBLE COUNTY 2 - GENERATION"/>
    <x v="6"/>
    <s v="PNTL: TOTAL NON-LABOR"/>
    <s v="153048LGE"/>
    <s v="TC2 FINAL SH REPL"/>
    <s v="GEN CAP: OUTAGES"/>
    <s v="P42100: GENERATION"/>
    <n v="0"/>
    <n v="0"/>
    <n v="0"/>
    <n v="0"/>
    <n v="0"/>
    <n v="0"/>
    <n v="0"/>
    <n v="0"/>
    <n v="253359"/>
    <n v="0"/>
    <n v="0"/>
    <n v="0"/>
    <n v="253359"/>
    <n v="0"/>
    <n v="253359"/>
  </r>
  <r>
    <s v="PPLBFC: TOTAL CAPITAL"/>
    <m/>
    <n v="107001"/>
    <s v="CONSTR WORK IN PROG"/>
    <x v="0"/>
    <s v="0321 - TRIMBLE COUNTY 2 - GENERATION"/>
    <x v="6"/>
    <s v="PNTL: TOTAL NON-LABOR"/>
    <s v="153062LGE"/>
    <s v="TC2 HEATER GA RETUBE"/>
    <s v="GEN CAP: OUTAGES"/>
    <s v="P42100: GENERATION"/>
    <n v="0"/>
    <n v="0"/>
    <n v="0"/>
    <n v="0"/>
    <n v="0"/>
    <n v="0"/>
    <n v="0"/>
    <n v="253359"/>
    <n v="0"/>
    <n v="0"/>
    <n v="0"/>
    <n v="0"/>
    <n v="253359"/>
    <n v="0"/>
    <n v="253359"/>
  </r>
  <r>
    <s v="PPLBFC: TOTAL CAPITAL"/>
    <m/>
    <n v="107001"/>
    <s v="CONSTR WORK IN PROG"/>
    <x v="0"/>
    <s v="0321 - TRIMBLE COUNTY 2 - GENERATION"/>
    <x v="6"/>
    <s v="PNTL: TOTAL NON-LABOR"/>
    <s v="155564LGE"/>
    <s v="TC2 BOILER WATER WALL "/>
    <s v="GEN CAP: OUTAGES"/>
    <s v="P42100: GENERATION"/>
    <n v="0"/>
    <n v="0"/>
    <n v="0"/>
    <n v="0"/>
    <n v="0"/>
    <n v="0"/>
    <n v="0"/>
    <n v="0"/>
    <n v="548645"/>
    <n v="0"/>
    <n v="0"/>
    <n v="0"/>
    <n v="548645"/>
    <n v="0"/>
    <n v="548645"/>
  </r>
  <r>
    <s v="PPLBFC: TOTAL CAPITAL"/>
    <m/>
    <n v="107001"/>
    <s v="CONSTR WORK IN PROG"/>
    <x v="0"/>
    <s v="0321 - TRIMBLE COUNTY 2 - GENERATION"/>
    <x v="6"/>
    <s v="PNTL: TOTAL NON-LABOR"/>
    <s v="156988LGE"/>
    <s v="TC 480V SWGR UPG"/>
    <s v="GEN CAP: RELIABILITY"/>
    <s v="P42100: GENERATION"/>
    <n v="0"/>
    <n v="0"/>
    <n v="0"/>
    <n v="0"/>
    <n v="0"/>
    <n v="0"/>
    <n v="0"/>
    <n v="404325"/>
    <n v="0"/>
    <n v="0"/>
    <n v="0"/>
    <n v="0"/>
    <n v="404325"/>
    <n v="0"/>
    <n v="404325"/>
  </r>
  <r>
    <s v="PPLBFC: TOTAL CAPITAL"/>
    <m/>
    <n v="107001"/>
    <s v="CONSTR WORK IN PROG"/>
    <x v="0"/>
    <s v="0321 - TRIMBLE COUNTY 2 - GENERATION"/>
    <x v="6"/>
    <s v="PNTL: TOTAL NON-LABOR"/>
    <s v="159924LGE"/>
    <s v="TC2 FINAL SH INLET LEG -3"/>
    <s v="GEN CAP: OUTAGES"/>
    <s v="P42100: GENERATION"/>
    <n v="0"/>
    <n v="0"/>
    <n v="0"/>
    <n v="0"/>
    <n v="0"/>
    <n v="0"/>
    <n v="0"/>
    <n v="0"/>
    <n v="269335"/>
    <n v="0"/>
    <n v="0"/>
    <n v="0"/>
    <n v="269335"/>
    <n v="0"/>
    <n v="269335"/>
  </r>
  <r>
    <s v="PPLBFC: TOTAL CAPITAL"/>
    <m/>
    <n v="107001"/>
    <s v="CONSTR WORK IN PROG"/>
    <x v="0"/>
    <s v="0321 - TRIMBLE COUNTY 2 - GENERATION"/>
    <x v="6"/>
    <s v="PNTL: TOTAL NON-LABOR"/>
    <s v="159937LGE"/>
    <s v="TC LIFT STATION REPL"/>
    <s v="GEN CAP: RELIABILITY"/>
    <s v="P42100: GENERATION"/>
    <n v="0"/>
    <n v="0"/>
    <n v="0"/>
    <n v="0"/>
    <n v="0"/>
    <n v="0"/>
    <n v="0"/>
    <n v="0"/>
    <n v="126687"/>
    <n v="0"/>
    <n v="0"/>
    <n v="0"/>
    <n v="126687"/>
    <n v="0"/>
    <n v="126687"/>
  </r>
  <r>
    <s v="PPLBFC: TOTAL CAPITAL"/>
    <m/>
    <n v="107001"/>
    <s v="CONSTR WORK IN PROG"/>
    <x v="0"/>
    <s v="0321 - TRIMBLE COUNTY 2 - GENERATION"/>
    <x v="6"/>
    <s v="PNTL: TOTAL NON-LABOR"/>
    <s v="159939LGE"/>
    <s v="TC2 INSTALL LOS BUCKETS"/>
    <s v="GEN CAP: OUTAGES"/>
    <s v="P42100: GENERATION"/>
    <n v="0"/>
    <n v="0"/>
    <n v="0"/>
    <n v="0"/>
    <n v="0"/>
    <n v="0"/>
    <n v="0"/>
    <n v="0"/>
    <n v="0"/>
    <n v="0"/>
    <n v="548944"/>
    <n v="0"/>
    <n v="548944"/>
    <n v="0"/>
    <n v="548944"/>
  </r>
  <r>
    <s v="PPLBFC: TOTAL CAPITAL"/>
    <m/>
    <n v="107001"/>
    <s v="CONSTR WORK IN PROG"/>
    <x v="0"/>
    <s v="0321 - TRIMBLE COUNTY 2 - GENERATION"/>
    <x v="6"/>
    <s v="PNTL: TOTAL NON-LABOR"/>
    <s v="159908LGE"/>
    <s v="TC LANDFILL IMPROVEMENT"/>
    <s v="GEN CAP: RELIABILITY"/>
    <s v="P42100: GENERATION"/>
    <n v="0"/>
    <n v="0"/>
    <n v="0"/>
    <n v="0"/>
    <n v="0"/>
    <n v="0"/>
    <n v="57718"/>
    <n v="0"/>
    <n v="0"/>
    <n v="0"/>
    <n v="0"/>
    <n v="0"/>
    <n v="57718"/>
    <n v="0"/>
    <n v="57718"/>
  </r>
  <r>
    <s v="PPLBFC: TOTAL CAPITAL"/>
    <m/>
    <n v="107001"/>
    <s v="CONSTR WORK IN PROG"/>
    <x v="0"/>
    <s v="0321 - TRIMBLE COUNTY 2 - GENERATION"/>
    <x v="6"/>
    <s v="PNTL: TOTAL NON-LABOR"/>
    <s v="152693LGE"/>
    <s v="TC OFFICE UPGRADES"/>
    <s v="GEN CAP: RELIABILITY"/>
    <s v="P42100: GENERATION"/>
    <n v="0"/>
    <n v="0"/>
    <n v="0"/>
    <n v="0"/>
    <n v="0"/>
    <n v="0"/>
    <n v="211145"/>
    <n v="0"/>
    <n v="0"/>
    <n v="0"/>
    <n v="0"/>
    <n v="0"/>
    <n v="211145"/>
    <n v="0"/>
    <n v="211145"/>
  </r>
  <r>
    <s v="PPLBFC: TOTAL CAPITAL"/>
    <m/>
    <n v="107001"/>
    <s v="CONSTR WORK IN PROG"/>
    <x v="0"/>
    <s v="0321 - TRIMBLE COUNTY 2 - GENERATION"/>
    <x v="6"/>
    <s v="PNTL: TOTAL NON-LABOR"/>
    <s v="133615LGE"/>
    <s v="TC PLT ENG/MTR RWNDS"/>
    <s v="GEN CAP: RELIABILITY"/>
    <s v="P42100: GENERATION"/>
    <n v="0"/>
    <n v="0"/>
    <n v="0"/>
    <n v="0"/>
    <n v="0"/>
    <n v="0"/>
    <n v="294825"/>
    <n v="0"/>
    <n v="0"/>
    <n v="0"/>
    <n v="0"/>
    <n v="0"/>
    <n v="294825"/>
    <n v="0"/>
    <n v="294825"/>
  </r>
  <r>
    <s v="PPLBFC: TOTAL CAPITAL"/>
    <m/>
    <n v="107001"/>
    <s v="CONSTR WORK IN PROG"/>
    <x v="0"/>
    <s v="0321 - TRIMBLE COUNTY 2 - GENERATION"/>
    <x v="6"/>
    <s v="PNTL: TOTAL NON-LABOR"/>
    <s v="155077LGE"/>
    <s v="TC INSIGHT CM VIB MONITOR"/>
    <s v="GEN CAP: RELIABILITY"/>
    <s v="P42100: GENERATION"/>
    <n v="0"/>
    <n v="0"/>
    <n v="0"/>
    <n v="0"/>
    <n v="0"/>
    <n v="21114"/>
    <n v="0"/>
    <n v="0"/>
    <n v="0"/>
    <n v="0"/>
    <n v="0"/>
    <n v="0"/>
    <n v="21114"/>
    <n v="0"/>
    <n v="21114"/>
  </r>
  <r>
    <s v="PPLBFC: TOTAL CAPITAL"/>
    <m/>
    <n v="107001"/>
    <s v="CONSTR WORK IN PROG"/>
    <x v="0"/>
    <s v="0321 - TRIMBLE COUNTY 2 - GENERATION"/>
    <x v="6"/>
    <s v="PNTL: TOTAL NON-LABOR"/>
    <s v="153056LGE"/>
    <s v="TC IMPOUNDMENT IMPROVEMENTS"/>
    <s v="GEN CAP: OTHER"/>
    <s v="P42100: GENERATION"/>
    <n v="0"/>
    <n v="0"/>
    <n v="0"/>
    <n v="0"/>
    <n v="0"/>
    <n v="43096"/>
    <n v="0"/>
    <n v="0"/>
    <n v="0"/>
    <n v="0"/>
    <n v="0"/>
    <n v="0"/>
    <n v="43096"/>
    <n v="0"/>
    <n v="43096"/>
  </r>
  <r>
    <s v="PPLBFC: TOTAL CAPITAL"/>
    <m/>
    <n v="107001"/>
    <s v="CONSTR WORK IN PROG"/>
    <x v="0"/>
    <s v="0321 - TRIMBLE COUNTY 2 - GENERATION"/>
    <x v="6"/>
    <s v="PNTL: TOTAL NON-LABOR"/>
    <s v="139682LGE"/>
    <s v="TC PREDICTIVE MAINT DEVICES"/>
    <s v="GEN CAP: RELIABILITY"/>
    <s v="P42100: GENERATION"/>
    <n v="0"/>
    <n v="0"/>
    <n v="0"/>
    <n v="0"/>
    <n v="0"/>
    <n v="44369"/>
    <n v="0"/>
    <n v="0"/>
    <n v="0"/>
    <n v="0"/>
    <n v="0"/>
    <n v="0"/>
    <n v="44369"/>
    <n v="0"/>
    <n v="44369"/>
  </r>
  <r>
    <s v="PPLBFC: TOTAL CAPITAL"/>
    <m/>
    <n v="107001"/>
    <s v="CONSTR WORK IN PROG"/>
    <x v="0"/>
    <s v="0321 - TRIMBLE COUNTY 2 - GENERATION"/>
    <x v="6"/>
    <s v="PNTL: TOTAL NON-LABOR"/>
    <s v="157075LGE"/>
    <s v="TC2 HA COMP OH"/>
    <s v="GEN CAP: RELIABILITY"/>
    <s v="P42100: GENERATION"/>
    <n v="0"/>
    <n v="0"/>
    <n v="0"/>
    <n v="0"/>
    <n v="0"/>
    <n v="104259"/>
    <n v="0"/>
    <n v="0"/>
    <n v="0"/>
    <n v="0"/>
    <n v="0"/>
    <n v="0"/>
    <n v="104259"/>
    <n v="0"/>
    <n v="104259"/>
  </r>
  <r>
    <s v="PPLBFC: TOTAL CAPITAL"/>
    <m/>
    <n v="107001"/>
    <s v="CONSTR WORK IN PROG"/>
    <x v="0"/>
    <s v="0321 - TRIMBLE COUNTY 2 - GENERATION"/>
    <x v="6"/>
    <s v="PNTL: TOTAL NON-LABOR"/>
    <s v="152654LGE"/>
    <s v="TC GYPSUM DEWATERING BELT"/>
    <s v="GEN CAP: RELIABILITY"/>
    <s v="P42100: GENERATION"/>
    <n v="0"/>
    <n v="0"/>
    <n v="0"/>
    <n v="0"/>
    <n v="0"/>
    <n v="168930"/>
    <n v="0"/>
    <n v="0"/>
    <n v="0"/>
    <n v="0"/>
    <n v="0"/>
    <n v="0"/>
    <n v="168930"/>
    <n v="0"/>
    <n v="168930"/>
  </r>
  <r>
    <s v="PPLBFC: TOTAL CAPITAL"/>
    <m/>
    <n v="107001"/>
    <s v="CONSTR WORK IN PROG"/>
    <x v="0"/>
    <s v="0321 - TRIMBLE COUNTY 2 - GENERATION"/>
    <x v="6"/>
    <s v="PNTL: TOTAL NON-LABOR"/>
    <s v="156830LGE"/>
    <s v="TC MATERIAL HDLG STRUCT UPGD"/>
    <s v="GEN CAP: RELIABILITY"/>
    <s v="P42100: GENERATION"/>
    <n v="0"/>
    <n v="0"/>
    <n v="0"/>
    <n v="0"/>
    <n v="0"/>
    <n v="210371"/>
    <n v="0"/>
    <n v="0"/>
    <n v="0"/>
    <n v="0"/>
    <n v="0"/>
    <n v="0"/>
    <n v="210371"/>
    <n v="0"/>
    <n v="210371"/>
  </r>
  <r>
    <s v="PPLBFC: TOTAL CAPITAL"/>
    <m/>
    <n v="107001"/>
    <s v="CONSTR WORK IN PROG"/>
    <x v="0"/>
    <s v="0321 - TRIMBLE COUNTY 2 - GENERATION"/>
    <x v="6"/>
    <s v="PNTL: TOTAL NON-LABOR"/>
    <s v="154759LGE"/>
    <s v="TC LED LIGHTING"/>
    <s v="GEN CAP: RELIABILITY"/>
    <s v="P42100: GENERATION"/>
    <n v="0"/>
    <n v="0"/>
    <n v="0"/>
    <n v="0"/>
    <n v="0"/>
    <n v="295602"/>
    <n v="0"/>
    <n v="0"/>
    <n v="0"/>
    <n v="0"/>
    <n v="0"/>
    <n v="0"/>
    <n v="295602"/>
    <n v="0"/>
    <n v="295602"/>
  </r>
  <r>
    <s v="PPLBFC: TOTAL CAPITAL"/>
    <m/>
    <n v="107001"/>
    <s v="CONSTR WORK IN PROG"/>
    <x v="0"/>
    <s v="0321 - TRIMBLE COUNTY 2 - GENERATION"/>
    <x v="6"/>
    <s v="PNTL: TOTAL NON-LABOR"/>
    <s v="156825LGE"/>
    <s v="TC MOORING CELL REFURB"/>
    <s v="GEN CAP: RELIABILITY"/>
    <s v="P42100: GENERATION"/>
    <n v="0"/>
    <n v="0"/>
    <n v="0"/>
    <n v="0"/>
    <n v="0"/>
    <n v="336337"/>
    <n v="0"/>
    <n v="0"/>
    <n v="0"/>
    <n v="0"/>
    <n v="0"/>
    <n v="0"/>
    <n v="336337"/>
    <n v="0"/>
    <n v="336337"/>
  </r>
  <r>
    <s v="PPLBFC: TOTAL CAPITAL"/>
    <m/>
    <n v="107001"/>
    <s v="CONSTR WORK IN PROG"/>
    <x v="0"/>
    <s v="0321 - TRIMBLE COUNTY 2 - GENERATION"/>
    <x v="7"/>
    <s v="PNTL: TOTAL NON-LABOR"/>
    <s v="133615LGE"/>
    <s v="TC PLT ENG/MTR RWNDS"/>
    <s v="GEN CAP: RELIABILITY"/>
    <s v="P42100: GENERATION"/>
    <n v="0"/>
    <n v="0"/>
    <n v="0"/>
    <n v="0"/>
    <n v="0"/>
    <n v="0"/>
    <n v="0"/>
    <n v="303670"/>
    <n v="0"/>
    <n v="0"/>
    <n v="0"/>
    <n v="0"/>
    <n v="303670"/>
    <n v="0"/>
    <n v="303670"/>
  </r>
  <r>
    <s v="PPLBFC: TOTAL CAPITAL"/>
    <m/>
    <n v="107001"/>
    <s v="CONSTR WORK IN PROG"/>
    <x v="0"/>
    <s v="0321 - TRIMBLE COUNTY 2 - GENERATION"/>
    <x v="7"/>
    <s v="PNTL: TOTAL NON-LABOR"/>
    <s v="133653LGE"/>
    <s v="TC SAFETY &amp; ERT EQUIP"/>
    <s v="GEN CAP: SAFETY"/>
    <s v="P42100: GENERATION"/>
    <n v="0"/>
    <n v="0"/>
    <n v="0"/>
    <n v="0"/>
    <n v="0"/>
    <n v="0"/>
    <n v="0"/>
    <n v="64188"/>
    <n v="0"/>
    <n v="0"/>
    <n v="0"/>
    <n v="0"/>
    <n v="64188"/>
    <n v="0"/>
    <n v="64188"/>
  </r>
  <r>
    <s v="PPLBFC: TOTAL CAPITAL"/>
    <m/>
    <n v="107001"/>
    <s v="CONSTR WORK IN PROG"/>
    <x v="0"/>
    <s v="0321 - TRIMBLE COUNTY 2 - GENERATION"/>
    <x v="7"/>
    <s v="PNTL: TOTAL NON-LABOR"/>
    <s v="139682LGE"/>
    <s v="TC PREDICTIVE MAINT DEVICES"/>
    <s v="GEN CAP: RELIABILITY"/>
    <s v="P42100: GENERATION"/>
    <n v="0"/>
    <n v="0"/>
    <n v="0"/>
    <n v="0"/>
    <n v="0"/>
    <n v="0"/>
    <n v="0"/>
    <n v="44369"/>
    <n v="0"/>
    <n v="0"/>
    <n v="0"/>
    <n v="0"/>
    <n v="44369"/>
    <n v="0"/>
    <n v="44369"/>
  </r>
  <r>
    <s v="PPLBFC: TOTAL CAPITAL"/>
    <m/>
    <n v="107001"/>
    <s v="CONSTR WORK IN PROG"/>
    <x v="0"/>
    <s v="0321 - TRIMBLE COUNTY 2 - GENERATION"/>
    <x v="7"/>
    <s v="PNTL: TOTAL NON-LABOR"/>
    <s v="140606LGE"/>
    <s v="TC2 BATTERY REPLACEMENTS"/>
    <s v="GEN CAP: RELIABILITY"/>
    <s v="P42100: GENERATION"/>
    <n v="0"/>
    <n v="0"/>
    <n v="0"/>
    <n v="0"/>
    <n v="0"/>
    <n v="0"/>
    <n v="0"/>
    <n v="0"/>
    <n v="103701"/>
    <n v="0"/>
    <n v="0"/>
    <n v="0"/>
    <n v="103701"/>
    <n v="0"/>
    <n v="103701"/>
  </r>
  <r>
    <s v="PPLBFC: TOTAL CAPITAL"/>
    <m/>
    <n v="107001"/>
    <s v="CONSTR WORK IN PROG"/>
    <x v="0"/>
    <s v="0321 - TRIMBLE COUNTY 2 - GENERATION"/>
    <x v="7"/>
    <s v="PNTL: TOTAL NON-LABOR"/>
    <s v="140619LGE"/>
    <s v="TC CONVEYOR BELT REPLACE"/>
    <s v="GEN CAP: RELIABILITY"/>
    <s v="P42100: GENERATION"/>
    <n v="0"/>
    <n v="0"/>
    <n v="0"/>
    <n v="0"/>
    <n v="0"/>
    <n v="0"/>
    <n v="0"/>
    <n v="310805"/>
    <n v="0"/>
    <n v="0"/>
    <n v="0"/>
    <n v="0"/>
    <n v="310805"/>
    <n v="0"/>
    <n v="310805"/>
  </r>
  <r>
    <s v="PPLBFC: TOTAL CAPITAL"/>
    <m/>
    <n v="107001"/>
    <s v="CONSTR WORK IN PROG"/>
    <x v="0"/>
    <s v="0321 - TRIMBLE COUNTY 2 - GENERATION"/>
    <x v="7"/>
    <s v="PNTL: TOTAL NON-LABOR"/>
    <s v="149023LGE"/>
    <s v="TC INSTALL MTR VALVE 8A&amp;8B FWH"/>
    <s v="GEN CAP: RELIABILITY"/>
    <s v="P42100: GENERATION"/>
    <n v="0"/>
    <n v="0"/>
    <n v="0"/>
    <n v="0"/>
    <n v="0"/>
    <n v="0"/>
    <n v="0"/>
    <n v="442181"/>
    <n v="0"/>
    <n v="0"/>
    <n v="0"/>
    <n v="0"/>
    <n v="442181"/>
    <n v="0"/>
    <n v="442181"/>
  </r>
  <r>
    <s v="PPLBFC: TOTAL CAPITAL"/>
    <m/>
    <n v="107001"/>
    <s v="CONSTR WORK IN PROG"/>
    <x v="0"/>
    <s v="0321 - TRIMBLE COUNTY 2 - GENERATION"/>
    <x v="7"/>
    <s v="PNTL: TOTAL NON-LABOR"/>
    <s v="150055LGE"/>
    <s v="TC2 SH PENDANT REPL"/>
    <s v="GEN CAP: OUTAGES"/>
    <s v="P42100: GENERATION"/>
    <n v="0"/>
    <n v="0"/>
    <n v="0"/>
    <n v="0"/>
    <n v="0"/>
    <n v="0"/>
    <n v="0"/>
    <n v="304876"/>
    <n v="0"/>
    <n v="0"/>
    <n v="0"/>
    <n v="0"/>
    <n v="304876"/>
    <n v="0"/>
    <n v="304876"/>
  </r>
  <r>
    <s v="PPLBFC: TOTAL CAPITAL"/>
    <m/>
    <n v="107001"/>
    <s v="CONSTR WORK IN PROG"/>
    <x v="0"/>
    <s v="0321 - TRIMBLE COUNTY 2 - GENERATION"/>
    <x v="7"/>
    <s v="PNTL: TOTAL NON-LABOR"/>
    <s v="153045LGE"/>
    <s v="TC2 UPPER ARCH REPL"/>
    <s v="GEN CAP: OUTAGES"/>
    <s v="P42100: GENERATION"/>
    <n v="0"/>
    <n v="0"/>
    <n v="0"/>
    <n v="0"/>
    <n v="0"/>
    <n v="0"/>
    <n v="0"/>
    <n v="0"/>
    <n v="253359"/>
    <n v="0"/>
    <n v="0"/>
    <n v="0"/>
    <n v="253359"/>
    <n v="0"/>
    <n v="253359"/>
  </r>
  <r>
    <s v="PPLBFC: TOTAL CAPITAL"/>
    <m/>
    <n v="107001"/>
    <s v="CONSTR WORK IN PROG"/>
    <x v="0"/>
    <s v="0321 - TRIMBLE COUNTY 2 - GENERATION"/>
    <x v="7"/>
    <s v="PNTL: TOTAL NON-LABOR"/>
    <s v="153082LGE"/>
    <s v="TC2 SCR CATALYST L3 NEW"/>
    <s v="GEN CAP: OUTAGES"/>
    <s v="P42100: GENERATION"/>
    <n v="0"/>
    <n v="0"/>
    <n v="0"/>
    <n v="0"/>
    <n v="0"/>
    <n v="0"/>
    <n v="0"/>
    <n v="0"/>
    <n v="0"/>
    <n v="663718"/>
    <n v="0"/>
    <n v="0"/>
    <n v="663718"/>
    <n v="0"/>
    <n v="663718"/>
  </r>
  <r>
    <s v="PPLBFC: TOTAL CAPITAL"/>
    <m/>
    <n v="107001"/>
    <s v="CONSTR WORK IN PROG"/>
    <x v="0"/>
    <s v="0321 - TRIMBLE COUNTY 2 - GENERATION"/>
    <x v="7"/>
    <s v="PNTL: TOTAL NON-LABOR"/>
    <s v="156971LGE"/>
    <s v="TC2 FGD ME WASH PIPING"/>
    <s v="GEN CAP: OUTAGES"/>
    <s v="P42100: GENERATION"/>
    <n v="0"/>
    <n v="0"/>
    <n v="0"/>
    <n v="0"/>
    <n v="0"/>
    <n v="0"/>
    <n v="0"/>
    <n v="0"/>
    <n v="42226"/>
    <n v="0"/>
    <n v="0"/>
    <n v="0"/>
    <n v="42226"/>
    <n v="0"/>
    <n v="42226"/>
  </r>
  <r>
    <s v="PPLBFC: TOTAL CAPITAL"/>
    <m/>
    <n v="107001"/>
    <s v="CONSTR WORK IN PROG"/>
    <x v="0"/>
    <s v="0321 - TRIMBLE COUNTY 2 - GENERATION"/>
    <x v="7"/>
    <s v="PNTL: TOTAL NON-LABOR"/>
    <s v="156988LGE"/>
    <s v="TC 480V SWGR UPG"/>
    <s v="GEN CAP: RELIABILITY"/>
    <s v="P42100: GENERATION"/>
    <n v="0"/>
    <n v="0"/>
    <n v="0"/>
    <n v="0"/>
    <n v="0"/>
    <n v="0"/>
    <n v="0"/>
    <n v="416455"/>
    <n v="0"/>
    <n v="0"/>
    <n v="0"/>
    <n v="0"/>
    <n v="416455"/>
    <n v="0"/>
    <n v="416455"/>
  </r>
  <r>
    <s v="PPLBFC: TOTAL CAPITAL"/>
    <m/>
    <n v="107001"/>
    <s v="CONSTR WORK IN PROG"/>
    <x v="0"/>
    <s v="0321 - TRIMBLE COUNTY 2 - GENERATION"/>
    <x v="7"/>
    <s v="PNTL: TOTAL NON-LABOR"/>
    <s v="157072LGE"/>
    <s v="TC STATION AIR COMP OH"/>
    <s v="GEN CAP: RELIABILITY"/>
    <s v="P42100: GENERATION"/>
    <n v="0"/>
    <n v="0"/>
    <n v="0"/>
    <n v="0"/>
    <n v="0"/>
    <n v="0"/>
    <n v="0"/>
    <n v="0"/>
    <n v="0"/>
    <n v="122374"/>
    <n v="0"/>
    <n v="0"/>
    <n v="122374"/>
    <n v="0"/>
    <n v="122374"/>
  </r>
  <r>
    <s v="PPLBFC: TOTAL CAPITAL"/>
    <m/>
    <n v="107001"/>
    <s v="CONSTR WORK IN PROG"/>
    <x v="0"/>
    <s v="0321 - TRIMBLE COUNTY 2 - GENERATION"/>
    <x v="7"/>
    <s v="PNTL: TOTAL NON-LABOR"/>
    <s v="159908LGE"/>
    <s v="TC LANDFILL IMPROVEMENT"/>
    <s v="GEN CAP: RELIABILITY"/>
    <s v="P42100: GENERATION"/>
    <n v="0"/>
    <n v="0"/>
    <n v="0"/>
    <n v="0"/>
    <n v="0"/>
    <n v="0"/>
    <n v="57718"/>
    <n v="0"/>
    <n v="0"/>
    <n v="0"/>
    <n v="0"/>
    <n v="0"/>
    <n v="57718"/>
    <n v="0"/>
    <n v="57718"/>
  </r>
  <r>
    <s v="PPLBFC: TOTAL CAPITAL"/>
    <m/>
    <n v="107001"/>
    <s v="CONSTR WORK IN PROG"/>
    <x v="0"/>
    <s v="0321 - TRIMBLE COUNTY 2 - GENERATION"/>
    <x v="7"/>
    <s v="PNTL: TOTAL NON-LABOR"/>
    <s v="133627LGE"/>
    <s v="TC LAB EQUIP PURCHASES"/>
    <s v="GEN CAP: RELIABILITY"/>
    <s v="P42100: GENERATION"/>
    <n v="0"/>
    <n v="0"/>
    <n v="0"/>
    <n v="0"/>
    <n v="0"/>
    <n v="0"/>
    <n v="65652"/>
    <n v="0"/>
    <n v="0"/>
    <n v="0"/>
    <n v="0"/>
    <n v="0"/>
    <n v="65652"/>
    <n v="0"/>
    <n v="65652"/>
  </r>
  <r>
    <s v="PPLBFC: TOTAL CAPITAL"/>
    <m/>
    <n v="107001"/>
    <s v="CONSTR WORK IN PROG"/>
    <x v="0"/>
    <s v="0321 - TRIMBLE COUNTY 2 - GENERATION"/>
    <x v="7"/>
    <s v="PNTL: TOTAL NON-LABOR"/>
    <s v="153028LGE"/>
    <s v="TC FUEL BLEND FEEDER REPL"/>
    <s v="GEN CAP: RELIABILITY"/>
    <s v="P42100: GENERATION"/>
    <n v="0"/>
    <n v="0"/>
    <n v="0"/>
    <n v="0"/>
    <n v="0"/>
    <n v="0"/>
    <n v="84458"/>
    <n v="0"/>
    <n v="0"/>
    <n v="0"/>
    <n v="0"/>
    <n v="0"/>
    <n v="84458"/>
    <n v="0"/>
    <n v="84458"/>
  </r>
  <r>
    <s v="PPLBFC: TOTAL CAPITAL"/>
    <m/>
    <n v="107001"/>
    <s v="CONSTR WORK IN PROG"/>
    <x v="0"/>
    <s v="0321 - TRIMBLE COUNTY 2 - GENERATION"/>
    <x v="7"/>
    <s v="PNTL: TOTAL NON-LABOR"/>
    <s v="133622LGE"/>
    <s v="TC LAB PURCH MONITORS"/>
    <s v="GEN CAP: RELIABILITY"/>
    <s v="P42100: GENERATION"/>
    <n v="0"/>
    <n v="0"/>
    <n v="0"/>
    <n v="0"/>
    <n v="0"/>
    <n v="0"/>
    <n v="105066"/>
    <n v="0"/>
    <n v="0"/>
    <n v="0"/>
    <n v="0"/>
    <n v="0"/>
    <n v="105066"/>
    <n v="0"/>
    <n v="105066"/>
  </r>
  <r>
    <s v="PPLBFC: TOTAL CAPITAL"/>
    <m/>
    <n v="107001"/>
    <s v="CONSTR WORK IN PROG"/>
    <x v="0"/>
    <s v="0321 - TRIMBLE COUNTY 2 - GENERATION"/>
    <x v="7"/>
    <s v="PNTL: TOTAL NON-LABOR"/>
    <s v="159937LGE"/>
    <s v="TC LIFT STATION REPL"/>
    <s v="GEN CAP: RELIABILITY"/>
    <s v="P42100: GENERATION"/>
    <n v="0"/>
    <n v="0"/>
    <n v="0"/>
    <n v="0"/>
    <n v="0"/>
    <n v="0"/>
    <n v="126687"/>
    <n v="0"/>
    <n v="0"/>
    <n v="0"/>
    <n v="0"/>
    <n v="0"/>
    <n v="126687"/>
    <n v="0"/>
    <n v="126687"/>
  </r>
  <r>
    <s v="PPLBFC: TOTAL CAPITAL"/>
    <m/>
    <n v="107001"/>
    <s v="CONSTR WORK IN PROG"/>
    <x v="0"/>
    <s v="0321 - TRIMBLE COUNTY 2 - GENERATION"/>
    <x v="7"/>
    <s v="PNTL: TOTAL NON-LABOR"/>
    <s v="162454LGE"/>
    <s v="TC CCRT MAINT BUILDING"/>
    <s v="GEN CAP: RELIABILITY"/>
    <s v="P42100: GENERATION"/>
    <n v="0"/>
    <n v="0"/>
    <n v="0"/>
    <n v="0"/>
    <n v="0"/>
    <n v="0"/>
    <n v="738795"/>
    <n v="0"/>
    <n v="0"/>
    <n v="0"/>
    <n v="0"/>
    <n v="0"/>
    <n v="738795"/>
    <n v="0"/>
    <n v="738795"/>
  </r>
  <r>
    <s v="PPLBFC: TOTAL CAPITAL"/>
    <m/>
    <n v="107001"/>
    <s v="CONSTR WORK IN PROG"/>
    <x v="0"/>
    <s v="0321 - TRIMBLE COUNTY 2 - GENERATION"/>
    <x v="7"/>
    <s v="PNTL: TOTAL NON-LABOR"/>
    <s v="153056LGE"/>
    <s v="TC IMPOUNDMENT IMPROVEMENTS"/>
    <s v="GEN CAP: OTHER"/>
    <s v="P42100: GENERATION"/>
    <n v="0"/>
    <n v="0"/>
    <n v="0"/>
    <n v="0"/>
    <n v="0"/>
    <n v="43096"/>
    <n v="0"/>
    <n v="0"/>
    <n v="0"/>
    <n v="0"/>
    <n v="0"/>
    <n v="0"/>
    <n v="43096"/>
    <n v="0"/>
    <n v="43096"/>
  </r>
  <r>
    <s v="PPLBFC: TOTAL CAPITAL"/>
    <m/>
    <n v="107001"/>
    <s v="CONSTR WORK IN PROG"/>
    <x v="0"/>
    <s v="0321 - TRIMBLE COUNTY 2 - GENERATION"/>
    <x v="7"/>
    <s v="PNTL: TOTAL NON-LABOR"/>
    <s v="152693LGE"/>
    <s v="TC OFFICE UPGRADES"/>
    <s v="GEN CAP: RELIABILITY"/>
    <s v="P42100: GENERATION"/>
    <n v="0"/>
    <n v="0"/>
    <n v="0"/>
    <n v="0"/>
    <n v="0"/>
    <n v="207745"/>
    <n v="0"/>
    <n v="0"/>
    <n v="0"/>
    <n v="0"/>
    <n v="0"/>
    <n v="0"/>
    <n v="207745"/>
    <n v="0"/>
    <n v="207745"/>
  </r>
  <r>
    <s v="PPLBFC: TOTAL CAPITAL"/>
    <m/>
    <n v="107001"/>
    <s v="CONSTR WORK IN PROG"/>
    <x v="0"/>
    <s v="0321 - TRIMBLE COUNTY 2 - GENERATION"/>
    <x v="7"/>
    <s v="PNTL: TOTAL NON-LABOR"/>
    <s v="156825LGE"/>
    <s v="TC MOORING CELL REFURB"/>
    <s v="GEN CAP: RELIABILITY"/>
    <s v="P42100: GENERATION"/>
    <n v="0"/>
    <n v="0"/>
    <n v="0"/>
    <n v="0"/>
    <n v="0"/>
    <n v="346343"/>
    <n v="0"/>
    <n v="0"/>
    <n v="0"/>
    <n v="0"/>
    <n v="0"/>
    <n v="0"/>
    <n v="346343"/>
    <n v="0"/>
    <n v="346343"/>
  </r>
  <r>
    <s v="PPLBFC: TOTAL CAPITAL"/>
    <m/>
    <n v="107001"/>
    <s v="CONSTR WORK IN PROG"/>
    <x v="0"/>
    <s v="0321 - TRIMBLE COUNTY 2 - GENERATION"/>
    <x v="8"/>
    <s v="PNTL: TOTAL NON-LABOR"/>
    <s v="133627LGE"/>
    <s v="TC LAB EQUIP PURCHASES"/>
    <s v="GEN CAP: RELIABILITY"/>
    <s v="P42100: GENERATION"/>
    <n v="0"/>
    <n v="0"/>
    <n v="0"/>
    <n v="0"/>
    <n v="0"/>
    <n v="0"/>
    <n v="0"/>
    <n v="67566"/>
    <n v="0"/>
    <n v="0"/>
    <n v="0"/>
    <n v="0"/>
    <n v="67566"/>
    <n v="0"/>
    <n v="67566"/>
  </r>
  <r>
    <s v="PPLBFC: TOTAL CAPITAL"/>
    <m/>
    <n v="107001"/>
    <s v="CONSTR WORK IN PROG"/>
    <x v="0"/>
    <s v="0321 - TRIMBLE COUNTY 2 - GENERATION"/>
    <x v="8"/>
    <s v="PNTL: TOTAL NON-LABOR"/>
    <s v="140619LGE"/>
    <s v="TC CONVEYOR BELT REPLACE"/>
    <s v="GEN CAP: RELIABILITY"/>
    <s v="P42100: GENERATION"/>
    <n v="0"/>
    <n v="0"/>
    <n v="0"/>
    <n v="0"/>
    <n v="0"/>
    <n v="0"/>
    <n v="0"/>
    <n v="0"/>
    <n v="319814"/>
    <n v="0"/>
    <n v="0"/>
    <n v="0"/>
    <n v="319814"/>
    <n v="0"/>
    <n v="319814"/>
  </r>
  <r>
    <s v="PPLBFC: TOTAL CAPITAL"/>
    <m/>
    <n v="107001"/>
    <s v="CONSTR WORK IN PROG"/>
    <x v="0"/>
    <s v="0321 - TRIMBLE COUNTY 2 - GENERATION"/>
    <x v="8"/>
    <s v="PNTL: TOTAL NON-LABOR"/>
    <s v="150000LGE"/>
    <s v="TC SITE PAVING"/>
    <s v="GEN CAP: RELIABILITY"/>
    <s v="P42100: GENERATION"/>
    <n v="0"/>
    <n v="0"/>
    <n v="0"/>
    <n v="0"/>
    <n v="0"/>
    <n v="0"/>
    <n v="0"/>
    <n v="146220"/>
    <n v="0"/>
    <n v="0"/>
    <n v="0"/>
    <n v="0"/>
    <n v="146220"/>
    <n v="0"/>
    <n v="146220"/>
  </r>
  <r>
    <s v="PPLBFC: TOTAL CAPITAL"/>
    <m/>
    <n v="107001"/>
    <s v="CONSTR WORK IN PROG"/>
    <x v="0"/>
    <s v="0321 - TRIMBLE COUNTY 2 - GENERATION"/>
    <x v="8"/>
    <s v="PNTL: TOTAL NON-LABOR"/>
    <s v="150045LGE"/>
    <s v="TC UPG TC WHSE SECURITY"/>
    <s v="GEN CAP: RELIABILITY"/>
    <s v="P42100: GENERATION"/>
    <n v="0"/>
    <n v="0"/>
    <n v="0"/>
    <n v="0"/>
    <n v="0"/>
    <n v="0"/>
    <n v="0"/>
    <n v="36170"/>
    <n v="0"/>
    <n v="0"/>
    <n v="0"/>
    <n v="0"/>
    <n v="36170"/>
    <n v="0"/>
    <n v="36170"/>
  </r>
  <r>
    <s v="PPLBFC: TOTAL CAPITAL"/>
    <m/>
    <n v="107001"/>
    <s v="CONSTR WORK IN PROG"/>
    <x v="0"/>
    <s v="0321 - TRIMBLE COUNTY 2 - GENERATION"/>
    <x v="8"/>
    <s v="PNTL: TOTAL NON-LABOR"/>
    <s v="150069LGE"/>
    <s v="TC DUST EXTRACT F1/F2 CRUSHER"/>
    <s v="GEN CAP: RELIABILITY"/>
    <s v="P42100: GENERATION"/>
    <n v="0"/>
    <n v="0"/>
    <n v="0"/>
    <n v="0"/>
    <n v="0"/>
    <n v="0"/>
    <n v="0"/>
    <n v="0"/>
    <n v="0"/>
    <n v="0"/>
    <n v="0"/>
    <n v="168353"/>
    <n v="168353"/>
    <n v="0"/>
    <n v="168353"/>
  </r>
  <r>
    <s v="PPLBFC: TOTAL CAPITAL"/>
    <m/>
    <n v="107001"/>
    <s v="CONSTR WORK IN PROG"/>
    <x v="0"/>
    <s v="0321 - TRIMBLE COUNTY 2 - GENERATION"/>
    <x v="8"/>
    <s v="PNTL: TOTAL NON-LABOR"/>
    <s v="153076LGE"/>
    <s v="TC2 SPARE TDBFP GEARBOX"/>
    <s v="GEN CAP: RELIABILITY"/>
    <s v="P42100: GENERATION"/>
    <n v="0"/>
    <n v="0"/>
    <n v="0"/>
    <n v="0"/>
    <n v="0"/>
    <n v="0"/>
    <n v="0"/>
    <n v="63614"/>
    <n v="0"/>
    <n v="0"/>
    <n v="0"/>
    <n v="0"/>
    <n v="63614"/>
    <n v="0"/>
    <n v="63614"/>
  </r>
  <r>
    <s v="PPLBFC: TOTAL CAPITAL"/>
    <m/>
    <n v="107001"/>
    <s v="CONSTR WORK IN PROG"/>
    <x v="0"/>
    <s v="0321 - TRIMBLE COUNTY 2 - GENERATION"/>
    <x v="8"/>
    <s v="PNTL: TOTAL NON-LABOR"/>
    <s v="157097LGE"/>
    <s v="TC OVATION SECURITY CENTER"/>
    <s v="GEN CAP: RELIABILITY"/>
    <s v="P42100: GENERATION"/>
    <n v="0"/>
    <n v="0"/>
    <n v="0"/>
    <n v="0"/>
    <n v="0"/>
    <n v="0"/>
    <n v="0"/>
    <n v="0"/>
    <n v="0"/>
    <n v="219331"/>
    <n v="0"/>
    <n v="0"/>
    <n v="219331"/>
    <n v="0"/>
    <n v="219331"/>
  </r>
  <r>
    <s v="PPLBFC: TOTAL CAPITAL"/>
    <m/>
    <n v="107001"/>
    <s v="CONSTR WORK IN PROG"/>
    <x v="0"/>
    <s v="0321 - TRIMBLE COUNTY 2 - GENERATION"/>
    <x v="8"/>
    <s v="PNTL: TOTAL NON-LABOR"/>
    <s v="159937LGE"/>
    <s v="TC LIFT STATION REPL"/>
    <s v="GEN CAP: RELIABILITY"/>
    <s v="P42100: GENERATION"/>
    <n v="0"/>
    <n v="0"/>
    <n v="0"/>
    <n v="0"/>
    <n v="0"/>
    <n v="0"/>
    <n v="0"/>
    <n v="126687"/>
    <n v="0"/>
    <n v="0"/>
    <n v="0"/>
    <n v="0"/>
    <n v="126687"/>
    <n v="0"/>
    <n v="126687"/>
  </r>
  <r>
    <s v="PPLBFC: TOTAL CAPITAL"/>
    <m/>
    <n v="107001"/>
    <s v="CONSTR WORK IN PROG"/>
    <x v="0"/>
    <s v="0321 - TRIMBLE COUNTY 2 - GENERATION"/>
    <x v="8"/>
    <s v="PNTL: TOTAL NON-LABOR"/>
    <s v="162431LGE"/>
    <s v="TC MAGNETIC SEPARATOR"/>
    <s v="GEN CAP: RELIABILITY"/>
    <s v="P42100: GENERATION"/>
    <n v="0"/>
    <n v="0"/>
    <n v="0"/>
    <n v="0"/>
    <n v="0"/>
    <n v="0"/>
    <n v="0"/>
    <n v="447739"/>
    <n v="0"/>
    <n v="0"/>
    <n v="0"/>
    <n v="0"/>
    <n v="447739"/>
    <n v="0"/>
    <n v="447739"/>
  </r>
  <r>
    <s v="PPLBFC: TOTAL CAPITAL"/>
    <m/>
    <n v="107001"/>
    <s v="CONSTR WORK IN PROG"/>
    <x v="0"/>
    <s v="0321 - TRIMBLE COUNTY 2 - GENERATION"/>
    <x v="8"/>
    <s v="PNTL: TOTAL NON-LABOR"/>
    <s v="162442LGE"/>
    <s v="TC FORKLIFT PURCHASE"/>
    <s v="GEN CAP: RELIABILITY"/>
    <s v="P42100: GENERATION"/>
    <n v="0"/>
    <n v="0"/>
    <n v="0"/>
    <n v="0"/>
    <n v="0"/>
    <n v="0"/>
    <n v="0"/>
    <n v="0"/>
    <n v="74323"/>
    <n v="0"/>
    <n v="0"/>
    <n v="0"/>
    <n v="74323"/>
    <n v="0"/>
    <n v="74323"/>
  </r>
  <r>
    <s v="PPLBFC: TOTAL CAPITAL"/>
    <m/>
    <n v="107001"/>
    <s v="CONSTR WORK IN PROG"/>
    <x v="0"/>
    <s v="0321 - TRIMBLE COUNTY 2 - GENERATION"/>
    <x v="8"/>
    <s v="PNTL: TOTAL NON-LABOR"/>
    <s v="153028LGE"/>
    <s v="TC FUEL BLEND FEEDER REPL"/>
    <s v="GEN CAP: RELIABILITY"/>
    <s v="P42100: GENERATION"/>
    <n v="0"/>
    <n v="0"/>
    <n v="0"/>
    <n v="0"/>
    <n v="0"/>
    <n v="0"/>
    <n v="84458"/>
    <n v="0"/>
    <n v="0"/>
    <n v="0"/>
    <n v="0"/>
    <n v="0"/>
    <n v="84458"/>
    <n v="0"/>
    <n v="84458"/>
  </r>
  <r>
    <s v="PPLBFC: TOTAL CAPITAL"/>
    <m/>
    <n v="107001"/>
    <s v="CONSTR WORK IN PROG"/>
    <x v="0"/>
    <s v="0321 - TRIMBLE COUNTY 2 - GENERATION"/>
    <x v="8"/>
    <s v="PNTL: TOTAL NON-LABOR"/>
    <s v="162444LGE"/>
    <s v="TC PURCHASE LULL"/>
    <s v="GEN CAP: RELIABILITY"/>
    <s v="P42100: GENERATION"/>
    <n v="0"/>
    <n v="0"/>
    <n v="0"/>
    <n v="0"/>
    <n v="0"/>
    <n v="0"/>
    <n v="90088"/>
    <n v="0"/>
    <n v="0"/>
    <n v="0"/>
    <n v="0"/>
    <n v="0"/>
    <n v="90088"/>
    <n v="0"/>
    <n v="90088"/>
  </r>
  <r>
    <s v="PPLBFC: TOTAL CAPITAL"/>
    <m/>
    <n v="107001"/>
    <s v="CONSTR WORK IN PROG"/>
    <x v="0"/>
    <s v="0321 - TRIMBLE COUNTY 2 - GENERATION"/>
    <x v="8"/>
    <s v="PNTL: TOTAL NON-LABOR"/>
    <s v="133622LGE"/>
    <s v="TC LAB PURCH MONITORS"/>
    <s v="GEN CAP: RELIABILITY"/>
    <s v="P42100: GENERATION"/>
    <n v="0"/>
    <n v="0"/>
    <n v="0"/>
    <n v="0"/>
    <n v="0"/>
    <n v="0"/>
    <n v="108219"/>
    <n v="0"/>
    <n v="0"/>
    <n v="0"/>
    <n v="0"/>
    <n v="0"/>
    <n v="108219"/>
    <n v="0"/>
    <n v="108219"/>
  </r>
  <r>
    <s v="PPLBFC: TOTAL CAPITAL"/>
    <m/>
    <n v="107001"/>
    <s v="CONSTR WORK IN PROG"/>
    <x v="0"/>
    <s v="0321 - TRIMBLE COUNTY 2 - GENERATION"/>
    <x v="8"/>
    <s v="PNTL: TOTAL NON-LABOR"/>
    <s v="133615LGE"/>
    <s v="TC PLT ENG/MTR RWNDS"/>
    <s v="GEN CAP: RELIABILITY"/>
    <s v="P42100: GENERATION"/>
    <n v="0"/>
    <n v="0"/>
    <n v="0"/>
    <n v="0"/>
    <n v="0"/>
    <n v="0"/>
    <n v="312780"/>
    <n v="0"/>
    <n v="0"/>
    <n v="0"/>
    <n v="0"/>
    <n v="0"/>
    <n v="312780"/>
    <n v="0"/>
    <n v="312780"/>
  </r>
  <r>
    <s v="PPLBFC: TOTAL CAPITAL"/>
    <m/>
    <n v="107001"/>
    <s v="CONSTR WORK IN PROG"/>
    <x v="0"/>
    <s v="0321 - TRIMBLE COUNTY 2 - GENERATION"/>
    <x v="8"/>
    <s v="PNTL: TOTAL NON-LABOR"/>
    <s v="156975LGE"/>
    <s v="TC2 NDCT FILL &amp; DE REPL"/>
    <s v="GEN CAP: OUTAGES"/>
    <s v="P42100: GENERATION"/>
    <n v="0"/>
    <n v="0"/>
    <n v="0"/>
    <n v="0"/>
    <n v="0"/>
    <n v="0"/>
    <n v="506790"/>
    <n v="0"/>
    <n v="0"/>
    <n v="0"/>
    <n v="0"/>
    <n v="0"/>
    <n v="506790"/>
    <n v="0"/>
    <n v="506790"/>
  </r>
  <r>
    <s v="PPLBFC: TOTAL CAPITAL"/>
    <m/>
    <n v="107001"/>
    <s v="CONSTR WORK IN PROG"/>
    <x v="0"/>
    <s v="0321 - TRIMBLE COUNTY 2 - GENERATION"/>
    <x v="8"/>
    <s v="PNTL: TOTAL NON-LABOR"/>
    <s v="154725LGE"/>
    <s v="TC COAL HANDLING 834 DOZER"/>
    <s v="GEN CAP: MOBILE"/>
    <s v="P42100: GENERATION"/>
    <n v="0"/>
    <n v="0"/>
    <n v="0"/>
    <n v="0"/>
    <n v="0"/>
    <n v="0"/>
    <n v="1468032"/>
    <n v="0"/>
    <n v="0"/>
    <n v="0"/>
    <n v="0"/>
    <n v="0"/>
    <n v="1468032"/>
    <n v="0"/>
    <n v="1468032"/>
  </r>
  <r>
    <s v="PPLBFC: TOTAL CAPITAL"/>
    <m/>
    <n v="107001"/>
    <s v="CONSTR WORK IN PROG"/>
    <x v="0"/>
    <s v="0321 - TRIMBLE COUNTY 2 - GENERATION"/>
    <x v="8"/>
    <s v="PNTL: TOTAL NON-LABOR"/>
    <s v="139682LGE"/>
    <s v="TC PREDICTIVE MAINT DEVICES"/>
    <s v="GEN CAP: RELIABILITY"/>
    <s v="P42100: GENERATION"/>
    <n v="0"/>
    <n v="0"/>
    <n v="0"/>
    <n v="0"/>
    <n v="0"/>
    <n v="44369"/>
    <n v="0"/>
    <n v="0"/>
    <n v="0"/>
    <n v="0"/>
    <n v="0"/>
    <n v="0"/>
    <n v="44369"/>
    <n v="0"/>
    <n v="44369"/>
  </r>
  <r>
    <s v="PPLBFC: TOTAL CAPITAL"/>
    <m/>
    <n v="107001"/>
    <s v="CONSTR WORK IN PROG"/>
    <x v="0"/>
    <s v="0321 - TRIMBLE COUNTY 2 - GENERATION"/>
    <x v="8"/>
    <s v="PNTL: TOTAL NON-LABOR"/>
    <s v="159908LGE"/>
    <s v="TC LANDFILL IMPROVEMENT"/>
    <s v="GEN CAP: RELIABILITY"/>
    <s v="P42100: GENERATION"/>
    <n v="0"/>
    <n v="0"/>
    <n v="0"/>
    <n v="0"/>
    <n v="0"/>
    <n v="57718"/>
    <n v="0"/>
    <n v="0"/>
    <n v="0"/>
    <n v="0"/>
    <n v="0"/>
    <n v="0"/>
    <n v="57718"/>
    <n v="0"/>
    <n v="57718"/>
  </r>
  <r>
    <s v="PPLBFC: TOTAL CAPITAL"/>
    <m/>
    <n v="107001"/>
    <s v="CONSTR WORK IN PROG"/>
    <x v="0"/>
    <s v="0321 - TRIMBLE COUNTY 2 - GENERATION"/>
    <x v="8"/>
    <s v="PNTL: TOTAL NON-LABOR"/>
    <s v="152654LGE"/>
    <s v="TC GYPSUM DEWATERING BELT"/>
    <s v="GEN CAP: RELIABILITY"/>
    <s v="P42100: GENERATION"/>
    <n v="0"/>
    <n v="0"/>
    <n v="0"/>
    <n v="0"/>
    <n v="0"/>
    <n v="179597"/>
    <n v="0"/>
    <n v="0"/>
    <n v="0"/>
    <n v="0"/>
    <n v="0"/>
    <n v="0"/>
    <n v="179597"/>
    <n v="0"/>
    <n v="179597"/>
  </r>
  <r>
    <s v="PPLBFC: TOTAL CAPITAL"/>
    <m/>
    <n v="107001"/>
    <s v="CONSTR WORK IN PROG"/>
    <x v="0"/>
    <s v="0321 - TRIMBLE COUNTY 2 - GENERATION"/>
    <x v="8"/>
    <s v="PNTL: TOTAL NON-LABOR"/>
    <s v="156830LGE"/>
    <s v="TC MATERIAL HDLG STRUCT UPGD"/>
    <s v="GEN CAP: RELIABILITY"/>
    <s v="P42100: GENERATION"/>
    <n v="0"/>
    <n v="0"/>
    <n v="0"/>
    <n v="0"/>
    <n v="0"/>
    <n v="223199"/>
    <n v="0"/>
    <n v="0"/>
    <n v="0"/>
    <n v="0"/>
    <n v="0"/>
    <n v="0"/>
    <n v="223199"/>
    <n v="0"/>
    <n v="223199"/>
  </r>
  <r>
    <s v="PPLBFC: TOTAL CAPITAL"/>
    <m/>
    <n v="107001"/>
    <s v="CONSTR WORK IN PROG"/>
    <x v="0"/>
    <s v="0321 - TRIMBLE COUNTY 2 - GENERATION"/>
    <x v="8"/>
    <s v="PNTL: TOTAL NON-LABOR"/>
    <s v="140654LGE"/>
    <s v="TC CBU BKT &amp; CHAIN"/>
    <s v="GEN CAP: RELIABILITY"/>
    <s v="P42100: GENERATION"/>
    <n v="0"/>
    <n v="0"/>
    <n v="0"/>
    <n v="0"/>
    <n v="0"/>
    <n v="379618"/>
    <n v="0"/>
    <n v="0"/>
    <n v="0"/>
    <n v="0"/>
    <n v="0"/>
    <n v="0"/>
    <n v="379618"/>
    <n v="0"/>
    <n v="379618"/>
  </r>
  <r>
    <s v="PPLBFC: TOTAL CAPITAL"/>
    <m/>
    <n v="107001"/>
    <s v="CONSTR WORK IN PROG"/>
    <x v="0"/>
    <s v="0321 - TRIMBLE COUNTY 2 - GENERATION"/>
    <x v="8"/>
    <s v="PNTL: TOTAL NON-LABOR"/>
    <s v="150042LGE"/>
    <s v="TC WAREHOUSE D"/>
    <s v="GEN CAP: RELIABILITY"/>
    <s v="P42100: GENERATION"/>
    <n v="0"/>
    <n v="0"/>
    <n v="0"/>
    <n v="0"/>
    <n v="0"/>
    <n v="404028"/>
    <n v="0"/>
    <n v="0"/>
    <n v="0"/>
    <n v="0"/>
    <n v="0"/>
    <n v="0"/>
    <n v="404028"/>
    <n v="0"/>
    <n v="404028"/>
  </r>
  <r>
    <s v="PPLBFC: TOTAL CAPITAL"/>
    <m/>
    <n v="107001"/>
    <s v="CONSTR WORK IN PROG"/>
    <x v="0"/>
    <s v="0321 - TRIMBLE COUNTY 2 - GENERATION"/>
    <x v="8"/>
    <s v="PNTL: TOTAL NON-LABOR"/>
    <s v="156988LGE"/>
    <s v="TC 480V SWGR UPG"/>
    <s v="GEN CAP: RELIABILITY"/>
    <s v="P42100: GENERATION"/>
    <n v="0"/>
    <n v="0"/>
    <n v="0"/>
    <n v="0"/>
    <n v="0"/>
    <n v="428585"/>
    <n v="0"/>
    <n v="0"/>
    <n v="0"/>
    <n v="0"/>
    <n v="0"/>
    <n v="0"/>
    <n v="428585"/>
    <n v="0"/>
    <n v="428585"/>
  </r>
  <r>
    <s v="PPLBFC: TOTAL CAPITAL"/>
    <m/>
    <n v="107001"/>
    <s v="CONSTR WORK IN PROG"/>
    <x v="0"/>
    <s v="0321 - TRIMBLE COUNTY 2 - GENERATION"/>
    <x v="9"/>
    <s v="PNTL: TOTAL NON-LABOR"/>
    <s v="133653LGE"/>
    <s v="TC SAFETY &amp; ERT EQUIP"/>
    <s v="GEN CAP: SAFETY"/>
    <s v="P42100: GENERATION"/>
    <n v="0"/>
    <n v="0"/>
    <n v="0"/>
    <n v="0"/>
    <n v="0"/>
    <n v="0"/>
    <n v="0"/>
    <n v="64188"/>
    <n v="0"/>
    <n v="0"/>
    <n v="0"/>
    <n v="0"/>
    <n v="64188"/>
    <n v="0"/>
    <n v="64188"/>
  </r>
  <r>
    <s v="PPLBFC: TOTAL CAPITAL"/>
    <m/>
    <n v="107001"/>
    <s v="CONSTR WORK IN PROG"/>
    <x v="0"/>
    <s v="0321 - TRIMBLE COUNTY 2 - GENERATION"/>
    <x v="9"/>
    <s v="PNTL: TOTAL NON-LABOR"/>
    <s v="139682LGE"/>
    <s v="TC PREDICTIVE MAINT DEVICES"/>
    <s v="GEN CAP: RELIABILITY"/>
    <s v="P42100: GENERATION"/>
    <n v="0"/>
    <n v="0"/>
    <n v="0"/>
    <n v="0"/>
    <n v="0"/>
    <n v="0"/>
    <n v="0"/>
    <n v="0"/>
    <n v="44369"/>
    <n v="0"/>
    <n v="0"/>
    <n v="0"/>
    <n v="44369"/>
    <n v="0"/>
    <n v="44369"/>
  </r>
  <r>
    <s v="PPLBFC: TOTAL CAPITAL"/>
    <m/>
    <n v="107001"/>
    <s v="CONSTR WORK IN PROG"/>
    <x v="0"/>
    <s v="0321 - TRIMBLE COUNTY 2 - GENERATION"/>
    <x v="9"/>
    <s v="PNTL: TOTAL NON-LABOR"/>
    <s v="140606LGE"/>
    <s v="TC2 BATTERY REPLACEMENTS"/>
    <s v="GEN CAP: RELIABILITY"/>
    <s v="P42100: GENERATION"/>
    <n v="0"/>
    <n v="0"/>
    <n v="0"/>
    <n v="0"/>
    <n v="0"/>
    <n v="0"/>
    <n v="0"/>
    <n v="0"/>
    <n v="101343"/>
    <n v="0"/>
    <n v="0"/>
    <n v="0"/>
    <n v="101343"/>
    <n v="0"/>
    <n v="101343"/>
  </r>
  <r>
    <s v="PPLBFC: TOTAL CAPITAL"/>
    <m/>
    <n v="107001"/>
    <s v="CONSTR WORK IN PROG"/>
    <x v="0"/>
    <s v="0321 - TRIMBLE COUNTY 2 - GENERATION"/>
    <x v="9"/>
    <s v="PNTL: TOTAL NON-LABOR"/>
    <s v="152040LGE"/>
    <s v="TC2 SSC REPLACE CHAIN"/>
    <s v="GEN CAP: OUTAGES"/>
    <s v="P42100: GENERATION"/>
    <n v="0"/>
    <n v="0"/>
    <n v="0"/>
    <n v="0"/>
    <n v="0"/>
    <n v="0"/>
    <n v="0"/>
    <n v="0"/>
    <n v="0"/>
    <n v="135125"/>
    <n v="0"/>
    <n v="0"/>
    <n v="135125"/>
    <n v="0"/>
    <n v="135125"/>
  </r>
  <r>
    <s v="PPLBFC: TOTAL CAPITAL"/>
    <m/>
    <n v="107001"/>
    <s v="CONSTR WORK IN PROG"/>
    <x v="0"/>
    <s v="0321 - TRIMBLE COUNTY 2 - GENERATION"/>
    <x v="9"/>
    <s v="PNTL: TOTAL NON-LABOR"/>
    <s v="153046LGE"/>
    <s v="TC2 UPPER ARCH REPL"/>
    <s v="GEN CAP: OUTAGES"/>
    <s v="P42100: GENERATION"/>
    <n v="0"/>
    <n v="0"/>
    <n v="0"/>
    <n v="0"/>
    <n v="0"/>
    <n v="0"/>
    <n v="0"/>
    <n v="0"/>
    <n v="253359"/>
    <n v="0"/>
    <n v="0"/>
    <n v="0"/>
    <n v="253359"/>
    <n v="0"/>
    <n v="253359"/>
  </r>
  <r>
    <s v="PPLBFC: TOTAL CAPITAL"/>
    <m/>
    <n v="107001"/>
    <s v="CONSTR WORK IN PROG"/>
    <x v="0"/>
    <s v="0321 - TRIMBLE COUNTY 2 - GENERATION"/>
    <x v="9"/>
    <s v="PNTL: TOTAL NON-LABOR"/>
    <s v="153049LGE"/>
    <s v="TC2 PRI SH REPL"/>
    <s v="GEN CAP: OUTAGES"/>
    <s v="P42100: GENERATION"/>
    <n v="0"/>
    <n v="0"/>
    <n v="0"/>
    <n v="0"/>
    <n v="0"/>
    <n v="0"/>
    <n v="0"/>
    <n v="97122"/>
    <n v="0"/>
    <n v="0"/>
    <n v="0"/>
    <n v="0"/>
    <n v="97122"/>
    <n v="0"/>
    <n v="97122"/>
  </r>
  <r>
    <s v="PPLBFC: TOTAL CAPITAL"/>
    <m/>
    <n v="107001"/>
    <s v="CONSTR WORK IN PROG"/>
    <x v="0"/>
    <s v="0321 - TRIMBLE COUNTY 2 - GENERATION"/>
    <x v="9"/>
    <s v="PNTL: TOTAL NON-LABOR"/>
    <s v="153061LGE"/>
    <s v="TC2 REPL AH HE BASKETS"/>
    <s v="GEN CAP: OUTAGES"/>
    <s v="P42100: GENERATION"/>
    <n v="0"/>
    <n v="0"/>
    <n v="0"/>
    <n v="0"/>
    <n v="0"/>
    <n v="0"/>
    <n v="0"/>
    <n v="0"/>
    <n v="253359"/>
    <n v="0"/>
    <n v="0"/>
    <n v="0"/>
    <n v="253359"/>
    <n v="0"/>
    <n v="253359"/>
  </r>
  <r>
    <s v="PPLBFC: TOTAL CAPITAL"/>
    <m/>
    <n v="107001"/>
    <s v="CONSTR WORK IN PROG"/>
    <x v="0"/>
    <s v="0321 - TRIMBLE COUNTY 2 - GENERATION"/>
    <x v="9"/>
    <s v="PNTL: TOTAL NON-LABOR"/>
    <s v="155570LGE"/>
    <s v="TC2 BOILER WATER WALL "/>
    <s v="GEN CAP: OUTAGES"/>
    <s v="P42100: GENERATION"/>
    <n v="0"/>
    <n v="0"/>
    <n v="0"/>
    <n v="0"/>
    <n v="0"/>
    <n v="0"/>
    <n v="0"/>
    <n v="0"/>
    <n v="631707"/>
    <n v="0"/>
    <n v="0"/>
    <n v="0"/>
    <n v="631707"/>
    <n v="0"/>
    <n v="631707"/>
  </r>
  <r>
    <s v="PPLBFC: TOTAL CAPITAL"/>
    <m/>
    <n v="107001"/>
    <s v="CONSTR WORK IN PROG"/>
    <x v="0"/>
    <s v="0321 - TRIMBLE COUNTY 2 - GENERATION"/>
    <x v="9"/>
    <s v="PNTL: TOTAL NON-LABOR"/>
    <s v="155576LGE"/>
    <s v="TC2 SCR CATALYST LAYER"/>
    <s v="GEN CAP: OUTAGES"/>
    <s v="P42100: GENERATION"/>
    <n v="0"/>
    <n v="0"/>
    <n v="0"/>
    <n v="0"/>
    <n v="0"/>
    <n v="0"/>
    <n v="0"/>
    <n v="0"/>
    <n v="909307"/>
    <n v="0"/>
    <n v="0"/>
    <n v="0"/>
    <n v="909307"/>
    <n v="0"/>
    <n v="909307"/>
  </r>
  <r>
    <s v="PPLBFC: TOTAL CAPITAL"/>
    <m/>
    <n v="107001"/>
    <s v="CONSTR WORK IN PROG"/>
    <x v="0"/>
    <s v="0321 - TRIMBLE COUNTY 2 - GENERATION"/>
    <x v="9"/>
    <s v="PNTL: TOTAL NON-LABOR"/>
    <s v="155639LGE"/>
    <s v="TC2 RH PLATENT "/>
    <s v="GEN CAP: OUTAGES"/>
    <s v="P42100: GENERATION"/>
    <n v="0"/>
    <n v="0"/>
    <n v="0"/>
    <n v="0"/>
    <n v="0"/>
    <n v="0"/>
    <n v="0"/>
    <n v="0"/>
    <n v="0"/>
    <n v="549446"/>
    <n v="0"/>
    <n v="0"/>
    <n v="549446"/>
    <n v="0"/>
    <n v="549446"/>
  </r>
  <r>
    <s v="PPLBFC: TOTAL CAPITAL"/>
    <m/>
    <n v="107001"/>
    <s v="CONSTR WORK IN PROG"/>
    <x v="0"/>
    <s v="0321 - TRIMBLE COUNTY 2 - GENERATION"/>
    <x v="9"/>
    <s v="PNTL: TOTAL NON-LABOR"/>
    <s v="159937LGE"/>
    <s v="TC LIFT STATION REPL"/>
    <s v="GEN CAP: RELIABILITY"/>
    <s v="P42100: GENERATION"/>
    <n v="0"/>
    <n v="0"/>
    <n v="0"/>
    <n v="0"/>
    <n v="0"/>
    <n v="0"/>
    <n v="0"/>
    <n v="126687"/>
    <n v="0"/>
    <n v="0"/>
    <n v="0"/>
    <n v="0"/>
    <n v="126687"/>
    <n v="0"/>
    <n v="126687"/>
  </r>
  <r>
    <s v="PPLBFC: TOTAL CAPITAL"/>
    <m/>
    <n v="107001"/>
    <s v="CONSTR WORK IN PROG"/>
    <x v="0"/>
    <s v="0321 - TRIMBLE COUNTY 2 - GENERATION"/>
    <x v="9"/>
    <s v="PNTL: TOTAL NON-LABOR"/>
    <s v="153056LGE"/>
    <s v="TC IMPOUNDMENT IMPROVEMENTS"/>
    <s v="GEN CAP: OTHER"/>
    <s v="P42100: GENERATION"/>
    <n v="0"/>
    <n v="0"/>
    <n v="0"/>
    <n v="0"/>
    <n v="0"/>
    <n v="0"/>
    <n v="46944"/>
    <n v="0"/>
    <n v="0"/>
    <n v="0"/>
    <n v="0"/>
    <n v="0"/>
    <n v="46944"/>
    <n v="0"/>
    <n v="46944"/>
  </r>
  <r>
    <s v="PPLBFC: TOTAL CAPITAL"/>
    <m/>
    <n v="107001"/>
    <s v="CONSTR WORK IN PROG"/>
    <x v="0"/>
    <s v="0321 - TRIMBLE COUNTY 2 - GENERATION"/>
    <x v="9"/>
    <s v="PNTL: TOTAL NON-LABOR"/>
    <s v="133627LGE"/>
    <s v="TC LAB EQUIP PURCHASES"/>
    <s v="GEN CAP: RELIABILITY"/>
    <s v="P42100: GENERATION"/>
    <n v="0"/>
    <n v="0"/>
    <n v="0"/>
    <n v="0"/>
    <n v="0"/>
    <n v="0"/>
    <n v="69593"/>
    <n v="0"/>
    <n v="0"/>
    <n v="0"/>
    <n v="0"/>
    <n v="0"/>
    <n v="69593"/>
    <n v="0"/>
    <n v="69593"/>
  </r>
  <r>
    <s v="PPLBFC: TOTAL CAPITAL"/>
    <m/>
    <n v="107001"/>
    <s v="CONSTR WORK IN PROG"/>
    <x v="0"/>
    <s v="0321 - TRIMBLE COUNTY 2 - GENERATION"/>
    <x v="9"/>
    <s v="PNTL: TOTAL NON-LABOR"/>
    <s v="133622LGE"/>
    <s v="TC LAB PURCH MONITORS"/>
    <s v="GEN CAP: RELIABILITY"/>
    <s v="P42100: GENERATION"/>
    <n v="0"/>
    <n v="0"/>
    <n v="0"/>
    <n v="0"/>
    <n v="0"/>
    <n v="0"/>
    <n v="111484"/>
    <n v="0"/>
    <n v="0"/>
    <n v="0"/>
    <n v="0"/>
    <n v="0"/>
    <n v="111484"/>
    <n v="0"/>
    <n v="111484"/>
  </r>
  <r>
    <s v="PPLBFC: TOTAL CAPITAL"/>
    <m/>
    <n v="107001"/>
    <s v="CONSTR WORK IN PROG"/>
    <x v="0"/>
    <s v="0321 - TRIMBLE COUNTY 2 - GENERATION"/>
    <x v="9"/>
    <s v="PNTL: TOTAL NON-LABOR"/>
    <s v="159864LGE"/>
    <s v="TC PWS EQUIP/MONITORS"/>
    <s v="GEN CAP: PROCESS WATER"/>
    <s v="P42100: GENERATION"/>
    <n v="0"/>
    <n v="0"/>
    <n v="0"/>
    <n v="0"/>
    <n v="0"/>
    <n v="23646"/>
    <n v="0"/>
    <n v="0"/>
    <n v="0"/>
    <n v="0"/>
    <n v="0"/>
    <n v="0"/>
    <n v="23646"/>
    <n v="0"/>
    <n v="23646"/>
  </r>
  <r>
    <s v="PPLBFC: TOTAL CAPITAL"/>
    <m/>
    <n v="107001"/>
    <s v="CONSTR WORK IN PROG"/>
    <x v="0"/>
    <s v="0321 - TRIMBLE COUNTY 2 - GENERATION"/>
    <x v="9"/>
    <s v="PNTL: TOTAL NON-LABOR"/>
    <s v="159864LGE"/>
    <s v="TC PWS EQUIP/MONITORS"/>
    <s v="GEN CAP: RELIABILITY"/>
    <s v="P42100: GENERATION"/>
    <n v="0"/>
    <n v="0"/>
    <n v="0"/>
    <n v="0"/>
    <n v="0"/>
    <n v="27029"/>
    <n v="0"/>
    <n v="0"/>
    <n v="0"/>
    <n v="0"/>
    <n v="0"/>
    <n v="0"/>
    <n v="27029"/>
    <n v="0"/>
    <n v="27029"/>
  </r>
  <r>
    <s v="PPLBFC: TOTAL CAPITAL"/>
    <m/>
    <n v="107001"/>
    <s v="CONSTR WORK IN PROG"/>
    <x v="0"/>
    <s v="0321 - TRIMBLE COUNTY 2 - GENERATION"/>
    <x v="9"/>
    <s v="PNTL: TOTAL NON-LABOR"/>
    <s v="159908LGE"/>
    <s v="TC LANDFILL IMPROVEMENT"/>
    <s v="GEN CAP: RELIABILITY"/>
    <s v="P42100: GENERATION"/>
    <n v="0"/>
    <n v="0"/>
    <n v="0"/>
    <n v="0"/>
    <n v="0"/>
    <n v="57718"/>
    <n v="0"/>
    <n v="0"/>
    <n v="0"/>
    <n v="0"/>
    <n v="0"/>
    <n v="0"/>
    <n v="57718"/>
    <n v="0"/>
    <n v="57718"/>
  </r>
  <r>
    <s v="PPLBFC: TOTAL CAPITAL"/>
    <m/>
    <n v="107001"/>
    <s v="CONSTR WORK IN PROG"/>
    <x v="0"/>
    <s v="0321 - TRIMBLE COUNTY 2 - GENERATION"/>
    <x v="9"/>
    <s v="PNTL: TOTAL NON-LABOR"/>
    <s v="156830LGE"/>
    <s v="TC MATERIAL HDLG STRUCT UPGD"/>
    <s v="GEN CAP: RELIABILITY"/>
    <s v="P42100: GENERATION"/>
    <n v="0"/>
    <n v="0"/>
    <n v="0"/>
    <n v="0"/>
    <n v="0"/>
    <n v="230125"/>
    <n v="0"/>
    <n v="0"/>
    <n v="0"/>
    <n v="0"/>
    <n v="0"/>
    <n v="0"/>
    <n v="230125"/>
    <n v="0"/>
    <n v="230125"/>
  </r>
  <r>
    <s v="PPLBFC: TOTAL CAPITAL"/>
    <m/>
    <n v="107001"/>
    <s v="CONSTR WORK IN PROG"/>
    <x v="0"/>
    <s v="0321 - TRIMBLE COUNTY 2 - GENERATION"/>
    <x v="9"/>
    <s v="PNTL: TOTAL NON-LABOR"/>
    <s v="156825LGE"/>
    <s v="TC MOORING CELL REFURB"/>
    <s v="GEN CAP: RELIABILITY"/>
    <s v="P42100: GENERATION"/>
    <n v="0"/>
    <n v="0"/>
    <n v="0"/>
    <n v="0"/>
    <n v="0"/>
    <n v="367893"/>
    <n v="0"/>
    <n v="0"/>
    <n v="0"/>
    <n v="0"/>
    <n v="0"/>
    <n v="0"/>
    <n v="367893"/>
    <n v="0"/>
    <n v="367893"/>
  </r>
  <r>
    <s v="PPLBFC: TOTAL CAPITAL"/>
    <m/>
    <n v="107001"/>
    <s v="CONSTR WORK IN PROG"/>
    <x v="0"/>
    <s v="0321 - TRIMBLE COUNTY 2 - GENERATION"/>
    <x v="7"/>
    <s v="PNTL: TOTAL NON-LABOR"/>
    <s v="159864LGE"/>
    <s v="TC PWS EQUIP/MONITORS"/>
    <s v="GEN CAP: PROCESS WATER"/>
    <s v="P42100: GENERATION"/>
    <n v="0"/>
    <n v="0"/>
    <n v="0"/>
    <n v="0"/>
    <n v="21957"/>
    <n v="0"/>
    <n v="0"/>
    <n v="0"/>
    <n v="0"/>
    <n v="0"/>
    <n v="0"/>
    <n v="0"/>
    <n v="21957"/>
    <n v="0"/>
    <n v="21957"/>
  </r>
  <r>
    <s v="PPLBFC: TOTAL CAPITAL"/>
    <m/>
    <n v="107001"/>
    <s v="CONSTR WORK IN PROG"/>
    <x v="0"/>
    <s v="0321 - TRIMBLE COUNTY 2 - GENERATION"/>
    <x v="7"/>
    <s v="PNTL: TOTAL NON-LABOR"/>
    <s v="159864LGE"/>
    <s v="TC PWS EQUIP/MONITORS"/>
    <s v="GEN CAP: RELIABILITY"/>
    <s v="P42100: GENERATION"/>
    <n v="0"/>
    <n v="0"/>
    <n v="0"/>
    <n v="0"/>
    <n v="23650"/>
    <n v="0"/>
    <n v="0"/>
    <n v="0"/>
    <n v="0"/>
    <n v="0"/>
    <n v="0"/>
    <n v="0"/>
    <n v="23650"/>
    <n v="0"/>
    <n v="23650"/>
  </r>
  <r>
    <s v="PPLBFC: TOTAL CAPITAL"/>
    <m/>
    <n v="107001"/>
    <s v="CONSTR WORK IN PROG"/>
    <x v="0"/>
    <s v="0321 - TRIMBLE COUNTY 2 - GENERATION"/>
    <x v="6"/>
    <s v="PNTL: TOTAL NON-LABOR"/>
    <s v="159880LGE"/>
    <s v="TC SLURRY TANK UPGRADE"/>
    <s v="GEN CAP: RELIABILITY"/>
    <s v="P42100: GENERATION"/>
    <n v="0"/>
    <n v="0"/>
    <n v="0"/>
    <n v="0"/>
    <n v="42233"/>
    <n v="0"/>
    <n v="0"/>
    <n v="0"/>
    <n v="0"/>
    <n v="0"/>
    <n v="0"/>
    <n v="0"/>
    <n v="42233"/>
    <n v="0"/>
    <n v="42233"/>
  </r>
  <r>
    <s v="PPLBFC: TOTAL CAPITAL"/>
    <m/>
    <n v="107001"/>
    <s v="CONSTR WORK IN PROG"/>
    <x v="0"/>
    <s v="0321 - TRIMBLE COUNTY 2 - GENERATION"/>
    <x v="8"/>
    <s v="PNTL: TOTAL NON-LABOR"/>
    <s v="159880LGE"/>
    <s v="TC SLURRY TANK UPGRADE"/>
    <s v="GEN CAP: RELIABILITY"/>
    <s v="P42100: GENERATION"/>
    <n v="0"/>
    <n v="0"/>
    <n v="0"/>
    <n v="0"/>
    <n v="42233"/>
    <n v="0"/>
    <n v="0"/>
    <n v="0"/>
    <n v="0"/>
    <n v="0"/>
    <n v="0"/>
    <n v="0"/>
    <n v="42233"/>
    <n v="0"/>
    <n v="42233"/>
  </r>
  <r>
    <s v="PPLBFC: TOTAL CAPITAL"/>
    <m/>
    <n v="107001"/>
    <s v="CONSTR WORK IN PROG"/>
    <x v="0"/>
    <s v="0321 - TRIMBLE COUNTY 2 - GENERATION"/>
    <x v="8"/>
    <s v="PNTL: TOTAL NON-LABOR"/>
    <s v="153056LGE"/>
    <s v="TC IMPOUNDMENT IMPROVEMENTS"/>
    <s v="GEN CAP: OTHER"/>
    <s v="P42100: GENERATION"/>
    <n v="0"/>
    <n v="0"/>
    <n v="0"/>
    <n v="0"/>
    <n v="46175"/>
    <n v="0"/>
    <n v="0"/>
    <n v="0"/>
    <n v="0"/>
    <n v="0"/>
    <n v="0"/>
    <n v="0"/>
    <n v="46175"/>
    <n v="0"/>
    <n v="46175"/>
  </r>
  <r>
    <s v="PPLBFC: TOTAL CAPITAL"/>
    <m/>
    <n v="107001"/>
    <s v="CONSTR WORK IN PROG"/>
    <x v="0"/>
    <s v="0321 - TRIMBLE COUNTY 2 - GENERATION"/>
    <x v="9"/>
    <s v="PNTL: TOTAL NON-LABOR"/>
    <s v="139800LGE"/>
    <s v="TC UPGRD RO SYSTEM"/>
    <s v="GEN CAP: RELIABILITY"/>
    <s v="P42100: GENERATION"/>
    <n v="0"/>
    <n v="0"/>
    <n v="0"/>
    <n v="0"/>
    <n v="48955"/>
    <n v="0"/>
    <n v="0"/>
    <n v="0"/>
    <n v="0"/>
    <n v="0"/>
    <n v="0"/>
    <n v="0"/>
    <n v="48955"/>
    <n v="0"/>
    <n v="48955"/>
  </r>
  <r>
    <s v="PPLBFC: TOTAL CAPITAL"/>
    <m/>
    <n v="107001"/>
    <s v="CONSTR WORK IN PROG"/>
    <x v="0"/>
    <s v="0321 - TRIMBLE COUNTY 2 - GENERATION"/>
    <x v="5"/>
    <s v="PNTL: TOTAL NON-LABOR"/>
    <s v="157150LGE"/>
    <s v="TC COAL HAND BUILD ROOF REPL"/>
    <s v="GEN CAP: RELIABILITY"/>
    <s v="P42100: GENERATION"/>
    <n v="0"/>
    <n v="0"/>
    <n v="0"/>
    <n v="0"/>
    <n v="49253"/>
    <n v="100000"/>
    <n v="0"/>
    <n v="0"/>
    <n v="0"/>
    <n v="0"/>
    <n v="0"/>
    <n v="0"/>
    <n v="149253"/>
    <n v="0"/>
    <n v="149253"/>
  </r>
  <r>
    <s v="PPLBFC: TOTAL CAPITAL"/>
    <m/>
    <n v="107001"/>
    <s v="CONSTR WORK IN PROG"/>
    <x v="0"/>
    <s v="0321 - TRIMBLE COUNTY 2 - GENERATION"/>
    <x v="6"/>
    <s v="PNTL: TOTAL NON-LABOR"/>
    <s v="157150LGE"/>
    <s v="TC COAL HAND BUILD ROOF REPL"/>
    <s v="GEN CAP: RELIABILITY"/>
    <s v="P42100: GENERATION"/>
    <n v="0"/>
    <n v="0"/>
    <n v="0"/>
    <n v="0"/>
    <n v="50792"/>
    <n v="0"/>
    <n v="0"/>
    <n v="0"/>
    <n v="0"/>
    <n v="0"/>
    <n v="0"/>
    <n v="0"/>
    <n v="50792"/>
    <n v="0"/>
    <n v="50792"/>
  </r>
  <r>
    <s v="PPLBFC: TOTAL CAPITAL"/>
    <m/>
    <n v="107001"/>
    <s v="CONSTR WORK IN PROG"/>
    <x v="0"/>
    <s v="0321 - TRIMBLE COUNTY 2 - GENERATION"/>
    <x v="8"/>
    <s v="PNTL: TOTAL NON-LABOR"/>
    <s v="154741LGE"/>
    <s v="TC SERVICE WATER PUMP OH"/>
    <s v="GEN CAP: RELIABILITY"/>
    <s v="P42100: GENERATION"/>
    <n v="0"/>
    <n v="0"/>
    <n v="0"/>
    <n v="0"/>
    <n v="61240"/>
    <n v="0"/>
    <n v="0"/>
    <n v="0"/>
    <n v="0"/>
    <n v="0"/>
    <n v="0"/>
    <n v="0"/>
    <n v="61240"/>
    <n v="0"/>
    <n v="61240"/>
  </r>
  <r>
    <s v="PPLBFC: TOTAL CAPITAL"/>
    <m/>
    <n v="107001"/>
    <s v="CONSTR WORK IN PROG"/>
    <x v="0"/>
    <s v="0321 - TRIMBLE COUNTY 2 - GENERATION"/>
    <x v="5"/>
    <s v="PNTL: TOTAL NON-LABOR"/>
    <s v="157115LGE"/>
    <s v="TC CRITICAL HEAT UPGD"/>
    <s v="GEN CAP: RELIABILITY"/>
    <s v="P42100: GENERATION"/>
    <n v="0"/>
    <n v="0"/>
    <n v="0"/>
    <n v="0"/>
    <n v="76958"/>
    <n v="50000"/>
    <n v="0"/>
    <n v="0"/>
    <n v="0"/>
    <n v="0"/>
    <n v="0"/>
    <n v="0"/>
    <n v="126958"/>
    <n v="0"/>
    <n v="126958"/>
  </r>
  <r>
    <s v="PPLBFC: TOTAL CAPITAL"/>
    <m/>
    <n v="107001"/>
    <s v="CONSTR WORK IN PROG"/>
    <x v="0"/>
    <s v="0321 - TRIMBLE COUNTY 2 - GENERATION"/>
    <x v="6"/>
    <s v="PNTL: TOTAL NON-LABOR"/>
    <s v="153018LGE"/>
    <s v="TC2 A CEM FLOW MONITOR CHANGE"/>
    <s v="GEN CAP: RELIABILITY"/>
    <s v="P42100: GENERATION"/>
    <n v="0"/>
    <n v="0"/>
    <n v="0"/>
    <n v="0"/>
    <n v="84453"/>
    <n v="0"/>
    <n v="0"/>
    <n v="0"/>
    <n v="0"/>
    <n v="0"/>
    <n v="0"/>
    <n v="0"/>
    <n v="84453"/>
    <n v="0"/>
    <n v="84453"/>
  </r>
  <r>
    <s v="PPLBFC: TOTAL CAPITAL"/>
    <m/>
    <n v="107001"/>
    <s v="CONSTR WORK IN PROG"/>
    <x v="0"/>
    <s v="0321 - TRIMBLE COUNTY 2 - GENERATION"/>
    <x v="7"/>
    <s v="PNTL: TOTAL NON-LABOR"/>
    <s v="150031LGE"/>
    <s v="TC ASH POND MOWERS"/>
    <s v="GEN CAP: RELIABILITY"/>
    <s v="P42100: GENERATION"/>
    <n v="0"/>
    <n v="0"/>
    <n v="0"/>
    <n v="0"/>
    <n v="120225"/>
    <n v="0"/>
    <n v="0"/>
    <n v="0"/>
    <n v="0"/>
    <n v="0"/>
    <n v="0"/>
    <n v="0"/>
    <n v="120225"/>
    <n v="0"/>
    <n v="120225"/>
  </r>
  <r>
    <s v="PPLBFC: TOTAL CAPITAL"/>
    <m/>
    <n v="107001"/>
    <s v="CONSTR WORK IN PROG"/>
    <x v="0"/>
    <s v="0321 - TRIMBLE COUNTY 2 - GENERATION"/>
    <x v="8"/>
    <s v="PNTL: TOTAL NON-LABOR"/>
    <s v="150031LGE"/>
    <s v="TC ASH POND MOWERS"/>
    <s v="GEN CAP: RELIABILITY"/>
    <s v="P42100: GENERATION"/>
    <n v="0"/>
    <n v="0"/>
    <n v="0"/>
    <n v="0"/>
    <n v="123832"/>
    <n v="0"/>
    <n v="0"/>
    <n v="0"/>
    <n v="0"/>
    <n v="0"/>
    <n v="0"/>
    <n v="0"/>
    <n v="123832"/>
    <n v="0"/>
    <n v="123832"/>
  </r>
  <r>
    <s v="PPLBFC: TOTAL CAPITAL"/>
    <m/>
    <n v="107001"/>
    <s v="CONSTR WORK IN PROG"/>
    <x v="0"/>
    <s v="0321 - TRIMBLE COUNTY 2 - GENERATION"/>
    <x v="7"/>
    <s v="PNTL: TOTAL NON-LABOR"/>
    <s v="156834LGE"/>
    <s v="TC2 WESP DRAIN PIPING"/>
    <s v="GEN CAP: RELIABILITY"/>
    <s v="P42100: GENERATION"/>
    <n v="0"/>
    <n v="0"/>
    <n v="0"/>
    <n v="0"/>
    <n v="168906"/>
    <n v="0"/>
    <n v="0"/>
    <n v="0"/>
    <n v="0"/>
    <n v="0"/>
    <n v="0"/>
    <n v="0"/>
    <n v="168906"/>
    <n v="0"/>
    <n v="168906"/>
  </r>
  <r>
    <s v="PPLBFC: TOTAL CAPITAL"/>
    <m/>
    <n v="107001"/>
    <s v="CONSTR WORK IN PROG"/>
    <x v="0"/>
    <s v="0321 - TRIMBLE COUNTY 2 - GENERATION"/>
    <x v="5"/>
    <s v="PNTL: TOTAL NON-LABOR"/>
    <s v="152079LGE"/>
    <s v="TC OVATION SECUTY CENTER"/>
    <s v="GEN CAP: RELIABILITY"/>
    <s v="P42100: GENERATION"/>
    <n v="0"/>
    <n v="0"/>
    <n v="0"/>
    <n v="0"/>
    <n v="192395"/>
    <n v="0"/>
    <n v="0"/>
    <n v="0"/>
    <n v="0"/>
    <n v="0"/>
    <n v="0"/>
    <n v="0"/>
    <n v="192395"/>
    <n v="0"/>
    <n v="192395"/>
  </r>
  <r>
    <s v="PPLBFC: TOTAL CAPITAL"/>
    <m/>
    <n v="107001"/>
    <s v="CONSTR WORK IN PROG"/>
    <x v="0"/>
    <s v="0321 - TRIMBLE COUNTY 2 - GENERATION"/>
    <x v="9"/>
    <s v="PNTL: TOTAL NON-LABOR"/>
    <s v="156991LGE"/>
    <s v="TC 138kV MODs"/>
    <s v="GEN CAP: RELIABILITY"/>
    <s v="P42100: GENERATION"/>
    <n v="0"/>
    <n v="0"/>
    <n v="0"/>
    <n v="0"/>
    <n v="211145"/>
    <n v="0"/>
    <n v="0"/>
    <n v="0"/>
    <n v="0"/>
    <n v="0"/>
    <n v="0"/>
    <n v="0"/>
    <n v="211145"/>
    <n v="0"/>
    <n v="211145"/>
  </r>
  <r>
    <s v="PPLBFC: TOTAL CAPITAL"/>
    <m/>
    <n v="107001"/>
    <s v="CONSTR WORK IN PROG"/>
    <x v="0"/>
    <s v="0321 - TRIMBLE COUNTY 2 - GENERATION"/>
    <x v="6"/>
    <s v="PNTL: TOTAL NON-LABOR"/>
    <s v="150051LGE"/>
    <s v="TC2 WESP WASH WATER PIPING"/>
    <s v="GEN CAP: RELIABILITY"/>
    <s v="P42100: GENERATION"/>
    <n v="0"/>
    <n v="0"/>
    <n v="0"/>
    <n v="0"/>
    <n v="216017"/>
    <n v="0"/>
    <n v="0"/>
    <n v="0"/>
    <n v="0"/>
    <n v="0"/>
    <n v="0"/>
    <n v="0"/>
    <n v="216017"/>
    <n v="0"/>
    <n v="216017"/>
  </r>
  <r>
    <s v="PPLBFC: TOTAL CAPITAL"/>
    <m/>
    <n v="107001"/>
    <s v="CONSTR WORK IN PROG"/>
    <x v="0"/>
    <s v="0321 - TRIMBLE COUNTY 2 - GENERATION"/>
    <x v="6"/>
    <s v="PNTL: TOTAL NON-LABOR"/>
    <s v="133710LGE"/>
    <s v="TC RPL FIRE SYS UNGRD PIPE"/>
    <s v="GEN CAP: RELIABILITY"/>
    <s v="P42100: GENERATION"/>
    <n v="0"/>
    <n v="0"/>
    <n v="0"/>
    <n v="0"/>
    <n v="230765"/>
    <n v="0"/>
    <n v="0"/>
    <n v="0"/>
    <n v="0"/>
    <n v="0"/>
    <n v="0"/>
    <n v="0"/>
    <n v="230765"/>
    <n v="0"/>
    <n v="230765"/>
  </r>
  <r>
    <s v="PPLBFC: TOTAL CAPITAL"/>
    <m/>
    <n v="107001"/>
    <s v="CONSTR WORK IN PROG"/>
    <x v="0"/>
    <s v="0321 - TRIMBLE COUNTY 2 - GENERATION"/>
    <x v="7"/>
    <s v="PNTL: TOTAL NON-LABOR"/>
    <s v="133710LGE"/>
    <s v="TC RPL FIRE SYS UNGRD PIPE"/>
    <s v="GEN CAP: RELIABILITY"/>
    <s v="P42100: GENERATION"/>
    <n v="0"/>
    <n v="0"/>
    <n v="0"/>
    <n v="0"/>
    <n v="230765"/>
    <n v="0"/>
    <n v="0"/>
    <n v="0"/>
    <n v="0"/>
    <n v="0"/>
    <n v="0"/>
    <n v="0"/>
    <n v="230765"/>
    <n v="0"/>
    <n v="230765"/>
  </r>
  <r>
    <s v="PPLBFC: TOTAL CAPITAL"/>
    <m/>
    <n v="107001"/>
    <s v="CONSTR WORK IN PROG"/>
    <x v="0"/>
    <s v="0321 - TRIMBLE COUNTY 2 - GENERATION"/>
    <x v="6"/>
    <s v="PNTL: TOTAL NON-LABOR"/>
    <s v="159942LGE"/>
    <s v="TC2 COOLING TWR CHEM INJ"/>
    <s v="GEN CAP: RELIABILITY"/>
    <s v="P42100: GENERATION"/>
    <n v="0"/>
    <n v="0"/>
    <n v="0"/>
    <n v="0"/>
    <n v="253359"/>
    <n v="0"/>
    <n v="0"/>
    <n v="0"/>
    <n v="0"/>
    <n v="0"/>
    <n v="0"/>
    <n v="0"/>
    <n v="253359"/>
    <n v="0"/>
    <n v="253359"/>
  </r>
  <r>
    <s v="PPLBFC: TOTAL CAPITAL"/>
    <m/>
    <n v="107001"/>
    <s v="CONSTR WORK IN PROG"/>
    <x v="0"/>
    <s v="0321 - TRIMBLE COUNTY 2 - GENERATION"/>
    <x v="9"/>
    <s v="PNTL: TOTAL NON-LABOR"/>
    <s v="133615LGE"/>
    <s v="TC PLT ENG/MTR RWNDS"/>
    <s v="GEN CAP: RELIABILITY"/>
    <s v="P42100: GENERATION"/>
    <n v="0"/>
    <n v="0"/>
    <n v="0"/>
    <n v="0"/>
    <n v="322163"/>
    <n v="0"/>
    <n v="0"/>
    <n v="0"/>
    <n v="0"/>
    <n v="0"/>
    <n v="0"/>
    <n v="0"/>
    <n v="322163"/>
    <n v="0"/>
    <n v="322163"/>
  </r>
  <r>
    <s v="PPLBFC: TOTAL CAPITAL"/>
    <m/>
    <n v="107001"/>
    <s v="CONSTR WORK IN PROG"/>
    <x v="0"/>
    <s v="0321 - TRIMBLE COUNTY 2 - GENERATION"/>
    <x v="5"/>
    <s v="PNTL: TOTAL NON-LABOR"/>
    <s v="156825LGE"/>
    <s v="TC MOORING CELL REFURB"/>
    <s v="GEN CAP: RELIABILITY"/>
    <s v="P42100: GENERATION"/>
    <n v="0"/>
    <n v="0"/>
    <n v="0"/>
    <n v="0"/>
    <n v="326332"/>
    <n v="0"/>
    <n v="0"/>
    <n v="0"/>
    <n v="0"/>
    <n v="0"/>
    <n v="0"/>
    <n v="0"/>
    <n v="326332"/>
    <n v="0"/>
    <n v="326332"/>
  </r>
  <r>
    <s v="PPLBFC: TOTAL CAPITAL"/>
    <m/>
    <n v="107001"/>
    <s v="CONSTR WORK IN PROG"/>
    <x v="0"/>
    <s v="0321 - TRIMBLE COUNTY 2 - GENERATION"/>
    <x v="8"/>
    <s v="PNTL: TOTAL NON-LABOR"/>
    <s v="156825LGE"/>
    <s v="TC MOORING CELL REFURB"/>
    <s v="GEN CAP: RELIABILITY"/>
    <s v="P42100: GENERATION"/>
    <n v="0"/>
    <n v="0"/>
    <n v="0"/>
    <n v="0"/>
    <n v="356348"/>
    <n v="0"/>
    <n v="0"/>
    <n v="0"/>
    <n v="0"/>
    <n v="0"/>
    <n v="0"/>
    <n v="0"/>
    <n v="356348"/>
    <n v="0"/>
    <n v="356348"/>
  </r>
  <r>
    <s v="PPLBFC: TOTAL CAPITAL"/>
    <m/>
    <n v="107001"/>
    <s v="CONSTR WORK IN PROG"/>
    <x v="0"/>
    <s v="0321 - TRIMBLE COUNTY 2 - GENERATION"/>
    <x v="5"/>
    <s v="PNTL: TOTAL NON-LABOR"/>
    <s v="162438LGE"/>
    <s v="TC LIMESTONE RECLAIM UPGD"/>
    <s v="GEN CAP: RELIABILITY"/>
    <s v="P42100: GENERATION"/>
    <n v="0"/>
    <n v="0"/>
    <n v="0"/>
    <n v="0"/>
    <n v="480217"/>
    <n v="0"/>
    <n v="0"/>
    <n v="0"/>
    <n v="0"/>
    <n v="0"/>
    <n v="0"/>
    <n v="0"/>
    <n v="480217"/>
    <n v="0"/>
    <n v="480217"/>
  </r>
  <r>
    <s v="PPLBFC: TOTAL CAPITAL"/>
    <m/>
    <n v="107001"/>
    <s v="CONSTR WORK IN PROG"/>
    <x v="0"/>
    <s v="0321 - TRIMBLE COUNTY 2 - GENERATION"/>
    <x v="9"/>
    <s v="PNTL: TOTAL NON-LABOR"/>
    <s v="154771LGE"/>
    <s v="TC RAT TERMINATION UPGD"/>
    <s v="GEN CAP: RELIABILITY"/>
    <s v="P42100: GENERATION"/>
    <n v="0"/>
    <n v="0"/>
    <n v="0"/>
    <n v="0"/>
    <n v="481156"/>
    <n v="0"/>
    <n v="0"/>
    <n v="0"/>
    <n v="0"/>
    <n v="0"/>
    <n v="0"/>
    <n v="0"/>
    <n v="481156"/>
    <n v="0"/>
    <n v="481156"/>
  </r>
  <r>
    <s v="PPLBFC: TOTAL CAPITAL"/>
    <m/>
    <n v="107001"/>
    <s v="CONSTR WORK IN PROG"/>
    <x v="0"/>
    <s v="0321 - TRIMBLE COUNTY 2 - GENERATION"/>
    <x v="8"/>
    <s v="PNTL: TOTAL NON-LABOR"/>
    <s v="154801LGE"/>
    <s v="TC SHUTTLE BARGE"/>
    <s v="GEN CAP: RELIABILITY"/>
    <s v="P42100: GENERATION"/>
    <n v="0"/>
    <n v="0"/>
    <n v="0"/>
    <n v="0"/>
    <n v="485190"/>
    <n v="0"/>
    <n v="0"/>
    <n v="0"/>
    <n v="0"/>
    <n v="0"/>
    <n v="0"/>
    <n v="0"/>
    <n v="485190"/>
    <n v="0"/>
    <n v="485190"/>
  </r>
  <r>
    <s v="PPLBFC: TOTAL CAPITAL"/>
    <m/>
    <n v="107001"/>
    <s v="CONSTR WORK IN PROG"/>
    <x v="0"/>
    <s v="0321 - TRIMBLE COUNTY 2 - GENERATION"/>
    <x v="8"/>
    <s v="PNTL: TOTAL NON-LABOR"/>
    <s v="162436LGE"/>
    <s v="TC2 PULVERIZER GEARBOX"/>
    <s v="GEN CAP: RELIABILITY"/>
    <s v="P42100: GENERATION"/>
    <n v="0"/>
    <n v="0"/>
    <n v="0"/>
    <n v="0"/>
    <n v="940242"/>
    <n v="0"/>
    <n v="0"/>
    <n v="0"/>
    <n v="0"/>
    <n v="0"/>
    <n v="0"/>
    <n v="0"/>
    <n v="940242"/>
    <n v="0"/>
    <n v="940242"/>
  </r>
  <r>
    <s v="PPLBFC: TOTAL CAPITAL"/>
    <m/>
    <n v="107001"/>
    <s v="CONSTR WORK IN PROG"/>
    <x v="0"/>
    <s v="0321 - TRIMBLE COUNTY 2 - GENERATION"/>
    <x v="5"/>
    <s v="PNTL: TOTAL NON-LABOR"/>
    <s v="162456LGE"/>
    <s v="TC2 RECYCLE PUMP PIPING"/>
    <s v="GEN CAP: RELIABILITY"/>
    <s v="P42100: GENERATION"/>
    <n v="0"/>
    <n v="0"/>
    <n v="0"/>
    <n v="11823"/>
    <n v="270249"/>
    <n v="0"/>
    <n v="0"/>
    <n v="0"/>
    <n v="0"/>
    <n v="0"/>
    <n v="0"/>
    <n v="0"/>
    <n v="282073"/>
    <n v="0"/>
    <n v="282073"/>
  </r>
  <r>
    <s v="PPLBFC: TOTAL CAPITAL"/>
    <m/>
    <n v="107001"/>
    <s v="CONSTR WORK IN PROG"/>
    <x v="0"/>
    <s v="0321 - TRIMBLE COUNTY 2 - GENERATION"/>
    <x v="6"/>
    <s v="PNTL: TOTAL NON-LABOR"/>
    <s v="159864LGE"/>
    <s v="TC PWS EQUIP/MONITORS"/>
    <s v="GEN CAP: PROCESS WATER"/>
    <s v="P42100: GENERATION"/>
    <n v="0"/>
    <n v="0"/>
    <n v="0"/>
    <n v="20831"/>
    <n v="0"/>
    <n v="0"/>
    <n v="0"/>
    <n v="0"/>
    <n v="0"/>
    <n v="0"/>
    <n v="0"/>
    <n v="0"/>
    <n v="20831"/>
    <n v="0"/>
    <n v="20831"/>
  </r>
  <r>
    <s v="PPLBFC: TOTAL CAPITAL"/>
    <m/>
    <n v="107001"/>
    <s v="CONSTR WORK IN PROG"/>
    <x v="0"/>
    <s v="0321 - TRIMBLE COUNTY 2 - GENERATION"/>
    <x v="7"/>
    <s v="PNTL: TOTAL NON-LABOR"/>
    <s v="139767LGE"/>
    <s v="TC2 AUX STEAM TO SRVC BUILD"/>
    <s v="GEN CAP: RELIABILITY"/>
    <s v="P42100: GENERATION"/>
    <n v="0"/>
    <n v="0"/>
    <n v="0"/>
    <n v="22435"/>
    <n v="93994"/>
    <n v="0"/>
    <n v="0"/>
    <n v="0"/>
    <n v="0"/>
    <n v="0"/>
    <n v="0"/>
    <n v="0"/>
    <n v="116429"/>
    <n v="0"/>
    <n v="116429"/>
  </r>
  <r>
    <s v="PPLBFC: TOTAL CAPITAL"/>
    <m/>
    <n v="107001"/>
    <s v="CONSTR WORK IN PROG"/>
    <x v="0"/>
    <s v="0321 - TRIMBLE COUNTY 2 - GENERATION"/>
    <x v="6"/>
    <s v="PNTL: TOTAL NON-LABOR"/>
    <s v="159864LGE"/>
    <s v="TC PWS EQUIP/MONITORS"/>
    <s v="GEN CAP: RELIABILITY"/>
    <s v="P42100: GENERATION"/>
    <n v="0"/>
    <n v="0"/>
    <n v="0"/>
    <n v="22524"/>
    <n v="0"/>
    <n v="0"/>
    <n v="0"/>
    <n v="0"/>
    <n v="0"/>
    <n v="0"/>
    <n v="0"/>
    <n v="0"/>
    <n v="22524"/>
    <n v="0"/>
    <n v="22524"/>
  </r>
  <r>
    <s v="PPLBFC: TOTAL CAPITAL"/>
    <m/>
    <n v="107001"/>
    <s v="CONSTR WORK IN PROG"/>
    <x v="0"/>
    <s v="0321 - TRIMBLE COUNTY 2 - GENERATION"/>
    <x v="9"/>
    <s v="PNTL: TOTAL NON-LABOR"/>
    <s v="156823LGE"/>
    <s v="TC2 CEM UPGRADE"/>
    <s v="GEN CAP: RELIABILITY"/>
    <s v="P42100: GENERATION"/>
    <n v="0"/>
    <n v="0"/>
    <n v="0"/>
    <n v="30786"/>
    <n v="0"/>
    <n v="0"/>
    <n v="0"/>
    <n v="0"/>
    <n v="0"/>
    <n v="0"/>
    <n v="0"/>
    <n v="0"/>
    <n v="30786"/>
    <n v="0"/>
    <n v="30786"/>
  </r>
  <r>
    <s v="PPLBFC: TOTAL CAPITAL"/>
    <m/>
    <n v="107001"/>
    <s v="CONSTR WORK IN PROG"/>
    <x v="0"/>
    <s v="0321 - TRIMBLE COUNTY 2 - GENERATION"/>
    <x v="6"/>
    <s v="PNTL: TOTAL NON-LABOR"/>
    <s v="156973LGE"/>
    <s v="TC2 FGD FRP SPARY HEADERS"/>
    <s v="GEN CAP: OUTAGES"/>
    <s v="P42100: GENERATION"/>
    <n v="0"/>
    <n v="0"/>
    <n v="0"/>
    <n v="32092"/>
    <n v="0"/>
    <n v="0"/>
    <n v="0"/>
    <n v="0"/>
    <n v="0"/>
    <n v="0"/>
    <n v="0"/>
    <n v="0"/>
    <n v="32092"/>
    <n v="0"/>
    <n v="32092"/>
  </r>
  <r>
    <s v="PPLBFC: TOTAL CAPITAL"/>
    <m/>
    <n v="107001"/>
    <s v="CONSTR WORK IN PROG"/>
    <x v="0"/>
    <s v="0311 - TRIMBLE COUNTY 1 - GENERATION"/>
    <x v="8"/>
    <s v="PNTL: TOTAL NON-LABOR"/>
    <s v="154762LGE"/>
    <s v="TC HVAC UPGD"/>
    <s v="GEN CAP: RELIABILITY"/>
    <s v="P42100: GENERATION"/>
    <n v="0"/>
    <n v="0"/>
    <n v="0"/>
    <n v="33786"/>
    <n v="0"/>
    <n v="0"/>
    <n v="0"/>
    <n v="0"/>
    <n v="0"/>
    <n v="0"/>
    <n v="0"/>
    <n v="0"/>
    <n v="33786"/>
    <n v="33786"/>
    <n v="0"/>
  </r>
  <r>
    <s v="PPLBFC: TOTAL CAPITAL"/>
    <m/>
    <n v="107001"/>
    <s v="CONSTR WORK IN PROG"/>
    <x v="0"/>
    <s v="0321 - TRIMBLE COUNTY 2 - GENERATION"/>
    <x v="6"/>
    <s v="PNTL: TOTAL NON-LABOR"/>
    <s v="154741LGE"/>
    <s v="TC SERVICE WATER PUMP OH"/>
    <s v="GEN CAP: RELIABILITY"/>
    <s v="P42100: GENERATION"/>
    <n v="0"/>
    <n v="0"/>
    <n v="0"/>
    <n v="61240"/>
    <n v="0"/>
    <n v="0"/>
    <n v="0"/>
    <n v="0"/>
    <n v="0"/>
    <n v="0"/>
    <n v="0"/>
    <n v="0"/>
    <n v="61240"/>
    <n v="0"/>
    <n v="61240"/>
  </r>
  <r>
    <s v="PPLBFC: TOTAL CAPITAL"/>
    <m/>
    <n v="107001"/>
    <s v="CONSTR WORK IN PROG"/>
    <x v="0"/>
    <s v="0321 - TRIMBLE COUNTY 2 - GENERATION"/>
    <x v="8"/>
    <s v="PNTL: TOTAL NON-LABOR"/>
    <s v="133653LGE"/>
    <s v="TC SAFETY &amp; ERT EQUIP"/>
    <s v="GEN CAP: SAFETY"/>
    <s v="P42100: GENERATION"/>
    <n v="0"/>
    <n v="0"/>
    <n v="0"/>
    <n v="64188"/>
    <n v="0"/>
    <n v="0"/>
    <n v="0"/>
    <n v="0"/>
    <n v="0"/>
    <n v="0"/>
    <n v="0"/>
    <n v="0"/>
    <n v="64188"/>
    <n v="0"/>
    <n v="64188"/>
  </r>
  <r>
    <s v="PPLBFC: TOTAL CAPITAL"/>
    <m/>
    <n v="107001"/>
    <s v="CONSTR WORK IN PROG"/>
    <x v="0"/>
    <s v="0321 - TRIMBLE COUNTY 2 - GENERATION"/>
    <x v="6"/>
    <s v="PNTL: TOTAL NON-LABOR"/>
    <s v="139769LGE"/>
    <s v="TC REPL FIRE SYSTEM CRUSHER HOUSE"/>
    <s v="GEN CAP: RELIABILITY"/>
    <s v="P42100: GENERATION"/>
    <n v="0"/>
    <n v="0"/>
    <n v="0"/>
    <n v="76958"/>
    <n v="0"/>
    <n v="0"/>
    <n v="0"/>
    <n v="198166"/>
    <n v="0"/>
    <n v="0"/>
    <n v="0"/>
    <n v="0"/>
    <n v="275124"/>
    <n v="0"/>
    <n v="275124"/>
  </r>
  <r>
    <s v="PPLBFC: TOTAL CAPITAL"/>
    <m/>
    <n v="107001"/>
    <s v="CONSTR WORK IN PROG"/>
    <x v="0"/>
    <s v="0321 - TRIMBLE COUNTY 2 - GENERATION"/>
    <x v="6"/>
    <s v="PNTL: TOTAL NON-LABOR"/>
    <s v="153019LGE"/>
    <s v="TC2 B CEM FLOW MONITOR CHANGE"/>
    <s v="GEN CAP: RELIABILITY"/>
    <s v="P42100: GENERATION"/>
    <n v="0"/>
    <n v="0"/>
    <n v="0"/>
    <n v="84453"/>
    <n v="0"/>
    <n v="0"/>
    <n v="0"/>
    <n v="0"/>
    <n v="0"/>
    <n v="0"/>
    <n v="0"/>
    <n v="0"/>
    <n v="84453"/>
    <n v="0"/>
    <n v="84453"/>
  </r>
  <r>
    <s v="PPLBFC: TOTAL CAPITAL"/>
    <m/>
    <n v="107001"/>
    <s v="CONSTR WORK IN PROG"/>
    <x v="0"/>
    <s v="0321 - TRIMBLE COUNTY 2 - GENERATION"/>
    <x v="6"/>
    <s v="PNTL: TOTAL NON-LABOR"/>
    <s v="153028LGE"/>
    <s v="TC FUEL BLEND FEEDER REPL"/>
    <s v="GEN CAP: RELIABILITY"/>
    <s v="P42100: GENERATION"/>
    <n v="0"/>
    <n v="0"/>
    <n v="0"/>
    <n v="84458"/>
    <n v="0"/>
    <n v="0"/>
    <n v="0"/>
    <n v="0"/>
    <n v="0"/>
    <n v="0"/>
    <n v="0"/>
    <n v="0"/>
    <n v="84458"/>
    <n v="0"/>
    <n v="84458"/>
  </r>
  <r>
    <s v="PPLBFC: TOTAL CAPITAL"/>
    <m/>
    <n v="107001"/>
    <s v="CONSTR WORK IN PROG"/>
    <x v="0"/>
    <s v="0321 - TRIMBLE COUNTY 2 - GENERATION"/>
    <x v="8"/>
    <s v="PNTL: TOTAL NON-LABOR"/>
    <s v="154744LGE"/>
    <s v="TC2 COOLING TOWER PUMP OH"/>
    <s v="GEN CAP: RELIABILITY"/>
    <s v="P42100: GENERATION"/>
    <n v="0"/>
    <n v="0"/>
    <n v="0"/>
    <n v="107238"/>
    <n v="0"/>
    <n v="0"/>
    <n v="0"/>
    <n v="0"/>
    <n v="0"/>
    <n v="0"/>
    <n v="0"/>
    <n v="0"/>
    <n v="107238"/>
    <n v="0"/>
    <n v="107238"/>
  </r>
  <r>
    <s v="PPLBFC: TOTAL CAPITAL"/>
    <m/>
    <n v="107001"/>
    <s v="CONSTR WORK IN PROG"/>
    <x v="0"/>
    <s v="0321 - TRIMBLE COUNTY 2 - GENERATION"/>
    <x v="6"/>
    <s v="PNTL: TOTAL NON-LABOR"/>
    <s v="157077LGE"/>
    <s v="TC2 IA COMP OH"/>
    <s v="GEN CAP: RELIABILITY"/>
    <s v="P42100: GENERATION"/>
    <n v="0"/>
    <n v="0"/>
    <n v="0"/>
    <n v="112098"/>
    <n v="0"/>
    <n v="0"/>
    <n v="0"/>
    <n v="0"/>
    <n v="0"/>
    <n v="0"/>
    <n v="0"/>
    <n v="0"/>
    <n v="112098"/>
    <n v="0"/>
    <n v="112098"/>
  </r>
  <r>
    <s v="PPLBFC: TOTAL CAPITAL"/>
    <m/>
    <n v="107001"/>
    <s v="CONSTR WORK IN PROG"/>
    <x v="0"/>
    <s v="0321 - TRIMBLE COUNTY 2 - GENERATION"/>
    <x v="6"/>
    <s v="PNTL: TOTAL NON-LABOR"/>
    <s v="156973LGE"/>
    <s v="TC2 FGD FRP SPARY HEADERS"/>
    <s v="GEN CAP: RELIABILITY"/>
    <s v="P42100: GENERATION"/>
    <n v="0"/>
    <n v="0"/>
    <n v="0"/>
    <n v="136814"/>
    <n v="0"/>
    <n v="0"/>
    <n v="0"/>
    <n v="0"/>
    <n v="0"/>
    <n v="0"/>
    <n v="0"/>
    <n v="0"/>
    <n v="136814"/>
    <n v="0"/>
    <n v="136814"/>
  </r>
  <r>
    <s v="PPLBFC: TOTAL CAPITAL"/>
    <m/>
    <n v="107001"/>
    <s v="CONSTR WORK IN PROG"/>
    <x v="0"/>
    <s v="0321 - TRIMBLE COUNTY 2 - GENERATION"/>
    <x v="6"/>
    <s v="PNTL: TOTAL NON-LABOR"/>
    <s v="163733LGE"/>
    <s v="TC2 CCW PUMPS OH#"/>
    <s v="GEN CAP: RELIABILITY"/>
    <s v="P42100: GENERATION"/>
    <n v="0"/>
    <n v="0"/>
    <n v="0"/>
    <n v="147749"/>
    <n v="0"/>
    <n v="0"/>
    <n v="0"/>
    <n v="0"/>
    <n v="0"/>
    <n v="0"/>
    <n v="0"/>
    <n v="0"/>
    <n v="147749"/>
    <n v="0"/>
    <n v="147749"/>
  </r>
  <r>
    <s v="PPLBFC: TOTAL CAPITAL"/>
    <m/>
    <n v="107001"/>
    <s v="CONSTR WORK IN PROG"/>
    <x v="0"/>
    <s v="0321 - TRIMBLE COUNTY 2 - GENERATION"/>
    <x v="8"/>
    <s v="PNTL: TOTAL NON-LABOR"/>
    <s v="162434LGE"/>
    <s v="TC2 CCW PUMPS OVERHAUL"/>
    <s v="GEN CAP: RELIABILITY"/>
    <s v="P42100: GENERATION"/>
    <n v="0"/>
    <n v="0"/>
    <n v="0"/>
    <n v="151854"/>
    <n v="0"/>
    <n v="0"/>
    <n v="0"/>
    <n v="0"/>
    <n v="0"/>
    <n v="0"/>
    <n v="0"/>
    <n v="0"/>
    <n v="151854"/>
    <n v="0"/>
    <n v="151854"/>
  </r>
  <r>
    <s v="PPLBFC: TOTAL CAPITAL"/>
    <m/>
    <n v="107001"/>
    <s v="CONSTR WORK IN PROG"/>
    <x v="0"/>
    <s v="0321 - TRIMBLE COUNTY 2 - GENERATION"/>
    <x v="8"/>
    <s v="PNTL: TOTAL NON-LABOR"/>
    <s v="153058LGE"/>
    <s v="TC2 WESP BRACE"/>
    <s v="GEN CAP: RELIABILITY"/>
    <s v="P42100: GENERATION"/>
    <n v="0"/>
    <n v="0"/>
    <n v="0"/>
    <n v="153906"/>
    <n v="0"/>
    <n v="0"/>
    <n v="0"/>
    <n v="0"/>
    <n v="0"/>
    <n v="0"/>
    <n v="0"/>
    <n v="0"/>
    <n v="153906"/>
    <n v="0"/>
    <n v="153906"/>
  </r>
  <r>
    <s v="PPLBFC: TOTAL CAPITAL"/>
    <m/>
    <n v="107001"/>
    <s v="CONSTR WORK IN PROG"/>
    <x v="0"/>
    <s v="0321 - TRIMBLE COUNTY 2 - GENERATION"/>
    <x v="6"/>
    <s v="PNTL: TOTAL NON-LABOR"/>
    <s v="140604LGE"/>
    <s v="TC2 ID FAN BLADES"/>
    <s v="GEN CAP: OUTAGES"/>
    <s v="P42100: GENERATION"/>
    <n v="0"/>
    <n v="0"/>
    <n v="0"/>
    <n v="168906"/>
    <n v="0"/>
    <n v="0"/>
    <n v="0"/>
    <n v="0"/>
    <n v="0"/>
    <n v="0"/>
    <n v="0"/>
    <n v="0"/>
    <n v="168906"/>
    <n v="0"/>
    <n v="168906"/>
  </r>
  <r>
    <s v="PPLBFC: TOTAL CAPITAL"/>
    <m/>
    <n v="107001"/>
    <s v="CONSTR WORK IN PROG"/>
    <x v="0"/>
    <s v="0321 - TRIMBLE COUNTY 2 - GENERATION"/>
    <x v="8"/>
    <s v="PNTL: TOTAL NON-LABOR"/>
    <s v="155641LGE"/>
    <s v="TC2 ID FAN BLADE SETS "/>
    <s v="GEN CAP: OUTAGES"/>
    <s v="P42100: GENERATION"/>
    <n v="0"/>
    <n v="0"/>
    <n v="0"/>
    <n v="169835"/>
    <n v="0"/>
    <n v="0"/>
    <n v="0"/>
    <n v="0"/>
    <n v="0"/>
    <n v="0"/>
    <n v="0"/>
    <n v="0"/>
    <n v="169835"/>
    <n v="0"/>
    <n v="169835"/>
  </r>
  <r>
    <s v="PPLBFC: TOTAL CAPITAL"/>
    <m/>
    <n v="107001"/>
    <s v="CONSTR WORK IN PROG"/>
    <x v="0"/>
    <s v="0321 - TRIMBLE COUNTY 2 - GENERATION"/>
    <x v="6"/>
    <s v="PNTL: TOTAL NON-LABOR"/>
    <s v="152685LGE"/>
    <s v="TC2 B BFP OVERHAUL"/>
    <s v="GEN CAP: RELIABILITY"/>
    <s v="P42100: GENERATION"/>
    <n v="0"/>
    <n v="0"/>
    <n v="0"/>
    <n v="173145"/>
    <n v="0"/>
    <n v="0"/>
    <n v="0"/>
    <n v="0"/>
    <n v="0"/>
    <n v="0"/>
    <n v="0"/>
    <n v="0"/>
    <n v="173145"/>
    <n v="0"/>
    <n v="173145"/>
  </r>
  <r>
    <s v="PPLBFC: TOTAL CAPITAL"/>
    <m/>
    <n v="107001"/>
    <s v="CONSTR WORK IN PROG"/>
    <x v="0"/>
    <s v="0322 - TRIMBLE COUNTY - SO2 UNIT 2"/>
    <x v="8"/>
    <s v="PNTL: TOTAL NON-LABOR"/>
    <s v="137588LGE"/>
    <s v="TC BALL MILL BULL GEAR"/>
    <s v="GEN CAP: ENVIRONMENTAL"/>
    <s v="P42100: GENERATION"/>
    <n v="0"/>
    <n v="0"/>
    <n v="0"/>
    <n v="188553"/>
    <n v="0"/>
    <n v="0"/>
    <n v="0"/>
    <n v="0"/>
    <n v="0"/>
    <n v="0"/>
    <n v="0"/>
    <n v="0"/>
    <n v="188553"/>
    <n v="0"/>
    <n v="188553"/>
  </r>
  <r>
    <s v="PPLBFC: TOTAL CAPITAL"/>
    <m/>
    <n v="107001"/>
    <s v="CONSTR WORK IN PROG"/>
    <x v="0"/>
    <s v="0321 - TRIMBLE COUNTY 2 - GENERATION"/>
    <x v="5"/>
    <s v="PNTL: TOTAL NON-LABOR"/>
    <s v="152695LGE"/>
    <s v="TC2 MS TURBINE BYPASS VALVE "/>
    <s v="GEN CAP: OUTAGES"/>
    <s v="P42100: GENERATION"/>
    <n v="0"/>
    <n v="0"/>
    <n v="0"/>
    <n v="214459"/>
    <n v="0"/>
    <n v="0"/>
    <n v="0"/>
    <n v="0"/>
    <n v="0"/>
    <n v="0"/>
    <n v="0"/>
    <n v="0"/>
    <n v="214459"/>
    <n v="0"/>
    <n v="214459"/>
  </r>
  <r>
    <s v="PPLBFC: TOTAL CAPITAL"/>
    <m/>
    <n v="107001"/>
    <s v="CONSTR WORK IN PROG"/>
    <x v="0"/>
    <s v="0321 - TRIMBLE COUNTY 2 - GENERATION"/>
    <x v="6"/>
    <s v="PNTL: TOTAL NON-LABOR"/>
    <s v="152663LGE"/>
    <s v="TC2 A FD FAN OVERHAUL"/>
    <s v="GEN CAP: OUTAGES"/>
    <s v="P42100: GENERATION"/>
    <n v="0"/>
    <n v="0"/>
    <n v="0"/>
    <n v="223004"/>
    <n v="0"/>
    <n v="0"/>
    <n v="0"/>
    <n v="0"/>
    <n v="0"/>
    <n v="0"/>
    <n v="0"/>
    <n v="0"/>
    <n v="223004"/>
    <n v="0"/>
    <n v="223004"/>
  </r>
  <r>
    <s v="PPLBFC: TOTAL CAPITAL"/>
    <m/>
    <n v="107001"/>
    <s v="CONSTR WORK IN PROG"/>
    <x v="0"/>
    <s v="0321 - TRIMBLE COUNTY 2 - GENERATION"/>
    <x v="6"/>
    <s v="PNTL: TOTAL NON-LABOR"/>
    <s v="154744LGE"/>
    <s v="TC2 COOLING TOWER PUMP OH"/>
    <s v="GEN CAP: RELIABILITY"/>
    <s v="P42100: GENERATION"/>
    <n v="0"/>
    <n v="0"/>
    <n v="0"/>
    <n v="226754"/>
    <n v="0"/>
    <n v="0"/>
    <n v="0"/>
    <n v="0"/>
    <n v="0"/>
    <n v="0"/>
    <n v="0"/>
    <n v="0"/>
    <n v="226754"/>
    <n v="0"/>
    <n v="226754"/>
  </r>
  <r>
    <s v="PPLBFC: TOTAL CAPITAL"/>
    <m/>
    <n v="107001"/>
    <s v="CONSTR WORK IN PROG"/>
    <x v="0"/>
    <s v="0321 - TRIMBLE COUNTY 2 - GENERATION"/>
    <x v="7"/>
    <s v="PNTL: TOTAL NON-LABOR"/>
    <s v="155629LGE"/>
    <s v="TC2 MS TURBINE BP VLV "/>
    <s v="GEN CAP: OUTAGES"/>
    <s v="P42100: GENERATION"/>
    <n v="0"/>
    <n v="0"/>
    <n v="0"/>
    <n v="241377"/>
    <n v="0"/>
    <n v="0"/>
    <n v="0"/>
    <n v="0"/>
    <n v="0"/>
    <n v="0"/>
    <n v="0"/>
    <n v="0"/>
    <n v="241377"/>
    <n v="0"/>
    <n v="241377"/>
  </r>
  <r>
    <s v="PPLBFC: TOTAL CAPITAL"/>
    <m/>
    <n v="107001"/>
    <s v="CONSTR WORK IN PROG"/>
    <x v="0"/>
    <s v="0321 - TRIMBLE COUNTY 2 - GENERATION"/>
    <x v="6"/>
    <s v="PNTL: TOTAL NON-LABOR"/>
    <s v="159922LGE"/>
    <s v="TC2 FINAL SH INLET LEG-2"/>
    <s v="GEN CAP: OUTAGES"/>
    <s v="P42100: GENERATION"/>
    <n v="0"/>
    <n v="0"/>
    <n v="0"/>
    <n v="253359"/>
    <n v="0"/>
    <n v="0"/>
    <n v="0"/>
    <n v="0"/>
    <n v="0"/>
    <n v="0"/>
    <n v="0"/>
    <n v="0"/>
    <n v="253359"/>
    <n v="0"/>
    <n v="253359"/>
  </r>
  <r>
    <s v="PPLBFC: TOTAL CAPITAL"/>
    <m/>
    <n v="107001"/>
    <s v="CONSTR WORK IN PROG"/>
    <x v="0"/>
    <s v="0321 - TRIMBLE COUNTY 2 - GENERATION"/>
    <x v="8"/>
    <s v="PNTL: TOTAL NON-LABOR"/>
    <s v="155661LGE"/>
    <s v="TC2 BURNER B,E ROWS "/>
    <s v="GEN CAP: OUTAGES"/>
    <s v="P42100: GENERATION"/>
    <n v="0"/>
    <n v="0"/>
    <n v="0"/>
    <n v="256419"/>
    <n v="0"/>
    <n v="0"/>
    <n v="0"/>
    <n v="0"/>
    <n v="0"/>
    <n v="0"/>
    <n v="0"/>
    <n v="0"/>
    <n v="256419"/>
    <n v="0"/>
    <n v="256419"/>
  </r>
  <r>
    <s v="PPLBFC: TOTAL CAPITAL"/>
    <m/>
    <n v="107001"/>
    <s v="CONSTR WORK IN PROG"/>
    <x v="0"/>
    <s v="0321 - TRIMBLE COUNTY 2 - GENERATION"/>
    <x v="5"/>
    <s v="PNTL: TOTAL NON-LABOR"/>
    <s v="162423LGE"/>
    <s v="TC2 PYRITE HOPPER"/>
    <s v="GEN CAP: RELIABILITY"/>
    <s v="P42100: GENERATION"/>
    <n v="0"/>
    <n v="0"/>
    <n v="0"/>
    <n v="259327"/>
    <n v="0"/>
    <n v="0"/>
    <n v="0"/>
    <n v="0"/>
    <n v="0"/>
    <n v="0"/>
    <n v="0"/>
    <n v="0"/>
    <n v="259327"/>
    <n v="0"/>
    <n v="259327"/>
  </r>
  <r>
    <s v="PPLBFC: TOTAL CAPITAL"/>
    <m/>
    <n v="107001"/>
    <s v="CONSTR WORK IN PROG"/>
    <x v="0"/>
    <s v="0321 - TRIMBLE COUNTY 2 - GENERATION"/>
    <x v="7"/>
    <s v="PNTL: TOTAL NON-LABOR"/>
    <s v="162423LGE"/>
    <s v="TC2 PYRITE HOPPER"/>
    <s v="GEN CAP: RELIABILITY"/>
    <s v="P42100: GENERATION"/>
    <n v="0"/>
    <n v="0"/>
    <n v="0"/>
    <n v="259327"/>
    <n v="0"/>
    <n v="0"/>
    <n v="0"/>
    <n v="0"/>
    <n v="0"/>
    <n v="0"/>
    <n v="0"/>
    <n v="0"/>
    <n v="259327"/>
    <n v="0"/>
    <n v="259327"/>
  </r>
  <r>
    <s v="PPLBFC: TOTAL CAPITAL"/>
    <m/>
    <n v="107001"/>
    <s v="CONSTR WORK IN PROG"/>
    <x v="0"/>
    <s v="0321 - TRIMBLE COUNTY 2 - GENERATION"/>
    <x v="8"/>
    <s v="PNTL: TOTAL NON-LABOR"/>
    <s v="162423LGE"/>
    <s v="TC2 PYRITE HOPPER"/>
    <s v="GEN CAP: RELIABILITY"/>
    <s v="P42100: GENERATION"/>
    <n v="0"/>
    <n v="0"/>
    <n v="0"/>
    <n v="259327"/>
    <n v="0"/>
    <n v="0"/>
    <n v="0"/>
    <n v="0"/>
    <n v="0"/>
    <n v="0"/>
    <n v="0"/>
    <n v="0"/>
    <n v="259327"/>
    <n v="0"/>
    <n v="259327"/>
  </r>
  <r>
    <s v="PPLBFC: TOTAL CAPITAL"/>
    <m/>
    <n v="107001"/>
    <s v="CONSTR WORK IN PROG"/>
    <x v="0"/>
    <s v="0321 - TRIMBLE COUNTY 2 - GENERATION"/>
    <x v="9"/>
    <s v="PNTL: TOTAL NON-LABOR"/>
    <s v="155631LGE"/>
    <s v="TC2 MS TURBINE BP VLV "/>
    <s v="GEN CAP: OUTAGES"/>
    <s v="P42100: GENERATION"/>
    <n v="0"/>
    <n v="0"/>
    <n v="0"/>
    <n v="270917"/>
    <n v="0"/>
    <n v="0"/>
    <n v="0"/>
    <n v="0"/>
    <n v="0"/>
    <n v="0"/>
    <n v="0"/>
    <n v="0"/>
    <n v="270917"/>
    <n v="0"/>
    <n v="270917"/>
  </r>
  <r>
    <s v="PPLBFC: TOTAL CAPITAL"/>
    <m/>
    <n v="107001"/>
    <s v="CONSTR WORK IN PROG"/>
    <x v="0"/>
    <s v="0321 - TRIMBLE COUNTY 2 - GENERATION"/>
    <x v="5"/>
    <s v="PNTL: TOTAL NON-LABOR"/>
    <s v="154744LGE"/>
    <s v="TC2 COOLING TOWER PUMP OH"/>
    <s v="GEN CAP: RELIABILITY"/>
    <s v="P42100: GENERATION"/>
    <n v="0"/>
    <n v="0"/>
    <n v="0"/>
    <n v="295499"/>
    <n v="0"/>
    <n v="0"/>
    <n v="0"/>
    <n v="0"/>
    <n v="0"/>
    <n v="0"/>
    <n v="0"/>
    <n v="0"/>
    <n v="295499"/>
    <n v="0"/>
    <n v="295499"/>
  </r>
  <r>
    <s v="PPLBFC: TOTAL CAPITAL"/>
    <m/>
    <n v="107001"/>
    <s v="CONSTR WORK IN PROG"/>
    <x v="0"/>
    <s v="0321 - TRIMBLE COUNTY 2 - GENERATION"/>
    <x v="8"/>
    <s v="PNTL: TOTAL NON-LABOR"/>
    <s v="156971LGE"/>
    <s v="TC2 FGD ME WASH PIPING"/>
    <s v="GEN CAP: OUTAGES"/>
    <s v="P42100: GENERATION"/>
    <n v="0"/>
    <n v="0"/>
    <n v="0"/>
    <n v="295585"/>
    <n v="0"/>
    <n v="0"/>
    <n v="0"/>
    <n v="0"/>
    <n v="0"/>
    <n v="0"/>
    <n v="0"/>
    <n v="0"/>
    <n v="295585"/>
    <n v="0"/>
    <n v="295585"/>
  </r>
  <r>
    <s v="PPLBFC: TOTAL CAPITAL"/>
    <m/>
    <n v="107001"/>
    <s v="CONSTR WORK IN PROG"/>
    <x v="0"/>
    <s v="0321 - TRIMBLE COUNTY 2 - GENERATION"/>
    <x v="6"/>
    <s v="PNTL: TOTAL NON-LABOR"/>
    <s v="155647LGE"/>
    <s v="TC2 HRH TURBINE BP VLV "/>
    <s v="GEN CAP: OUTAGES"/>
    <s v="P42100: GENERATION"/>
    <n v="0"/>
    <n v="0"/>
    <n v="0"/>
    <n v="302567"/>
    <n v="0"/>
    <n v="0"/>
    <n v="0"/>
    <n v="0"/>
    <n v="0"/>
    <n v="0"/>
    <n v="0"/>
    <n v="0"/>
    <n v="302567"/>
    <n v="0"/>
    <n v="302567"/>
  </r>
  <r>
    <s v="PPLBFC: TOTAL CAPITAL"/>
    <m/>
    <n v="107001"/>
    <s v="CONSTR WORK IN PROG"/>
    <x v="0"/>
    <s v="0321 - TRIMBLE COUNTY 2 - GENERATION"/>
    <x v="7"/>
    <s v="PNTL: TOTAL NON-LABOR"/>
    <s v="152689LGE"/>
    <s v="TC2 BCWP OVERHAUL"/>
    <s v="GEN CAP: OUTAGES"/>
    <s v="P42100: GENERATION"/>
    <n v="0"/>
    <n v="0"/>
    <n v="0"/>
    <n v="325622"/>
    <n v="0"/>
    <n v="0"/>
    <n v="0"/>
    <n v="0"/>
    <n v="0"/>
    <n v="0"/>
    <n v="0"/>
    <n v="0"/>
    <n v="325622"/>
    <n v="0"/>
    <n v="325622"/>
  </r>
  <r>
    <s v="PPLBFC: TOTAL CAPITAL"/>
    <m/>
    <n v="107001"/>
    <s v="CONSTR WORK IN PROG"/>
    <x v="0"/>
    <s v="0321 - TRIMBLE COUNTY 2 - GENERATION"/>
    <x v="7"/>
    <s v="PNTL: TOTAL NON-LABOR"/>
    <s v="159924LGE"/>
    <s v="TC2 FINAL SH INLET LEG -3"/>
    <s v="GEN CAP: OUTAGES"/>
    <s v="P42100: GENERATION"/>
    <n v="0"/>
    <n v="0"/>
    <n v="0"/>
    <n v="346288"/>
    <n v="0"/>
    <n v="0"/>
    <n v="0"/>
    <n v="0"/>
    <n v="0"/>
    <n v="0"/>
    <n v="0"/>
    <n v="0"/>
    <n v="346288"/>
    <n v="0"/>
    <n v="346288"/>
  </r>
  <r>
    <s v="PPLBFC: TOTAL CAPITAL"/>
    <m/>
    <n v="107001"/>
    <s v="CONSTR WORK IN PROG"/>
    <x v="0"/>
    <s v="0321 - TRIMBLE COUNTY 2 - GENERATION"/>
    <x v="6"/>
    <s v="PNTL: TOTAL NON-LABOR"/>
    <s v="153017LGE"/>
    <s v="TC2 PCM Hg MONITOR UPGRADE"/>
    <s v="GEN CAP: RELIABILITY"/>
    <s v="P42100: GENERATION"/>
    <n v="0"/>
    <n v="0"/>
    <n v="0"/>
    <n v="379925"/>
    <n v="0"/>
    <n v="0"/>
    <n v="0"/>
    <n v="0"/>
    <n v="0"/>
    <n v="0"/>
    <n v="0"/>
    <n v="0"/>
    <n v="379925"/>
    <n v="0"/>
    <n v="379925"/>
  </r>
  <r>
    <s v="PPLBFC: TOTAL CAPITAL"/>
    <m/>
    <n v="107001"/>
    <s v="CONSTR WORK IN PROG"/>
    <x v="0"/>
    <s v="0321 - TRIMBLE COUNTY 2 - GENERATION"/>
    <x v="6"/>
    <s v="PNTL: TOTAL NON-LABOR"/>
    <s v="152040LGE"/>
    <s v="TC2 SSC REPLACE CHAIN"/>
    <s v="GEN CAP: OUTAGES"/>
    <s v="P42100: GENERATION"/>
    <n v="0"/>
    <n v="0"/>
    <n v="0"/>
    <n v="388483"/>
    <n v="0"/>
    <n v="0"/>
    <n v="0"/>
    <n v="0"/>
    <n v="0"/>
    <n v="0"/>
    <n v="0"/>
    <n v="0"/>
    <n v="388483"/>
    <n v="0"/>
    <n v="388483"/>
  </r>
  <r>
    <s v="PPLBFC: TOTAL CAPITAL"/>
    <m/>
    <n v="107001"/>
    <s v="CONSTR WORK IN PROG"/>
    <x v="0"/>
    <s v="0321 - TRIMBLE COUNTY 2 - GENERATION"/>
    <x v="5"/>
    <s v="PNTL: TOTAL NON-LABOR"/>
    <s v="150049LGE"/>
    <s v="TC REPL LST TANK FLOORS"/>
    <s v="GEN CAP: RELIABILITY"/>
    <s v="P42100: GENERATION"/>
    <n v="0"/>
    <n v="0"/>
    <n v="0"/>
    <n v="404720"/>
    <n v="0"/>
    <n v="0"/>
    <n v="0"/>
    <n v="0"/>
    <n v="0"/>
    <n v="0"/>
    <n v="0"/>
    <n v="0"/>
    <n v="404720"/>
    <n v="0"/>
    <n v="404720"/>
  </r>
  <r>
    <s v="PPLBFC: TOTAL CAPITAL"/>
    <m/>
    <n v="107001"/>
    <s v="CONSTR WORK IN PROG"/>
    <x v="0"/>
    <s v="0321 - TRIMBLE COUNTY 2 - GENERATION"/>
    <x v="7"/>
    <s v="PNTL: TOTAL NON-LABOR"/>
    <s v="153048LGE"/>
    <s v="TC2 FINAL SH REPL"/>
    <s v="GEN CAP: OUTAGES"/>
    <s v="P42100: GENERATION"/>
    <n v="0"/>
    <n v="0"/>
    <n v="0"/>
    <n v="422264"/>
    <n v="0"/>
    <n v="0"/>
    <n v="0"/>
    <n v="0"/>
    <n v="0"/>
    <n v="0"/>
    <n v="0"/>
    <n v="0"/>
    <n v="422264"/>
    <n v="0"/>
    <n v="422264"/>
  </r>
  <r>
    <s v="PPLBFC: TOTAL CAPITAL"/>
    <m/>
    <n v="107001"/>
    <s v="CONSTR WORK IN PROG"/>
    <x v="0"/>
    <s v="0321 - TRIMBLE COUNTY 2 - GENERATION"/>
    <x v="7"/>
    <s v="PNTL: TOTAL NON-LABOR"/>
    <s v="155659LGE"/>
    <s v="TC2 BURNER B,E ROWS "/>
    <s v="GEN CAP: OUTAGES"/>
    <s v="P42100: GENERATION"/>
    <n v="0"/>
    <n v="0"/>
    <n v="0"/>
    <n v="422264"/>
    <n v="0"/>
    <n v="0"/>
    <n v="0"/>
    <n v="0"/>
    <n v="0"/>
    <n v="0"/>
    <n v="0"/>
    <n v="0"/>
    <n v="422264"/>
    <n v="0"/>
    <n v="422264"/>
  </r>
  <r>
    <s v="PPLBFC: TOTAL CAPITAL"/>
    <m/>
    <n v="107001"/>
    <s v="CONSTR WORK IN PROG"/>
    <x v="0"/>
    <s v="0321 - TRIMBLE COUNTY 2 - GENERATION"/>
    <x v="6"/>
    <s v="PNTL: TOTAL NON-LABOR"/>
    <s v="155653LGE"/>
    <s v="TC2 EXPANSION JOINTS "/>
    <s v="GEN CAP: OUTAGES"/>
    <s v="P42100: GENERATION"/>
    <n v="0"/>
    <n v="0"/>
    <n v="0"/>
    <n v="422325"/>
    <n v="0"/>
    <n v="0"/>
    <n v="0"/>
    <n v="0"/>
    <n v="0"/>
    <n v="0"/>
    <n v="0"/>
    <n v="0"/>
    <n v="422325"/>
    <n v="0"/>
    <n v="422325"/>
  </r>
  <r>
    <s v="PPLBFC: TOTAL CAPITAL"/>
    <m/>
    <n v="107001"/>
    <s v="CONSTR WORK IN PROG"/>
    <x v="0"/>
    <s v="0321 - TRIMBLE COUNTY 2 - GENERATION"/>
    <x v="8"/>
    <s v="PNTL: TOTAL NON-LABOR"/>
    <s v="155655LGE"/>
    <s v="TC2 EXPANSION JOINTS "/>
    <s v="GEN CAP: OUTAGES"/>
    <s v="P42100: GENERATION"/>
    <n v="0"/>
    <n v="0"/>
    <n v="0"/>
    <n v="422325"/>
    <n v="0"/>
    <n v="0"/>
    <n v="0"/>
    <n v="0"/>
    <n v="0"/>
    <n v="0"/>
    <n v="0"/>
    <n v="0"/>
    <n v="422325"/>
    <n v="0"/>
    <n v="422325"/>
  </r>
  <r>
    <s v="PPLBFC: TOTAL CAPITAL"/>
    <m/>
    <n v="107001"/>
    <s v="CONSTR WORK IN PROG"/>
    <x v="0"/>
    <s v="0321 - TRIMBLE COUNTY 2 - GENERATION"/>
    <x v="7"/>
    <s v="PNTL: TOTAL NON-LABOR"/>
    <s v="150049LGE"/>
    <s v="TC REPL LST TANK FLOORS"/>
    <s v="GEN CAP: RELIABILITY"/>
    <s v="P42100: GENERATION"/>
    <n v="0"/>
    <n v="0"/>
    <n v="0"/>
    <n v="429577"/>
    <n v="0"/>
    <n v="0"/>
    <n v="0"/>
    <n v="0"/>
    <n v="0"/>
    <n v="0"/>
    <n v="0"/>
    <n v="0"/>
    <n v="429577"/>
    <n v="0"/>
    <n v="429577"/>
  </r>
  <r>
    <s v="PPLBFC: TOTAL CAPITAL"/>
    <m/>
    <n v="107001"/>
    <s v="CONSTR WORK IN PROG"/>
    <x v="0"/>
    <s v="0322 - TRIMBLE COUNTY - SO2 UNIT 2"/>
    <x v="9"/>
    <s v="PNTL: TOTAL NON-LABOR"/>
    <s v="137588LGE"/>
    <s v="TC BALL MILL BULL GEAR"/>
    <s v="GEN CAP: ENVIRONMENTAL"/>
    <s v="P42100: GENERATION"/>
    <n v="0"/>
    <n v="0"/>
    <n v="0"/>
    <n v="452854"/>
    <n v="0"/>
    <n v="0"/>
    <n v="0"/>
    <n v="0"/>
    <n v="0"/>
    <n v="0"/>
    <n v="0"/>
    <n v="0"/>
    <n v="452854"/>
    <n v="0"/>
    <n v="452854"/>
  </r>
  <r>
    <s v="PPLBFC: TOTAL CAPITAL"/>
    <m/>
    <n v="107001"/>
    <s v="CONSTR WORK IN PROG"/>
    <x v="0"/>
    <s v="0321 - TRIMBLE COUNTY 2 - GENERATION"/>
    <x v="8"/>
    <s v="PNTL: TOTAL NON-LABOR"/>
    <s v="155596LGE"/>
    <s v="TC2 SSC TILE "/>
    <s v="GEN CAP: OUTAGES"/>
    <s v="P42100: GENERATION"/>
    <n v="0"/>
    <n v="0"/>
    <n v="0"/>
    <n v="461114"/>
    <n v="0"/>
    <n v="0"/>
    <n v="0"/>
    <n v="0"/>
    <n v="0"/>
    <n v="0"/>
    <n v="0"/>
    <n v="0"/>
    <n v="461114"/>
    <n v="0"/>
    <n v="461114"/>
  </r>
  <r>
    <s v="PPLBFC: TOTAL CAPITAL"/>
    <m/>
    <n v="107001"/>
    <s v="CONSTR WORK IN PROG"/>
    <x v="0"/>
    <s v="0321 - TRIMBLE COUNTY 2 - GENERATION"/>
    <x v="6"/>
    <s v="PNTL: TOTAL NON-LABOR"/>
    <s v="153050LGE"/>
    <s v="TC2 PRI SH REPL"/>
    <s v="GEN CAP: OUTAGES"/>
    <s v="P42100: GENERATION"/>
    <n v="0"/>
    <n v="0"/>
    <n v="0"/>
    <n v="591170"/>
    <n v="0"/>
    <n v="0"/>
    <n v="0"/>
    <n v="0"/>
    <n v="0"/>
    <n v="0"/>
    <n v="0"/>
    <n v="0"/>
    <n v="591170"/>
    <n v="0"/>
    <n v="591170"/>
  </r>
  <r>
    <s v="PPLBFC: TOTAL CAPITAL"/>
    <m/>
    <n v="107001"/>
    <s v="CONSTR WORK IN PROG"/>
    <x v="0"/>
    <s v="0321 - TRIMBLE COUNTY 2 - GENERATION"/>
    <x v="8"/>
    <s v="PNTL: TOTAL NON-LABOR"/>
    <s v="153045LGE"/>
    <s v="TC2 UPPER ARCH REPL"/>
    <s v="GEN CAP: OUTAGES"/>
    <s v="P42100: GENERATION"/>
    <n v="0"/>
    <n v="0"/>
    <n v="0"/>
    <n v="692576"/>
    <n v="0"/>
    <n v="0"/>
    <n v="0"/>
    <n v="0"/>
    <n v="0"/>
    <n v="0"/>
    <n v="0"/>
    <n v="0"/>
    <n v="692576"/>
    <n v="0"/>
    <n v="692576"/>
  </r>
  <r>
    <s v="PPLBFC: TOTAL CAPITAL"/>
    <m/>
    <n v="107001"/>
    <s v="CONSTR WORK IN PROG"/>
    <x v="0"/>
    <s v="0321 - TRIMBLE COUNTY 2 - GENERATION"/>
    <x v="7"/>
    <s v="PNTL: TOTAL NON-LABOR"/>
    <s v="153050LGE"/>
    <s v="TC2 PRI SH REPL"/>
    <s v="GEN CAP: OUTAGES"/>
    <s v="P42100: GENERATION"/>
    <n v="0"/>
    <n v="0"/>
    <n v="0"/>
    <n v="707576"/>
    <n v="0"/>
    <n v="0"/>
    <n v="0"/>
    <n v="0"/>
    <n v="0"/>
    <n v="0"/>
    <n v="0"/>
    <n v="0"/>
    <n v="707576"/>
    <n v="0"/>
    <n v="707576"/>
  </r>
  <r>
    <s v="PPLBFC: TOTAL CAPITAL"/>
    <m/>
    <n v="107001"/>
    <s v="CONSTR WORK IN PROG"/>
    <x v="0"/>
    <s v="0321 - TRIMBLE COUNTY 2 - GENERATION"/>
    <x v="5"/>
    <s v="PNTL: TOTAL NON-LABOR"/>
    <s v="157191LGE"/>
    <s v="TC2 LOWER SLOPE WW REPL"/>
    <s v="GEN CAP: OUTAGES"/>
    <s v="P42100: GENERATION"/>
    <n v="0"/>
    <n v="0"/>
    <n v="0"/>
    <n v="720614"/>
    <n v="0"/>
    <n v="0"/>
    <n v="0"/>
    <n v="0"/>
    <n v="0"/>
    <n v="0"/>
    <n v="0"/>
    <n v="0"/>
    <n v="720614"/>
    <n v="0"/>
    <n v="720614"/>
  </r>
  <r>
    <s v="PPLBFC: TOTAL CAPITAL"/>
    <m/>
    <n v="107001"/>
    <s v="CONSTR WORK IN PROG"/>
    <x v="0"/>
    <s v="0321 - TRIMBLE COUNTY 2 - GENERATION"/>
    <x v="7"/>
    <s v="PNTL: TOTAL NON-LABOR"/>
    <s v="154784LGE"/>
    <s v="TC2 TURBINE RESEAL LPA&amp;LPB"/>
    <s v="GEN CAP: OUTAGES"/>
    <s v="P42100: GENERATION"/>
    <n v="0"/>
    <n v="0"/>
    <n v="0"/>
    <n v="800050"/>
    <n v="0"/>
    <n v="0"/>
    <n v="0"/>
    <n v="0"/>
    <n v="0"/>
    <n v="0"/>
    <n v="0"/>
    <n v="0"/>
    <n v="800050"/>
    <n v="0"/>
    <n v="800050"/>
  </r>
  <r>
    <s v="PPLBFC: TOTAL CAPITAL"/>
    <m/>
    <n v="107001"/>
    <s v="CONSTR WORK IN PROG"/>
    <x v="0"/>
    <s v="0321 - TRIMBLE COUNTY 2 - GENERATION"/>
    <x v="6"/>
    <s v="PNTL: TOTAL NON-LABOR"/>
    <s v="152659LGE"/>
    <s v="TC2 A ID FAN OVERHAUL"/>
    <s v="GEN CAP: OUTAGES"/>
    <s v="P42100: GENERATION"/>
    <n v="0"/>
    <n v="0"/>
    <n v="0"/>
    <n v="814623"/>
    <n v="0"/>
    <n v="0"/>
    <n v="0"/>
    <n v="0"/>
    <n v="0"/>
    <n v="0"/>
    <n v="0"/>
    <n v="0"/>
    <n v="814623"/>
    <n v="0"/>
    <n v="814623"/>
  </r>
  <r>
    <s v="PPLBFC: TOTAL CAPITAL"/>
    <m/>
    <n v="107001"/>
    <s v="CONSTR WORK IN PROG"/>
    <x v="0"/>
    <s v="0321 - TRIMBLE COUNTY 2 - GENERATION"/>
    <x v="8"/>
    <s v="PNTL: TOTAL NON-LABOR"/>
    <s v="150055LGE"/>
    <s v="TC2 SH PENDANT REPL"/>
    <s v="GEN CAP: OUTAGES"/>
    <s v="P42100: GENERATION"/>
    <n v="0"/>
    <n v="0"/>
    <n v="0"/>
    <n v="820882"/>
    <n v="0"/>
    <n v="0"/>
    <n v="0"/>
    <n v="0"/>
    <n v="0"/>
    <n v="0"/>
    <n v="0"/>
    <n v="0"/>
    <n v="820882"/>
    <n v="0"/>
    <n v="820882"/>
  </r>
  <r>
    <s v="PPLBFC: TOTAL CAPITAL"/>
    <m/>
    <n v="107001"/>
    <s v="CONSTR WORK IN PROG"/>
    <x v="0"/>
    <s v="0321 - TRIMBLE COUNTY 2 - GENERATION"/>
    <x v="6"/>
    <s v="PNTL: TOTAL NON-LABOR"/>
    <s v="153060LGE"/>
    <s v="TC2 REPL AH CE BASKETS"/>
    <s v="GEN CAP: OUTAGES"/>
    <s v="P42100: GENERATION"/>
    <n v="0"/>
    <n v="0"/>
    <n v="0"/>
    <n v="1013434"/>
    <n v="0"/>
    <n v="0"/>
    <n v="0"/>
    <n v="0"/>
    <n v="0"/>
    <n v="0"/>
    <n v="0"/>
    <n v="0"/>
    <n v="1013434"/>
    <n v="0"/>
    <n v="1013434"/>
  </r>
  <r>
    <s v="PPLBFC: TOTAL CAPITAL"/>
    <m/>
    <n v="107001"/>
    <s v="CONSTR WORK IN PROG"/>
    <x v="0"/>
    <s v="0321 - TRIMBLE COUNTY 2 - GENERATION"/>
    <x v="8"/>
    <s v="PNTL: TOTAL NON-LABOR"/>
    <s v="156842LGE"/>
    <s v="TC2 SOOTBLOWER CONTROLS UPGD"/>
    <s v="GEN CAP: OUTAGES"/>
    <s v="P42100: GENERATION"/>
    <n v="0"/>
    <n v="0"/>
    <n v="0"/>
    <n v="1077340"/>
    <n v="0"/>
    <n v="0"/>
    <n v="0"/>
    <n v="0"/>
    <n v="0"/>
    <n v="0"/>
    <n v="0"/>
    <n v="0"/>
    <n v="1077340"/>
    <n v="0"/>
    <n v="1077340"/>
  </r>
  <r>
    <s v="PPLBFC: TOTAL CAPITAL"/>
    <m/>
    <n v="107001"/>
    <s v="CONSTR WORK IN PROG"/>
    <x v="0"/>
    <s v="0321 - TRIMBLE COUNTY 2 - GENERATION"/>
    <x v="7"/>
    <s v="PNTL: TOTAL NON-LABOR"/>
    <s v="152661LGE"/>
    <s v="TC2 B ID FAN OVERHAUL"/>
    <s v="GEN CAP: OUTAGES"/>
    <s v="P42100: GENERATION"/>
    <n v="0"/>
    <n v="0"/>
    <n v="0"/>
    <n v="1160967"/>
    <n v="0"/>
    <n v="0"/>
    <n v="0"/>
    <n v="0"/>
    <n v="0"/>
    <n v="0"/>
    <n v="0"/>
    <n v="0"/>
    <n v="1160967"/>
    <n v="0"/>
    <n v="1160967"/>
  </r>
  <r>
    <s v="PPLBFC: TOTAL CAPITAL"/>
    <m/>
    <n v="107001"/>
    <s v="CONSTR WORK IN PROG"/>
    <x v="0"/>
    <s v="0321 - TRIMBLE COUNTY 2 - GENERATION"/>
    <x v="6"/>
    <s v="PNTL: TOTAL NON-LABOR"/>
    <s v="150056LGE"/>
    <s v="TC2 RH PLATENT REPL"/>
    <s v="GEN CAP: OUTAGES"/>
    <s v="P42100: GENERATION"/>
    <n v="0"/>
    <n v="0"/>
    <n v="0"/>
    <n v="1187636"/>
    <n v="0"/>
    <n v="0"/>
    <n v="0"/>
    <n v="0"/>
    <n v="0"/>
    <n v="0"/>
    <n v="0"/>
    <n v="0"/>
    <n v="1187636"/>
    <n v="0"/>
    <n v="1187636"/>
  </r>
  <r>
    <s v="PPLBFC: TOTAL CAPITAL"/>
    <m/>
    <n v="107001"/>
    <s v="CONSTR WORK IN PROG"/>
    <x v="0"/>
    <s v="0321 - TRIMBLE COUNTY 2 - GENERATION"/>
    <x v="7"/>
    <s v="PNTL: TOTAL NON-LABOR"/>
    <s v="159939LGE"/>
    <s v="TC2 INSTALL LOS BUCKETS"/>
    <s v="GEN CAP: OUTAGES"/>
    <s v="P42100: GENERATION"/>
    <n v="0"/>
    <n v="0"/>
    <n v="0"/>
    <n v="1233293"/>
    <n v="0"/>
    <n v="0"/>
    <n v="0"/>
    <n v="0"/>
    <n v="0"/>
    <n v="0"/>
    <n v="0"/>
    <n v="0"/>
    <n v="1233293"/>
    <n v="0"/>
    <n v="1233293"/>
  </r>
  <r>
    <s v="PPLBFC: TOTAL CAPITAL"/>
    <m/>
    <n v="107001"/>
    <s v="CONSTR WORK IN PROG"/>
    <x v="0"/>
    <s v="0321 - TRIMBLE COUNTY 2 - GENERATION"/>
    <x v="8"/>
    <s v="PNTL: TOTAL NON-LABOR"/>
    <s v="152691LGE"/>
    <s v="TC2 GENERATOR PIPING UPGRADE"/>
    <s v="GEN CAP: OUTAGES"/>
    <s v="P42100: GENERATION"/>
    <n v="0"/>
    <n v="0"/>
    <n v="0"/>
    <n v="1267257"/>
    <n v="0"/>
    <n v="0"/>
    <n v="0"/>
    <n v="0"/>
    <n v="0"/>
    <n v="0"/>
    <n v="0"/>
    <n v="0"/>
    <n v="1267257"/>
    <n v="0"/>
    <n v="1267257"/>
  </r>
  <r>
    <s v="PPLBFC: TOTAL CAPITAL"/>
    <m/>
    <n v="107001"/>
    <s v="CONSTR WORK IN PROG"/>
    <x v="0"/>
    <s v="0321 - TRIMBLE COUNTY 2 - GENERATION"/>
    <x v="9"/>
    <s v="PNTL: TOTAL NON-LABOR"/>
    <s v="157095LGE"/>
    <s v="TC2 DCS UPGRADE "/>
    <s v="GEN CAP: RELIABILITY"/>
    <s v="P42100: GENERATION"/>
    <n v="0"/>
    <n v="0"/>
    <n v="0"/>
    <n v="1810957"/>
    <n v="0"/>
    <n v="0"/>
    <n v="0"/>
    <n v="0"/>
    <n v="0"/>
    <n v="0"/>
    <n v="0"/>
    <n v="0"/>
    <n v="1810957"/>
    <n v="0"/>
    <n v="1810957"/>
  </r>
  <r>
    <s v="PPLBFC: TOTAL CAPITAL"/>
    <m/>
    <n v="107001"/>
    <s v="CONSTR WORK IN PROG"/>
    <x v="0"/>
    <s v="0321 - TRIMBLE COUNTY 2 - GENERATION"/>
    <x v="6"/>
    <s v="PNTL: TOTAL NON-LABOR"/>
    <s v="135252LGE"/>
    <s v="TC2 PJFF B&amp;C "/>
    <s v="GEN CAP: OUTAGES"/>
    <s v="P42100: GENERATION"/>
    <n v="0"/>
    <n v="0"/>
    <n v="0"/>
    <n v="1815139"/>
    <n v="0"/>
    <n v="0"/>
    <n v="0"/>
    <n v="0"/>
    <n v="0"/>
    <n v="0"/>
    <n v="0"/>
    <n v="0"/>
    <n v="1815139"/>
    <n v="0"/>
    <n v="1815139"/>
  </r>
  <r>
    <s v="PPLBFC: TOTAL CAPITAL"/>
    <m/>
    <n v="107001"/>
    <s v="CONSTR WORK IN PROG"/>
    <x v="0"/>
    <s v="0321 - TRIMBLE COUNTY 2 - GENERATION"/>
    <x v="8"/>
    <s v="PNTL: TOTAL NON-LABOR"/>
    <s v="153082LGE"/>
    <s v="TC2 SCR CATALYST L3 NEW"/>
    <s v="GEN CAP: OUTAGES"/>
    <s v="P42100: GENERATION"/>
    <n v="0"/>
    <n v="0"/>
    <n v="0"/>
    <n v="1991157"/>
    <n v="0"/>
    <n v="0"/>
    <n v="0"/>
    <n v="0"/>
    <n v="0"/>
    <n v="0"/>
    <n v="0"/>
    <n v="0"/>
    <n v="1991157"/>
    <n v="0"/>
    <n v="1991157"/>
  </r>
  <r>
    <s v="PPLBFC: TOTAL CAPITAL"/>
    <m/>
    <n v="107001"/>
    <s v="CONSTR WORK IN PROG"/>
    <x v="0"/>
    <s v="0321 - TRIMBLE COUNTY 2 - GENERATION"/>
    <x v="7"/>
    <s v="PNTL: TOTAL NON-LABOR"/>
    <s v="153062LGE"/>
    <s v="TC2 HEATER GA RETUBE"/>
    <s v="GEN CAP: OUTAGES"/>
    <s v="P42100: GENERATION"/>
    <n v="0"/>
    <n v="0"/>
    <n v="0"/>
    <n v="2519586"/>
    <n v="0"/>
    <n v="0"/>
    <n v="0"/>
    <n v="0"/>
    <n v="0"/>
    <n v="0"/>
    <n v="0"/>
    <n v="0"/>
    <n v="2519586"/>
    <n v="0"/>
    <n v="2519586"/>
  </r>
  <r>
    <s v="PPLBFC: TOTAL CAPITAL"/>
    <m/>
    <n v="107001"/>
    <s v="CONSTR WORK IN PROG"/>
    <x v="0"/>
    <s v="0321 - TRIMBLE COUNTY 2 - GENERATION"/>
    <x v="7"/>
    <s v="PNTL: TOTAL NON-LABOR"/>
    <s v="155564LGE"/>
    <s v="TC2 BOILER WATER WALL "/>
    <s v="GEN CAP: OUTAGES"/>
    <s v="P42100: GENERATION"/>
    <n v="0"/>
    <n v="0"/>
    <n v="0"/>
    <n v="4931784"/>
    <n v="0"/>
    <n v="0"/>
    <n v="0"/>
    <n v="0"/>
    <n v="0"/>
    <n v="0"/>
    <n v="0"/>
    <n v="0"/>
    <n v="4931784"/>
    <n v="0"/>
    <n v="4931784"/>
  </r>
  <r>
    <s v="PPLBFC: TOTAL CAPITAL"/>
    <m/>
    <n v="107001"/>
    <s v="CONSTR WORK IN PROG"/>
    <x v="0"/>
    <s v="0321 - TRIMBLE COUNTY 2 - GENERATION"/>
    <x v="8"/>
    <s v="PNTL: TOTAL NON-LABOR"/>
    <s v="159864LGE"/>
    <s v="TC PWS EQUIP/MONITORS"/>
    <s v="GEN CAP: PROCESS WATER"/>
    <s v="P42100: GENERATION"/>
    <n v="0"/>
    <n v="0"/>
    <n v="22520"/>
    <n v="0"/>
    <n v="0"/>
    <n v="0"/>
    <n v="0"/>
    <n v="0"/>
    <n v="0"/>
    <n v="0"/>
    <n v="0"/>
    <n v="0"/>
    <n v="22520"/>
    <n v="0"/>
    <n v="22520"/>
  </r>
  <r>
    <s v="PPLBFC: TOTAL CAPITAL"/>
    <m/>
    <n v="107001"/>
    <s v="CONSTR WORK IN PROG"/>
    <x v="0"/>
    <s v="0321 - TRIMBLE COUNTY 2 - GENERATION"/>
    <x v="8"/>
    <s v="PNTL: TOTAL NON-LABOR"/>
    <s v="159864LGE"/>
    <s v="TC PWS EQUIP/MONITORS"/>
    <s v="GEN CAP: RELIABILITY"/>
    <s v="P42100: GENERATION"/>
    <n v="0"/>
    <n v="0"/>
    <n v="24776"/>
    <n v="0"/>
    <n v="0"/>
    <n v="0"/>
    <n v="0"/>
    <n v="0"/>
    <n v="0"/>
    <n v="0"/>
    <n v="0"/>
    <n v="0"/>
    <n v="24776"/>
    <n v="0"/>
    <n v="24776"/>
  </r>
  <r>
    <s v="PPLBFC: TOTAL CAPITAL"/>
    <m/>
    <n v="107001"/>
    <s v="CONSTR WORK IN PROG"/>
    <x v="0"/>
    <s v="0321 - TRIMBLE COUNTY 2 - GENERATION"/>
    <x v="5"/>
    <s v="PNTL: TOTAL NON-LABOR"/>
    <s v="154759LGE"/>
    <s v="TC LED LIGHTING"/>
    <s v="GEN CAP: RELIABILITY"/>
    <s v="P42100: GENERATION"/>
    <n v="0"/>
    <n v="0"/>
    <n v="295602"/>
    <n v="0"/>
    <n v="0"/>
    <n v="0"/>
    <n v="0"/>
    <n v="0"/>
    <n v="0"/>
    <n v="0"/>
    <n v="0"/>
    <n v="0"/>
    <n v="295602"/>
    <n v="0"/>
    <n v="295602"/>
  </r>
  <r>
    <s v="PPLBFC: TOTAL CAPITAL"/>
    <m/>
    <n v="107001"/>
    <s v="CONSTR WORK IN PROG"/>
    <x v="0"/>
    <s v="0321 - TRIMBLE COUNTY 2 - GENERATION"/>
    <x v="7"/>
    <s v="PNTL: TOTAL NON-LABOR"/>
    <s v="157779LGE"/>
    <s v="TC2 RH ATTEMPERATORS"/>
    <s v="GEN CAP: OUTAGES"/>
    <s v="P42100: GENERATION"/>
    <n v="0"/>
    <n v="0"/>
    <n v="591170"/>
    <n v="0"/>
    <n v="0"/>
    <n v="0"/>
    <n v="0"/>
    <n v="0"/>
    <n v="0"/>
    <n v="0"/>
    <n v="0"/>
    <n v="0"/>
    <n v="591170"/>
    <n v="0"/>
    <n v="591170"/>
  </r>
  <r>
    <s v="PPLBFC: TOTAL CAPITAL"/>
    <m/>
    <n v="107001"/>
    <s v="CONSTR WORK IN PROG"/>
    <x v="0"/>
    <s v="0321 - TRIMBLE COUNTY 2 - GENERATION"/>
    <x v="6"/>
    <s v="PNTL: TOTAL NON-LABOR"/>
    <s v="153081LGE"/>
    <s v="TC2 SCR CATALYST L2 NEW"/>
    <s v="GEN CAP: OUTAGES"/>
    <s v="P42100: GENERATION"/>
    <n v="0"/>
    <n v="0"/>
    <n v="602247"/>
    <n v="1464723"/>
    <n v="0"/>
    <n v="0"/>
    <n v="0"/>
    <n v="0"/>
    <n v="0"/>
    <n v="0"/>
    <n v="0"/>
    <n v="0"/>
    <n v="2066970"/>
    <n v="0"/>
    <n v="2066970"/>
  </r>
  <r>
    <s v="PPLBFC: TOTAL CAPITAL"/>
    <m/>
    <n v="107001"/>
    <s v="CONSTR WORK IN PROG"/>
    <x v="0"/>
    <s v="0311 - TRIMBLE COUNTY 1 - GENERATION"/>
    <x v="5"/>
    <s v="PNTL: TOTAL NON-LABOR"/>
    <n v="165000"/>
    <s v="TC1 FRONT LOWER SLOPE"/>
    <s v="GEN CAP: OUTAGES"/>
    <s v="P42100: GENERATION"/>
    <n v="0"/>
    <n v="0"/>
    <n v="722572"/>
    <n v="0"/>
    <n v="0"/>
    <n v="0"/>
    <n v="0"/>
    <n v="0"/>
    <n v="0"/>
    <n v="0"/>
    <n v="0"/>
    <n v="0"/>
    <n v="722572"/>
    <n v="722572"/>
    <n v="0"/>
  </r>
  <r>
    <s v="PPLBFC: TOTAL CAPITAL"/>
    <m/>
    <n v="107001"/>
    <s v="CONSTR WORK IN PROG"/>
    <x v="0"/>
    <s v="0321 - TRIMBLE COUNTY 2 - GENERATION"/>
    <x v="8"/>
    <s v="PNTL: TOTAL NON-LABOR"/>
    <s v="153054LGE"/>
    <s v="TC2 SPARE CIRC WATER PUMP MTR"/>
    <s v="GEN CAP: RELIABILITY"/>
    <s v="P42100: GENERATION"/>
    <n v="0"/>
    <n v="0"/>
    <n v="760076"/>
    <n v="0"/>
    <n v="0"/>
    <n v="0"/>
    <n v="0"/>
    <n v="0"/>
    <n v="0"/>
    <n v="0"/>
    <n v="0"/>
    <n v="0"/>
    <n v="760076"/>
    <n v="0"/>
    <n v="760076"/>
  </r>
  <r>
    <s v="PPLBFC: TOTAL CAPITAL"/>
    <m/>
    <n v="108901"/>
    <s v="RETIREMENT - RWIP"/>
    <x v="0"/>
    <s v="0311 - TRIMBLE COUNTY 1 - GENERATION"/>
    <x v="5"/>
    <s v="PNTL: TOTAL NON-LABOR"/>
    <n v="135236"/>
    <s v="TC1_PJFF B&amp;C "/>
    <s v="GEN CAP: OUTAGES"/>
    <s v="P42100: GENERATION"/>
    <n v="0"/>
    <n v="0"/>
    <n v="0"/>
    <n v="0"/>
    <n v="0"/>
    <n v="0"/>
    <n v="0"/>
    <n v="0"/>
    <n v="0"/>
    <n v="51310"/>
    <n v="0"/>
    <n v="0"/>
    <n v="51310"/>
    <n v="51310"/>
    <n v="0"/>
  </r>
  <r>
    <s v="PPLBFC: TOTAL CAPITAL"/>
    <m/>
    <n v="108901"/>
    <s v="RETIREMENT - RWIP"/>
    <x v="0"/>
    <s v="0311 - TRIMBLE COUNTY 1 - GENERATION"/>
    <x v="5"/>
    <s v="PNTL: TOTAL NON-LABOR"/>
    <n v="153078"/>
    <s v="TC1 SCR CATALYST L3 NEW"/>
    <s v="GEN CAP: OUTAGES"/>
    <s v="P42100: GENERATION"/>
    <n v="0"/>
    <n v="0"/>
    <n v="0"/>
    <n v="0"/>
    <n v="0"/>
    <n v="0"/>
    <n v="0"/>
    <n v="0"/>
    <n v="0"/>
    <n v="0"/>
    <n v="51310"/>
    <n v="0"/>
    <n v="51310"/>
    <n v="51310"/>
    <n v="0"/>
  </r>
  <r>
    <s v="PPLBFC: TOTAL CAPITAL"/>
    <m/>
    <n v="108901"/>
    <s v="RETIREMENT - RWIP"/>
    <x v="0"/>
    <s v="0311 - TRIMBLE COUNTY 1 - GENERATION"/>
    <x v="5"/>
    <s v="PNTL: TOTAL NON-LABOR"/>
    <n v="156964"/>
    <s v="TC1 SDRS ME REMOVAL"/>
    <s v="GEN CAP: RELIABILITY"/>
    <s v="P42100: GENERATION"/>
    <n v="0"/>
    <n v="0"/>
    <n v="0"/>
    <n v="0"/>
    <n v="0"/>
    <n v="0"/>
    <n v="0"/>
    <n v="0"/>
    <n v="0"/>
    <n v="169323"/>
    <n v="0"/>
    <n v="0"/>
    <n v="169323"/>
    <n v="169323"/>
    <n v="0"/>
  </r>
  <r>
    <s v="PPLBFC: TOTAL CAPITAL"/>
    <m/>
    <n v="108901"/>
    <s v="RETIREMENT - RWIP"/>
    <x v="0"/>
    <s v="0311 - TRIMBLE COUNTY 1 - GENERATION"/>
    <x v="5"/>
    <s v="PNTL: TOTAL NON-LABOR"/>
    <n v="156978"/>
    <s v="TC1 HEATER CONTROLS UPGD"/>
    <s v="GEN CAP: OUTAGES"/>
    <s v="P42100: GENERATION"/>
    <n v="0"/>
    <n v="0"/>
    <n v="0"/>
    <n v="0"/>
    <n v="0"/>
    <n v="0"/>
    <n v="0"/>
    <n v="0"/>
    <n v="0"/>
    <n v="49258"/>
    <n v="0"/>
    <n v="0"/>
    <n v="49258"/>
    <n v="49258"/>
    <n v="0"/>
  </r>
  <r>
    <s v="PPLBFC: TOTAL CAPITAL"/>
    <m/>
    <n v="108901"/>
    <s v="RETIREMENT - RWIP"/>
    <x v="0"/>
    <s v="0311 - TRIMBLE COUNTY 1 - GENERATION"/>
    <x v="7"/>
    <s v="PNTL: TOTAL NON-LABOR"/>
    <n v="150039"/>
    <s v="TC1 FRONT RH ASSEMBLY REPL"/>
    <s v="GEN CAP: OUTAGES"/>
    <s v="P42100: GENERATION"/>
    <n v="0"/>
    <n v="0"/>
    <n v="0"/>
    <n v="0"/>
    <n v="0"/>
    <n v="0"/>
    <n v="0"/>
    <n v="0"/>
    <n v="0"/>
    <n v="30786"/>
    <n v="0"/>
    <n v="0"/>
    <n v="30786"/>
    <n v="30786"/>
    <n v="0"/>
  </r>
  <r>
    <s v="PPLBFC: TOTAL CAPITAL"/>
    <m/>
    <n v="108901"/>
    <s v="RETIREMENT - RWIP"/>
    <x v="0"/>
    <s v="0321 - TRIMBLE COUNTY 2 - GENERATION"/>
    <x v="6"/>
    <s v="PNTL: TOTAL NON-LABOR"/>
    <s v="150056LGE"/>
    <s v="TC2 RH PLATENT REPL"/>
    <s v="GEN CAP: OUTAGES"/>
    <s v="P42100: GENERATION"/>
    <n v="0"/>
    <n v="0"/>
    <n v="0"/>
    <n v="82086"/>
    <n v="0"/>
    <n v="0"/>
    <n v="0"/>
    <n v="0"/>
    <n v="0"/>
    <n v="0"/>
    <n v="0"/>
    <n v="0"/>
    <n v="82086"/>
    <n v="0"/>
    <n v="82086"/>
  </r>
  <r>
    <s v="PPLBFC: TOTAL CAPITAL"/>
    <m/>
    <n v="108901"/>
    <s v="RETIREMENT - RWIP"/>
    <x v="0"/>
    <s v="0311 - TRIMBLE COUNTY 1 - GENERATION"/>
    <x v="5"/>
    <s v="PNTL: TOTAL NON-LABOR"/>
    <n v="165000"/>
    <s v="TC1 FRONT LOWER SLOPE"/>
    <s v="GEN CAP: OUTAGES"/>
    <s v="P42100: GENERATION"/>
    <n v="0"/>
    <n v="0"/>
    <n v="173428"/>
    <n v="0"/>
    <n v="0"/>
    <n v="0"/>
    <n v="0"/>
    <n v="0"/>
    <n v="0"/>
    <n v="0"/>
    <n v="0"/>
    <n v="0"/>
    <n v="173428"/>
    <n v="173428"/>
    <n v="0"/>
  </r>
  <r>
    <s v="PPLBFC: TOTAL CAPITAL"/>
    <m/>
    <n v="108901"/>
    <s v="RETIREMENT - RWIP"/>
    <x v="0"/>
    <s v="0321 - TRIMBLE COUNTY 2 - GENERATION"/>
    <x v="5"/>
    <s v="PNTL: TOTAL NON-LABOR"/>
    <s v="157191LGE"/>
    <s v="TC2 LOWER SLOPE WW REPL"/>
    <s v="GEN CAP: OUTAGES"/>
    <s v="P42100: GENERATION"/>
    <n v="0"/>
    <n v="0"/>
    <n v="235388"/>
    <n v="0"/>
    <n v="0"/>
    <n v="0"/>
    <n v="0"/>
    <n v="0"/>
    <n v="0"/>
    <n v="0"/>
    <n v="0"/>
    <n v="0"/>
    <n v="235388"/>
    <n v="0"/>
    <n v="235388"/>
  </r>
  <r>
    <s v="PPLBFC: TOTAL CAPITAL"/>
    <m/>
    <n v="107001"/>
    <s v="CONSTR WORK IN PROG"/>
    <x v="0"/>
    <s v="0311 - TRIMBLE COUNTY 1 - GENERATION"/>
    <x v="5"/>
    <s v="PNTL: TOTAL NON-LABOR"/>
    <n v="162459"/>
    <s v="TC1 SPRING CAN UPGRADE"/>
    <s v="GEN CAP: RELIABILITY"/>
    <s v="P42100: GENERATION"/>
    <n v="0"/>
    <n v="175000"/>
    <n v="377277"/>
    <n v="0"/>
    <n v="0"/>
    <n v="0"/>
    <n v="0"/>
    <n v="0"/>
    <n v="0"/>
    <n v="0"/>
    <n v="0"/>
    <n v="0"/>
    <n v="552277"/>
    <n v="552277"/>
    <n v="0"/>
  </r>
  <r>
    <s v="PPLBFC: TOTAL CAPITAL"/>
    <m/>
    <n v="107001"/>
    <s v="CONSTR WORK IN PROG"/>
    <x v="0"/>
    <s v="0321 - TRIMBLE COUNTY 2 - GENERATION"/>
    <x v="8"/>
    <s v="PNTL: TOTAL NON-LABOR"/>
    <s v="152076LGE"/>
    <s v="TC WATER TRTMT  AIR SYSTEM"/>
    <s v="GEN CAP: RELIABILITY"/>
    <s v="P42100: GENERATION"/>
    <n v="0"/>
    <n v="190638"/>
    <n v="0"/>
    <n v="0"/>
    <n v="0"/>
    <n v="0"/>
    <n v="0"/>
    <n v="0"/>
    <n v="0"/>
    <n v="0"/>
    <n v="0"/>
    <n v="0"/>
    <n v="190638"/>
    <n v="0"/>
    <n v="190638"/>
  </r>
  <r>
    <s v="PPLBFC: TOTAL CAPITAL"/>
    <m/>
    <n v="107001"/>
    <s v="CONSTR WORK IN PROG"/>
    <x v="0"/>
    <s v="0321 - TRIMBLE COUNTY 2 - GENERATION"/>
    <x v="7"/>
    <s v="PNTL: TOTAL NON-LABOR"/>
    <s v="156830LGE"/>
    <s v="TC MATERIAL HDLG STRUCT UPGD"/>
    <s v="GEN CAP: RELIABILITY"/>
    <s v="P42100: GENERATION"/>
    <n v="0"/>
    <n v="216528"/>
    <n v="0"/>
    <n v="0"/>
    <n v="0"/>
    <n v="0"/>
    <n v="0"/>
    <n v="0"/>
    <n v="0"/>
    <n v="0"/>
    <n v="0"/>
    <n v="0"/>
    <n v="216528"/>
    <n v="0"/>
    <n v="216528"/>
  </r>
  <r>
    <s v="PPLBFC: TOTAL CAPITAL"/>
    <m/>
    <n v="107001"/>
    <s v="CONSTR WORK IN PROG"/>
    <x v="0"/>
    <s v="0321 - TRIMBLE COUNTY 2 - GENERATION"/>
    <x v="5"/>
    <s v="PNTL: TOTAL NON-LABOR"/>
    <s v="154803LGE"/>
    <s v="TC LIMESTONE FEEDER UPG"/>
    <s v="GEN CAP: RELIABILITY"/>
    <s v="P42100: GENERATION"/>
    <n v="0"/>
    <n v="249064"/>
    <n v="0"/>
    <n v="0"/>
    <n v="0"/>
    <n v="0"/>
    <n v="0"/>
    <n v="0"/>
    <n v="0"/>
    <n v="0"/>
    <n v="0"/>
    <n v="0"/>
    <n v="249064"/>
    <n v="0"/>
    <n v="249064"/>
  </r>
  <r>
    <s v="PPLBFC: TOTAL CAPITAL"/>
    <m/>
    <n v="107001"/>
    <s v="CONSTR WORK IN PROG"/>
    <x v="0"/>
    <s v="0321 - TRIMBLE COUNTY 2 - GENERATION"/>
    <x v="5"/>
    <s v="PNTL: TOTAL NON-LABOR"/>
    <s v="156838LGE"/>
    <s v="TC PLC CONVERSION"/>
    <s v="GEN CAP: RELIABILITY"/>
    <s v="P42100: GENERATION"/>
    <n v="0"/>
    <n v="296370"/>
    <n v="0"/>
    <n v="0"/>
    <n v="0"/>
    <n v="0"/>
    <n v="0"/>
    <n v="0"/>
    <n v="0"/>
    <n v="0"/>
    <n v="0"/>
    <n v="0"/>
    <n v="296370"/>
    <n v="0"/>
    <n v="296370"/>
  </r>
  <r>
    <s v="PPLBFC: TOTAL CAPITAL"/>
    <m/>
    <n v="107001"/>
    <s v="CONSTR WORK IN PROG"/>
    <x v="0"/>
    <s v="0321 - TRIMBLE COUNTY 2 - GENERATION"/>
    <x v="5"/>
    <s v="PNTL: TOTAL NON-LABOR"/>
    <s v="GSESPIRTL"/>
    <s v="SPIR TRIMBLE COUNTY LGE"/>
    <s v="GEN CAP: OTHER"/>
    <s v="P42100: GENERATION"/>
    <n v="458"/>
    <n v="458"/>
    <n v="458"/>
    <n v="458"/>
    <n v="458"/>
    <n v="458"/>
    <n v="458"/>
    <n v="458"/>
    <n v="458"/>
    <n v="458"/>
    <n v="458"/>
    <n v="458"/>
    <n v="5500"/>
    <n v="0"/>
    <n v="5500"/>
  </r>
  <r>
    <s v="PPLBFC: TOTAL CAPITAL"/>
    <m/>
    <n v="108899"/>
    <s v="RWIP-ARO-ECR CLEARING"/>
    <x v="0"/>
    <s v="0321 - TRIMBLE COUNTY 2 - GENERATION"/>
    <x v="5"/>
    <s v="PNTL: TOTAL NON-LABOR"/>
    <s v="157472TC"/>
    <s v="GS SL CCR WELL MONITOR TC 2021"/>
    <s v="GEN CAP: ENVIRONMENTAL"/>
    <s v="P42100: GENERATION"/>
    <n v="4086"/>
    <n v="4086"/>
    <n v="4086"/>
    <n v="4086"/>
    <n v="4086"/>
    <n v="4086"/>
    <n v="4086"/>
    <n v="4086"/>
    <n v="4086"/>
    <n v="4086"/>
    <n v="4086"/>
    <n v="4086"/>
    <n v="49032"/>
    <n v="0"/>
    <n v="49032"/>
  </r>
  <r>
    <s v="PPLBFC: TOTAL CAPITAL"/>
    <m/>
    <n v="108899"/>
    <s v="RWIP-ARO-ECR CLEARING"/>
    <x v="0"/>
    <s v="0321 - TRIMBLE COUNTY 2 - GENERATION"/>
    <x v="6"/>
    <s v="PNTL: TOTAL NON-LABOR"/>
    <s v="157473TC"/>
    <s v="GS SL CCR WELL MONITOR TC 2022"/>
    <s v="GEN CAP: ENVIRONMENTAL"/>
    <s v="P42100: GENERATION"/>
    <n v="4086"/>
    <n v="4086"/>
    <n v="4086"/>
    <n v="4086"/>
    <n v="4086"/>
    <n v="4086"/>
    <n v="4086"/>
    <n v="4086"/>
    <n v="4086"/>
    <n v="4086"/>
    <n v="4086"/>
    <n v="4086"/>
    <n v="49032"/>
    <n v="0"/>
    <n v="49032"/>
  </r>
  <r>
    <s v="PPLBFC: TOTAL CAPITAL"/>
    <m/>
    <n v="108899"/>
    <s v="RWIP-ARO-ECR CLEARING"/>
    <x v="0"/>
    <s v="0321 - TRIMBLE COUNTY 2 - GENERATION"/>
    <x v="7"/>
    <s v="PNTL: TOTAL NON-LABOR"/>
    <s v="157474TC"/>
    <s v="GS SL CCR WELL MONITOR TC 2023"/>
    <s v="GEN CAP: ENVIRONMENTAL"/>
    <s v="P42100: GENERATION"/>
    <n v="4365"/>
    <n v="4365"/>
    <n v="4365"/>
    <n v="4365"/>
    <n v="4365"/>
    <n v="4365"/>
    <n v="4365"/>
    <n v="4365"/>
    <n v="4365"/>
    <n v="4365"/>
    <n v="4365"/>
    <n v="4365"/>
    <n v="52377"/>
    <n v="0"/>
    <n v="52377"/>
  </r>
  <r>
    <s v="PPLBFC: TOTAL CAPITAL"/>
    <m/>
    <n v="108899"/>
    <s v="RWIP-ARO-ECR CLEARING"/>
    <x v="0"/>
    <s v="0321 - TRIMBLE COUNTY 2 - GENERATION"/>
    <x v="8"/>
    <s v="PNTL: TOTAL NON-LABOR"/>
    <s v="157475TC"/>
    <s v="GS SL CCR WELL MONITOR TC 2024"/>
    <s v="GEN CAP: ENVIRONMENTAL"/>
    <s v="P42100: GENERATION"/>
    <n v="4365"/>
    <n v="4365"/>
    <n v="4365"/>
    <n v="4365"/>
    <n v="4365"/>
    <n v="4365"/>
    <n v="4365"/>
    <n v="4365"/>
    <n v="4365"/>
    <n v="4365"/>
    <n v="4365"/>
    <n v="4365"/>
    <n v="52377"/>
    <n v="0"/>
    <n v="52377"/>
  </r>
  <r>
    <s v="PPLBFC: TOTAL CAPITAL"/>
    <m/>
    <n v="108899"/>
    <s v="RWIP-ARO-ECR CLEARING"/>
    <x v="0"/>
    <s v="0321 - TRIMBLE COUNTY 2 - GENERATION"/>
    <x v="9"/>
    <s v="PNTL: TOTAL NON-LABOR"/>
    <s v="157476TC"/>
    <s v="GS SL CCR WELL MONITOR TC 2025"/>
    <s v="GEN CAP: ENVIRONMENTAL"/>
    <s v="P42100: GENERATION"/>
    <n v="4372"/>
    <n v="4372"/>
    <n v="4372"/>
    <n v="4372"/>
    <n v="4372"/>
    <n v="4372"/>
    <n v="4372"/>
    <n v="4372"/>
    <n v="4372"/>
    <n v="4372"/>
    <n v="4372"/>
    <n v="4372"/>
    <n v="52458"/>
    <n v="0"/>
    <n v="52458"/>
  </r>
  <r>
    <s v="PPLBFC: TOTAL CAPITAL"/>
    <m/>
    <n v="107001"/>
    <s v="CONSTR WORK IN PROG"/>
    <x v="0"/>
    <s v="0321 - TRIMBLE COUNTY 2 - GENERATION"/>
    <x v="8"/>
    <s v="PNTL: TOTAL NON-LABOR"/>
    <s v="140606LGE"/>
    <s v="TC2 BATTERY REPLACEMENTS"/>
    <s v="GEN CAP: RELIABILITY"/>
    <s v="P42100: GENERATION"/>
    <n v="101343"/>
    <n v="0"/>
    <n v="0"/>
    <n v="0"/>
    <n v="0"/>
    <n v="0"/>
    <n v="0"/>
    <n v="0"/>
    <n v="0"/>
    <n v="0"/>
    <n v="0"/>
    <n v="0"/>
    <n v="101343"/>
    <n v="0"/>
    <n v="101343"/>
  </r>
  <r>
    <s v="PPLBFC: TOTAL CAPITAL"/>
    <m/>
    <n v="107001"/>
    <s v="CONSTR WORK IN PROG"/>
    <x v="0"/>
    <s v="0321 - TRIMBLE COUNTY 2 - GENERATION"/>
    <x v="6"/>
    <s v="PNTL: TOTAL NON-LABOR"/>
    <s v="140606LGE"/>
    <s v="TC2 BATTERY REPLACEMENTS"/>
    <s v="GEN CAP: RELIABILITY"/>
    <s v="P42100: GENERATION"/>
    <n v="207404"/>
    <n v="0"/>
    <n v="0"/>
    <n v="0"/>
    <n v="0"/>
    <n v="0"/>
    <n v="0"/>
    <n v="0"/>
    <n v="0"/>
    <n v="0"/>
    <n v="0"/>
    <n v="0"/>
    <n v="207404"/>
    <n v="0"/>
    <n v="207404"/>
  </r>
  <r>
    <s v="PPLBFC: TOTAL CAPITAL"/>
    <m/>
    <n v="107001"/>
    <s v="CONSTR WORK IN PROG"/>
    <x v="0"/>
    <s v="0321 - TRIMBLE COUNTY 2 - GENERATION"/>
    <x v="9"/>
    <s v="PNTL: TOTAL NON-LABOR"/>
    <s v="156988LGE"/>
    <s v="TC 480V SWGR UPG"/>
    <s v="GEN CAP: RELIABILITY"/>
    <s v="P42100: GENERATION"/>
    <n v="220761"/>
    <n v="220761"/>
    <n v="0"/>
    <n v="0"/>
    <n v="0"/>
    <n v="0"/>
    <n v="0"/>
    <n v="0"/>
    <n v="0"/>
    <n v="0"/>
    <n v="0"/>
    <n v="0"/>
    <n v="441523"/>
    <n v="0"/>
    <n v="441523"/>
  </r>
  <r>
    <s v="PPLBFC: TOTAL CAPITAL"/>
    <m/>
    <n v="107001"/>
    <s v="CONSTR WORK IN PROG"/>
    <x v="0"/>
    <s v="0311 - TRIMBLE COUNTY 1 - GENERATION"/>
    <x v="5"/>
    <s v="PNTL: TOTAL NON-LABOR"/>
    <n v="156990"/>
    <s v="TC1 GSU COOLING UPG"/>
    <s v="GEN CAP: RELIABILITY"/>
    <s v="P42100: GENERATION"/>
    <n v="506790"/>
    <n v="0"/>
    <n v="0"/>
    <n v="0"/>
    <n v="0"/>
    <n v="0"/>
    <n v="0"/>
    <n v="0"/>
    <n v="0"/>
    <n v="0"/>
    <n v="0"/>
    <n v="0"/>
    <n v="506790"/>
    <n v="506790"/>
    <n v="0"/>
  </r>
  <r>
    <s v="PPLBFC: TOTAL CAPITAL"/>
    <m/>
    <n v="107001"/>
    <s v="CONSTR WORK IN PROG"/>
    <x v="0"/>
    <s v="0321 - TRIMBLE COUNTY 2 - GENERATION"/>
    <x v="5"/>
    <s v="PNTL: TOTAL NON-LABOR"/>
    <s v="152104LGE"/>
    <s v="TC2 LAST STAGE BUCKETS"/>
    <s v="GEN CAP: OUTAGES"/>
    <s v="P42100: GENERATION"/>
    <n v="570436"/>
    <n v="0"/>
    <n v="1775000"/>
    <n v="2171098"/>
    <n v="0"/>
    <n v="0"/>
    <n v="0"/>
    <n v="0"/>
    <n v="0"/>
    <n v="0"/>
    <n v="0"/>
    <n v="0"/>
    <n v="4516534"/>
    <n v="0"/>
    <n v="4516534"/>
  </r>
  <r>
    <s v="PPLCTL: TOTAL COST OF SALES"/>
    <s v="PPLCER: ENVIRONMENTAL COST RECOVERY"/>
    <n v="512107"/>
    <s v="ECR LANDFILL MAINTENANCE"/>
    <x v="1"/>
    <s v="0301 - TRIMBLE COUNTY COMMON-GENERATION"/>
    <x v="4"/>
    <s v="PNTL: TOTAL NON-LABOR"/>
    <s v="MA40LGE"/>
    <s v="MASS ALLOC 40 BUDGET"/>
    <s v="GEN O M: OTHER"/>
    <s v="P42100: GENERATION"/>
    <n v="-354130"/>
    <n v="-354130"/>
    <n v="-354130"/>
    <n v="-354130"/>
    <n v="-354130"/>
    <n v="-354130"/>
    <n v="-354130"/>
    <n v="-354130"/>
    <n v="-354130"/>
    <n v="-354130"/>
    <n v="-354130"/>
    <n v="-354130"/>
    <n v="-4249563"/>
    <n v="-1284992.6721809669"/>
    <n v="-1902179.5778190331"/>
  </r>
  <r>
    <s v="PPLCTL: TOTAL COST OF SALES"/>
    <s v="PPLCER: ENVIRONMENTAL COST RECOVERY"/>
    <n v="512107"/>
    <s v="ECR LANDFILL MAINTENANCE"/>
    <x v="1"/>
    <s v="0301 - TRIMBLE COUNTY COMMON-GENERATION"/>
    <x v="3"/>
    <s v="PNTL: TOTAL NON-LABOR"/>
    <s v="MA40LGE"/>
    <s v="MASS ALLOC 40 BUDGET"/>
    <s v="GEN O M: OTHER"/>
    <s v="P42100: GENERATION"/>
    <n v="-343805"/>
    <n v="-343805"/>
    <n v="-343805"/>
    <n v="-343805"/>
    <n v="-343805"/>
    <n v="-343805"/>
    <n v="-343805"/>
    <n v="-343805"/>
    <n v="-343805"/>
    <n v="-343805"/>
    <n v="-343805"/>
    <n v="-343805"/>
    <n v="-4125664"/>
    <n v="-1247527.806478176"/>
    <n v="-1846720.193521824"/>
  </r>
  <r>
    <s v="PPLCTL: TOTAL COST OF SALES"/>
    <s v="PPLCER: ENVIRONMENTAL COST RECOVERY"/>
    <n v="512107"/>
    <s v="ECR LANDFILL MAINTENANCE"/>
    <x v="1"/>
    <s v="0301 - TRIMBLE COUNTY COMMON-GENERATION"/>
    <x v="2"/>
    <s v="PNTL: TOTAL NON-LABOR"/>
    <s v="MA40LGE"/>
    <s v="MASS ALLOC 40 BUDGET"/>
    <s v="GEN O M: OTHER"/>
    <s v="P42100: GENERATION"/>
    <n v="-333786"/>
    <n v="-333786"/>
    <n v="-333786"/>
    <n v="-333786"/>
    <n v="-333786"/>
    <n v="-333786"/>
    <n v="-333786"/>
    <n v="-333786"/>
    <n v="-333786"/>
    <n v="-333786"/>
    <n v="-333786"/>
    <n v="-333786"/>
    <n v="-4005432"/>
    <n v="-1211171.7767024878"/>
    <n v="-1792902.2232975122"/>
  </r>
  <r>
    <s v="PPLCTL: TOTAL COST OF SALES"/>
    <s v="PPLCER: ENVIRONMENTAL COST RECOVERY"/>
    <n v="512107"/>
    <s v="ECR LANDFILL MAINTENANCE"/>
    <x v="1"/>
    <s v="0301 - TRIMBLE COUNTY COMMON-GENERATION"/>
    <x v="1"/>
    <s v="PNTL: TOTAL NON-LABOR"/>
    <s v="MA40LGE"/>
    <s v="MASS ALLOC 40 BUDGET"/>
    <s v="GEN O M: OTHER"/>
    <s v="P42100: GENERATION"/>
    <n v="-324072"/>
    <n v="-324072"/>
    <n v="-324072"/>
    <n v="-324072"/>
    <n v="-324072"/>
    <n v="-324072"/>
    <n v="-324072"/>
    <n v="-324072"/>
    <n v="-324072"/>
    <n v="-324072"/>
    <n v="-324072"/>
    <n v="-324072"/>
    <n v="-3888865"/>
    <n v="-1175923.9780892849"/>
    <n v="-1740724.7719107151"/>
  </r>
  <r>
    <s v="PPLCTL: TOTAL COST OF SALES"/>
    <s v="PPLCER: ENVIRONMENTAL COST RECOVERY"/>
    <n v="512107"/>
    <s v="ECR LANDFILL MAINTENANCE"/>
    <x v="1"/>
    <s v="0301 - TRIMBLE COUNTY COMMON-GENERATION"/>
    <x v="0"/>
    <s v="PNTL: TOTAL NON-LABOR"/>
    <s v="MA40LGE"/>
    <s v="MASS ALLOC 40 BUDGET"/>
    <s v="GEN O M: OTHER"/>
    <s v="P42100: GENERATION"/>
    <n v="-314633"/>
    <n v="-314633"/>
    <n v="-314633"/>
    <n v="-314633"/>
    <n v="-314633"/>
    <n v="-314633"/>
    <n v="-314633"/>
    <n v="-314633"/>
    <n v="-314633"/>
    <n v="-314633"/>
    <n v="-314633"/>
    <n v="-314633"/>
    <n v="-3775597"/>
    <n v="-1141673.7387134728"/>
    <n v="-1690024.0112865272"/>
  </r>
  <r>
    <s v="PPLCTL: TOTAL COST OF SALES"/>
    <s v="PPLCER: ENVIRONMENTAL COST RECOVERY"/>
    <n v="512107"/>
    <s v="ECR LANDFILL MAINTENANCE"/>
    <x v="1"/>
    <s v="0301 - TRIMBLE COUNTY COMMON-GENERATION"/>
    <x v="9"/>
    <s v="PNTL: TOTAL NON-LABOR"/>
    <s v="MA40LGE"/>
    <s v="MASS ALLOC 40 BUDGET"/>
    <s v="GEN O M: OTHER"/>
    <s v="P42100: GENERATION"/>
    <n v="-305469"/>
    <n v="-305469"/>
    <n v="-305469"/>
    <n v="-305469"/>
    <n v="-305469"/>
    <n v="-305469"/>
    <n v="-305469"/>
    <n v="-305469"/>
    <n v="-305469"/>
    <n v="-305469"/>
    <n v="-305469"/>
    <n v="-305469"/>
    <n v="-3665628"/>
    <n v="-1108421.0585750521"/>
    <n v="-1640799.9414249479"/>
  </r>
  <r>
    <s v="PPLCTL: TOTAL COST OF SALES"/>
    <s v="PPLCER: ENVIRONMENTAL COST RECOVERY"/>
    <n v="512107"/>
    <s v="ECR LANDFILL MAINTENANCE"/>
    <x v="1"/>
    <s v="0301 - TRIMBLE COUNTY COMMON-GENERATION"/>
    <x v="8"/>
    <s v="PNTL: TOTAL NON-LABOR"/>
    <s v="MA40LGE"/>
    <s v="MASS ALLOC 40 BUDGET"/>
    <s v="GEN O M: OTHER"/>
    <s v="P42100: GENERATION"/>
    <n v="-295104"/>
    <n v="-295104"/>
    <n v="-295104"/>
    <n v="-295104"/>
    <n v="-295104"/>
    <n v="-295104"/>
    <n v="-295104"/>
    <n v="-295104"/>
    <n v="-295104"/>
    <n v="-295104"/>
    <n v="-295104"/>
    <n v="-295104"/>
    <n v="-3541248"/>
    <n v="-1070810.746981632"/>
    <n v="-1585125.253018368"/>
  </r>
  <r>
    <s v="PPLCTL: TOTAL COST OF SALES"/>
    <s v="PPLCER: ENVIRONMENTAL COST RECOVERY"/>
    <n v="512107"/>
    <s v="ECR LANDFILL MAINTENANCE"/>
    <x v="1"/>
    <s v="0301 - TRIMBLE COUNTY COMMON-GENERATION"/>
    <x v="7"/>
    <s v="PNTL: TOTAL NON-LABOR"/>
    <s v="MA40LGE"/>
    <s v="MASS ALLOC 40 BUDGET"/>
    <s v="GEN O M: OTHER"/>
    <s v="P42100: GENERATION"/>
    <n v="-293941"/>
    <n v="-293941"/>
    <n v="-293941"/>
    <n v="-293941"/>
    <n v="-293941"/>
    <n v="-293941"/>
    <n v="-293941"/>
    <n v="-293941"/>
    <n v="-293941"/>
    <n v="-293941"/>
    <n v="-293941"/>
    <n v="-293941"/>
    <n v="-3527292"/>
    <n v="-1066590.6994772279"/>
    <n v="-1578878.3005227721"/>
  </r>
  <r>
    <s v="PPLCTL: TOTAL COST OF SALES"/>
    <s v="PPLCER: ENVIRONMENTAL COST RECOVERY"/>
    <n v="502013"/>
    <s v="ECR LANDFILL OPERATIONS"/>
    <x v="1"/>
    <s v="0301 - TRIMBLE COUNTY COMMON-GENERATION"/>
    <x v="4"/>
    <s v="PNTL: TOTAL NON-LABOR"/>
    <s v="MA40LGE"/>
    <s v="MASS ALLOC 40 BUDGET"/>
    <s v="GEN O M: OTHER"/>
    <s v="P42100: GENERATION"/>
    <n v="-262658"/>
    <n v="-262658"/>
    <n v="-262658"/>
    <n v="-262658"/>
    <n v="-262658"/>
    <n v="-262658"/>
    <n v="-262658"/>
    <n v="-262658"/>
    <n v="-262658"/>
    <n v="-262658"/>
    <n v="-262658"/>
    <n v="-262658"/>
    <n v="-3151896"/>
    <n v="-953077.59020786395"/>
    <n v="-1410844.4097921359"/>
  </r>
  <r>
    <s v="PPLCTL: TOTAL COST OF SALES"/>
    <s v="PPLCER: ENVIRONMENTAL COST RECOVERY"/>
    <n v="502013"/>
    <s v="ECR LANDFILL OPERATIONS"/>
    <x v="1"/>
    <s v="0301 - TRIMBLE COUNTY COMMON-GENERATION"/>
    <x v="3"/>
    <s v="PNTL: TOTAL NON-LABOR"/>
    <s v="MA40LGE"/>
    <s v="MASS ALLOC 40 BUDGET"/>
    <s v="GEN O M: OTHER"/>
    <s v="P42100: GENERATION"/>
    <n v="-255000"/>
    <n v="-255000"/>
    <n v="-255000"/>
    <n v="-255000"/>
    <n v="-255000"/>
    <n v="-255000"/>
    <n v="-255000"/>
    <n v="-255000"/>
    <n v="-255000"/>
    <n v="-255000"/>
    <n v="-255000"/>
    <n v="-255000"/>
    <n v="-3060000"/>
    <n v="-925289.86553999991"/>
    <n v="-1369710.1344600001"/>
  </r>
  <r>
    <s v="PPLCTL: TOTAL COST OF SALES"/>
    <s v="PPLCER: ENVIRONMENTAL COST RECOVERY"/>
    <n v="502013"/>
    <s v="ECR LANDFILL OPERATIONS"/>
    <x v="1"/>
    <s v="0301 - TRIMBLE COUNTY COMMON-GENERATION"/>
    <x v="2"/>
    <s v="PNTL: TOTAL NON-LABOR"/>
    <s v="MA40LGE"/>
    <s v="MASS ALLOC 40 BUDGET"/>
    <s v="GEN O M: OTHER"/>
    <s v="P42100: GENERATION"/>
    <n v="-247569"/>
    <n v="-247569"/>
    <n v="-247569"/>
    <n v="-247569"/>
    <n v="-247569"/>
    <n v="-247569"/>
    <n v="-247569"/>
    <n v="-247569"/>
    <n v="-247569"/>
    <n v="-247569"/>
    <n v="-247569"/>
    <n v="-247569"/>
    <n v="-2970824"/>
    <n v="-898324.62075261597"/>
    <n v="-1329793.3792473841"/>
  </r>
  <r>
    <s v="PPLCTL: TOTAL COST OF SALES"/>
    <s v="PPLCER: ENVIRONMENTAL COST RECOVERY"/>
    <n v="502013"/>
    <s v="ECR LANDFILL OPERATIONS"/>
    <x v="1"/>
    <s v="0301 - TRIMBLE COUNTY COMMON-GENERATION"/>
    <x v="1"/>
    <s v="PNTL: TOTAL NON-LABOR"/>
    <s v="MA40LGE"/>
    <s v="MASS ALLOC 40 BUDGET"/>
    <s v="GEN O M: OTHER"/>
    <s v="P42100: GENERATION"/>
    <n v="-240364"/>
    <n v="-240364"/>
    <n v="-240364"/>
    <n v="-240364"/>
    <n v="-240364"/>
    <n v="-240364"/>
    <n v="-240364"/>
    <n v="-240364"/>
    <n v="-240364"/>
    <n v="-240364"/>
    <n v="-240364"/>
    <n v="-240364"/>
    <n v="-2884366"/>
    <n v="-872181.25108109391"/>
    <n v="-1291093.2489189061"/>
  </r>
  <r>
    <s v="PPLCTL: TOTAL COST OF SALES"/>
    <s v="PPLCER: ENVIRONMENTAL COST RECOVERY"/>
    <n v="502013"/>
    <s v="ECR LANDFILL OPERATIONS"/>
    <x v="1"/>
    <s v="0301 - TRIMBLE COUNTY COMMON-GENERATION"/>
    <x v="0"/>
    <s v="PNTL: TOTAL NON-LABOR"/>
    <s v="MA40LGE"/>
    <s v="MASS ALLOC 40 BUDGET"/>
    <s v="GEN O M: OTHER"/>
    <s v="P42100: GENERATION"/>
    <n v="-233363"/>
    <n v="-233363"/>
    <n v="-233363"/>
    <n v="-233363"/>
    <n v="-233363"/>
    <n v="-233363"/>
    <n v="-233363"/>
    <n v="-233363"/>
    <n v="-233363"/>
    <n v="-233363"/>
    <n v="-233363"/>
    <n v="-233363"/>
    <n v="-2800356"/>
    <n v="-846778.11330200394"/>
    <n v="-1253488.8866979959"/>
  </r>
  <r>
    <s v="PPLCTL: TOTAL COST OF SALES"/>
    <s v="PPLCER: ENVIRONMENTAL COST RECOVERY"/>
    <n v="502013"/>
    <s v="ECR LANDFILL OPERATIONS"/>
    <x v="1"/>
    <s v="0301 - TRIMBLE COUNTY COMMON-GENERATION"/>
    <x v="9"/>
    <s v="PNTL: TOTAL NON-LABOR"/>
    <s v="MA40LGE"/>
    <s v="MASS ALLOC 40 BUDGET"/>
    <s v="GEN O M: OTHER"/>
    <s v="P42100: GENERATION"/>
    <n v="-226566"/>
    <n v="-226566"/>
    <n v="-226566"/>
    <n v="-226566"/>
    <n v="-226566"/>
    <n v="-226566"/>
    <n v="-226566"/>
    <n v="-226566"/>
    <n v="-226566"/>
    <n v="-226566"/>
    <n v="-226566"/>
    <n v="-226566"/>
    <n v="-2718792"/>
    <n v="-822114.60265072796"/>
    <n v="-1216979.3973492719"/>
  </r>
  <r>
    <s v="PPLCTL: TOTAL COST OF SALES"/>
    <s v="PPLCER: ENVIRONMENTAL COST RECOVERY"/>
    <n v="502013"/>
    <s v="ECR LANDFILL OPERATIONS"/>
    <x v="1"/>
    <s v="0301 - TRIMBLE COUNTY COMMON-GENERATION"/>
    <x v="8"/>
    <s v="PNTL: TOTAL NON-LABOR"/>
    <s v="MA40LGE"/>
    <s v="MASS ALLOC 40 BUDGET"/>
    <s v="GEN O M: OTHER"/>
    <s v="P42100: GENERATION"/>
    <n v="-219521"/>
    <n v="-219521"/>
    <n v="-219521"/>
    <n v="-219521"/>
    <n v="-219521"/>
    <n v="-219521"/>
    <n v="-219521"/>
    <n v="-219521"/>
    <n v="-219521"/>
    <n v="-219521"/>
    <n v="-219521"/>
    <n v="-219521"/>
    <n v="-2634252"/>
    <n v="-796551.20224786794"/>
    <n v="-1179137.7977521319"/>
  </r>
  <r>
    <s v="PPLCTL: TOTAL COST OF SALES"/>
    <s v="PPLCER: ENVIRONMENTAL COST RECOVERY"/>
    <n v="502013"/>
    <s v="ECR LANDFILL OPERATIONS"/>
    <x v="1"/>
    <s v="0301 - TRIMBLE COUNTY COMMON-GENERATION"/>
    <x v="7"/>
    <s v="PNTL: TOTAL NON-LABOR"/>
    <s v="MA40LGE"/>
    <s v="MASS ALLOC 40 BUDGET"/>
    <s v="GEN O M: OTHER"/>
    <s v="P42100: GENERATION"/>
    <n v="-213320"/>
    <n v="-213320"/>
    <n v="-213320"/>
    <n v="-213320"/>
    <n v="-213320"/>
    <n v="-213320"/>
    <n v="-213320"/>
    <n v="-213320"/>
    <n v="-213320"/>
    <n v="-213320"/>
    <n v="-213320"/>
    <n v="-213320"/>
    <n v="-2559840"/>
    <n v="-774050.32987055997"/>
    <n v="-1145829.67012944"/>
  </r>
  <r>
    <s v="PPLCTL: TOTAL COST OF SALES"/>
    <s v="PPLCER: ENVIRONMENTAL COST RECOVERY"/>
    <n v="512107"/>
    <s v="ECR LANDFILL MAINTENANCE"/>
    <x v="1"/>
    <s v="0321 - TRIMBLE COUNTY 2 - GENERATION"/>
    <x v="4"/>
    <s v="PNTL: TOTAL NON-LABOR"/>
    <s v="MA41LGE"/>
    <s v="MA41LGE"/>
    <s v="OTHER"/>
    <s v="P42100: GENERATION"/>
    <n v="-171218"/>
    <n v="-171218"/>
    <n v="-171218"/>
    <n v="-171218"/>
    <n v="-171218"/>
    <n v="-171218"/>
    <n v="-171218"/>
    <n v="-171218"/>
    <n v="-171218"/>
    <n v="-171218"/>
    <n v="-171218"/>
    <n v="-171218"/>
    <n v="-2054617"/>
    <n v="0"/>
    <n v="-1540962.75"/>
  </r>
  <r>
    <s v="PPLCTL: TOTAL COST OF SALES"/>
    <s v="PPLCER: ENVIRONMENTAL COST RECOVERY"/>
    <n v="512107"/>
    <s v="ECR LANDFILL MAINTENANCE"/>
    <x v="1"/>
    <s v="0321 - TRIMBLE COUNTY 2 - GENERATION"/>
    <x v="3"/>
    <s v="PNTL: TOTAL NON-LABOR"/>
    <s v="MA41LGE"/>
    <s v="MA41LGE"/>
    <s v="OTHER"/>
    <s v="P42100: GENERATION"/>
    <n v="-166226"/>
    <n v="-166226"/>
    <n v="-166226"/>
    <n v="-166226"/>
    <n v="-166226"/>
    <n v="-166226"/>
    <n v="-166226"/>
    <n v="-166226"/>
    <n v="-166226"/>
    <n v="-166226"/>
    <n v="-166226"/>
    <n v="-166226"/>
    <n v="-1994713"/>
    <n v="0"/>
    <n v="-1496034.75"/>
  </r>
  <r>
    <s v="PPLCTL: TOTAL COST OF SALES"/>
    <s v="PPLCER: ENVIRONMENTAL COST RECOVERY"/>
    <n v="512107"/>
    <s v="ECR LANDFILL MAINTENANCE"/>
    <x v="1"/>
    <s v="0321 - TRIMBLE COUNTY 2 - GENERATION"/>
    <x v="2"/>
    <s v="PNTL: TOTAL NON-LABOR"/>
    <s v="MA41LGE"/>
    <s v="MA41LGE"/>
    <s v="OTHER"/>
    <s v="P42100: GENERATION"/>
    <n v="-161382"/>
    <n v="-161382"/>
    <n v="-161382"/>
    <n v="-161382"/>
    <n v="-161382"/>
    <n v="-161382"/>
    <n v="-161382"/>
    <n v="-161382"/>
    <n v="-161382"/>
    <n v="-161382"/>
    <n v="-161382"/>
    <n v="-161382"/>
    <n v="-1936582"/>
    <n v="0"/>
    <n v="-1452436.5"/>
  </r>
  <r>
    <s v="PPLCTL: TOTAL COST OF SALES"/>
    <s v="PPLCER: ENVIRONMENTAL COST RECOVERY"/>
    <n v="512107"/>
    <s v="ECR LANDFILL MAINTENANCE"/>
    <x v="1"/>
    <s v="0321 - TRIMBLE COUNTY 2 - GENERATION"/>
    <x v="1"/>
    <s v="PNTL: TOTAL NON-LABOR"/>
    <s v="MA41LGE"/>
    <s v="MA41LGE"/>
    <s v="OTHER"/>
    <s v="P42100: GENERATION"/>
    <n v="-156685"/>
    <n v="-156685"/>
    <n v="-156685"/>
    <n v="-156685"/>
    <n v="-156685"/>
    <n v="-156685"/>
    <n v="-156685"/>
    <n v="-156685"/>
    <n v="-156685"/>
    <n v="-156685"/>
    <n v="-156685"/>
    <n v="-156685"/>
    <n v="-1880223"/>
    <n v="0"/>
    <n v="-1410167.25"/>
  </r>
  <r>
    <s v="PPLCTL: TOTAL COST OF SALES"/>
    <s v="PPLCER: ENVIRONMENTAL COST RECOVERY"/>
    <n v="512107"/>
    <s v="ECR LANDFILL MAINTENANCE"/>
    <x v="1"/>
    <s v="0321 - TRIMBLE COUNTY 2 - GENERATION"/>
    <x v="0"/>
    <s v="PNTL: TOTAL NON-LABOR"/>
    <s v="MA41LGE"/>
    <s v="MA41LGE"/>
    <s v="OTHER"/>
    <s v="P42100: GENERATION"/>
    <n v="-152122"/>
    <n v="-152122"/>
    <n v="-152122"/>
    <n v="-152122"/>
    <n v="-152122"/>
    <n v="-152122"/>
    <n v="-152122"/>
    <n v="-152122"/>
    <n v="-152122"/>
    <n v="-152122"/>
    <n v="-152122"/>
    <n v="-152122"/>
    <n v="-1825460"/>
    <n v="0"/>
    <n v="-1369095"/>
  </r>
  <r>
    <s v="PPLCTL: TOTAL COST OF SALES"/>
    <s v="PPLCER: ENVIRONMENTAL COST RECOVERY"/>
    <n v="512107"/>
    <s v="ECR LANDFILL MAINTENANCE"/>
    <x v="1"/>
    <s v="0321 - TRIMBLE COUNTY 2 - GENERATION"/>
    <x v="9"/>
    <s v="PNTL: TOTAL NON-LABOR"/>
    <s v="MA41LGE"/>
    <s v="MA41LGE"/>
    <s v="OTHER"/>
    <s v="P42100: GENERATION"/>
    <n v="-147691"/>
    <n v="-147691"/>
    <n v="-147691"/>
    <n v="-147691"/>
    <n v="-147691"/>
    <n v="-147691"/>
    <n v="-147691"/>
    <n v="-147691"/>
    <n v="-147691"/>
    <n v="-147691"/>
    <n v="-147691"/>
    <n v="-147691"/>
    <n v="-1772291"/>
    <n v="0"/>
    <n v="-1329218.25"/>
  </r>
  <r>
    <s v="PPLCTL: TOTAL COST OF SALES"/>
    <s v="PPLCER: ENVIRONMENTAL COST RECOVERY"/>
    <n v="512107"/>
    <s v="ECR LANDFILL MAINTENANCE"/>
    <x v="1"/>
    <s v="0301 - TRIMBLE COUNTY COMMON-GENERATION"/>
    <x v="6"/>
    <s v="PNTL: TOTAL NON-LABOR"/>
    <s v="MA40LGE"/>
    <s v="MASS ALLOC 40 BUDGET"/>
    <s v="GEN O M: OTHER"/>
    <s v="P42100: GENERATION"/>
    <n v="-145930"/>
    <n v="-145930"/>
    <n v="-145930"/>
    <n v="-145930"/>
    <n v="-145930"/>
    <n v="-145930"/>
    <n v="-145930"/>
    <n v="-145930"/>
    <n v="-145930"/>
    <n v="-145930"/>
    <n v="-145930"/>
    <n v="-145930"/>
    <n v="-1751160"/>
    <n v="-529519.80422843993"/>
    <n v="-783850.19577156007"/>
  </r>
  <r>
    <s v="PPLCTL: TOTAL COST OF SALES"/>
    <s v="PPLCER: ENVIRONMENTAL COST RECOVERY"/>
    <n v="512107"/>
    <s v="ECR LANDFILL MAINTENANCE"/>
    <x v="1"/>
    <s v="0321 - TRIMBLE COUNTY 2 - GENERATION"/>
    <x v="8"/>
    <s v="PNTL: TOTAL NON-LABOR"/>
    <s v="MA41LGE"/>
    <s v="MA41LGE"/>
    <s v="OTHER"/>
    <s v="P42100: GENERATION"/>
    <n v="-142680"/>
    <n v="-142680"/>
    <n v="-142680"/>
    <n v="-142680"/>
    <n v="-142680"/>
    <n v="-142680"/>
    <n v="-142680"/>
    <n v="-142680"/>
    <n v="-142680"/>
    <n v="-142680"/>
    <n v="-142680"/>
    <n v="-142680"/>
    <n v="-1712154"/>
    <n v="0"/>
    <n v="-1284115.5"/>
  </r>
  <r>
    <s v="PPLCTL: TOTAL COST OF SALES"/>
    <s v="PPLCER: ENVIRONMENTAL COST RECOVERY"/>
    <n v="502013"/>
    <s v="ECR LANDFILL OPERATIONS"/>
    <x v="1"/>
    <s v="0301 - TRIMBLE COUNTY COMMON-GENERATION"/>
    <x v="6"/>
    <s v="PNTL: TOTAL NON-LABOR"/>
    <s v="MA40LGE"/>
    <s v="MASS ALLOC 40 BUDGET"/>
    <s v="GEN O M: OTHER"/>
    <s v="P42100: GENERATION"/>
    <n v="-142365"/>
    <n v="-142365"/>
    <n v="-142365"/>
    <n v="-142365"/>
    <n v="-142365"/>
    <n v="-142365"/>
    <n v="-142365"/>
    <n v="-142365"/>
    <n v="-142365"/>
    <n v="-142365"/>
    <n v="-142365"/>
    <n v="-142365"/>
    <n v="-1708380"/>
    <n v="-516583.88904941996"/>
    <n v="-764701.11095057998"/>
  </r>
  <r>
    <s v="PPLCTL: TOTAL COST OF SALES"/>
    <s v="PPLCER: ENVIRONMENTAL COST RECOVERY"/>
    <n v="512107"/>
    <s v="ECR LANDFILL MAINTENANCE"/>
    <x v="1"/>
    <s v="0321 - TRIMBLE COUNTY 2 - GENERATION"/>
    <x v="7"/>
    <s v="PNTL: TOTAL NON-LABOR"/>
    <s v="MA41LGE"/>
    <s v="MA41LGE"/>
    <s v="OTHER"/>
    <s v="P42100: GENERATION"/>
    <n v="-142117"/>
    <n v="-142117"/>
    <n v="-142117"/>
    <n v="-142117"/>
    <n v="-142117"/>
    <n v="-142117"/>
    <n v="-142117"/>
    <n v="-142117"/>
    <n v="-142117"/>
    <n v="-142117"/>
    <n v="-142117"/>
    <n v="-142117"/>
    <n v="-1705407"/>
    <n v="0"/>
    <n v="-1279055.25"/>
  </r>
  <r>
    <s v="PPLCTL: TOTAL COST OF SALES"/>
    <s v="PPLCER: ENVIRONMENTAL COST RECOVERY"/>
    <n v="502013"/>
    <s v="ECR LANDFILL OPERATIONS"/>
    <x v="1"/>
    <s v="0301 - TRIMBLE COUNTY COMMON-GENERATION"/>
    <x v="5"/>
    <s v="PNTL: TOTAL NON-LABOR"/>
    <s v="MA40LGE"/>
    <s v="MASS ALLOC 40 BUDGET"/>
    <s v="GEN O M: OTHER"/>
    <s v="P42100: GENERATION"/>
    <n v="-140158"/>
    <n v="-140158"/>
    <n v="-140158"/>
    <n v="-140158"/>
    <n v="-140158"/>
    <n v="-140158"/>
    <n v="-140158"/>
    <n v="-140158"/>
    <n v="-140158"/>
    <n v="-140158"/>
    <n v="-140158"/>
    <n v="-140158"/>
    <n v="-1681896"/>
    <n v="-508575.595977864"/>
    <n v="-752846.404022136"/>
  </r>
  <r>
    <s v="PPLCTL: TOTAL COST OF SALES"/>
    <s v="PPLCER: ENVIRONMENTAL COST RECOVERY"/>
    <n v="502013"/>
    <s v="ECR LANDFILL OPERATIONS"/>
    <x v="1"/>
    <s v="0321 - TRIMBLE COUNTY 2 - GENERATION"/>
    <x v="4"/>
    <s v="PNTL: TOTAL NON-LABOR"/>
    <s v="MA41LGE"/>
    <s v="MA41LGE"/>
    <s v="OTHER"/>
    <s v="P42100: GENERATION"/>
    <n v="-126992"/>
    <n v="-126992"/>
    <n v="-126992"/>
    <n v="-126992"/>
    <n v="-126992"/>
    <n v="-126992"/>
    <n v="-126992"/>
    <n v="-126992"/>
    <n v="-126992"/>
    <n v="-126992"/>
    <n v="-126992"/>
    <n v="-126992"/>
    <n v="-1523907"/>
    <n v="0"/>
    <n v="-1142930.25"/>
  </r>
  <r>
    <s v="PPLCTL: TOTAL COST OF SALES"/>
    <s v="PPLCER: ENVIRONMENTAL COST RECOVERY"/>
    <n v="502013"/>
    <s v="ECR LANDFILL OPERATIONS"/>
    <x v="1"/>
    <s v="0321 - TRIMBLE COUNTY 2 - GENERATION"/>
    <x v="3"/>
    <s v="PNTL: TOTAL NON-LABOR"/>
    <s v="MA41LGE"/>
    <s v="MA41LGE"/>
    <s v="OTHER"/>
    <s v="P42100: GENERATION"/>
    <n v="-123290"/>
    <n v="-123290"/>
    <n v="-123290"/>
    <n v="-123290"/>
    <n v="-123290"/>
    <n v="-123290"/>
    <n v="-123290"/>
    <n v="-123290"/>
    <n v="-123290"/>
    <n v="-123290"/>
    <n v="-123290"/>
    <n v="-123290"/>
    <n v="-1479477"/>
    <n v="0"/>
    <n v="-1109607.75"/>
  </r>
  <r>
    <s v="PPLCTL: TOTAL COST OF SALES"/>
    <s v="PPLCER: ENVIRONMENTAL COST RECOVERY"/>
    <n v="502013"/>
    <s v="ECR LANDFILL OPERATIONS"/>
    <x v="1"/>
    <s v="0321 - TRIMBLE COUNTY 2 - GENERATION"/>
    <x v="2"/>
    <s v="PNTL: TOTAL NON-LABOR"/>
    <s v="MA41LGE"/>
    <s v="MA41LGE"/>
    <s v="OTHER"/>
    <s v="P42100: GENERATION"/>
    <n v="-119697"/>
    <n v="-119697"/>
    <n v="-119697"/>
    <n v="-119697"/>
    <n v="-119697"/>
    <n v="-119697"/>
    <n v="-119697"/>
    <n v="-119697"/>
    <n v="-119697"/>
    <n v="-119697"/>
    <n v="-119697"/>
    <n v="-119697"/>
    <n v="-1436361"/>
    <n v="0"/>
    <n v="-1077270.75"/>
  </r>
  <r>
    <s v="PPLCTL: TOTAL COST OF SALES"/>
    <s v="PPLCER: ENVIRONMENTAL COST RECOVERY"/>
    <n v="502013"/>
    <s v="ECR LANDFILL OPERATIONS"/>
    <x v="1"/>
    <s v="0321 - TRIMBLE COUNTY 2 - GENERATION"/>
    <x v="1"/>
    <s v="PNTL: TOTAL NON-LABOR"/>
    <s v="MA41LGE"/>
    <s v="MA41LGE"/>
    <s v="OTHER"/>
    <s v="P42100: GENERATION"/>
    <n v="-116213"/>
    <n v="-116213"/>
    <n v="-116213"/>
    <n v="-116213"/>
    <n v="-116213"/>
    <n v="-116213"/>
    <n v="-116213"/>
    <n v="-116213"/>
    <n v="-116213"/>
    <n v="-116213"/>
    <n v="-116213"/>
    <n v="-116213"/>
    <n v="-1394559"/>
    <n v="0"/>
    <n v="-1045919.25"/>
  </r>
  <r>
    <s v="PPLCTL: TOTAL COST OF SALES"/>
    <s v="PPLCER: ENVIRONMENTAL COST RECOVERY"/>
    <n v="502013"/>
    <s v="ECR LANDFILL OPERATIONS"/>
    <x v="1"/>
    <s v="0321 - TRIMBLE COUNTY 2 - GENERATION"/>
    <x v="0"/>
    <s v="PNTL: TOTAL NON-LABOR"/>
    <s v="MA41LGE"/>
    <s v="MA41LGE"/>
    <s v="OTHER"/>
    <s v="P42100: GENERATION"/>
    <n v="-112828"/>
    <n v="-112828"/>
    <n v="-112828"/>
    <n v="-112828"/>
    <n v="-112828"/>
    <n v="-112828"/>
    <n v="-112828"/>
    <n v="-112828"/>
    <n v="-112828"/>
    <n v="-112828"/>
    <n v="-112828"/>
    <n v="-112828"/>
    <n v="-1353941"/>
    <n v="0"/>
    <n v="-1015455.75"/>
  </r>
  <r>
    <s v="PPLCTL: TOTAL COST OF SALES"/>
    <s v="PPLCER: ENVIRONMENTAL COST RECOVERY"/>
    <n v="502013"/>
    <s v="ECR LANDFILL OPERATIONS"/>
    <x v="1"/>
    <s v="0321 - TRIMBLE COUNTY 2 - GENERATION"/>
    <x v="9"/>
    <s v="PNTL: TOTAL NON-LABOR"/>
    <s v="MA41LGE"/>
    <s v="MA41LGE"/>
    <s v="OTHER"/>
    <s v="P42100: GENERATION"/>
    <n v="-109542"/>
    <n v="-109542"/>
    <n v="-109542"/>
    <n v="-109542"/>
    <n v="-109542"/>
    <n v="-109542"/>
    <n v="-109542"/>
    <n v="-109542"/>
    <n v="-109542"/>
    <n v="-109542"/>
    <n v="-109542"/>
    <n v="-109542"/>
    <n v="-1314506"/>
    <n v="0"/>
    <n v="-985879.5"/>
  </r>
  <r>
    <s v="PPLCTL: TOTAL COST OF SALES"/>
    <s v="PPLCER: ENVIRONMENTAL COST RECOVERY"/>
    <n v="502017"/>
    <s v="ECR EFFLUENT WATER OPERATIONS"/>
    <x v="1"/>
    <s v="0301 - TRIMBLE COUNTY COMMON-GENERATION"/>
    <x v="9"/>
    <s v="PNTL: TOTAL NON-LABOR"/>
    <s v="MA40LGE"/>
    <s v="MASS ALLOC 40 BUDGET"/>
    <s v="GEN O M: OTHER"/>
    <s v="P42100: GENERATION"/>
    <n v="-107140"/>
    <n v="-107140"/>
    <n v="-107140"/>
    <n v="-107140"/>
    <n v="-107140"/>
    <n v="-107140"/>
    <n v="-107140"/>
    <n v="-107140"/>
    <n v="-107140"/>
    <n v="-107140"/>
    <n v="-107140"/>
    <n v="-107140"/>
    <n v="-1285680"/>
    <n v="-388766.88703511999"/>
    <n v="-575493.11296488007"/>
  </r>
  <r>
    <s v="PPLCTL: TOTAL COST OF SALES"/>
    <s v="PPLCER: ENVIRONMENTAL COST RECOVERY"/>
    <n v="502017"/>
    <s v="ECR EFFLUENT WATER OPERATIONS"/>
    <x v="1"/>
    <s v="0301 - TRIMBLE COUNTY COMMON-GENERATION"/>
    <x v="0"/>
    <s v="PNTL: TOTAL NON-LABOR"/>
    <s v="MA40LGE"/>
    <s v="MASS ALLOC 40 BUDGET"/>
    <s v="GEN O M: OTHER"/>
    <s v="P42100: GENERATION"/>
    <n v="-107140"/>
    <n v="-107140"/>
    <n v="-107140"/>
    <n v="-107140"/>
    <n v="-107140"/>
    <n v="-107140"/>
    <n v="-107140"/>
    <n v="-107140"/>
    <n v="-107140"/>
    <n v="-107140"/>
    <n v="-107140"/>
    <n v="-107140"/>
    <n v="-1285680"/>
    <n v="-388766.88703511999"/>
    <n v="-575493.11296488007"/>
  </r>
  <r>
    <s v="PPLCTL: TOTAL COST OF SALES"/>
    <s v="PPLCER: ENVIRONMENTAL COST RECOVERY"/>
    <n v="502017"/>
    <s v="ECR EFFLUENT WATER OPERATIONS"/>
    <x v="1"/>
    <s v="0301 - TRIMBLE COUNTY COMMON-GENERATION"/>
    <x v="1"/>
    <s v="PNTL: TOTAL NON-LABOR"/>
    <s v="MA40LGE"/>
    <s v="MASS ALLOC 40 BUDGET"/>
    <s v="GEN O M: OTHER"/>
    <s v="P42100: GENERATION"/>
    <n v="-107140"/>
    <n v="-107140"/>
    <n v="-107140"/>
    <n v="-107140"/>
    <n v="-107140"/>
    <n v="-107140"/>
    <n v="-107140"/>
    <n v="-107140"/>
    <n v="-107140"/>
    <n v="-107140"/>
    <n v="-107140"/>
    <n v="-107140"/>
    <n v="-1285680"/>
    <n v="-388766.88703511999"/>
    <n v="-575493.11296488007"/>
  </r>
  <r>
    <s v="PPLCTL: TOTAL COST OF SALES"/>
    <s v="PPLCER: ENVIRONMENTAL COST RECOVERY"/>
    <n v="502017"/>
    <s v="ECR EFFLUENT WATER OPERATIONS"/>
    <x v="1"/>
    <s v="0301 - TRIMBLE COUNTY COMMON-GENERATION"/>
    <x v="2"/>
    <s v="PNTL: TOTAL NON-LABOR"/>
    <s v="MA40LGE"/>
    <s v="MASS ALLOC 40 BUDGET"/>
    <s v="GEN O M: OTHER"/>
    <s v="P42100: GENERATION"/>
    <n v="-107140"/>
    <n v="-107140"/>
    <n v="-107140"/>
    <n v="-107140"/>
    <n v="-107140"/>
    <n v="-107140"/>
    <n v="-107140"/>
    <n v="-107140"/>
    <n v="-107140"/>
    <n v="-107140"/>
    <n v="-107140"/>
    <n v="-107140"/>
    <n v="-1285680"/>
    <n v="-388766.88703511999"/>
    <n v="-575493.11296488007"/>
  </r>
  <r>
    <s v="PPLCTL: TOTAL COST OF SALES"/>
    <s v="PPLCER: ENVIRONMENTAL COST RECOVERY"/>
    <n v="502017"/>
    <s v="ECR EFFLUENT WATER OPERATIONS"/>
    <x v="1"/>
    <s v="0301 - TRIMBLE COUNTY COMMON-GENERATION"/>
    <x v="3"/>
    <s v="PNTL: TOTAL NON-LABOR"/>
    <s v="MA40LGE"/>
    <s v="MASS ALLOC 40 BUDGET"/>
    <s v="GEN O M: OTHER"/>
    <s v="P42100: GENERATION"/>
    <n v="-107140"/>
    <n v="-107140"/>
    <n v="-107140"/>
    <n v="-107140"/>
    <n v="-107140"/>
    <n v="-107140"/>
    <n v="-107140"/>
    <n v="-107140"/>
    <n v="-107140"/>
    <n v="-107140"/>
    <n v="-107140"/>
    <n v="-107140"/>
    <n v="-1285680"/>
    <n v="-388766.88703511999"/>
    <n v="-575493.11296488007"/>
  </r>
  <r>
    <s v="PPLCTL: TOTAL COST OF SALES"/>
    <s v="PPLCER: ENVIRONMENTAL COST RECOVERY"/>
    <n v="502017"/>
    <s v="ECR EFFLUENT WATER OPERATIONS"/>
    <x v="1"/>
    <s v="0301 - TRIMBLE COUNTY COMMON-GENERATION"/>
    <x v="4"/>
    <s v="PNTL: TOTAL NON-LABOR"/>
    <s v="MA40LGE"/>
    <s v="MASS ALLOC 40 BUDGET"/>
    <s v="GEN O M: OTHER"/>
    <s v="P42100: GENERATION"/>
    <n v="-107140"/>
    <n v="-107140"/>
    <n v="-107140"/>
    <n v="-107140"/>
    <n v="-107140"/>
    <n v="-107140"/>
    <n v="-107140"/>
    <n v="-107140"/>
    <n v="-107140"/>
    <n v="-107140"/>
    <n v="-107140"/>
    <n v="-107140"/>
    <n v="-1285680"/>
    <n v="-388766.88703511999"/>
    <n v="-575493.11296488007"/>
  </r>
  <r>
    <s v="PPLCTL: TOTAL COST OF SALES"/>
    <s v="PPLCER: ENVIRONMENTAL COST RECOVERY"/>
    <n v="502013"/>
    <s v="ECR LANDFILL OPERATIONS"/>
    <x v="1"/>
    <s v="0321 - TRIMBLE COUNTY 2 - GENERATION"/>
    <x v="8"/>
    <s v="PNTL: TOTAL NON-LABOR"/>
    <s v="MA41LGE"/>
    <s v="MA41LGE"/>
    <s v="OTHER"/>
    <s v="P42100: GENERATION"/>
    <n v="-106136"/>
    <n v="-106136"/>
    <n v="-106136"/>
    <n v="-106136"/>
    <n v="-106136"/>
    <n v="-106136"/>
    <n v="-106136"/>
    <n v="-106136"/>
    <n v="-106136"/>
    <n v="-106136"/>
    <n v="-106136"/>
    <n v="-106136"/>
    <n v="-1273632"/>
    <n v="0"/>
    <n v="-955224"/>
  </r>
  <r>
    <s v="PPLCTL: TOTAL COST OF SALES"/>
    <s v="PPLCER: ENVIRONMENTAL COST RECOVERY"/>
    <n v="502013"/>
    <s v="ECR LANDFILL OPERATIONS"/>
    <x v="1"/>
    <s v="0321 - TRIMBLE COUNTY 2 - GENERATION"/>
    <x v="7"/>
    <s v="PNTL: TOTAL NON-LABOR"/>
    <s v="MA41LGE"/>
    <s v="MA41LGE"/>
    <s v="OTHER"/>
    <s v="P42100: GENERATION"/>
    <n v="-103138"/>
    <n v="-103138"/>
    <n v="-103138"/>
    <n v="-103138"/>
    <n v="-103138"/>
    <n v="-103138"/>
    <n v="-103138"/>
    <n v="-103138"/>
    <n v="-103138"/>
    <n v="-103138"/>
    <n v="-103138"/>
    <n v="-103138"/>
    <n v="-1237655"/>
    <n v="0"/>
    <n v="-928241.25"/>
  </r>
  <r>
    <s v="PPLCTL: TOTAL COST OF SALES"/>
    <s v="PPLCER: ENVIRONMENTAL COST RECOVERY"/>
    <n v="502017"/>
    <s v="ECR EFFLUENT WATER OPERATIONS"/>
    <x v="1"/>
    <s v="0301 - TRIMBLE COUNTY COMMON-GENERATION"/>
    <x v="8"/>
    <s v="PNTL: TOTAL NON-LABOR"/>
    <s v="MA40LGE"/>
    <s v="MASS ALLOC 40 BUDGET"/>
    <s v="GEN O M: OTHER"/>
    <s v="P42100: GENERATION"/>
    <n v="-102061"/>
    <n v="-102061"/>
    <n v="-102061"/>
    <n v="-102061"/>
    <n v="-102061"/>
    <n v="-102061"/>
    <n v="-102061"/>
    <n v="-102061"/>
    <n v="-102061"/>
    <n v="-102061"/>
    <n v="-102061"/>
    <n v="-102061"/>
    <n v="-1224732"/>
    <n v="-370337.29006618797"/>
    <n v="-548211.70993381203"/>
  </r>
  <r>
    <s v="PPLCTL: TOTAL COST OF SALES"/>
    <s v="PPLCER: ENVIRONMENTAL COST RECOVERY"/>
    <n v="512107"/>
    <s v="ECR LANDFILL MAINTENANCE"/>
    <x v="1"/>
    <s v="0301 - TRIMBLE COUNTY COMMON-GENERATION"/>
    <x v="5"/>
    <s v="PNTL: TOTAL NON-LABOR"/>
    <s v="MA40LGE"/>
    <s v="MASS ALLOC 40 BUDGET"/>
    <s v="GEN O M: OTHER"/>
    <s v="P42100: GENERATION"/>
    <n v="-91104"/>
    <n v="-91104"/>
    <n v="-91104"/>
    <n v="-91104"/>
    <n v="-91104"/>
    <n v="-91104"/>
    <n v="-165194"/>
    <n v="-165194"/>
    <n v="-165194"/>
    <n v="-165194"/>
    <n v="-165194"/>
    <n v="-165194"/>
    <n v="-1537788"/>
    <n v="-464999.88619249198"/>
    <n v="-688341.11380750802"/>
  </r>
  <r>
    <s v="PPLCTL: TOTAL COST OF SALES"/>
    <s v="PPLCER: ENVIRONMENTAL COST RECOVERY"/>
    <n v="512107"/>
    <s v="ECR LANDFILL MAINTENANCE"/>
    <x v="1"/>
    <s v="0321 - TRIMBLE COUNTY 2 - GENERATION"/>
    <x v="6"/>
    <s v="PNTL: TOTAL NON-LABOR"/>
    <s v="MA41LGE"/>
    <s v="MA41LGE"/>
    <s v="OTHER"/>
    <s v="P42100: GENERATION"/>
    <n v="-70556"/>
    <n v="-70556"/>
    <n v="-70556"/>
    <n v="-70556"/>
    <n v="-70556"/>
    <n v="-70556"/>
    <n v="-70556"/>
    <n v="-70556"/>
    <n v="-70556"/>
    <n v="-70556"/>
    <n v="-70556"/>
    <n v="-70556"/>
    <n v="-846667"/>
    <n v="0"/>
    <n v="-635000.25"/>
  </r>
  <r>
    <s v="PPLCTL: TOTAL COST OF SALES"/>
    <s v="PPLCER: ENVIRONMENTAL COST RECOVERY"/>
    <n v="502013"/>
    <s v="ECR LANDFILL OPERATIONS"/>
    <x v="1"/>
    <s v="0321 - TRIMBLE COUNTY 2 - GENERATION"/>
    <x v="6"/>
    <s v="PNTL: TOTAL NON-LABOR"/>
    <s v="MA41LGE"/>
    <s v="MA41LGE"/>
    <s v="OTHER"/>
    <s v="P42100: GENERATION"/>
    <n v="-68832"/>
    <n v="-68832"/>
    <n v="-68832"/>
    <n v="-68832"/>
    <n v="-68832"/>
    <n v="-68832"/>
    <n v="-68832"/>
    <n v="-68832"/>
    <n v="-68832"/>
    <n v="-68832"/>
    <n v="-68832"/>
    <n v="-68832"/>
    <n v="-825983"/>
    <n v="0"/>
    <n v="-619487.25"/>
  </r>
  <r>
    <s v="PPLCTL: TOTAL COST OF SALES"/>
    <s v="PPLCER: ENVIRONMENTAL COST RECOVERY"/>
    <n v="512157"/>
    <s v="ECR EFFLUENT WATER MAINTENANCE"/>
    <x v="1"/>
    <s v="0301 - TRIMBLE COUNTY COMMON-GENERATION"/>
    <x v="9"/>
    <s v="PNTL: TOTAL NON-LABOR"/>
    <s v="MA40LGE"/>
    <s v="MASS ALLOC 40 BUDGET"/>
    <s v="GEN O M: OTHER"/>
    <s v="P42100: GENERATION"/>
    <n v="-68074"/>
    <n v="-68074"/>
    <n v="-68074"/>
    <n v="-68074"/>
    <n v="-68074"/>
    <n v="-68074"/>
    <n v="-68074"/>
    <n v="-68074"/>
    <n v="-68074"/>
    <n v="-68074"/>
    <n v="-68074"/>
    <n v="-68074"/>
    <n v="-816888"/>
    <n v="-247012.47963439199"/>
    <n v="-365653.52036560798"/>
  </r>
  <r>
    <s v="PPLCTL: TOTAL COST OF SALES"/>
    <s v="PPLCER: ENVIRONMENTAL COST RECOVERY"/>
    <n v="512157"/>
    <s v="ECR EFFLUENT WATER MAINTENANCE"/>
    <x v="1"/>
    <s v="0301 - TRIMBLE COUNTY COMMON-GENERATION"/>
    <x v="0"/>
    <s v="PNTL: TOTAL NON-LABOR"/>
    <s v="MA40LGE"/>
    <s v="MASS ALLOC 40 BUDGET"/>
    <s v="GEN O M: OTHER"/>
    <s v="P42100: GENERATION"/>
    <n v="-68074"/>
    <n v="-68074"/>
    <n v="-68074"/>
    <n v="-68074"/>
    <n v="-68074"/>
    <n v="-68074"/>
    <n v="-68074"/>
    <n v="-68074"/>
    <n v="-68074"/>
    <n v="-68074"/>
    <n v="-68074"/>
    <n v="-68074"/>
    <n v="-816888"/>
    <n v="-247012.47963439199"/>
    <n v="-365653.52036560798"/>
  </r>
  <r>
    <s v="PPLCTL: TOTAL COST OF SALES"/>
    <s v="PPLCER: ENVIRONMENTAL COST RECOVERY"/>
    <n v="512157"/>
    <s v="ECR EFFLUENT WATER MAINTENANCE"/>
    <x v="1"/>
    <s v="0301 - TRIMBLE COUNTY COMMON-GENERATION"/>
    <x v="1"/>
    <s v="PNTL: TOTAL NON-LABOR"/>
    <s v="MA40LGE"/>
    <s v="MASS ALLOC 40 BUDGET"/>
    <s v="GEN O M: OTHER"/>
    <s v="P42100: GENERATION"/>
    <n v="-68074"/>
    <n v="-68074"/>
    <n v="-68074"/>
    <n v="-68074"/>
    <n v="-68074"/>
    <n v="-68074"/>
    <n v="-68074"/>
    <n v="-68074"/>
    <n v="-68074"/>
    <n v="-68074"/>
    <n v="-68074"/>
    <n v="-68074"/>
    <n v="-816888"/>
    <n v="-247012.47963439199"/>
    <n v="-365653.52036560798"/>
  </r>
  <r>
    <s v="PPLCTL: TOTAL COST OF SALES"/>
    <s v="PPLCER: ENVIRONMENTAL COST RECOVERY"/>
    <n v="512157"/>
    <s v="ECR EFFLUENT WATER MAINTENANCE"/>
    <x v="1"/>
    <s v="0301 - TRIMBLE COUNTY COMMON-GENERATION"/>
    <x v="2"/>
    <s v="PNTL: TOTAL NON-LABOR"/>
    <s v="MA40LGE"/>
    <s v="MASS ALLOC 40 BUDGET"/>
    <s v="GEN O M: OTHER"/>
    <s v="P42100: GENERATION"/>
    <n v="-68074"/>
    <n v="-68074"/>
    <n v="-68074"/>
    <n v="-68074"/>
    <n v="-68074"/>
    <n v="-68074"/>
    <n v="-68074"/>
    <n v="-68074"/>
    <n v="-68074"/>
    <n v="-68074"/>
    <n v="-68074"/>
    <n v="-68074"/>
    <n v="-816888"/>
    <n v="-247012.47963439199"/>
    <n v="-365653.52036560798"/>
  </r>
  <r>
    <s v="PPLCTL: TOTAL COST OF SALES"/>
    <s v="PPLCER: ENVIRONMENTAL COST RECOVERY"/>
    <n v="512157"/>
    <s v="ECR EFFLUENT WATER MAINTENANCE"/>
    <x v="1"/>
    <s v="0301 - TRIMBLE COUNTY COMMON-GENERATION"/>
    <x v="3"/>
    <s v="PNTL: TOTAL NON-LABOR"/>
    <s v="MA40LGE"/>
    <s v="MASS ALLOC 40 BUDGET"/>
    <s v="GEN O M: OTHER"/>
    <s v="P42100: GENERATION"/>
    <n v="-68074"/>
    <n v="-68074"/>
    <n v="-68074"/>
    <n v="-68074"/>
    <n v="-68074"/>
    <n v="-68074"/>
    <n v="-68074"/>
    <n v="-68074"/>
    <n v="-68074"/>
    <n v="-68074"/>
    <n v="-68074"/>
    <n v="-68074"/>
    <n v="-816888"/>
    <n v="-247012.47963439199"/>
    <n v="-365653.52036560798"/>
  </r>
  <r>
    <s v="PPLCTL: TOTAL COST OF SALES"/>
    <s v="PPLCER: ENVIRONMENTAL COST RECOVERY"/>
    <n v="512157"/>
    <s v="ECR EFFLUENT WATER MAINTENANCE"/>
    <x v="1"/>
    <s v="0301 - TRIMBLE COUNTY COMMON-GENERATION"/>
    <x v="4"/>
    <s v="PNTL: TOTAL NON-LABOR"/>
    <s v="MA40LGE"/>
    <s v="MASS ALLOC 40 BUDGET"/>
    <s v="GEN O M: OTHER"/>
    <s v="P42100: GENERATION"/>
    <n v="-68074"/>
    <n v="-68074"/>
    <n v="-68074"/>
    <n v="-68074"/>
    <n v="-68074"/>
    <n v="-68074"/>
    <n v="-68074"/>
    <n v="-68074"/>
    <n v="-68074"/>
    <n v="-68074"/>
    <n v="-68074"/>
    <n v="-68074"/>
    <n v="-816888"/>
    <n v="-247012.47963439199"/>
    <n v="-365653.52036560798"/>
  </r>
  <r>
    <s v="PPLCTL: TOTAL COST OF SALES"/>
    <s v="PPLCER: ENVIRONMENTAL COST RECOVERY"/>
    <n v="502013"/>
    <s v="ECR LANDFILL OPERATIONS"/>
    <x v="1"/>
    <s v="0321 - TRIMBLE COUNTY 2 - GENERATION"/>
    <x v="5"/>
    <s v="PNTL: TOTAL NON-LABOR"/>
    <s v="MA41LGE"/>
    <s v="MA41LGE"/>
    <s v="OTHER"/>
    <s v="P42100: GENERATION"/>
    <n v="-67765"/>
    <n v="-67765"/>
    <n v="-67765"/>
    <n v="-67765"/>
    <n v="-67765"/>
    <n v="-67765"/>
    <n v="-67765"/>
    <n v="-67765"/>
    <n v="-67765"/>
    <n v="-67765"/>
    <n v="-67765"/>
    <n v="-67765"/>
    <n v="-813178"/>
    <n v="0"/>
    <n v="-609883.5"/>
  </r>
  <r>
    <s v="PPLCTL: TOTAL COST OF SALES"/>
    <s v="PPLCER: ENVIRONMENTAL COST RECOVERY"/>
    <n v="512157"/>
    <s v="ECR EFFLUENT WATER MAINTENANCE"/>
    <x v="1"/>
    <s v="0301 - TRIMBLE COUNTY COMMON-GENERATION"/>
    <x v="8"/>
    <s v="PNTL: TOTAL NON-LABOR"/>
    <s v="MA40LGE"/>
    <s v="MASS ALLOC 40 BUDGET"/>
    <s v="GEN O M: OTHER"/>
    <s v="P42100: GENERATION"/>
    <n v="-66092"/>
    <n v="-66092"/>
    <n v="-66092"/>
    <n v="-66092"/>
    <n v="-66092"/>
    <n v="-66092"/>
    <n v="-66092"/>
    <n v="-66092"/>
    <n v="-66092"/>
    <n v="-66092"/>
    <n v="-66092"/>
    <n v="-66092"/>
    <n v="-793104"/>
    <n v="-239820.61879713601"/>
    <n v="-355007.38120286399"/>
  </r>
  <r>
    <s v="PPLCTL: TOTAL COST OF SALES"/>
    <s v="PPLCER: ENVIRONMENTAL COST RECOVERY"/>
    <n v="501253"/>
    <s v="ECR FLY ASH DISPOSAL"/>
    <x v="1"/>
    <s v="0321 - TRIMBLE COUNTY 2 - GENERATION"/>
    <x v="5"/>
    <s v="PNTL: TOTAL NON-LABOR"/>
    <s v="MA40LGE"/>
    <s v="MASS ALLOC 40 BUDGET"/>
    <s v="GEN O M: OTHER"/>
    <s v="P42100: GENERATION"/>
    <n v="-53736"/>
    <n v="-53736"/>
    <n v="-53736"/>
    <n v="-53736"/>
    <n v="-53736"/>
    <n v="-53736"/>
    <n v="-53736"/>
    <n v="-53736"/>
    <n v="-53736"/>
    <n v="-53736"/>
    <n v="-53736"/>
    <n v="-53736"/>
    <n v="-644831"/>
    <n v="0"/>
    <n v="-483623.25"/>
  </r>
  <r>
    <s v="PPLCTL: TOTAL COST OF SALES"/>
    <s v="PPLCER: ENVIRONMENTAL COST RECOVERY"/>
    <n v="501253"/>
    <s v="ECR FLY ASH DISPOSAL"/>
    <x v="1"/>
    <s v="0321 - TRIMBLE COUNTY 2 - GENERATION"/>
    <x v="6"/>
    <s v="PNTL: TOTAL NON-LABOR"/>
    <s v="MA40LGE"/>
    <s v="MASS ALLOC 40 BUDGET"/>
    <s v="GEN O M: OTHER"/>
    <s v="P42100: GENERATION"/>
    <n v="-53101"/>
    <n v="-53101"/>
    <n v="-53101"/>
    <n v="-53101"/>
    <n v="-53101"/>
    <n v="-53101"/>
    <n v="-53101"/>
    <n v="-53101"/>
    <n v="-53101"/>
    <n v="-53101"/>
    <n v="-53101"/>
    <n v="-53101"/>
    <n v="-637210"/>
    <n v="0"/>
    <n v="-477907.5"/>
  </r>
  <r>
    <s v="PPLCTL: TOTAL COST OF SALES"/>
    <s v="PPLCER: ENVIRONMENTAL COST RECOVERY"/>
    <n v="501253"/>
    <s v="ECR FLY ASH DISPOSAL"/>
    <x v="1"/>
    <s v="0321 - TRIMBLE COUNTY 2 - GENERATION"/>
    <x v="4"/>
    <s v="PNTL: TOTAL NON-LABOR"/>
    <s v="MA40LGE"/>
    <s v="MASS ALLOC 40 BUDGET"/>
    <s v="GEN O M: OTHER"/>
    <s v="P42100: GENERATION"/>
    <n v="-52978"/>
    <n v="-52978"/>
    <n v="-52978"/>
    <n v="-52978"/>
    <n v="-52978"/>
    <n v="-52978"/>
    <n v="-52978"/>
    <n v="-52978"/>
    <n v="-52978"/>
    <n v="-52978"/>
    <n v="-52978"/>
    <n v="-52978"/>
    <n v="-635731"/>
    <n v="0"/>
    <n v="-476798.25"/>
  </r>
  <r>
    <s v="PPLCTL: TOTAL COST OF SALES"/>
    <s v="PPLCER: ENVIRONMENTAL COST RECOVERY"/>
    <n v="501253"/>
    <s v="ECR FLY ASH DISPOSAL"/>
    <x v="1"/>
    <s v="0321 - TRIMBLE COUNTY 2 - GENERATION"/>
    <x v="3"/>
    <s v="PNTL: TOTAL NON-LABOR"/>
    <s v="MA40LGE"/>
    <s v="MASS ALLOC 40 BUDGET"/>
    <s v="GEN O M: OTHER"/>
    <s v="P42100: GENERATION"/>
    <n v="-52372"/>
    <n v="-52372"/>
    <n v="-52372"/>
    <n v="-52372"/>
    <n v="-52372"/>
    <n v="-52372"/>
    <n v="-52372"/>
    <n v="-52372"/>
    <n v="-52372"/>
    <n v="-52372"/>
    <n v="-52372"/>
    <n v="-52372"/>
    <n v="-628467"/>
    <n v="0"/>
    <n v="-471350.25"/>
  </r>
  <r>
    <s v="PPLCTL: TOTAL COST OF SALES"/>
    <s v="PPLCER: ENVIRONMENTAL COST RECOVERY"/>
    <n v="501253"/>
    <s v="ECR FLY ASH DISPOSAL"/>
    <x v="1"/>
    <s v="0321 - TRIMBLE COUNTY 2 - GENERATION"/>
    <x v="7"/>
    <s v="PNTL: TOTAL NON-LABOR"/>
    <s v="MA40LGE"/>
    <s v="MASS ALLOC 40 BUDGET"/>
    <s v="GEN O M: OTHER"/>
    <s v="P42100: GENERATION"/>
    <n v="-52140"/>
    <n v="-52140"/>
    <n v="-52140"/>
    <n v="-52140"/>
    <n v="-52140"/>
    <n v="-52140"/>
    <n v="-52140"/>
    <n v="-52140"/>
    <n v="-52140"/>
    <n v="-52140"/>
    <n v="-52140"/>
    <n v="-52140"/>
    <n v="-625685"/>
    <n v="0"/>
    <n v="-469263.75"/>
  </r>
  <r>
    <s v="PPLCTL: TOTAL COST OF SALES"/>
    <s v="PPLCER: ENVIRONMENTAL COST RECOVERY"/>
    <n v="502017"/>
    <s v="ECR EFFLUENT WATER OPERATIONS"/>
    <x v="1"/>
    <s v="0321 - TRIMBLE COUNTY 2 - GENERATION"/>
    <x v="9"/>
    <s v="PNTL: TOTAL NON-LABOR"/>
    <s v="MA41LGE"/>
    <s v="MA41LGE"/>
    <s v="OTHER"/>
    <s v="P42100: GENERATION"/>
    <n v="-51801"/>
    <n v="-51801"/>
    <n v="-51801"/>
    <n v="-51801"/>
    <n v="-51801"/>
    <n v="-51801"/>
    <n v="-51801"/>
    <n v="-51801"/>
    <n v="-51801"/>
    <n v="-51801"/>
    <n v="-51801"/>
    <n v="-51801"/>
    <n v="-621612"/>
    <n v="0"/>
    <n v="-466209"/>
  </r>
  <r>
    <s v="PPLCTL: TOTAL COST OF SALES"/>
    <s v="PPLCER: ENVIRONMENTAL COST RECOVERY"/>
    <n v="502017"/>
    <s v="ECR EFFLUENT WATER OPERATIONS"/>
    <x v="1"/>
    <s v="0321 - TRIMBLE COUNTY 2 - GENERATION"/>
    <x v="0"/>
    <s v="PNTL: TOTAL NON-LABOR"/>
    <s v="MA41LGE"/>
    <s v="MA41LGE"/>
    <s v="OTHER"/>
    <s v="P42100: GENERATION"/>
    <n v="-51801"/>
    <n v="-51801"/>
    <n v="-51801"/>
    <n v="-51801"/>
    <n v="-51801"/>
    <n v="-51801"/>
    <n v="-51801"/>
    <n v="-51801"/>
    <n v="-51801"/>
    <n v="-51801"/>
    <n v="-51801"/>
    <n v="-51801"/>
    <n v="-621612"/>
    <n v="0"/>
    <n v="-466209"/>
  </r>
  <r>
    <s v="PPLCTL: TOTAL COST OF SALES"/>
    <s v="PPLCER: ENVIRONMENTAL COST RECOVERY"/>
    <n v="502017"/>
    <s v="ECR EFFLUENT WATER OPERATIONS"/>
    <x v="1"/>
    <s v="0321 - TRIMBLE COUNTY 2 - GENERATION"/>
    <x v="1"/>
    <s v="PNTL: TOTAL NON-LABOR"/>
    <s v="MA41LGE"/>
    <s v="MA41LGE"/>
    <s v="OTHER"/>
    <s v="P42100: GENERATION"/>
    <n v="-51801"/>
    <n v="-51801"/>
    <n v="-51801"/>
    <n v="-51801"/>
    <n v="-51801"/>
    <n v="-51801"/>
    <n v="-51801"/>
    <n v="-51801"/>
    <n v="-51801"/>
    <n v="-51801"/>
    <n v="-51801"/>
    <n v="-51801"/>
    <n v="-621612"/>
    <n v="0"/>
    <n v="-466209"/>
  </r>
  <r>
    <s v="PPLCTL: TOTAL COST OF SALES"/>
    <s v="PPLCER: ENVIRONMENTAL COST RECOVERY"/>
    <n v="502017"/>
    <s v="ECR EFFLUENT WATER OPERATIONS"/>
    <x v="1"/>
    <s v="0321 - TRIMBLE COUNTY 2 - GENERATION"/>
    <x v="2"/>
    <s v="PNTL: TOTAL NON-LABOR"/>
    <s v="MA41LGE"/>
    <s v="MA41LGE"/>
    <s v="OTHER"/>
    <s v="P42100: GENERATION"/>
    <n v="-51801"/>
    <n v="-51801"/>
    <n v="-51801"/>
    <n v="-51801"/>
    <n v="-51801"/>
    <n v="-51801"/>
    <n v="-51801"/>
    <n v="-51801"/>
    <n v="-51801"/>
    <n v="-51801"/>
    <n v="-51801"/>
    <n v="-51801"/>
    <n v="-621612"/>
    <n v="0"/>
    <n v="-466209"/>
  </r>
  <r>
    <s v="PPLCTL: TOTAL COST OF SALES"/>
    <s v="PPLCER: ENVIRONMENTAL COST RECOVERY"/>
    <n v="502017"/>
    <s v="ECR EFFLUENT WATER OPERATIONS"/>
    <x v="1"/>
    <s v="0321 - TRIMBLE COUNTY 2 - GENERATION"/>
    <x v="3"/>
    <s v="PNTL: TOTAL NON-LABOR"/>
    <s v="MA41LGE"/>
    <s v="MA41LGE"/>
    <s v="OTHER"/>
    <s v="P42100: GENERATION"/>
    <n v="-51801"/>
    <n v="-51801"/>
    <n v="-51801"/>
    <n v="-51801"/>
    <n v="-51801"/>
    <n v="-51801"/>
    <n v="-51801"/>
    <n v="-51801"/>
    <n v="-51801"/>
    <n v="-51801"/>
    <n v="-51801"/>
    <n v="-51801"/>
    <n v="-621612"/>
    <n v="0"/>
    <n v="-466209"/>
  </r>
  <r>
    <s v="PPLCTL: TOTAL COST OF SALES"/>
    <s v="PPLCER: ENVIRONMENTAL COST RECOVERY"/>
    <n v="502017"/>
    <s v="ECR EFFLUENT WATER OPERATIONS"/>
    <x v="1"/>
    <s v="0321 - TRIMBLE COUNTY 2 - GENERATION"/>
    <x v="4"/>
    <s v="PNTL: TOTAL NON-LABOR"/>
    <s v="MA41LGE"/>
    <s v="MA41LGE"/>
    <s v="OTHER"/>
    <s v="P42100: GENERATION"/>
    <n v="-51801"/>
    <n v="-51801"/>
    <n v="-51801"/>
    <n v="-51801"/>
    <n v="-51801"/>
    <n v="-51801"/>
    <n v="-51801"/>
    <n v="-51801"/>
    <n v="-51801"/>
    <n v="-51801"/>
    <n v="-51801"/>
    <n v="-51801"/>
    <n v="-621612"/>
    <n v="0"/>
    <n v="-466209"/>
  </r>
  <r>
    <s v="PPLCTL: TOTAL COST OF SALES"/>
    <s v="PPLCER: ENVIRONMENTAL COST RECOVERY"/>
    <n v="501253"/>
    <s v="ECR FLY ASH DISPOSAL"/>
    <x v="1"/>
    <s v="0321 - TRIMBLE COUNTY 2 - GENERATION"/>
    <x v="2"/>
    <s v="PNTL: TOTAL NON-LABOR"/>
    <s v="MA40LGE"/>
    <s v="MASS ALLOC 40 BUDGET"/>
    <s v="GEN O M: OTHER"/>
    <s v="P42100: GENERATION"/>
    <n v="-51772"/>
    <n v="-51772"/>
    <n v="-51772"/>
    <n v="-51772"/>
    <n v="-51772"/>
    <n v="-51772"/>
    <n v="-51772"/>
    <n v="-51772"/>
    <n v="-51772"/>
    <n v="-51772"/>
    <n v="-51772"/>
    <n v="-51772"/>
    <n v="-621266"/>
    <n v="0"/>
    <n v="-465949.5"/>
  </r>
  <r>
    <s v="PPLCTL: TOTAL COST OF SALES"/>
    <s v="PPLCER: ENVIRONMENTAL COST RECOVERY"/>
    <n v="501253"/>
    <s v="ECR FLY ASH DISPOSAL"/>
    <x v="1"/>
    <s v="0321 - TRIMBLE COUNTY 2 - GENERATION"/>
    <x v="1"/>
    <s v="PNTL: TOTAL NON-LABOR"/>
    <s v="MA40LGE"/>
    <s v="MASS ALLOC 40 BUDGET"/>
    <s v="GEN O M: OTHER"/>
    <s v="P42100: GENERATION"/>
    <n v="-51168"/>
    <n v="-51168"/>
    <n v="-51168"/>
    <n v="-51168"/>
    <n v="-51168"/>
    <n v="-51168"/>
    <n v="-51168"/>
    <n v="-51168"/>
    <n v="-51168"/>
    <n v="-51168"/>
    <n v="-51168"/>
    <n v="-51168"/>
    <n v="-614019"/>
    <n v="0"/>
    <n v="-460514.25"/>
  </r>
  <r>
    <s v="PPLCTL: TOTAL COST OF SALES"/>
    <s v="PPLCER: ENVIRONMENTAL COST RECOVERY"/>
    <n v="501253"/>
    <s v="ECR FLY ASH DISPOSAL"/>
    <x v="1"/>
    <s v="0321 - TRIMBLE COUNTY 2 - GENERATION"/>
    <x v="8"/>
    <s v="PNTL: TOTAL NON-LABOR"/>
    <s v="MA40LGE"/>
    <s v="MASS ALLOC 40 BUDGET"/>
    <s v="GEN O M: OTHER"/>
    <s v="P42100: GENERATION"/>
    <n v="-51154"/>
    <n v="-51154"/>
    <n v="-51154"/>
    <n v="-51154"/>
    <n v="-51154"/>
    <n v="-51154"/>
    <n v="-51154"/>
    <n v="-51154"/>
    <n v="-51154"/>
    <n v="-51154"/>
    <n v="-51154"/>
    <n v="-51154"/>
    <n v="-613845"/>
    <n v="0"/>
    <n v="-460383.75"/>
  </r>
  <r>
    <s v="PPLCTL: TOTAL COST OF SALES"/>
    <s v="PPLCER: ENVIRONMENTAL COST RECOVERY"/>
    <n v="501253"/>
    <s v="ECR FLY ASH DISPOSAL"/>
    <x v="1"/>
    <s v="0321 - TRIMBLE COUNTY 2 - GENERATION"/>
    <x v="0"/>
    <s v="PNTL: TOTAL NON-LABOR"/>
    <s v="MA40LGE"/>
    <s v="MASS ALLOC 40 BUDGET"/>
    <s v="GEN O M: OTHER"/>
    <s v="P42100: GENERATION"/>
    <n v="-50565"/>
    <n v="-50565"/>
    <n v="-50565"/>
    <n v="-50565"/>
    <n v="-50565"/>
    <n v="-50565"/>
    <n v="-50565"/>
    <n v="-50565"/>
    <n v="-50565"/>
    <n v="-50565"/>
    <n v="-50565"/>
    <n v="-50565"/>
    <n v="-606775"/>
    <n v="0"/>
    <n v="-455081.25"/>
  </r>
  <r>
    <s v="PPLCTL: TOTAL COST OF SALES"/>
    <s v="PPLCER: ENVIRONMENTAL COST RECOVERY"/>
    <n v="501253"/>
    <s v="ECR FLY ASH DISPOSAL"/>
    <x v="1"/>
    <s v="0321 - TRIMBLE COUNTY 2 - GENERATION"/>
    <x v="9"/>
    <s v="PNTL: TOTAL NON-LABOR"/>
    <s v="MA40LGE"/>
    <s v="MASS ALLOC 40 BUDGET"/>
    <s v="GEN O M: OTHER"/>
    <s v="P42100: GENERATION"/>
    <n v="-49961"/>
    <n v="-49961"/>
    <n v="-49961"/>
    <n v="-49961"/>
    <n v="-49961"/>
    <n v="-49961"/>
    <n v="-49961"/>
    <n v="-49961"/>
    <n v="-49961"/>
    <n v="-49961"/>
    <n v="-49961"/>
    <n v="-49961"/>
    <n v="-599533"/>
    <n v="0"/>
    <n v="-449649.75"/>
  </r>
  <r>
    <s v="PPLCTL: TOTAL COST OF SALES"/>
    <s v="PPLCER: ENVIRONMENTAL COST RECOVERY"/>
    <n v="502017"/>
    <s v="ECR EFFLUENT WATER OPERATIONS"/>
    <x v="1"/>
    <s v="0321 - TRIMBLE COUNTY 2 - GENERATION"/>
    <x v="8"/>
    <s v="PNTL: TOTAL NON-LABOR"/>
    <s v="MA41LGE"/>
    <s v="MA41LGE"/>
    <s v="OTHER"/>
    <s v="P42100: GENERATION"/>
    <n v="-49345"/>
    <n v="-49345"/>
    <n v="-49345"/>
    <n v="-49345"/>
    <n v="-49345"/>
    <n v="-49345"/>
    <n v="-49345"/>
    <n v="-49345"/>
    <n v="-49345"/>
    <n v="-49345"/>
    <n v="-49345"/>
    <n v="-49345"/>
    <n v="-592144"/>
    <n v="0"/>
    <n v="-444108"/>
  </r>
  <r>
    <s v="PPLCTL: TOTAL COST OF SALES"/>
    <s v="PPLCER: ENVIRONMENTAL COST RECOVERY"/>
    <n v="512107"/>
    <s v="ECR LANDFILL MAINTENANCE"/>
    <x v="1"/>
    <s v="0301 - TRIMBLE COUNTY COMMON-GENERATION"/>
    <x v="4"/>
    <s v="PLTL: TOTAL LABOR"/>
    <s v="MA40LGE"/>
    <s v="MASS ALLOC 40 BUDGET"/>
    <s v="GEN O M: OTHER"/>
    <s v="P42100: GENERATION"/>
    <n v="-44855"/>
    <n v="-40340"/>
    <n v="-40030"/>
    <n v="-41624"/>
    <n v="-40907"/>
    <n v="-38524"/>
    <n v="-42127"/>
    <n v="-43736"/>
    <n v="-42029"/>
    <n v="-45565"/>
    <n v="-34315"/>
    <n v="-36959"/>
    <n v="-491012"/>
    <n v="-148473.34230670799"/>
    <n v="-219785.65769329201"/>
  </r>
  <r>
    <s v="PPLCTL: TOTAL COST OF SALES"/>
    <s v="PPLCER: ENVIRONMENTAL COST RECOVERY"/>
    <n v="512107"/>
    <s v="ECR LANDFILL MAINTENANCE"/>
    <x v="1"/>
    <s v="0321 - TRIMBLE COUNTY 2 - GENERATION"/>
    <x v="5"/>
    <s v="PNTL: TOTAL NON-LABOR"/>
    <s v="MA41LGE"/>
    <s v="MA41LGE"/>
    <s v="OTHER"/>
    <s v="P42100: GENERATION"/>
    <n v="-44048"/>
    <n v="-44048"/>
    <n v="-44048"/>
    <n v="-44048"/>
    <n v="-44048"/>
    <n v="-44048"/>
    <n v="-79869"/>
    <n v="-79869"/>
    <n v="-79869"/>
    <n v="-79869"/>
    <n v="-79869"/>
    <n v="-79869"/>
    <n v="-743504"/>
    <n v="0"/>
    <n v="-557628"/>
  </r>
  <r>
    <s v="PPLCTL: TOTAL COST OF SALES"/>
    <s v="PPLCER: ENVIRONMENTAL COST RECOVERY"/>
    <n v="512107"/>
    <s v="ECR LANDFILL MAINTENANCE"/>
    <x v="1"/>
    <s v="0301 - TRIMBLE COUNTY COMMON-GENERATION"/>
    <x v="3"/>
    <s v="PLTL: TOTAL LABOR"/>
    <s v="MA40LGE"/>
    <s v="MASS ALLOC 40 BUDGET"/>
    <s v="GEN O M: OTHER"/>
    <s v="P42100: GENERATION"/>
    <n v="-43547"/>
    <n v="-39164"/>
    <n v="-38863"/>
    <n v="-40410"/>
    <n v="-39714"/>
    <n v="-37401"/>
    <n v="-40898"/>
    <n v="-42461"/>
    <n v="-40804"/>
    <n v="-44236"/>
    <n v="-33315"/>
    <n v="-35882"/>
    <n v="-476696"/>
    <n v="-144144.437171064"/>
    <n v="-213377.562828936"/>
  </r>
  <r>
    <s v="PPLCTL: TOTAL COST OF SALES"/>
    <s v="PPLCER: ENVIRONMENTAL COST RECOVERY"/>
    <n v="501253"/>
    <s v="ECR FLY ASH DISPOSAL"/>
    <x v="1"/>
    <s v="0321 - TRIMBLE COUNTY 2 - GENERATION"/>
    <x v="5"/>
    <s v="PNTL: TOTAL NON-LABOR"/>
    <s v="MA41KU"/>
    <s v="MA41KU TC2"/>
    <s v="OTHER"/>
    <s v="P42100: GENERATION"/>
    <n v="-43526"/>
    <n v="-43526"/>
    <n v="-43526"/>
    <n v="-43526"/>
    <n v="-43526"/>
    <n v="-43526"/>
    <n v="-43526"/>
    <n v="-43526"/>
    <n v="-43526"/>
    <n v="-43526"/>
    <n v="-43526"/>
    <n v="-43526"/>
    <n v="-522313"/>
    <n v="0"/>
    <n v="-391734.75"/>
  </r>
  <r>
    <s v="PPLCTL: TOTAL COST OF SALES"/>
    <s v="PPLCER: ENVIRONMENTAL COST RECOVERY"/>
    <n v="501253"/>
    <s v="ECR FLY ASH DISPOSAL"/>
    <x v="1"/>
    <s v="0321 - TRIMBLE COUNTY 2 - GENERATION"/>
    <x v="6"/>
    <s v="PNTL: TOTAL NON-LABOR"/>
    <s v="MA41KU"/>
    <s v="MA41KU TC2"/>
    <s v="OTHER"/>
    <s v="P42100: GENERATION"/>
    <n v="-43012"/>
    <n v="-43012"/>
    <n v="-43012"/>
    <n v="-43012"/>
    <n v="-43012"/>
    <n v="-43012"/>
    <n v="-43012"/>
    <n v="-43012"/>
    <n v="-43012"/>
    <n v="-43012"/>
    <n v="-43012"/>
    <n v="-43012"/>
    <n v="-516140"/>
    <n v="0"/>
    <n v="-387105"/>
  </r>
  <r>
    <s v="PPLCTL: TOTAL COST OF SALES"/>
    <s v="PPLCER: ENVIRONMENTAL COST RECOVERY"/>
    <n v="501253"/>
    <s v="ECR FLY ASH DISPOSAL"/>
    <x v="1"/>
    <s v="0321 - TRIMBLE COUNTY 2 - GENERATION"/>
    <x v="4"/>
    <s v="PNTL: TOTAL NON-LABOR"/>
    <s v="MA41KU"/>
    <s v="MA41KU TC2"/>
    <s v="OTHER"/>
    <s v="P42100: GENERATION"/>
    <n v="-42912"/>
    <n v="-42912"/>
    <n v="-42912"/>
    <n v="-42912"/>
    <n v="-42912"/>
    <n v="-42912"/>
    <n v="-42912"/>
    <n v="-42912"/>
    <n v="-42912"/>
    <n v="-42912"/>
    <n v="-42912"/>
    <n v="-42912"/>
    <n v="-514942"/>
    <n v="0"/>
    <n v="-386206.5"/>
  </r>
  <r>
    <s v="PPLCTL: TOTAL COST OF SALES"/>
    <s v="PPLCER: ENVIRONMENTAL COST RECOVERY"/>
    <n v="512107"/>
    <s v="ECR LANDFILL MAINTENANCE"/>
    <x v="1"/>
    <s v="0321 - TRIMBLE COUNTY 2 - GENERATION"/>
    <x v="4"/>
    <s v="PNTL: TOTAL NON-LABOR"/>
    <s v="MA60KU"/>
    <s v="MA 60 KU"/>
    <s v="OTHER"/>
    <s v="P42100: GENERATION"/>
    <n v="-42805"/>
    <n v="-42805"/>
    <n v="-42805"/>
    <n v="-42805"/>
    <n v="-42805"/>
    <n v="-42805"/>
    <n v="-42805"/>
    <n v="-42805"/>
    <n v="-42805"/>
    <n v="-42805"/>
    <n v="-42805"/>
    <n v="-42805"/>
    <n v="-513654"/>
    <n v="0"/>
    <n v="-385240.5"/>
  </r>
  <r>
    <s v="PPLCTL: TOTAL COST OF SALES"/>
    <s v="PPLCER: ENVIRONMENTAL COST RECOVERY"/>
    <n v="501253"/>
    <s v="ECR FLY ASH DISPOSAL"/>
    <x v="1"/>
    <s v="0321 - TRIMBLE COUNTY 2 - GENERATION"/>
    <x v="3"/>
    <s v="PNTL: TOTAL NON-LABOR"/>
    <s v="MA41KU"/>
    <s v="MA41KU TC2"/>
    <s v="OTHER"/>
    <s v="P42100: GENERATION"/>
    <n v="-42422"/>
    <n v="-42422"/>
    <n v="-42422"/>
    <n v="-42422"/>
    <n v="-42422"/>
    <n v="-42422"/>
    <n v="-42422"/>
    <n v="-42422"/>
    <n v="-42422"/>
    <n v="-42422"/>
    <n v="-42422"/>
    <n v="-42422"/>
    <n v="-509058"/>
    <n v="0"/>
    <n v="-381793.5"/>
  </r>
  <r>
    <s v="PPLCTL: TOTAL COST OF SALES"/>
    <s v="PPLCER: ENVIRONMENTAL COST RECOVERY"/>
    <n v="512107"/>
    <s v="ECR LANDFILL MAINTENANCE"/>
    <x v="1"/>
    <s v="0301 - TRIMBLE COUNTY COMMON-GENERATION"/>
    <x v="2"/>
    <s v="PLTL: TOTAL LABOR"/>
    <s v="MA40LGE"/>
    <s v="MASS ALLOC 40 BUDGET"/>
    <s v="GEN O M: OTHER"/>
    <s v="P42100: GENERATION"/>
    <n v="-42278"/>
    <n v="-38023"/>
    <n v="-37731"/>
    <n v="-39233"/>
    <n v="-38557"/>
    <n v="-36311"/>
    <n v="-39707"/>
    <n v="-41224"/>
    <n v="-39615"/>
    <n v="-42947"/>
    <n v="-32344"/>
    <n v="-34836"/>
    <n v="-462804"/>
    <n v="-139943.742134436"/>
    <n v="-207159.257865564"/>
  </r>
  <r>
    <s v="PPLCTL: TOTAL COST OF SALES"/>
    <s v="PPLCER: ENVIRONMENTAL COST RECOVERY"/>
    <n v="501253"/>
    <s v="ECR FLY ASH DISPOSAL"/>
    <x v="1"/>
    <s v="0321 - TRIMBLE COUNTY 2 - GENERATION"/>
    <x v="7"/>
    <s v="PNTL: TOTAL NON-LABOR"/>
    <s v="MA41KU"/>
    <s v="MA41KU TC2"/>
    <s v="OTHER"/>
    <s v="P42100: GENERATION"/>
    <n v="-42234"/>
    <n v="-42234"/>
    <n v="-42234"/>
    <n v="-42234"/>
    <n v="-42234"/>
    <n v="-42234"/>
    <n v="-42234"/>
    <n v="-42234"/>
    <n v="-42234"/>
    <n v="-42234"/>
    <n v="-42234"/>
    <n v="-42234"/>
    <n v="-506805"/>
    <n v="0"/>
    <n v="-380103.75"/>
  </r>
  <r>
    <s v="PPLCTL: TOTAL COST OF SALES"/>
    <s v="PPLCER: ENVIRONMENTAL COST RECOVERY"/>
    <n v="501253"/>
    <s v="ECR FLY ASH DISPOSAL"/>
    <x v="1"/>
    <s v="0321 - TRIMBLE COUNTY 2 - GENERATION"/>
    <x v="2"/>
    <s v="PNTL: TOTAL NON-LABOR"/>
    <s v="MA41KU"/>
    <s v="MA41KU TC2"/>
    <s v="OTHER"/>
    <s v="P42100: GENERATION"/>
    <n v="-41935"/>
    <n v="-41935"/>
    <n v="-41935"/>
    <n v="-41935"/>
    <n v="-41935"/>
    <n v="-41935"/>
    <n v="-41935"/>
    <n v="-41935"/>
    <n v="-41935"/>
    <n v="-41935"/>
    <n v="-41935"/>
    <n v="-41935"/>
    <n v="-503225"/>
    <n v="0"/>
    <n v="-377418.75"/>
  </r>
  <r>
    <s v="PPLCTL: TOTAL COST OF SALES"/>
    <s v="PPLCER: ENVIRONMENTAL COST RECOVERY"/>
    <n v="512107"/>
    <s v="ECR LANDFILL MAINTENANCE"/>
    <x v="1"/>
    <s v="0321 - TRIMBLE COUNTY 2 - GENERATION"/>
    <x v="3"/>
    <s v="PNTL: TOTAL NON-LABOR"/>
    <s v="MA60KU"/>
    <s v="MA 60 KU"/>
    <s v="OTHER"/>
    <s v="P42100: GENERATION"/>
    <n v="-41557"/>
    <n v="-41557"/>
    <n v="-41557"/>
    <n v="-41557"/>
    <n v="-41557"/>
    <n v="-41557"/>
    <n v="-41557"/>
    <n v="-41557"/>
    <n v="-41557"/>
    <n v="-41557"/>
    <n v="-41557"/>
    <n v="-41557"/>
    <n v="-498678"/>
    <n v="0"/>
    <n v="-374008.5"/>
  </r>
  <r>
    <s v="PPLCTL: TOTAL COST OF SALES"/>
    <s v="PPLCER: ENVIRONMENTAL COST RECOVERY"/>
    <n v="501253"/>
    <s v="ECR FLY ASH DISPOSAL"/>
    <x v="1"/>
    <s v="0321 - TRIMBLE COUNTY 2 - GENERATION"/>
    <x v="1"/>
    <s v="PNTL: TOTAL NON-LABOR"/>
    <s v="MA41KU"/>
    <s v="MA41KU TC2"/>
    <s v="OTHER"/>
    <s v="P42100: GENERATION"/>
    <n v="-41446"/>
    <n v="-41446"/>
    <n v="-41446"/>
    <n v="-41446"/>
    <n v="-41446"/>
    <n v="-41446"/>
    <n v="-41446"/>
    <n v="-41446"/>
    <n v="-41446"/>
    <n v="-41446"/>
    <n v="-41446"/>
    <n v="-41446"/>
    <n v="-497356"/>
    <n v="0"/>
    <n v="-373017"/>
  </r>
  <r>
    <s v="PPLCTL: TOTAL COST OF SALES"/>
    <s v="PPLCER: ENVIRONMENTAL COST RECOVERY"/>
    <n v="501253"/>
    <s v="ECR FLY ASH DISPOSAL"/>
    <x v="1"/>
    <s v="0321 - TRIMBLE COUNTY 2 - GENERATION"/>
    <x v="8"/>
    <s v="PNTL: TOTAL NON-LABOR"/>
    <s v="MA41KU"/>
    <s v="MA41KU TC2"/>
    <s v="OTHER"/>
    <s v="P42100: GENERATION"/>
    <n v="-41435"/>
    <n v="-41435"/>
    <n v="-41435"/>
    <n v="-41435"/>
    <n v="-41435"/>
    <n v="-41435"/>
    <n v="-41435"/>
    <n v="-41435"/>
    <n v="-41435"/>
    <n v="-41435"/>
    <n v="-41435"/>
    <n v="-41435"/>
    <n v="-497214"/>
    <n v="0"/>
    <n v="-372910.5"/>
  </r>
  <r>
    <s v="PPLCTL: TOTAL COST OF SALES"/>
    <s v="PPLCER: ENVIRONMENTAL COST RECOVERY"/>
    <n v="512107"/>
    <s v="ECR LANDFILL MAINTENANCE"/>
    <x v="1"/>
    <s v="0301 - TRIMBLE COUNTY COMMON-GENERATION"/>
    <x v="1"/>
    <s v="PLTL: TOTAL LABOR"/>
    <s v="MA40LGE"/>
    <s v="MASS ALLOC 40 BUDGET"/>
    <s v="GEN O M: OTHER"/>
    <s v="P42100: GENERATION"/>
    <n v="-41048"/>
    <n v="-36916"/>
    <n v="-36632"/>
    <n v="-38091"/>
    <n v="-37435"/>
    <n v="-35255"/>
    <n v="-38551"/>
    <n v="-40024"/>
    <n v="-38462"/>
    <n v="-41697"/>
    <n v="-31402"/>
    <n v="-33822"/>
    <n v="-449335"/>
    <n v="-135870.95481451499"/>
    <n v="-201130.29518548501"/>
  </r>
  <r>
    <s v="PPLCTL: TOTAL COST OF SALES"/>
    <s v="PPLCER: ENVIRONMENTAL COST RECOVERY"/>
    <n v="501253"/>
    <s v="ECR FLY ASH DISPOSAL"/>
    <x v="1"/>
    <s v="0321 - TRIMBLE COUNTY 2 - GENERATION"/>
    <x v="0"/>
    <s v="PNTL: TOTAL NON-LABOR"/>
    <s v="MA41KU"/>
    <s v="MA41KU TC2"/>
    <s v="OTHER"/>
    <s v="P42100: GENERATION"/>
    <n v="-40957"/>
    <n v="-40957"/>
    <n v="-40957"/>
    <n v="-40957"/>
    <n v="-40957"/>
    <n v="-40957"/>
    <n v="-40957"/>
    <n v="-40957"/>
    <n v="-40957"/>
    <n v="-40957"/>
    <n v="-40957"/>
    <n v="-40957"/>
    <n v="-491488"/>
    <n v="0"/>
    <n v="-368616"/>
  </r>
  <r>
    <s v="PPLCTL: TOTAL COST OF SALES"/>
    <s v="PPLCER: ENVIRONMENTAL COST RECOVERY"/>
    <n v="501253"/>
    <s v="ECR FLY ASH DISPOSAL"/>
    <x v="1"/>
    <s v="0321 - TRIMBLE COUNTY 2 - GENERATION"/>
    <x v="9"/>
    <s v="PNTL: TOTAL NON-LABOR"/>
    <s v="MA41KU"/>
    <s v="MA41KU TC2"/>
    <s v="OTHER"/>
    <s v="P42100: GENERATION"/>
    <n v="-40469"/>
    <n v="-40469"/>
    <n v="-40469"/>
    <n v="-40469"/>
    <n v="-40469"/>
    <n v="-40469"/>
    <n v="-40469"/>
    <n v="-40469"/>
    <n v="-40469"/>
    <n v="-40469"/>
    <n v="-40469"/>
    <n v="-40469"/>
    <n v="-485622"/>
    <n v="0"/>
    <n v="-364216.5"/>
  </r>
  <r>
    <s v="PPLCTL: TOTAL COST OF SALES"/>
    <s v="PPLCER: ENVIRONMENTAL COST RECOVERY"/>
    <n v="512107"/>
    <s v="ECR LANDFILL MAINTENANCE"/>
    <x v="1"/>
    <s v="0321 - TRIMBLE COUNTY 2 - GENERATION"/>
    <x v="2"/>
    <s v="PNTL: TOTAL NON-LABOR"/>
    <s v="MA60KU"/>
    <s v="MA 60 KU"/>
    <s v="OTHER"/>
    <s v="P42100: GENERATION"/>
    <n v="-40345"/>
    <n v="-40345"/>
    <n v="-40345"/>
    <n v="-40345"/>
    <n v="-40345"/>
    <n v="-40345"/>
    <n v="-40345"/>
    <n v="-40345"/>
    <n v="-40345"/>
    <n v="-40345"/>
    <n v="-40345"/>
    <n v="-40345"/>
    <n v="-484146"/>
    <n v="0"/>
    <n v="-363109.5"/>
  </r>
  <r>
    <s v="PPLCTL: TOTAL COST OF SALES"/>
    <s v="PPLCER: ENVIRONMENTAL COST RECOVERY"/>
    <n v="512107"/>
    <s v="ECR LANDFILL MAINTENANCE"/>
    <x v="1"/>
    <s v="0301 - TRIMBLE COUNTY COMMON-GENERATION"/>
    <x v="0"/>
    <s v="PLTL: TOTAL LABOR"/>
    <s v="MA40LGE"/>
    <s v="MASS ALLOC 40 BUDGET"/>
    <s v="GEN O M: OTHER"/>
    <s v="P42100: GENERATION"/>
    <n v="-39852"/>
    <n v="-35841"/>
    <n v="-35566"/>
    <n v="-36981"/>
    <n v="-36344"/>
    <n v="-34228"/>
    <n v="-37428"/>
    <n v="-38858"/>
    <n v="-37342"/>
    <n v="-40483"/>
    <n v="-30488"/>
    <n v="-32837"/>
    <n v="-436248"/>
    <n v="-131913.67753663199"/>
    <n v="-195272.32246336801"/>
  </r>
  <r>
    <s v="PPLCTL: TOTAL COST OF SALES"/>
    <s v="PPLCER: ENVIRONMENTAL COST RECOVERY"/>
    <n v="512107"/>
    <s v="ECR LANDFILL MAINTENANCE"/>
    <x v="1"/>
    <s v="0321 - TRIMBLE COUNTY 2 - GENERATION"/>
    <x v="1"/>
    <s v="PNTL: TOTAL NON-LABOR"/>
    <s v="MA60KU"/>
    <s v="MA 60 KU"/>
    <s v="OTHER"/>
    <s v="P42100: GENERATION"/>
    <n v="-39171"/>
    <n v="-39171"/>
    <n v="-39171"/>
    <n v="-39171"/>
    <n v="-39171"/>
    <n v="-39171"/>
    <n v="-39171"/>
    <n v="-39171"/>
    <n v="-39171"/>
    <n v="-39171"/>
    <n v="-39171"/>
    <n v="-39171"/>
    <n v="-470056"/>
    <n v="0"/>
    <n v="-352542"/>
  </r>
  <r>
    <s v="PPLCTL: TOTAL COST OF SALES"/>
    <s v="PPLCER: ENVIRONMENTAL COST RECOVERY"/>
    <n v="512107"/>
    <s v="ECR LANDFILL MAINTENANCE"/>
    <x v="1"/>
    <s v="0301 - TRIMBLE COUNTY COMMON-GENERATION"/>
    <x v="9"/>
    <s v="PLTL: TOTAL LABOR"/>
    <s v="MA40LGE"/>
    <s v="MASS ALLOC 40 BUDGET"/>
    <s v="GEN O M: OTHER"/>
    <s v="P42100: GENERATION"/>
    <n v="-38692"/>
    <n v="-34797"/>
    <n v="-34530"/>
    <n v="-35904"/>
    <n v="-35286"/>
    <n v="-33231"/>
    <n v="-36338"/>
    <n v="-37726"/>
    <n v="-36254"/>
    <n v="-39304"/>
    <n v="-29600"/>
    <n v="-31881"/>
    <n v="-423541"/>
    <n v="-128071.30553616899"/>
    <n v="-189584.44446383099"/>
  </r>
  <r>
    <s v="PPLCTL: TOTAL COST OF SALES"/>
    <s v="PPLCER: ENVIRONMENTAL COST RECOVERY"/>
    <n v="512107"/>
    <s v="ECR LANDFILL MAINTENANCE"/>
    <x v="1"/>
    <s v="0321 - TRIMBLE COUNTY 2 - GENERATION"/>
    <x v="0"/>
    <s v="PNTL: TOTAL NON-LABOR"/>
    <s v="MA60KU"/>
    <s v="MA 60 KU"/>
    <s v="OTHER"/>
    <s v="P42100: GENERATION"/>
    <n v="-38030"/>
    <n v="-38030"/>
    <n v="-38030"/>
    <n v="-38030"/>
    <n v="-38030"/>
    <n v="-38030"/>
    <n v="-38030"/>
    <n v="-38030"/>
    <n v="-38030"/>
    <n v="-38030"/>
    <n v="-38030"/>
    <n v="-38030"/>
    <n v="-456365"/>
    <n v="0"/>
    <n v="-342273.75"/>
  </r>
  <r>
    <s v="PPLCTL: TOTAL COST OF SALES"/>
    <s v="PPLCER: ENVIRONMENTAL COST RECOVERY"/>
    <n v="512107"/>
    <s v="ECR LANDFILL MAINTENANCE"/>
    <x v="1"/>
    <s v="0301 - TRIMBLE COUNTY COMMON-GENERATION"/>
    <x v="8"/>
    <s v="PLTL: TOTAL LABOR"/>
    <s v="MA40LGE"/>
    <s v="MASS ALLOC 40 BUDGET"/>
    <s v="GEN O M: OTHER"/>
    <s v="P42100: GENERATION"/>
    <n v="-37766"/>
    <n v="-35906"/>
    <n v="-33722"/>
    <n v="-35088"/>
    <n v="-36447"/>
    <n v="-30576"/>
    <n v="-35569"/>
    <n v="-36867"/>
    <n v="-33490"/>
    <n v="-38418"/>
    <n v="-30908"/>
    <n v="-29362"/>
    <n v="-414118"/>
    <n v="-125221.957038462"/>
    <n v="-185366.54296153801"/>
  </r>
  <r>
    <s v="PPLCTL: TOTAL COST OF SALES"/>
    <s v="PPLCER: ENVIRONMENTAL COST RECOVERY"/>
    <n v="512107"/>
    <s v="ECR LANDFILL MAINTENANCE"/>
    <x v="1"/>
    <s v="0321 - TRIMBLE COUNTY 2 - GENERATION"/>
    <x v="9"/>
    <s v="PNTL: TOTAL NON-LABOR"/>
    <s v="MA60KU"/>
    <s v="MA 60 KU"/>
    <s v="OTHER"/>
    <s v="P42100: GENERATION"/>
    <n v="-36923"/>
    <n v="-36923"/>
    <n v="-36923"/>
    <n v="-36923"/>
    <n v="-36923"/>
    <n v="-36923"/>
    <n v="-36923"/>
    <n v="-36923"/>
    <n v="-36923"/>
    <n v="-36923"/>
    <n v="-36923"/>
    <n v="-36923"/>
    <n v="-443073"/>
    <n v="0"/>
    <n v="-332304.75"/>
  </r>
  <r>
    <s v="PPLCTL: TOTAL COST OF SALES"/>
    <s v="PPLCER: ENVIRONMENTAL COST RECOVERY"/>
    <n v="501253"/>
    <s v="ECR FLY ASH DISPOSAL"/>
    <x v="1"/>
    <s v="0311 - TRIMBLE COUNTY 1 - GENERATION"/>
    <x v="5"/>
    <s v="PNTL: TOTAL NON-LABOR"/>
    <s v="MA40LGE"/>
    <s v="MASS ALLOC 40 BUDGET"/>
    <s v="GEN O M: OTHER"/>
    <s v="P42100: GENERATION"/>
    <n v="-36289"/>
    <n v="-36289"/>
    <n v="-36289"/>
    <n v="-36289"/>
    <n v="-36289"/>
    <n v="-36289"/>
    <n v="-36289"/>
    <n v="-36289"/>
    <n v="-36289"/>
    <n v="-36289"/>
    <n v="-36289"/>
    <n v="-36289"/>
    <n v="-435469"/>
    <n v="-326601.75"/>
    <n v="0"/>
  </r>
  <r>
    <s v="PPLCTL: TOTAL COST OF SALES"/>
    <s v="PPLCER: ENVIRONMENTAL COST RECOVERY"/>
    <n v="501253"/>
    <s v="ECR FLY ASH DISPOSAL"/>
    <x v="1"/>
    <s v="0311 - TRIMBLE COUNTY 1 - GENERATION"/>
    <x v="6"/>
    <s v="PNTL: TOTAL NON-LABOR"/>
    <s v="MA40LGE"/>
    <s v="MASS ALLOC 40 BUDGET"/>
    <s v="GEN O M: OTHER"/>
    <s v="P42100: GENERATION"/>
    <n v="-35860"/>
    <n v="-35860"/>
    <n v="-35860"/>
    <n v="-35860"/>
    <n v="-35860"/>
    <n v="-35860"/>
    <n v="-35860"/>
    <n v="-35860"/>
    <n v="-35860"/>
    <n v="-35860"/>
    <n v="-35860"/>
    <n v="-35860"/>
    <n v="-430322"/>
    <n v="-322741.5"/>
    <n v="0"/>
  </r>
  <r>
    <s v="PPLCTL: TOTAL COST OF SALES"/>
    <s v="PPLCER: ENVIRONMENTAL COST RECOVERY"/>
    <n v="501253"/>
    <s v="ECR FLY ASH DISPOSAL"/>
    <x v="1"/>
    <s v="0311 - TRIMBLE COUNTY 1 - GENERATION"/>
    <x v="4"/>
    <s v="PNTL: TOTAL NON-LABOR"/>
    <s v="MA40LGE"/>
    <s v="MASS ALLOC 40 BUDGET"/>
    <s v="GEN O M: OTHER"/>
    <s v="P42100: GENERATION"/>
    <n v="-35777"/>
    <n v="-35777"/>
    <n v="-35777"/>
    <n v="-35777"/>
    <n v="-35777"/>
    <n v="-35777"/>
    <n v="-35777"/>
    <n v="-35777"/>
    <n v="-35777"/>
    <n v="-35777"/>
    <n v="-35777"/>
    <n v="-35777"/>
    <n v="-429324"/>
    <n v="-321993"/>
    <n v="0"/>
  </r>
  <r>
    <s v="PPLCTL: TOTAL COST OF SALES"/>
    <s v="PPLCER: ENVIRONMENTAL COST RECOVERY"/>
    <n v="512107"/>
    <s v="ECR LANDFILL MAINTENANCE"/>
    <x v="1"/>
    <s v="0311 - TRIMBLE COUNTY 1 - GENERATION"/>
    <x v="4"/>
    <s v="PNTL: TOTAL NON-LABOR"/>
    <s v="MA42LGE"/>
    <s v="MA42LGE TC"/>
    <s v="OTHER"/>
    <s v="P42100: GENERATION"/>
    <n v="-35687"/>
    <n v="-35687"/>
    <n v="-35687"/>
    <n v="-35687"/>
    <n v="-35687"/>
    <n v="-35687"/>
    <n v="-35687"/>
    <n v="-35687"/>
    <n v="-35687"/>
    <n v="-35687"/>
    <n v="-35687"/>
    <n v="-35687"/>
    <n v="-428250"/>
    <n v="-321187.5"/>
    <n v="0"/>
  </r>
  <r>
    <s v="PPLCTL: TOTAL COST OF SALES"/>
    <s v="PPLCER: ENVIRONMENTAL COST RECOVERY"/>
    <n v="512107"/>
    <s v="ECR LANDFILL MAINTENANCE"/>
    <x v="1"/>
    <s v="0321 - TRIMBLE COUNTY 2 - GENERATION"/>
    <x v="8"/>
    <s v="PNTL: TOTAL NON-LABOR"/>
    <s v="MA60KU"/>
    <s v="MA 60 KU"/>
    <s v="OTHER"/>
    <s v="P42100: GENERATION"/>
    <n v="-35670"/>
    <n v="-35670"/>
    <n v="-35670"/>
    <n v="-35670"/>
    <n v="-35670"/>
    <n v="-35670"/>
    <n v="-35670"/>
    <n v="-35670"/>
    <n v="-35670"/>
    <n v="-35670"/>
    <n v="-35670"/>
    <n v="-35670"/>
    <n v="-428039"/>
    <n v="0"/>
    <n v="-321029.25"/>
  </r>
  <r>
    <s v="PPLCTL: TOTAL COST OF SALES"/>
    <s v="PPLCER: ENVIRONMENTAL COST RECOVERY"/>
    <n v="512107"/>
    <s v="ECR LANDFILL MAINTENANCE"/>
    <x v="1"/>
    <s v="0321 - TRIMBLE COUNTY 2 - GENERATION"/>
    <x v="7"/>
    <s v="PNTL: TOTAL NON-LABOR"/>
    <s v="MA60KU"/>
    <s v="MA 60 KU"/>
    <s v="OTHER"/>
    <s v="P42100: GENERATION"/>
    <n v="-35529"/>
    <n v="-35529"/>
    <n v="-35529"/>
    <n v="-35529"/>
    <n v="-35529"/>
    <n v="-35529"/>
    <n v="-35529"/>
    <n v="-35529"/>
    <n v="-35529"/>
    <n v="-35529"/>
    <n v="-35529"/>
    <n v="-35529"/>
    <n v="-426352"/>
    <n v="0"/>
    <n v="-319764"/>
  </r>
  <r>
    <s v="PPLCTL: TOTAL COST OF SALES"/>
    <s v="PPLCER: ENVIRONMENTAL COST RECOVERY"/>
    <n v="501253"/>
    <s v="ECR FLY ASH DISPOSAL"/>
    <x v="1"/>
    <s v="0311 - TRIMBLE COUNTY 1 - GENERATION"/>
    <x v="3"/>
    <s v="PNTL: TOTAL NON-LABOR"/>
    <s v="MA40LGE"/>
    <s v="MASS ALLOC 40 BUDGET"/>
    <s v="GEN O M: OTHER"/>
    <s v="P42100: GENERATION"/>
    <n v="-35368"/>
    <n v="-35368"/>
    <n v="-35368"/>
    <n v="-35368"/>
    <n v="-35368"/>
    <n v="-35368"/>
    <n v="-35368"/>
    <n v="-35368"/>
    <n v="-35368"/>
    <n v="-35368"/>
    <n v="-35368"/>
    <n v="-35368"/>
    <n v="-424418"/>
    <n v="-318313.5"/>
    <n v="0"/>
  </r>
  <r>
    <s v="PPLCTL: TOTAL COST OF SALES"/>
    <s v="PPLCER: ENVIRONMENTAL COST RECOVERY"/>
    <n v="501253"/>
    <s v="ECR FLY ASH DISPOSAL"/>
    <x v="1"/>
    <s v="0311 - TRIMBLE COUNTY 1 - GENERATION"/>
    <x v="7"/>
    <s v="PNTL: TOTAL NON-LABOR"/>
    <s v="MA40LGE"/>
    <s v="MASS ALLOC 40 BUDGET"/>
    <s v="GEN O M: OTHER"/>
    <s v="P42100: GENERATION"/>
    <n v="-35212"/>
    <n v="-35212"/>
    <n v="-35212"/>
    <n v="-35212"/>
    <n v="-35212"/>
    <n v="-35212"/>
    <n v="-35212"/>
    <n v="-35212"/>
    <n v="-35212"/>
    <n v="-35212"/>
    <n v="-35212"/>
    <n v="-35212"/>
    <n v="-422539"/>
    <n v="-316904.25"/>
    <n v="0"/>
  </r>
  <r>
    <s v="PPLCTL: TOTAL COST OF SALES"/>
    <s v="PPLCER: ENVIRONMENTAL COST RECOVERY"/>
    <n v="501253"/>
    <s v="ECR FLY ASH DISPOSAL"/>
    <x v="1"/>
    <s v="0311 - TRIMBLE COUNTY 1 - GENERATION"/>
    <x v="2"/>
    <s v="PNTL: TOTAL NON-LABOR"/>
    <s v="MA40LGE"/>
    <s v="MASS ALLOC 40 BUDGET"/>
    <s v="GEN O M: OTHER"/>
    <s v="P42100: GENERATION"/>
    <n v="-34963"/>
    <n v="-34963"/>
    <n v="-34963"/>
    <n v="-34963"/>
    <n v="-34963"/>
    <n v="-34963"/>
    <n v="-34963"/>
    <n v="-34963"/>
    <n v="-34963"/>
    <n v="-34963"/>
    <n v="-34963"/>
    <n v="-34963"/>
    <n v="-419555"/>
    <n v="-314666.25"/>
    <n v="0"/>
  </r>
  <r>
    <s v="PPLCTL: TOTAL COST OF SALES"/>
    <s v="PPLCER: ENVIRONMENTAL COST RECOVERY"/>
    <n v="512107"/>
    <s v="ECR LANDFILL MAINTENANCE"/>
    <x v="1"/>
    <s v="0301 - TRIMBLE COUNTY COMMON-GENERATION"/>
    <x v="7"/>
    <s v="PLTL: TOTAL LABOR"/>
    <s v="MA40LGE"/>
    <s v="MASS ALLOC 40 BUDGET"/>
    <s v="GEN O M: OTHER"/>
    <s v="P42100: GENERATION"/>
    <n v="-34960"/>
    <n v="-33184"/>
    <n v="-36208"/>
    <n v="-30518"/>
    <n v="-35101"/>
    <n v="-33654"/>
    <n v="-30987"/>
    <n v="-37389"/>
    <n v="-32252"/>
    <n v="-35612"/>
    <n v="-32087"/>
    <n v="-26866"/>
    <n v="-398818"/>
    <n v="-120595.507710762"/>
    <n v="-178517.992289238"/>
  </r>
  <r>
    <s v="PPLCTL: TOTAL COST OF SALES"/>
    <s v="PPLCER: ENVIRONMENTAL COST RECOVERY"/>
    <n v="512107"/>
    <s v="ECR LANDFILL MAINTENANCE"/>
    <x v="1"/>
    <s v="0311 - TRIMBLE COUNTY 1 - GENERATION"/>
    <x v="3"/>
    <s v="PNTL: TOTAL NON-LABOR"/>
    <s v="MA42LGE"/>
    <s v="MA42LGE TC"/>
    <s v="OTHER"/>
    <s v="P42100: GENERATION"/>
    <n v="-34647"/>
    <n v="-34647"/>
    <n v="-34647"/>
    <n v="-34647"/>
    <n v="-34647"/>
    <n v="-34647"/>
    <n v="-34647"/>
    <n v="-34647"/>
    <n v="-34647"/>
    <n v="-34647"/>
    <n v="-34647"/>
    <n v="-34647"/>
    <n v="-415764"/>
    <n v="-311823"/>
    <n v="0"/>
  </r>
  <r>
    <s v="PPLCTL: TOTAL COST OF SALES"/>
    <s v="PPLCER: ENVIRONMENTAL COST RECOVERY"/>
    <n v="501253"/>
    <s v="ECR FLY ASH DISPOSAL"/>
    <x v="1"/>
    <s v="0311 - TRIMBLE COUNTY 1 - GENERATION"/>
    <x v="1"/>
    <s v="PNTL: TOTAL NON-LABOR"/>
    <s v="MA40LGE"/>
    <s v="MASS ALLOC 40 BUDGET"/>
    <s v="GEN O M: OTHER"/>
    <s v="P42100: GENERATION"/>
    <n v="-34555"/>
    <n v="-34555"/>
    <n v="-34555"/>
    <n v="-34555"/>
    <n v="-34555"/>
    <n v="-34555"/>
    <n v="-34555"/>
    <n v="-34555"/>
    <n v="-34555"/>
    <n v="-34555"/>
    <n v="-34555"/>
    <n v="-34555"/>
    <n v="-414661"/>
    <n v="-310995.75"/>
    <n v="0"/>
  </r>
  <r>
    <s v="PPLCTL: TOTAL COST OF SALES"/>
    <s v="PPLCER: ENVIRONMENTAL COST RECOVERY"/>
    <n v="501253"/>
    <s v="ECR FLY ASH DISPOSAL"/>
    <x v="1"/>
    <s v="0311 - TRIMBLE COUNTY 1 - GENERATION"/>
    <x v="8"/>
    <s v="PNTL: TOTAL NON-LABOR"/>
    <s v="MA40LGE"/>
    <s v="MASS ALLOC 40 BUDGET"/>
    <s v="GEN O M: OTHER"/>
    <s v="P42100: GENERATION"/>
    <n v="-34545"/>
    <n v="-34545"/>
    <n v="-34545"/>
    <n v="-34545"/>
    <n v="-34545"/>
    <n v="-34545"/>
    <n v="-34545"/>
    <n v="-34545"/>
    <n v="-34545"/>
    <n v="-34545"/>
    <n v="-34545"/>
    <n v="-34545"/>
    <n v="-414543"/>
    <n v="-310907.25"/>
    <n v="0"/>
  </r>
  <r>
    <s v="PPLCTL: TOTAL COST OF SALES"/>
    <s v="PPLCER: ENVIRONMENTAL COST RECOVERY"/>
    <n v="501253"/>
    <s v="ECR FLY ASH DISPOSAL"/>
    <x v="1"/>
    <s v="0311 - TRIMBLE COUNTY 1 - GENERATION"/>
    <x v="0"/>
    <s v="PNTL: TOTAL NON-LABOR"/>
    <s v="MA40LGE"/>
    <s v="MASS ALLOC 40 BUDGET"/>
    <s v="GEN O M: OTHER"/>
    <s v="P42100: GENERATION"/>
    <n v="-34147"/>
    <n v="-34147"/>
    <n v="-34147"/>
    <n v="-34147"/>
    <n v="-34147"/>
    <n v="-34147"/>
    <n v="-34147"/>
    <n v="-34147"/>
    <n v="-34147"/>
    <n v="-34147"/>
    <n v="-34147"/>
    <n v="-34147"/>
    <n v="-409769"/>
    <n v="-307326.75"/>
    <n v="0"/>
  </r>
  <r>
    <s v="PPLCTL: TOTAL COST OF SALES"/>
    <s v="PPLCER: ENVIRONMENTAL COST RECOVERY"/>
    <n v="501253"/>
    <s v="ECR FLY ASH DISPOSAL"/>
    <x v="1"/>
    <s v="0311 - TRIMBLE COUNTY 1 - GENERATION"/>
    <x v="9"/>
    <s v="PNTL: TOTAL NON-LABOR"/>
    <s v="MA40LGE"/>
    <s v="MASS ALLOC 40 BUDGET"/>
    <s v="GEN O M: OTHER"/>
    <s v="P42100: GENERATION"/>
    <n v="-33740"/>
    <n v="-33740"/>
    <n v="-33740"/>
    <n v="-33740"/>
    <n v="-33740"/>
    <n v="-33740"/>
    <n v="-33740"/>
    <n v="-33740"/>
    <n v="-33740"/>
    <n v="-33740"/>
    <n v="-33740"/>
    <n v="-33740"/>
    <n v="-404879"/>
    <n v="-303659.25"/>
    <n v="0"/>
  </r>
  <r>
    <s v="PPLCTL: TOTAL COST OF SALES"/>
    <s v="PPLCER: ENVIRONMENTAL COST RECOVERY"/>
    <n v="512107"/>
    <s v="ECR LANDFILL MAINTENANCE"/>
    <x v="1"/>
    <s v="0311 - TRIMBLE COUNTY 1 - GENERATION"/>
    <x v="2"/>
    <s v="PNTL: TOTAL NON-LABOR"/>
    <s v="MA42LGE"/>
    <s v="MA42LGE TC"/>
    <s v="OTHER"/>
    <s v="P42100: GENERATION"/>
    <n v="-33637"/>
    <n v="-33637"/>
    <n v="-33637"/>
    <n v="-33637"/>
    <n v="-33637"/>
    <n v="-33637"/>
    <n v="-33637"/>
    <n v="-33637"/>
    <n v="-33637"/>
    <n v="-33637"/>
    <n v="-33637"/>
    <n v="-33637"/>
    <n v="-403647"/>
    <n v="-302735.25"/>
    <n v="0"/>
  </r>
  <r>
    <s v="PPLCTL: TOTAL COST OF SALES"/>
    <s v="PPLCER: ENVIRONMENTAL COST RECOVERY"/>
    <n v="512157"/>
    <s v="ECR EFFLUENT WATER MAINTENANCE"/>
    <x v="1"/>
    <s v="0321 - TRIMBLE COUNTY 2 - GENERATION"/>
    <x v="9"/>
    <s v="PNTL: TOTAL NON-LABOR"/>
    <s v="MA41LGE"/>
    <s v="MA41LGE"/>
    <s v="OTHER"/>
    <s v="P42100: GENERATION"/>
    <n v="-32913"/>
    <n v="-32913"/>
    <n v="-32913"/>
    <n v="-32913"/>
    <n v="-32913"/>
    <n v="-32913"/>
    <n v="-32913"/>
    <n v="-32913"/>
    <n v="-32913"/>
    <n v="-32913"/>
    <n v="-32913"/>
    <n v="-32913"/>
    <n v="-394956"/>
    <n v="0"/>
    <n v="-296217"/>
  </r>
  <r>
    <s v="PPLCTL: TOTAL COST OF SALES"/>
    <s v="PPLCER: ENVIRONMENTAL COST RECOVERY"/>
    <n v="512157"/>
    <s v="ECR EFFLUENT WATER MAINTENANCE"/>
    <x v="1"/>
    <s v="0321 - TRIMBLE COUNTY 2 - GENERATION"/>
    <x v="0"/>
    <s v="PNTL: TOTAL NON-LABOR"/>
    <s v="MA41LGE"/>
    <s v="MA41LGE"/>
    <s v="OTHER"/>
    <s v="P42100: GENERATION"/>
    <n v="-32913"/>
    <n v="-32913"/>
    <n v="-32913"/>
    <n v="-32913"/>
    <n v="-32913"/>
    <n v="-32913"/>
    <n v="-32913"/>
    <n v="-32913"/>
    <n v="-32913"/>
    <n v="-32913"/>
    <n v="-32913"/>
    <n v="-32913"/>
    <n v="-394956"/>
    <n v="0"/>
    <n v="-296217"/>
  </r>
  <r>
    <s v="PPLCTL: TOTAL COST OF SALES"/>
    <s v="PPLCER: ENVIRONMENTAL COST RECOVERY"/>
    <n v="512157"/>
    <s v="ECR EFFLUENT WATER MAINTENANCE"/>
    <x v="1"/>
    <s v="0321 - TRIMBLE COUNTY 2 - GENERATION"/>
    <x v="1"/>
    <s v="PNTL: TOTAL NON-LABOR"/>
    <s v="MA41LGE"/>
    <s v="MA41LGE"/>
    <s v="OTHER"/>
    <s v="P42100: GENERATION"/>
    <n v="-32913"/>
    <n v="-32913"/>
    <n v="-32913"/>
    <n v="-32913"/>
    <n v="-32913"/>
    <n v="-32913"/>
    <n v="-32913"/>
    <n v="-32913"/>
    <n v="-32913"/>
    <n v="-32913"/>
    <n v="-32913"/>
    <n v="-32913"/>
    <n v="-394956"/>
    <n v="0"/>
    <n v="-296217"/>
  </r>
  <r>
    <s v="PPLCTL: TOTAL COST OF SALES"/>
    <s v="PPLCER: ENVIRONMENTAL COST RECOVERY"/>
    <n v="512157"/>
    <s v="ECR EFFLUENT WATER MAINTENANCE"/>
    <x v="1"/>
    <s v="0321 - TRIMBLE COUNTY 2 - GENERATION"/>
    <x v="2"/>
    <s v="PNTL: TOTAL NON-LABOR"/>
    <s v="MA41LGE"/>
    <s v="MA41LGE"/>
    <s v="OTHER"/>
    <s v="P42100: GENERATION"/>
    <n v="-32913"/>
    <n v="-32913"/>
    <n v="-32913"/>
    <n v="-32913"/>
    <n v="-32913"/>
    <n v="-32913"/>
    <n v="-32913"/>
    <n v="-32913"/>
    <n v="-32913"/>
    <n v="-32913"/>
    <n v="-32913"/>
    <n v="-32913"/>
    <n v="-394956"/>
    <n v="0"/>
    <n v="-296217"/>
  </r>
  <r>
    <s v="PPLCTL: TOTAL COST OF SALES"/>
    <s v="PPLCER: ENVIRONMENTAL COST RECOVERY"/>
    <n v="512157"/>
    <s v="ECR EFFLUENT WATER MAINTENANCE"/>
    <x v="1"/>
    <s v="0321 - TRIMBLE COUNTY 2 - GENERATION"/>
    <x v="3"/>
    <s v="PNTL: TOTAL NON-LABOR"/>
    <s v="MA41LGE"/>
    <s v="MA41LGE"/>
    <s v="OTHER"/>
    <s v="P42100: GENERATION"/>
    <n v="-32913"/>
    <n v="-32913"/>
    <n v="-32913"/>
    <n v="-32913"/>
    <n v="-32913"/>
    <n v="-32913"/>
    <n v="-32913"/>
    <n v="-32913"/>
    <n v="-32913"/>
    <n v="-32913"/>
    <n v="-32913"/>
    <n v="-32913"/>
    <n v="-394956"/>
    <n v="0"/>
    <n v="-296217"/>
  </r>
  <r>
    <s v="PPLCTL: TOTAL COST OF SALES"/>
    <s v="PPLCER: ENVIRONMENTAL COST RECOVERY"/>
    <n v="512157"/>
    <s v="ECR EFFLUENT WATER MAINTENANCE"/>
    <x v="1"/>
    <s v="0321 - TRIMBLE COUNTY 2 - GENERATION"/>
    <x v="4"/>
    <s v="PNTL: TOTAL NON-LABOR"/>
    <s v="MA41LGE"/>
    <s v="MA41LGE"/>
    <s v="OTHER"/>
    <s v="P42100: GENERATION"/>
    <n v="-32913"/>
    <n v="-32913"/>
    <n v="-32913"/>
    <n v="-32913"/>
    <n v="-32913"/>
    <n v="-32913"/>
    <n v="-32913"/>
    <n v="-32913"/>
    <n v="-32913"/>
    <n v="-32913"/>
    <n v="-32913"/>
    <n v="-32913"/>
    <n v="-394956"/>
    <n v="0"/>
    <n v="-296217"/>
  </r>
  <r>
    <s v="PPLCTL: TOTAL COST OF SALES"/>
    <s v="PPLCER: ENVIRONMENTAL COST RECOVERY"/>
    <n v="512107"/>
    <s v="ECR LANDFILL MAINTENANCE"/>
    <x v="1"/>
    <s v="0301 - TRIMBLE COUNTY COMMON-GENERATION"/>
    <x v="6"/>
    <s v="PLTL: TOTAL LABOR"/>
    <s v="MA40LGE"/>
    <s v="MASS ALLOC 40 BUDGET"/>
    <s v="GEN O M: OTHER"/>
    <s v="P42100: GENERATION"/>
    <n v="-32678"/>
    <n v="-32773"/>
    <n v="-35763"/>
    <n v="-32015"/>
    <n v="-32865"/>
    <n v="-32831"/>
    <n v="-30680"/>
    <n v="-36958"/>
    <n v="-34190"/>
    <n v="-33371"/>
    <n v="-31732"/>
    <n v="-28512"/>
    <n v="-394368"/>
    <n v="-119249.90643571199"/>
    <n v="-176526.09356428799"/>
  </r>
  <r>
    <s v="PPLCTL: TOTAL COST OF SALES"/>
    <s v="PPLCER: ENVIRONMENTAL COST RECOVERY"/>
    <n v="512107"/>
    <s v="ECR LANDFILL MAINTENANCE"/>
    <x v="1"/>
    <s v="0311 - TRIMBLE COUNTY 1 - GENERATION"/>
    <x v="1"/>
    <s v="PNTL: TOTAL NON-LABOR"/>
    <s v="MA42LGE"/>
    <s v="MA42LGE TC"/>
    <s v="OTHER"/>
    <s v="P42100: GENERATION"/>
    <n v="-32658"/>
    <n v="-32658"/>
    <n v="-32658"/>
    <n v="-32658"/>
    <n v="-32658"/>
    <n v="-32658"/>
    <n v="-32658"/>
    <n v="-32658"/>
    <n v="-32658"/>
    <n v="-32658"/>
    <n v="-32658"/>
    <n v="-32658"/>
    <n v="-391900"/>
    <n v="-293925"/>
    <n v="0"/>
  </r>
  <r>
    <s v="PPLCTL: TOTAL COST OF SALES"/>
    <s v="PPLCER: ENVIRONMENTAL COST RECOVERY"/>
    <n v="512107"/>
    <s v="ECR LANDFILL MAINTENANCE"/>
    <x v="1"/>
    <s v="0301 - TRIMBLE COUNTY COMMON-GENERATION"/>
    <x v="5"/>
    <s v="PLTL: TOTAL LABOR"/>
    <s v="MA40LGE"/>
    <s v="MASS ALLOC 40 BUDGET"/>
    <s v="GEN O M: OTHER"/>
    <s v="P42100: GENERATION"/>
    <n v="-32309"/>
    <n v="-32397"/>
    <n v="-35363"/>
    <n v="-33045"/>
    <n v="-31166"/>
    <n v="-32506"/>
    <n v="-31764"/>
    <n v="-34738"/>
    <n v="-33371"/>
    <n v="-33026"/>
    <n v="-30962"/>
    <n v="-29676"/>
    <n v="-390324"/>
    <n v="-118027.07237811599"/>
    <n v="-174715.92762188401"/>
  </r>
  <r>
    <s v="PPLCTL: TOTAL COST OF SALES"/>
    <s v="PPLCER: ENVIRONMENTAL COST RECOVERY"/>
    <n v="512108"/>
    <s v="ECR CCR BEN REUSE SYSTEM MAINT"/>
    <x v="1"/>
    <s v="0301 - TRIMBLE COUNTY COMMON-GENERATION"/>
    <x v="4"/>
    <s v="PNTL: TOTAL NON-LABOR"/>
    <s v="MA40LGE"/>
    <s v="MASS ALLOC 40 BUDGET"/>
    <s v="GEN O M: OTHER"/>
    <s v="P42100: GENERATION"/>
    <n v="-32089"/>
    <n v="-32089"/>
    <n v="-32089"/>
    <n v="-32089"/>
    <n v="-32089"/>
    <n v="-32089"/>
    <n v="-32089"/>
    <n v="-32089"/>
    <n v="-32089"/>
    <n v="-32089"/>
    <n v="-32089"/>
    <n v="-32089"/>
    <n v="-385073"/>
    <n v="-116439.26287355699"/>
    <n v="-172365.48712644301"/>
  </r>
  <r>
    <s v="PPLCTL: TOTAL COST OF SALES"/>
    <s v="PPLCER: ENVIRONMENTAL COST RECOVERY"/>
    <n v="512157"/>
    <s v="ECR EFFLUENT WATER MAINTENANCE"/>
    <x v="1"/>
    <s v="0321 - TRIMBLE COUNTY 2 - GENERATION"/>
    <x v="8"/>
    <s v="PNTL: TOTAL NON-LABOR"/>
    <s v="MA41LGE"/>
    <s v="MA41LGE"/>
    <s v="OTHER"/>
    <s v="P42100: GENERATION"/>
    <n v="-31955"/>
    <n v="-31955"/>
    <n v="-31955"/>
    <n v="-31955"/>
    <n v="-31955"/>
    <n v="-31955"/>
    <n v="-31955"/>
    <n v="-31955"/>
    <n v="-31955"/>
    <n v="-31955"/>
    <n v="-31955"/>
    <n v="-31955"/>
    <n v="-383457"/>
    <n v="0"/>
    <n v="-287592.75"/>
  </r>
  <r>
    <s v="PPLCTL: TOTAL COST OF SALES"/>
    <s v="PPLCER: ENVIRONMENTAL COST RECOVERY"/>
    <n v="502013"/>
    <s v="ECR LANDFILL OPERATIONS"/>
    <x v="1"/>
    <s v="0321 - TRIMBLE COUNTY 2 - GENERATION"/>
    <x v="4"/>
    <s v="PNTL: TOTAL NON-LABOR"/>
    <s v="MA60KU"/>
    <s v="MA 60 KU"/>
    <s v="OTHER"/>
    <s v="P42100: GENERATION"/>
    <n v="-31748"/>
    <n v="-31748"/>
    <n v="-31748"/>
    <n v="-31748"/>
    <n v="-31748"/>
    <n v="-31748"/>
    <n v="-31748"/>
    <n v="-31748"/>
    <n v="-31748"/>
    <n v="-31748"/>
    <n v="-31748"/>
    <n v="-31748"/>
    <n v="-380977"/>
    <n v="0"/>
    <n v="-285732.75"/>
  </r>
  <r>
    <s v="PPLCTL: TOTAL COST OF SALES"/>
    <s v="PPLCER: ENVIRONMENTAL COST RECOVERY"/>
    <n v="512107"/>
    <s v="ECR LANDFILL MAINTENANCE"/>
    <x v="1"/>
    <s v="0311 - TRIMBLE COUNTY 1 - GENERATION"/>
    <x v="0"/>
    <s v="PNTL: TOTAL NON-LABOR"/>
    <s v="MA42LGE"/>
    <s v="MA42LGE TC"/>
    <s v="OTHER"/>
    <s v="P42100: GENERATION"/>
    <n v="-31707"/>
    <n v="-31707"/>
    <n v="-31707"/>
    <n v="-31707"/>
    <n v="-31707"/>
    <n v="-31707"/>
    <n v="-31707"/>
    <n v="-31707"/>
    <n v="-31707"/>
    <n v="-31707"/>
    <n v="-31707"/>
    <n v="-31707"/>
    <n v="-380486"/>
    <n v="-285364.5"/>
    <n v="0"/>
  </r>
  <r>
    <s v="PPLCTL: TOTAL COST OF SALES"/>
    <s v="PPLCER: ENVIRONMENTAL COST RECOVERY"/>
    <n v="512108"/>
    <s v="ECR CCR BEN REUSE SYSTEM MAINT"/>
    <x v="1"/>
    <s v="0301 - TRIMBLE COUNTY COMMON-GENERATION"/>
    <x v="3"/>
    <s v="PNTL: TOTAL NON-LABOR"/>
    <s v="MA40LGE"/>
    <s v="MASS ALLOC 40 BUDGET"/>
    <s v="GEN O M: OTHER"/>
    <s v="P42100: GENERATION"/>
    <n v="-31154"/>
    <n v="-31154"/>
    <n v="-31154"/>
    <n v="-31154"/>
    <n v="-31154"/>
    <n v="-31154"/>
    <n v="-31154"/>
    <n v="-31154"/>
    <n v="-31154"/>
    <n v="-31154"/>
    <n v="-31154"/>
    <n v="-31154"/>
    <n v="-373846"/>
    <n v="-113044.416690414"/>
    <n v="-167340.08330958601"/>
  </r>
  <r>
    <s v="PPLCTL: TOTAL COST OF SALES"/>
    <s v="PPLCER: ENVIRONMENTAL COST RECOVERY"/>
    <n v="502013"/>
    <s v="ECR LANDFILL OPERATIONS"/>
    <x v="1"/>
    <s v="0321 - TRIMBLE COUNTY 2 - GENERATION"/>
    <x v="3"/>
    <s v="PNTL: TOTAL NON-LABOR"/>
    <s v="MA60KU"/>
    <s v="MA 60 KU"/>
    <s v="OTHER"/>
    <s v="P42100: GENERATION"/>
    <n v="-30822"/>
    <n v="-30822"/>
    <n v="-30822"/>
    <n v="-30822"/>
    <n v="-30822"/>
    <n v="-30822"/>
    <n v="-30822"/>
    <n v="-30822"/>
    <n v="-30822"/>
    <n v="-30822"/>
    <n v="-30822"/>
    <n v="-30822"/>
    <n v="-369869"/>
    <n v="0"/>
    <n v="-277401.75"/>
  </r>
  <r>
    <s v="PPLCTL: TOTAL COST OF SALES"/>
    <s v="PPLCER: ENVIRONMENTAL COST RECOVERY"/>
    <n v="512107"/>
    <s v="ECR LANDFILL MAINTENANCE"/>
    <x v="1"/>
    <s v="0311 - TRIMBLE COUNTY 1 - GENERATION"/>
    <x v="9"/>
    <s v="PNTL: TOTAL NON-LABOR"/>
    <s v="MA42LGE"/>
    <s v="MA42LGE TC"/>
    <s v="OTHER"/>
    <s v="P42100: GENERATION"/>
    <n v="-30784"/>
    <n v="-30784"/>
    <n v="-30784"/>
    <n v="-30784"/>
    <n v="-30784"/>
    <n v="-30784"/>
    <n v="-30784"/>
    <n v="-30784"/>
    <n v="-30784"/>
    <n v="-30784"/>
    <n v="-30784"/>
    <n v="-30784"/>
    <n v="-369404"/>
    <n v="-277053"/>
    <n v="0"/>
  </r>
  <r>
    <s v="PPLCTL: TOTAL COST OF SALES"/>
    <s v="PPLCER: ENVIRONMENTAL COST RECOVERY"/>
    <n v="512108"/>
    <s v="ECR CCR BEN REUSE SYSTEM MAINT"/>
    <x v="1"/>
    <s v="0301 - TRIMBLE COUNTY COMMON-GENERATION"/>
    <x v="2"/>
    <s v="PNTL: TOTAL NON-LABOR"/>
    <s v="MA40LGE"/>
    <s v="MASS ALLOC 40 BUDGET"/>
    <s v="GEN O M: OTHER"/>
    <s v="P42100: GENERATION"/>
    <n v="-30246"/>
    <n v="-30246"/>
    <n v="-30246"/>
    <n v="-30246"/>
    <n v="-30246"/>
    <n v="-30246"/>
    <n v="-30246"/>
    <n v="-30246"/>
    <n v="-30246"/>
    <n v="-30246"/>
    <n v="-30246"/>
    <n v="-30246"/>
    <n v="-362951"/>
    <n v="-109749.96143385899"/>
    <n v="-162463.28856614101"/>
  </r>
  <r>
    <s v="PPLCTL: TOTAL COST OF SALES"/>
    <s v="PPLCER: ENVIRONMENTAL COST RECOVERY"/>
    <n v="502013"/>
    <s v="ECR LANDFILL OPERATIONS"/>
    <x v="1"/>
    <s v="0321 - TRIMBLE COUNTY 2 - GENERATION"/>
    <x v="2"/>
    <s v="PNTL: TOTAL NON-LABOR"/>
    <s v="MA60KU"/>
    <s v="MA 60 KU"/>
    <s v="OTHER"/>
    <s v="P42100: GENERATION"/>
    <n v="-29924"/>
    <n v="-29924"/>
    <n v="-29924"/>
    <n v="-29924"/>
    <n v="-29924"/>
    <n v="-29924"/>
    <n v="-29924"/>
    <n v="-29924"/>
    <n v="-29924"/>
    <n v="-29924"/>
    <n v="-29924"/>
    <n v="-29924"/>
    <n v="-359090"/>
    <n v="0"/>
    <n v="-269317.5"/>
  </r>
  <r>
    <s v="PPLCTL: TOTAL COST OF SALES"/>
    <s v="PPLCER: ENVIRONMENTAL COST RECOVERY"/>
    <n v="502017"/>
    <s v="ECR EFFLUENT WATER OPERATIONS"/>
    <x v="1"/>
    <s v="0301 - TRIMBLE COUNTY COMMON-GENERATION"/>
    <x v="0"/>
    <s v="PLTL: TOTAL LABOR"/>
    <s v="MA40LGE"/>
    <s v="MASS ALLOC 40 BUDGET"/>
    <s v="GEN O M: OTHER"/>
    <s v="P42100: GENERATION"/>
    <n v="-29840"/>
    <n v="-26917"/>
    <n v="-26822"/>
    <n v="-28163"/>
    <n v="-27926"/>
    <n v="-26509"/>
    <n v="-29125"/>
    <n v="-29657"/>
    <n v="-28456"/>
    <n v="-30997"/>
    <n v="-23563"/>
    <n v="-26492"/>
    <n v="-334467"/>
    <n v="-101136.903744303"/>
    <n v="-149713.34625569699"/>
  </r>
  <r>
    <s v="PPLCTL: TOTAL COST OF SALES"/>
    <s v="PPLCER: ENVIRONMENTAL COST RECOVERY"/>
    <n v="502017"/>
    <s v="ECR EFFLUENT WATER OPERATIONS"/>
    <x v="1"/>
    <s v="0301 - TRIMBLE COUNTY COMMON-GENERATION"/>
    <x v="1"/>
    <s v="PLTL: TOTAL LABOR"/>
    <s v="MA40LGE"/>
    <s v="MASS ALLOC 40 BUDGET"/>
    <s v="GEN O M: OTHER"/>
    <s v="P42100: GENERATION"/>
    <n v="-29840"/>
    <n v="-26917"/>
    <n v="-26822"/>
    <n v="-28163"/>
    <n v="-27926"/>
    <n v="-26509"/>
    <n v="-29125"/>
    <n v="-29657"/>
    <n v="-28456"/>
    <n v="-30997"/>
    <n v="-23563"/>
    <n v="-26492"/>
    <n v="-334467"/>
    <n v="-101136.903744303"/>
    <n v="-149713.34625569699"/>
  </r>
  <r>
    <s v="PPLCTL: TOTAL COST OF SALES"/>
    <s v="PPLCER: ENVIRONMENTAL COST RECOVERY"/>
    <n v="502017"/>
    <s v="ECR EFFLUENT WATER OPERATIONS"/>
    <x v="1"/>
    <s v="0301 - TRIMBLE COUNTY COMMON-GENERATION"/>
    <x v="2"/>
    <s v="PLTL: TOTAL LABOR"/>
    <s v="MA40LGE"/>
    <s v="MASS ALLOC 40 BUDGET"/>
    <s v="GEN O M: OTHER"/>
    <s v="P42100: GENERATION"/>
    <n v="-29840"/>
    <n v="-26917"/>
    <n v="-26822"/>
    <n v="-28163"/>
    <n v="-27926"/>
    <n v="-26509"/>
    <n v="-29125"/>
    <n v="-29657"/>
    <n v="-28456"/>
    <n v="-30997"/>
    <n v="-23563"/>
    <n v="-26492"/>
    <n v="-334467"/>
    <n v="-101136.903744303"/>
    <n v="-149713.34625569699"/>
  </r>
  <r>
    <s v="PPLCTL: TOTAL COST OF SALES"/>
    <s v="PPLCER: ENVIRONMENTAL COST RECOVERY"/>
    <n v="502017"/>
    <s v="ECR EFFLUENT WATER OPERATIONS"/>
    <x v="1"/>
    <s v="0301 - TRIMBLE COUNTY COMMON-GENERATION"/>
    <x v="3"/>
    <s v="PLTL: TOTAL LABOR"/>
    <s v="MA40LGE"/>
    <s v="MASS ALLOC 40 BUDGET"/>
    <s v="GEN O M: OTHER"/>
    <s v="P42100: GENERATION"/>
    <n v="-29840"/>
    <n v="-26917"/>
    <n v="-26822"/>
    <n v="-28163"/>
    <n v="-27926"/>
    <n v="-26509"/>
    <n v="-29125"/>
    <n v="-29657"/>
    <n v="-28456"/>
    <n v="-30997"/>
    <n v="-23563"/>
    <n v="-26492"/>
    <n v="-334467"/>
    <n v="-101136.903744303"/>
    <n v="-149713.34625569699"/>
  </r>
  <r>
    <s v="PPLCTL: TOTAL COST OF SALES"/>
    <s v="PPLCER: ENVIRONMENTAL COST RECOVERY"/>
    <n v="502017"/>
    <s v="ECR EFFLUENT WATER OPERATIONS"/>
    <x v="1"/>
    <s v="0301 - TRIMBLE COUNTY COMMON-GENERATION"/>
    <x v="4"/>
    <s v="PLTL: TOTAL LABOR"/>
    <s v="MA40LGE"/>
    <s v="MASS ALLOC 40 BUDGET"/>
    <s v="GEN O M: OTHER"/>
    <s v="P42100: GENERATION"/>
    <n v="-29840"/>
    <n v="-26917"/>
    <n v="-26822"/>
    <n v="-28163"/>
    <n v="-27926"/>
    <n v="-26509"/>
    <n v="-29125"/>
    <n v="-29657"/>
    <n v="-28456"/>
    <n v="-30997"/>
    <n v="-23563"/>
    <n v="-26492"/>
    <n v="-334467"/>
    <n v="-101136.903744303"/>
    <n v="-149713.34625569699"/>
  </r>
  <r>
    <s v="PPLCTL: TOTAL COST OF SALES"/>
    <s v="PPLCER: ENVIRONMENTAL COST RECOVERY"/>
    <n v="502017"/>
    <s v="ECR EFFLUENT WATER OPERATIONS"/>
    <x v="1"/>
    <s v="0301 - TRIMBLE COUNTY COMMON-GENERATION"/>
    <x v="9"/>
    <s v="PLTL: TOTAL LABOR"/>
    <s v="MA40LGE"/>
    <s v="MASS ALLOC 40 BUDGET"/>
    <s v="GEN O M: OTHER"/>
    <s v="P42100: GENERATION"/>
    <n v="-29840"/>
    <n v="-26917"/>
    <n v="-26822"/>
    <n v="-28163"/>
    <n v="-27926"/>
    <n v="-26508"/>
    <n v="-29125"/>
    <n v="-29657"/>
    <n v="-28456"/>
    <n v="-30997"/>
    <n v="-23563"/>
    <n v="-26492"/>
    <n v="-334466"/>
    <n v="-101136.60136199399"/>
    <n v="-149712.89863800601"/>
  </r>
  <r>
    <s v="PPLCTL: TOTAL COST OF SALES"/>
    <s v="PPLCER: ENVIRONMENTAL COST RECOVERY"/>
    <n v="512107"/>
    <s v="ECR LANDFILL MAINTENANCE"/>
    <x v="1"/>
    <s v="0311 - TRIMBLE COUNTY 1 - GENERATION"/>
    <x v="8"/>
    <s v="PNTL: TOTAL NON-LABOR"/>
    <s v="MA42LGE"/>
    <s v="MA42LGE TC"/>
    <s v="OTHER"/>
    <s v="P42100: GENERATION"/>
    <n v="-29739"/>
    <n v="-29739"/>
    <n v="-29739"/>
    <n v="-29739"/>
    <n v="-29739"/>
    <n v="-29739"/>
    <n v="-29739"/>
    <n v="-29739"/>
    <n v="-29739"/>
    <n v="-29739"/>
    <n v="-29739"/>
    <n v="-29739"/>
    <n v="-356869"/>
    <n v="-267651.75"/>
    <n v="0"/>
  </r>
  <r>
    <s v="PPLCTL: TOTAL COST OF SALES"/>
    <s v="PPLCER: ENVIRONMENTAL COST RECOVERY"/>
    <n v="512107"/>
    <s v="ECR LANDFILL MAINTENANCE"/>
    <x v="1"/>
    <s v="0311 - TRIMBLE COUNTY 1 - GENERATION"/>
    <x v="7"/>
    <s v="PNTL: TOTAL NON-LABOR"/>
    <s v="MA42LGE"/>
    <s v="MA42LGE TC"/>
    <s v="OTHER"/>
    <s v="P42100: GENERATION"/>
    <n v="-29622"/>
    <n v="-29622"/>
    <n v="-29622"/>
    <n v="-29622"/>
    <n v="-29622"/>
    <n v="-29622"/>
    <n v="-29622"/>
    <n v="-29622"/>
    <n v="-29622"/>
    <n v="-29622"/>
    <n v="-29622"/>
    <n v="-29622"/>
    <n v="-355463"/>
    <n v="-266597.25"/>
    <n v="0"/>
  </r>
  <r>
    <s v="PPLCTL: TOTAL COST OF SALES"/>
    <s v="PPLCER: ENVIRONMENTAL COST RECOVERY"/>
    <n v="512108"/>
    <s v="ECR CCR BEN REUSE SYSTEM MAINT"/>
    <x v="1"/>
    <s v="0301 - TRIMBLE COUNTY COMMON-GENERATION"/>
    <x v="1"/>
    <s v="PNTL: TOTAL NON-LABOR"/>
    <s v="MA40LGE"/>
    <s v="MASS ALLOC 40 BUDGET"/>
    <s v="GEN O M: OTHER"/>
    <s v="P42100: GENERATION"/>
    <n v="-29366"/>
    <n v="-29366"/>
    <n v="-29366"/>
    <n v="-29366"/>
    <n v="-29366"/>
    <n v="-29366"/>
    <n v="-29366"/>
    <n v="-29366"/>
    <n v="-29366"/>
    <n v="-29366"/>
    <n v="-29366"/>
    <n v="-29366"/>
    <n v="-352389"/>
    <n v="-106556.19948620099"/>
    <n v="-157735.55051379901"/>
  </r>
  <r>
    <s v="PPLCTL: TOTAL COST OF SALES"/>
    <s v="PPLCER: ENVIRONMENTAL COST RECOVERY"/>
    <n v="502017"/>
    <s v="ECR EFFLUENT WATER OPERATIONS"/>
    <x v="1"/>
    <s v="0301 - TRIMBLE COUNTY COMMON-GENERATION"/>
    <x v="8"/>
    <s v="PLTL: TOTAL LABOR"/>
    <s v="MA40LGE"/>
    <s v="MASS ALLOC 40 BUDGET"/>
    <s v="GEN O M: OTHER"/>
    <s v="P42100: GENERATION"/>
    <n v="-29094"/>
    <n v="-27713"/>
    <n v="-26154"/>
    <n v="-27461"/>
    <n v="-28704"/>
    <n v="-24375"/>
    <n v="-28400"/>
    <n v="-28912"/>
    <n v="-26272"/>
    <n v="-30218"/>
    <n v="-24457"/>
    <n v="-24371"/>
    <n v="-326130"/>
    <n v="-98615.942434169992"/>
    <n v="-145981.55756583001"/>
  </r>
  <r>
    <s v="PPLCTL: TOTAL COST OF SALES"/>
    <s v="PPLCER: ENVIRONMENTAL COST RECOVERY"/>
    <n v="502013"/>
    <s v="ECR LANDFILL OPERATIONS"/>
    <x v="1"/>
    <s v="0321 - TRIMBLE COUNTY 2 - GENERATION"/>
    <x v="1"/>
    <s v="PNTL: TOTAL NON-LABOR"/>
    <s v="MA60KU"/>
    <s v="MA 60 KU"/>
    <s v="OTHER"/>
    <s v="P42100: GENERATION"/>
    <n v="-29053"/>
    <n v="-29053"/>
    <n v="-29053"/>
    <n v="-29053"/>
    <n v="-29053"/>
    <n v="-29053"/>
    <n v="-29053"/>
    <n v="-29053"/>
    <n v="-29053"/>
    <n v="-29053"/>
    <n v="-29053"/>
    <n v="-29053"/>
    <n v="-348640"/>
    <n v="0"/>
    <n v="-261480"/>
  </r>
  <r>
    <s v="PPLCTL: TOTAL COST OF SALES"/>
    <s v="PPLCER: ENVIRONMENTAL COST RECOVERY"/>
    <n v="512108"/>
    <s v="ECR CCR BEN REUSE SYSTEM MAINT"/>
    <x v="1"/>
    <s v="0301 - TRIMBLE COUNTY COMMON-GENERATION"/>
    <x v="0"/>
    <s v="PNTL: TOTAL NON-LABOR"/>
    <s v="MA40LGE"/>
    <s v="MASS ALLOC 40 BUDGET"/>
    <s v="GEN O M: OTHER"/>
    <s v="P42100: GENERATION"/>
    <n v="-28510"/>
    <n v="-28510"/>
    <n v="-28510"/>
    <n v="-28510"/>
    <n v="-28510"/>
    <n v="-28510"/>
    <n v="-28510"/>
    <n v="-28510"/>
    <n v="-28510"/>
    <n v="-28510"/>
    <n v="-28510"/>
    <n v="-28510"/>
    <n v="-342125"/>
    <n v="-103452.54746662499"/>
    <n v="-153141.20253337501"/>
  </r>
  <r>
    <s v="PPLCTL: TOTAL COST OF SALES"/>
    <s v="PPLCER: ENVIRONMENTAL COST RECOVERY"/>
    <n v="502013"/>
    <s v="ECR LANDFILL OPERATIONS"/>
    <x v="1"/>
    <s v="0321 - TRIMBLE COUNTY 2 - GENERATION"/>
    <x v="0"/>
    <s v="PNTL: TOTAL NON-LABOR"/>
    <s v="MA60KU"/>
    <s v="MA 60 KU"/>
    <s v="OTHER"/>
    <s v="P42100: GENERATION"/>
    <n v="-28207"/>
    <n v="-28207"/>
    <n v="-28207"/>
    <n v="-28207"/>
    <n v="-28207"/>
    <n v="-28207"/>
    <n v="-28207"/>
    <n v="-28207"/>
    <n v="-28207"/>
    <n v="-28207"/>
    <n v="-28207"/>
    <n v="-28207"/>
    <n v="-338485"/>
    <n v="0"/>
    <n v="-253863.75"/>
  </r>
  <r>
    <s v="PPLCTL: TOTAL COST OF SALES"/>
    <s v="PPLCER: ENVIRONMENTAL COST RECOVERY"/>
    <n v="512108"/>
    <s v="ECR CCR BEN REUSE SYSTEM MAINT"/>
    <x v="1"/>
    <s v="0301 - TRIMBLE COUNTY COMMON-GENERATION"/>
    <x v="9"/>
    <s v="PNTL: TOTAL NON-LABOR"/>
    <s v="MA40LGE"/>
    <s v="MASS ALLOC 40 BUDGET"/>
    <s v="GEN O M: OTHER"/>
    <s v="P42100: GENERATION"/>
    <n v="-27680"/>
    <n v="-27680"/>
    <n v="-27680"/>
    <n v="-27680"/>
    <n v="-27680"/>
    <n v="-27680"/>
    <n v="-27680"/>
    <n v="-27680"/>
    <n v="-27680"/>
    <n v="-27680"/>
    <n v="-27680"/>
    <n v="-27680"/>
    <n v="-332160"/>
    <n v="-100439.30775743999"/>
    <n v="-148680.69224256001"/>
  </r>
  <r>
    <s v="PPLCTL: TOTAL COST OF SALES"/>
    <s v="PPLCER: ENVIRONMENTAL COST RECOVERY"/>
    <n v="502013"/>
    <s v="ECR LANDFILL OPERATIONS"/>
    <x v="1"/>
    <s v="0321 - TRIMBLE COUNTY 2 - GENERATION"/>
    <x v="9"/>
    <s v="PNTL: TOTAL NON-LABOR"/>
    <s v="MA60KU"/>
    <s v="MA 60 KU"/>
    <s v="OTHER"/>
    <s v="P42100: GENERATION"/>
    <n v="-27386"/>
    <n v="-27386"/>
    <n v="-27386"/>
    <n v="-27386"/>
    <n v="-27386"/>
    <n v="-27386"/>
    <n v="-27386"/>
    <n v="-27386"/>
    <n v="-27386"/>
    <n v="-27386"/>
    <n v="-27386"/>
    <n v="-27386"/>
    <n v="-328626"/>
    <n v="0"/>
    <n v="-246469.5"/>
  </r>
  <r>
    <s v="PPLCTL: TOTAL COST OF SALES"/>
    <s v="PPLCER: ENVIRONMENTAL COST RECOVERY"/>
    <n v="512108"/>
    <s v="ECR CCR BEN REUSE SYSTEM MAINT"/>
    <x v="1"/>
    <s v="0301 - TRIMBLE COUNTY COMMON-GENERATION"/>
    <x v="8"/>
    <s v="PNTL: TOTAL NON-LABOR"/>
    <s v="MA40LGE"/>
    <s v="MASS ALLOC 40 BUDGET"/>
    <s v="GEN O M: OTHER"/>
    <s v="P42100: GENERATION"/>
    <n v="-26868"/>
    <n v="-26868"/>
    <n v="-26868"/>
    <n v="-26868"/>
    <n v="-26868"/>
    <n v="-26868"/>
    <n v="-26868"/>
    <n v="-26868"/>
    <n v="-26868"/>
    <n v="-26868"/>
    <n v="-26868"/>
    <n v="-26868"/>
    <n v="-322416"/>
    <n v="-97492.894538544002"/>
    <n v="-144319.105461456"/>
  </r>
  <r>
    <s v="PPLCTL: TOTAL COST OF SALES"/>
    <s v="PPLCER: ENVIRONMENTAL COST RECOVERY"/>
    <n v="502013"/>
    <s v="ECR LANDFILL OPERATIONS"/>
    <x v="1"/>
    <s v="0321 - TRIMBLE COUNTY 2 - GENERATION"/>
    <x v="8"/>
    <s v="PNTL: TOTAL NON-LABOR"/>
    <s v="MA60KU"/>
    <s v="MA 60 KU"/>
    <s v="OTHER"/>
    <s v="P42100: GENERATION"/>
    <n v="-26534"/>
    <n v="-26534"/>
    <n v="-26534"/>
    <n v="-26534"/>
    <n v="-26534"/>
    <n v="-26534"/>
    <n v="-26534"/>
    <n v="-26534"/>
    <n v="-26534"/>
    <n v="-26534"/>
    <n v="-26534"/>
    <n v="-26534"/>
    <n v="-318408"/>
    <n v="0"/>
    <n v="-238806"/>
  </r>
  <r>
    <s v="PPLCTL: TOTAL COST OF SALES"/>
    <s v="PPLCER: ENVIRONMENTAL COST RECOVERY"/>
    <n v="502013"/>
    <s v="ECR LANDFILL OPERATIONS"/>
    <x v="1"/>
    <s v="0311 - TRIMBLE COUNTY 1 - GENERATION"/>
    <x v="4"/>
    <s v="PNTL: TOTAL NON-LABOR"/>
    <s v="MA42LGE"/>
    <s v="MA42LGE TC"/>
    <s v="OTHER"/>
    <s v="P42100: GENERATION"/>
    <n v="-26469"/>
    <n v="-26469"/>
    <n v="-26469"/>
    <n v="-26469"/>
    <n v="-26469"/>
    <n v="-26469"/>
    <n v="-26469"/>
    <n v="-26469"/>
    <n v="-26469"/>
    <n v="-26469"/>
    <n v="-26469"/>
    <n v="-26469"/>
    <n v="-317632"/>
    <n v="-238224"/>
    <n v="0"/>
  </r>
  <r>
    <s v="PPLCTL: TOTAL COST OF SALES"/>
    <s v="PPLCER: ENVIRONMENTAL COST RECOVERY"/>
    <n v="512108"/>
    <s v="ECR CCR BEN REUSE SYSTEM MAINT"/>
    <x v="1"/>
    <s v="0301 - TRIMBLE COUNTY COMMON-GENERATION"/>
    <x v="7"/>
    <s v="PNTL: TOTAL NON-LABOR"/>
    <s v="MA40LGE"/>
    <s v="MASS ALLOC 40 BUDGET"/>
    <s v="GEN O M: OTHER"/>
    <s v="P42100: GENERATION"/>
    <n v="-26347"/>
    <n v="-26347"/>
    <n v="-26347"/>
    <n v="-26347"/>
    <n v="-26347"/>
    <n v="-26347"/>
    <n v="-26347"/>
    <n v="-26347"/>
    <n v="-26347"/>
    <n v="-26347"/>
    <n v="-26347"/>
    <n v="-26347"/>
    <n v="-316164"/>
    <n v="-95602.400342676003"/>
    <n v="-141520.599657324"/>
  </r>
  <r>
    <s v="PPLCTL: TOTAL COST OF SALES"/>
    <s v="PPLCER: ENVIRONMENTAL COST RECOVERY"/>
    <n v="512108"/>
    <s v="ECR CCR BEN REUSE SYSTEM MAINT"/>
    <x v="1"/>
    <s v="0301 - TRIMBLE COUNTY COMMON-GENERATION"/>
    <x v="6"/>
    <s v="PNTL: TOTAL NON-LABOR"/>
    <s v="MA40LGE"/>
    <s v="MASS ALLOC 40 BUDGET"/>
    <s v="GEN O M: OTHER"/>
    <s v="P42100: GENERATION"/>
    <n v="-25830"/>
    <n v="-25830"/>
    <n v="-25830"/>
    <n v="-25830"/>
    <n v="-25830"/>
    <n v="-25830"/>
    <n v="-25830"/>
    <n v="-25830"/>
    <n v="-25830"/>
    <n v="-25830"/>
    <n v="-25830"/>
    <n v="-25830"/>
    <n v="-309960"/>
    <n v="-93726.420497639992"/>
    <n v="-138743.57950235999"/>
  </r>
  <r>
    <s v="PPLCTL: TOTAL COST OF SALES"/>
    <s v="PPLCER: ENVIRONMENTAL COST RECOVERY"/>
    <n v="502013"/>
    <s v="ECR LANDFILL OPERATIONS"/>
    <x v="1"/>
    <s v="0321 - TRIMBLE COUNTY 2 - GENERATION"/>
    <x v="7"/>
    <s v="PNTL: TOTAL NON-LABOR"/>
    <s v="MA60KU"/>
    <s v="MA 60 KU"/>
    <s v="OTHER"/>
    <s v="P42100: GENERATION"/>
    <n v="-25784"/>
    <n v="-25784"/>
    <n v="-25784"/>
    <n v="-25784"/>
    <n v="-25784"/>
    <n v="-25784"/>
    <n v="-25784"/>
    <n v="-25784"/>
    <n v="-25784"/>
    <n v="-25784"/>
    <n v="-25784"/>
    <n v="-25784"/>
    <n v="-309414"/>
    <n v="0"/>
    <n v="-232060.5"/>
  </r>
  <r>
    <s v="PPLCTL: TOTAL COST OF SALES"/>
    <s v="PPLCER: ENVIRONMENTAL COST RECOVERY"/>
    <n v="502013"/>
    <s v="ECR LANDFILL OPERATIONS"/>
    <x v="1"/>
    <s v="0311 - TRIMBLE COUNTY 1 - GENERATION"/>
    <x v="3"/>
    <s v="PNTL: TOTAL NON-LABOR"/>
    <s v="MA42LGE"/>
    <s v="MA42LGE TC"/>
    <s v="OTHER"/>
    <s v="P42100: GENERATION"/>
    <n v="-25698"/>
    <n v="-25698"/>
    <n v="-25698"/>
    <n v="-25698"/>
    <n v="-25698"/>
    <n v="-25698"/>
    <n v="-25698"/>
    <n v="-25698"/>
    <n v="-25698"/>
    <n v="-25698"/>
    <n v="-25698"/>
    <n v="-25698"/>
    <n v="-308372"/>
    <n v="-231279"/>
    <n v="0"/>
  </r>
  <r>
    <s v="PPLCTL: TOTAL COST OF SALES"/>
    <s v="PPLCER: ENVIRONMENTAL COST RECOVERY"/>
    <n v="512108"/>
    <s v="ECR CCR BEN REUSE SYSTEM MAINT"/>
    <x v="1"/>
    <s v="0301 - TRIMBLE COUNTY COMMON-GENERATION"/>
    <x v="5"/>
    <s v="PNTL: TOTAL NON-LABOR"/>
    <s v="MA40LGE"/>
    <s v="MASS ALLOC 40 BUDGET"/>
    <s v="GEN O M: OTHER"/>
    <s v="P42100: GENERATION"/>
    <n v="-25325"/>
    <n v="-25325"/>
    <n v="-25325"/>
    <n v="-25325"/>
    <n v="-25325"/>
    <n v="-25325"/>
    <n v="-25325"/>
    <n v="-25325"/>
    <n v="-25325"/>
    <n v="-25325"/>
    <n v="-25325"/>
    <n v="-25325"/>
    <n v="-303900"/>
    <n v="-91893.983705099992"/>
    <n v="-136031.01629490001"/>
  </r>
  <r>
    <s v="PPLCTL: TOTAL COST OF SALES"/>
    <s v="PPLCER: ENVIRONMENTAL COST RECOVERY"/>
    <n v="502013"/>
    <s v="ECR LANDFILL OPERATIONS"/>
    <x v="1"/>
    <s v="0311 - TRIMBLE COUNTY 1 - GENERATION"/>
    <x v="2"/>
    <s v="PNTL: TOTAL NON-LABOR"/>
    <s v="MA42LGE"/>
    <s v="MA42LGE TC"/>
    <s v="OTHER"/>
    <s v="P42100: GENERATION"/>
    <n v="-24949"/>
    <n v="-24949"/>
    <n v="-24949"/>
    <n v="-24949"/>
    <n v="-24949"/>
    <n v="-24949"/>
    <n v="-24949"/>
    <n v="-24949"/>
    <n v="-24949"/>
    <n v="-24949"/>
    <n v="-24949"/>
    <n v="-24949"/>
    <n v="-299385"/>
    <n v="-224538.75"/>
    <n v="0"/>
  </r>
  <r>
    <s v="PPLCTL: TOTAL COST OF SALES"/>
    <s v="PPLCER: ENVIRONMENTAL COST RECOVERY"/>
    <n v="502013"/>
    <s v="ECR LANDFILL OPERATIONS"/>
    <x v="1"/>
    <s v="0311 - TRIMBLE COUNTY 1 - GENERATION"/>
    <x v="1"/>
    <s v="PNTL: TOTAL NON-LABOR"/>
    <s v="MA42LGE"/>
    <s v="MA42LGE TC"/>
    <s v="OTHER"/>
    <s v="P42100: GENERATION"/>
    <n v="-24223"/>
    <n v="-24223"/>
    <n v="-24223"/>
    <n v="-24223"/>
    <n v="-24223"/>
    <n v="-24223"/>
    <n v="-24223"/>
    <n v="-24223"/>
    <n v="-24223"/>
    <n v="-24223"/>
    <n v="-24223"/>
    <n v="-24223"/>
    <n v="-290672"/>
    <n v="-218004"/>
    <n v="0"/>
  </r>
  <r>
    <s v="PPLCTL: TOTAL COST OF SALES"/>
    <s v="PPLCER: ENVIRONMENTAL COST RECOVERY"/>
    <n v="502013"/>
    <s v="ECR LANDFILL OPERATIONS"/>
    <x v="1"/>
    <s v="0311 - TRIMBLE COUNTY 1 - GENERATION"/>
    <x v="0"/>
    <s v="PNTL: TOTAL NON-LABOR"/>
    <s v="MA42LGE"/>
    <s v="MA42LGE TC"/>
    <s v="OTHER"/>
    <s v="P42100: GENERATION"/>
    <n v="-23517"/>
    <n v="-23517"/>
    <n v="-23517"/>
    <n v="-23517"/>
    <n v="-23517"/>
    <n v="-23517"/>
    <n v="-23517"/>
    <n v="-23517"/>
    <n v="-23517"/>
    <n v="-23517"/>
    <n v="-23517"/>
    <n v="-23517"/>
    <n v="-282206"/>
    <n v="-211654.5"/>
    <n v="0"/>
  </r>
  <r>
    <s v="PPLCTL: TOTAL COST OF SALES"/>
    <s v="PPLCER: ENVIRONMENTAL COST RECOVERY"/>
    <n v="502013"/>
    <s v="ECR LANDFILL OPERATIONS"/>
    <x v="1"/>
    <s v="0311 - TRIMBLE COUNTY 1 - GENERATION"/>
    <x v="9"/>
    <s v="PNTL: TOTAL NON-LABOR"/>
    <s v="MA42LGE"/>
    <s v="MA42LGE TC"/>
    <s v="OTHER"/>
    <s v="P42100: GENERATION"/>
    <n v="-22832"/>
    <n v="-22832"/>
    <n v="-22832"/>
    <n v="-22832"/>
    <n v="-22832"/>
    <n v="-22832"/>
    <n v="-22832"/>
    <n v="-22832"/>
    <n v="-22832"/>
    <n v="-22832"/>
    <n v="-22832"/>
    <n v="-22832"/>
    <n v="-273986"/>
    <n v="-205489.5"/>
    <n v="0"/>
  </r>
  <r>
    <s v="PPLCTL: TOTAL COST OF SALES"/>
    <s v="PPLCER: ENVIRONMENTAL COST RECOVERY"/>
    <n v="502013"/>
    <s v="ECR LANDFILL OPERATIONS"/>
    <x v="1"/>
    <s v="0311 - TRIMBLE COUNTY 1 - GENERATION"/>
    <x v="8"/>
    <s v="PNTL: TOTAL NON-LABOR"/>
    <s v="MA42LGE"/>
    <s v="MA42LGE TC"/>
    <s v="OTHER"/>
    <s v="P42100: GENERATION"/>
    <n v="-22122"/>
    <n v="-22122"/>
    <n v="-22122"/>
    <n v="-22122"/>
    <n v="-22122"/>
    <n v="-22122"/>
    <n v="-22122"/>
    <n v="-22122"/>
    <n v="-22122"/>
    <n v="-22122"/>
    <n v="-22122"/>
    <n v="-22122"/>
    <n v="-265467"/>
    <n v="-199100.25"/>
    <n v="0"/>
  </r>
  <r>
    <s v="PPLCTL: TOTAL COST OF SALES"/>
    <s v="PPLCER: ENVIRONMENTAL COST RECOVERY"/>
    <n v="512107"/>
    <s v="ECR LANDFILL MAINTENANCE"/>
    <x v="1"/>
    <s v="0321 - TRIMBLE COUNTY 2 - GENERATION"/>
    <x v="4"/>
    <s v="PLTL: TOTAL LABOR"/>
    <s v="MA41LGE"/>
    <s v="MA41LGE"/>
    <s v="OTHER"/>
    <s v="P42100: GENERATION"/>
    <n v="-21687"/>
    <n v="-19504"/>
    <n v="-19354"/>
    <n v="-20125"/>
    <n v="-19778"/>
    <n v="-18626"/>
    <n v="-20368"/>
    <n v="-21146"/>
    <n v="-20321"/>
    <n v="-22030"/>
    <n v="-16591"/>
    <n v="-17869"/>
    <n v="-237399"/>
    <n v="0"/>
    <n v="-178049.25"/>
  </r>
  <r>
    <s v="PPLCTL: TOTAL COST OF SALES"/>
    <s v="PPLCER: ENVIRONMENTAL COST RECOVERY"/>
    <n v="502013"/>
    <s v="ECR LANDFILL OPERATIONS"/>
    <x v="1"/>
    <s v="0311 - TRIMBLE COUNTY 1 - GENERATION"/>
    <x v="7"/>
    <s v="PNTL: TOTAL NON-LABOR"/>
    <s v="MA42LGE"/>
    <s v="MA42LGE TC"/>
    <s v="OTHER"/>
    <s v="P42100: GENERATION"/>
    <n v="-21497"/>
    <n v="-21497"/>
    <n v="-21497"/>
    <n v="-21497"/>
    <n v="-21497"/>
    <n v="-21497"/>
    <n v="-21497"/>
    <n v="-21497"/>
    <n v="-21497"/>
    <n v="-21497"/>
    <n v="-21497"/>
    <n v="-21497"/>
    <n v="-257968"/>
    <n v="-193476"/>
    <n v="0"/>
  </r>
  <r>
    <s v="PPLCTL: TOTAL COST OF SALES"/>
    <s v="PPLCER: ENVIRONMENTAL COST RECOVERY"/>
    <n v="512107"/>
    <s v="ECR LANDFILL MAINTENANCE"/>
    <x v="1"/>
    <s v="0321 - TRIMBLE COUNTY 2 - GENERATION"/>
    <x v="3"/>
    <s v="PLTL: TOTAL LABOR"/>
    <s v="MA41LGE"/>
    <s v="MA41LGE"/>
    <s v="OTHER"/>
    <s v="P42100: GENERATION"/>
    <n v="-21055"/>
    <n v="-18935"/>
    <n v="-18790"/>
    <n v="-19538"/>
    <n v="-19201"/>
    <n v="-18083"/>
    <n v="-19774"/>
    <n v="-20529"/>
    <n v="-19728"/>
    <n v="-21388"/>
    <n v="-16107"/>
    <n v="-17348"/>
    <n v="-230477"/>
    <n v="0"/>
    <n v="-172857.75"/>
  </r>
  <r>
    <s v="PPLCTL: TOTAL COST OF SALES"/>
    <s v="PPLCER: ENVIRONMENTAL COST RECOVERY"/>
    <n v="512107"/>
    <s v="ECR LANDFILL MAINTENANCE"/>
    <x v="1"/>
    <s v="0321 - TRIMBLE COUNTY 2 - GENERATION"/>
    <x v="2"/>
    <s v="PLTL: TOTAL LABOR"/>
    <s v="MA41LGE"/>
    <s v="MA41LGE"/>
    <s v="OTHER"/>
    <s v="P42100: GENERATION"/>
    <n v="-20441"/>
    <n v="-18384"/>
    <n v="-18242"/>
    <n v="-18969"/>
    <n v="-18642"/>
    <n v="-17556"/>
    <n v="-19198"/>
    <n v="-19931"/>
    <n v="-19153"/>
    <n v="-20765"/>
    <n v="-15638"/>
    <n v="-16843"/>
    <n v="-223761"/>
    <n v="0"/>
    <n v="-167820.75"/>
  </r>
  <r>
    <s v="PPLCTL: TOTAL COST OF SALES"/>
    <s v="PPLCER: ENVIRONMENTAL COST RECOVERY"/>
    <n v="512107"/>
    <s v="ECR LANDFILL MAINTENANCE"/>
    <x v="1"/>
    <s v="0321 - TRIMBLE COUNTY 2 - GENERATION"/>
    <x v="1"/>
    <s v="PLTL: TOTAL LABOR"/>
    <s v="MA41LGE"/>
    <s v="MA41LGE"/>
    <s v="OTHER"/>
    <s v="P42100: GENERATION"/>
    <n v="-19846"/>
    <n v="-17849"/>
    <n v="-17711"/>
    <n v="-18417"/>
    <n v="-18099"/>
    <n v="-17045"/>
    <n v="-18639"/>
    <n v="-19351"/>
    <n v="-18596"/>
    <n v="-20160"/>
    <n v="-15183"/>
    <n v="-16353"/>
    <n v="-217249"/>
    <n v="0"/>
    <n v="-162936.75"/>
  </r>
  <r>
    <s v="PPLCTL: TOTAL COST OF SALES"/>
    <s v="PPLCER: ENVIRONMENTAL COST RECOVERY"/>
    <n v="512107"/>
    <s v="ECR LANDFILL MAINTENANCE"/>
    <x v="1"/>
    <s v="0321 - TRIMBLE COUNTY 2 - GENERATION"/>
    <x v="0"/>
    <s v="PLTL: TOTAL LABOR"/>
    <s v="MA41LGE"/>
    <s v="MA41LGE"/>
    <s v="OTHER"/>
    <s v="P42100: GENERATION"/>
    <n v="-19268"/>
    <n v="-17329"/>
    <n v="-17196"/>
    <n v="-17880"/>
    <n v="-17572"/>
    <n v="-16549"/>
    <n v="-18096"/>
    <n v="-18788"/>
    <n v="-18054"/>
    <n v="-19573"/>
    <n v="-14740"/>
    <n v="-15876"/>
    <n v="-210921"/>
    <n v="0"/>
    <n v="-158190.75"/>
  </r>
  <r>
    <s v="PPLCTL: TOTAL COST OF SALES"/>
    <s v="PPLCER: ENVIRONMENTAL COST RECOVERY"/>
    <n v="512107"/>
    <s v="ECR LANDFILL MAINTENANCE"/>
    <x v="1"/>
    <s v="0321 - TRIMBLE COUNTY 2 - GENERATION"/>
    <x v="9"/>
    <s v="PLTL: TOTAL LABOR"/>
    <s v="MA41LGE"/>
    <s v="MA41LGE"/>
    <s v="OTHER"/>
    <s v="P42100: GENERATION"/>
    <n v="-18707"/>
    <n v="-16824"/>
    <n v="-16695"/>
    <n v="-17359"/>
    <n v="-17060"/>
    <n v="-16067"/>
    <n v="-17569"/>
    <n v="-18240"/>
    <n v="-17528"/>
    <n v="-19003"/>
    <n v="-14311"/>
    <n v="-15414"/>
    <n v="-204778"/>
    <n v="0"/>
    <n v="-153583.5"/>
  </r>
  <r>
    <s v="PPLCTL: TOTAL COST OF SALES"/>
    <s v="PPLCER: ENVIRONMENTAL COST RECOVERY"/>
    <n v="512107"/>
    <s v="ECR LANDFILL MAINTENANCE"/>
    <x v="1"/>
    <s v="0321 - TRIMBLE COUNTY 2 - GENERATION"/>
    <x v="8"/>
    <s v="PLTL: TOTAL LABOR"/>
    <s v="MA41LGE"/>
    <s v="MA41LGE"/>
    <s v="OTHER"/>
    <s v="P42100: GENERATION"/>
    <n v="-18259"/>
    <n v="-17360"/>
    <n v="-16304"/>
    <n v="-16965"/>
    <n v="-17622"/>
    <n v="-14783"/>
    <n v="-17197"/>
    <n v="-17825"/>
    <n v="-16192"/>
    <n v="-18574"/>
    <n v="-14944"/>
    <n v="-14196"/>
    <n v="-200222"/>
    <n v="0"/>
    <n v="-150166.5"/>
  </r>
  <r>
    <s v="PPLCTL: TOTAL COST OF SALES"/>
    <s v="PPLCER: ENVIRONMENTAL COST RECOVERY"/>
    <n v="512107"/>
    <s v="ECR LANDFILL MAINTENANCE"/>
    <x v="1"/>
    <s v="0321 - TRIMBLE COUNTY 2 - GENERATION"/>
    <x v="6"/>
    <s v="PNTL: TOTAL NON-LABOR"/>
    <s v="MA60KU"/>
    <s v="MA 60 KU"/>
    <s v="OTHER"/>
    <s v="P42100: GENERATION"/>
    <n v="-17639"/>
    <n v="-17639"/>
    <n v="-17639"/>
    <n v="-17639"/>
    <n v="-17639"/>
    <n v="-17639"/>
    <n v="-17639"/>
    <n v="-17639"/>
    <n v="-17639"/>
    <n v="-17639"/>
    <n v="-17639"/>
    <n v="-17639"/>
    <n v="-211667"/>
    <n v="0"/>
    <n v="-158750.25"/>
  </r>
  <r>
    <s v="PPLCTL: TOTAL COST OF SALES"/>
    <s v="PPLCER: ENVIRONMENTAL COST RECOVERY"/>
    <n v="502013"/>
    <s v="ECR LANDFILL OPERATIONS"/>
    <x v="1"/>
    <s v="0321 - TRIMBLE COUNTY 2 - GENERATION"/>
    <x v="6"/>
    <s v="PNTL: TOTAL NON-LABOR"/>
    <s v="MA60KU"/>
    <s v="MA 60 KU"/>
    <s v="OTHER"/>
    <s v="P42100: GENERATION"/>
    <n v="-17208"/>
    <n v="-17208"/>
    <n v="-17208"/>
    <n v="-17208"/>
    <n v="-17208"/>
    <n v="-17208"/>
    <n v="-17208"/>
    <n v="-17208"/>
    <n v="-17208"/>
    <n v="-17208"/>
    <n v="-17208"/>
    <n v="-17208"/>
    <n v="-206496"/>
    <n v="0"/>
    <n v="-154872"/>
  </r>
  <r>
    <s v="PPLCTL: TOTAL COST OF SALES"/>
    <s v="PPLCER: ENVIRONMENTAL COST RECOVERY"/>
    <n v="502013"/>
    <s v="ECR LANDFILL OPERATIONS"/>
    <x v="1"/>
    <s v="0321 - TRIMBLE COUNTY 2 - GENERATION"/>
    <x v="5"/>
    <s v="PNTL: TOTAL NON-LABOR"/>
    <s v="MA60KU"/>
    <s v="MA 60 KU"/>
    <s v="OTHER"/>
    <s v="P42100: GENERATION"/>
    <n v="-16941"/>
    <n v="-16941"/>
    <n v="-16941"/>
    <n v="-16941"/>
    <n v="-16941"/>
    <n v="-16941"/>
    <n v="-16941"/>
    <n v="-16941"/>
    <n v="-16941"/>
    <n v="-16941"/>
    <n v="-16941"/>
    <n v="-16941"/>
    <n v="-203295"/>
    <n v="0"/>
    <n v="-152471.25"/>
  </r>
  <r>
    <s v="PPLCTL: TOTAL COST OF SALES"/>
    <s v="PPLCER: ENVIRONMENTAL COST RECOVERY"/>
    <n v="512107"/>
    <s v="ECR LANDFILL MAINTENANCE"/>
    <x v="1"/>
    <s v="0321 - TRIMBLE COUNTY 2 - GENERATION"/>
    <x v="7"/>
    <s v="PLTL: TOTAL LABOR"/>
    <s v="MA41LGE"/>
    <s v="MA41LGE"/>
    <s v="OTHER"/>
    <s v="P42100: GENERATION"/>
    <n v="-16903"/>
    <n v="-16044"/>
    <n v="-17506"/>
    <n v="-14755"/>
    <n v="-16971"/>
    <n v="-16271"/>
    <n v="-14982"/>
    <n v="-18077"/>
    <n v="-15594"/>
    <n v="-17218"/>
    <n v="-15514"/>
    <n v="-12989"/>
    <n v="-192824"/>
    <n v="0"/>
    <n v="-144618"/>
  </r>
  <r>
    <s v="PPLCTL: TOTAL COST OF SALES"/>
    <s v="PPLCER: ENVIRONMENTAL COST RECOVERY"/>
    <n v="512107"/>
    <s v="ECR LANDFILL MAINTENANCE"/>
    <x v="1"/>
    <s v="0321 - TRIMBLE COUNTY 2 - GENERATION"/>
    <x v="6"/>
    <s v="PLTL: TOTAL LABOR"/>
    <s v="MA41LGE"/>
    <s v="MA41LGE"/>
    <s v="OTHER"/>
    <s v="P42100: GENERATION"/>
    <n v="-15799"/>
    <n v="-15845"/>
    <n v="-17291"/>
    <n v="-15479"/>
    <n v="-15890"/>
    <n v="-15873"/>
    <n v="-14833"/>
    <n v="-17869"/>
    <n v="-16530"/>
    <n v="-16135"/>
    <n v="-15342"/>
    <n v="-13785"/>
    <n v="-190673"/>
    <n v="0"/>
    <n v="-143004.75"/>
  </r>
  <r>
    <s v="PPLCTL: TOTAL COST OF SALES"/>
    <s v="PPLCER: ENVIRONMENTAL COST RECOVERY"/>
    <n v="512107"/>
    <s v="ECR LANDFILL MAINTENANCE"/>
    <x v="1"/>
    <s v="0321 - TRIMBLE COUNTY 2 - GENERATION"/>
    <x v="5"/>
    <s v="PLTL: TOTAL LABOR"/>
    <s v="MA41LGE"/>
    <s v="MA41LGE"/>
    <s v="OTHER"/>
    <s v="P42100: GENERATION"/>
    <n v="-15621"/>
    <n v="-15664"/>
    <n v="-17098"/>
    <n v="-15977"/>
    <n v="-15069"/>
    <n v="-15716"/>
    <n v="-15357"/>
    <n v="-16796"/>
    <n v="-16135"/>
    <n v="-15968"/>
    <n v="-14970"/>
    <n v="-14348"/>
    <n v="-188717"/>
    <n v="0"/>
    <n v="-141537.75"/>
  </r>
  <r>
    <s v="PPLCTL: TOTAL COST OF SALES"/>
    <s v="PPLCER: ENVIRONMENTAL COST RECOVERY"/>
    <n v="512108"/>
    <s v="ECR CCR BEN REUSE SYSTEM MAINT"/>
    <x v="1"/>
    <s v="0321 - TRIMBLE COUNTY 2 - GENERATION"/>
    <x v="4"/>
    <s v="PNTL: TOTAL NON-LABOR"/>
    <s v="MA41LGE"/>
    <s v="MA41LGE"/>
    <s v="OTHER"/>
    <s v="P42100: GENERATION"/>
    <n v="-15515"/>
    <n v="-15515"/>
    <n v="-15515"/>
    <n v="-15515"/>
    <n v="-15515"/>
    <n v="-15515"/>
    <n v="-15515"/>
    <n v="-15515"/>
    <n v="-15515"/>
    <n v="-15515"/>
    <n v="-15515"/>
    <n v="-15515"/>
    <n v="-186179"/>
    <n v="0"/>
    <n v="-139634.25"/>
  </r>
  <r>
    <s v="PPLCTL: TOTAL COST OF SALES"/>
    <s v="PPLCER: ENVIRONMENTAL COST RECOVERY"/>
    <n v="512108"/>
    <s v="ECR CCR BEN REUSE SYSTEM MAINT"/>
    <x v="1"/>
    <s v="0321 - TRIMBLE COUNTY 2 - GENERATION"/>
    <x v="3"/>
    <s v="PNTL: TOTAL NON-LABOR"/>
    <s v="MA41LGE"/>
    <s v="MA41LGE"/>
    <s v="OTHER"/>
    <s v="P42100: GENERATION"/>
    <n v="-15063"/>
    <n v="-15063"/>
    <n v="-15063"/>
    <n v="-15063"/>
    <n v="-15063"/>
    <n v="-15063"/>
    <n v="-15063"/>
    <n v="-15063"/>
    <n v="-15063"/>
    <n v="-15063"/>
    <n v="-15063"/>
    <n v="-15063"/>
    <n v="-180750"/>
    <n v="0"/>
    <n v="-135562.5"/>
  </r>
  <r>
    <s v="PPLCTL: TOTAL COST OF SALES"/>
    <s v="PPLCER: ENVIRONMENTAL COST RECOVERY"/>
    <n v="512107"/>
    <s v="ECR LANDFILL MAINTENANCE"/>
    <x v="1"/>
    <s v="0311 - TRIMBLE COUNTY 1 - GENERATION"/>
    <x v="6"/>
    <s v="PNTL: TOTAL NON-LABOR"/>
    <s v="MA42LGE"/>
    <s v="MA42LGE TC"/>
    <s v="OTHER"/>
    <s v="P42100: GENERATION"/>
    <n v="-14706"/>
    <n v="-14706"/>
    <n v="-14706"/>
    <n v="-14706"/>
    <n v="-14706"/>
    <n v="-14706"/>
    <n v="-14706"/>
    <n v="-14706"/>
    <n v="-14706"/>
    <n v="-14706"/>
    <n v="-14706"/>
    <n v="-14706"/>
    <n v="-176473"/>
    <n v="-132354.75"/>
    <n v="0"/>
  </r>
  <r>
    <s v="PPLCTL: TOTAL COST OF SALES"/>
    <s v="PPLCER: ENVIRONMENTAL COST RECOVERY"/>
    <n v="512108"/>
    <s v="ECR CCR BEN REUSE SYSTEM MAINT"/>
    <x v="1"/>
    <s v="0321 - TRIMBLE COUNTY 2 - GENERATION"/>
    <x v="2"/>
    <s v="PNTL: TOTAL NON-LABOR"/>
    <s v="MA41LGE"/>
    <s v="MA41LGE"/>
    <s v="OTHER"/>
    <s v="P42100: GENERATION"/>
    <n v="-14624"/>
    <n v="-14624"/>
    <n v="-14624"/>
    <n v="-14624"/>
    <n v="-14624"/>
    <n v="-14624"/>
    <n v="-14624"/>
    <n v="-14624"/>
    <n v="-14624"/>
    <n v="-14624"/>
    <n v="-14624"/>
    <n v="-14624"/>
    <n v="-175483"/>
    <n v="0"/>
    <n v="-131612.25"/>
  </r>
  <r>
    <s v="PPLCTL: TOTAL COST OF SALES"/>
    <s v="PPLCER: ENVIRONMENTAL COST RECOVERY"/>
    <n v="502017"/>
    <s v="ECR EFFLUENT WATER OPERATIONS"/>
    <x v="1"/>
    <s v="0321 - TRIMBLE COUNTY 2 - GENERATION"/>
    <x v="0"/>
    <s v="PLTL: TOTAL LABOR"/>
    <s v="MA41LGE"/>
    <s v="MA41LGE"/>
    <s v="OTHER"/>
    <s v="P42100: GENERATION"/>
    <n v="-14427"/>
    <n v="-13014"/>
    <n v="-12968"/>
    <n v="-13617"/>
    <n v="-13502"/>
    <n v="-12817"/>
    <n v="-14082"/>
    <n v="-14339"/>
    <n v="-13758"/>
    <n v="-14987"/>
    <n v="-11392"/>
    <n v="-12809"/>
    <n v="-161711"/>
    <n v="0"/>
    <n v="-121283.25"/>
  </r>
  <r>
    <s v="PPLCTL: TOTAL COST OF SALES"/>
    <s v="PPLCER: ENVIRONMENTAL COST RECOVERY"/>
    <n v="502017"/>
    <s v="ECR EFFLUENT WATER OPERATIONS"/>
    <x v="1"/>
    <s v="0321 - TRIMBLE COUNTY 2 - GENERATION"/>
    <x v="1"/>
    <s v="PLTL: TOTAL LABOR"/>
    <s v="MA41LGE"/>
    <s v="MA41LGE"/>
    <s v="OTHER"/>
    <s v="P42100: GENERATION"/>
    <n v="-14427"/>
    <n v="-13014"/>
    <n v="-12968"/>
    <n v="-13617"/>
    <n v="-13502"/>
    <n v="-12817"/>
    <n v="-14082"/>
    <n v="-14339"/>
    <n v="-13758"/>
    <n v="-14987"/>
    <n v="-11392"/>
    <n v="-12809"/>
    <n v="-161711"/>
    <n v="0"/>
    <n v="-121283.25"/>
  </r>
  <r>
    <s v="PPLCTL: TOTAL COST OF SALES"/>
    <s v="PPLCER: ENVIRONMENTAL COST RECOVERY"/>
    <n v="502017"/>
    <s v="ECR EFFLUENT WATER OPERATIONS"/>
    <x v="1"/>
    <s v="0321 - TRIMBLE COUNTY 2 - GENERATION"/>
    <x v="2"/>
    <s v="PLTL: TOTAL LABOR"/>
    <s v="MA41LGE"/>
    <s v="MA41LGE"/>
    <s v="OTHER"/>
    <s v="P42100: GENERATION"/>
    <n v="-14427"/>
    <n v="-13014"/>
    <n v="-12968"/>
    <n v="-13617"/>
    <n v="-13502"/>
    <n v="-12817"/>
    <n v="-14082"/>
    <n v="-14339"/>
    <n v="-13758"/>
    <n v="-14987"/>
    <n v="-11392"/>
    <n v="-12809"/>
    <n v="-161711"/>
    <n v="0"/>
    <n v="-121283.25"/>
  </r>
  <r>
    <s v="PPLCTL: TOTAL COST OF SALES"/>
    <s v="PPLCER: ENVIRONMENTAL COST RECOVERY"/>
    <n v="502017"/>
    <s v="ECR EFFLUENT WATER OPERATIONS"/>
    <x v="1"/>
    <s v="0321 - TRIMBLE COUNTY 2 - GENERATION"/>
    <x v="3"/>
    <s v="PLTL: TOTAL LABOR"/>
    <s v="MA41LGE"/>
    <s v="MA41LGE"/>
    <s v="OTHER"/>
    <s v="P42100: GENERATION"/>
    <n v="-14427"/>
    <n v="-13014"/>
    <n v="-12968"/>
    <n v="-13617"/>
    <n v="-13502"/>
    <n v="-12817"/>
    <n v="-14082"/>
    <n v="-14339"/>
    <n v="-13758"/>
    <n v="-14987"/>
    <n v="-11392"/>
    <n v="-12809"/>
    <n v="-161711"/>
    <n v="0"/>
    <n v="-121283.25"/>
  </r>
  <r>
    <s v="PPLCTL: TOTAL COST OF SALES"/>
    <s v="PPLCER: ENVIRONMENTAL COST RECOVERY"/>
    <n v="502017"/>
    <s v="ECR EFFLUENT WATER OPERATIONS"/>
    <x v="1"/>
    <s v="0321 - TRIMBLE COUNTY 2 - GENERATION"/>
    <x v="4"/>
    <s v="PLTL: TOTAL LABOR"/>
    <s v="MA41LGE"/>
    <s v="MA41LGE"/>
    <s v="OTHER"/>
    <s v="P42100: GENERATION"/>
    <n v="-14427"/>
    <n v="-13014"/>
    <n v="-12968"/>
    <n v="-13617"/>
    <n v="-13502"/>
    <n v="-12817"/>
    <n v="-14082"/>
    <n v="-14339"/>
    <n v="-13758"/>
    <n v="-14987"/>
    <n v="-11392"/>
    <n v="-12809"/>
    <n v="-161711"/>
    <n v="0"/>
    <n v="-121283.25"/>
  </r>
  <r>
    <s v="PPLCTL: TOTAL COST OF SALES"/>
    <s v="PPLCER: ENVIRONMENTAL COST RECOVERY"/>
    <n v="502017"/>
    <s v="ECR EFFLUENT WATER OPERATIONS"/>
    <x v="1"/>
    <s v="0321 - TRIMBLE COUNTY 2 - GENERATION"/>
    <x v="9"/>
    <s v="PLTL: TOTAL LABOR"/>
    <s v="MA41LGE"/>
    <s v="MA41LGE"/>
    <s v="OTHER"/>
    <s v="P42100: GENERATION"/>
    <n v="-14427"/>
    <n v="-13014"/>
    <n v="-12968"/>
    <n v="-13617"/>
    <n v="-13502"/>
    <n v="-12816"/>
    <n v="-14081"/>
    <n v="-14339"/>
    <n v="-13758"/>
    <n v="-14987"/>
    <n v="-11393"/>
    <n v="-12809"/>
    <n v="-161711"/>
    <n v="0"/>
    <n v="-121283.25"/>
  </r>
  <r>
    <s v="PPLCTL: TOTAL COST OF SALES"/>
    <s v="PPLCER: ENVIRONMENTAL COST RECOVERY"/>
    <n v="502013"/>
    <s v="ECR LANDFILL OPERATIONS"/>
    <x v="1"/>
    <s v="0311 - TRIMBLE COUNTY 1 - GENERATION"/>
    <x v="6"/>
    <s v="PNTL: TOTAL NON-LABOR"/>
    <s v="MA42LGE"/>
    <s v="MA42LGE TC"/>
    <s v="OTHER"/>
    <s v="P42100: GENERATION"/>
    <n v="-14347"/>
    <n v="-14347"/>
    <n v="-14347"/>
    <n v="-14347"/>
    <n v="-14347"/>
    <n v="-14347"/>
    <n v="-14347"/>
    <n v="-14347"/>
    <n v="-14347"/>
    <n v="-14347"/>
    <n v="-14347"/>
    <n v="-14347"/>
    <n v="-172162"/>
    <n v="-129121.5"/>
    <n v="0"/>
  </r>
  <r>
    <s v="PPLCTL: TOTAL COST OF SALES"/>
    <s v="PPLCER: ENVIRONMENTAL COST RECOVERY"/>
    <n v="512108"/>
    <s v="ECR CCR BEN REUSE SYSTEM MAINT"/>
    <x v="1"/>
    <s v="0321 - TRIMBLE COUNTY 2 - GENERATION"/>
    <x v="1"/>
    <s v="PNTL: TOTAL NON-LABOR"/>
    <s v="MA41LGE"/>
    <s v="MA41LGE"/>
    <s v="OTHER"/>
    <s v="P42100: GENERATION"/>
    <n v="-14198"/>
    <n v="-14198"/>
    <n v="-14198"/>
    <n v="-14198"/>
    <n v="-14198"/>
    <n v="-14198"/>
    <n v="-14198"/>
    <n v="-14198"/>
    <n v="-14198"/>
    <n v="-14198"/>
    <n v="-14198"/>
    <n v="-14198"/>
    <n v="-170376"/>
    <n v="0"/>
    <n v="-127782"/>
  </r>
  <r>
    <s v="PPLCTL: TOTAL COST OF SALES"/>
    <s v="PPLCER: ENVIRONMENTAL COST RECOVERY"/>
    <n v="502013"/>
    <s v="ECR LANDFILL OPERATIONS"/>
    <x v="1"/>
    <s v="0311 - TRIMBLE COUNTY 1 - GENERATION"/>
    <x v="5"/>
    <s v="PNTL: TOTAL NON-LABOR"/>
    <s v="MA42LGE"/>
    <s v="MA42LGE TC"/>
    <s v="OTHER"/>
    <s v="P42100: GENERATION"/>
    <n v="-14124"/>
    <n v="-14124"/>
    <n v="-14124"/>
    <n v="-14124"/>
    <n v="-14124"/>
    <n v="-14124"/>
    <n v="-14124"/>
    <n v="-14124"/>
    <n v="-14124"/>
    <n v="-14124"/>
    <n v="-14124"/>
    <n v="-14124"/>
    <n v="-169493"/>
    <n v="-127119.75"/>
    <n v="0"/>
  </r>
  <r>
    <s v="PPLCTL: TOTAL COST OF SALES"/>
    <s v="PPLCER: ENVIRONMENTAL COST RECOVERY"/>
    <n v="502017"/>
    <s v="ECR EFFLUENT WATER OPERATIONS"/>
    <x v="1"/>
    <s v="0321 - TRIMBLE COUNTY 2 - GENERATION"/>
    <x v="8"/>
    <s v="PLTL: TOTAL LABOR"/>
    <s v="MA41LGE"/>
    <s v="MA41LGE"/>
    <s v="OTHER"/>
    <s v="P42100: GENERATION"/>
    <n v="-14067"/>
    <n v="-13399"/>
    <n v="-12645"/>
    <n v="-13277"/>
    <n v="-13878"/>
    <n v="-11785"/>
    <n v="-13731"/>
    <n v="-13978"/>
    <n v="-12702"/>
    <n v="-14610"/>
    <n v="-11825"/>
    <n v="-11783"/>
    <n v="-157680"/>
    <n v="0"/>
    <n v="-118260"/>
  </r>
  <r>
    <s v="PPLCTL: TOTAL COST OF SALES"/>
    <s v="PPLCER: ENVIRONMENTAL COST RECOVERY"/>
    <n v="512108"/>
    <s v="ECR CCR BEN REUSE SYSTEM MAINT"/>
    <x v="1"/>
    <s v="0321 - TRIMBLE COUNTY 2 - GENERATION"/>
    <x v="0"/>
    <s v="PNTL: TOTAL NON-LABOR"/>
    <s v="MA41LGE"/>
    <s v="MA41LGE"/>
    <s v="OTHER"/>
    <s v="P42100: GENERATION"/>
    <n v="-13784"/>
    <n v="-13784"/>
    <n v="-13784"/>
    <n v="-13784"/>
    <n v="-13784"/>
    <n v="-13784"/>
    <n v="-13784"/>
    <n v="-13784"/>
    <n v="-13784"/>
    <n v="-13784"/>
    <n v="-13784"/>
    <n v="-13784"/>
    <n v="-165414"/>
    <n v="0"/>
    <n v="-124060.5"/>
  </r>
  <r>
    <s v="PPLCTL: TOTAL COST OF SALES"/>
    <s v="PPLCER: ENVIRONMENTAL COST RECOVERY"/>
    <n v="512108"/>
    <s v="ECR CCR BEN REUSE SYSTEM MAINT"/>
    <x v="1"/>
    <s v="0321 - TRIMBLE COUNTY 2 - GENERATION"/>
    <x v="9"/>
    <s v="PNTL: TOTAL NON-LABOR"/>
    <s v="MA41LGE"/>
    <s v="MA41LGE"/>
    <s v="OTHER"/>
    <s v="P42100: GENERATION"/>
    <n v="-13383"/>
    <n v="-13383"/>
    <n v="-13383"/>
    <n v="-13383"/>
    <n v="-13383"/>
    <n v="-13383"/>
    <n v="-13383"/>
    <n v="-13383"/>
    <n v="-13383"/>
    <n v="-13383"/>
    <n v="-13383"/>
    <n v="-13383"/>
    <n v="-160596"/>
    <n v="0"/>
    <n v="-120447"/>
  </r>
  <r>
    <s v="PPLCTL: TOTAL COST OF SALES"/>
    <s v="PPLCER: ENVIRONMENTAL COST RECOVERY"/>
    <n v="512108"/>
    <s v="ECR CCR BEN REUSE SYSTEM MAINT"/>
    <x v="1"/>
    <s v="0321 - TRIMBLE COUNTY 2 - GENERATION"/>
    <x v="8"/>
    <s v="PNTL: TOTAL NON-LABOR"/>
    <s v="MA41LGE"/>
    <s v="MA41LGE"/>
    <s v="OTHER"/>
    <s v="P42100: GENERATION"/>
    <n v="-12990"/>
    <n v="-12990"/>
    <n v="-12990"/>
    <n v="-12990"/>
    <n v="-12990"/>
    <n v="-12990"/>
    <n v="-12990"/>
    <n v="-12990"/>
    <n v="-12990"/>
    <n v="-12990"/>
    <n v="-12990"/>
    <n v="-12990"/>
    <n v="-155885"/>
    <n v="0"/>
    <n v="-116913.75"/>
  </r>
  <r>
    <s v="PPLCTL: TOTAL COST OF SALES"/>
    <s v="PPLCER: ENVIRONMENTAL COST RECOVERY"/>
    <n v="502017"/>
    <s v="ECR EFFLUENT WATER OPERATIONS"/>
    <x v="1"/>
    <s v="0321 - TRIMBLE COUNTY 2 - GENERATION"/>
    <x v="9"/>
    <s v="PNTL: TOTAL NON-LABOR"/>
    <s v="MA60KU"/>
    <s v="MA 60 KU"/>
    <s v="OTHER"/>
    <s v="P42100: GENERATION"/>
    <n v="-12950"/>
    <n v="-12950"/>
    <n v="-12950"/>
    <n v="-12950"/>
    <n v="-12950"/>
    <n v="-12950"/>
    <n v="-12950"/>
    <n v="-12950"/>
    <n v="-12950"/>
    <n v="-12950"/>
    <n v="-12950"/>
    <n v="-12950"/>
    <n v="-155403"/>
    <n v="0"/>
    <n v="-116552.25"/>
  </r>
  <r>
    <s v="PPLCTL: TOTAL COST OF SALES"/>
    <s v="PPLCER: ENVIRONMENTAL COST RECOVERY"/>
    <n v="502017"/>
    <s v="ECR EFFLUENT WATER OPERATIONS"/>
    <x v="1"/>
    <s v="0321 - TRIMBLE COUNTY 2 - GENERATION"/>
    <x v="0"/>
    <s v="PNTL: TOTAL NON-LABOR"/>
    <s v="MA60KU"/>
    <s v="MA 60 KU"/>
    <s v="OTHER"/>
    <s v="P42100: GENERATION"/>
    <n v="-12950"/>
    <n v="-12950"/>
    <n v="-12950"/>
    <n v="-12950"/>
    <n v="-12950"/>
    <n v="-12950"/>
    <n v="-12950"/>
    <n v="-12950"/>
    <n v="-12950"/>
    <n v="-12950"/>
    <n v="-12950"/>
    <n v="-12950"/>
    <n v="-155403"/>
    <n v="0"/>
    <n v="-116552.25"/>
  </r>
  <r>
    <s v="PPLCTL: TOTAL COST OF SALES"/>
    <s v="PPLCER: ENVIRONMENTAL COST RECOVERY"/>
    <n v="502017"/>
    <s v="ECR EFFLUENT WATER OPERATIONS"/>
    <x v="1"/>
    <s v="0321 - TRIMBLE COUNTY 2 - GENERATION"/>
    <x v="1"/>
    <s v="PNTL: TOTAL NON-LABOR"/>
    <s v="MA60KU"/>
    <s v="MA 60 KU"/>
    <s v="OTHER"/>
    <s v="P42100: GENERATION"/>
    <n v="-12950"/>
    <n v="-12950"/>
    <n v="-12950"/>
    <n v="-12950"/>
    <n v="-12950"/>
    <n v="-12950"/>
    <n v="-12950"/>
    <n v="-12950"/>
    <n v="-12950"/>
    <n v="-12950"/>
    <n v="-12950"/>
    <n v="-12950"/>
    <n v="-155403"/>
    <n v="0"/>
    <n v="-116552.25"/>
  </r>
  <r>
    <s v="PPLCTL: TOTAL COST OF SALES"/>
    <s v="PPLCER: ENVIRONMENTAL COST RECOVERY"/>
    <n v="502017"/>
    <s v="ECR EFFLUENT WATER OPERATIONS"/>
    <x v="1"/>
    <s v="0321 - TRIMBLE COUNTY 2 - GENERATION"/>
    <x v="2"/>
    <s v="PNTL: TOTAL NON-LABOR"/>
    <s v="MA60KU"/>
    <s v="MA 60 KU"/>
    <s v="OTHER"/>
    <s v="P42100: GENERATION"/>
    <n v="-12950"/>
    <n v="-12950"/>
    <n v="-12950"/>
    <n v="-12950"/>
    <n v="-12950"/>
    <n v="-12950"/>
    <n v="-12950"/>
    <n v="-12950"/>
    <n v="-12950"/>
    <n v="-12950"/>
    <n v="-12950"/>
    <n v="-12950"/>
    <n v="-155403"/>
    <n v="0"/>
    <n v="-116552.25"/>
  </r>
  <r>
    <s v="PPLCTL: TOTAL COST OF SALES"/>
    <s v="PPLCER: ENVIRONMENTAL COST RECOVERY"/>
    <n v="502017"/>
    <s v="ECR EFFLUENT WATER OPERATIONS"/>
    <x v="1"/>
    <s v="0321 - TRIMBLE COUNTY 2 - GENERATION"/>
    <x v="3"/>
    <s v="PNTL: TOTAL NON-LABOR"/>
    <s v="MA60KU"/>
    <s v="MA 60 KU"/>
    <s v="OTHER"/>
    <s v="P42100: GENERATION"/>
    <n v="-12950"/>
    <n v="-12950"/>
    <n v="-12950"/>
    <n v="-12950"/>
    <n v="-12950"/>
    <n v="-12950"/>
    <n v="-12950"/>
    <n v="-12950"/>
    <n v="-12950"/>
    <n v="-12950"/>
    <n v="-12950"/>
    <n v="-12950"/>
    <n v="-155403"/>
    <n v="0"/>
    <n v="-116552.25"/>
  </r>
  <r>
    <s v="PPLCTL: TOTAL COST OF SALES"/>
    <s v="PPLCER: ENVIRONMENTAL COST RECOVERY"/>
    <n v="502017"/>
    <s v="ECR EFFLUENT WATER OPERATIONS"/>
    <x v="1"/>
    <s v="0321 - TRIMBLE COUNTY 2 - GENERATION"/>
    <x v="4"/>
    <s v="PNTL: TOTAL NON-LABOR"/>
    <s v="MA60KU"/>
    <s v="MA 60 KU"/>
    <s v="OTHER"/>
    <s v="P42100: GENERATION"/>
    <n v="-12950"/>
    <n v="-12950"/>
    <n v="-12950"/>
    <n v="-12950"/>
    <n v="-12950"/>
    <n v="-12950"/>
    <n v="-12950"/>
    <n v="-12950"/>
    <n v="-12950"/>
    <n v="-12950"/>
    <n v="-12950"/>
    <n v="-12950"/>
    <n v="-155403"/>
    <n v="0"/>
    <n v="-116552.25"/>
  </r>
  <r>
    <s v="PPLCTL: TOTAL COST OF SALES"/>
    <s v="PPLCER: ENVIRONMENTAL COST RECOVERY"/>
    <n v="512108"/>
    <s v="ECR CCR BEN REUSE SYSTEM MAINT"/>
    <x v="1"/>
    <s v="0321 - TRIMBLE COUNTY 2 - GENERATION"/>
    <x v="7"/>
    <s v="PNTL: TOTAL NON-LABOR"/>
    <s v="MA41LGE"/>
    <s v="MA41LGE"/>
    <s v="OTHER"/>
    <s v="P42100: GENERATION"/>
    <n v="-12738"/>
    <n v="-12738"/>
    <n v="-12738"/>
    <n v="-12738"/>
    <n v="-12738"/>
    <n v="-12738"/>
    <n v="-12738"/>
    <n v="-12738"/>
    <n v="-12738"/>
    <n v="-12738"/>
    <n v="-12738"/>
    <n v="-12738"/>
    <n v="-152862"/>
    <n v="0"/>
    <n v="-114646.5"/>
  </r>
  <r>
    <s v="PPLCTL: TOTAL COST OF SALES"/>
    <s v="PPLCER: ENVIRONMENTAL COST RECOVERY"/>
    <n v="512108"/>
    <s v="ECR CCR BEN REUSE SYSTEM MAINT"/>
    <x v="1"/>
    <s v="0321 - TRIMBLE COUNTY 2 - GENERATION"/>
    <x v="6"/>
    <s v="PNTL: TOTAL NON-LABOR"/>
    <s v="MA41LGE"/>
    <s v="MA41LGE"/>
    <s v="OTHER"/>
    <s v="P42100: GENERATION"/>
    <n v="-12489"/>
    <n v="-12489"/>
    <n v="-12489"/>
    <n v="-12489"/>
    <n v="-12489"/>
    <n v="-12489"/>
    <n v="-12489"/>
    <n v="-12489"/>
    <n v="-12489"/>
    <n v="-12489"/>
    <n v="-12489"/>
    <n v="-12489"/>
    <n v="-149862"/>
    <n v="0"/>
    <n v="-112396.5"/>
  </r>
  <r>
    <s v="PPLCTL: TOTAL COST OF SALES"/>
    <s v="PPLCER: ENVIRONMENTAL COST RECOVERY"/>
    <n v="502017"/>
    <s v="ECR EFFLUENT WATER OPERATIONS"/>
    <x v="1"/>
    <s v="0321 - TRIMBLE COUNTY 2 - GENERATION"/>
    <x v="8"/>
    <s v="PNTL: TOTAL NON-LABOR"/>
    <s v="MA60KU"/>
    <s v="MA 60 KU"/>
    <s v="OTHER"/>
    <s v="P42100: GENERATION"/>
    <n v="-12336"/>
    <n v="-12336"/>
    <n v="-12336"/>
    <n v="-12336"/>
    <n v="-12336"/>
    <n v="-12336"/>
    <n v="-12336"/>
    <n v="-12336"/>
    <n v="-12336"/>
    <n v="-12336"/>
    <n v="-12336"/>
    <n v="-12336"/>
    <n v="-148036"/>
    <n v="0"/>
    <n v="-111027"/>
  </r>
  <r>
    <s v="PPLCTL: TOTAL COST OF SALES"/>
    <s v="PPLCER: ENVIRONMENTAL COST RECOVERY"/>
    <n v="512108"/>
    <s v="ECR CCR BEN REUSE SYSTEM MAINT"/>
    <x v="1"/>
    <s v="0321 - TRIMBLE COUNTY 2 - GENERATION"/>
    <x v="5"/>
    <s v="PNTL: TOTAL NON-LABOR"/>
    <s v="MA41LGE"/>
    <s v="MA41LGE"/>
    <s v="OTHER"/>
    <s v="P42100: GENERATION"/>
    <n v="-12244"/>
    <n v="-12244"/>
    <n v="-12244"/>
    <n v="-12244"/>
    <n v="-12244"/>
    <n v="-12244"/>
    <n v="-12244"/>
    <n v="-12244"/>
    <n v="-12244"/>
    <n v="-12244"/>
    <n v="-12244"/>
    <n v="-12244"/>
    <n v="-146932"/>
    <n v="0"/>
    <n v="-110199"/>
  </r>
  <r>
    <s v="PPLCTL: TOTAL COST OF SALES"/>
    <s v="PPLCER: ENVIRONMENTAL COST RECOVERY"/>
    <n v="502013"/>
    <s v="ECR LANDFILL OPERATIONS"/>
    <x v="1"/>
    <s v="0301 - TRIMBLE COUNTY COMMON-GENERATION"/>
    <x v="4"/>
    <s v="PLTL: TOTAL LABOR"/>
    <s v="MA40LGE"/>
    <s v="MASS ALLOC 40 BUDGET"/>
    <s v="GEN O M: OTHER"/>
    <s v="P42100: GENERATION"/>
    <n v="-12102"/>
    <n v="-12102"/>
    <n v="-12102"/>
    <n v="-12102"/>
    <n v="-12102"/>
    <n v="-12102"/>
    <n v="-12102"/>
    <n v="-12102"/>
    <n v="-12102"/>
    <n v="-12102"/>
    <n v="-12102"/>
    <n v="-12108"/>
    <n v="-145236"/>
    <n v="-43916.797029923997"/>
    <n v="-65010.202970076003"/>
  </r>
  <r>
    <s v="PPLCTL: TOTAL COST OF SALES"/>
    <s v="PPLCER: ENVIRONMENTAL COST RECOVERY"/>
    <n v="502013"/>
    <s v="ECR LANDFILL OPERATIONS"/>
    <x v="1"/>
    <s v="0301 - TRIMBLE COUNTY COMMON-GENERATION"/>
    <x v="3"/>
    <s v="PLTL: TOTAL LABOR"/>
    <s v="MA40LGE"/>
    <s v="MASS ALLOC 40 BUDGET"/>
    <s v="GEN O M: OTHER"/>
    <s v="P42100: GENERATION"/>
    <n v="-11750"/>
    <n v="-11750"/>
    <n v="-11750"/>
    <n v="-11750"/>
    <n v="-11750"/>
    <n v="-11750"/>
    <n v="-11750"/>
    <n v="-11750"/>
    <n v="-11750"/>
    <n v="-11750"/>
    <n v="-11750"/>
    <n v="-11755"/>
    <n v="-141001"/>
    <n v="-42636.207951308999"/>
    <n v="-63114.542048691001"/>
  </r>
  <r>
    <s v="PPLCTL: TOTAL COST OF SALES"/>
    <s v="PPLCER: ENVIRONMENTAL COST RECOVERY"/>
    <n v="502013"/>
    <s v="ECR LANDFILL OPERATIONS"/>
    <x v="1"/>
    <s v="0301 - TRIMBLE COUNTY COMMON-GENERATION"/>
    <x v="2"/>
    <s v="PLTL: TOTAL LABOR"/>
    <s v="MA40LGE"/>
    <s v="MASS ALLOC 40 BUDGET"/>
    <s v="GEN O M: OTHER"/>
    <s v="P42100: GENERATION"/>
    <n v="-11407"/>
    <n v="-11407"/>
    <n v="-11407"/>
    <n v="-11407"/>
    <n v="-11407"/>
    <n v="-11407"/>
    <n v="-11407"/>
    <n v="-11407"/>
    <n v="-11407"/>
    <n v="-11407"/>
    <n v="-11407"/>
    <n v="-11413"/>
    <n v="-136892"/>
    <n v="-41393.719043628"/>
    <n v="-61275.280956372"/>
  </r>
  <r>
    <s v="PPLCTL: TOTAL COST OF SALES"/>
    <s v="PPLCER: ENVIRONMENTAL COST RECOVERY"/>
    <n v="502013"/>
    <s v="ECR LANDFILL OPERATIONS"/>
    <x v="1"/>
    <s v="0301 - TRIMBLE COUNTY COMMON-GENERATION"/>
    <x v="1"/>
    <s v="PLTL: TOTAL LABOR"/>
    <s v="MA40LGE"/>
    <s v="MASS ALLOC 40 BUDGET"/>
    <s v="GEN O M: OTHER"/>
    <s v="P42100: GENERATION"/>
    <n v="-11075"/>
    <n v="-11075"/>
    <n v="-11075"/>
    <n v="-11075"/>
    <n v="-11075"/>
    <n v="-11075"/>
    <n v="-11075"/>
    <n v="-11075"/>
    <n v="-11075"/>
    <n v="-11075"/>
    <n v="-11075"/>
    <n v="-11081"/>
    <n v="-132908"/>
    <n v="-40189.027924572001"/>
    <n v="-59491.972075427999"/>
  </r>
  <r>
    <s v="PPLCTL: TOTAL COST OF SALES"/>
    <s v="PPLCER: ENVIRONMENTAL COST RECOVERY"/>
    <n v="512107"/>
    <s v="ECR LANDFILL MAINTENANCE"/>
    <x v="1"/>
    <s v="0321 - TRIMBLE COUNTY 2 - GENERATION"/>
    <x v="5"/>
    <s v="PNTL: TOTAL NON-LABOR"/>
    <s v="MA60KU"/>
    <s v="MA 60 KU"/>
    <s v="OTHER"/>
    <s v="P42100: GENERATION"/>
    <n v="-11012"/>
    <n v="-11012"/>
    <n v="-11012"/>
    <n v="-11012"/>
    <n v="-11012"/>
    <n v="-11012"/>
    <n v="-19967"/>
    <n v="-19967"/>
    <n v="-19967"/>
    <n v="-19967"/>
    <n v="-19967"/>
    <n v="-19967"/>
    <n v="-185876"/>
    <n v="0"/>
    <n v="-139407"/>
  </r>
  <r>
    <s v="PPLCTL: TOTAL COST OF SALES"/>
    <s v="PPLCER: ENVIRONMENTAL COST RECOVERY"/>
    <n v="502017"/>
    <s v="ECR EFFLUENT WATER OPERATIONS"/>
    <x v="1"/>
    <s v="0311 - TRIMBLE COUNTY 1 - GENERATION"/>
    <x v="9"/>
    <s v="PNTL: TOTAL NON-LABOR"/>
    <s v="MA42LGE"/>
    <s v="MA42LGE TC"/>
    <s v="OTHER"/>
    <s v="P42100: GENERATION"/>
    <n v="-10797"/>
    <n v="-10797"/>
    <n v="-10797"/>
    <n v="-10797"/>
    <n v="-10797"/>
    <n v="-10797"/>
    <n v="-10797"/>
    <n v="-10797"/>
    <n v="-10797"/>
    <n v="-10797"/>
    <n v="-10797"/>
    <n v="-10797"/>
    <n v="-129564"/>
    <n v="-97173"/>
    <n v="0"/>
  </r>
  <r>
    <s v="PPLCTL: TOTAL COST OF SALES"/>
    <s v="PPLCER: ENVIRONMENTAL COST RECOVERY"/>
    <n v="502017"/>
    <s v="ECR EFFLUENT WATER OPERATIONS"/>
    <x v="1"/>
    <s v="0311 - TRIMBLE COUNTY 1 - GENERATION"/>
    <x v="0"/>
    <s v="PNTL: TOTAL NON-LABOR"/>
    <s v="MA42LGE"/>
    <s v="MA42LGE TC"/>
    <s v="OTHER"/>
    <s v="P42100: GENERATION"/>
    <n v="-10797"/>
    <n v="-10797"/>
    <n v="-10797"/>
    <n v="-10797"/>
    <n v="-10797"/>
    <n v="-10797"/>
    <n v="-10797"/>
    <n v="-10797"/>
    <n v="-10797"/>
    <n v="-10797"/>
    <n v="-10797"/>
    <n v="-10797"/>
    <n v="-129564"/>
    <n v="-97173"/>
    <n v="0"/>
  </r>
  <r>
    <s v="PPLCTL: TOTAL COST OF SALES"/>
    <s v="PPLCER: ENVIRONMENTAL COST RECOVERY"/>
    <n v="502017"/>
    <s v="ECR EFFLUENT WATER OPERATIONS"/>
    <x v="1"/>
    <s v="0311 - TRIMBLE COUNTY 1 - GENERATION"/>
    <x v="1"/>
    <s v="PNTL: TOTAL NON-LABOR"/>
    <s v="MA42LGE"/>
    <s v="MA42LGE TC"/>
    <s v="OTHER"/>
    <s v="P42100: GENERATION"/>
    <n v="-10797"/>
    <n v="-10797"/>
    <n v="-10797"/>
    <n v="-10797"/>
    <n v="-10797"/>
    <n v="-10797"/>
    <n v="-10797"/>
    <n v="-10797"/>
    <n v="-10797"/>
    <n v="-10797"/>
    <n v="-10797"/>
    <n v="-10797"/>
    <n v="-129564"/>
    <n v="-97173"/>
    <n v="0"/>
  </r>
  <r>
    <s v="PPLCTL: TOTAL COST OF SALES"/>
    <s v="PPLCER: ENVIRONMENTAL COST RECOVERY"/>
    <n v="502017"/>
    <s v="ECR EFFLUENT WATER OPERATIONS"/>
    <x v="1"/>
    <s v="0311 - TRIMBLE COUNTY 1 - GENERATION"/>
    <x v="2"/>
    <s v="PNTL: TOTAL NON-LABOR"/>
    <s v="MA42LGE"/>
    <s v="MA42LGE TC"/>
    <s v="OTHER"/>
    <s v="P42100: GENERATION"/>
    <n v="-10797"/>
    <n v="-10797"/>
    <n v="-10797"/>
    <n v="-10797"/>
    <n v="-10797"/>
    <n v="-10797"/>
    <n v="-10797"/>
    <n v="-10797"/>
    <n v="-10797"/>
    <n v="-10797"/>
    <n v="-10797"/>
    <n v="-10797"/>
    <n v="-129564"/>
    <n v="-97173"/>
    <n v="0"/>
  </r>
  <r>
    <s v="PPLCTL: TOTAL COST OF SALES"/>
    <s v="PPLCER: ENVIRONMENTAL COST RECOVERY"/>
    <n v="502017"/>
    <s v="ECR EFFLUENT WATER OPERATIONS"/>
    <x v="1"/>
    <s v="0311 - TRIMBLE COUNTY 1 - GENERATION"/>
    <x v="3"/>
    <s v="PNTL: TOTAL NON-LABOR"/>
    <s v="MA42LGE"/>
    <s v="MA42LGE TC"/>
    <s v="OTHER"/>
    <s v="P42100: GENERATION"/>
    <n v="-10797"/>
    <n v="-10797"/>
    <n v="-10797"/>
    <n v="-10797"/>
    <n v="-10797"/>
    <n v="-10797"/>
    <n v="-10797"/>
    <n v="-10797"/>
    <n v="-10797"/>
    <n v="-10797"/>
    <n v="-10797"/>
    <n v="-10797"/>
    <n v="-129564"/>
    <n v="-97173"/>
    <n v="0"/>
  </r>
  <r>
    <s v="PPLCTL: TOTAL COST OF SALES"/>
    <s v="PPLCER: ENVIRONMENTAL COST RECOVERY"/>
    <n v="502017"/>
    <s v="ECR EFFLUENT WATER OPERATIONS"/>
    <x v="1"/>
    <s v="0311 - TRIMBLE COUNTY 1 - GENERATION"/>
    <x v="4"/>
    <s v="PNTL: TOTAL NON-LABOR"/>
    <s v="MA42LGE"/>
    <s v="MA42LGE TC"/>
    <s v="OTHER"/>
    <s v="P42100: GENERATION"/>
    <n v="-10797"/>
    <n v="-10797"/>
    <n v="-10797"/>
    <n v="-10797"/>
    <n v="-10797"/>
    <n v="-10797"/>
    <n v="-10797"/>
    <n v="-10797"/>
    <n v="-10797"/>
    <n v="-10797"/>
    <n v="-10797"/>
    <n v="-10797"/>
    <n v="-129564"/>
    <n v="-97173"/>
    <n v="0"/>
  </r>
  <r>
    <s v="PPLCTL: TOTAL COST OF SALES"/>
    <s v="PPLCER: ENVIRONMENTAL COST RECOVERY"/>
    <n v="502013"/>
    <s v="ECR LANDFILL OPERATIONS"/>
    <x v="1"/>
    <s v="0301 - TRIMBLE COUNTY COMMON-GENERATION"/>
    <x v="0"/>
    <s v="PLTL: TOTAL LABOR"/>
    <s v="MA40LGE"/>
    <s v="MASS ALLOC 40 BUDGET"/>
    <s v="GEN O M: OTHER"/>
    <s v="P42100: GENERATION"/>
    <n v="-10753"/>
    <n v="-10753"/>
    <n v="-10753"/>
    <n v="-10753"/>
    <n v="-10753"/>
    <n v="-10753"/>
    <n v="-10753"/>
    <n v="-10753"/>
    <n v="-10753"/>
    <n v="-10753"/>
    <n v="-10753"/>
    <n v="-10758"/>
    <n v="-129037"/>
    <n v="-39018.506006432995"/>
    <n v="-57759.243993567005"/>
  </r>
  <r>
    <s v="PPLCTL: TOTAL COST OF SALES"/>
    <s v="PPLCER: ENVIRONMENTAL COST RECOVERY"/>
    <n v="502013"/>
    <s v="ECR LANDFILL OPERATIONS"/>
    <x v="1"/>
    <s v="0301 - TRIMBLE COUNTY COMMON-GENERATION"/>
    <x v="9"/>
    <s v="PLTL: TOTAL LABOR"/>
    <s v="MA40LGE"/>
    <s v="MASS ALLOC 40 BUDGET"/>
    <s v="GEN O M: OTHER"/>
    <s v="P42100: GENERATION"/>
    <n v="-10439"/>
    <n v="-10439"/>
    <n v="-10439"/>
    <n v="-10439"/>
    <n v="-10439"/>
    <n v="-10439"/>
    <n v="-10439"/>
    <n v="-10439"/>
    <n v="-10439"/>
    <n v="-10439"/>
    <n v="-10439"/>
    <n v="-10445"/>
    <n v="-125279"/>
    <n v="-37882.153289210997"/>
    <n v="-56077.096710789003"/>
  </r>
  <r>
    <s v="PPLCTL: TOTAL COST OF SALES"/>
    <s v="PPLCER: ENVIRONMENTAL COST RECOVERY"/>
    <n v="502017"/>
    <s v="ECR EFFLUENT WATER OPERATIONS"/>
    <x v="1"/>
    <s v="0311 - TRIMBLE COUNTY 1 - GENERATION"/>
    <x v="8"/>
    <s v="PNTL: TOTAL NON-LABOR"/>
    <s v="MA42LGE"/>
    <s v="MA42LGE TC"/>
    <s v="OTHER"/>
    <s v="P42100: GENERATION"/>
    <n v="-10285"/>
    <n v="-10285"/>
    <n v="-10285"/>
    <n v="-10285"/>
    <n v="-10285"/>
    <n v="-10285"/>
    <n v="-10285"/>
    <n v="-10285"/>
    <n v="-10285"/>
    <n v="-10285"/>
    <n v="-10285"/>
    <n v="-10285"/>
    <n v="-123422"/>
    <n v="-92566.5"/>
    <n v="0"/>
  </r>
  <r>
    <s v="PPLCTL: TOTAL COST OF SALES"/>
    <s v="PPLCER: ENVIRONMENTAL COST RECOVERY"/>
    <n v="502013"/>
    <s v="ECR LANDFILL OPERATIONS"/>
    <x v="1"/>
    <s v="0301 - TRIMBLE COUNTY COMMON-GENERATION"/>
    <x v="8"/>
    <s v="PLTL: TOTAL LABOR"/>
    <s v="MA40LGE"/>
    <s v="MASS ALLOC 40 BUDGET"/>
    <s v="GEN O M: OTHER"/>
    <s v="P42100: GENERATION"/>
    <n v="-10181"/>
    <n v="-10181"/>
    <n v="-10181"/>
    <n v="-10180"/>
    <n v="-10180"/>
    <n v="-10180"/>
    <n v="-10180"/>
    <n v="-10180"/>
    <n v="-10180"/>
    <n v="-10180"/>
    <n v="-10181"/>
    <n v="-10181"/>
    <n v="-122161"/>
    <n v="-36939.325249748996"/>
    <n v="-54681.424750251004"/>
  </r>
  <r>
    <s v="PPLCTL: TOTAL COST OF SALES"/>
    <s v="PPLCER: ENVIRONMENTAL COST RECOVERY"/>
    <n v="512107"/>
    <s v="ECR LANDFILL MAINTENANCE"/>
    <x v="1"/>
    <s v="0321 - TRIMBLE COUNTY 2 - GENERATION"/>
    <x v="4"/>
    <s v="PNTL: TOTAL NON-LABOR"/>
    <s v="MA46LGE"/>
    <s v="MA 46 LGE"/>
    <s v="OTHER"/>
    <s v="P42100: GENERATION"/>
    <n v="-10041"/>
    <n v="-10041"/>
    <n v="-10041"/>
    <n v="-10041"/>
    <n v="-10041"/>
    <n v="-10041"/>
    <n v="-10041"/>
    <n v="-10041"/>
    <n v="-10041"/>
    <n v="-10041"/>
    <n v="-10041"/>
    <n v="-10041"/>
    <n v="-120487"/>
    <n v="0"/>
    <n v="-90365.25"/>
  </r>
  <r>
    <s v="PPLCTL: TOTAL COST OF SALES"/>
    <s v="PPLCER: ENVIRONMENTAL COST RECOVERY"/>
    <n v="502013"/>
    <s v="ECR LANDFILL OPERATIONS"/>
    <x v="1"/>
    <s v="0301 - TRIMBLE COUNTY COMMON-GENERATION"/>
    <x v="7"/>
    <s v="PLTL: TOTAL LABOR"/>
    <s v="MA40LGE"/>
    <s v="MASS ALLOC 40 BUDGET"/>
    <s v="GEN O M: OTHER"/>
    <s v="P42100: GENERATION"/>
    <n v="-9797"/>
    <n v="-9797"/>
    <n v="-9797"/>
    <n v="-9797"/>
    <n v="-9797"/>
    <n v="-9797"/>
    <n v="-9797"/>
    <n v="-9797"/>
    <n v="-9797"/>
    <n v="-9797"/>
    <n v="-9797"/>
    <n v="-9797"/>
    <n v="-117560"/>
    <n v="-35548.064246039998"/>
    <n v="-52621.935753960002"/>
  </r>
  <r>
    <s v="PPLCTL: TOTAL COST OF SALES"/>
    <s v="PPLCER: ENVIRONMENTAL COST RECOVERY"/>
    <n v="512107"/>
    <s v="ECR LANDFILL MAINTENANCE"/>
    <x v="1"/>
    <s v="0321 - TRIMBLE COUNTY 2 - GENERATION"/>
    <x v="3"/>
    <s v="PNTL: TOTAL NON-LABOR"/>
    <s v="MA46LGE"/>
    <s v="MA 46 LGE"/>
    <s v="OTHER"/>
    <s v="P42100: GENERATION"/>
    <n v="-9748"/>
    <n v="-9748"/>
    <n v="-9748"/>
    <n v="-9748"/>
    <n v="-9748"/>
    <n v="-9748"/>
    <n v="-9748"/>
    <n v="-9748"/>
    <n v="-9748"/>
    <n v="-9748"/>
    <n v="-9748"/>
    <n v="-9748"/>
    <n v="-116974"/>
    <n v="0"/>
    <n v="-87730.5"/>
  </r>
  <r>
    <s v="PPLCTL: TOTAL COST OF SALES"/>
    <s v="PPLCER: ENVIRONMENTAL COST RECOVERY"/>
    <n v="502013"/>
    <s v="ECR LANDFILL OPERATIONS"/>
    <x v="1"/>
    <s v="0301 - TRIMBLE COUNTY COMMON-GENERATION"/>
    <x v="6"/>
    <s v="PLTL: TOTAL LABOR"/>
    <s v="MA40LGE"/>
    <s v="MASS ALLOC 40 BUDGET"/>
    <s v="GEN O M: OTHER"/>
    <s v="P42100: GENERATION"/>
    <n v="-9510"/>
    <n v="-9510"/>
    <n v="-9510"/>
    <n v="-9510"/>
    <n v="-9510"/>
    <n v="-9510"/>
    <n v="-9510"/>
    <n v="-9510"/>
    <n v="-9510"/>
    <n v="-9510"/>
    <n v="-9510"/>
    <n v="-9510"/>
    <n v="-114125"/>
    <n v="-34509.381014624996"/>
    <n v="-51084.368985375004"/>
  </r>
  <r>
    <s v="PPLCTL: TOTAL COST OF SALES"/>
    <s v="PPLCER: ENVIRONMENTAL COST RECOVERY"/>
    <n v="512107"/>
    <s v="ECR LANDFILL MAINTENANCE"/>
    <x v="1"/>
    <s v="0321 - TRIMBLE COUNTY 2 - GENERATION"/>
    <x v="2"/>
    <s v="PNTL: TOTAL NON-LABOR"/>
    <s v="MA46LGE"/>
    <s v="MA 46 LGE"/>
    <s v="OTHER"/>
    <s v="P42100: GENERATION"/>
    <n v="-9464"/>
    <n v="-9464"/>
    <n v="-9464"/>
    <n v="-9464"/>
    <n v="-9464"/>
    <n v="-9464"/>
    <n v="-9464"/>
    <n v="-9464"/>
    <n v="-9464"/>
    <n v="-9464"/>
    <n v="-9464"/>
    <n v="-9464"/>
    <n v="-113565"/>
    <n v="0"/>
    <n v="-85173.75"/>
  </r>
  <r>
    <s v="PPLCTL: TOTAL COST OF SALES"/>
    <s v="PPLCER: ENVIRONMENTAL COST RECOVERY"/>
    <n v="512107"/>
    <s v="ECR LANDFILL MAINTENANCE"/>
    <x v="1"/>
    <s v="0321 - TRIMBLE COUNTY 2 - GENERATION"/>
    <x v="1"/>
    <s v="PNTL: TOTAL NON-LABOR"/>
    <s v="MA46LGE"/>
    <s v="MA 46 LGE"/>
    <s v="OTHER"/>
    <s v="P42100: GENERATION"/>
    <n v="-9188"/>
    <n v="-9188"/>
    <n v="-9188"/>
    <n v="-9188"/>
    <n v="-9188"/>
    <n v="-9188"/>
    <n v="-9188"/>
    <n v="-9188"/>
    <n v="-9188"/>
    <n v="-9188"/>
    <n v="-9188"/>
    <n v="-9188"/>
    <n v="-110260"/>
    <n v="0"/>
    <n v="-82695"/>
  </r>
  <r>
    <s v="PPLCTL: TOTAL COST OF SALES"/>
    <s v="PPLCER: ENVIRONMENTAL COST RECOVERY"/>
    <n v="512107"/>
    <s v="ECR LANDFILL MAINTENANCE"/>
    <x v="1"/>
    <s v="0311 - TRIMBLE COUNTY 1 - GENERATION"/>
    <x v="5"/>
    <s v="PNTL: TOTAL NON-LABOR"/>
    <s v="MA42LGE"/>
    <s v="MA42LGE TC"/>
    <s v="OTHER"/>
    <s v="P42100: GENERATION"/>
    <n v="-9181"/>
    <n v="-9181"/>
    <n v="-9181"/>
    <n v="-9181"/>
    <n v="-9181"/>
    <n v="-9181"/>
    <n v="-16647"/>
    <n v="-16647"/>
    <n v="-16647"/>
    <n v="-16647"/>
    <n v="-16647"/>
    <n v="-16647"/>
    <n v="-154971"/>
    <n v="-116228.25"/>
    <n v="0"/>
  </r>
  <r>
    <s v="PPLCTL: TOTAL COST OF SALES"/>
    <s v="PPLCER: ENVIRONMENTAL COST RECOVERY"/>
    <n v="512107"/>
    <s v="ECR LANDFILL MAINTENANCE"/>
    <x v="1"/>
    <s v="0321 - TRIMBLE COUNTY 2 - GENERATION"/>
    <x v="0"/>
    <s v="PNTL: TOTAL NON-LABOR"/>
    <s v="MA46LGE"/>
    <s v="MA 46 LGE"/>
    <s v="OTHER"/>
    <s v="P42100: GENERATION"/>
    <n v="-8921"/>
    <n v="-8921"/>
    <n v="-8921"/>
    <n v="-8921"/>
    <n v="-8921"/>
    <n v="-8921"/>
    <n v="-8921"/>
    <n v="-8921"/>
    <n v="-8921"/>
    <n v="-8921"/>
    <n v="-8921"/>
    <n v="-8921"/>
    <n v="-107049"/>
    <n v="0"/>
    <n v="-80286.75"/>
  </r>
  <r>
    <s v="PPLCTL: TOTAL COST OF SALES"/>
    <s v="PPLCER: ENVIRONMENTAL COST RECOVERY"/>
    <n v="512107"/>
    <s v="ECR LANDFILL MAINTENANCE"/>
    <x v="1"/>
    <s v="0321 - TRIMBLE COUNTY 2 - GENERATION"/>
    <x v="9"/>
    <s v="PNTL: TOTAL NON-LABOR"/>
    <s v="MA46LGE"/>
    <s v="MA 46 LGE"/>
    <s v="OTHER"/>
    <s v="P42100: GENERATION"/>
    <n v="-8661"/>
    <n v="-8661"/>
    <n v="-8661"/>
    <n v="-8661"/>
    <n v="-8661"/>
    <n v="-8661"/>
    <n v="-8661"/>
    <n v="-8661"/>
    <n v="-8661"/>
    <n v="-8661"/>
    <n v="-8661"/>
    <n v="-8661"/>
    <n v="-103931"/>
    <n v="0"/>
    <n v="-77948.25"/>
  </r>
  <r>
    <s v="PPLCTL: TOTAL COST OF SALES"/>
    <s v="PPLCER: ENVIRONMENTAL COST RECOVERY"/>
    <n v="512107"/>
    <s v="ECR LANDFILL MAINTENANCE"/>
    <x v="1"/>
    <s v="0321 - TRIMBLE COUNTY 2 - GENERATION"/>
    <x v="8"/>
    <s v="PNTL: TOTAL NON-LABOR"/>
    <s v="MA46LGE"/>
    <s v="MA 46 LGE"/>
    <s v="OTHER"/>
    <s v="P42100: GENERATION"/>
    <n v="-8367"/>
    <n v="-8367"/>
    <n v="-8367"/>
    <n v="-8367"/>
    <n v="-8367"/>
    <n v="-8367"/>
    <n v="-8367"/>
    <n v="-8367"/>
    <n v="-8367"/>
    <n v="-8367"/>
    <n v="-8367"/>
    <n v="-8367"/>
    <n v="-100404"/>
    <n v="0"/>
    <n v="-75303"/>
  </r>
  <r>
    <s v="PPLCTL: TOTAL COST OF SALES"/>
    <s v="PPLCER: ENVIRONMENTAL COST RECOVERY"/>
    <n v="512107"/>
    <s v="ECR LANDFILL MAINTENANCE"/>
    <x v="1"/>
    <s v="0321 - TRIMBLE COUNTY 2 - GENERATION"/>
    <x v="7"/>
    <s v="PNTL: TOTAL NON-LABOR"/>
    <s v="MA46LGE"/>
    <s v="MA 46 LGE"/>
    <s v="OTHER"/>
    <s v="P42100: GENERATION"/>
    <n v="-8334"/>
    <n v="-8334"/>
    <n v="-8334"/>
    <n v="-8334"/>
    <n v="-8334"/>
    <n v="-8334"/>
    <n v="-8334"/>
    <n v="-8334"/>
    <n v="-8334"/>
    <n v="-8334"/>
    <n v="-8334"/>
    <n v="-8334"/>
    <n v="-100008"/>
    <n v="0"/>
    <n v="-75006"/>
  </r>
  <r>
    <s v="PPLCTL: TOTAL COST OF SALES"/>
    <s v="PPLCER: ENVIRONMENTAL COST RECOVERY"/>
    <n v="512157"/>
    <s v="ECR EFFLUENT WATER MAINTENANCE"/>
    <x v="1"/>
    <s v="0321 - TRIMBLE COUNTY 2 - GENERATION"/>
    <x v="9"/>
    <s v="PNTL: TOTAL NON-LABOR"/>
    <s v="MA60KU"/>
    <s v="MA 60 KU"/>
    <s v="OTHER"/>
    <s v="P42100: GENERATION"/>
    <n v="-8228"/>
    <n v="-8228"/>
    <n v="-8228"/>
    <n v="-8228"/>
    <n v="-8228"/>
    <n v="-8228"/>
    <n v="-8228"/>
    <n v="-8228"/>
    <n v="-8228"/>
    <n v="-8228"/>
    <n v="-8228"/>
    <n v="-8228"/>
    <n v="-98739"/>
    <n v="0"/>
    <n v="-74054.25"/>
  </r>
  <r>
    <s v="PPLCTL: TOTAL COST OF SALES"/>
    <s v="PPLCER: ENVIRONMENTAL COST RECOVERY"/>
    <n v="512157"/>
    <s v="ECR EFFLUENT WATER MAINTENANCE"/>
    <x v="1"/>
    <s v="0321 - TRIMBLE COUNTY 2 - GENERATION"/>
    <x v="0"/>
    <s v="PNTL: TOTAL NON-LABOR"/>
    <s v="MA60KU"/>
    <s v="MA 60 KU"/>
    <s v="OTHER"/>
    <s v="P42100: GENERATION"/>
    <n v="-8228"/>
    <n v="-8228"/>
    <n v="-8228"/>
    <n v="-8228"/>
    <n v="-8228"/>
    <n v="-8228"/>
    <n v="-8228"/>
    <n v="-8228"/>
    <n v="-8228"/>
    <n v="-8228"/>
    <n v="-8228"/>
    <n v="-8228"/>
    <n v="-98739"/>
    <n v="0"/>
    <n v="-74054.25"/>
  </r>
  <r>
    <s v="PPLCTL: TOTAL COST OF SALES"/>
    <s v="PPLCER: ENVIRONMENTAL COST RECOVERY"/>
    <n v="512157"/>
    <s v="ECR EFFLUENT WATER MAINTENANCE"/>
    <x v="1"/>
    <s v="0321 - TRIMBLE COUNTY 2 - GENERATION"/>
    <x v="1"/>
    <s v="PNTL: TOTAL NON-LABOR"/>
    <s v="MA60KU"/>
    <s v="MA 60 KU"/>
    <s v="OTHER"/>
    <s v="P42100: GENERATION"/>
    <n v="-8228"/>
    <n v="-8228"/>
    <n v="-8228"/>
    <n v="-8228"/>
    <n v="-8228"/>
    <n v="-8228"/>
    <n v="-8228"/>
    <n v="-8228"/>
    <n v="-8228"/>
    <n v="-8228"/>
    <n v="-8228"/>
    <n v="-8228"/>
    <n v="-98739"/>
    <n v="0"/>
    <n v="-74054.25"/>
  </r>
  <r>
    <s v="PPLCTL: TOTAL COST OF SALES"/>
    <s v="PPLCER: ENVIRONMENTAL COST RECOVERY"/>
    <n v="512157"/>
    <s v="ECR EFFLUENT WATER MAINTENANCE"/>
    <x v="1"/>
    <s v="0321 - TRIMBLE COUNTY 2 - GENERATION"/>
    <x v="2"/>
    <s v="PNTL: TOTAL NON-LABOR"/>
    <s v="MA60KU"/>
    <s v="MA 60 KU"/>
    <s v="OTHER"/>
    <s v="P42100: GENERATION"/>
    <n v="-8228"/>
    <n v="-8228"/>
    <n v="-8228"/>
    <n v="-8228"/>
    <n v="-8228"/>
    <n v="-8228"/>
    <n v="-8228"/>
    <n v="-8228"/>
    <n v="-8228"/>
    <n v="-8228"/>
    <n v="-8228"/>
    <n v="-8228"/>
    <n v="-98739"/>
    <n v="0"/>
    <n v="-74054.25"/>
  </r>
  <r>
    <s v="PPLCTL: TOTAL COST OF SALES"/>
    <s v="PPLCER: ENVIRONMENTAL COST RECOVERY"/>
    <n v="512157"/>
    <s v="ECR EFFLUENT WATER MAINTENANCE"/>
    <x v="1"/>
    <s v="0321 - TRIMBLE COUNTY 2 - GENERATION"/>
    <x v="3"/>
    <s v="PNTL: TOTAL NON-LABOR"/>
    <s v="MA60KU"/>
    <s v="MA 60 KU"/>
    <s v="OTHER"/>
    <s v="P42100: GENERATION"/>
    <n v="-8228"/>
    <n v="-8228"/>
    <n v="-8228"/>
    <n v="-8228"/>
    <n v="-8228"/>
    <n v="-8228"/>
    <n v="-8228"/>
    <n v="-8228"/>
    <n v="-8228"/>
    <n v="-8228"/>
    <n v="-8228"/>
    <n v="-8228"/>
    <n v="-98739"/>
    <n v="0"/>
    <n v="-74054.25"/>
  </r>
  <r>
    <s v="PPLCTL: TOTAL COST OF SALES"/>
    <s v="PPLCER: ENVIRONMENTAL COST RECOVERY"/>
    <n v="512157"/>
    <s v="ECR EFFLUENT WATER MAINTENANCE"/>
    <x v="1"/>
    <s v="0321 - TRIMBLE COUNTY 2 - GENERATION"/>
    <x v="4"/>
    <s v="PNTL: TOTAL NON-LABOR"/>
    <s v="MA60KU"/>
    <s v="MA 60 KU"/>
    <s v="OTHER"/>
    <s v="P42100: GENERATION"/>
    <n v="-8228"/>
    <n v="-8228"/>
    <n v="-8228"/>
    <n v="-8228"/>
    <n v="-8228"/>
    <n v="-8228"/>
    <n v="-8228"/>
    <n v="-8228"/>
    <n v="-8228"/>
    <n v="-8228"/>
    <n v="-8228"/>
    <n v="-8228"/>
    <n v="-98739"/>
    <n v="0"/>
    <n v="-74054.25"/>
  </r>
  <r>
    <s v="PPLCTL: TOTAL COST OF SALES"/>
    <s v="PPLCER: ENVIRONMENTAL COST RECOVERY"/>
    <n v="512157"/>
    <s v="ECR EFFLUENT WATER MAINTENANCE"/>
    <x v="1"/>
    <s v="0321 - TRIMBLE COUNTY 2 - GENERATION"/>
    <x v="8"/>
    <s v="PNTL: TOTAL NON-LABOR"/>
    <s v="MA60KU"/>
    <s v="MA 60 KU"/>
    <s v="OTHER"/>
    <s v="P42100: GENERATION"/>
    <n v="-7989"/>
    <n v="-7989"/>
    <n v="-7989"/>
    <n v="-7989"/>
    <n v="-7989"/>
    <n v="-7989"/>
    <n v="-7989"/>
    <n v="-7989"/>
    <n v="-7989"/>
    <n v="-7989"/>
    <n v="-7989"/>
    <n v="-7989"/>
    <n v="-95864"/>
    <n v="0"/>
    <n v="-71898"/>
  </r>
  <r>
    <s v="PPLCTL: TOTAL COST OF SALES"/>
    <s v="PPLCER: ENVIRONMENTAL COST RECOVERY"/>
    <n v="502013"/>
    <s v="ECR LANDFILL OPERATIONS"/>
    <x v="1"/>
    <s v="0321 - TRIMBLE COUNTY 2 - GENERATION"/>
    <x v="4"/>
    <s v="PNTL: TOTAL NON-LABOR"/>
    <s v="MA46LGE"/>
    <s v="MA 46 LGE"/>
    <s v="OTHER"/>
    <s v="P42100: GENERATION"/>
    <n v="-7447"/>
    <n v="-7447"/>
    <n v="-7447"/>
    <n v="-7447"/>
    <n v="-7447"/>
    <n v="-7447"/>
    <n v="-7447"/>
    <n v="-7447"/>
    <n v="-7447"/>
    <n v="-7447"/>
    <n v="-7447"/>
    <n v="-7447"/>
    <n v="-89365"/>
    <n v="0"/>
    <n v="-67023.75"/>
  </r>
  <r>
    <s v="PPLCTL: TOTAL COST OF SALES"/>
    <s v="PPLCER: ENVIRONMENTAL COST RECOVERY"/>
    <n v="502013"/>
    <s v="ECR LANDFILL OPERATIONS"/>
    <x v="1"/>
    <s v="0321 - TRIMBLE COUNTY 2 - GENERATION"/>
    <x v="3"/>
    <s v="PNTL: TOTAL NON-LABOR"/>
    <s v="MA46LGE"/>
    <s v="MA 46 LGE"/>
    <s v="OTHER"/>
    <s v="P42100: GENERATION"/>
    <n v="-7230"/>
    <n v="-7230"/>
    <n v="-7230"/>
    <n v="-7230"/>
    <n v="-7230"/>
    <n v="-7230"/>
    <n v="-7230"/>
    <n v="-7230"/>
    <n v="-7230"/>
    <n v="-7230"/>
    <n v="-7230"/>
    <n v="-7230"/>
    <n v="-86759"/>
    <n v="0"/>
    <n v="-65069.25"/>
  </r>
  <r>
    <s v="PPLCTL: TOTAL COST OF SALES"/>
    <s v="PPLCER: ENVIRONMENTAL COST RECOVERY"/>
    <n v="502013"/>
    <s v="ECR LANDFILL OPERATIONS"/>
    <x v="1"/>
    <s v="0321 - TRIMBLE COUNTY 2 - GENERATION"/>
    <x v="2"/>
    <s v="PNTL: TOTAL NON-LABOR"/>
    <s v="MA46LGE"/>
    <s v="MA 46 LGE"/>
    <s v="OTHER"/>
    <s v="P42100: GENERATION"/>
    <n v="-7019"/>
    <n v="-7019"/>
    <n v="-7019"/>
    <n v="-7019"/>
    <n v="-7019"/>
    <n v="-7019"/>
    <n v="-7019"/>
    <n v="-7019"/>
    <n v="-7019"/>
    <n v="-7019"/>
    <n v="-7019"/>
    <n v="-7019"/>
    <n v="-84231"/>
    <n v="0"/>
    <n v="-63173.25"/>
  </r>
  <r>
    <s v="PPLCTL: TOTAL COST OF SALES"/>
    <s v="PPLCER: ENVIRONMENTAL COST RECOVERY"/>
    <n v="512157"/>
    <s v="ECR EFFLUENT WATER MAINTENANCE"/>
    <x v="1"/>
    <s v="0311 - TRIMBLE COUNTY 1 - GENERATION"/>
    <x v="9"/>
    <s v="PNTL: TOTAL NON-LABOR"/>
    <s v="MA42LGE"/>
    <s v="MA42LGE TC"/>
    <s v="OTHER"/>
    <s v="P42100: GENERATION"/>
    <n v="-6860"/>
    <n v="-6860"/>
    <n v="-6860"/>
    <n v="-6860"/>
    <n v="-6860"/>
    <n v="-6860"/>
    <n v="-6860"/>
    <n v="-6860"/>
    <n v="-6860"/>
    <n v="-6860"/>
    <n v="-6860"/>
    <n v="-6860"/>
    <n v="-82322"/>
    <n v="-61741.5"/>
    <n v="0"/>
  </r>
  <r>
    <s v="PPLCTL: TOTAL COST OF SALES"/>
    <s v="PPLCER: ENVIRONMENTAL COST RECOVERY"/>
    <n v="512157"/>
    <s v="ECR EFFLUENT WATER MAINTENANCE"/>
    <x v="1"/>
    <s v="0311 - TRIMBLE COUNTY 1 - GENERATION"/>
    <x v="0"/>
    <s v="PNTL: TOTAL NON-LABOR"/>
    <s v="MA42LGE"/>
    <s v="MA42LGE TC"/>
    <s v="OTHER"/>
    <s v="P42100: GENERATION"/>
    <n v="-6860"/>
    <n v="-6860"/>
    <n v="-6860"/>
    <n v="-6860"/>
    <n v="-6860"/>
    <n v="-6860"/>
    <n v="-6860"/>
    <n v="-6860"/>
    <n v="-6860"/>
    <n v="-6860"/>
    <n v="-6860"/>
    <n v="-6860"/>
    <n v="-82322"/>
    <n v="-61741.5"/>
    <n v="0"/>
  </r>
  <r>
    <s v="PPLCTL: TOTAL COST OF SALES"/>
    <s v="PPLCER: ENVIRONMENTAL COST RECOVERY"/>
    <n v="512157"/>
    <s v="ECR EFFLUENT WATER MAINTENANCE"/>
    <x v="1"/>
    <s v="0311 - TRIMBLE COUNTY 1 - GENERATION"/>
    <x v="1"/>
    <s v="PNTL: TOTAL NON-LABOR"/>
    <s v="MA42LGE"/>
    <s v="MA42LGE TC"/>
    <s v="OTHER"/>
    <s v="P42100: GENERATION"/>
    <n v="-6860"/>
    <n v="-6860"/>
    <n v="-6860"/>
    <n v="-6860"/>
    <n v="-6860"/>
    <n v="-6860"/>
    <n v="-6860"/>
    <n v="-6860"/>
    <n v="-6860"/>
    <n v="-6860"/>
    <n v="-6860"/>
    <n v="-6860"/>
    <n v="-82322"/>
    <n v="-61741.5"/>
    <n v="0"/>
  </r>
  <r>
    <s v="PPLCTL: TOTAL COST OF SALES"/>
    <s v="PPLCER: ENVIRONMENTAL COST RECOVERY"/>
    <n v="512157"/>
    <s v="ECR EFFLUENT WATER MAINTENANCE"/>
    <x v="1"/>
    <s v="0311 - TRIMBLE COUNTY 1 - GENERATION"/>
    <x v="2"/>
    <s v="PNTL: TOTAL NON-LABOR"/>
    <s v="MA42LGE"/>
    <s v="MA42LGE TC"/>
    <s v="OTHER"/>
    <s v="P42100: GENERATION"/>
    <n v="-6860"/>
    <n v="-6860"/>
    <n v="-6860"/>
    <n v="-6860"/>
    <n v="-6860"/>
    <n v="-6860"/>
    <n v="-6860"/>
    <n v="-6860"/>
    <n v="-6860"/>
    <n v="-6860"/>
    <n v="-6860"/>
    <n v="-6860"/>
    <n v="-82322"/>
    <n v="-61741.5"/>
    <n v="0"/>
  </r>
  <r>
    <s v="PPLCTL: TOTAL COST OF SALES"/>
    <s v="PPLCER: ENVIRONMENTAL COST RECOVERY"/>
    <n v="512157"/>
    <s v="ECR EFFLUENT WATER MAINTENANCE"/>
    <x v="1"/>
    <s v="0311 - TRIMBLE COUNTY 1 - GENERATION"/>
    <x v="3"/>
    <s v="PNTL: TOTAL NON-LABOR"/>
    <s v="MA42LGE"/>
    <s v="MA42LGE TC"/>
    <s v="OTHER"/>
    <s v="P42100: GENERATION"/>
    <n v="-6860"/>
    <n v="-6860"/>
    <n v="-6860"/>
    <n v="-6860"/>
    <n v="-6860"/>
    <n v="-6860"/>
    <n v="-6860"/>
    <n v="-6860"/>
    <n v="-6860"/>
    <n v="-6860"/>
    <n v="-6860"/>
    <n v="-6860"/>
    <n v="-82322"/>
    <n v="-61741.5"/>
    <n v="0"/>
  </r>
  <r>
    <s v="PPLCTL: TOTAL COST OF SALES"/>
    <s v="PPLCER: ENVIRONMENTAL COST RECOVERY"/>
    <n v="512157"/>
    <s v="ECR EFFLUENT WATER MAINTENANCE"/>
    <x v="1"/>
    <s v="0311 - TRIMBLE COUNTY 1 - GENERATION"/>
    <x v="4"/>
    <s v="PNTL: TOTAL NON-LABOR"/>
    <s v="MA42LGE"/>
    <s v="MA42LGE TC"/>
    <s v="OTHER"/>
    <s v="P42100: GENERATION"/>
    <n v="-6860"/>
    <n v="-6860"/>
    <n v="-6860"/>
    <n v="-6860"/>
    <n v="-6860"/>
    <n v="-6860"/>
    <n v="-6860"/>
    <n v="-6860"/>
    <n v="-6860"/>
    <n v="-6860"/>
    <n v="-6860"/>
    <n v="-6860"/>
    <n v="-82322"/>
    <n v="-61741.5"/>
    <n v="0"/>
  </r>
  <r>
    <s v="PPLCTL: TOTAL COST OF SALES"/>
    <s v="PPLCER: ENVIRONMENTAL COST RECOVERY"/>
    <n v="502013"/>
    <s v="ECR LANDFILL OPERATIONS"/>
    <x v="1"/>
    <s v="0321 - TRIMBLE COUNTY 2 - GENERATION"/>
    <x v="1"/>
    <s v="PNTL: TOTAL NON-LABOR"/>
    <s v="MA46LGE"/>
    <s v="MA 46 LGE"/>
    <s v="OTHER"/>
    <s v="P42100: GENERATION"/>
    <n v="-6815"/>
    <n v="-6815"/>
    <n v="-6815"/>
    <n v="-6815"/>
    <n v="-6815"/>
    <n v="-6815"/>
    <n v="-6815"/>
    <n v="-6815"/>
    <n v="-6815"/>
    <n v="-6815"/>
    <n v="-6815"/>
    <n v="-6815"/>
    <n v="-81780"/>
    <n v="0"/>
    <n v="-61335"/>
  </r>
  <r>
    <s v="PPLCTL: TOTAL COST OF SALES"/>
    <s v="PPLCER: ENVIRONMENTAL COST RECOVERY"/>
    <n v="512157"/>
    <s v="ECR EFFLUENT WATER MAINTENANCE"/>
    <x v="1"/>
    <s v="0311 - TRIMBLE COUNTY 1 - GENERATION"/>
    <x v="8"/>
    <s v="PNTL: TOTAL NON-LABOR"/>
    <s v="MA42LGE"/>
    <s v="MA42LGE TC"/>
    <s v="OTHER"/>
    <s v="P42100: GENERATION"/>
    <n v="-6660"/>
    <n v="-6660"/>
    <n v="-6660"/>
    <n v="-6660"/>
    <n v="-6660"/>
    <n v="-6660"/>
    <n v="-6660"/>
    <n v="-6660"/>
    <n v="-6660"/>
    <n v="-6660"/>
    <n v="-6660"/>
    <n v="-6660"/>
    <n v="-79925"/>
    <n v="-59943.75"/>
    <n v="0"/>
  </r>
  <r>
    <s v="PPLCTL: TOTAL COST OF SALES"/>
    <s v="PPLCER: ENVIRONMENTAL COST RECOVERY"/>
    <n v="502013"/>
    <s v="ECR LANDFILL OPERATIONS"/>
    <x v="1"/>
    <s v="0321 - TRIMBLE COUNTY 2 - GENERATION"/>
    <x v="0"/>
    <s v="PNTL: TOTAL NON-LABOR"/>
    <s v="MA46LGE"/>
    <s v="MA 46 LGE"/>
    <s v="OTHER"/>
    <s v="P42100: GENERATION"/>
    <n v="-6616"/>
    <n v="-6616"/>
    <n v="-6616"/>
    <n v="-6616"/>
    <n v="-6616"/>
    <n v="-6616"/>
    <n v="-6616"/>
    <n v="-6616"/>
    <n v="-6616"/>
    <n v="-6616"/>
    <n v="-6616"/>
    <n v="-6616"/>
    <n v="-79398"/>
    <n v="0"/>
    <n v="-59548.5"/>
  </r>
  <r>
    <s v="PPLCTL: TOTAL COST OF SALES"/>
    <s v="PPLCER: ENVIRONMENTAL COST RECOVERY"/>
    <n v="502013"/>
    <s v="ECR LANDFILL OPERATIONS"/>
    <x v="1"/>
    <s v="0321 - TRIMBLE COUNTY 2 - GENERATION"/>
    <x v="9"/>
    <s v="PNTL: TOTAL NON-LABOR"/>
    <s v="MA46LGE"/>
    <s v="MA 46 LGE"/>
    <s v="OTHER"/>
    <s v="P42100: GENERATION"/>
    <n v="-6424"/>
    <n v="-6424"/>
    <n v="-6424"/>
    <n v="-6424"/>
    <n v="-6424"/>
    <n v="-6424"/>
    <n v="-6424"/>
    <n v="-6424"/>
    <n v="-6424"/>
    <n v="-6424"/>
    <n v="-6424"/>
    <n v="-6424"/>
    <n v="-77085"/>
    <n v="0"/>
    <n v="-57813.75"/>
  </r>
  <r>
    <s v="PPLCTL: TOTAL COST OF SALES"/>
    <s v="PPLCER: ENVIRONMENTAL COST RECOVERY"/>
    <n v="502013"/>
    <s v="ECR LANDFILL OPERATIONS"/>
    <x v="1"/>
    <s v="0321 - TRIMBLE COUNTY 2 - GENERATION"/>
    <x v="8"/>
    <s v="PNTL: TOTAL NON-LABOR"/>
    <s v="MA46LGE"/>
    <s v="MA 46 LGE"/>
    <s v="OTHER"/>
    <s v="P42100: GENERATION"/>
    <n v="-6224"/>
    <n v="-6224"/>
    <n v="-6224"/>
    <n v="-6224"/>
    <n v="-6224"/>
    <n v="-6224"/>
    <n v="-6224"/>
    <n v="-6224"/>
    <n v="-6224"/>
    <n v="-6224"/>
    <n v="-6224"/>
    <n v="-6224"/>
    <n v="-74688"/>
    <n v="0"/>
    <n v="-56016"/>
  </r>
  <r>
    <s v="PPLCTL: TOTAL COST OF SALES"/>
    <s v="PPLCER: ENVIRONMENTAL COST RECOVERY"/>
    <n v="502013"/>
    <s v="ECR LANDFILL OPERATIONS"/>
    <x v="1"/>
    <s v="0321 - TRIMBLE COUNTY 2 - GENERATION"/>
    <x v="7"/>
    <s v="PNTL: TOTAL NON-LABOR"/>
    <s v="MA46LGE"/>
    <s v="MA 46 LGE"/>
    <s v="OTHER"/>
    <s v="P42100: GENERATION"/>
    <n v="-6048"/>
    <n v="-6048"/>
    <n v="-6048"/>
    <n v="-6048"/>
    <n v="-6048"/>
    <n v="-6048"/>
    <n v="-6048"/>
    <n v="-6048"/>
    <n v="-6048"/>
    <n v="-6048"/>
    <n v="-6048"/>
    <n v="-6048"/>
    <n v="-72579"/>
    <n v="0"/>
    <n v="-54434.25"/>
  </r>
  <r>
    <s v="PPLCTL: TOTAL COST OF SALES"/>
    <s v="PPLCER: ENVIRONMENTAL COST RECOVERY"/>
    <n v="502013"/>
    <s v="ECR LANDFILL OPERATIONS"/>
    <x v="1"/>
    <s v="0321 - TRIMBLE COUNTY 2 - GENERATION"/>
    <x v="4"/>
    <s v="PLTL: TOTAL LABOR"/>
    <s v="MA41LGE"/>
    <s v="MA41LGE"/>
    <s v="OTHER"/>
    <s v="P42100: GENERATION"/>
    <n v="-5851"/>
    <n v="-5851"/>
    <n v="-5851"/>
    <n v="-5851"/>
    <n v="-5851"/>
    <n v="-5851"/>
    <n v="-5851"/>
    <n v="-5851"/>
    <n v="-5851"/>
    <n v="-5851"/>
    <n v="-5851"/>
    <n v="-5854"/>
    <n v="-70220"/>
    <n v="0"/>
    <n v="-52665"/>
  </r>
  <r>
    <s v="PPLCTL: TOTAL COST OF SALES"/>
    <s v="PPLCER: ENVIRONMENTAL COST RECOVERY"/>
    <n v="502013"/>
    <s v="ECR LANDFILL OPERATIONS"/>
    <x v="1"/>
    <s v="0321 - TRIMBLE COUNTY 2 - GENERATION"/>
    <x v="3"/>
    <s v="PLTL: TOTAL LABOR"/>
    <s v="MA41LGE"/>
    <s v="MA41LGE"/>
    <s v="OTHER"/>
    <s v="P42100: GENERATION"/>
    <n v="-5681"/>
    <n v="-5681"/>
    <n v="-5681"/>
    <n v="-5681"/>
    <n v="-5681"/>
    <n v="-5681"/>
    <n v="-5681"/>
    <n v="-5681"/>
    <n v="-5681"/>
    <n v="-5681"/>
    <n v="-5681"/>
    <n v="-5684"/>
    <n v="-68173"/>
    <n v="0"/>
    <n v="-51129.75"/>
  </r>
  <r>
    <s v="PPLCTL: TOTAL COST OF SALES"/>
    <s v="PPLCER: ENVIRONMENTAL COST RECOVERY"/>
    <n v="502013"/>
    <s v="ECR LANDFILL OPERATIONS"/>
    <x v="1"/>
    <s v="0321 - TRIMBLE COUNTY 2 - GENERATION"/>
    <x v="2"/>
    <s v="PLTL: TOTAL LABOR"/>
    <s v="MA41LGE"/>
    <s v="MA41LGE"/>
    <s v="OTHER"/>
    <s v="P42100: GENERATION"/>
    <n v="-5515"/>
    <n v="-5515"/>
    <n v="-5515"/>
    <n v="-5515"/>
    <n v="-5515"/>
    <n v="-5515"/>
    <n v="-5515"/>
    <n v="-5515"/>
    <n v="-5515"/>
    <n v="-5515"/>
    <n v="-5515"/>
    <n v="-5518"/>
    <n v="-66186"/>
    <n v="0"/>
    <n v="-49639.5"/>
  </r>
  <r>
    <s v="PPLCTL: TOTAL COST OF SALES"/>
    <s v="PPLCER: ENVIRONMENTAL COST RECOVERY"/>
    <n v="512107"/>
    <s v="ECR LANDFILL MAINTENANCE"/>
    <x v="1"/>
    <s v="0321 - TRIMBLE COUNTY 2 - GENERATION"/>
    <x v="4"/>
    <s v="PLTL: TOTAL LABOR"/>
    <s v="MA60KU"/>
    <s v="MA 60 KU"/>
    <s v="OTHER"/>
    <s v="P42100: GENERATION"/>
    <n v="-5422"/>
    <n v="-4876"/>
    <n v="-4839"/>
    <n v="-5031"/>
    <n v="-4945"/>
    <n v="-4657"/>
    <n v="-5092"/>
    <n v="-5286"/>
    <n v="-5080"/>
    <n v="-5508"/>
    <n v="-4148"/>
    <n v="-4467"/>
    <n v="-59350"/>
    <n v="0"/>
    <n v="-44512.5"/>
  </r>
  <r>
    <s v="PPLCTL: TOTAL COST OF SALES"/>
    <s v="PPLCER: ENVIRONMENTAL COST RECOVERY"/>
    <n v="502013"/>
    <s v="ECR LANDFILL OPERATIONS"/>
    <x v="1"/>
    <s v="0321 - TRIMBLE COUNTY 2 - GENERATION"/>
    <x v="1"/>
    <s v="PLTL: TOTAL LABOR"/>
    <s v="MA41LGE"/>
    <s v="MA41LGE"/>
    <s v="OTHER"/>
    <s v="P42100: GENERATION"/>
    <n v="-5355"/>
    <n v="-5355"/>
    <n v="-5355"/>
    <n v="-5355"/>
    <n v="-5355"/>
    <n v="-5355"/>
    <n v="-5355"/>
    <n v="-5355"/>
    <n v="-5355"/>
    <n v="-5355"/>
    <n v="-5355"/>
    <n v="-5357"/>
    <n v="-64260"/>
    <n v="0"/>
    <n v="-48195"/>
  </r>
  <r>
    <s v="PPLCTL: TOTAL COST OF SALES"/>
    <s v="PPLCER: ENVIRONMENTAL COST RECOVERY"/>
    <n v="512107"/>
    <s v="ECR LANDFILL MAINTENANCE"/>
    <x v="1"/>
    <s v="0321 - TRIMBLE COUNTY 2 - GENERATION"/>
    <x v="3"/>
    <s v="PLTL: TOTAL LABOR"/>
    <s v="MA60KU"/>
    <s v="MA 60 KU"/>
    <s v="OTHER"/>
    <s v="P42100: GENERATION"/>
    <n v="-5264"/>
    <n v="-4734"/>
    <n v="-4697"/>
    <n v="-4884"/>
    <n v="-4800"/>
    <n v="-4521"/>
    <n v="-4943"/>
    <n v="-5132"/>
    <n v="-4932"/>
    <n v="-5347"/>
    <n v="-4027"/>
    <n v="-4337"/>
    <n v="-57619"/>
    <n v="0"/>
    <n v="-43214.25"/>
  </r>
  <r>
    <s v="PPLCTL: TOTAL COST OF SALES"/>
    <s v="PPLCER: ENVIRONMENTAL COST RECOVERY"/>
    <n v="502013"/>
    <s v="ECR LANDFILL OPERATIONS"/>
    <x v="1"/>
    <s v="0321 - TRIMBLE COUNTY 2 - GENERATION"/>
    <x v="0"/>
    <s v="PLTL: TOTAL LABOR"/>
    <s v="MA41LGE"/>
    <s v="MA41LGE"/>
    <s v="OTHER"/>
    <s v="P42100: GENERATION"/>
    <n v="-5199"/>
    <n v="-5199"/>
    <n v="-5199"/>
    <n v="-5199"/>
    <n v="-5199"/>
    <n v="-5199"/>
    <n v="-5199"/>
    <n v="-5199"/>
    <n v="-5199"/>
    <n v="-5199"/>
    <n v="-5199"/>
    <n v="-5201"/>
    <n v="-62388"/>
    <n v="0"/>
    <n v="-46791"/>
  </r>
  <r>
    <s v="PPLCTL: TOTAL COST OF SALES"/>
    <s v="PPLCER: ENVIRONMENTAL COST RECOVERY"/>
    <n v="512107"/>
    <s v="ECR LANDFILL MAINTENANCE"/>
    <x v="1"/>
    <s v="0321 - TRIMBLE COUNTY 2 - GENERATION"/>
    <x v="2"/>
    <s v="PLTL: TOTAL LABOR"/>
    <s v="MA60KU"/>
    <s v="MA 60 KU"/>
    <s v="OTHER"/>
    <s v="P42100: GENERATION"/>
    <n v="-5110"/>
    <n v="-4596"/>
    <n v="-4561"/>
    <n v="-4742"/>
    <n v="-4660"/>
    <n v="-4389"/>
    <n v="-4799"/>
    <n v="-4983"/>
    <n v="-4788"/>
    <n v="-5191"/>
    <n v="-3909"/>
    <n v="-4211"/>
    <n v="-55940"/>
    <n v="0"/>
    <n v="-41955"/>
  </r>
  <r>
    <s v="PPLCTL: TOTAL COST OF SALES"/>
    <s v="PPLCER: ENVIRONMENTAL COST RECOVERY"/>
    <n v="502013"/>
    <s v="ECR LANDFILL OPERATIONS"/>
    <x v="1"/>
    <s v="0321 - TRIMBLE COUNTY 2 - GENERATION"/>
    <x v="9"/>
    <s v="PLTL: TOTAL LABOR"/>
    <s v="MA41LGE"/>
    <s v="MA41LGE"/>
    <s v="OTHER"/>
    <s v="P42100: GENERATION"/>
    <n v="-5047"/>
    <n v="-5047"/>
    <n v="-5047"/>
    <n v="-5047"/>
    <n v="-5047"/>
    <n v="-5047"/>
    <n v="-5047"/>
    <n v="-5047"/>
    <n v="-5047"/>
    <n v="-5047"/>
    <n v="-5047"/>
    <n v="-5050"/>
    <n v="-60571"/>
    <n v="0"/>
    <n v="-45428.25"/>
  </r>
  <r>
    <s v="PPLCTL: TOTAL COST OF SALES"/>
    <s v="PPLCER: ENVIRONMENTAL COST RECOVERY"/>
    <n v="512107"/>
    <s v="ECR LANDFILL MAINTENANCE"/>
    <x v="1"/>
    <s v="0321 - TRIMBLE COUNTY 2 - GENERATION"/>
    <x v="1"/>
    <s v="PLTL: TOTAL LABOR"/>
    <s v="MA60KU"/>
    <s v="MA 60 KU"/>
    <s v="OTHER"/>
    <s v="P42100: GENERATION"/>
    <n v="-4962"/>
    <n v="-4462"/>
    <n v="-4428"/>
    <n v="-4604"/>
    <n v="-4525"/>
    <n v="-4261"/>
    <n v="-4660"/>
    <n v="-4838"/>
    <n v="-4649"/>
    <n v="-5040"/>
    <n v="-3796"/>
    <n v="-4088"/>
    <n v="-54312"/>
    <n v="0"/>
    <n v="-40734"/>
  </r>
  <r>
    <s v="PPLCTL: TOTAL COST OF SALES"/>
    <s v="PPLCER: ENVIRONMENTAL COST RECOVERY"/>
    <n v="502013"/>
    <s v="ECR LANDFILL OPERATIONS"/>
    <x v="1"/>
    <s v="0321 - TRIMBLE COUNTY 2 - GENERATION"/>
    <x v="8"/>
    <s v="PLTL: TOTAL LABOR"/>
    <s v="MA41LGE"/>
    <s v="MA41LGE"/>
    <s v="OTHER"/>
    <s v="P42100: GENERATION"/>
    <n v="-4922"/>
    <n v="-4922"/>
    <n v="-4922"/>
    <n v="-4922"/>
    <n v="-4922"/>
    <n v="-4922"/>
    <n v="-4922"/>
    <n v="-4922"/>
    <n v="-4922"/>
    <n v="-4922"/>
    <n v="-4922"/>
    <n v="-4922"/>
    <n v="-59064"/>
    <n v="0"/>
    <n v="-44298"/>
  </r>
  <r>
    <s v="PPLCTL: TOTAL COST OF SALES"/>
    <s v="PPLCER: ENVIRONMENTAL COST RECOVERY"/>
    <n v="512107"/>
    <s v="ECR LANDFILL MAINTENANCE"/>
    <x v="1"/>
    <s v="0321 - TRIMBLE COUNTY 2 - GENERATION"/>
    <x v="0"/>
    <s v="PLTL: TOTAL LABOR"/>
    <s v="MA60KU"/>
    <s v="MA 60 KU"/>
    <s v="OTHER"/>
    <s v="P42100: GENERATION"/>
    <n v="-4817"/>
    <n v="-4332"/>
    <n v="-4299"/>
    <n v="-4470"/>
    <n v="-4393"/>
    <n v="-4137"/>
    <n v="-4524"/>
    <n v="-4697"/>
    <n v="-4514"/>
    <n v="-4893"/>
    <n v="-3685"/>
    <n v="-3969"/>
    <n v="-52730"/>
    <n v="0"/>
    <n v="-39547.5"/>
  </r>
  <r>
    <s v="PPLCTL: TOTAL COST OF SALES"/>
    <s v="PPLCER: ENVIRONMENTAL COST RECOVERY"/>
    <n v="502013"/>
    <s v="ECR LANDFILL OPERATIONS"/>
    <x v="1"/>
    <s v="0321 - TRIMBLE COUNTY 2 - GENERATION"/>
    <x v="7"/>
    <s v="PLTL: TOTAL LABOR"/>
    <s v="MA41LGE"/>
    <s v="MA41LGE"/>
    <s v="OTHER"/>
    <s v="P42100: GENERATION"/>
    <n v="-4737"/>
    <n v="-4737"/>
    <n v="-4737"/>
    <n v="-4737"/>
    <n v="-4737"/>
    <n v="-4737"/>
    <n v="-4737"/>
    <n v="-4737"/>
    <n v="-4737"/>
    <n v="-4737"/>
    <n v="-4737"/>
    <n v="-4737"/>
    <n v="-56839"/>
    <n v="0"/>
    <n v="-42629.25"/>
  </r>
  <r>
    <s v="PPLCTL: TOTAL COST OF SALES"/>
    <s v="PPLCER: ENVIRONMENTAL COST RECOVERY"/>
    <n v="512107"/>
    <s v="ECR LANDFILL MAINTENANCE"/>
    <x v="1"/>
    <s v="0321 - TRIMBLE COUNTY 2 - GENERATION"/>
    <x v="9"/>
    <s v="PLTL: TOTAL LABOR"/>
    <s v="MA60KU"/>
    <s v="MA 60 KU"/>
    <s v="OTHER"/>
    <s v="P42100: GENERATION"/>
    <n v="-4677"/>
    <n v="-4206"/>
    <n v="-4174"/>
    <n v="-4340"/>
    <n v="-4265"/>
    <n v="-4017"/>
    <n v="-4392"/>
    <n v="-4560"/>
    <n v="-4382"/>
    <n v="-4751"/>
    <n v="-3578"/>
    <n v="-3853"/>
    <n v="-51194"/>
    <n v="0"/>
    <n v="-38395.5"/>
  </r>
  <r>
    <s v="PPLCTL: TOTAL COST OF SALES"/>
    <s v="PPLCER: ENVIRONMENTAL COST RECOVERY"/>
    <n v="502013"/>
    <s v="ECR LANDFILL OPERATIONS"/>
    <x v="1"/>
    <s v="0321 - TRIMBLE COUNTY 2 - GENERATION"/>
    <x v="6"/>
    <s v="PLTL: TOTAL LABOR"/>
    <s v="MA41LGE"/>
    <s v="MA41LGE"/>
    <s v="OTHER"/>
    <s v="P42100: GENERATION"/>
    <n v="-4598"/>
    <n v="-4598"/>
    <n v="-4598"/>
    <n v="-4598"/>
    <n v="-4598"/>
    <n v="-4598"/>
    <n v="-4598"/>
    <n v="-4598"/>
    <n v="-4598"/>
    <n v="-4598"/>
    <n v="-4598"/>
    <n v="-4598"/>
    <n v="-55178"/>
    <n v="0"/>
    <n v="-41383.5"/>
  </r>
  <r>
    <s v="PPLCTL: TOTAL COST OF SALES"/>
    <s v="PPLCER: ENVIRONMENTAL COST RECOVERY"/>
    <n v="512107"/>
    <s v="ECR LANDFILL MAINTENANCE"/>
    <x v="1"/>
    <s v="0321 - TRIMBLE COUNTY 2 - GENERATION"/>
    <x v="8"/>
    <s v="PLTL: TOTAL LABOR"/>
    <s v="MA60KU"/>
    <s v="MA 60 KU"/>
    <s v="OTHER"/>
    <s v="P42100: GENERATION"/>
    <n v="-4565"/>
    <n v="-4340"/>
    <n v="-4076"/>
    <n v="-4241"/>
    <n v="-4405"/>
    <n v="-3696"/>
    <n v="-4299"/>
    <n v="-4456"/>
    <n v="-4048"/>
    <n v="-4644"/>
    <n v="-3736"/>
    <n v="-3549"/>
    <n v="-50055"/>
    <n v="0"/>
    <n v="-37541.25"/>
  </r>
  <r>
    <s v="PPLCTL: TOTAL COST OF SALES"/>
    <s v="PPLCER: ENVIRONMENTAL COST RECOVERY"/>
    <n v="512107"/>
    <s v="ECR LANDFILL MAINTENANCE"/>
    <x v="1"/>
    <s v="0311 - TRIMBLE COUNTY 1 - GENERATION"/>
    <x v="4"/>
    <s v="PLTL: TOTAL LABOR"/>
    <s v="MA42LGE"/>
    <s v="MA42LGE TC"/>
    <s v="OTHER"/>
    <s v="P42100: GENERATION"/>
    <n v="-4520"/>
    <n v="-4065"/>
    <n v="-4034"/>
    <n v="-4195"/>
    <n v="-4122"/>
    <n v="-3882"/>
    <n v="-4245"/>
    <n v="-4408"/>
    <n v="-4236"/>
    <n v="-4592"/>
    <n v="-3458"/>
    <n v="-3725"/>
    <n v="-49482"/>
    <n v="-37111.5"/>
    <n v="0"/>
  </r>
  <r>
    <s v="PPLCTL: TOTAL COST OF SALES"/>
    <s v="PPLCER: ENVIRONMENTAL COST RECOVERY"/>
    <n v="512107"/>
    <s v="ECR LANDFILL MAINTENANCE"/>
    <x v="1"/>
    <s v="0311 - TRIMBLE COUNTY 1 - GENERATION"/>
    <x v="3"/>
    <s v="PLTL: TOTAL LABOR"/>
    <s v="MA42LGE"/>
    <s v="MA42LGE TC"/>
    <s v="OTHER"/>
    <s v="P42100: GENERATION"/>
    <n v="-4388"/>
    <n v="-3947"/>
    <n v="-3916"/>
    <n v="-4072"/>
    <n v="-4002"/>
    <n v="-3769"/>
    <n v="-4122"/>
    <n v="-4279"/>
    <n v="-4112"/>
    <n v="-4458"/>
    <n v="-3357"/>
    <n v="-3616"/>
    <n v="-48039"/>
    <n v="-36029.25"/>
    <n v="0"/>
  </r>
  <r>
    <s v="PPLCTL: TOTAL COST OF SALES"/>
    <s v="PPLCER: ENVIRONMENTAL COST RECOVERY"/>
    <n v="512107"/>
    <s v="ECR LANDFILL MAINTENANCE"/>
    <x v="1"/>
    <s v="0311 - TRIMBLE COUNTY 1 - GENERATION"/>
    <x v="2"/>
    <s v="PLTL: TOTAL LABOR"/>
    <s v="MA42LGE"/>
    <s v="MA42LGE TC"/>
    <s v="OTHER"/>
    <s v="P42100: GENERATION"/>
    <n v="-4261"/>
    <n v="-3832"/>
    <n v="-3802"/>
    <n v="-3954"/>
    <n v="-3886"/>
    <n v="-3659"/>
    <n v="-4001"/>
    <n v="-4154"/>
    <n v="-3992"/>
    <n v="-4328"/>
    <n v="-3259"/>
    <n v="-3511"/>
    <n v="-46639"/>
    <n v="-34979.25"/>
    <n v="0"/>
  </r>
  <r>
    <s v="PPLCTL: TOTAL COST OF SALES"/>
    <s v="PPLCER: ENVIRONMENTAL COST RECOVERY"/>
    <n v="512107"/>
    <s v="ECR LANDFILL MAINTENANCE"/>
    <x v="1"/>
    <s v="0321 - TRIMBLE COUNTY 2 - GENERATION"/>
    <x v="7"/>
    <s v="PLTL: TOTAL LABOR"/>
    <s v="MA60KU"/>
    <s v="MA 60 KU"/>
    <s v="OTHER"/>
    <s v="P42100: GENERATION"/>
    <n v="-4226"/>
    <n v="-4011"/>
    <n v="-4377"/>
    <n v="-3689"/>
    <n v="-4243"/>
    <n v="-4068"/>
    <n v="-3746"/>
    <n v="-4519"/>
    <n v="-3898"/>
    <n v="-4305"/>
    <n v="-3878"/>
    <n v="-3247"/>
    <n v="-48206"/>
    <n v="0"/>
    <n v="-36154.5"/>
  </r>
  <r>
    <s v="PPLCTL: TOTAL COST OF SALES"/>
    <s v="PPLCER: ENVIRONMENTAL COST RECOVERY"/>
    <n v="512107"/>
    <s v="ECR LANDFILL MAINTENANCE"/>
    <x v="1"/>
    <s v="0321 - TRIMBLE COUNTY 2 - GENERATION"/>
    <x v="6"/>
    <s v="PNTL: TOTAL NON-LABOR"/>
    <s v="MA46LGE"/>
    <s v="MA 46 LGE"/>
    <s v="OTHER"/>
    <s v="P42100: GENERATION"/>
    <n v="-4138"/>
    <n v="-4138"/>
    <n v="-4138"/>
    <n v="-4138"/>
    <n v="-4138"/>
    <n v="-4138"/>
    <n v="-4138"/>
    <n v="-4138"/>
    <n v="-4138"/>
    <n v="-4138"/>
    <n v="-4138"/>
    <n v="-4138"/>
    <n v="-49650"/>
    <n v="0"/>
    <n v="-37237.5"/>
  </r>
  <r>
    <s v="PPLCTL: TOTAL COST OF SALES"/>
    <s v="PPLCER: ENVIRONMENTAL COST RECOVERY"/>
    <n v="512107"/>
    <s v="ECR LANDFILL MAINTENANCE"/>
    <x v="1"/>
    <s v="0311 - TRIMBLE COUNTY 1 - GENERATION"/>
    <x v="1"/>
    <s v="PLTL: TOTAL LABOR"/>
    <s v="MA42LGE"/>
    <s v="MA42LGE TC"/>
    <s v="OTHER"/>
    <s v="P42100: GENERATION"/>
    <n v="-4137"/>
    <n v="-3720"/>
    <n v="-3692"/>
    <n v="-3839"/>
    <n v="-3772"/>
    <n v="-3553"/>
    <n v="-3885"/>
    <n v="-4033"/>
    <n v="-3876"/>
    <n v="-4202"/>
    <n v="-3165"/>
    <n v="-3408"/>
    <n v="-45282"/>
    <n v="-33961.5"/>
    <n v="0"/>
  </r>
  <r>
    <s v="PPLCTL: TOTAL COST OF SALES"/>
    <s v="PPLCER: ENVIRONMENTAL COST RECOVERY"/>
    <n v="502013"/>
    <s v="ECR LANDFILL OPERATIONS"/>
    <x v="1"/>
    <s v="0321 - TRIMBLE COUNTY 2 - GENERATION"/>
    <x v="6"/>
    <s v="PNTL: TOTAL NON-LABOR"/>
    <s v="MA46LGE"/>
    <s v="MA 46 LGE"/>
    <s v="OTHER"/>
    <s v="P42100: GENERATION"/>
    <n v="-4036"/>
    <n v="-4036"/>
    <n v="-4036"/>
    <n v="-4036"/>
    <n v="-4036"/>
    <n v="-4036"/>
    <n v="-4036"/>
    <n v="-4036"/>
    <n v="-4036"/>
    <n v="-4036"/>
    <n v="-4036"/>
    <n v="-4036"/>
    <n v="-48437"/>
    <n v="0"/>
    <n v="-36327.75"/>
  </r>
  <r>
    <s v="PPLCTL: TOTAL COST OF SALES"/>
    <s v="PPLCER: ENVIRONMENTAL COST RECOVERY"/>
    <n v="512107"/>
    <s v="ECR LANDFILL MAINTENANCE"/>
    <x v="1"/>
    <s v="0311 - TRIMBLE COUNTY 1 - GENERATION"/>
    <x v="0"/>
    <s v="PLTL: TOTAL LABOR"/>
    <s v="MA42LGE"/>
    <s v="MA42LGE TC"/>
    <s v="OTHER"/>
    <s v="P42100: GENERATION"/>
    <n v="-4016"/>
    <n v="-3612"/>
    <n v="-3584"/>
    <n v="-3727"/>
    <n v="-3663"/>
    <n v="-3449"/>
    <n v="-3772"/>
    <n v="-3916"/>
    <n v="-3763"/>
    <n v="-4080"/>
    <n v="-3072"/>
    <n v="-3309"/>
    <n v="-43963"/>
    <n v="-32972.25"/>
    <n v="0"/>
  </r>
  <r>
    <s v="PPLCTL: TOTAL COST OF SALES"/>
    <s v="PPLCER: ENVIRONMENTAL COST RECOVERY"/>
    <n v="506159"/>
    <s v="ECR SORBENT INJECTION OPERATION"/>
    <x v="1"/>
    <s v="0311 - TRIMBLE COUNTY 1 - GENERATION"/>
    <x v="5"/>
    <s v="PNTL: TOTAL NON-LABOR"/>
    <s v="MA42LGE"/>
    <s v="MA42LGE TC"/>
    <s v="OTHER"/>
    <s v="P42100: GENERATION"/>
    <n v="-3989"/>
    <n v="-3989"/>
    <n v="-3989"/>
    <n v="-3989"/>
    <n v="-3989"/>
    <n v="-3989"/>
    <n v="0"/>
    <n v="0"/>
    <n v="0"/>
    <n v="0"/>
    <n v="0"/>
    <n v="0"/>
    <n v="-23932"/>
    <n v="-17949"/>
    <n v="0"/>
  </r>
  <r>
    <s v="PPLCTL: TOTAL COST OF SALES"/>
    <s v="PPLCER: ENVIRONMENTAL COST RECOVERY"/>
    <n v="502013"/>
    <s v="ECR LANDFILL OPERATIONS"/>
    <x v="1"/>
    <s v="0321 - TRIMBLE COUNTY 2 - GENERATION"/>
    <x v="5"/>
    <s v="PNTL: TOTAL NON-LABOR"/>
    <s v="MA46LGE"/>
    <s v="MA 46 LGE"/>
    <s v="OTHER"/>
    <s v="P42100: GENERATION"/>
    <n v="-3974"/>
    <n v="-3974"/>
    <n v="-3974"/>
    <n v="-3974"/>
    <n v="-3974"/>
    <n v="-3974"/>
    <n v="-3974"/>
    <n v="-3974"/>
    <n v="-3974"/>
    <n v="-3974"/>
    <n v="-3974"/>
    <n v="-3974"/>
    <n v="-47686"/>
    <n v="0"/>
    <n v="-35764.5"/>
  </r>
  <r>
    <s v="PPLCTL: TOTAL COST OF SALES"/>
    <s v="PPLCER: ENVIRONMENTAL COST RECOVERY"/>
    <n v="512107"/>
    <s v="ECR LANDFILL MAINTENANCE"/>
    <x v="1"/>
    <s v="0321 - TRIMBLE COUNTY 2 - GENERATION"/>
    <x v="6"/>
    <s v="PLTL: TOTAL LABOR"/>
    <s v="MA60KU"/>
    <s v="MA 60 KU"/>
    <s v="OTHER"/>
    <s v="P42100: GENERATION"/>
    <n v="-3950"/>
    <n v="-3961"/>
    <n v="-4323"/>
    <n v="-3870"/>
    <n v="-3972"/>
    <n v="-3968"/>
    <n v="-3708"/>
    <n v="-4467"/>
    <n v="-4133"/>
    <n v="-4034"/>
    <n v="-3836"/>
    <n v="-3446"/>
    <n v="-47668"/>
    <n v="0"/>
    <n v="-35751"/>
  </r>
  <r>
    <s v="PPLCTL: TOTAL COST OF SALES"/>
    <s v="PPLCER: ENVIRONMENTAL COST RECOVERY"/>
    <n v="512107"/>
    <s v="ECR LANDFILL MAINTENANCE"/>
    <x v="1"/>
    <s v="0321 - TRIMBLE COUNTY 2 - GENERATION"/>
    <x v="5"/>
    <s v="PLTL: TOTAL LABOR"/>
    <s v="MA60KU"/>
    <s v="MA 60 KU"/>
    <s v="OTHER"/>
    <s v="P42100: GENERATION"/>
    <n v="-3905"/>
    <n v="-3916"/>
    <n v="-4274"/>
    <n v="-3994"/>
    <n v="-3767"/>
    <n v="-3929"/>
    <n v="-3839"/>
    <n v="-4199"/>
    <n v="-4034"/>
    <n v="-3992"/>
    <n v="-3742"/>
    <n v="-3587"/>
    <n v="-47179"/>
    <n v="0"/>
    <n v="-35384.25"/>
  </r>
  <r>
    <s v="PPLCTL: TOTAL COST OF SALES"/>
    <s v="PPLCER: ENVIRONMENTAL COST RECOVERY"/>
    <n v="512107"/>
    <s v="ECR LANDFILL MAINTENANCE"/>
    <x v="1"/>
    <s v="0311 - TRIMBLE COUNTY 1 - GENERATION"/>
    <x v="9"/>
    <s v="PLTL: TOTAL LABOR"/>
    <s v="MA42LGE"/>
    <s v="MA42LGE TC"/>
    <s v="OTHER"/>
    <s v="P42100: GENERATION"/>
    <n v="-3899"/>
    <n v="-3507"/>
    <n v="-3480"/>
    <n v="-3618"/>
    <n v="-3556"/>
    <n v="-3349"/>
    <n v="-3662"/>
    <n v="-3802"/>
    <n v="-3653"/>
    <n v="-3961"/>
    <n v="-2983"/>
    <n v="-3213"/>
    <n v="-42682"/>
    <n v="-32011.5"/>
    <n v="0"/>
  </r>
  <r>
    <s v="PPLCTL: TOTAL COST OF SALES"/>
    <s v="PPLCER: ENVIRONMENTAL COST RECOVERY"/>
    <n v="512108"/>
    <s v="ECR CCR BEN REUSE SYSTEM MAINT"/>
    <x v="1"/>
    <s v="0321 - TRIMBLE COUNTY 2 - GENERATION"/>
    <x v="4"/>
    <s v="PNTL: TOTAL NON-LABOR"/>
    <s v="MA60KU"/>
    <s v="MA 60 KU"/>
    <s v="OTHER"/>
    <s v="P42100: GENERATION"/>
    <n v="-3879"/>
    <n v="-3879"/>
    <n v="-3879"/>
    <n v="-3879"/>
    <n v="-3879"/>
    <n v="-3879"/>
    <n v="-3879"/>
    <n v="-3879"/>
    <n v="-3879"/>
    <n v="-3879"/>
    <n v="-3879"/>
    <n v="-3879"/>
    <n v="-46545"/>
    <n v="0"/>
    <n v="-34908.75"/>
  </r>
  <r>
    <s v="PPLCTL: TOTAL COST OF SALES"/>
    <s v="PPLCER: ENVIRONMENTAL COST RECOVERY"/>
    <n v="512107"/>
    <s v="ECR LANDFILL MAINTENANCE"/>
    <x v="1"/>
    <s v="0311 - TRIMBLE COUNTY 1 - GENERATION"/>
    <x v="8"/>
    <s v="PLTL: TOTAL LABOR"/>
    <s v="MA42LGE"/>
    <s v="MA42LGE TC"/>
    <s v="OTHER"/>
    <s v="P42100: GENERATION"/>
    <n v="-3806"/>
    <n v="-3618"/>
    <n v="-3398"/>
    <n v="-3536"/>
    <n v="-3673"/>
    <n v="-3081"/>
    <n v="-3584"/>
    <n v="-3715"/>
    <n v="-3375"/>
    <n v="-3872"/>
    <n v="-3115"/>
    <n v="-2959"/>
    <n v="-41733"/>
    <n v="-31299.75"/>
    <n v="0"/>
  </r>
  <r>
    <s v="PPLCTL: TOTAL COST OF SALES"/>
    <s v="PPLCER: ENVIRONMENTAL COST RECOVERY"/>
    <n v="512108"/>
    <s v="ECR CCR BEN REUSE SYSTEM MAINT"/>
    <x v="1"/>
    <s v="0321 - TRIMBLE COUNTY 2 - GENERATION"/>
    <x v="3"/>
    <s v="PNTL: TOTAL NON-LABOR"/>
    <s v="MA60KU"/>
    <s v="MA 60 KU"/>
    <s v="OTHER"/>
    <s v="P42100: GENERATION"/>
    <n v="-3766"/>
    <n v="-3766"/>
    <n v="-3766"/>
    <n v="-3766"/>
    <n v="-3766"/>
    <n v="-3766"/>
    <n v="-3766"/>
    <n v="-3766"/>
    <n v="-3766"/>
    <n v="-3766"/>
    <n v="-3766"/>
    <n v="-3766"/>
    <n v="-45188"/>
    <n v="0"/>
    <n v="-33891"/>
  </r>
  <r>
    <s v="PPLCTL: TOTAL COST OF SALES"/>
    <s v="PPLCER: ENVIRONMENTAL COST RECOVERY"/>
    <n v="512108"/>
    <s v="ECR CCR BEN REUSE SYSTEM MAINT"/>
    <x v="1"/>
    <s v="0321 - TRIMBLE COUNTY 2 - GENERATION"/>
    <x v="2"/>
    <s v="PNTL: TOTAL NON-LABOR"/>
    <s v="MA60KU"/>
    <s v="MA 60 KU"/>
    <s v="OTHER"/>
    <s v="P42100: GENERATION"/>
    <n v="-3656"/>
    <n v="-3656"/>
    <n v="-3656"/>
    <n v="-3656"/>
    <n v="-3656"/>
    <n v="-3656"/>
    <n v="-3656"/>
    <n v="-3656"/>
    <n v="-3656"/>
    <n v="-3656"/>
    <n v="-3656"/>
    <n v="-3656"/>
    <n v="-43871"/>
    <n v="0"/>
    <n v="-32903.25"/>
  </r>
  <r>
    <s v="PPLCTL: TOTAL COST OF SALES"/>
    <s v="PPLCER: ENVIRONMENTAL COST RECOVERY"/>
    <n v="502017"/>
    <s v="ECR EFFLUENT WATER OPERATIONS"/>
    <x v="1"/>
    <s v="0321 - TRIMBLE COUNTY 2 - GENERATION"/>
    <x v="0"/>
    <s v="PLTL: TOTAL LABOR"/>
    <s v="MA60KU"/>
    <s v="MA 60 KU"/>
    <s v="OTHER"/>
    <s v="P42100: GENERATION"/>
    <n v="-3607"/>
    <n v="-3254"/>
    <n v="-3242"/>
    <n v="-3404"/>
    <n v="-3375"/>
    <n v="-3204"/>
    <n v="-3520"/>
    <n v="-3585"/>
    <n v="-3440"/>
    <n v="-3747"/>
    <n v="-2848"/>
    <n v="-3202"/>
    <n v="-40428"/>
    <n v="0"/>
    <n v="-30321"/>
  </r>
  <r>
    <s v="PPLCTL: TOTAL COST OF SALES"/>
    <s v="PPLCER: ENVIRONMENTAL COST RECOVERY"/>
    <n v="502017"/>
    <s v="ECR EFFLUENT WATER OPERATIONS"/>
    <x v="1"/>
    <s v="0321 - TRIMBLE COUNTY 2 - GENERATION"/>
    <x v="1"/>
    <s v="PLTL: TOTAL LABOR"/>
    <s v="MA60KU"/>
    <s v="MA 60 KU"/>
    <s v="OTHER"/>
    <s v="P42100: GENERATION"/>
    <n v="-3607"/>
    <n v="-3254"/>
    <n v="-3242"/>
    <n v="-3404"/>
    <n v="-3375"/>
    <n v="-3204"/>
    <n v="-3520"/>
    <n v="-3585"/>
    <n v="-3440"/>
    <n v="-3747"/>
    <n v="-2848"/>
    <n v="-3202"/>
    <n v="-40428"/>
    <n v="0"/>
    <n v="-30321"/>
  </r>
  <r>
    <s v="PPLCTL: TOTAL COST OF SALES"/>
    <s v="PPLCER: ENVIRONMENTAL COST RECOVERY"/>
    <n v="502017"/>
    <s v="ECR EFFLUENT WATER OPERATIONS"/>
    <x v="1"/>
    <s v="0321 - TRIMBLE COUNTY 2 - GENERATION"/>
    <x v="2"/>
    <s v="PLTL: TOTAL LABOR"/>
    <s v="MA60KU"/>
    <s v="MA 60 KU"/>
    <s v="OTHER"/>
    <s v="P42100: GENERATION"/>
    <n v="-3607"/>
    <n v="-3254"/>
    <n v="-3242"/>
    <n v="-3404"/>
    <n v="-3375"/>
    <n v="-3204"/>
    <n v="-3520"/>
    <n v="-3585"/>
    <n v="-3440"/>
    <n v="-3747"/>
    <n v="-2848"/>
    <n v="-3202"/>
    <n v="-40428"/>
    <n v="0"/>
    <n v="-30321"/>
  </r>
  <r>
    <s v="PPLCTL: TOTAL COST OF SALES"/>
    <s v="PPLCER: ENVIRONMENTAL COST RECOVERY"/>
    <n v="502017"/>
    <s v="ECR EFFLUENT WATER OPERATIONS"/>
    <x v="1"/>
    <s v="0321 - TRIMBLE COUNTY 2 - GENERATION"/>
    <x v="3"/>
    <s v="PLTL: TOTAL LABOR"/>
    <s v="MA60KU"/>
    <s v="MA 60 KU"/>
    <s v="OTHER"/>
    <s v="P42100: GENERATION"/>
    <n v="-3607"/>
    <n v="-3254"/>
    <n v="-3242"/>
    <n v="-3404"/>
    <n v="-3375"/>
    <n v="-3204"/>
    <n v="-3520"/>
    <n v="-3585"/>
    <n v="-3440"/>
    <n v="-3747"/>
    <n v="-2848"/>
    <n v="-3202"/>
    <n v="-40428"/>
    <n v="0"/>
    <n v="-30321"/>
  </r>
  <r>
    <s v="PPLCTL: TOTAL COST OF SALES"/>
    <s v="PPLCER: ENVIRONMENTAL COST RECOVERY"/>
    <n v="502017"/>
    <s v="ECR EFFLUENT WATER OPERATIONS"/>
    <x v="1"/>
    <s v="0321 - TRIMBLE COUNTY 2 - GENERATION"/>
    <x v="4"/>
    <s v="PLTL: TOTAL LABOR"/>
    <s v="MA60KU"/>
    <s v="MA 60 KU"/>
    <s v="OTHER"/>
    <s v="P42100: GENERATION"/>
    <n v="-3607"/>
    <n v="-3254"/>
    <n v="-3242"/>
    <n v="-3404"/>
    <n v="-3375"/>
    <n v="-3204"/>
    <n v="-3520"/>
    <n v="-3585"/>
    <n v="-3440"/>
    <n v="-3747"/>
    <n v="-2848"/>
    <n v="-3202"/>
    <n v="-40428"/>
    <n v="0"/>
    <n v="-30321"/>
  </r>
  <r>
    <s v="PPLCTL: TOTAL COST OF SALES"/>
    <s v="PPLCER: ENVIRONMENTAL COST RECOVERY"/>
    <n v="502017"/>
    <s v="ECR EFFLUENT WATER OPERATIONS"/>
    <x v="1"/>
    <s v="0321 - TRIMBLE COUNTY 2 - GENERATION"/>
    <x v="9"/>
    <s v="PLTL: TOTAL LABOR"/>
    <s v="MA60KU"/>
    <s v="MA 60 KU"/>
    <s v="OTHER"/>
    <s v="P42100: GENERATION"/>
    <n v="-3607"/>
    <n v="-3253"/>
    <n v="-3242"/>
    <n v="-3404"/>
    <n v="-3375"/>
    <n v="-3204"/>
    <n v="-3520"/>
    <n v="-3585"/>
    <n v="-3440"/>
    <n v="-3747"/>
    <n v="-2848"/>
    <n v="-3202"/>
    <n v="-40428"/>
    <n v="0"/>
    <n v="-30321"/>
  </r>
  <r>
    <s v="PPLCTL: TOTAL COST OF SALES"/>
    <s v="PPLCER: ENVIRONMENTAL COST RECOVERY"/>
    <n v="512108"/>
    <s v="ECR CCR BEN REUSE SYSTEM MAINT"/>
    <x v="1"/>
    <s v="0321 - TRIMBLE COUNTY 2 - GENERATION"/>
    <x v="1"/>
    <s v="PNTL: TOTAL NON-LABOR"/>
    <s v="MA60KU"/>
    <s v="MA 60 KU"/>
    <s v="OTHER"/>
    <s v="P42100: GENERATION"/>
    <n v="-3550"/>
    <n v="-3550"/>
    <n v="-3550"/>
    <n v="-3550"/>
    <n v="-3550"/>
    <n v="-3550"/>
    <n v="-3550"/>
    <n v="-3550"/>
    <n v="-3550"/>
    <n v="-3550"/>
    <n v="-3550"/>
    <n v="-3550"/>
    <n v="-42594"/>
    <n v="0"/>
    <n v="-31945.5"/>
  </r>
  <r>
    <s v="PPLCTL: TOTAL COST OF SALES"/>
    <s v="PPLCER: ENVIRONMENTAL COST RECOVERY"/>
    <n v="512107"/>
    <s v="ECR LANDFILL MAINTENANCE"/>
    <x v="1"/>
    <s v="0311 - TRIMBLE COUNTY 1 - GENERATION"/>
    <x v="7"/>
    <s v="PLTL: TOTAL LABOR"/>
    <s v="MA42LGE"/>
    <s v="MA42LGE TC"/>
    <s v="OTHER"/>
    <s v="P42100: GENERATION"/>
    <n v="-3523"/>
    <n v="-3344"/>
    <n v="-3649"/>
    <n v="-3075"/>
    <n v="-3537"/>
    <n v="-3391"/>
    <n v="-3123"/>
    <n v="-3768"/>
    <n v="-3250"/>
    <n v="-3589"/>
    <n v="-3234"/>
    <n v="-2707"/>
    <n v="-40191"/>
    <n v="-30143.25"/>
    <n v="0"/>
  </r>
  <r>
    <s v="PPLCTL: TOTAL COST OF SALES"/>
    <s v="PPLCER: ENVIRONMENTAL COST RECOVERY"/>
    <n v="502017"/>
    <s v="ECR EFFLUENT WATER OPERATIONS"/>
    <x v="1"/>
    <s v="0321 - TRIMBLE COUNTY 2 - GENERATION"/>
    <x v="8"/>
    <s v="PLTL: TOTAL LABOR"/>
    <s v="MA60KU"/>
    <s v="MA 60 KU"/>
    <s v="OTHER"/>
    <s v="P42100: GENERATION"/>
    <n v="-3517"/>
    <n v="-3350"/>
    <n v="-3161"/>
    <n v="-3319"/>
    <n v="-3469"/>
    <n v="-2946"/>
    <n v="-3433"/>
    <n v="-3495"/>
    <n v="-3176"/>
    <n v="-3652"/>
    <n v="-2956"/>
    <n v="-2946"/>
    <n v="-39420"/>
    <n v="0"/>
    <n v="-29565"/>
  </r>
  <r>
    <s v="PPLCTL: TOTAL COST OF SALES"/>
    <s v="PPLCER: ENVIRONMENTAL COST RECOVERY"/>
    <n v="512108"/>
    <s v="ECR CCR BEN REUSE SYSTEM MAINT"/>
    <x v="1"/>
    <s v="0321 - TRIMBLE COUNTY 2 - GENERATION"/>
    <x v="0"/>
    <s v="PNTL: TOTAL NON-LABOR"/>
    <s v="MA60KU"/>
    <s v="MA 60 KU"/>
    <s v="OTHER"/>
    <s v="P42100: GENERATION"/>
    <n v="-3446"/>
    <n v="-3446"/>
    <n v="-3446"/>
    <n v="-3446"/>
    <n v="-3446"/>
    <n v="-3446"/>
    <n v="-3446"/>
    <n v="-3446"/>
    <n v="-3446"/>
    <n v="-3446"/>
    <n v="-3446"/>
    <n v="-3446"/>
    <n v="-41353"/>
    <n v="0"/>
    <n v="-31014.75"/>
  </r>
  <r>
    <s v="PPLCTL: TOTAL COST OF SALES"/>
    <s v="PPLCER: ENVIRONMENTAL COST RECOVERY"/>
    <n v="512108"/>
    <s v="ECR CCR BEN REUSE SYSTEM MAINT"/>
    <x v="1"/>
    <s v="0321 - TRIMBLE COUNTY 2 - GENERATION"/>
    <x v="9"/>
    <s v="PNTL: TOTAL NON-LABOR"/>
    <s v="MA60KU"/>
    <s v="MA 60 KU"/>
    <s v="OTHER"/>
    <s v="P42100: GENERATION"/>
    <n v="-3346"/>
    <n v="-3346"/>
    <n v="-3346"/>
    <n v="-3346"/>
    <n v="-3346"/>
    <n v="-3346"/>
    <n v="-3346"/>
    <n v="-3346"/>
    <n v="-3346"/>
    <n v="-3346"/>
    <n v="-3346"/>
    <n v="-3346"/>
    <n v="-40149"/>
    <n v="0"/>
    <n v="-30111.75"/>
  </r>
  <r>
    <s v="PPLCTL: TOTAL COST OF SALES"/>
    <s v="PPLCER: ENVIRONMENTAL COST RECOVERY"/>
    <n v="512107"/>
    <s v="ECR LANDFILL MAINTENANCE"/>
    <x v="1"/>
    <s v="0311 - TRIMBLE COUNTY 1 - GENERATION"/>
    <x v="6"/>
    <s v="PLTL: TOTAL LABOR"/>
    <s v="MA42LGE"/>
    <s v="MA42LGE TC"/>
    <s v="OTHER"/>
    <s v="P42100: GENERATION"/>
    <n v="-3293"/>
    <n v="-3303"/>
    <n v="-3604"/>
    <n v="-3226"/>
    <n v="-3312"/>
    <n v="-3309"/>
    <n v="-3092"/>
    <n v="-3724"/>
    <n v="-3445"/>
    <n v="-3363"/>
    <n v="-3198"/>
    <n v="-2873"/>
    <n v="-39742"/>
    <n v="-29806.5"/>
    <n v="0"/>
  </r>
  <r>
    <s v="PPLCTL: TOTAL COST OF SALES"/>
    <s v="PPLCER: ENVIRONMENTAL COST RECOVERY"/>
    <n v="512107"/>
    <s v="ECR LANDFILL MAINTENANCE"/>
    <x v="1"/>
    <s v="0311 - TRIMBLE COUNTY 1 - GENERATION"/>
    <x v="5"/>
    <s v="PLTL: TOTAL LABOR"/>
    <s v="MA42LGE"/>
    <s v="MA42LGE TC"/>
    <s v="OTHER"/>
    <s v="P42100: GENERATION"/>
    <n v="-3256"/>
    <n v="-3265"/>
    <n v="-3564"/>
    <n v="-3330"/>
    <n v="-3141"/>
    <n v="-3276"/>
    <n v="-3201"/>
    <n v="-3501"/>
    <n v="-3363"/>
    <n v="-3328"/>
    <n v="-3120"/>
    <n v="-2991"/>
    <n v="-39335"/>
    <n v="-29501.25"/>
    <n v="0"/>
  </r>
  <r>
    <s v="PPLCTL: TOTAL COST OF SALES"/>
    <s v="PPLCER: ENVIRONMENTAL COST RECOVERY"/>
    <n v="512108"/>
    <s v="ECR CCR BEN REUSE SYSTEM MAINT"/>
    <x v="1"/>
    <s v="0321 - TRIMBLE COUNTY 2 - GENERATION"/>
    <x v="8"/>
    <s v="PNTL: TOTAL NON-LABOR"/>
    <s v="MA60KU"/>
    <s v="MA 60 KU"/>
    <s v="OTHER"/>
    <s v="P42100: GENERATION"/>
    <n v="-3248"/>
    <n v="-3248"/>
    <n v="-3248"/>
    <n v="-3248"/>
    <n v="-3248"/>
    <n v="-3248"/>
    <n v="-3248"/>
    <n v="-3248"/>
    <n v="-3248"/>
    <n v="-3248"/>
    <n v="-3248"/>
    <n v="-3248"/>
    <n v="-38971"/>
    <n v="0"/>
    <n v="-29228.25"/>
  </r>
  <r>
    <s v="PPLCTL: TOTAL COST OF SALES"/>
    <s v="PPLCER: ENVIRONMENTAL COST RECOVERY"/>
    <n v="512108"/>
    <s v="ECR CCR BEN REUSE SYSTEM MAINT"/>
    <x v="1"/>
    <s v="0311 - TRIMBLE COUNTY 1 - GENERATION"/>
    <x v="4"/>
    <s v="PNTL: TOTAL NON-LABOR"/>
    <s v="MA42LGE"/>
    <s v="MA42LGE TC"/>
    <s v="OTHER"/>
    <s v="P42100: GENERATION"/>
    <n v="-3234"/>
    <n v="-3234"/>
    <n v="-3234"/>
    <n v="-3234"/>
    <n v="-3234"/>
    <n v="-3234"/>
    <n v="-3234"/>
    <n v="-3234"/>
    <n v="-3234"/>
    <n v="-3234"/>
    <n v="-3234"/>
    <n v="-3234"/>
    <n v="-38806"/>
    <n v="-29104.5"/>
    <n v="0"/>
  </r>
  <r>
    <s v="PPLCTL: TOTAL COST OF SALES"/>
    <s v="PPLCER: ENVIRONMENTAL COST RECOVERY"/>
    <n v="512108"/>
    <s v="ECR CCR BEN REUSE SYSTEM MAINT"/>
    <x v="1"/>
    <s v="0321 - TRIMBLE COUNTY 2 - GENERATION"/>
    <x v="7"/>
    <s v="PNTL: TOTAL NON-LABOR"/>
    <s v="MA60KU"/>
    <s v="MA 60 KU"/>
    <s v="OTHER"/>
    <s v="P42100: GENERATION"/>
    <n v="-3185"/>
    <n v="-3185"/>
    <n v="-3185"/>
    <n v="-3185"/>
    <n v="-3185"/>
    <n v="-3185"/>
    <n v="-3185"/>
    <n v="-3185"/>
    <n v="-3185"/>
    <n v="-3185"/>
    <n v="-3185"/>
    <n v="-3185"/>
    <n v="-38215"/>
    <n v="0"/>
    <n v="-28661.25"/>
  </r>
  <r>
    <s v="PPLCTL: TOTAL COST OF SALES"/>
    <s v="PPLCER: ENVIRONMENTAL COST RECOVERY"/>
    <n v="512108"/>
    <s v="ECR CCR BEN REUSE SYSTEM MAINT"/>
    <x v="1"/>
    <s v="0311 - TRIMBLE COUNTY 1 - GENERATION"/>
    <x v="3"/>
    <s v="PNTL: TOTAL NON-LABOR"/>
    <s v="MA42LGE"/>
    <s v="MA42LGE TC"/>
    <s v="OTHER"/>
    <s v="P42100: GENERATION"/>
    <n v="-3140"/>
    <n v="-3140"/>
    <n v="-3140"/>
    <n v="-3140"/>
    <n v="-3140"/>
    <n v="-3140"/>
    <n v="-3140"/>
    <n v="-3140"/>
    <n v="-3140"/>
    <n v="-3140"/>
    <n v="-3140"/>
    <n v="-3140"/>
    <n v="-37674"/>
    <n v="-28255.5"/>
    <n v="0"/>
  </r>
  <r>
    <s v="PPLCTL: TOTAL COST OF SALES"/>
    <s v="PPLCER: ENVIRONMENTAL COST RECOVERY"/>
    <n v="512108"/>
    <s v="ECR CCR BEN REUSE SYSTEM MAINT"/>
    <x v="1"/>
    <s v="0321 - TRIMBLE COUNTY 2 - GENERATION"/>
    <x v="6"/>
    <s v="PNTL: TOTAL NON-LABOR"/>
    <s v="MA60KU"/>
    <s v="MA 60 KU"/>
    <s v="OTHER"/>
    <s v="P42100: GENERATION"/>
    <n v="-3122"/>
    <n v="-3122"/>
    <n v="-3122"/>
    <n v="-3122"/>
    <n v="-3122"/>
    <n v="-3122"/>
    <n v="-3122"/>
    <n v="-3122"/>
    <n v="-3122"/>
    <n v="-3122"/>
    <n v="-3122"/>
    <n v="-3122"/>
    <n v="-37466"/>
    <n v="0"/>
    <n v="-28099.5"/>
  </r>
  <r>
    <s v="PPLCTL: TOTAL COST OF SALES"/>
    <s v="PPLCER: ENVIRONMENTAL COST RECOVERY"/>
    <n v="512108"/>
    <s v="ECR CCR BEN REUSE SYSTEM MAINT"/>
    <x v="1"/>
    <s v="0321 - TRIMBLE COUNTY 2 - GENERATION"/>
    <x v="5"/>
    <s v="PNTL: TOTAL NON-LABOR"/>
    <s v="MA60KU"/>
    <s v="MA 60 KU"/>
    <s v="OTHER"/>
    <s v="P42100: GENERATION"/>
    <n v="-3061"/>
    <n v="-3061"/>
    <n v="-3061"/>
    <n v="-3061"/>
    <n v="-3061"/>
    <n v="-3061"/>
    <n v="-3061"/>
    <n v="-3061"/>
    <n v="-3061"/>
    <n v="-3061"/>
    <n v="-3061"/>
    <n v="-3061"/>
    <n v="-36733"/>
    <n v="0"/>
    <n v="-27549.75"/>
  </r>
  <r>
    <s v="PPLCTL: TOTAL COST OF SALES"/>
    <s v="PPLCER: ENVIRONMENTAL COST RECOVERY"/>
    <n v="512108"/>
    <s v="ECR CCR BEN REUSE SYSTEM MAINT"/>
    <x v="1"/>
    <s v="0311 - TRIMBLE COUNTY 1 - GENERATION"/>
    <x v="2"/>
    <s v="PNTL: TOTAL NON-LABOR"/>
    <s v="MA42LGE"/>
    <s v="MA42LGE TC"/>
    <s v="OTHER"/>
    <s v="P42100: GENERATION"/>
    <n v="-3048"/>
    <n v="-3048"/>
    <n v="-3048"/>
    <n v="-3048"/>
    <n v="-3048"/>
    <n v="-3048"/>
    <n v="-3048"/>
    <n v="-3048"/>
    <n v="-3048"/>
    <n v="-3048"/>
    <n v="-3048"/>
    <n v="-3048"/>
    <n v="-36576"/>
    <n v="-27432"/>
    <n v="0"/>
  </r>
  <r>
    <s v="PPLCTL: TOTAL COST OF SALES"/>
    <s v="PPLCER: ENVIRONMENTAL COST RECOVERY"/>
    <n v="502017"/>
    <s v="ECR EFFLUENT WATER OPERATIONS"/>
    <x v="1"/>
    <s v="0321 - TRIMBLE COUNTY 2 - GENERATION"/>
    <x v="9"/>
    <s v="PNTL: TOTAL NON-LABOR"/>
    <s v="MA46LGE"/>
    <s v="MA 46 LGE"/>
    <s v="OTHER"/>
    <s v="P42100: GENERATION"/>
    <n v="-3038"/>
    <n v="-3038"/>
    <n v="-3038"/>
    <n v="-3038"/>
    <n v="-3038"/>
    <n v="-3038"/>
    <n v="-3038"/>
    <n v="-3038"/>
    <n v="-3038"/>
    <n v="-3038"/>
    <n v="-3038"/>
    <n v="-3038"/>
    <n v="-36453"/>
    <n v="0"/>
    <n v="-27339.75"/>
  </r>
  <r>
    <s v="PPLCTL: TOTAL COST OF SALES"/>
    <s v="PPLCER: ENVIRONMENTAL COST RECOVERY"/>
    <n v="502017"/>
    <s v="ECR EFFLUENT WATER OPERATIONS"/>
    <x v="1"/>
    <s v="0321 - TRIMBLE COUNTY 2 - GENERATION"/>
    <x v="0"/>
    <s v="PNTL: TOTAL NON-LABOR"/>
    <s v="MA46LGE"/>
    <s v="MA 46 LGE"/>
    <s v="OTHER"/>
    <s v="P42100: GENERATION"/>
    <n v="-3038"/>
    <n v="-3038"/>
    <n v="-3038"/>
    <n v="-3038"/>
    <n v="-3038"/>
    <n v="-3038"/>
    <n v="-3038"/>
    <n v="-3038"/>
    <n v="-3038"/>
    <n v="-3038"/>
    <n v="-3038"/>
    <n v="-3038"/>
    <n v="-36453"/>
    <n v="0"/>
    <n v="-27339.75"/>
  </r>
  <r>
    <s v="PPLCTL: TOTAL COST OF SALES"/>
    <s v="PPLCER: ENVIRONMENTAL COST RECOVERY"/>
    <n v="502017"/>
    <s v="ECR EFFLUENT WATER OPERATIONS"/>
    <x v="1"/>
    <s v="0321 - TRIMBLE COUNTY 2 - GENERATION"/>
    <x v="1"/>
    <s v="PNTL: TOTAL NON-LABOR"/>
    <s v="MA46LGE"/>
    <s v="MA 46 LGE"/>
    <s v="OTHER"/>
    <s v="P42100: GENERATION"/>
    <n v="-3038"/>
    <n v="-3038"/>
    <n v="-3038"/>
    <n v="-3038"/>
    <n v="-3038"/>
    <n v="-3038"/>
    <n v="-3038"/>
    <n v="-3038"/>
    <n v="-3038"/>
    <n v="-3038"/>
    <n v="-3038"/>
    <n v="-3038"/>
    <n v="-36453"/>
    <n v="0"/>
    <n v="-27339.75"/>
  </r>
  <r>
    <s v="PPLCTL: TOTAL COST OF SALES"/>
    <s v="PPLCER: ENVIRONMENTAL COST RECOVERY"/>
    <n v="502017"/>
    <s v="ECR EFFLUENT WATER OPERATIONS"/>
    <x v="1"/>
    <s v="0321 - TRIMBLE COUNTY 2 - GENERATION"/>
    <x v="2"/>
    <s v="PNTL: TOTAL NON-LABOR"/>
    <s v="MA46LGE"/>
    <s v="MA 46 LGE"/>
    <s v="OTHER"/>
    <s v="P42100: GENERATION"/>
    <n v="-3038"/>
    <n v="-3038"/>
    <n v="-3038"/>
    <n v="-3038"/>
    <n v="-3038"/>
    <n v="-3038"/>
    <n v="-3038"/>
    <n v="-3038"/>
    <n v="-3038"/>
    <n v="-3038"/>
    <n v="-3038"/>
    <n v="-3038"/>
    <n v="-36453"/>
    <n v="0"/>
    <n v="-27339.75"/>
  </r>
  <r>
    <s v="PPLCTL: TOTAL COST OF SALES"/>
    <s v="PPLCER: ENVIRONMENTAL COST RECOVERY"/>
    <n v="502017"/>
    <s v="ECR EFFLUENT WATER OPERATIONS"/>
    <x v="1"/>
    <s v="0321 - TRIMBLE COUNTY 2 - GENERATION"/>
    <x v="3"/>
    <s v="PNTL: TOTAL NON-LABOR"/>
    <s v="MA46LGE"/>
    <s v="MA 46 LGE"/>
    <s v="OTHER"/>
    <s v="P42100: GENERATION"/>
    <n v="-3038"/>
    <n v="-3038"/>
    <n v="-3038"/>
    <n v="-3038"/>
    <n v="-3038"/>
    <n v="-3038"/>
    <n v="-3038"/>
    <n v="-3038"/>
    <n v="-3038"/>
    <n v="-3038"/>
    <n v="-3038"/>
    <n v="-3038"/>
    <n v="-36453"/>
    <n v="0"/>
    <n v="-27339.75"/>
  </r>
  <r>
    <s v="PPLCTL: TOTAL COST OF SALES"/>
    <s v="PPLCER: ENVIRONMENTAL COST RECOVERY"/>
    <n v="502017"/>
    <s v="ECR EFFLUENT WATER OPERATIONS"/>
    <x v="1"/>
    <s v="0321 - TRIMBLE COUNTY 2 - GENERATION"/>
    <x v="4"/>
    <s v="PNTL: TOTAL NON-LABOR"/>
    <s v="MA46LGE"/>
    <s v="MA 46 LGE"/>
    <s v="OTHER"/>
    <s v="P42100: GENERATION"/>
    <n v="-3038"/>
    <n v="-3038"/>
    <n v="-3038"/>
    <n v="-3038"/>
    <n v="-3038"/>
    <n v="-3038"/>
    <n v="-3038"/>
    <n v="-3038"/>
    <n v="-3038"/>
    <n v="-3038"/>
    <n v="-3038"/>
    <n v="-3038"/>
    <n v="-36453"/>
    <n v="0"/>
    <n v="-27339.75"/>
  </r>
  <r>
    <s v="PPLCTL: TOTAL COST OF SALES"/>
    <s v="PPLCER: ENVIRONMENTAL COST RECOVERY"/>
    <n v="502017"/>
    <s v="ECR EFFLUENT WATER OPERATIONS"/>
    <x v="1"/>
    <s v="0311 - TRIMBLE COUNTY 1 - GENERATION"/>
    <x v="0"/>
    <s v="PLTL: TOTAL LABOR"/>
    <s v="MA42LGE"/>
    <s v="MA42LGE TC"/>
    <s v="OTHER"/>
    <s v="P42100: GENERATION"/>
    <n v="-3007"/>
    <n v="-2713"/>
    <n v="-2703"/>
    <n v="-2838"/>
    <n v="-2814"/>
    <n v="-2671"/>
    <n v="-2935"/>
    <n v="-2989"/>
    <n v="-2868"/>
    <n v="-3124"/>
    <n v="-2375"/>
    <n v="-2670"/>
    <n v="-33706"/>
    <n v="-25279.5"/>
    <n v="0"/>
  </r>
  <r>
    <s v="PPLCTL: TOTAL COST OF SALES"/>
    <s v="PPLCER: ENVIRONMENTAL COST RECOVERY"/>
    <n v="502017"/>
    <s v="ECR EFFLUENT WATER OPERATIONS"/>
    <x v="1"/>
    <s v="0311 - TRIMBLE COUNTY 1 - GENERATION"/>
    <x v="1"/>
    <s v="PLTL: TOTAL LABOR"/>
    <s v="MA42LGE"/>
    <s v="MA42LGE TC"/>
    <s v="OTHER"/>
    <s v="P42100: GENERATION"/>
    <n v="-3007"/>
    <n v="-2713"/>
    <n v="-2703"/>
    <n v="-2838"/>
    <n v="-2814"/>
    <n v="-2671"/>
    <n v="-2935"/>
    <n v="-2989"/>
    <n v="-2868"/>
    <n v="-3124"/>
    <n v="-2375"/>
    <n v="-2670"/>
    <n v="-33706"/>
    <n v="-25279.5"/>
    <n v="0"/>
  </r>
  <r>
    <s v="PPLCTL: TOTAL COST OF SALES"/>
    <s v="PPLCER: ENVIRONMENTAL COST RECOVERY"/>
    <n v="502017"/>
    <s v="ECR EFFLUENT WATER OPERATIONS"/>
    <x v="1"/>
    <s v="0311 - TRIMBLE COUNTY 1 - GENERATION"/>
    <x v="2"/>
    <s v="PLTL: TOTAL LABOR"/>
    <s v="MA42LGE"/>
    <s v="MA42LGE TC"/>
    <s v="OTHER"/>
    <s v="P42100: GENERATION"/>
    <n v="-3007"/>
    <n v="-2713"/>
    <n v="-2703"/>
    <n v="-2838"/>
    <n v="-2814"/>
    <n v="-2671"/>
    <n v="-2935"/>
    <n v="-2989"/>
    <n v="-2868"/>
    <n v="-3124"/>
    <n v="-2375"/>
    <n v="-2670"/>
    <n v="-33706"/>
    <n v="-25279.5"/>
    <n v="0"/>
  </r>
  <r>
    <s v="PPLCTL: TOTAL COST OF SALES"/>
    <s v="PPLCER: ENVIRONMENTAL COST RECOVERY"/>
    <n v="502017"/>
    <s v="ECR EFFLUENT WATER OPERATIONS"/>
    <x v="1"/>
    <s v="0311 - TRIMBLE COUNTY 1 - GENERATION"/>
    <x v="3"/>
    <s v="PLTL: TOTAL LABOR"/>
    <s v="MA42LGE"/>
    <s v="MA42LGE TC"/>
    <s v="OTHER"/>
    <s v="P42100: GENERATION"/>
    <n v="-3007"/>
    <n v="-2713"/>
    <n v="-2703"/>
    <n v="-2838"/>
    <n v="-2814"/>
    <n v="-2671"/>
    <n v="-2935"/>
    <n v="-2989"/>
    <n v="-2868"/>
    <n v="-3124"/>
    <n v="-2375"/>
    <n v="-2670"/>
    <n v="-33706"/>
    <n v="-25279.5"/>
    <n v="0"/>
  </r>
  <r>
    <s v="PPLCTL: TOTAL COST OF SALES"/>
    <s v="PPLCER: ENVIRONMENTAL COST RECOVERY"/>
    <n v="502017"/>
    <s v="ECR EFFLUENT WATER OPERATIONS"/>
    <x v="1"/>
    <s v="0311 - TRIMBLE COUNTY 1 - GENERATION"/>
    <x v="4"/>
    <s v="PLTL: TOTAL LABOR"/>
    <s v="MA42LGE"/>
    <s v="MA42LGE TC"/>
    <s v="OTHER"/>
    <s v="P42100: GENERATION"/>
    <n v="-3007"/>
    <n v="-2713"/>
    <n v="-2703"/>
    <n v="-2838"/>
    <n v="-2814"/>
    <n v="-2671"/>
    <n v="-2935"/>
    <n v="-2989"/>
    <n v="-2868"/>
    <n v="-3124"/>
    <n v="-2375"/>
    <n v="-2670"/>
    <n v="-33706"/>
    <n v="-25279.5"/>
    <n v="0"/>
  </r>
  <r>
    <s v="PPLCTL: TOTAL COST OF SALES"/>
    <s v="PPLCER: ENVIRONMENTAL COST RECOVERY"/>
    <n v="502017"/>
    <s v="ECR EFFLUENT WATER OPERATIONS"/>
    <x v="1"/>
    <s v="0311 - TRIMBLE COUNTY 1 - GENERATION"/>
    <x v="9"/>
    <s v="PLTL: TOTAL LABOR"/>
    <s v="MA42LGE"/>
    <s v="MA42LGE TC"/>
    <s v="OTHER"/>
    <s v="P42100: GENERATION"/>
    <n v="-3007"/>
    <n v="-2713"/>
    <n v="-2703"/>
    <n v="-2838"/>
    <n v="-2814"/>
    <n v="-2671"/>
    <n v="-2935"/>
    <n v="-2989"/>
    <n v="-2868"/>
    <n v="-3124"/>
    <n v="-2375"/>
    <n v="-2670"/>
    <n v="-33706"/>
    <n v="-25279.5"/>
    <n v="0"/>
  </r>
  <r>
    <s v="PPLCTL: TOTAL COST OF SALES"/>
    <s v="PPLCER: ENVIRONMENTAL COST RECOVERY"/>
    <n v="512108"/>
    <s v="ECR CCR BEN REUSE SYSTEM MAINT"/>
    <x v="1"/>
    <s v="0311 - TRIMBLE COUNTY 1 - GENERATION"/>
    <x v="1"/>
    <s v="PNTL: TOTAL NON-LABOR"/>
    <s v="MA42LGE"/>
    <s v="MA42LGE TC"/>
    <s v="OTHER"/>
    <s v="P42100: GENERATION"/>
    <n v="-2959"/>
    <n v="-2959"/>
    <n v="-2959"/>
    <n v="-2959"/>
    <n v="-2959"/>
    <n v="-2959"/>
    <n v="-2959"/>
    <n v="-2959"/>
    <n v="-2959"/>
    <n v="-2959"/>
    <n v="-2959"/>
    <n v="-2959"/>
    <n v="-35512"/>
    <n v="-26634"/>
    <n v="0"/>
  </r>
  <r>
    <s v="PPLCTL: TOTAL COST OF SALES"/>
    <s v="PPLCER: ENVIRONMENTAL COST RECOVERY"/>
    <n v="502017"/>
    <s v="ECR EFFLUENT WATER OPERATIONS"/>
    <x v="1"/>
    <s v="0311 - TRIMBLE COUNTY 1 - GENERATION"/>
    <x v="8"/>
    <s v="PLTL: TOTAL LABOR"/>
    <s v="MA42LGE"/>
    <s v="MA42LGE TC"/>
    <s v="OTHER"/>
    <s v="P42100: GENERATION"/>
    <n v="-2932"/>
    <n v="-2793"/>
    <n v="-2636"/>
    <n v="-2767"/>
    <n v="-2893"/>
    <n v="-2456"/>
    <n v="-2862"/>
    <n v="-2914"/>
    <n v="-2648"/>
    <n v="-3045"/>
    <n v="-2465"/>
    <n v="-2456"/>
    <n v="-32866"/>
    <n v="-24649.5"/>
    <n v="0"/>
  </r>
  <r>
    <s v="PPLCTL: TOTAL COST OF SALES"/>
    <s v="PPLCER: ENVIRONMENTAL COST RECOVERY"/>
    <n v="502017"/>
    <s v="ECR EFFLUENT WATER OPERATIONS"/>
    <x v="1"/>
    <s v="0321 - TRIMBLE COUNTY 2 - GENERATION"/>
    <x v="8"/>
    <s v="PNTL: TOTAL NON-LABOR"/>
    <s v="MA46LGE"/>
    <s v="MA 46 LGE"/>
    <s v="OTHER"/>
    <s v="P42100: GENERATION"/>
    <n v="-2894"/>
    <n v="-2894"/>
    <n v="-2894"/>
    <n v="-2894"/>
    <n v="-2894"/>
    <n v="-2894"/>
    <n v="-2894"/>
    <n v="-2894"/>
    <n v="-2894"/>
    <n v="-2894"/>
    <n v="-2894"/>
    <n v="-2894"/>
    <n v="-34725"/>
    <n v="0"/>
    <n v="-26043.75"/>
  </r>
  <r>
    <s v="PPLCTL: TOTAL COST OF SALES"/>
    <s v="PPLCER: ENVIRONMENTAL COST RECOVERY"/>
    <n v="512108"/>
    <s v="ECR CCR BEN REUSE SYSTEM MAINT"/>
    <x v="1"/>
    <s v="0311 - TRIMBLE COUNTY 1 - GENERATION"/>
    <x v="0"/>
    <s v="PNTL: TOTAL NON-LABOR"/>
    <s v="MA42LGE"/>
    <s v="MA42LGE TC"/>
    <s v="OTHER"/>
    <s v="P42100: GENERATION"/>
    <n v="-2873"/>
    <n v="-2873"/>
    <n v="-2873"/>
    <n v="-2873"/>
    <n v="-2873"/>
    <n v="-2873"/>
    <n v="-2873"/>
    <n v="-2873"/>
    <n v="-2873"/>
    <n v="-2873"/>
    <n v="-2873"/>
    <n v="-2873"/>
    <n v="-34478"/>
    <n v="-25858.5"/>
    <n v="0"/>
  </r>
  <r>
    <s v="PPLCTL: TOTAL COST OF SALES"/>
    <s v="PPLCER: ENVIRONMENTAL COST RECOVERY"/>
    <n v="512108"/>
    <s v="ECR CCR BEN REUSE SYSTEM MAINT"/>
    <x v="1"/>
    <s v="0311 - TRIMBLE COUNTY 1 - GENERATION"/>
    <x v="9"/>
    <s v="PNTL: TOTAL NON-LABOR"/>
    <s v="MA42LGE"/>
    <s v="MA42LGE TC"/>
    <s v="OTHER"/>
    <s v="P42100: GENERATION"/>
    <n v="-2789"/>
    <n v="-2789"/>
    <n v="-2789"/>
    <n v="-2789"/>
    <n v="-2789"/>
    <n v="-2789"/>
    <n v="-2789"/>
    <n v="-2789"/>
    <n v="-2789"/>
    <n v="-2789"/>
    <n v="-2789"/>
    <n v="-2789"/>
    <n v="-33473"/>
    <n v="-25104.75"/>
    <n v="0"/>
  </r>
  <r>
    <s v="PPLCTL: TOTAL COST OF SALES"/>
    <s v="PPLCER: ENVIRONMENTAL COST RECOVERY"/>
    <n v="512108"/>
    <s v="ECR CCR BEN REUSE SYSTEM MAINT"/>
    <x v="1"/>
    <s v="0311 - TRIMBLE COUNTY 1 - GENERATION"/>
    <x v="8"/>
    <s v="PNTL: TOTAL NON-LABOR"/>
    <s v="MA42LGE"/>
    <s v="MA42LGE TC"/>
    <s v="OTHER"/>
    <s v="P42100: GENERATION"/>
    <n v="-2708"/>
    <n v="-2708"/>
    <n v="-2708"/>
    <n v="-2708"/>
    <n v="-2708"/>
    <n v="-2708"/>
    <n v="-2708"/>
    <n v="-2708"/>
    <n v="-2708"/>
    <n v="-2708"/>
    <n v="-2708"/>
    <n v="-2708"/>
    <n v="-32491"/>
    <n v="-24368.25"/>
    <n v="0"/>
  </r>
  <r>
    <s v="PPLCTL: TOTAL COST OF SALES"/>
    <s v="PPLCER: ENVIRONMENTAL COST RECOVERY"/>
    <n v="512108"/>
    <s v="ECR CCR BEN REUSE SYSTEM MAINT"/>
    <x v="1"/>
    <s v="0311 - TRIMBLE COUNTY 1 - GENERATION"/>
    <x v="7"/>
    <s v="PNTL: TOTAL NON-LABOR"/>
    <s v="MA42LGE"/>
    <s v="MA42LGE TC"/>
    <s v="OTHER"/>
    <s v="P42100: GENERATION"/>
    <n v="-2655"/>
    <n v="-2655"/>
    <n v="-2655"/>
    <n v="-2655"/>
    <n v="-2655"/>
    <n v="-2655"/>
    <n v="-2655"/>
    <n v="-2655"/>
    <n v="-2655"/>
    <n v="-2655"/>
    <n v="-2655"/>
    <n v="-2655"/>
    <n v="-31861"/>
    <n v="-23895.75"/>
    <n v="0"/>
  </r>
  <r>
    <s v="PPLCTL: TOTAL COST OF SALES"/>
    <s v="PPLCER: ENVIRONMENTAL COST RECOVERY"/>
    <n v="512108"/>
    <s v="ECR CCR BEN REUSE SYSTEM MAINT"/>
    <x v="1"/>
    <s v="0311 - TRIMBLE COUNTY 1 - GENERATION"/>
    <x v="6"/>
    <s v="PNTL: TOTAL NON-LABOR"/>
    <s v="MA42LGE"/>
    <s v="MA42LGE TC"/>
    <s v="OTHER"/>
    <s v="P42100: GENERATION"/>
    <n v="-2603"/>
    <n v="-2603"/>
    <n v="-2603"/>
    <n v="-2603"/>
    <n v="-2603"/>
    <n v="-2603"/>
    <n v="-2603"/>
    <n v="-2603"/>
    <n v="-2603"/>
    <n v="-2603"/>
    <n v="-2603"/>
    <n v="-2603"/>
    <n v="-31236"/>
    <n v="-23427"/>
    <n v="0"/>
  </r>
  <r>
    <s v="PPLCTL: TOTAL COST OF SALES"/>
    <s v="PPLCER: ENVIRONMENTAL COST RECOVERY"/>
    <n v="512107"/>
    <s v="ECR LANDFILL MAINTENANCE"/>
    <x v="1"/>
    <s v="0321 - TRIMBLE COUNTY 2 - GENERATION"/>
    <x v="5"/>
    <s v="PNTL: TOTAL NON-LABOR"/>
    <s v="MA46LGE"/>
    <s v="MA 46 LGE"/>
    <s v="OTHER"/>
    <s v="P42100: GENERATION"/>
    <n v="-2583"/>
    <n v="-2583"/>
    <n v="-2583"/>
    <n v="-2583"/>
    <n v="-2583"/>
    <n v="-2583"/>
    <n v="-4684"/>
    <n v="-4684"/>
    <n v="-4684"/>
    <n v="-4684"/>
    <n v="-4684"/>
    <n v="-4684"/>
    <n v="-43601"/>
    <n v="0"/>
    <n v="-32700.75"/>
  </r>
  <r>
    <s v="PPLCTL: TOTAL COST OF SALES"/>
    <s v="PPLCER: ENVIRONMENTAL COST RECOVERY"/>
    <n v="512108"/>
    <s v="ECR CCR BEN REUSE SYSTEM MAINT"/>
    <x v="1"/>
    <s v="0311 - TRIMBLE COUNTY 1 - GENERATION"/>
    <x v="5"/>
    <s v="PNTL: TOTAL NON-LABOR"/>
    <s v="MA42LGE"/>
    <s v="MA42LGE TC"/>
    <s v="OTHER"/>
    <s v="P42100: GENERATION"/>
    <n v="-2552"/>
    <n v="-2552"/>
    <n v="-2552"/>
    <n v="-2552"/>
    <n v="-2552"/>
    <n v="-2552"/>
    <n v="-2552"/>
    <n v="-2552"/>
    <n v="-2552"/>
    <n v="-2552"/>
    <n v="-2552"/>
    <n v="-2552"/>
    <n v="-30626"/>
    <n v="-22969.5"/>
    <n v="0"/>
  </r>
  <r>
    <s v="PPLCTL: TOTAL COST OF SALES"/>
    <s v="PPLCER: ENVIRONMENTAL COST RECOVERY"/>
    <n v="512157"/>
    <s v="ECR EFFLUENT WATER MAINTENANCE"/>
    <x v="1"/>
    <s v="0321 - TRIMBLE COUNTY 2 - GENERATION"/>
    <x v="9"/>
    <s v="PNTL: TOTAL NON-LABOR"/>
    <s v="MA46LGE"/>
    <s v="MA 46 LGE"/>
    <s v="OTHER"/>
    <s v="P42100: GENERATION"/>
    <n v="-1930"/>
    <n v="-1930"/>
    <n v="-1930"/>
    <n v="-1930"/>
    <n v="-1930"/>
    <n v="-1930"/>
    <n v="-1930"/>
    <n v="-1930"/>
    <n v="-1930"/>
    <n v="-1930"/>
    <n v="-1930"/>
    <n v="-1930"/>
    <n v="-23161"/>
    <n v="0"/>
    <n v="-17370.75"/>
  </r>
  <r>
    <s v="PPLCTL: TOTAL COST OF SALES"/>
    <s v="PPLCER: ENVIRONMENTAL COST RECOVERY"/>
    <n v="512157"/>
    <s v="ECR EFFLUENT WATER MAINTENANCE"/>
    <x v="1"/>
    <s v="0321 - TRIMBLE COUNTY 2 - GENERATION"/>
    <x v="0"/>
    <s v="PNTL: TOTAL NON-LABOR"/>
    <s v="MA46LGE"/>
    <s v="MA 46 LGE"/>
    <s v="OTHER"/>
    <s v="P42100: GENERATION"/>
    <n v="-1930"/>
    <n v="-1930"/>
    <n v="-1930"/>
    <n v="-1930"/>
    <n v="-1930"/>
    <n v="-1930"/>
    <n v="-1930"/>
    <n v="-1930"/>
    <n v="-1930"/>
    <n v="-1930"/>
    <n v="-1930"/>
    <n v="-1930"/>
    <n v="-23161"/>
    <n v="0"/>
    <n v="-17370.75"/>
  </r>
  <r>
    <s v="PPLCTL: TOTAL COST OF SALES"/>
    <s v="PPLCER: ENVIRONMENTAL COST RECOVERY"/>
    <n v="512157"/>
    <s v="ECR EFFLUENT WATER MAINTENANCE"/>
    <x v="1"/>
    <s v="0321 - TRIMBLE COUNTY 2 - GENERATION"/>
    <x v="1"/>
    <s v="PNTL: TOTAL NON-LABOR"/>
    <s v="MA46LGE"/>
    <s v="MA 46 LGE"/>
    <s v="OTHER"/>
    <s v="P42100: GENERATION"/>
    <n v="-1930"/>
    <n v="-1930"/>
    <n v="-1930"/>
    <n v="-1930"/>
    <n v="-1930"/>
    <n v="-1930"/>
    <n v="-1930"/>
    <n v="-1930"/>
    <n v="-1930"/>
    <n v="-1930"/>
    <n v="-1930"/>
    <n v="-1930"/>
    <n v="-23161"/>
    <n v="0"/>
    <n v="-17370.75"/>
  </r>
  <r>
    <s v="PPLCTL: TOTAL COST OF SALES"/>
    <s v="PPLCER: ENVIRONMENTAL COST RECOVERY"/>
    <n v="512157"/>
    <s v="ECR EFFLUENT WATER MAINTENANCE"/>
    <x v="1"/>
    <s v="0321 - TRIMBLE COUNTY 2 - GENERATION"/>
    <x v="2"/>
    <s v="PNTL: TOTAL NON-LABOR"/>
    <s v="MA46LGE"/>
    <s v="MA 46 LGE"/>
    <s v="OTHER"/>
    <s v="P42100: GENERATION"/>
    <n v="-1930"/>
    <n v="-1930"/>
    <n v="-1930"/>
    <n v="-1930"/>
    <n v="-1930"/>
    <n v="-1930"/>
    <n v="-1930"/>
    <n v="-1930"/>
    <n v="-1930"/>
    <n v="-1930"/>
    <n v="-1930"/>
    <n v="-1930"/>
    <n v="-23161"/>
    <n v="0"/>
    <n v="-17370.75"/>
  </r>
  <r>
    <s v="PPLCTL: TOTAL COST OF SALES"/>
    <s v="PPLCER: ENVIRONMENTAL COST RECOVERY"/>
    <n v="512157"/>
    <s v="ECR EFFLUENT WATER MAINTENANCE"/>
    <x v="1"/>
    <s v="0321 - TRIMBLE COUNTY 2 - GENERATION"/>
    <x v="3"/>
    <s v="PNTL: TOTAL NON-LABOR"/>
    <s v="MA46LGE"/>
    <s v="MA 46 LGE"/>
    <s v="OTHER"/>
    <s v="P42100: GENERATION"/>
    <n v="-1930"/>
    <n v="-1930"/>
    <n v="-1930"/>
    <n v="-1930"/>
    <n v="-1930"/>
    <n v="-1930"/>
    <n v="-1930"/>
    <n v="-1930"/>
    <n v="-1930"/>
    <n v="-1930"/>
    <n v="-1930"/>
    <n v="-1930"/>
    <n v="-23161"/>
    <n v="0"/>
    <n v="-17370.75"/>
  </r>
  <r>
    <s v="PPLCTL: TOTAL COST OF SALES"/>
    <s v="PPLCER: ENVIRONMENTAL COST RECOVERY"/>
    <n v="512157"/>
    <s v="ECR EFFLUENT WATER MAINTENANCE"/>
    <x v="1"/>
    <s v="0321 - TRIMBLE COUNTY 2 - GENERATION"/>
    <x v="4"/>
    <s v="PNTL: TOTAL NON-LABOR"/>
    <s v="MA46LGE"/>
    <s v="MA 46 LGE"/>
    <s v="OTHER"/>
    <s v="P42100: GENERATION"/>
    <n v="-1930"/>
    <n v="-1930"/>
    <n v="-1930"/>
    <n v="-1930"/>
    <n v="-1930"/>
    <n v="-1930"/>
    <n v="-1930"/>
    <n v="-1930"/>
    <n v="-1930"/>
    <n v="-1930"/>
    <n v="-1930"/>
    <n v="-1930"/>
    <n v="-23161"/>
    <n v="0"/>
    <n v="-17370.75"/>
  </r>
  <r>
    <s v="PPLCTL: TOTAL COST OF SALES"/>
    <s v="PPLCER: ENVIRONMENTAL COST RECOVERY"/>
    <n v="512157"/>
    <s v="ECR EFFLUENT WATER MAINTENANCE"/>
    <x v="1"/>
    <s v="0321 - TRIMBLE COUNTY 2 - GENERATION"/>
    <x v="8"/>
    <s v="PNTL: TOTAL NON-LABOR"/>
    <s v="MA46LGE"/>
    <s v="MA 46 LGE"/>
    <s v="OTHER"/>
    <s v="P42100: GENERATION"/>
    <n v="-1874"/>
    <n v="-1874"/>
    <n v="-1874"/>
    <n v="-1874"/>
    <n v="-1874"/>
    <n v="-1874"/>
    <n v="-1874"/>
    <n v="-1874"/>
    <n v="-1874"/>
    <n v="-1874"/>
    <n v="-1874"/>
    <n v="-1874"/>
    <n v="-22487"/>
    <n v="0"/>
    <n v="-16865.25"/>
  </r>
  <r>
    <s v="PPLCTL: TOTAL COST OF SALES"/>
    <s v="PPLCER: ENVIRONMENTAL COST RECOVERY"/>
    <n v="502013"/>
    <s v="ECR LANDFILL OPERATIONS"/>
    <x v="1"/>
    <s v="0321 - TRIMBLE COUNTY 2 - GENERATION"/>
    <x v="4"/>
    <s v="PLTL: TOTAL LABOR"/>
    <s v="MA60KU"/>
    <s v="MA 60 KU"/>
    <s v="OTHER"/>
    <s v="P42100: GENERATION"/>
    <n v="-1463"/>
    <n v="-1463"/>
    <n v="-1463"/>
    <n v="-1463"/>
    <n v="-1463"/>
    <n v="-1463"/>
    <n v="-1463"/>
    <n v="-1463"/>
    <n v="-1463"/>
    <n v="-1463"/>
    <n v="-1463"/>
    <n v="-1464"/>
    <n v="-17555"/>
    <n v="0"/>
    <n v="-13166.25"/>
  </r>
  <r>
    <s v="PPLCTL: TOTAL COST OF SALES"/>
    <s v="PPLCER: ENVIRONMENTAL COST RECOVERY"/>
    <n v="502013"/>
    <s v="ECR LANDFILL OPERATIONS"/>
    <x v="1"/>
    <s v="0321 - TRIMBLE COUNTY 2 - GENERATION"/>
    <x v="3"/>
    <s v="PLTL: TOTAL LABOR"/>
    <s v="MA60KU"/>
    <s v="MA 60 KU"/>
    <s v="OTHER"/>
    <s v="P42100: GENERATION"/>
    <n v="-1420"/>
    <n v="-1420"/>
    <n v="-1420"/>
    <n v="-1420"/>
    <n v="-1420"/>
    <n v="-1420"/>
    <n v="-1420"/>
    <n v="-1420"/>
    <n v="-1420"/>
    <n v="-1420"/>
    <n v="-1420"/>
    <n v="-1421"/>
    <n v="-17043"/>
    <n v="0"/>
    <n v="-12782.25"/>
  </r>
  <r>
    <s v="PPLCTL: TOTAL COST OF SALES"/>
    <s v="PPLCER: ENVIRONMENTAL COST RECOVERY"/>
    <n v="502013"/>
    <s v="ECR LANDFILL OPERATIONS"/>
    <x v="1"/>
    <s v="0321 - TRIMBLE COUNTY 2 - GENERATION"/>
    <x v="2"/>
    <s v="PLTL: TOTAL LABOR"/>
    <s v="MA60KU"/>
    <s v="MA 60 KU"/>
    <s v="OTHER"/>
    <s v="P42100: GENERATION"/>
    <n v="-1379"/>
    <n v="-1379"/>
    <n v="-1379"/>
    <n v="-1379"/>
    <n v="-1379"/>
    <n v="-1379"/>
    <n v="-1379"/>
    <n v="-1379"/>
    <n v="-1379"/>
    <n v="-1379"/>
    <n v="-1379"/>
    <n v="-1379"/>
    <n v="-16546"/>
    <n v="0"/>
    <n v="-12409.5"/>
  </r>
  <r>
    <s v="PPLCTL: TOTAL COST OF SALES"/>
    <s v="PPLCER: ENVIRONMENTAL COST RECOVERY"/>
    <n v="502013"/>
    <s v="ECR LANDFILL OPERATIONS"/>
    <x v="1"/>
    <s v="0321 - TRIMBLE COUNTY 2 - GENERATION"/>
    <x v="1"/>
    <s v="PLTL: TOTAL LABOR"/>
    <s v="MA60KU"/>
    <s v="MA 60 KU"/>
    <s v="OTHER"/>
    <s v="P42100: GENERATION"/>
    <n v="-1339"/>
    <n v="-1339"/>
    <n v="-1339"/>
    <n v="-1339"/>
    <n v="-1339"/>
    <n v="-1339"/>
    <n v="-1339"/>
    <n v="-1339"/>
    <n v="-1339"/>
    <n v="-1339"/>
    <n v="-1339"/>
    <n v="-1339"/>
    <n v="-16065"/>
    <n v="0"/>
    <n v="-12048.75"/>
  </r>
  <r>
    <s v="PPLCTL: TOTAL COST OF SALES"/>
    <s v="PPLCER: ENVIRONMENTAL COST RECOVERY"/>
    <n v="502013"/>
    <s v="ECR LANDFILL OPERATIONS"/>
    <x v="1"/>
    <s v="0321 - TRIMBLE COUNTY 2 - GENERATION"/>
    <x v="0"/>
    <s v="PLTL: TOTAL LABOR"/>
    <s v="MA60KU"/>
    <s v="MA 60 KU"/>
    <s v="OTHER"/>
    <s v="P42100: GENERATION"/>
    <n v="-1300"/>
    <n v="-1300"/>
    <n v="-1300"/>
    <n v="-1300"/>
    <n v="-1300"/>
    <n v="-1300"/>
    <n v="-1300"/>
    <n v="-1300"/>
    <n v="-1300"/>
    <n v="-1300"/>
    <n v="-1300"/>
    <n v="-1300"/>
    <n v="-15597"/>
    <n v="0"/>
    <n v="-11697.75"/>
  </r>
  <r>
    <s v="PPLCTL: TOTAL COST OF SALES"/>
    <s v="PPLCER: ENVIRONMENTAL COST RECOVERY"/>
    <n v="512107"/>
    <s v="ECR LANDFILL MAINTENANCE"/>
    <x v="1"/>
    <s v="0321 - TRIMBLE COUNTY 2 - GENERATION"/>
    <x v="4"/>
    <s v="PLTL: TOTAL LABOR"/>
    <s v="MA46LGE"/>
    <s v="MA 46 LGE"/>
    <s v="OTHER"/>
    <s v="P42100: GENERATION"/>
    <n v="-1272"/>
    <n v="-1144"/>
    <n v="-1135"/>
    <n v="-1180"/>
    <n v="-1160"/>
    <n v="-1092"/>
    <n v="-1194"/>
    <n v="-1240"/>
    <n v="-1192"/>
    <n v="-1292"/>
    <n v="-973"/>
    <n v="-1048"/>
    <n v="-13921"/>
    <n v="0"/>
    <n v="-10440.75"/>
  </r>
  <r>
    <s v="PPLCTL: TOTAL COST OF SALES"/>
    <s v="PPLCER: ENVIRONMENTAL COST RECOVERY"/>
    <n v="502013"/>
    <s v="ECR LANDFILL OPERATIONS"/>
    <x v="1"/>
    <s v="0321 - TRIMBLE COUNTY 2 - GENERATION"/>
    <x v="9"/>
    <s v="PLTL: TOTAL LABOR"/>
    <s v="MA60KU"/>
    <s v="MA 60 KU"/>
    <s v="OTHER"/>
    <s v="P42100: GENERATION"/>
    <n v="-1262"/>
    <n v="-1262"/>
    <n v="-1262"/>
    <n v="-1262"/>
    <n v="-1262"/>
    <n v="-1262"/>
    <n v="-1262"/>
    <n v="-1262"/>
    <n v="-1262"/>
    <n v="-1262"/>
    <n v="-1262"/>
    <n v="-1262"/>
    <n v="-15143"/>
    <n v="0"/>
    <n v="-11357.25"/>
  </r>
  <r>
    <s v="PPLCTL: TOTAL COST OF SALES"/>
    <s v="PPLCER: ENVIRONMENTAL COST RECOVERY"/>
    <n v="512107"/>
    <s v="ECR LANDFILL MAINTENANCE"/>
    <x v="1"/>
    <s v="0321 - TRIMBLE COUNTY 2 - GENERATION"/>
    <x v="3"/>
    <s v="PLTL: TOTAL LABOR"/>
    <s v="MA46LGE"/>
    <s v="MA 46 LGE"/>
    <s v="OTHER"/>
    <s v="P42100: GENERATION"/>
    <n v="-1235"/>
    <n v="-1110"/>
    <n v="-1102"/>
    <n v="-1146"/>
    <n v="-1126"/>
    <n v="-1060"/>
    <n v="-1160"/>
    <n v="-1204"/>
    <n v="-1157"/>
    <n v="-1254"/>
    <n v="-945"/>
    <n v="-1017"/>
    <n v="-13516"/>
    <n v="0"/>
    <n v="-10137"/>
  </r>
  <r>
    <s v="PPLCTL: TOTAL COST OF SALES"/>
    <s v="PPLCER: ENVIRONMENTAL COST RECOVERY"/>
    <n v="502013"/>
    <s v="ECR LANDFILL OPERATIONS"/>
    <x v="1"/>
    <s v="0321 - TRIMBLE COUNTY 2 - GENERATION"/>
    <x v="8"/>
    <s v="PLTL: TOTAL LABOR"/>
    <s v="MA60KU"/>
    <s v="MA 60 KU"/>
    <s v="OTHER"/>
    <s v="P42100: GENERATION"/>
    <n v="-1231"/>
    <n v="-1231"/>
    <n v="-1231"/>
    <n v="-1230"/>
    <n v="-1230"/>
    <n v="-1230"/>
    <n v="-1230"/>
    <n v="-1230"/>
    <n v="-1230"/>
    <n v="-1230"/>
    <n v="-1231"/>
    <n v="-1231"/>
    <n v="-14766"/>
    <n v="0"/>
    <n v="-11074.5"/>
  </r>
  <r>
    <s v="PPLCTL: TOTAL COST OF SALES"/>
    <s v="PPLCER: ENVIRONMENTAL COST RECOVERY"/>
    <n v="502013"/>
    <s v="ECR LANDFILL OPERATIONS"/>
    <x v="1"/>
    <s v="0311 - TRIMBLE COUNTY 1 - GENERATION"/>
    <x v="4"/>
    <s v="PLTL: TOTAL LABOR"/>
    <s v="MA42LGE"/>
    <s v="MA42LGE TC"/>
    <s v="OTHER"/>
    <s v="P42100: GENERATION"/>
    <n v="-1220"/>
    <n v="-1220"/>
    <n v="-1220"/>
    <n v="-1220"/>
    <n v="-1220"/>
    <n v="-1220"/>
    <n v="-1220"/>
    <n v="-1220"/>
    <n v="-1220"/>
    <n v="-1220"/>
    <n v="-1220"/>
    <n v="-1220"/>
    <n v="-14636"/>
    <n v="-10977"/>
    <n v="0"/>
  </r>
  <r>
    <s v="PPLCTL: TOTAL COST OF SALES"/>
    <s v="PPLCER: ENVIRONMENTAL COST RECOVERY"/>
    <n v="512107"/>
    <s v="ECR LANDFILL MAINTENANCE"/>
    <x v="1"/>
    <s v="0321 - TRIMBLE COUNTY 2 - GENERATION"/>
    <x v="2"/>
    <s v="PLTL: TOTAL LABOR"/>
    <s v="MA46LGE"/>
    <s v="MA 46 LGE"/>
    <s v="OTHER"/>
    <s v="P42100: GENERATION"/>
    <n v="-1199"/>
    <n v="-1078"/>
    <n v="-1070"/>
    <n v="-1112"/>
    <n v="-1093"/>
    <n v="-1030"/>
    <n v="-1126"/>
    <n v="-1169"/>
    <n v="-1123"/>
    <n v="-1218"/>
    <n v="-917"/>
    <n v="-988"/>
    <n v="-13122"/>
    <n v="0"/>
    <n v="-9841.5"/>
  </r>
  <r>
    <s v="PPLCTL: TOTAL COST OF SALES"/>
    <s v="PPLCER: ENVIRONMENTAL COST RECOVERY"/>
    <n v="502013"/>
    <s v="ECR LANDFILL OPERATIONS"/>
    <x v="1"/>
    <s v="0321 - TRIMBLE COUNTY 2 - GENERATION"/>
    <x v="7"/>
    <s v="PLTL: TOTAL LABOR"/>
    <s v="MA60KU"/>
    <s v="MA 60 KU"/>
    <s v="OTHER"/>
    <s v="P42100: GENERATION"/>
    <n v="-1184"/>
    <n v="-1184"/>
    <n v="-1184"/>
    <n v="-1184"/>
    <n v="-1184"/>
    <n v="-1184"/>
    <n v="-1184"/>
    <n v="-1184"/>
    <n v="-1184"/>
    <n v="-1184"/>
    <n v="-1184"/>
    <n v="-1184"/>
    <n v="-14210"/>
    <n v="0"/>
    <n v="-10657.5"/>
  </r>
  <r>
    <s v="PPLCTL: TOTAL COST OF SALES"/>
    <s v="PPLCER: ENVIRONMENTAL COST RECOVERY"/>
    <n v="502013"/>
    <s v="ECR LANDFILL OPERATIONS"/>
    <x v="1"/>
    <s v="0311 - TRIMBLE COUNTY 1 - GENERATION"/>
    <x v="3"/>
    <s v="PLTL: TOTAL LABOR"/>
    <s v="MA42LGE"/>
    <s v="MA42LGE TC"/>
    <s v="OTHER"/>
    <s v="P42100: GENERATION"/>
    <n v="-1184"/>
    <n v="-1184"/>
    <n v="-1184"/>
    <n v="-1184"/>
    <n v="-1184"/>
    <n v="-1184"/>
    <n v="-1184"/>
    <n v="-1184"/>
    <n v="-1184"/>
    <n v="-1184"/>
    <n v="-1184"/>
    <n v="-1185"/>
    <n v="-14209"/>
    <n v="-10656.75"/>
    <n v="0"/>
  </r>
  <r>
    <s v="PPLCTL: TOTAL COST OF SALES"/>
    <s v="PPLCER: ENVIRONMENTAL COST RECOVERY"/>
    <n v="512107"/>
    <s v="ECR LANDFILL MAINTENANCE"/>
    <x v="1"/>
    <s v="0321 - TRIMBLE COUNTY 2 - GENERATION"/>
    <x v="1"/>
    <s v="PLTL: TOTAL LABOR"/>
    <s v="MA46LGE"/>
    <s v="MA 46 LGE"/>
    <s v="OTHER"/>
    <s v="P42100: GENERATION"/>
    <n v="-1164"/>
    <n v="-1047"/>
    <n v="-1039"/>
    <n v="-1080"/>
    <n v="-1061"/>
    <n v="-1000"/>
    <n v="-1093"/>
    <n v="-1135"/>
    <n v="-1091"/>
    <n v="-1182"/>
    <n v="-890"/>
    <n v="-959"/>
    <n v="-12740"/>
    <n v="0"/>
    <n v="-9555"/>
  </r>
  <r>
    <s v="PPLCTL: TOTAL COST OF SALES"/>
    <s v="PPLCER: ENVIRONMENTAL COST RECOVERY"/>
    <n v="502013"/>
    <s v="ECR LANDFILL OPERATIONS"/>
    <x v="1"/>
    <s v="0311 - TRIMBLE COUNTY 1 - GENERATION"/>
    <x v="2"/>
    <s v="PLTL: TOTAL LABOR"/>
    <s v="MA42LGE"/>
    <s v="MA42LGE TC"/>
    <s v="OTHER"/>
    <s v="P42100: GENERATION"/>
    <n v="-1150"/>
    <n v="-1150"/>
    <n v="-1150"/>
    <n v="-1150"/>
    <n v="-1150"/>
    <n v="-1150"/>
    <n v="-1150"/>
    <n v="-1150"/>
    <n v="-1150"/>
    <n v="-1150"/>
    <n v="-1150"/>
    <n v="-1150"/>
    <n v="-13795"/>
    <n v="-10346.25"/>
    <n v="0"/>
  </r>
  <r>
    <s v="PPLCTL: TOTAL COST OF SALES"/>
    <s v="PPLCER: ENVIRONMENTAL COST RECOVERY"/>
    <n v="502013"/>
    <s v="ECR LANDFILL OPERATIONS"/>
    <x v="1"/>
    <s v="0321 - TRIMBLE COUNTY 2 - GENERATION"/>
    <x v="6"/>
    <s v="PLTL: TOTAL LABOR"/>
    <s v="MA60KU"/>
    <s v="MA 60 KU"/>
    <s v="OTHER"/>
    <s v="P42100: GENERATION"/>
    <n v="-1150"/>
    <n v="-1150"/>
    <n v="-1150"/>
    <n v="-1150"/>
    <n v="-1150"/>
    <n v="-1150"/>
    <n v="-1150"/>
    <n v="-1150"/>
    <n v="-1150"/>
    <n v="-1150"/>
    <n v="-1150"/>
    <n v="-1150"/>
    <n v="-13795"/>
    <n v="0"/>
    <n v="-10346.25"/>
  </r>
  <r>
    <s v="PPLCTL: TOTAL COST OF SALES"/>
    <s v="PPLCER: ENVIRONMENTAL COST RECOVERY"/>
    <n v="512107"/>
    <s v="ECR LANDFILL MAINTENANCE"/>
    <x v="1"/>
    <s v="0321 - TRIMBLE COUNTY 2 - GENERATION"/>
    <x v="0"/>
    <s v="PLTL: TOTAL LABOR"/>
    <s v="MA46LGE"/>
    <s v="MA 46 LGE"/>
    <s v="OTHER"/>
    <s v="P42100: GENERATION"/>
    <n v="-1130"/>
    <n v="-1016"/>
    <n v="-1008"/>
    <n v="-1049"/>
    <n v="-1030"/>
    <n v="-970"/>
    <n v="-1061"/>
    <n v="-1102"/>
    <n v="-1059"/>
    <n v="-1148"/>
    <n v="-864"/>
    <n v="-931"/>
    <n v="-12369"/>
    <n v="0"/>
    <n v="-9276.75"/>
  </r>
  <r>
    <s v="PPLCTL: TOTAL COST OF SALES"/>
    <s v="PPLCER: ENVIRONMENTAL COST RECOVERY"/>
    <n v="502013"/>
    <s v="ECR LANDFILL OPERATIONS"/>
    <x v="1"/>
    <s v="0311 - TRIMBLE COUNTY 1 - GENERATION"/>
    <x v="1"/>
    <s v="PLTL: TOTAL LABOR"/>
    <s v="MA42LGE"/>
    <s v="MA42LGE TC"/>
    <s v="OTHER"/>
    <s v="P42100: GENERATION"/>
    <n v="-1116"/>
    <n v="-1116"/>
    <n v="-1116"/>
    <n v="-1116"/>
    <n v="-1116"/>
    <n v="-1116"/>
    <n v="-1116"/>
    <n v="-1116"/>
    <n v="-1116"/>
    <n v="-1116"/>
    <n v="-1116"/>
    <n v="-1117"/>
    <n v="-13394"/>
    <n v="-10045.5"/>
    <n v="0"/>
  </r>
  <r>
    <s v="PPLCTL: TOTAL COST OF SALES"/>
    <s v="PPLCER: ENVIRONMENTAL COST RECOVERY"/>
    <n v="512107"/>
    <s v="ECR LANDFILL MAINTENANCE"/>
    <x v="1"/>
    <s v="0321 - TRIMBLE COUNTY 2 - GENERATION"/>
    <x v="9"/>
    <s v="PLTL: TOTAL LABOR"/>
    <s v="MA46LGE"/>
    <s v="MA 46 LGE"/>
    <s v="OTHER"/>
    <s v="P42100: GENERATION"/>
    <n v="-1097"/>
    <n v="-987"/>
    <n v="-979"/>
    <n v="-1018"/>
    <n v="-1000"/>
    <n v="-942"/>
    <n v="-1030"/>
    <n v="-1070"/>
    <n v="-1028"/>
    <n v="-1114"/>
    <n v="-839"/>
    <n v="-904"/>
    <n v="-12009"/>
    <n v="0"/>
    <n v="-9006.75"/>
  </r>
  <r>
    <s v="PPLCTL: TOTAL COST OF SALES"/>
    <s v="PPLCER: ENVIRONMENTAL COST RECOVERY"/>
    <n v="502013"/>
    <s v="ECR LANDFILL OPERATIONS"/>
    <x v="1"/>
    <s v="0311 - TRIMBLE COUNTY 1 - GENERATION"/>
    <x v="0"/>
    <s v="PLTL: TOTAL LABOR"/>
    <s v="MA42LGE"/>
    <s v="MA42LGE TC"/>
    <s v="OTHER"/>
    <s v="P42100: GENERATION"/>
    <n v="-1084"/>
    <n v="-1084"/>
    <n v="-1084"/>
    <n v="-1084"/>
    <n v="-1084"/>
    <n v="-1084"/>
    <n v="-1084"/>
    <n v="-1084"/>
    <n v="-1084"/>
    <n v="-1084"/>
    <n v="-1084"/>
    <n v="-1084"/>
    <n v="-13004"/>
    <n v="-9753"/>
    <n v="0"/>
  </r>
  <r>
    <s v="PPLCTL: TOTAL COST OF SALES"/>
    <s v="PPLCER: ENVIRONMENTAL COST RECOVERY"/>
    <n v="512107"/>
    <s v="ECR LANDFILL MAINTENANCE"/>
    <x v="1"/>
    <s v="0321 - TRIMBLE COUNTY 2 - GENERATION"/>
    <x v="8"/>
    <s v="PLTL: TOTAL LABOR"/>
    <s v="MA46LGE"/>
    <s v="MA 46 LGE"/>
    <s v="OTHER"/>
    <s v="P42100: GENERATION"/>
    <n v="-1071"/>
    <n v="-1018"/>
    <n v="-956"/>
    <n v="-995"/>
    <n v="-1033"/>
    <n v="-867"/>
    <n v="-1008"/>
    <n v="-1045"/>
    <n v="-950"/>
    <n v="-1089"/>
    <n v="-876"/>
    <n v="-833"/>
    <n v="-11741"/>
    <n v="0"/>
    <n v="-8805.75"/>
  </r>
  <r>
    <s v="PPLCTL: TOTAL COST OF SALES"/>
    <s v="PPLCER: ENVIRONMENTAL COST RECOVERY"/>
    <n v="502013"/>
    <s v="ECR LANDFILL OPERATIONS"/>
    <x v="1"/>
    <s v="0311 - TRIMBLE COUNTY 1 - GENERATION"/>
    <x v="9"/>
    <s v="PLTL: TOTAL LABOR"/>
    <s v="MA42LGE"/>
    <s v="MA42LGE TC"/>
    <s v="OTHER"/>
    <s v="P42100: GENERATION"/>
    <n v="-1052"/>
    <n v="-1052"/>
    <n v="-1052"/>
    <n v="-1052"/>
    <n v="-1052"/>
    <n v="-1052"/>
    <n v="-1052"/>
    <n v="-1052"/>
    <n v="-1052"/>
    <n v="-1052"/>
    <n v="-1052"/>
    <n v="-1053"/>
    <n v="-12625"/>
    <n v="-9468.75"/>
    <n v="0"/>
  </r>
  <r>
    <s v="PPLCTL: TOTAL COST OF SALES"/>
    <s v="PPLCER: ENVIRONMENTAL COST RECOVERY"/>
    <n v="502013"/>
    <s v="ECR LANDFILL OPERATIONS"/>
    <x v="1"/>
    <s v="0311 - TRIMBLE COUNTY 1 - GENERATION"/>
    <x v="8"/>
    <s v="PLTL: TOTAL LABOR"/>
    <s v="MA42LGE"/>
    <s v="MA42LGE TC"/>
    <s v="OTHER"/>
    <s v="P42100: GENERATION"/>
    <n v="-1026"/>
    <n v="-1026"/>
    <n v="-1026"/>
    <n v="-1026"/>
    <n v="-1026"/>
    <n v="-1026"/>
    <n v="-1026"/>
    <n v="-1026"/>
    <n v="-1026"/>
    <n v="-1026"/>
    <n v="-1026"/>
    <n v="-1026"/>
    <n v="-12311"/>
    <n v="-9233.25"/>
    <n v="0"/>
  </r>
  <r>
    <s v="PPLCTL: TOTAL COST OF SALES"/>
    <s v="PPLCER: ENVIRONMENTAL COST RECOVERY"/>
    <n v="512107"/>
    <s v="ECR LANDFILL MAINTENANCE"/>
    <x v="1"/>
    <s v="0321 - TRIMBLE COUNTY 2 - GENERATION"/>
    <x v="7"/>
    <s v="PLTL: TOTAL LABOR"/>
    <s v="MA46LGE"/>
    <s v="MA 46 LGE"/>
    <s v="OTHER"/>
    <s v="P42100: GENERATION"/>
    <n v="-991"/>
    <n v="-941"/>
    <n v="-1027"/>
    <n v="-865"/>
    <n v="-995"/>
    <n v="-954"/>
    <n v="-879"/>
    <n v="-1060"/>
    <n v="-914"/>
    <n v="-1010"/>
    <n v="-910"/>
    <n v="-762"/>
    <n v="-11308"/>
    <n v="0"/>
    <n v="-8481"/>
  </r>
  <r>
    <s v="PPLCTL: TOTAL COST OF SALES"/>
    <s v="PPLCER: ENVIRONMENTAL COST RECOVERY"/>
    <n v="502013"/>
    <s v="ECR LANDFILL OPERATIONS"/>
    <x v="1"/>
    <s v="0311 - TRIMBLE COUNTY 1 - GENERATION"/>
    <x v="7"/>
    <s v="PLTL: TOTAL LABOR"/>
    <s v="MA42LGE"/>
    <s v="MA42LGE TC"/>
    <s v="OTHER"/>
    <s v="P42100: GENERATION"/>
    <n v="-987"/>
    <n v="-987"/>
    <n v="-987"/>
    <n v="-987"/>
    <n v="-987"/>
    <n v="-987"/>
    <n v="-987"/>
    <n v="-987"/>
    <n v="-987"/>
    <n v="-987"/>
    <n v="-987"/>
    <n v="-987"/>
    <n v="-11847"/>
    <n v="-8885.25"/>
    <n v="0"/>
  </r>
  <r>
    <s v="PPLCTL: TOTAL COST OF SALES"/>
    <s v="PPLCER: ENVIRONMENTAL COST RECOVERY"/>
    <n v="502013"/>
    <s v="ECR LANDFILL OPERATIONS"/>
    <x v="1"/>
    <s v="0311 - TRIMBLE COUNTY 1 - GENERATION"/>
    <x v="6"/>
    <s v="PLTL: TOTAL LABOR"/>
    <s v="MA42LGE"/>
    <s v="MA42LGE TC"/>
    <s v="OTHER"/>
    <s v="P42100: GENERATION"/>
    <n v="-958"/>
    <n v="-958"/>
    <n v="-958"/>
    <n v="-958"/>
    <n v="-958"/>
    <n v="-958"/>
    <n v="-958"/>
    <n v="-958"/>
    <n v="-958"/>
    <n v="-958"/>
    <n v="-958"/>
    <n v="-958"/>
    <n v="-11501"/>
    <n v="-8625.75"/>
    <n v="0"/>
  </r>
  <r>
    <s v="PPLCTL: TOTAL COST OF SALES"/>
    <s v="PPLCER: ENVIRONMENTAL COST RECOVERY"/>
    <n v="512107"/>
    <s v="ECR LANDFILL MAINTENANCE"/>
    <x v="1"/>
    <s v="0321 - TRIMBLE COUNTY 2 - GENERATION"/>
    <x v="6"/>
    <s v="PLTL: TOTAL LABOR"/>
    <s v="MA46LGE"/>
    <s v="MA 46 LGE"/>
    <s v="OTHER"/>
    <s v="P42100: GENERATION"/>
    <n v="-927"/>
    <n v="-929"/>
    <n v="-1014"/>
    <n v="-908"/>
    <n v="-932"/>
    <n v="-931"/>
    <n v="-870"/>
    <n v="-1048"/>
    <n v="-969"/>
    <n v="-946"/>
    <n v="-900"/>
    <n v="-808"/>
    <n v="-11181"/>
    <n v="0"/>
    <n v="-8385.75"/>
  </r>
  <r>
    <s v="PPLCTL: TOTAL COST OF SALES"/>
    <s v="PPLCER: ENVIRONMENTAL COST RECOVERY"/>
    <n v="512107"/>
    <s v="ECR LANDFILL MAINTENANCE"/>
    <x v="1"/>
    <s v="0321 - TRIMBLE COUNTY 2 - GENERATION"/>
    <x v="5"/>
    <s v="PLTL: TOTAL LABOR"/>
    <s v="MA46LGE"/>
    <s v="MA 46 LGE"/>
    <s v="OTHER"/>
    <s v="P42100: GENERATION"/>
    <n v="-916"/>
    <n v="-919"/>
    <n v="-1003"/>
    <n v="-937"/>
    <n v="-884"/>
    <n v="-922"/>
    <n v="-901"/>
    <n v="-985"/>
    <n v="-946"/>
    <n v="-936"/>
    <n v="-878"/>
    <n v="-841"/>
    <n v="-11067"/>
    <n v="0"/>
    <n v="-8300.25"/>
  </r>
  <r>
    <s v="PPLCTL: TOTAL COST OF SALES"/>
    <s v="PPLCER: ENVIRONMENTAL COST RECOVERY"/>
    <n v="512108"/>
    <s v="ECR CCR BEN REUSE SYSTEM MAINT"/>
    <x v="1"/>
    <s v="0321 - TRIMBLE COUNTY 2 - GENERATION"/>
    <x v="4"/>
    <s v="PNTL: TOTAL NON-LABOR"/>
    <s v="MA46LGE"/>
    <s v="MA 46 LGE"/>
    <s v="OTHER"/>
    <s v="P42100: GENERATION"/>
    <n v="-910"/>
    <n v="-910"/>
    <n v="-910"/>
    <n v="-910"/>
    <n v="-910"/>
    <n v="-910"/>
    <n v="-910"/>
    <n v="-910"/>
    <n v="-910"/>
    <n v="-910"/>
    <n v="-910"/>
    <n v="-910"/>
    <n v="-10918"/>
    <n v="0"/>
    <n v="-8188.5"/>
  </r>
  <r>
    <s v="PPLCTL: TOTAL COST OF SALES"/>
    <s v="PPLCER: ENVIRONMENTAL COST RECOVERY"/>
    <n v="512108"/>
    <s v="ECR CCR BEN REUSE SYSTEM MAINT"/>
    <x v="1"/>
    <s v="0321 - TRIMBLE COUNTY 2 - GENERATION"/>
    <x v="3"/>
    <s v="PNTL: TOTAL NON-LABOR"/>
    <s v="MA46LGE"/>
    <s v="MA 46 LGE"/>
    <s v="OTHER"/>
    <s v="P42100: GENERATION"/>
    <n v="-883"/>
    <n v="-883"/>
    <n v="-883"/>
    <n v="-883"/>
    <n v="-883"/>
    <n v="-883"/>
    <n v="-883"/>
    <n v="-883"/>
    <n v="-883"/>
    <n v="-883"/>
    <n v="-883"/>
    <n v="-883"/>
    <n v="-10600"/>
    <n v="0"/>
    <n v="-7950"/>
  </r>
  <r>
    <s v="PPLCTL: TOTAL COST OF SALES"/>
    <s v="PPLCER: ENVIRONMENTAL COST RECOVERY"/>
    <n v="512108"/>
    <s v="ECR CCR BEN REUSE SYSTEM MAINT"/>
    <x v="1"/>
    <s v="0321 - TRIMBLE COUNTY 2 - GENERATION"/>
    <x v="2"/>
    <s v="PNTL: TOTAL NON-LABOR"/>
    <s v="MA46LGE"/>
    <s v="MA 46 LGE"/>
    <s v="OTHER"/>
    <s v="P42100: GENERATION"/>
    <n v="-858"/>
    <n v="-858"/>
    <n v="-858"/>
    <n v="-858"/>
    <n v="-858"/>
    <n v="-858"/>
    <n v="-858"/>
    <n v="-858"/>
    <n v="-858"/>
    <n v="-858"/>
    <n v="-858"/>
    <n v="-858"/>
    <n v="-10291"/>
    <n v="0"/>
    <n v="-7718.25"/>
  </r>
  <r>
    <s v="PPLCTL: TOTAL COST OF SALES"/>
    <s v="PPLCER: ENVIRONMENTAL COST RECOVERY"/>
    <n v="502017"/>
    <s v="ECR EFFLUENT WATER OPERATIONS"/>
    <x v="1"/>
    <s v="0321 - TRIMBLE COUNTY 2 - GENERATION"/>
    <x v="0"/>
    <s v="PLTL: TOTAL LABOR"/>
    <s v="MA46LGE"/>
    <s v="MA 46 LGE"/>
    <s v="OTHER"/>
    <s v="P42100: GENERATION"/>
    <n v="-846"/>
    <n v="-763"/>
    <n v="-760"/>
    <n v="-799"/>
    <n v="-792"/>
    <n v="-752"/>
    <n v="-826"/>
    <n v="-841"/>
    <n v="-807"/>
    <n v="-879"/>
    <n v="-668"/>
    <n v="-751"/>
    <n v="-9483"/>
    <n v="0"/>
    <n v="-7112.25"/>
  </r>
  <r>
    <s v="PPLCTL: TOTAL COST OF SALES"/>
    <s v="PPLCER: ENVIRONMENTAL COST RECOVERY"/>
    <n v="502017"/>
    <s v="ECR EFFLUENT WATER OPERATIONS"/>
    <x v="1"/>
    <s v="0321 - TRIMBLE COUNTY 2 - GENERATION"/>
    <x v="1"/>
    <s v="PLTL: TOTAL LABOR"/>
    <s v="MA46LGE"/>
    <s v="MA 46 LGE"/>
    <s v="OTHER"/>
    <s v="P42100: GENERATION"/>
    <n v="-846"/>
    <n v="-763"/>
    <n v="-760"/>
    <n v="-799"/>
    <n v="-792"/>
    <n v="-752"/>
    <n v="-826"/>
    <n v="-841"/>
    <n v="-807"/>
    <n v="-879"/>
    <n v="-668"/>
    <n v="-751"/>
    <n v="-9483"/>
    <n v="0"/>
    <n v="-7112.25"/>
  </r>
  <r>
    <s v="PPLCTL: TOTAL COST OF SALES"/>
    <s v="PPLCER: ENVIRONMENTAL COST RECOVERY"/>
    <n v="502017"/>
    <s v="ECR EFFLUENT WATER OPERATIONS"/>
    <x v="1"/>
    <s v="0321 - TRIMBLE COUNTY 2 - GENERATION"/>
    <x v="2"/>
    <s v="PLTL: TOTAL LABOR"/>
    <s v="MA46LGE"/>
    <s v="MA 46 LGE"/>
    <s v="OTHER"/>
    <s v="P42100: GENERATION"/>
    <n v="-846"/>
    <n v="-763"/>
    <n v="-760"/>
    <n v="-799"/>
    <n v="-792"/>
    <n v="-752"/>
    <n v="-826"/>
    <n v="-841"/>
    <n v="-807"/>
    <n v="-879"/>
    <n v="-668"/>
    <n v="-751"/>
    <n v="-9483"/>
    <n v="0"/>
    <n v="-7112.25"/>
  </r>
  <r>
    <s v="PPLCTL: TOTAL COST OF SALES"/>
    <s v="PPLCER: ENVIRONMENTAL COST RECOVERY"/>
    <n v="502017"/>
    <s v="ECR EFFLUENT WATER OPERATIONS"/>
    <x v="1"/>
    <s v="0321 - TRIMBLE COUNTY 2 - GENERATION"/>
    <x v="3"/>
    <s v="PLTL: TOTAL LABOR"/>
    <s v="MA46LGE"/>
    <s v="MA 46 LGE"/>
    <s v="OTHER"/>
    <s v="P42100: GENERATION"/>
    <n v="-846"/>
    <n v="-763"/>
    <n v="-760"/>
    <n v="-799"/>
    <n v="-792"/>
    <n v="-752"/>
    <n v="-826"/>
    <n v="-841"/>
    <n v="-807"/>
    <n v="-879"/>
    <n v="-668"/>
    <n v="-751"/>
    <n v="-9483"/>
    <n v="0"/>
    <n v="-7112.25"/>
  </r>
  <r>
    <s v="PPLCTL: TOTAL COST OF SALES"/>
    <s v="PPLCER: ENVIRONMENTAL COST RECOVERY"/>
    <n v="502017"/>
    <s v="ECR EFFLUENT WATER OPERATIONS"/>
    <x v="1"/>
    <s v="0321 - TRIMBLE COUNTY 2 - GENERATION"/>
    <x v="4"/>
    <s v="PLTL: TOTAL LABOR"/>
    <s v="MA46LGE"/>
    <s v="MA 46 LGE"/>
    <s v="OTHER"/>
    <s v="P42100: GENERATION"/>
    <n v="-846"/>
    <n v="-763"/>
    <n v="-760"/>
    <n v="-799"/>
    <n v="-792"/>
    <n v="-752"/>
    <n v="-826"/>
    <n v="-841"/>
    <n v="-807"/>
    <n v="-879"/>
    <n v="-668"/>
    <n v="-751"/>
    <n v="-9483"/>
    <n v="0"/>
    <n v="-7112.25"/>
  </r>
  <r>
    <s v="PPLCTL: TOTAL COST OF SALES"/>
    <s v="PPLCER: ENVIRONMENTAL COST RECOVERY"/>
    <n v="502017"/>
    <s v="ECR EFFLUENT WATER OPERATIONS"/>
    <x v="1"/>
    <s v="0321 - TRIMBLE COUNTY 2 - GENERATION"/>
    <x v="9"/>
    <s v="PLTL: TOTAL LABOR"/>
    <s v="MA46LGE"/>
    <s v="MA 46 LGE"/>
    <s v="OTHER"/>
    <s v="P42100: GENERATION"/>
    <n v="-846"/>
    <n v="-763"/>
    <n v="-760"/>
    <n v="-799"/>
    <n v="-792"/>
    <n v="-752"/>
    <n v="-826"/>
    <n v="-841"/>
    <n v="-807"/>
    <n v="-879"/>
    <n v="-668"/>
    <n v="-751"/>
    <n v="-9483"/>
    <n v="0"/>
    <n v="-7112.25"/>
  </r>
  <r>
    <s v="PPLCTL: TOTAL COST OF SALES"/>
    <s v="PPLCER: ENVIRONMENTAL COST RECOVERY"/>
    <n v="512108"/>
    <s v="ECR CCR BEN REUSE SYSTEM MAINT"/>
    <x v="1"/>
    <s v="0321 - TRIMBLE COUNTY 2 - GENERATION"/>
    <x v="1"/>
    <s v="PNTL: TOTAL NON-LABOR"/>
    <s v="MA46LGE"/>
    <s v="MA 46 LGE"/>
    <s v="OTHER"/>
    <s v="P42100: GENERATION"/>
    <n v="-833"/>
    <n v="-833"/>
    <n v="-833"/>
    <n v="-833"/>
    <n v="-833"/>
    <n v="-833"/>
    <n v="-833"/>
    <n v="-833"/>
    <n v="-833"/>
    <n v="-833"/>
    <n v="-833"/>
    <n v="-833"/>
    <n v="-9991"/>
    <n v="0"/>
    <n v="-7493.25"/>
  </r>
  <r>
    <s v="PPLCTL: TOTAL COST OF SALES"/>
    <s v="PPLCER: ENVIRONMENTAL COST RECOVERY"/>
    <n v="502017"/>
    <s v="ECR EFFLUENT WATER OPERATIONS"/>
    <x v="1"/>
    <s v="0321 - TRIMBLE COUNTY 2 - GENERATION"/>
    <x v="8"/>
    <s v="PLTL: TOTAL LABOR"/>
    <s v="MA46LGE"/>
    <s v="MA 46 LGE"/>
    <s v="OTHER"/>
    <s v="P42100: GENERATION"/>
    <n v="-825"/>
    <n v="-786"/>
    <n v="-742"/>
    <n v="-779"/>
    <n v="-814"/>
    <n v="-691"/>
    <n v="-805"/>
    <n v="-820"/>
    <n v="-745"/>
    <n v="-857"/>
    <n v="-693"/>
    <n v="-691"/>
    <n v="-9247"/>
    <n v="0"/>
    <n v="-6935.25"/>
  </r>
  <r>
    <s v="PPLCTL: TOTAL COST OF SALES"/>
    <s v="PPLCER: ENVIRONMENTAL COST RECOVERY"/>
    <n v="512108"/>
    <s v="ECR CCR BEN REUSE SYSTEM MAINT"/>
    <x v="1"/>
    <s v="0321 - TRIMBLE COUNTY 2 - GENERATION"/>
    <x v="0"/>
    <s v="PNTL: TOTAL NON-LABOR"/>
    <s v="MA46LGE"/>
    <s v="MA 46 LGE"/>
    <s v="OTHER"/>
    <s v="P42100: GENERATION"/>
    <n v="-808"/>
    <n v="-808"/>
    <n v="-808"/>
    <n v="-808"/>
    <n v="-808"/>
    <n v="-808"/>
    <n v="-808"/>
    <n v="-808"/>
    <n v="-808"/>
    <n v="-808"/>
    <n v="-808"/>
    <n v="-808"/>
    <n v="-9700"/>
    <n v="0"/>
    <n v="-7275"/>
  </r>
  <r>
    <s v="PPLCTL: TOTAL COST OF SALES"/>
    <s v="PPLCER: ENVIRONMENTAL COST RECOVERY"/>
    <n v="512108"/>
    <s v="ECR CCR BEN REUSE SYSTEM MAINT"/>
    <x v="1"/>
    <s v="0321 - TRIMBLE COUNTY 2 - GENERATION"/>
    <x v="9"/>
    <s v="PNTL: TOTAL NON-LABOR"/>
    <s v="MA46LGE"/>
    <s v="MA 46 LGE"/>
    <s v="OTHER"/>
    <s v="P42100: GENERATION"/>
    <n v="-785"/>
    <n v="-785"/>
    <n v="-785"/>
    <n v="-785"/>
    <n v="-785"/>
    <n v="-785"/>
    <n v="-785"/>
    <n v="-785"/>
    <n v="-785"/>
    <n v="-785"/>
    <n v="-785"/>
    <n v="-785"/>
    <n v="-9418"/>
    <n v="0"/>
    <n v="-7063.5"/>
  </r>
  <r>
    <s v="PPLCTL: TOTAL COST OF SALES"/>
    <s v="PPLCER: ENVIRONMENTAL COST RECOVERY"/>
    <n v="512108"/>
    <s v="ECR CCR BEN REUSE SYSTEM MAINT"/>
    <x v="1"/>
    <s v="0321 - TRIMBLE COUNTY 2 - GENERATION"/>
    <x v="8"/>
    <s v="PNTL: TOTAL NON-LABOR"/>
    <s v="MA46LGE"/>
    <s v="MA 46 LGE"/>
    <s v="OTHER"/>
    <s v="P42100: GENERATION"/>
    <n v="-762"/>
    <n v="-762"/>
    <n v="-762"/>
    <n v="-762"/>
    <n v="-762"/>
    <n v="-762"/>
    <n v="-762"/>
    <n v="-762"/>
    <n v="-762"/>
    <n v="-762"/>
    <n v="-762"/>
    <n v="-762"/>
    <n v="-9141"/>
    <n v="0"/>
    <n v="-6855.75"/>
  </r>
  <r>
    <s v="PPLCTL: TOTAL COST OF SALES"/>
    <s v="PPLCER: ENVIRONMENTAL COST RECOVERY"/>
    <n v="512108"/>
    <s v="ECR CCR BEN REUSE SYSTEM MAINT"/>
    <x v="1"/>
    <s v="0321 - TRIMBLE COUNTY 2 - GENERATION"/>
    <x v="7"/>
    <s v="PNTL: TOTAL NON-LABOR"/>
    <s v="MA46LGE"/>
    <s v="MA 46 LGE"/>
    <s v="OTHER"/>
    <s v="P42100: GENERATION"/>
    <n v="-747"/>
    <n v="-747"/>
    <n v="-747"/>
    <n v="-747"/>
    <n v="-747"/>
    <n v="-747"/>
    <n v="-747"/>
    <n v="-747"/>
    <n v="-747"/>
    <n v="-747"/>
    <n v="-747"/>
    <n v="-747"/>
    <n v="-8964"/>
    <n v="0"/>
    <n v="-6723"/>
  </r>
  <r>
    <s v="PPLCTL: TOTAL COST OF SALES"/>
    <s v="PPLCER: ENVIRONMENTAL COST RECOVERY"/>
    <n v="512108"/>
    <s v="ECR CCR BEN REUSE SYSTEM MAINT"/>
    <x v="1"/>
    <s v="0321 - TRIMBLE COUNTY 2 - GENERATION"/>
    <x v="6"/>
    <s v="PNTL: TOTAL NON-LABOR"/>
    <s v="MA46LGE"/>
    <s v="MA 46 LGE"/>
    <s v="OTHER"/>
    <s v="P42100: GENERATION"/>
    <n v="-732"/>
    <n v="-732"/>
    <n v="-732"/>
    <n v="-732"/>
    <n v="-732"/>
    <n v="-732"/>
    <n v="-732"/>
    <n v="-732"/>
    <n v="-732"/>
    <n v="-732"/>
    <n v="-732"/>
    <n v="-732"/>
    <n v="-8788"/>
    <n v="0"/>
    <n v="-6591"/>
  </r>
  <r>
    <s v="PPLCTL: TOTAL COST OF SALES"/>
    <s v="PPLCER: ENVIRONMENTAL COST RECOVERY"/>
    <n v="512108"/>
    <s v="ECR CCR BEN REUSE SYSTEM MAINT"/>
    <x v="1"/>
    <s v="0321 - TRIMBLE COUNTY 2 - GENERATION"/>
    <x v="5"/>
    <s v="PNTL: TOTAL NON-LABOR"/>
    <s v="MA46LGE"/>
    <s v="MA 46 LGE"/>
    <s v="OTHER"/>
    <s v="P42100: GENERATION"/>
    <n v="-718"/>
    <n v="-718"/>
    <n v="-718"/>
    <n v="-718"/>
    <n v="-718"/>
    <n v="-718"/>
    <n v="-718"/>
    <n v="-718"/>
    <n v="-718"/>
    <n v="-718"/>
    <n v="-718"/>
    <n v="-718"/>
    <n v="-8616"/>
    <n v="0"/>
    <n v="-6462"/>
  </r>
  <r>
    <s v="PPLCTL: TOTAL COST OF SALES"/>
    <s v="PPLCER: ENVIRONMENTAL COST RECOVERY"/>
    <n v="502013"/>
    <s v="ECR LANDFILL OPERATIONS"/>
    <x v="1"/>
    <s v="0321 - TRIMBLE COUNTY 2 - GENERATION"/>
    <x v="4"/>
    <s v="PLTL: TOTAL LABOR"/>
    <s v="MA46LGE"/>
    <s v="MA 46 LGE"/>
    <s v="OTHER"/>
    <s v="P42100: GENERATION"/>
    <n v="-343"/>
    <n v="-343"/>
    <n v="-343"/>
    <n v="-343"/>
    <n v="-343"/>
    <n v="-343"/>
    <n v="-343"/>
    <n v="-343"/>
    <n v="-343"/>
    <n v="-343"/>
    <n v="-343"/>
    <n v="-343"/>
    <n v="-4118"/>
    <n v="0"/>
    <n v="-3088.5"/>
  </r>
  <r>
    <s v="PPLCTL: TOTAL COST OF SALES"/>
    <s v="PPLCER: ENVIRONMENTAL COST RECOVERY"/>
    <n v="502013"/>
    <s v="ECR LANDFILL OPERATIONS"/>
    <x v="1"/>
    <s v="0321 - TRIMBLE COUNTY 2 - GENERATION"/>
    <x v="3"/>
    <s v="PLTL: TOTAL LABOR"/>
    <s v="MA46LGE"/>
    <s v="MA 46 LGE"/>
    <s v="OTHER"/>
    <s v="P42100: GENERATION"/>
    <n v="-333"/>
    <n v="-333"/>
    <n v="-333"/>
    <n v="-333"/>
    <n v="-333"/>
    <n v="-333"/>
    <n v="-333"/>
    <n v="-333"/>
    <n v="-333"/>
    <n v="-333"/>
    <n v="-333"/>
    <n v="-333"/>
    <n v="-3998"/>
    <n v="0"/>
    <n v="-2998.5"/>
  </r>
  <r>
    <s v="PPLCTL: TOTAL COST OF SALES"/>
    <s v="PPLCER: ENVIRONMENTAL COST RECOVERY"/>
    <n v="502013"/>
    <s v="ECR LANDFILL OPERATIONS"/>
    <x v="1"/>
    <s v="0321 - TRIMBLE COUNTY 2 - GENERATION"/>
    <x v="2"/>
    <s v="PLTL: TOTAL LABOR"/>
    <s v="MA46LGE"/>
    <s v="MA 46 LGE"/>
    <s v="OTHER"/>
    <s v="P42100: GENERATION"/>
    <n v="-323"/>
    <n v="-323"/>
    <n v="-323"/>
    <n v="-323"/>
    <n v="-323"/>
    <n v="-323"/>
    <n v="-323"/>
    <n v="-323"/>
    <n v="-323"/>
    <n v="-323"/>
    <n v="-323"/>
    <n v="-324"/>
    <n v="-3881"/>
    <n v="0"/>
    <n v="-2910.75"/>
  </r>
  <r>
    <s v="PPLCTL: TOTAL COST OF SALES"/>
    <s v="PPLCER: ENVIRONMENTAL COST RECOVERY"/>
    <n v="502013"/>
    <s v="ECR LANDFILL OPERATIONS"/>
    <x v="1"/>
    <s v="0321 - TRIMBLE COUNTY 2 - GENERATION"/>
    <x v="1"/>
    <s v="PLTL: TOTAL LABOR"/>
    <s v="MA46LGE"/>
    <s v="MA 46 LGE"/>
    <s v="OTHER"/>
    <s v="P42100: GENERATION"/>
    <n v="-314"/>
    <n v="-314"/>
    <n v="-314"/>
    <n v="-314"/>
    <n v="-314"/>
    <n v="-314"/>
    <n v="-314"/>
    <n v="-314"/>
    <n v="-314"/>
    <n v="-314"/>
    <n v="-314"/>
    <n v="-314"/>
    <n v="-3768"/>
    <n v="0"/>
    <n v="-2826"/>
  </r>
  <r>
    <s v="PPLCTL: TOTAL COST OF SALES"/>
    <s v="PPLCER: ENVIRONMENTAL COST RECOVERY"/>
    <n v="502013"/>
    <s v="ECR LANDFILL OPERATIONS"/>
    <x v="1"/>
    <s v="0321 - TRIMBLE COUNTY 2 - GENERATION"/>
    <x v="0"/>
    <s v="PLTL: TOTAL LABOR"/>
    <s v="MA46LGE"/>
    <s v="MA 46 LGE"/>
    <s v="OTHER"/>
    <s v="P42100: GENERATION"/>
    <n v="-305"/>
    <n v="-305"/>
    <n v="-305"/>
    <n v="-305"/>
    <n v="-305"/>
    <n v="-305"/>
    <n v="-305"/>
    <n v="-305"/>
    <n v="-305"/>
    <n v="-305"/>
    <n v="-305"/>
    <n v="-305"/>
    <n v="-3658"/>
    <n v="0"/>
    <n v="-2743.5"/>
  </r>
  <r>
    <s v="PPLCTL: TOTAL COST OF SALES"/>
    <s v="PPLCER: ENVIRONMENTAL COST RECOVERY"/>
    <n v="502013"/>
    <s v="ECR LANDFILL OPERATIONS"/>
    <x v="1"/>
    <s v="0321 - TRIMBLE COUNTY 2 - GENERATION"/>
    <x v="9"/>
    <s v="PLTL: TOTAL LABOR"/>
    <s v="MA46LGE"/>
    <s v="MA 46 LGE"/>
    <s v="OTHER"/>
    <s v="P42100: GENERATION"/>
    <n v="-296"/>
    <n v="-296"/>
    <n v="-296"/>
    <n v="-296"/>
    <n v="-296"/>
    <n v="-296"/>
    <n v="-296"/>
    <n v="-296"/>
    <n v="-296"/>
    <n v="-296"/>
    <n v="-296"/>
    <n v="-296"/>
    <n v="-3552"/>
    <n v="0"/>
    <n v="-2664"/>
  </r>
  <r>
    <s v="PPLCTL: TOTAL COST OF SALES"/>
    <s v="PPLCER: ENVIRONMENTAL COST RECOVERY"/>
    <n v="502013"/>
    <s v="ECR LANDFILL OPERATIONS"/>
    <x v="1"/>
    <s v="0321 - TRIMBLE COUNTY 2 - GENERATION"/>
    <x v="8"/>
    <s v="PLTL: TOTAL LABOR"/>
    <s v="MA46LGE"/>
    <s v="MA 46 LGE"/>
    <s v="OTHER"/>
    <s v="P42100: GENERATION"/>
    <n v="-289"/>
    <n v="-289"/>
    <n v="-289"/>
    <n v="-289"/>
    <n v="-289"/>
    <n v="-289"/>
    <n v="-289"/>
    <n v="-289"/>
    <n v="-289"/>
    <n v="-289"/>
    <n v="-289"/>
    <n v="-289"/>
    <n v="-3464"/>
    <n v="0"/>
    <n v="-2598"/>
  </r>
  <r>
    <s v="PPLCTL: TOTAL COST OF SALES"/>
    <s v="PPLCER: ENVIRONMENTAL COST RECOVERY"/>
    <n v="502013"/>
    <s v="ECR LANDFILL OPERATIONS"/>
    <x v="1"/>
    <s v="0321 - TRIMBLE COUNTY 2 - GENERATION"/>
    <x v="7"/>
    <s v="PLTL: TOTAL LABOR"/>
    <s v="MA46LGE"/>
    <s v="MA 46 LGE"/>
    <s v="OTHER"/>
    <s v="P42100: GENERATION"/>
    <n v="-278"/>
    <n v="-278"/>
    <n v="-278"/>
    <n v="-278"/>
    <n v="-278"/>
    <n v="-278"/>
    <n v="-278"/>
    <n v="-278"/>
    <n v="-278"/>
    <n v="-278"/>
    <n v="-278"/>
    <n v="-278"/>
    <n v="-3333"/>
    <n v="0"/>
    <n v="-2499.75"/>
  </r>
  <r>
    <s v="PPLCTL: TOTAL COST OF SALES"/>
    <s v="PPLCER: ENVIRONMENTAL COST RECOVERY"/>
    <n v="502013"/>
    <s v="ECR LANDFILL OPERATIONS"/>
    <x v="1"/>
    <s v="0321 - TRIMBLE COUNTY 2 - GENERATION"/>
    <x v="6"/>
    <s v="PLTL: TOTAL LABOR"/>
    <s v="MA46LGE"/>
    <s v="MA 46 LGE"/>
    <s v="OTHER"/>
    <s v="P42100: GENERATION"/>
    <n v="-270"/>
    <n v="-270"/>
    <n v="-270"/>
    <n v="-270"/>
    <n v="-270"/>
    <n v="-270"/>
    <n v="-270"/>
    <n v="-270"/>
    <n v="-270"/>
    <n v="-270"/>
    <n v="-270"/>
    <n v="-270"/>
    <n v="-3236"/>
    <n v="0"/>
    <n v="-2427"/>
  </r>
  <r>
    <s v="PPLCTL: TOTAL COST OF SALES"/>
    <s v="PPLCER: ENVIRONMENTAL COST RECOVERY"/>
    <n v="502013"/>
    <s v="ECR LANDFILL OPERATIONS"/>
    <x v="1"/>
    <s v="0301 - TRIMBLE COUNTY COMMON-GENERATION"/>
    <x v="5"/>
    <s v="PLTL: TOTAL LABOR"/>
    <s v="MA40LGE"/>
    <s v="MASS ALLOC 40 BUDGET"/>
    <s v="GEN O M: OTHER"/>
    <s v="P42100: GENERATION"/>
    <n v="0"/>
    <n v="0"/>
    <n v="0"/>
    <n v="0"/>
    <n v="0"/>
    <n v="0"/>
    <n v="-9256"/>
    <n v="-9256"/>
    <n v="-9256"/>
    <n v="-9256"/>
    <n v="-9256"/>
    <n v="-9256"/>
    <n v="-55533"/>
    <n v="-16792.196765697001"/>
    <n v="-24857.553234302999"/>
  </r>
  <r>
    <s v="PPLCTL: TOTAL COST OF SALES"/>
    <s v="PPLCER: ENVIRONMENTAL COST RECOVERY"/>
    <n v="502013"/>
    <s v="ECR LANDFILL OPERATIONS"/>
    <x v="1"/>
    <s v="0301 - TRIMBLE COUNTY COMMON-GENERATION"/>
    <x v="5"/>
    <s v="PLTL: TOTAL LABOR"/>
    <s v="TCLAND"/>
    <s v="Landfill Maintenance"/>
    <s v="GEN O M: COST OF SALES"/>
    <s v="P42100: GENERATION"/>
    <n v="0"/>
    <n v="0"/>
    <n v="0"/>
    <n v="0"/>
    <n v="0"/>
    <n v="0"/>
    <n v="9256"/>
    <n v="9256"/>
    <n v="9256"/>
    <n v="9256"/>
    <n v="9256"/>
    <n v="9256"/>
    <n v="55533"/>
    <n v="16792.196765697001"/>
    <n v="24857.553234302999"/>
  </r>
  <r>
    <s v="PPLCTL: TOTAL COST OF SALES"/>
    <s v="PPLCER: ENVIRONMENTAL COST RECOVERY"/>
    <n v="502013"/>
    <s v="ECR LANDFILL OPERATIONS"/>
    <x v="1"/>
    <s v="0311 - TRIMBLE COUNTY 1 - GENERATION"/>
    <x v="5"/>
    <s v="PLTL: TOTAL LABOR"/>
    <s v="MA42LGE"/>
    <s v="MA42LGE TC"/>
    <s v="OTHER"/>
    <s v="P42100: GENERATION"/>
    <n v="0"/>
    <n v="0"/>
    <n v="0"/>
    <n v="0"/>
    <n v="0"/>
    <n v="0"/>
    <n v="-933"/>
    <n v="-933"/>
    <n v="-933"/>
    <n v="-933"/>
    <n v="-933"/>
    <n v="-933"/>
    <n v="-5596"/>
    <n v="-4197"/>
    <n v="0"/>
  </r>
  <r>
    <s v="PPLCTL: TOTAL COST OF SALES"/>
    <s v="PPLCER: ENVIRONMENTAL COST RECOVERY"/>
    <n v="502013"/>
    <s v="ECR LANDFILL OPERATIONS"/>
    <x v="1"/>
    <s v="0311 - TRIMBLE COUNTY 1 - GENERATION"/>
    <x v="5"/>
    <s v="PLTL: TOTAL LABOR"/>
    <s v="MA40LGE"/>
    <s v="MASS ALLOC 40 BUDGET"/>
    <s v="GEN O M: OTHER"/>
    <s v="P42100: GENERATION"/>
    <n v="0"/>
    <n v="0"/>
    <n v="0"/>
    <n v="0"/>
    <n v="0"/>
    <n v="0"/>
    <n v="3731"/>
    <n v="3731"/>
    <n v="3731"/>
    <n v="3731"/>
    <n v="3731"/>
    <n v="3731"/>
    <n v="22385"/>
    <n v="16788.75"/>
    <n v="0"/>
  </r>
  <r>
    <s v="PPLCTL: TOTAL COST OF SALES"/>
    <s v="PPLCER: ENVIRONMENTAL COST RECOVERY"/>
    <n v="502013"/>
    <s v="ECR LANDFILL OPERATIONS"/>
    <x v="1"/>
    <s v="0321 - TRIMBLE COUNTY 2 - GENERATION"/>
    <x v="5"/>
    <s v="PLTL: TOTAL LABOR"/>
    <s v="MA41LGE"/>
    <s v="MA41LGE"/>
    <s v="OTHER"/>
    <s v="P42100: GENERATION"/>
    <n v="0"/>
    <n v="0"/>
    <n v="0"/>
    <n v="0"/>
    <n v="0"/>
    <n v="0"/>
    <n v="-4475"/>
    <n v="-4475"/>
    <n v="-4475"/>
    <n v="-4475"/>
    <n v="-4475"/>
    <n v="-4475"/>
    <n v="-26850"/>
    <n v="0"/>
    <n v="-20137.5"/>
  </r>
  <r>
    <s v="PPLCTL: TOTAL COST OF SALES"/>
    <s v="PPLCER: ENVIRONMENTAL COST RECOVERY"/>
    <n v="502013"/>
    <s v="ECR LANDFILL OPERATIONS"/>
    <x v="1"/>
    <s v="0321 - TRIMBLE COUNTY 2 - GENERATION"/>
    <x v="5"/>
    <s v="PLTL: TOTAL LABOR"/>
    <s v="MA60KU"/>
    <s v="MA 60 KU"/>
    <s v="OTHER"/>
    <s v="P42100: GENERATION"/>
    <n v="0"/>
    <n v="0"/>
    <n v="0"/>
    <n v="0"/>
    <n v="0"/>
    <n v="0"/>
    <n v="-1119"/>
    <n v="-1119"/>
    <n v="-1119"/>
    <n v="-1119"/>
    <n v="-1119"/>
    <n v="-1119"/>
    <n v="-6712"/>
    <n v="0"/>
    <n v="-5034"/>
  </r>
  <r>
    <s v="PPLCTL: TOTAL COST OF SALES"/>
    <s v="PPLCER: ENVIRONMENTAL COST RECOVERY"/>
    <n v="502013"/>
    <s v="ECR LANDFILL OPERATIONS"/>
    <x v="1"/>
    <s v="0321 - TRIMBLE COUNTY 2 - GENERATION"/>
    <x v="5"/>
    <s v="PLTL: TOTAL LABOR"/>
    <s v="MA46LGE"/>
    <s v="MA 46 LGE"/>
    <s v="OTHER"/>
    <s v="P42100: GENERATION"/>
    <n v="0"/>
    <n v="0"/>
    <n v="0"/>
    <n v="0"/>
    <n v="0"/>
    <n v="0"/>
    <n v="-262"/>
    <n v="-262"/>
    <n v="-262"/>
    <n v="-262"/>
    <n v="-262"/>
    <n v="-262"/>
    <n v="-1575"/>
    <n v="0"/>
    <n v="-1181.25"/>
  </r>
  <r>
    <s v="PPLCTL: TOTAL COST OF SALES"/>
    <s v="PPLCER: ENVIRONMENTAL COST RECOVERY"/>
    <n v="502013"/>
    <s v="ECR LANDFILL OPERATIONS"/>
    <x v="1"/>
    <s v="0321 - TRIMBLE COUNTY 2 - GENERATION"/>
    <x v="5"/>
    <s v="PLTL: TOTAL LABOR"/>
    <s v="MA41KU"/>
    <s v="MA41KU TC2"/>
    <s v="OTHER"/>
    <s v="P42100: GENERATION"/>
    <n v="0"/>
    <n v="0"/>
    <n v="0"/>
    <n v="0"/>
    <n v="0"/>
    <n v="0"/>
    <n v="4475"/>
    <n v="4475"/>
    <n v="4475"/>
    <n v="4475"/>
    <n v="4475"/>
    <n v="4475"/>
    <n v="26850"/>
    <n v="0"/>
    <n v="20137.5"/>
  </r>
  <r>
    <s v="PPLCTL: TOTAL COST OF SALES"/>
    <s v="PPLCER: ENVIRONMENTAL COST RECOVERY"/>
    <n v="502013"/>
    <s v="ECR LANDFILL OPERATIONS"/>
    <x v="1"/>
    <s v="0321 - TRIMBLE COUNTY 2 - GENERATION"/>
    <x v="5"/>
    <s v="PLTL: TOTAL LABOR"/>
    <s v="MA40LGE"/>
    <s v="MASS ALLOC 40 BUDGET"/>
    <s v="GEN O M: OTHER"/>
    <s v="P42100: GENERATION"/>
    <n v="0"/>
    <n v="0"/>
    <n v="0"/>
    <n v="0"/>
    <n v="0"/>
    <n v="0"/>
    <n v="5525"/>
    <n v="5525"/>
    <n v="5525"/>
    <n v="5525"/>
    <n v="5525"/>
    <n v="5525"/>
    <n v="33148"/>
    <n v="0"/>
    <n v="24861"/>
  </r>
  <r>
    <s v="PPLCTL: TOTAL COST OF SALES"/>
    <s v="PPLCER: ENVIRONMENTAL COST RECOVERY"/>
    <n v="502017"/>
    <s v="ECR EFFLUENT WATER OPERATIONS"/>
    <x v="1"/>
    <s v="0301 - TRIMBLE COUNTY COMMON-GENERATION"/>
    <x v="7"/>
    <s v="PLTL: TOTAL LABOR"/>
    <s v="MA40LGE"/>
    <s v="MASS ALLOC 40 BUDGET"/>
    <s v="GEN O M: OTHER"/>
    <s v="P42100: GENERATION"/>
    <n v="0"/>
    <n v="0"/>
    <n v="0"/>
    <n v="0"/>
    <n v="0"/>
    <n v="0"/>
    <n v="-26473"/>
    <n v="-30338"/>
    <n v="-26271"/>
    <n v="-29261"/>
    <n v="-26447"/>
    <n v="-24783"/>
    <n v="-163573"/>
    <n v="-49461.581430056998"/>
    <n v="-73218.168569943009"/>
  </r>
  <r>
    <s v="PPLCTL: TOTAL COST OF SALES"/>
    <s v="PPLCER: ENVIRONMENTAL COST RECOVERY"/>
    <n v="502017"/>
    <s v="ECR EFFLUENT WATER OPERATIONS"/>
    <x v="1"/>
    <s v="0301 - TRIMBLE COUNTY COMMON-GENERATION"/>
    <x v="7"/>
    <s v="PLTL: TOTAL LABOR"/>
    <s v="TC-ELG"/>
    <s v="TC EFLUIENT GUIDELINES"/>
    <s v="GEN MTC: ELG"/>
    <s v="P42100: GENERATION"/>
    <n v="0"/>
    <n v="0"/>
    <n v="0"/>
    <n v="0"/>
    <n v="0"/>
    <n v="0"/>
    <n v="26473"/>
    <n v="30338"/>
    <n v="26271"/>
    <n v="29261"/>
    <n v="26447"/>
    <n v="24783"/>
    <n v="163573"/>
    <n v="49461.581430056998"/>
    <n v="73218.168569943009"/>
  </r>
  <r>
    <s v="PPLCTL: TOTAL COST OF SALES"/>
    <s v="PPLCER: ENVIRONMENTAL COST RECOVERY"/>
    <n v="502017"/>
    <s v="ECR EFFLUENT WATER OPERATIONS"/>
    <x v="1"/>
    <s v="0301 - TRIMBLE COUNTY COMMON-GENERATION"/>
    <x v="7"/>
    <s v="PNTL: TOTAL NON-LABOR"/>
    <s v="MA40LGE"/>
    <s v="MASS ALLOC 40 BUDGET"/>
    <s v="GEN O M: OTHER"/>
    <s v="P42100: GENERATION"/>
    <n v="0"/>
    <n v="0"/>
    <n v="0"/>
    <n v="0"/>
    <n v="0"/>
    <n v="0"/>
    <n v="-96443"/>
    <n v="-96443"/>
    <n v="-96443"/>
    <n v="-96443"/>
    <n v="-96443"/>
    <n v="-96443"/>
    <n v="-578658"/>
    <n v="-174975.94216132199"/>
    <n v="-259017.55783867801"/>
  </r>
  <r>
    <s v="PPLCTL: TOTAL COST OF SALES"/>
    <s v="PPLCER: ENVIRONMENTAL COST RECOVERY"/>
    <n v="502017"/>
    <s v="ECR EFFLUENT WATER OPERATIONS"/>
    <x v="1"/>
    <s v="0301 - TRIMBLE COUNTY COMMON-GENERATION"/>
    <x v="7"/>
    <s v="PNTL: TOTAL NON-LABOR"/>
    <s v="TCELGOPS"/>
    <s v="TC ELG OPERATIONS"/>
    <s v="GEN OPS: ELG"/>
    <s v="P42100: GENERATION"/>
    <n v="0"/>
    <n v="0"/>
    <n v="0"/>
    <n v="0"/>
    <n v="0"/>
    <n v="0"/>
    <n v="96443"/>
    <n v="96443"/>
    <n v="96443"/>
    <n v="96443"/>
    <n v="96443"/>
    <n v="96443"/>
    <n v="578658"/>
    <n v="174975.94216132199"/>
    <n v="259017.55783867801"/>
  </r>
  <r>
    <s v="PPLCTL: TOTAL COST OF SALES"/>
    <s v="PPLCER: ENVIRONMENTAL COST RECOVERY"/>
    <n v="502017"/>
    <s v="ECR EFFLUENT WATER OPERATIONS"/>
    <x v="1"/>
    <s v="0311 - TRIMBLE COUNTY 1 - GENERATION"/>
    <x v="7"/>
    <s v="PLTL: TOTAL LABOR"/>
    <s v="MA42LGE"/>
    <s v="MA42LGE TC"/>
    <s v="OTHER"/>
    <s v="P42100: GENERATION"/>
    <n v="0"/>
    <n v="0"/>
    <n v="0"/>
    <n v="0"/>
    <n v="0"/>
    <n v="0"/>
    <n v="-2668"/>
    <n v="-3057"/>
    <n v="-2647"/>
    <n v="-2949"/>
    <n v="-2665"/>
    <n v="-2498"/>
    <n v="-16484"/>
    <n v="-12363"/>
    <n v="0"/>
  </r>
  <r>
    <s v="PPLCTL: TOTAL COST OF SALES"/>
    <s v="PPLCER: ENVIRONMENTAL COST RECOVERY"/>
    <n v="502017"/>
    <s v="ECR EFFLUENT WATER OPERATIONS"/>
    <x v="1"/>
    <s v="0311 - TRIMBLE COUNTY 1 - GENERATION"/>
    <x v="7"/>
    <s v="PLTL: TOTAL LABOR"/>
    <s v="MA40LGE"/>
    <s v="MASS ALLOC 40 BUDGET"/>
    <s v="GEN O M: OTHER"/>
    <s v="P42100: GENERATION"/>
    <n v="0"/>
    <n v="0"/>
    <n v="0"/>
    <n v="0"/>
    <n v="0"/>
    <n v="0"/>
    <n v="10671"/>
    <n v="12229"/>
    <n v="10590"/>
    <n v="11795"/>
    <n v="10661"/>
    <n v="9990"/>
    <n v="65936"/>
    <n v="49452"/>
    <n v="0"/>
  </r>
  <r>
    <s v="PPLCTL: TOTAL COST OF SALES"/>
    <s v="PPLCER: ENVIRONMENTAL COST RECOVERY"/>
    <n v="502017"/>
    <s v="ECR EFFLUENT WATER OPERATIONS"/>
    <x v="1"/>
    <s v="0311 - TRIMBLE COUNTY 1 - GENERATION"/>
    <x v="7"/>
    <s v="PNTL: TOTAL NON-LABOR"/>
    <s v="MA42LGE"/>
    <s v="MA42LGE TC"/>
    <s v="OTHER"/>
    <s v="P42100: GENERATION"/>
    <n v="0"/>
    <n v="0"/>
    <n v="0"/>
    <n v="0"/>
    <n v="0"/>
    <n v="0"/>
    <n v="-9719"/>
    <n v="-9719"/>
    <n v="-9719"/>
    <n v="-9719"/>
    <n v="-9719"/>
    <n v="-9719"/>
    <n v="-58314"/>
    <n v="-43735.5"/>
    <n v="0"/>
  </r>
  <r>
    <s v="PPLCTL: TOTAL COST OF SALES"/>
    <s v="PPLCER: ENVIRONMENTAL COST RECOVERY"/>
    <n v="502017"/>
    <s v="ECR EFFLUENT WATER OPERATIONS"/>
    <x v="1"/>
    <s v="0311 - TRIMBLE COUNTY 1 - GENERATION"/>
    <x v="7"/>
    <s v="PNTL: TOTAL NON-LABOR"/>
    <s v="MA40LGE"/>
    <s v="MASS ALLOC 40 BUDGET"/>
    <s v="GEN O M: OTHER"/>
    <s v="P42100: GENERATION"/>
    <n v="0"/>
    <n v="0"/>
    <n v="0"/>
    <n v="0"/>
    <n v="0"/>
    <n v="0"/>
    <n v="38876"/>
    <n v="38876"/>
    <n v="38876"/>
    <n v="38876"/>
    <n v="38876"/>
    <n v="38876"/>
    <n v="233257"/>
    <n v="174942.75"/>
    <n v="0"/>
  </r>
  <r>
    <s v="PPLCTL: TOTAL COST OF SALES"/>
    <s v="PPLCER: ENVIRONMENTAL COST RECOVERY"/>
    <n v="502017"/>
    <s v="ECR EFFLUENT WATER OPERATIONS"/>
    <x v="1"/>
    <s v="0321 - TRIMBLE COUNTY 2 - GENERATION"/>
    <x v="7"/>
    <s v="PLTL: TOTAL LABOR"/>
    <s v="MA41LGE"/>
    <s v="MA41LGE"/>
    <s v="OTHER"/>
    <s v="P42100: GENERATION"/>
    <n v="0"/>
    <n v="0"/>
    <n v="0"/>
    <n v="0"/>
    <n v="0"/>
    <n v="0"/>
    <n v="-12799"/>
    <n v="-14668"/>
    <n v="-12702"/>
    <n v="-14147"/>
    <n v="-12787"/>
    <n v="-11982"/>
    <n v="-79086"/>
    <n v="0"/>
    <n v="-59314.5"/>
  </r>
  <r>
    <s v="PPLCTL: TOTAL COST OF SALES"/>
    <s v="PPLCER: ENVIRONMENTAL COST RECOVERY"/>
    <n v="502017"/>
    <s v="ECR EFFLUENT WATER OPERATIONS"/>
    <x v="1"/>
    <s v="0321 - TRIMBLE COUNTY 2 - GENERATION"/>
    <x v="7"/>
    <s v="PLTL: TOTAL LABOR"/>
    <s v="MA60KU"/>
    <s v="MA 60 KU"/>
    <s v="OTHER"/>
    <s v="P42100: GENERATION"/>
    <n v="0"/>
    <n v="0"/>
    <n v="0"/>
    <n v="0"/>
    <n v="0"/>
    <n v="0"/>
    <n v="-3200"/>
    <n v="-3667"/>
    <n v="-3175"/>
    <n v="-3537"/>
    <n v="-3197"/>
    <n v="-2996"/>
    <n v="-19771"/>
    <n v="0"/>
    <n v="-14828.25"/>
  </r>
  <r>
    <s v="PPLCTL: TOTAL COST OF SALES"/>
    <s v="PPLCER: ENVIRONMENTAL COST RECOVERY"/>
    <n v="502017"/>
    <s v="ECR EFFLUENT WATER OPERATIONS"/>
    <x v="1"/>
    <s v="0321 - TRIMBLE COUNTY 2 - GENERATION"/>
    <x v="7"/>
    <s v="PLTL: TOTAL LABOR"/>
    <s v="MA46LGE"/>
    <s v="MA 46 LGE"/>
    <s v="OTHER"/>
    <s v="P42100: GENERATION"/>
    <n v="0"/>
    <n v="0"/>
    <n v="0"/>
    <n v="0"/>
    <n v="0"/>
    <n v="0"/>
    <n v="-751"/>
    <n v="-860"/>
    <n v="-745"/>
    <n v="-830"/>
    <n v="-750"/>
    <n v="-703"/>
    <n v="-4638"/>
    <n v="0"/>
    <n v="-3478.5"/>
  </r>
  <r>
    <s v="PPLCTL: TOTAL COST OF SALES"/>
    <s v="PPLCER: ENVIRONMENTAL COST RECOVERY"/>
    <n v="502017"/>
    <s v="ECR EFFLUENT WATER OPERATIONS"/>
    <x v="1"/>
    <s v="0321 - TRIMBLE COUNTY 2 - GENERATION"/>
    <x v="7"/>
    <s v="PLTL: TOTAL LABOR"/>
    <s v="MA41KU"/>
    <s v="MA41KU TC2"/>
    <s v="OTHER"/>
    <s v="P42100: GENERATION"/>
    <n v="0"/>
    <n v="0"/>
    <n v="0"/>
    <n v="0"/>
    <n v="0"/>
    <n v="0"/>
    <n v="12799"/>
    <n v="14668"/>
    <n v="12702"/>
    <n v="14147"/>
    <n v="12787"/>
    <n v="11982"/>
    <n v="79086"/>
    <n v="0"/>
    <n v="59314.5"/>
  </r>
  <r>
    <s v="PPLCTL: TOTAL COST OF SALES"/>
    <s v="PPLCER: ENVIRONMENTAL COST RECOVERY"/>
    <n v="502017"/>
    <s v="ECR EFFLUENT WATER OPERATIONS"/>
    <x v="1"/>
    <s v="0321 - TRIMBLE COUNTY 2 - GENERATION"/>
    <x v="7"/>
    <s v="PLTL: TOTAL LABOR"/>
    <s v="MA40LGE"/>
    <s v="MASS ALLOC 40 BUDGET"/>
    <s v="GEN O M: OTHER"/>
    <s v="P42100: GENERATION"/>
    <n v="0"/>
    <n v="0"/>
    <n v="0"/>
    <n v="0"/>
    <n v="0"/>
    <n v="0"/>
    <n v="15802"/>
    <n v="18109"/>
    <n v="15681"/>
    <n v="17466"/>
    <n v="15786"/>
    <n v="14793"/>
    <n v="97637"/>
    <n v="0"/>
    <n v="73227.75"/>
  </r>
  <r>
    <s v="PPLCTL: TOTAL COST OF SALES"/>
    <s v="PPLCER: ENVIRONMENTAL COST RECOVERY"/>
    <n v="502017"/>
    <s v="ECR EFFLUENT WATER OPERATIONS"/>
    <x v="1"/>
    <s v="0321 - TRIMBLE COUNTY 2 - GENERATION"/>
    <x v="7"/>
    <s v="PNTL: TOTAL NON-LABOR"/>
    <s v="MA41LGE"/>
    <s v="MA41LGE"/>
    <s v="OTHER"/>
    <s v="P42100: GENERATION"/>
    <n v="0"/>
    <n v="0"/>
    <n v="0"/>
    <n v="0"/>
    <n v="0"/>
    <n v="0"/>
    <n v="-46629"/>
    <n v="-46629"/>
    <n v="-46629"/>
    <n v="-46629"/>
    <n v="-46629"/>
    <n v="-46629"/>
    <n v="-279775"/>
    <n v="0"/>
    <n v="-209831.25"/>
  </r>
  <r>
    <s v="PPLCTL: TOTAL COST OF SALES"/>
    <s v="PPLCER: ENVIRONMENTAL COST RECOVERY"/>
    <n v="502017"/>
    <s v="ECR EFFLUENT WATER OPERATIONS"/>
    <x v="1"/>
    <s v="0321 - TRIMBLE COUNTY 2 - GENERATION"/>
    <x v="7"/>
    <s v="PNTL: TOTAL NON-LABOR"/>
    <s v="MA60KU"/>
    <s v="MA 60 KU"/>
    <s v="OTHER"/>
    <s v="P42100: GENERATION"/>
    <n v="0"/>
    <n v="0"/>
    <n v="0"/>
    <n v="0"/>
    <n v="0"/>
    <n v="0"/>
    <n v="-11657"/>
    <n v="-11657"/>
    <n v="-11657"/>
    <n v="-11657"/>
    <n v="-11657"/>
    <n v="-11657"/>
    <n v="-69944"/>
    <n v="0"/>
    <n v="-52458"/>
  </r>
  <r>
    <s v="PPLCTL: TOTAL COST OF SALES"/>
    <s v="PPLCER: ENVIRONMENTAL COST RECOVERY"/>
    <n v="502017"/>
    <s v="ECR EFFLUENT WATER OPERATIONS"/>
    <x v="1"/>
    <s v="0321 - TRIMBLE COUNTY 2 - GENERATION"/>
    <x v="7"/>
    <s v="PNTL: TOTAL NON-LABOR"/>
    <s v="MA46LGE"/>
    <s v="MA 46 LGE"/>
    <s v="OTHER"/>
    <s v="P42100: GENERATION"/>
    <n v="0"/>
    <n v="0"/>
    <n v="0"/>
    <n v="0"/>
    <n v="0"/>
    <n v="0"/>
    <n v="-2734"/>
    <n v="-2734"/>
    <n v="-2734"/>
    <n v="-2734"/>
    <n v="-2734"/>
    <n v="-2734"/>
    <n v="-16407"/>
    <n v="0"/>
    <n v="-12305.25"/>
  </r>
  <r>
    <s v="PPLCTL: TOTAL COST OF SALES"/>
    <s v="PPLCER: ENVIRONMENTAL COST RECOVERY"/>
    <n v="502017"/>
    <s v="ECR EFFLUENT WATER OPERATIONS"/>
    <x v="1"/>
    <s v="0321 - TRIMBLE COUNTY 2 - GENERATION"/>
    <x v="7"/>
    <s v="PNTL: TOTAL NON-LABOR"/>
    <s v="MA41KU"/>
    <s v="MA41KU TC2"/>
    <s v="OTHER"/>
    <s v="P42100: GENERATION"/>
    <n v="0"/>
    <n v="0"/>
    <n v="0"/>
    <n v="0"/>
    <n v="0"/>
    <n v="0"/>
    <n v="46629"/>
    <n v="46629"/>
    <n v="46629"/>
    <n v="46629"/>
    <n v="46629"/>
    <n v="46629"/>
    <n v="279775"/>
    <n v="0"/>
    <n v="209831.25"/>
  </r>
  <r>
    <s v="PPLCTL: TOTAL COST OF SALES"/>
    <s v="PPLCER: ENVIRONMENTAL COST RECOVERY"/>
    <n v="502017"/>
    <s v="ECR EFFLUENT WATER OPERATIONS"/>
    <x v="1"/>
    <s v="0321 - TRIMBLE COUNTY 2 - GENERATION"/>
    <x v="7"/>
    <s v="PNTL: TOTAL NON-LABOR"/>
    <s v="MA40LGE"/>
    <s v="MASS ALLOC 40 BUDGET"/>
    <s v="GEN O M: OTHER"/>
    <s v="P42100: GENERATION"/>
    <n v="0"/>
    <n v="0"/>
    <n v="0"/>
    <n v="0"/>
    <n v="0"/>
    <n v="0"/>
    <n v="57567"/>
    <n v="57567"/>
    <n v="57567"/>
    <n v="57567"/>
    <n v="57567"/>
    <n v="57567"/>
    <n v="345401"/>
    <n v="0"/>
    <n v="259050.75"/>
  </r>
  <r>
    <s v="PPLCTL: TOTAL COST OF SALES"/>
    <s v="PPLCER: ENVIRONMENTAL COST RECOVERY"/>
    <n v="512107"/>
    <s v="ECR LANDFILL MAINTENANCE"/>
    <x v="1"/>
    <s v="0301 - TRIMBLE COUNTY COMMON-GENERATION"/>
    <x v="5"/>
    <s v="PNTL: TOTAL NON-LABOR"/>
    <s v="TCLAND"/>
    <s v="Landfill Maintenance"/>
    <s v="GEN O M: COST OF SALES"/>
    <s v="P42100: GENERATION"/>
    <n v="0"/>
    <n v="0"/>
    <n v="0"/>
    <n v="0"/>
    <n v="0"/>
    <n v="0"/>
    <n v="74090"/>
    <n v="74090"/>
    <n v="74090"/>
    <n v="74090"/>
    <n v="74090"/>
    <n v="74090"/>
    <n v="444540"/>
    <n v="134421.03164286001"/>
    <n v="198983.96835713999"/>
  </r>
  <r>
    <s v="PPLCTL: TOTAL COST OF SALES"/>
    <s v="PPLCER: ENVIRONMENTAL COST RECOVERY"/>
    <n v="512157"/>
    <s v="ECR EFFLUENT WATER MAINTENANCE"/>
    <x v="1"/>
    <s v="0301 - TRIMBLE COUNTY COMMON-GENERATION"/>
    <x v="7"/>
    <s v="PNTL: TOTAL NON-LABOR"/>
    <s v="MA40LGE"/>
    <s v="MASS ALLOC 40 BUDGET"/>
    <s v="GEN O M: OTHER"/>
    <s v="P42100: GENERATION"/>
    <n v="0"/>
    <n v="0"/>
    <n v="0"/>
    <n v="0"/>
    <n v="0"/>
    <n v="0"/>
    <n v="-64166"/>
    <n v="-64166"/>
    <n v="-64166"/>
    <n v="-64166"/>
    <n v="-64166"/>
    <n v="-64166"/>
    <n v="-384996"/>
    <n v="-116415.97943576399"/>
    <n v="-172331.02056423601"/>
  </r>
  <r>
    <s v="PPLCTL: TOTAL COST OF SALES"/>
    <s v="PPLCER: ENVIRONMENTAL COST RECOVERY"/>
    <n v="512157"/>
    <s v="ECR EFFLUENT WATER MAINTENANCE"/>
    <x v="1"/>
    <s v="0301 - TRIMBLE COUNTY COMMON-GENERATION"/>
    <x v="7"/>
    <s v="PNTL: TOTAL NON-LABOR"/>
    <s v="TC-ELG"/>
    <s v="TC EFLUIENT GUIDELINES"/>
    <s v="GEN MTC: ELG"/>
    <s v="P42100: GENERATION"/>
    <n v="0"/>
    <n v="0"/>
    <n v="0"/>
    <n v="0"/>
    <n v="0"/>
    <n v="0"/>
    <n v="64166"/>
    <n v="64166"/>
    <n v="64166"/>
    <n v="64166"/>
    <n v="64166"/>
    <n v="64166"/>
    <n v="384996"/>
    <n v="116415.97943576399"/>
    <n v="172331.02056423601"/>
  </r>
  <r>
    <s v="PPLCTL: TOTAL COST OF SALES"/>
    <s v="PPLCER: ENVIRONMENTAL COST RECOVERY"/>
    <n v="512157"/>
    <s v="ECR EFFLUENT WATER MAINTENANCE"/>
    <x v="1"/>
    <s v="0311 - TRIMBLE COUNTY 1 - GENERATION"/>
    <x v="7"/>
    <s v="PNTL: TOTAL NON-LABOR"/>
    <s v="MA42LGE"/>
    <s v="MA42LGE TC"/>
    <s v="OTHER"/>
    <s v="P42100: GENERATION"/>
    <n v="0"/>
    <n v="0"/>
    <n v="0"/>
    <n v="0"/>
    <n v="0"/>
    <n v="0"/>
    <n v="-6466"/>
    <n v="-6466"/>
    <n v="-6466"/>
    <n v="-6466"/>
    <n v="-6466"/>
    <n v="-6466"/>
    <n v="-38798"/>
    <n v="-29098.5"/>
    <n v="0"/>
  </r>
  <r>
    <s v="PPLCTL: TOTAL COST OF SALES"/>
    <s v="PPLCER: ENVIRONMENTAL COST RECOVERY"/>
    <n v="512157"/>
    <s v="ECR EFFLUENT WATER MAINTENANCE"/>
    <x v="1"/>
    <s v="0311 - TRIMBLE COUNTY 1 - GENERATION"/>
    <x v="7"/>
    <s v="PNTL: TOTAL NON-LABOR"/>
    <s v="MA40LGE"/>
    <s v="MASS ALLOC 40 BUDGET"/>
    <s v="GEN O M: OTHER"/>
    <s v="P42100: GENERATION"/>
    <n v="0"/>
    <n v="0"/>
    <n v="0"/>
    <n v="0"/>
    <n v="0"/>
    <n v="0"/>
    <n v="25865"/>
    <n v="25865"/>
    <n v="25865"/>
    <n v="25865"/>
    <n v="25865"/>
    <n v="25865"/>
    <n v="155192"/>
    <n v="116394"/>
    <n v="0"/>
  </r>
  <r>
    <s v="PPLCTL: TOTAL COST OF SALES"/>
    <s v="PPLCER: ENVIRONMENTAL COST RECOVERY"/>
    <n v="512157"/>
    <s v="ECR EFFLUENT WATER MAINTENANCE"/>
    <x v="1"/>
    <s v="0321 - TRIMBLE COUNTY 2 - GENERATION"/>
    <x v="7"/>
    <s v="PNTL: TOTAL NON-LABOR"/>
    <s v="MA41LGE"/>
    <s v="MA41LGE"/>
    <s v="OTHER"/>
    <s v="P42100: GENERATION"/>
    <n v="0"/>
    <n v="0"/>
    <n v="0"/>
    <n v="0"/>
    <n v="0"/>
    <n v="0"/>
    <n v="-31024"/>
    <n v="-31024"/>
    <n v="-31024"/>
    <n v="-31024"/>
    <n v="-31024"/>
    <n v="-31024"/>
    <n v="-186141"/>
    <n v="0"/>
    <n v="-139605.75"/>
  </r>
  <r>
    <s v="PPLCTL: TOTAL COST OF SALES"/>
    <s v="PPLCER: ENVIRONMENTAL COST RECOVERY"/>
    <n v="512157"/>
    <s v="ECR EFFLUENT WATER MAINTENANCE"/>
    <x v="1"/>
    <s v="0321 - TRIMBLE COUNTY 2 - GENERATION"/>
    <x v="7"/>
    <s v="PNTL: TOTAL NON-LABOR"/>
    <s v="MA60KU"/>
    <s v="MA 60 KU"/>
    <s v="OTHER"/>
    <s v="P42100: GENERATION"/>
    <n v="0"/>
    <n v="0"/>
    <n v="0"/>
    <n v="0"/>
    <n v="0"/>
    <n v="0"/>
    <n v="-7756"/>
    <n v="-7756"/>
    <n v="-7756"/>
    <n v="-7756"/>
    <n v="-7756"/>
    <n v="-7756"/>
    <n v="-46535"/>
    <n v="0"/>
    <n v="-34901.25"/>
  </r>
  <r>
    <s v="PPLCTL: TOTAL COST OF SALES"/>
    <s v="PPLCER: ENVIRONMENTAL COST RECOVERY"/>
    <n v="512157"/>
    <s v="ECR EFFLUENT WATER MAINTENANCE"/>
    <x v="1"/>
    <s v="0321 - TRIMBLE COUNTY 2 - GENERATION"/>
    <x v="7"/>
    <s v="PNTL: TOTAL NON-LABOR"/>
    <s v="MA46LGE"/>
    <s v="MA 46 LGE"/>
    <s v="OTHER"/>
    <s v="P42100: GENERATION"/>
    <n v="0"/>
    <n v="0"/>
    <n v="0"/>
    <n v="0"/>
    <n v="0"/>
    <n v="0"/>
    <n v="-1819"/>
    <n v="-1819"/>
    <n v="-1819"/>
    <n v="-1819"/>
    <n v="-1819"/>
    <n v="-1819"/>
    <n v="-10916"/>
    <n v="0"/>
    <n v="-8187"/>
  </r>
  <r>
    <s v="PPLCTL: TOTAL COST OF SALES"/>
    <s v="PPLCER: ENVIRONMENTAL COST RECOVERY"/>
    <n v="512157"/>
    <s v="ECR EFFLUENT WATER MAINTENANCE"/>
    <x v="1"/>
    <s v="0321 - TRIMBLE COUNTY 2 - GENERATION"/>
    <x v="7"/>
    <s v="PNTL: TOTAL NON-LABOR"/>
    <s v="MA41KU"/>
    <s v="MA41KU TC2"/>
    <s v="OTHER"/>
    <s v="P42100: GENERATION"/>
    <n v="0"/>
    <n v="0"/>
    <n v="0"/>
    <n v="0"/>
    <n v="0"/>
    <n v="0"/>
    <n v="31024"/>
    <n v="31024"/>
    <n v="31024"/>
    <n v="31024"/>
    <n v="31024"/>
    <n v="31024"/>
    <n v="186141"/>
    <n v="0"/>
    <n v="139605.75"/>
  </r>
  <r>
    <s v="PPLCTL: TOTAL COST OF SALES"/>
    <s v="PPLCER: ENVIRONMENTAL COST RECOVERY"/>
    <n v="512157"/>
    <s v="ECR EFFLUENT WATER MAINTENANCE"/>
    <x v="1"/>
    <s v="0321 - TRIMBLE COUNTY 2 - GENERATION"/>
    <x v="7"/>
    <s v="PNTL: TOTAL NON-LABOR"/>
    <s v="MA40LGE"/>
    <s v="MASS ALLOC 40 BUDGET"/>
    <s v="GEN O M: OTHER"/>
    <s v="P42100: GENERATION"/>
    <n v="0"/>
    <n v="0"/>
    <n v="0"/>
    <n v="0"/>
    <n v="0"/>
    <n v="0"/>
    <n v="38301"/>
    <n v="38301"/>
    <n v="38301"/>
    <n v="38301"/>
    <n v="38301"/>
    <n v="38301"/>
    <n v="229804"/>
    <n v="0"/>
    <n v="172353"/>
  </r>
  <r>
    <s v="PPLCTL: TOTAL COST OF SALES"/>
    <s v="PPLCER: ENVIRONMENTAL COST RECOVERY"/>
    <n v="501253"/>
    <s v="ECR FLY ASH DISPOSAL"/>
    <x v="1"/>
    <s v="0321 - TRIMBLE COUNTY 2 - GENERATION"/>
    <x v="9"/>
    <s v="PNTL: TOTAL NON-LABOR"/>
    <s v="MA46LGE"/>
    <s v="MA 46 LGE"/>
    <s v="OTHER"/>
    <s v="P42100: GENERATION"/>
    <n v="2373"/>
    <n v="2373"/>
    <n v="2373"/>
    <n v="2373"/>
    <n v="2373"/>
    <n v="2373"/>
    <n v="2373"/>
    <n v="2373"/>
    <n v="2373"/>
    <n v="2373"/>
    <n v="2373"/>
    <n v="2373"/>
    <n v="28478"/>
    <n v="0"/>
    <n v="21358.5"/>
  </r>
  <r>
    <s v="PPLCTL: TOTAL COST OF SALES"/>
    <s v="PPLCER: ENVIRONMENTAL COST RECOVERY"/>
    <n v="501253"/>
    <s v="ECR FLY ASH DISPOSAL"/>
    <x v="1"/>
    <s v="0321 - TRIMBLE COUNTY 2 - GENERATION"/>
    <x v="0"/>
    <s v="PNTL: TOTAL NON-LABOR"/>
    <s v="MA46LGE"/>
    <s v="MA 46 LGE"/>
    <s v="OTHER"/>
    <s v="P42100: GENERATION"/>
    <n v="2402"/>
    <n v="2402"/>
    <n v="2402"/>
    <n v="2402"/>
    <n v="2402"/>
    <n v="2402"/>
    <n v="2402"/>
    <n v="2402"/>
    <n v="2402"/>
    <n v="2402"/>
    <n v="2402"/>
    <n v="2402"/>
    <n v="28822"/>
    <n v="0"/>
    <n v="21616.5"/>
  </r>
  <r>
    <s v="PPLCTL: TOTAL COST OF SALES"/>
    <s v="PPLCER: ENVIRONMENTAL COST RECOVERY"/>
    <n v="501253"/>
    <s v="ECR FLY ASH DISPOSAL"/>
    <x v="1"/>
    <s v="0321 - TRIMBLE COUNTY 2 - GENERATION"/>
    <x v="8"/>
    <s v="PNTL: TOTAL NON-LABOR"/>
    <s v="MA46LGE"/>
    <s v="MA 46 LGE"/>
    <s v="OTHER"/>
    <s v="P42100: GENERATION"/>
    <n v="2430"/>
    <n v="2430"/>
    <n v="2430"/>
    <n v="2430"/>
    <n v="2430"/>
    <n v="2430"/>
    <n v="2430"/>
    <n v="2430"/>
    <n v="2430"/>
    <n v="2430"/>
    <n v="2430"/>
    <n v="2430"/>
    <n v="29158"/>
    <n v="0"/>
    <n v="21868.5"/>
  </r>
  <r>
    <s v="PPLCTL: TOTAL COST OF SALES"/>
    <s v="PPLCER: ENVIRONMENTAL COST RECOVERY"/>
    <n v="501253"/>
    <s v="ECR FLY ASH DISPOSAL"/>
    <x v="1"/>
    <s v="0321 - TRIMBLE COUNTY 2 - GENERATION"/>
    <x v="1"/>
    <s v="PNTL: TOTAL NON-LABOR"/>
    <s v="MA46LGE"/>
    <s v="MA 46 LGE"/>
    <s v="OTHER"/>
    <s v="P42100: GENERATION"/>
    <n v="2431"/>
    <n v="2431"/>
    <n v="2431"/>
    <n v="2431"/>
    <n v="2431"/>
    <n v="2431"/>
    <n v="2431"/>
    <n v="2431"/>
    <n v="2431"/>
    <n v="2431"/>
    <n v="2431"/>
    <n v="2431"/>
    <n v="29166"/>
    <n v="0"/>
    <n v="21874.5"/>
  </r>
  <r>
    <s v="PPLCTL: TOTAL COST OF SALES"/>
    <s v="PPLCER: ENVIRONMENTAL COST RECOVERY"/>
    <n v="501253"/>
    <s v="ECR FLY ASH DISPOSAL"/>
    <x v="1"/>
    <s v="0321 - TRIMBLE COUNTY 2 - GENERATION"/>
    <x v="2"/>
    <s v="PNTL: TOTAL NON-LABOR"/>
    <s v="MA46LGE"/>
    <s v="MA 46 LGE"/>
    <s v="OTHER"/>
    <s v="P42100: GENERATION"/>
    <n v="2459"/>
    <n v="2459"/>
    <n v="2459"/>
    <n v="2459"/>
    <n v="2459"/>
    <n v="2459"/>
    <n v="2459"/>
    <n v="2459"/>
    <n v="2459"/>
    <n v="2459"/>
    <n v="2459"/>
    <n v="2459"/>
    <n v="29510"/>
    <n v="0"/>
    <n v="22132.5"/>
  </r>
  <r>
    <s v="PPLCTL: TOTAL COST OF SALES"/>
    <s v="PPLCER: ENVIRONMENTAL COST RECOVERY"/>
    <n v="501253"/>
    <s v="ECR FLY ASH DISPOSAL"/>
    <x v="1"/>
    <s v="0321 - TRIMBLE COUNTY 2 - GENERATION"/>
    <x v="7"/>
    <s v="PNTL: TOTAL NON-LABOR"/>
    <s v="MA46LGE"/>
    <s v="MA 46 LGE"/>
    <s v="OTHER"/>
    <s v="P42100: GENERATION"/>
    <n v="2477"/>
    <n v="2477"/>
    <n v="2477"/>
    <n v="2477"/>
    <n v="2477"/>
    <n v="2477"/>
    <n v="2477"/>
    <n v="2477"/>
    <n v="2477"/>
    <n v="2477"/>
    <n v="2477"/>
    <n v="2477"/>
    <n v="29720"/>
    <n v="0"/>
    <n v="22290"/>
  </r>
  <r>
    <s v="PPLCTL: TOTAL COST OF SALES"/>
    <s v="PPLCER: ENVIRONMENTAL COST RECOVERY"/>
    <n v="501253"/>
    <s v="ECR FLY ASH DISPOSAL"/>
    <x v="1"/>
    <s v="0321 - TRIMBLE COUNTY 2 - GENERATION"/>
    <x v="3"/>
    <s v="PNTL: TOTAL NON-LABOR"/>
    <s v="MA46LGE"/>
    <s v="MA 46 LGE"/>
    <s v="OTHER"/>
    <s v="P42100: GENERATION"/>
    <n v="2488"/>
    <n v="2488"/>
    <n v="2488"/>
    <n v="2488"/>
    <n v="2488"/>
    <n v="2488"/>
    <n v="2488"/>
    <n v="2488"/>
    <n v="2488"/>
    <n v="2488"/>
    <n v="2488"/>
    <n v="2488"/>
    <n v="29852"/>
    <n v="0"/>
    <n v="22389"/>
  </r>
  <r>
    <s v="PPLCTL: TOTAL COST OF SALES"/>
    <s v="PPLCER: ENVIRONMENTAL COST RECOVERY"/>
    <n v="501253"/>
    <s v="ECR FLY ASH DISPOSAL"/>
    <x v="1"/>
    <s v="0321 - TRIMBLE COUNTY 2 - GENERATION"/>
    <x v="4"/>
    <s v="PNTL: TOTAL NON-LABOR"/>
    <s v="MA46LGE"/>
    <s v="MA 46 LGE"/>
    <s v="OTHER"/>
    <s v="P42100: GENERATION"/>
    <n v="2516"/>
    <n v="2516"/>
    <n v="2516"/>
    <n v="2516"/>
    <n v="2516"/>
    <n v="2516"/>
    <n v="2516"/>
    <n v="2516"/>
    <n v="2516"/>
    <n v="2516"/>
    <n v="2516"/>
    <n v="2516"/>
    <n v="30197"/>
    <n v="0"/>
    <n v="22647.75"/>
  </r>
  <r>
    <s v="PPLCTL: TOTAL COST OF SALES"/>
    <s v="PPLCER: ENVIRONMENTAL COST RECOVERY"/>
    <n v="501253"/>
    <s v="ECR FLY ASH DISPOSAL"/>
    <x v="1"/>
    <s v="0321 - TRIMBLE COUNTY 2 - GENERATION"/>
    <x v="6"/>
    <s v="PNTL: TOTAL NON-LABOR"/>
    <s v="MA46LGE"/>
    <s v="MA 46 LGE"/>
    <s v="OTHER"/>
    <s v="P42100: GENERATION"/>
    <n v="2522"/>
    <n v="2522"/>
    <n v="2522"/>
    <n v="2522"/>
    <n v="2522"/>
    <n v="2522"/>
    <n v="2522"/>
    <n v="2522"/>
    <n v="2522"/>
    <n v="2522"/>
    <n v="2522"/>
    <n v="2522"/>
    <n v="30267"/>
    <n v="0"/>
    <n v="22700.25"/>
  </r>
  <r>
    <s v="PPLCTL: TOTAL COST OF SALES"/>
    <s v="PPLCER: ENVIRONMENTAL COST RECOVERY"/>
    <n v="501253"/>
    <s v="ECR FLY ASH DISPOSAL"/>
    <x v="1"/>
    <s v="0321 - TRIMBLE COUNTY 2 - GENERATION"/>
    <x v="5"/>
    <s v="PNTL: TOTAL NON-LABOR"/>
    <s v="MA46LGE"/>
    <s v="MA 46 LGE"/>
    <s v="OTHER"/>
    <s v="P42100: GENERATION"/>
    <n v="2552"/>
    <n v="2552"/>
    <n v="2552"/>
    <n v="2552"/>
    <n v="2552"/>
    <n v="2552"/>
    <n v="2552"/>
    <n v="2552"/>
    <n v="2552"/>
    <n v="2552"/>
    <n v="2552"/>
    <n v="2552"/>
    <n v="30629"/>
    <n v="0"/>
    <n v="22971.75"/>
  </r>
  <r>
    <s v="PPLCTL: TOTAL COST OF SALES"/>
    <s v="PPLCER: ENVIRONMENTAL COST RECOVERY"/>
    <n v="512107"/>
    <s v="ECR LANDFILL MAINTENANCE"/>
    <x v="1"/>
    <s v="0301 - TRIMBLE COUNTY COMMON-GENERATION"/>
    <x v="5"/>
    <s v="PLTL: TOTAL LABOR"/>
    <s v="TC-CCRASH"/>
    <s v="TC-CCR BTM/FLY ASH"/>
    <s v="GEN O M: COST OF SALES"/>
    <s v="P42100: GENERATION"/>
    <n v="2735"/>
    <n v="2745"/>
    <n v="2995"/>
    <n v="2807"/>
    <n v="2654"/>
    <n v="2770"/>
    <n v="2714"/>
    <n v="2954"/>
    <n v="2834"/>
    <n v="2813"/>
    <n v="2633"/>
    <n v="2554"/>
    <n v="33207"/>
    <n v="10041.209334962999"/>
    <n v="14864.040665037001"/>
  </r>
  <r>
    <s v="PPLCTL: TOTAL COST OF SALES"/>
    <s v="PPLCER: ENVIRONMENTAL COST RECOVERY"/>
    <n v="512107"/>
    <s v="ECR LANDFILL MAINTENANCE"/>
    <x v="1"/>
    <s v="0301 - TRIMBLE COUNTY COMMON-GENERATION"/>
    <x v="6"/>
    <s v="PLTL: TOTAL LABOR"/>
    <s v="TC-CCRASH"/>
    <s v="TC-CCR BTM/FLY ASH"/>
    <s v="GEN O M: COST OF SALES"/>
    <s v="P42100: GENERATION"/>
    <n v="2800"/>
    <n v="2810"/>
    <n v="3066"/>
    <n v="2751"/>
    <n v="2828"/>
    <n v="2828"/>
    <n v="2649"/>
    <n v="3178"/>
    <n v="2937"/>
    <n v="2874"/>
    <n v="2729"/>
    <n v="2477"/>
    <n v="33928"/>
    <n v="10259.226979752"/>
    <n v="15186.773020248"/>
  </r>
  <r>
    <s v="PPLCTL: TOTAL COST OF SALES"/>
    <s v="PPLCER: ENVIRONMENTAL COST RECOVERY"/>
    <n v="512107"/>
    <s v="ECR LANDFILL MAINTENANCE"/>
    <x v="1"/>
    <s v="0301 - TRIMBLE COUNTY COMMON-GENERATION"/>
    <x v="7"/>
    <s v="PLTL: TOTAL LABOR"/>
    <s v="TC-CCRASH"/>
    <s v="TC-CCR BTM/FLY ASH"/>
    <s v="GEN O M: COST OF SALES"/>
    <s v="P42100: GENERATION"/>
    <n v="3039"/>
    <n v="2888"/>
    <n v="3149"/>
    <n v="2659"/>
    <n v="3059"/>
    <n v="2935"/>
    <n v="2707"/>
    <n v="3258"/>
    <n v="2809"/>
    <n v="3106"/>
    <n v="2795"/>
    <n v="2357"/>
    <n v="34760"/>
    <n v="10510.80906084"/>
    <n v="15559.19093916"/>
  </r>
  <r>
    <s v="PPLCTL: TOTAL COST OF SALES"/>
    <s v="PPLCER: ENVIRONMENTAL COST RECOVERY"/>
    <n v="512107"/>
    <s v="ECR LANDFILL MAINTENANCE"/>
    <x v="1"/>
    <s v="0301 - TRIMBLE COUNTY COMMON-GENERATION"/>
    <x v="8"/>
    <s v="PLTL: TOTAL LABOR"/>
    <s v="TC-CCRASH"/>
    <s v="TC-CCR BTM/FLY ASH"/>
    <s v="GEN O M: COST OF SALES"/>
    <s v="P42100: GENERATION"/>
    <n v="3283"/>
    <n v="3123"/>
    <n v="2933"/>
    <n v="3055"/>
    <n v="3175"/>
    <n v="2667"/>
    <n v="3103"/>
    <n v="3212"/>
    <n v="2916"/>
    <n v="3348"/>
    <n v="2692"/>
    <n v="2571"/>
    <n v="36077"/>
    <n v="10909.046561793"/>
    <n v="16148.703438207"/>
  </r>
  <r>
    <s v="PPLCTL: TOTAL COST OF SALES"/>
    <s v="PPLCER: ENVIRONMENTAL COST RECOVERY"/>
    <n v="512107"/>
    <s v="ECR LANDFILL MAINTENANCE"/>
    <x v="1"/>
    <s v="0301 - TRIMBLE COUNTY COMMON-GENERATION"/>
    <x v="9"/>
    <s v="PLTL: TOTAL LABOR"/>
    <s v="TC-CCRASH"/>
    <s v="TC-CCR BTM/FLY ASH"/>
    <s v="GEN O M: COST OF SALES"/>
    <s v="P42100: GENERATION"/>
    <n v="3363"/>
    <n v="3027"/>
    <n v="3003"/>
    <n v="3125"/>
    <n v="3073"/>
    <n v="2896"/>
    <n v="3168"/>
    <n v="3286"/>
    <n v="3155"/>
    <n v="3424"/>
    <n v="2577"/>
    <n v="2788"/>
    <n v="36883"/>
    <n v="11152.766702846999"/>
    <n v="16509.483297153001"/>
  </r>
  <r>
    <s v="PPLCTL: TOTAL COST OF SALES"/>
    <s v="PPLCER: ENVIRONMENTAL COST RECOVERY"/>
    <n v="512107"/>
    <s v="ECR LANDFILL MAINTENANCE"/>
    <x v="1"/>
    <s v="0301 - TRIMBLE COUNTY COMMON-GENERATION"/>
    <x v="0"/>
    <s v="PLTL: TOTAL LABOR"/>
    <s v="TC-CCRASH"/>
    <s v="TC-CCR BTM/FLY ASH"/>
    <s v="GEN O M: COST OF SALES"/>
    <s v="P42100: GENERATION"/>
    <n v="3463"/>
    <n v="3118"/>
    <n v="3093"/>
    <n v="3218"/>
    <n v="3165"/>
    <n v="2983"/>
    <n v="3263"/>
    <n v="3384"/>
    <n v="3249"/>
    <n v="3527"/>
    <n v="2654"/>
    <n v="2871"/>
    <n v="37989"/>
    <n v="11487.201536601"/>
    <n v="17004.548463399002"/>
  </r>
  <r>
    <s v="PPLCTL: TOTAL COST OF SALES"/>
    <s v="PPLCER: ENVIRONMENTAL COST RECOVERY"/>
    <n v="512107"/>
    <s v="ECR LANDFILL MAINTENANCE"/>
    <x v="1"/>
    <s v="0301 - TRIMBLE COUNTY COMMON-GENERATION"/>
    <x v="1"/>
    <s v="PLTL: TOTAL LABOR"/>
    <s v="TC-CCRASH"/>
    <s v="TC-CCR BTM/FLY ASH"/>
    <s v="GEN O M: COST OF SALES"/>
    <s v="P42100: GENERATION"/>
    <n v="3567"/>
    <n v="3211"/>
    <n v="3185"/>
    <n v="3315"/>
    <n v="3260"/>
    <n v="3072"/>
    <n v="3361"/>
    <n v="3486"/>
    <n v="3347"/>
    <n v="3633"/>
    <n v="2734"/>
    <n v="2957"/>
    <n v="39129"/>
    <n v="11831.917368860999"/>
    <n v="17514.832631139001"/>
  </r>
  <r>
    <s v="PPLCTL: TOTAL COST OF SALES"/>
    <s v="PPLCER: ENVIRONMENTAL COST RECOVERY"/>
    <n v="512107"/>
    <s v="ECR LANDFILL MAINTENANCE"/>
    <x v="1"/>
    <s v="0301 - TRIMBLE COUNTY COMMON-GENERATION"/>
    <x v="2"/>
    <s v="PLTL: TOTAL LABOR"/>
    <s v="TC-CCRASH"/>
    <s v="TC-CCR BTM/FLY ASH"/>
    <s v="GEN O M: COST OF SALES"/>
    <s v="P42100: GENERATION"/>
    <n v="3674"/>
    <n v="3307"/>
    <n v="3281"/>
    <n v="3414"/>
    <n v="3358"/>
    <n v="3164"/>
    <n v="3462"/>
    <n v="3590"/>
    <n v="3447"/>
    <n v="3742"/>
    <n v="2816"/>
    <n v="3046"/>
    <n v="40302"/>
    <n v="12186.611817318"/>
    <n v="18039.888182682"/>
  </r>
  <r>
    <s v="PPLCTL: TOTAL COST OF SALES"/>
    <s v="PPLCER: ENVIRONMENTAL COST RECOVERY"/>
    <n v="512107"/>
    <s v="ECR LANDFILL MAINTENANCE"/>
    <x v="1"/>
    <s v="0301 - TRIMBLE COUNTY COMMON-GENERATION"/>
    <x v="3"/>
    <s v="PLTL: TOTAL LABOR"/>
    <s v="TC-CCRASH"/>
    <s v="TC-CCR BTM/FLY ASH"/>
    <s v="GEN O M: COST OF SALES"/>
    <s v="P42100: GENERATION"/>
    <n v="3785"/>
    <n v="3407"/>
    <n v="3379"/>
    <n v="3517"/>
    <n v="3459"/>
    <n v="3259"/>
    <n v="3566"/>
    <n v="3698"/>
    <n v="3551"/>
    <n v="3854"/>
    <n v="2900"/>
    <n v="3137"/>
    <n v="41512"/>
    <n v="12552.494411207999"/>
    <n v="18581.505588791999"/>
  </r>
  <r>
    <s v="PPLCTL: TOTAL COST OF SALES"/>
    <s v="PPLCER: ENVIRONMENTAL COST RECOVERY"/>
    <n v="502013"/>
    <s v="ECR LANDFILL OPERATIONS"/>
    <x v="1"/>
    <s v="0311 - TRIMBLE COUNTY 1 - GENERATION"/>
    <x v="6"/>
    <s v="PLTL: TOTAL LABOR"/>
    <s v="MA40LGE"/>
    <s v="MASS ALLOC 40 BUDGET"/>
    <s v="GEN O M: OTHER"/>
    <s v="P42100: GENERATION"/>
    <n v="3834"/>
    <n v="3834"/>
    <n v="3834"/>
    <n v="3834"/>
    <n v="3834"/>
    <n v="3834"/>
    <n v="3834"/>
    <n v="3834"/>
    <n v="3834"/>
    <n v="3834"/>
    <n v="3834"/>
    <n v="3834"/>
    <n v="46004"/>
    <n v="34503"/>
    <n v="0"/>
  </r>
  <r>
    <s v="PPLCTL: TOTAL COST OF SALES"/>
    <s v="PPLCER: ENVIRONMENTAL COST RECOVERY"/>
    <n v="512107"/>
    <s v="ECR LANDFILL MAINTENANCE"/>
    <x v="1"/>
    <s v="0301 - TRIMBLE COUNTY COMMON-GENERATION"/>
    <x v="4"/>
    <s v="PLTL: TOTAL LABOR"/>
    <s v="TC-CCRASH"/>
    <s v="TC-CCR BTM/FLY ASH"/>
    <s v="GEN O M: COST OF SALES"/>
    <s v="P42100: GENERATION"/>
    <n v="3898"/>
    <n v="3509"/>
    <n v="3481"/>
    <n v="3622"/>
    <n v="3563"/>
    <n v="3357"/>
    <n v="3673"/>
    <n v="3809"/>
    <n v="3657"/>
    <n v="3970"/>
    <n v="2988"/>
    <n v="3232"/>
    <n v="42758"/>
    <n v="12929.262768221999"/>
    <n v="19139.237231777999"/>
  </r>
  <r>
    <s v="PPLCTL: TOTAL COST OF SALES"/>
    <s v="PPLCER: ENVIRONMENTAL COST RECOVERY"/>
    <n v="502013"/>
    <s v="ECR LANDFILL OPERATIONS"/>
    <x v="1"/>
    <s v="0311 - TRIMBLE COUNTY 1 - GENERATION"/>
    <x v="7"/>
    <s v="PLTL: TOTAL LABOR"/>
    <s v="MA40LGE"/>
    <s v="MASS ALLOC 40 BUDGET"/>
    <s v="GEN O M: OTHER"/>
    <s v="P42100: GENERATION"/>
    <n v="3949"/>
    <n v="3949"/>
    <n v="3949"/>
    <n v="3949"/>
    <n v="3949"/>
    <n v="3949"/>
    <n v="3949"/>
    <n v="3949"/>
    <n v="3949"/>
    <n v="3949"/>
    <n v="3949"/>
    <n v="3949"/>
    <n v="47388"/>
    <n v="35541"/>
    <n v="0"/>
  </r>
  <r>
    <s v="PPLCTL: TOTAL COST OF SALES"/>
    <s v="PPLCER: ENVIRONMENTAL COST RECOVERY"/>
    <n v="502013"/>
    <s v="ECR LANDFILL OPERATIONS"/>
    <x v="1"/>
    <s v="0311 - TRIMBLE COUNTY 1 - GENERATION"/>
    <x v="8"/>
    <s v="PLTL: TOTAL LABOR"/>
    <s v="MA40LGE"/>
    <s v="MASS ALLOC 40 BUDGET"/>
    <s v="GEN O M: OTHER"/>
    <s v="P42100: GENERATION"/>
    <n v="4104"/>
    <n v="4104"/>
    <n v="4104"/>
    <n v="4103"/>
    <n v="4103"/>
    <n v="4103"/>
    <n v="4103"/>
    <n v="4103"/>
    <n v="4103"/>
    <n v="4103"/>
    <n v="4104"/>
    <n v="4104"/>
    <n v="49243"/>
    <n v="36932.25"/>
    <n v="0"/>
  </r>
  <r>
    <s v="PPLCTL: TOTAL COST OF SALES"/>
    <s v="PPLCER: ENVIRONMENTAL COST RECOVERY"/>
    <n v="502013"/>
    <s v="ECR LANDFILL OPERATIONS"/>
    <x v="1"/>
    <s v="0311 - TRIMBLE COUNTY 1 - GENERATION"/>
    <x v="9"/>
    <s v="PLTL: TOTAL LABOR"/>
    <s v="MA40LGE"/>
    <s v="MASS ALLOC 40 BUDGET"/>
    <s v="GEN O M: OTHER"/>
    <s v="P42100: GENERATION"/>
    <n v="4208"/>
    <n v="4208"/>
    <n v="4208"/>
    <n v="4208"/>
    <n v="4208"/>
    <n v="4208"/>
    <n v="4208"/>
    <n v="4208"/>
    <n v="4208"/>
    <n v="4208"/>
    <n v="4208"/>
    <n v="4210"/>
    <n v="50500"/>
    <n v="37875"/>
    <n v="0"/>
  </r>
  <r>
    <s v="PPLCTL: TOTAL COST OF SALES"/>
    <s v="PPLCER: ENVIRONMENTAL COST RECOVERY"/>
    <n v="502013"/>
    <s v="ECR LANDFILL OPERATIONS"/>
    <x v="1"/>
    <s v="0311 - TRIMBLE COUNTY 1 - GENERATION"/>
    <x v="0"/>
    <s v="PLTL: TOTAL LABOR"/>
    <s v="MA40LGE"/>
    <s v="MASS ALLOC 40 BUDGET"/>
    <s v="GEN O M: OTHER"/>
    <s v="P42100: GENERATION"/>
    <n v="4334"/>
    <n v="4334"/>
    <n v="4334"/>
    <n v="4334"/>
    <n v="4334"/>
    <n v="4334"/>
    <n v="4334"/>
    <n v="4334"/>
    <n v="4334"/>
    <n v="4334"/>
    <n v="4334"/>
    <n v="4336"/>
    <n v="52015"/>
    <n v="39011.25"/>
    <n v="0"/>
  </r>
  <r>
    <s v="PPLCTL: TOTAL COST OF SALES"/>
    <s v="PPLCER: ENVIRONMENTAL COST RECOVERY"/>
    <n v="502013"/>
    <s v="ECR LANDFILL OPERATIONS"/>
    <x v="1"/>
    <s v="0311 - TRIMBLE COUNTY 1 - GENERATION"/>
    <x v="1"/>
    <s v="PLTL: TOTAL LABOR"/>
    <s v="MA40LGE"/>
    <s v="MASS ALLOC 40 BUDGET"/>
    <s v="GEN O M: OTHER"/>
    <s v="P42100: GENERATION"/>
    <n v="4464"/>
    <n v="4464"/>
    <n v="4464"/>
    <n v="4464"/>
    <n v="4464"/>
    <n v="4464"/>
    <n v="4464"/>
    <n v="4464"/>
    <n v="4464"/>
    <n v="4464"/>
    <n v="4464"/>
    <n v="4467"/>
    <n v="53575"/>
    <n v="40181.25"/>
    <n v="0"/>
  </r>
  <r>
    <s v="PPLCTL: TOTAL COST OF SALES"/>
    <s v="PPLCER: ENVIRONMENTAL COST RECOVERY"/>
    <n v="502013"/>
    <s v="ECR LANDFILL OPERATIONS"/>
    <x v="1"/>
    <s v="0321 - TRIMBLE COUNTY 2 - GENERATION"/>
    <x v="6"/>
    <s v="PLTL: TOTAL LABOR"/>
    <s v="MA41KU"/>
    <s v="MA41KU TC2"/>
    <s v="OTHER"/>
    <s v="P42100: GENERATION"/>
    <n v="4598"/>
    <n v="4598"/>
    <n v="4598"/>
    <n v="4598"/>
    <n v="4598"/>
    <n v="4598"/>
    <n v="4598"/>
    <n v="4598"/>
    <n v="4598"/>
    <n v="4598"/>
    <n v="4598"/>
    <n v="4598"/>
    <n v="55178"/>
    <n v="0"/>
    <n v="41383.5"/>
  </r>
  <r>
    <s v="PPLCTL: TOTAL COST OF SALES"/>
    <s v="PPLCER: ENVIRONMENTAL COST RECOVERY"/>
    <n v="502013"/>
    <s v="ECR LANDFILL OPERATIONS"/>
    <x v="1"/>
    <s v="0311 - TRIMBLE COUNTY 1 - GENERATION"/>
    <x v="2"/>
    <s v="PLTL: TOTAL LABOR"/>
    <s v="MA40LGE"/>
    <s v="MASS ALLOC 40 BUDGET"/>
    <s v="GEN O M: OTHER"/>
    <s v="P42100: GENERATION"/>
    <n v="4598"/>
    <n v="4598"/>
    <n v="4598"/>
    <n v="4598"/>
    <n v="4598"/>
    <n v="4598"/>
    <n v="4598"/>
    <n v="4598"/>
    <n v="4598"/>
    <n v="4598"/>
    <n v="4598"/>
    <n v="4600"/>
    <n v="55181"/>
    <n v="41385.75"/>
    <n v="0"/>
  </r>
  <r>
    <s v="PPLCTL: TOTAL COST OF SALES"/>
    <s v="PPLCER: ENVIRONMENTAL COST RECOVERY"/>
    <n v="502013"/>
    <s v="ECR LANDFILL OPERATIONS"/>
    <x v="1"/>
    <s v="0311 - TRIMBLE COUNTY 1 - GENERATION"/>
    <x v="3"/>
    <s v="PLTL: TOTAL LABOR"/>
    <s v="MA40LGE"/>
    <s v="MASS ALLOC 40 BUDGET"/>
    <s v="GEN O M: OTHER"/>
    <s v="P42100: GENERATION"/>
    <n v="4736"/>
    <n v="4736"/>
    <n v="4736"/>
    <n v="4736"/>
    <n v="4736"/>
    <n v="4736"/>
    <n v="4736"/>
    <n v="4736"/>
    <n v="4736"/>
    <n v="4736"/>
    <n v="4736"/>
    <n v="4739"/>
    <n v="56838"/>
    <n v="42628.5"/>
    <n v="0"/>
  </r>
  <r>
    <s v="PPLCTL: TOTAL COST OF SALES"/>
    <s v="PPLCER: ENVIRONMENTAL COST RECOVERY"/>
    <n v="502013"/>
    <s v="ECR LANDFILL OPERATIONS"/>
    <x v="1"/>
    <s v="0321 - TRIMBLE COUNTY 2 - GENERATION"/>
    <x v="7"/>
    <s v="PLTL: TOTAL LABOR"/>
    <s v="MA41KU"/>
    <s v="MA41KU TC2"/>
    <s v="OTHER"/>
    <s v="P42100: GENERATION"/>
    <n v="4737"/>
    <n v="4737"/>
    <n v="4737"/>
    <n v="4737"/>
    <n v="4737"/>
    <n v="4737"/>
    <n v="4737"/>
    <n v="4737"/>
    <n v="4737"/>
    <n v="4737"/>
    <n v="4737"/>
    <n v="4737"/>
    <n v="56839"/>
    <n v="0"/>
    <n v="42629.25"/>
  </r>
  <r>
    <s v="PPLCTL: TOTAL COST OF SALES"/>
    <s v="PPLCER: ENVIRONMENTAL COST RECOVERY"/>
    <n v="502013"/>
    <s v="ECR LANDFILL OPERATIONS"/>
    <x v="1"/>
    <s v="0311 - TRIMBLE COUNTY 1 - GENERATION"/>
    <x v="4"/>
    <s v="PLTL: TOTAL LABOR"/>
    <s v="MA40LGE"/>
    <s v="MASS ALLOC 40 BUDGET"/>
    <s v="GEN O M: OTHER"/>
    <s v="P42100: GENERATION"/>
    <n v="4879"/>
    <n v="4879"/>
    <n v="4879"/>
    <n v="4879"/>
    <n v="4879"/>
    <n v="4879"/>
    <n v="4879"/>
    <n v="4879"/>
    <n v="4879"/>
    <n v="4879"/>
    <n v="4879"/>
    <n v="4881"/>
    <n v="58544"/>
    <n v="43908"/>
    <n v="0"/>
  </r>
  <r>
    <s v="PPLCTL: TOTAL COST OF SALES"/>
    <s v="PPLCER: ENVIRONMENTAL COST RECOVERY"/>
    <n v="502013"/>
    <s v="ECR LANDFILL OPERATIONS"/>
    <x v="1"/>
    <s v="0321 - TRIMBLE COUNTY 2 - GENERATION"/>
    <x v="8"/>
    <s v="PLTL: TOTAL LABOR"/>
    <s v="MA41KU"/>
    <s v="MA41KU TC2"/>
    <s v="OTHER"/>
    <s v="P42100: GENERATION"/>
    <n v="4922"/>
    <n v="4922"/>
    <n v="4922"/>
    <n v="4922"/>
    <n v="4922"/>
    <n v="4922"/>
    <n v="4922"/>
    <n v="4922"/>
    <n v="4922"/>
    <n v="4922"/>
    <n v="4922"/>
    <n v="4922"/>
    <n v="59064"/>
    <n v="0"/>
    <n v="44298"/>
  </r>
  <r>
    <s v="PPLCTL: TOTAL COST OF SALES"/>
    <s v="PPLCER: ENVIRONMENTAL COST RECOVERY"/>
    <n v="502013"/>
    <s v="ECR LANDFILL OPERATIONS"/>
    <x v="1"/>
    <s v="0321 - TRIMBLE COUNTY 2 - GENERATION"/>
    <x v="9"/>
    <s v="PLTL: TOTAL LABOR"/>
    <s v="MA41KU"/>
    <s v="MA41KU TC2"/>
    <s v="OTHER"/>
    <s v="P42100: GENERATION"/>
    <n v="5047"/>
    <n v="5047"/>
    <n v="5047"/>
    <n v="5047"/>
    <n v="5047"/>
    <n v="5047"/>
    <n v="5047"/>
    <n v="5047"/>
    <n v="5047"/>
    <n v="5047"/>
    <n v="5047"/>
    <n v="5050"/>
    <n v="60571"/>
    <n v="0"/>
    <n v="45428.25"/>
  </r>
  <r>
    <s v="PPLCTL: TOTAL COST OF SALES"/>
    <s v="PPLCER: ENVIRONMENTAL COST RECOVERY"/>
    <n v="502013"/>
    <s v="ECR LANDFILL OPERATIONS"/>
    <x v="1"/>
    <s v="0321 - TRIMBLE COUNTY 2 - GENERATION"/>
    <x v="0"/>
    <s v="PLTL: TOTAL LABOR"/>
    <s v="MA41KU"/>
    <s v="MA41KU TC2"/>
    <s v="OTHER"/>
    <s v="P42100: GENERATION"/>
    <n v="5199"/>
    <n v="5199"/>
    <n v="5199"/>
    <n v="5199"/>
    <n v="5199"/>
    <n v="5199"/>
    <n v="5199"/>
    <n v="5199"/>
    <n v="5199"/>
    <n v="5199"/>
    <n v="5199"/>
    <n v="5201"/>
    <n v="62388"/>
    <n v="0"/>
    <n v="46791"/>
  </r>
  <r>
    <s v="PPLCTL: TOTAL COST OF SALES"/>
    <s v="PPLCER: ENVIRONMENTAL COST RECOVERY"/>
    <n v="502013"/>
    <s v="ECR LANDFILL OPERATIONS"/>
    <x v="1"/>
    <s v="0321 - TRIMBLE COUNTY 2 - GENERATION"/>
    <x v="1"/>
    <s v="PLTL: TOTAL LABOR"/>
    <s v="MA41KU"/>
    <s v="MA41KU TC2"/>
    <s v="OTHER"/>
    <s v="P42100: GENERATION"/>
    <n v="5355"/>
    <n v="5355"/>
    <n v="5355"/>
    <n v="5355"/>
    <n v="5355"/>
    <n v="5355"/>
    <n v="5355"/>
    <n v="5355"/>
    <n v="5355"/>
    <n v="5355"/>
    <n v="5355"/>
    <n v="5357"/>
    <n v="64260"/>
    <n v="0"/>
    <n v="48195"/>
  </r>
  <r>
    <s v="PPLCTL: TOTAL COST OF SALES"/>
    <s v="PPLCER: ENVIRONMENTAL COST RECOVERY"/>
    <n v="502013"/>
    <s v="ECR LANDFILL OPERATIONS"/>
    <x v="1"/>
    <s v="0321 - TRIMBLE COUNTY 2 - GENERATION"/>
    <x v="2"/>
    <s v="PLTL: TOTAL LABOR"/>
    <s v="MA41KU"/>
    <s v="MA41KU TC2"/>
    <s v="OTHER"/>
    <s v="P42100: GENERATION"/>
    <n v="5515"/>
    <n v="5515"/>
    <n v="5515"/>
    <n v="5515"/>
    <n v="5515"/>
    <n v="5515"/>
    <n v="5515"/>
    <n v="5515"/>
    <n v="5515"/>
    <n v="5515"/>
    <n v="5515"/>
    <n v="5518"/>
    <n v="66186"/>
    <n v="0"/>
    <n v="49639.5"/>
  </r>
  <r>
    <s v="PPLCTL: TOTAL COST OF SALES"/>
    <s v="PPLCER: ENVIRONMENTAL COST RECOVERY"/>
    <n v="512108"/>
    <s v="ECR CCR BEN REUSE SYSTEM MAINT"/>
    <x v="1"/>
    <s v="0301 - TRIMBLE COUNTY COMMON-GENERATION"/>
    <x v="5"/>
    <s v="PNTL: TOTAL NON-LABOR"/>
    <s v="TC-FACAS"/>
    <s v="TC FLYASH CAS"/>
    <s v="GEN MTC: CCP DISPOSAL"/>
    <s v="P42100: GENERATION"/>
    <n v="5628"/>
    <n v="5628"/>
    <n v="5628"/>
    <n v="5628"/>
    <n v="5628"/>
    <n v="5628"/>
    <n v="5628"/>
    <n v="5628"/>
    <n v="5628"/>
    <n v="5628"/>
    <n v="5628"/>
    <n v="5628"/>
    <n v="67536"/>
    <n v="20421.691620623998"/>
    <n v="30230.308379376002"/>
  </r>
  <r>
    <s v="PPLCTL: TOTAL COST OF SALES"/>
    <s v="PPLCER: ENVIRONMENTAL COST RECOVERY"/>
    <n v="512108"/>
    <s v="ECR CCR BEN REUSE SYSTEM MAINT"/>
    <x v="1"/>
    <s v="0301 - TRIMBLE COUNTY COMMON-GENERATION"/>
    <x v="5"/>
    <s v="PNTL: TOTAL NON-LABOR"/>
    <s v="TC-FASILO"/>
    <s v="TC FLYASH SILO"/>
    <s v="GEN MTC: CCP DISPOSAL"/>
    <s v="P42100: GENERATION"/>
    <n v="5628"/>
    <n v="5628"/>
    <n v="5628"/>
    <n v="5628"/>
    <n v="5628"/>
    <n v="5628"/>
    <n v="5628"/>
    <n v="5628"/>
    <n v="5628"/>
    <n v="5628"/>
    <n v="5628"/>
    <n v="5628"/>
    <n v="67536"/>
    <n v="20421.691620623998"/>
    <n v="30230.308379376002"/>
  </r>
  <r>
    <s v="PPLCTL: TOTAL COST OF SALES"/>
    <s v="PPLCER: ENVIRONMENTAL COST RECOVERY"/>
    <n v="512108"/>
    <s v="ECR CCR BEN REUSE SYSTEM MAINT"/>
    <x v="1"/>
    <s v="0301 - TRIMBLE COUNTY COMMON-GENERATION"/>
    <x v="5"/>
    <s v="PNTL: TOTAL NON-LABOR"/>
    <s v="TC-FASURG"/>
    <s v="TC FLYASH SURGE SILO"/>
    <s v="GEN MTC: CCP DISPOSAL"/>
    <s v="P42100: GENERATION"/>
    <n v="5628"/>
    <n v="5628"/>
    <n v="5628"/>
    <n v="5628"/>
    <n v="5628"/>
    <n v="5628"/>
    <n v="5628"/>
    <n v="5628"/>
    <n v="5628"/>
    <n v="5628"/>
    <n v="5628"/>
    <n v="5628"/>
    <n v="67536"/>
    <n v="20421.691620623998"/>
    <n v="30230.308379376002"/>
  </r>
  <r>
    <s v="PPLCTL: TOTAL COST OF SALES"/>
    <s v="PPLCER: ENVIRONMENTAL COST RECOVERY"/>
    <n v="502013"/>
    <s v="ECR LANDFILL OPERATIONS"/>
    <x v="1"/>
    <s v="0321 - TRIMBLE COUNTY 2 - GENERATION"/>
    <x v="6"/>
    <s v="PLTL: TOTAL LABOR"/>
    <s v="MA40LGE"/>
    <s v="MASS ALLOC 40 BUDGET"/>
    <s v="GEN O M: OTHER"/>
    <s v="P42100: GENERATION"/>
    <n v="5677"/>
    <n v="5677"/>
    <n v="5677"/>
    <n v="5677"/>
    <n v="5677"/>
    <n v="5677"/>
    <n v="5677"/>
    <n v="5677"/>
    <n v="5677"/>
    <n v="5677"/>
    <n v="5677"/>
    <n v="5677"/>
    <n v="68121"/>
    <n v="0"/>
    <n v="51090.75"/>
  </r>
  <r>
    <s v="PPLCTL: TOTAL COST OF SALES"/>
    <s v="PPLCER: ENVIRONMENTAL COST RECOVERY"/>
    <n v="502013"/>
    <s v="ECR LANDFILL OPERATIONS"/>
    <x v="1"/>
    <s v="0321 - TRIMBLE COUNTY 2 - GENERATION"/>
    <x v="3"/>
    <s v="PLTL: TOTAL LABOR"/>
    <s v="MA41KU"/>
    <s v="MA41KU TC2"/>
    <s v="OTHER"/>
    <s v="P42100: GENERATION"/>
    <n v="5681"/>
    <n v="5681"/>
    <n v="5681"/>
    <n v="5681"/>
    <n v="5681"/>
    <n v="5681"/>
    <n v="5681"/>
    <n v="5681"/>
    <n v="5681"/>
    <n v="5681"/>
    <n v="5681"/>
    <n v="5684"/>
    <n v="68173"/>
    <n v="0"/>
    <n v="51129.75"/>
  </r>
  <r>
    <s v="PPLCTL: TOTAL COST OF SALES"/>
    <s v="PPLCER: ENVIRONMENTAL COST RECOVERY"/>
    <n v="512108"/>
    <s v="ECR CCR BEN REUSE SYSTEM MAINT"/>
    <x v="1"/>
    <s v="0301 - TRIMBLE COUNTY COMMON-GENERATION"/>
    <x v="6"/>
    <s v="PNTL: TOTAL NON-LABOR"/>
    <s v="TC-FACAS"/>
    <s v="TC FLYASH CAS"/>
    <s v="GEN MTC: CCP DISPOSAL"/>
    <s v="P42100: GENERATION"/>
    <n v="5740"/>
    <n v="5740"/>
    <n v="5740"/>
    <n v="5740"/>
    <n v="5740"/>
    <n v="5740"/>
    <n v="5740"/>
    <n v="5740"/>
    <n v="5740"/>
    <n v="5740"/>
    <n v="5740"/>
    <n v="5740"/>
    <n v="68880"/>
    <n v="20828.093443919999"/>
    <n v="30831.906556080001"/>
  </r>
  <r>
    <s v="PPLCTL: TOTAL COST OF SALES"/>
    <s v="PPLCER: ENVIRONMENTAL COST RECOVERY"/>
    <n v="512108"/>
    <s v="ECR CCR BEN REUSE SYSTEM MAINT"/>
    <x v="1"/>
    <s v="0301 - TRIMBLE COUNTY COMMON-GENERATION"/>
    <x v="6"/>
    <s v="PNTL: TOTAL NON-LABOR"/>
    <s v="TC-FASILO"/>
    <s v="TC FLYASH SILO"/>
    <s v="GEN MTC: CCP DISPOSAL"/>
    <s v="P42100: GENERATION"/>
    <n v="5740"/>
    <n v="5740"/>
    <n v="5740"/>
    <n v="5740"/>
    <n v="5740"/>
    <n v="5740"/>
    <n v="5740"/>
    <n v="5740"/>
    <n v="5740"/>
    <n v="5740"/>
    <n v="5740"/>
    <n v="5740"/>
    <n v="68880"/>
    <n v="20828.093443919999"/>
    <n v="30831.906556080001"/>
  </r>
  <r>
    <s v="PPLCTL: TOTAL COST OF SALES"/>
    <s v="PPLCER: ENVIRONMENTAL COST RECOVERY"/>
    <n v="512108"/>
    <s v="ECR CCR BEN REUSE SYSTEM MAINT"/>
    <x v="1"/>
    <s v="0301 - TRIMBLE COUNTY COMMON-GENERATION"/>
    <x v="6"/>
    <s v="PNTL: TOTAL NON-LABOR"/>
    <s v="TC-FASURG"/>
    <s v="TC FLYASH SURGE SILO"/>
    <s v="GEN MTC: CCP DISPOSAL"/>
    <s v="P42100: GENERATION"/>
    <n v="5740"/>
    <n v="5740"/>
    <n v="5740"/>
    <n v="5740"/>
    <n v="5740"/>
    <n v="5740"/>
    <n v="5740"/>
    <n v="5740"/>
    <n v="5740"/>
    <n v="5740"/>
    <n v="5740"/>
    <n v="5740"/>
    <n v="68880"/>
    <n v="20828.093443919999"/>
    <n v="30831.906556080001"/>
  </r>
  <r>
    <s v="PPLCTL: TOTAL COST OF SALES"/>
    <s v="PPLCER: ENVIRONMENTAL COST RECOVERY"/>
    <n v="502013"/>
    <s v="ECR LANDFILL OPERATIONS"/>
    <x v="1"/>
    <s v="0321 - TRIMBLE COUNTY 2 - GENERATION"/>
    <x v="7"/>
    <s v="PLTL: TOTAL LABOR"/>
    <s v="MA40LGE"/>
    <s v="MASS ALLOC 40 BUDGET"/>
    <s v="GEN O M: OTHER"/>
    <s v="P42100: GENERATION"/>
    <n v="5848"/>
    <n v="5848"/>
    <n v="5848"/>
    <n v="5848"/>
    <n v="5848"/>
    <n v="5848"/>
    <n v="5848"/>
    <n v="5848"/>
    <n v="5848"/>
    <n v="5848"/>
    <n v="5848"/>
    <n v="5848"/>
    <n v="70172"/>
    <n v="0"/>
    <n v="52629"/>
  </r>
  <r>
    <s v="PPLCTL: TOTAL COST OF SALES"/>
    <s v="PPLCER: ENVIRONMENTAL COST RECOVERY"/>
    <n v="502013"/>
    <s v="ECR LANDFILL OPERATIONS"/>
    <x v="1"/>
    <s v="0321 - TRIMBLE COUNTY 2 - GENERATION"/>
    <x v="4"/>
    <s v="PLTL: TOTAL LABOR"/>
    <s v="MA41KU"/>
    <s v="MA41KU TC2"/>
    <s v="OTHER"/>
    <s v="P42100: GENERATION"/>
    <n v="5851"/>
    <n v="5851"/>
    <n v="5851"/>
    <n v="5851"/>
    <n v="5851"/>
    <n v="5851"/>
    <n v="5851"/>
    <n v="5851"/>
    <n v="5851"/>
    <n v="5851"/>
    <n v="5851"/>
    <n v="5854"/>
    <n v="70220"/>
    <n v="0"/>
    <n v="52665"/>
  </r>
  <r>
    <s v="PPLCTL: TOTAL COST OF SALES"/>
    <s v="PPLCER: ENVIRONMENTAL COST RECOVERY"/>
    <n v="512108"/>
    <s v="ECR CCR BEN REUSE SYSTEM MAINT"/>
    <x v="1"/>
    <s v="0301 - TRIMBLE COUNTY COMMON-GENERATION"/>
    <x v="7"/>
    <s v="PNTL: TOTAL NON-LABOR"/>
    <s v="TC-FACAS"/>
    <s v="TC FLYASH CAS"/>
    <s v="GEN MTC: CCP DISPOSAL"/>
    <s v="P42100: GENERATION"/>
    <n v="5855"/>
    <n v="5855"/>
    <n v="5855"/>
    <n v="5855"/>
    <n v="5855"/>
    <n v="5855"/>
    <n v="5855"/>
    <n v="5855"/>
    <n v="5855"/>
    <n v="5855"/>
    <n v="5855"/>
    <n v="5855"/>
    <n v="70260"/>
    <n v="21245.381030339999"/>
    <n v="31449.618969660001"/>
  </r>
  <r>
    <s v="PPLCTL: TOTAL COST OF SALES"/>
    <s v="PPLCER: ENVIRONMENTAL COST RECOVERY"/>
    <n v="512108"/>
    <s v="ECR CCR BEN REUSE SYSTEM MAINT"/>
    <x v="1"/>
    <s v="0301 - TRIMBLE COUNTY COMMON-GENERATION"/>
    <x v="7"/>
    <s v="PNTL: TOTAL NON-LABOR"/>
    <s v="TC-FASILO"/>
    <s v="TC FLYASH SILO"/>
    <s v="GEN MTC: CCP DISPOSAL"/>
    <s v="P42100: GENERATION"/>
    <n v="5855"/>
    <n v="5855"/>
    <n v="5855"/>
    <n v="5855"/>
    <n v="5855"/>
    <n v="5855"/>
    <n v="5855"/>
    <n v="5855"/>
    <n v="5855"/>
    <n v="5855"/>
    <n v="5855"/>
    <n v="5855"/>
    <n v="70260"/>
    <n v="21245.381030339999"/>
    <n v="31449.618969660001"/>
  </r>
  <r>
    <s v="PPLCTL: TOTAL COST OF SALES"/>
    <s v="PPLCER: ENVIRONMENTAL COST RECOVERY"/>
    <n v="512108"/>
    <s v="ECR CCR BEN REUSE SYSTEM MAINT"/>
    <x v="1"/>
    <s v="0301 - TRIMBLE COUNTY COMMON-GENERATION"/>
    <x v="7"/>
    <s v="PNTL: TOTAL NON-LABOR"/>
    <s v="TC-FASURG"/>
    <s v="TC FLYASH SURGE SILO"/>
    <s v="GEN MTC: CCP DISPOSAL"/>
    <s v="P42100: GENERATION"/>
    <n v="5855"/>
    <n v="5855"/>
    <n v="5855"/>
    <n v="5855"/>
    <n v="5855"/>
    <n v="5855"/>
    <n v="5855"/>
    <n v="5855"/>
    <n v="5855"/>
    <n v="5855"/>
    <n v="5855"/>
    <n v="5855"/>
    <n v="70260"/>
    <n v="21245.381030339999"/>
    <n v="31449.618969660001"/>
  </r>
  <r>
    <s v="PPLCTL: TOTAL COST OF SALES"/>
    <s v="PPLCER: ENVIRONMENTAL COST RECOVERY"/>
    <n v="512108"/>
    <s v="ECR CCR BEN REUSE SYSTEM MAINT"/>
    <x v="1"/>
    <s v="0301 - TRIMBLE COUNTY COMMON-GENERATION"/>
    <x v="8"/>
    <s v="PNTL: TOTAL NON-LABOR"/>
    <s v="TC-FACAS"/>
    <s v="TC FLYASH CAS"/>
    <s v="GEN MTC: CCP DISPOSAL"/>
    <s v="P42100: GENERATION"/>
    <n v="5970"/>
    <n v="5970"/>
    <n v="5970"/>
    <n v="5970"/>
    <n v="5970"/>
    <n v="5970"/>
    <n v="5970"/>
    <n v="5970"/>
    <n v="5970"/>
    <n v="5970"/>
    <n v="5970"/>
    <n v="5970"/>
    <n v="71640"/>
    <n v="21662.668616759998"/>
    <n v="32067.331383240002"/>
  </r>
  <r>
    <s v="PPLCTL: TOTAL COST OF SALES"/>
    <s v="PPLCER: ENVIRONMENTAL COST RECOVERY"/>
    <n v="512108"/>
    <s v="ECR CCR BEN REUSE SYSTEM MAINT"/>
    <x v="1"/>
    <s v="0301 - TRIMBLE COUNTY COMMON-GENERATION"/>
    <x v="8"/>
    <s v="PNTL: TOTAL NON-LABOR"/>
    <s v="TC-FASILO"/>
    <s v="TC FLYASH SILO"/>
    <s v="GEN MTC: CCP DISPOSAL"/>
    <s v="P42100: GENERATION"/>
    <n v="5970"/>
    <n v="5970"/>
    <n v="5970"/>
    <n v="5970"/>
    <n v="5970"/>
    <n v="5970"/>
    <n v="5970"/>
    <n v="5970"/>
    <n v="5970"/>
    <n v="5970"/>
    <n v="5970"/>
    <n v="5970"/>
    <n v="71640"/>
    <n v="21662.668616759998"/>
    <n v="32067.331383240002"/>
  </r>
  <r>
    <s v="PPLCTL: TOTAL COST OF SALES"/>
    <s v="PPLCER: ENVIRONMENTAL COST RECOVERY"/>
    <n v="512108"/>
    <s v="ECR CCR BEN REUSE SYSTEM MAINT"/>
    <x v="1"/>
    <s v="0301 - TRIMBLE COUNTY COMMON-GENERATION"/>
    <x v="8"/>
    <s v="PNTL: TOTAL NON-LABOR"/>
    <s v="TC-FASURG"/>
    <s v="TC FLYASH SURGE SILO"/>
    <s v="GEN MTC: CCP DISPOSAL"/>
    <s v="P42100: GENERATION"/>
    <n v="5970"/>
    <n v="5970"/>
    <n v="5970"/>
    <n v="5970"/>
    <n v="5970"/>
    <n v="5970"/>
    <n v="5970"/>
    <n v="5970"/>
    <n v="5970"/>
    <n v="5970"/>
    <n v="5970"/>
    <n v="5970"/>
    <n v="71640"/>
    <n v="21662.668616759998"/>
    <n v="32067.331383240002"/>
  </r>
  <r>
    <s v="PPLCTL: TOTAL COST OF SALES"/>
    <s v="PPLCER: ENVIRONMENTAL COST RECOVERY"/>
    <n v="502013"/>
    <s v="ECR LANDFILL OPERATIONS"/>
    <x v="1"/>
    <s v="0321 - TRIMBLE COUNTY 2 - GENERATION"/>
    <x v="8"/>
    <s v="PLTL: TOTAL LABOR"/>
    <s v="MA40LGE"/>
    <s v="MASS ALLOC 40 BUDGET"/>
    <s v="GEN O M: OTHER"/>
    <s v="P42100: GENERATION"/>
    <n v="6077"/>
    <n v="6077"/>
    <n v="6077"/>
    <n v="6076"/>
    <n v="6076"/>
    <n v="6076"/>
    <n v="6076"/>
    <n v="6076"/>
    <n v="6076"/>
    <n v="6076"/>
    <n v="6077"/>
    <n v="6077"/>
    <n v="72918"/>
    <n v="0"/>
    <n v="54688.5"/>
  </r>
  <r>
    <s v="PPLCTL: TOTAL COST OF SALES"/>
    <s v="PPLCER: ENVIRONMENTAL COST RECOVERY"/>
    <n v="512108"/>
    <s v="ECR CCR BEN REUSE SYSTEM MAINT"/>
    <x v="1"/>
    <s v="0301 - TRIMBLE COUNTY COMMON-GENERATION"/>
    <x v="9"/>
    <s v="PNTL: TOTAL NON-LABOR"/>
    <s v="TC-FACAS"/>
    <s v="TC FLYASH CAS"/>
    <s v="GEN MTC: CCP DISPOSAL"/>
    <s v="P42100: GENERATION"/>
    <n v="6151"/>
    <n v="6151"/>
    <n v="6151"/>
    <n v="6151"/>
    <n v="6151"/>
    <n v="6151"/>
    <n v="6151"/>
    <n v="6151"/>
    <n v="6151"/>
    <n v="6151"/>
    <n v="6151"/>
    <n v="6151"/>
    <n v="73812"/>
    <n v="22319.442991907999"/>
    <n v="33039.557008092001"/>
  </r>
  <r>
    <s v="PPLCTL: TOTAL COST OF SALES"/>
    <s v="PPLCER: ENVIRONMENTAL COST RECOVERY"/>
    <n v="512108"/>
    <s v="ECR CCR BEN REUSE SYSTEM MAINT"/>
    <x v="1"/>
    <s v="0301 - TRIMBLE COUNTY COMMON-GENERATION"/>
    <x v="9"/>
    <s v="PNTL: TOTAL NON-LABOR"/>
    <s v="TC-FASILO"/>
    <s v="TC FLYASH SILO"/>
    <s v="GEN MTC: CCP DISPOSAL"/>
    <s v="P42100: GENERATION"/>
    <n v="6151"/>
    <n v="6151"/>
    <n v="6151"/>
    <n v="6151"/>
    <n v="6151"/>
    <n v="6151"/>
    <n v="6151"/>
    <n v="6151"/>
    <n v="6151"/>
    <n v="6151"/>
    <n v="6151"/>
    <n v="6151"/>
    <n v="73812"/>
    <n v="22319.442991907999"/>
    <n v="33039.557008092001"/>
  </r>
  <r>
    <s v="PPLCTL: TOTAL COST OF SALES"/>
    <s v="PPLCER: ENVIRONMENTAL COST RECOVERY"/>
    <n v="512108"/>
    <s v="ECR CCR BEN REUSE SYSTEM MAINT"/>
    <x v="1"/>
    <s v="0301 - TRIMBLE COUNTY COMMON-GENERATION"/>
    <x v="9"/>
    <s v="PNTL: TOTAL NON-LABOR"/>
    <s v="TC-FASURG"/>
    <s v="TC FLYASH SURGE SILO"/>
    <s v="GEN MTC: CCP DISPOSAL"/>
    <s v="P42100: GENERATION"/>
    <n v="6151"/>
    <n v="6151"/>
    <n v="6151"/>
    <n v="6151"/>
    <n v="6151"/>
    <n v="6151"/>
    <n v="6151"/>
    <n v="6151"/>
    <n v="6151"/>
    <n v="6151"/>
    <n v="6151"/>
    <n v="6151"/>
    <n v="73812"/>
    <n v="22319.442991907999"/>
    <n v="33039.557008092001"/>
  </r>
  <r>
    <s v="PPLCTL: TOTAL COST OF SALES"/>
    <s v="PPLCER: ENVIRONMENTAL COST RECOVERY"/>
    <n v="502013"/>
    <s v="ECR LANDFILL OPERATIONS"/>
    <x v="1"/>
    <s v="0321 - TRIMBLE COUNTY 2 - GENERATION"/>
    <x v="9"/>
    <s v="PLTL: TOTAL LABOR"/>
    <s v="MA40LGE"/>
    <s v="MASS ALLOC 40 BUDGET"/>
    <s v="GEN O M: OTHER"/>
    <s v="P42100: GENERATION"/>
    <n v="6231"/>
    <n v="6231"/>
    <n v="6231"/>
    <n v="6231"/>
    <n v="6231"/>
    <n v="6231"/>
    <n v="6231"/>
    <n v="6231"/>
    <n v="6231"/>
    <n v="6231"/>
    <n v="6231"/>
    <n v="6234"/>
    <n v="74779"/>
    <n v="0"/>
    <n v="56084.25"/>
  </r>
  <r>
    <s v="PPLCTL: TOTAL COST OF SALES"/>
    <s v="PPLCER: ENVIRONMENTAL COST RECOVERY"/>
    <n v="512108"/>
    <s v="ECR CCR BEN REUSE SYSTEM MAINT"/>
    <x v="1"/>
    <s v="0301 - TRIMBLE COUNTY COMMON-GENERATION"/>
    <x v="0"/>
    <s v="PNTL: TOTAL NON-LABOR"/>
    <s v="TC-FACAS"/>
    <s v="TC FLYASH CAS"/>
    <s v="GEN MTC: CCP DISPOSAL"/>
    <s v="P42100: GENERATION"/>
    <n v="6336"/>
    <n v="6336"/>
    <n v="6336"/>
    <n v="6336"/>
    <n v="6336"/>
    <n v="6336"/>
    <n v="6336"/>
    <n v="6336"/>
    <n v="6336"/>
    <n v="6336"/>
    <n v="6336"/>
    <n v="6336"/>
    <n v="76026"/>
    <n v="22988.917424034"/>
    <n v="34030.582575966"/>
  </r>
  <r>
    <s v="PPLCTL: TOTAL COST OF SALES"/>
    <s v="PPLCER: ENVIRONMENTAL COST RECOVERY"/>
    <n v="512108"/>
    <s v="ECR CCR BEN REUSE SYSTEM MAINT"/>
    <x v="1"/>
    <s v="0301 - TRIMBLE COUNTY COMMON-GENERATION"/>
    <x v="0"/>
    <s v="PNTL: TOTAL NON-LABOR"/>
    <s v="TC-FASILO"/>
    <s v="TC FLYASH SILO"/>
    <s v="GEN MTC: CCP DISPOSAL"/>
    <s v="P42100: GENERATION"/>
    <n v="6336"/>
    <n v="6336"/>
    <n v="6336"/>
    <n v="6336"/>
    <n v="6336"/>
    <n v="6336"/>
    <n v="6336"/>
    <n v="6336"/>
    <n v="6336"/>
    <n v="6336"/>
    <n v="6336"/>
    <n v="6336"/>
    <n v="76026"/>
    <n v="22988.917424034"/>
    <n v="34030.582575966"/>
  </r>
  <r>
    <s v="PPLCTL: TOTAL COST OF SALES"/>
    <s v="PPLCER: ENVIRONMENTAL COST RECOVERY"/>
    <n v="512108"/>
    <s v="ECR CCR BEN REUSE SYSTEM MAINT"/>
    <x v="1"/>
    <s v="0301 - TRIMBLE COUNTY COMMON-GENERATION"/>
    <x v="0"/>
    <s v="PNTL: TOTAL NON-LABOR"/>
    <s v="TC-FASURG"/>
    <s v="TC FLYASH SURGE SILO"/>
    <s v="GEN MTC: CCP DISPOSAL"/>
    <s v="P42100: GENERATION"/>
    <n v="6336"/>
    <n v="6336"/>
    <n v="6336"/>
    <n v="6336"/>
    <n v="6336"/>
    <n v="6336"/>
    <n v="6336"/>
    <n v="6336"/>
    <n v="6336"/>
    <n v="6336"/>
    <n v="6336"/>
    <n v="6336"/>
    <n v="76026"/>
    <n v="22988.917424034"/>
    <n v="34030.582575966"/>
  </r>
  <r>
    <s v="PPLCTL: TOTAL COST OF SALES"/>
    <s v="PPLCER: ENVIRONMENTAL COST RECOVERY"/>
    <n v="502013"/>
    <s v="ECR LANDFILL OPERATIONS"/>
    <x v="1"/>
    <s v="0321 - TRIMBLE COUNTY 2 - GENERATION"/>
    <x v="0"/>
    <s v="PLTL: TOTAL LABOR"/>
    <s v="MA40LGE"/>
    <s v="MASS ALLOC 40 BUDGET"/>
    <s v="GEN O M: OTHER"/>
    <s v="P42100: GENERATION"/>
    <n v="6418"/>
    <n v="6418"/>
    <n v="6418"/>
    <n v="6418"/>
    <n v="6418"/>
    <n v="6418"/>
    <n v="6418"/>
    <n v="6418"/>
    <n v="6418"/>
    <n v="6418"/>
    <n v="6418"/>
    <n v="6421"/>
    <n v="77022"/>
    <n v="0"/>
    <n v="57766.5"/>
  </r>
  <r>
    <s v="PPLCTL: TOTAL COST OF SALES"/>
    <s v="PPLCER: ENVIRONMENTAL COST RECOVERY"/>
    <n v="512108"/>
    <s v="ECR CCR BEN REUSE SYSTEM MAINT"/>
    <x v="1"/>
    <s v="0301 - TRIMBLE COUNTY COMMON-GENERATION"/>
    <x v="1"/>
    <s v="PNTL: TOTAL NON-LABOR"/>
    <s v="TC-FACAS"/>
    <s v="TC FLYASH CAS"/>
    <s v="GEN MTC: CCP DISPOSAL"/>
    <s v="P42100: GENERATION"/>
    <n v="6526"/>
    <n v="6526"/>
    <n v="6526"/>
    <n v="6526"/>
    <n v="6526"/>
    <n v="6526"/>
    <n v="6526"/>
    <n v="6526"/>
    <n v="6526"/>
    <n v="6526"/>
    <n v="6526"/>
    <n v="6526"/>
    <n v="78307"/>
    <n v="23678.651470862998"/>
    <n v="35051.598529137002"/>
  </r>
  <r>
    <s v="PPLCTL: TOTAL COST OF SALES"/>
    <s v="PPLCER: ENVIRONMENTAL COST RECOVERY"/>
    <n v="512108"/>
    <s v="ECR CCR BEN REUSE SYSTEM MAINT"/>
    <x v="1"/>
    <s v="0301 - TRIMBLE COUNTY COMMON-GENERATION"/>
    <x v="1"/>
    <s v="PNTL: TOTAL NON-LABOR"/>
    <s v="TC-FASILO"/>
    <s v="TC FLYASH SILO"/>
    <s v="GEN MTC: CCP DISPOSAL"/>
    <s v="P42100: GENERATION"/>
    <n v="6526"/>
    <n v="6526"/>
    <n v="6526"/>
    <n v="6526"/>
    <n v="6526"/>
    <n v="6526"/>
    <n v="6526"/>
    <n v="6526"/>
    <n v="6526"/>
    <n v="6526"/>
    <n v="6526"/>
    <n v="6526"/>
    <n v="78307"/>
    <n v="23678.651470862998"/>
    <n v="35051.598529137002"/>
  </r>
  <r>
    <s v="PPLCTL: TOTAL COST OF SALES"/>
    <s v="PPLCER: ENVIRONMENTAL COST RECOVERY"/>
    <n v="512108"/>
    <s v="ECR CCR BEN REUSE SYSTEM MAINT"/>
    <x v="1"/>
    <s v="0301 - TRIMBLE COUNTY COMMON-GENERATION"/>
    <x v="1"/>
    <s v="PNTL: TOTAL NON-LABOR"/>
    <s v="TC-FASURG"/>
    <s v="TC FLYASH SURGE SILO"/>
    <s v="GEN MTC: CCP DISPOSAL"/>
    <s v="P42100: GENERATION"/>
    <n v="6526"/>
    <n v="6526"/>
    <n v="6526"/>
    <n v="6526"/>
    <n v="6526"/>
    <n v="6526"/>
    <n v="6526"/>
    <n v="6526"/>
    <n v="6526"/>
    <n v="6526"/>
    <n v="6526"/>
    <n v="6526"/>
    <n v="78307"/>
    <n v="23678.651470862998"/>
    <n v="35051.598529137002"/>
  </r>
  <r>
    <s v="PPLCTL: TOTAL COST OF SALES"/>
    <s v="PPLCER: ENVIRONMENTAL COST RECOVERY"/>
    <n v="502013"/>
    <s v="ECR LANDFILL OPERATIONS"/>
    <x v="1"/>
    <s v="0321 - TRIMBLE COUNTY 2 - GENERATION"/>
    <x v="1"/>
    <s v="PLTL: TOTAL LABOR"/>
    <s v="MA40LGE"/>
    <s v="MASS ALLOC 40 BUDGET"/>
    <s v="GEN O M: OTHER"/>
    <s v="P42100: GENERATION"/>
    <n v="6611"/>
    <n v="6611"/>
    <n v="6611"/>
    <n v="6611"/>
    <n v="6611"/>
    <n v="6611"/>
    <n v="6611"/>
    <n v="6611"/>
    <n v="6611"/>
    <n v="6611"/>
    <n v="6611"/>
    <n v="6614"/>
    <n v="79333"/>
    <n v="0"/>
    <n v="59499.75"/>
  </r>
  <r>
    <s v="PPLCTL: TOTAL COST OF SALES"/>
    <s v="PPLCER: ENVIRONMENTAL COST RECOVERY"/>
    <n v="512108"/>
    <s v="ECR CCR BEN REUSE SYSTEM MAINT"/>
    <x v="1"/>
    <s v="0301 - TRIMBLE COUNTY COMMON-GENERATION"/>
    <x v="2"/>
    <s v="PNTL: TOTAL NON-LABOR"/>
    <s v="TC-FACAS"/>
    <s v="TC FLYASH CAS"/>
    <s v="GEN MTC: CCP DISPOSAL"/>
    <s v="P42100: GENERATION"/>
    <n v="6721"/>
    <n v="6721"/>
    <n v="6721"/>
    <n v="6721"/>
    <n v="6721"/>
    <n v="6721"/>
    <n v="6721"/>
    <n v="6721"/>
    <n v="6721"/>
    <n v="6721"/>
    <n v="6721"/>
    <n v="6721"/>
    <n v="80654"/>
    <n v="24388.342750085998"/>
    <n v="36102.157249914002"/>
  </r>
  <r>
    <s v="PPLCTL: TOTAL COST OF SALES"/>
    <s v="PPLCER: ENVIRONMENTAL COST RECOVERY"/>
    <n v="512108"/>
    <s v="ECR CCR BEN REUSE SYSTEM MAINT"/>
    <x v="1"/>
    <s v="0301 - TRIMBLE COUNTY COMMON-GENERATION"/>
    <x v="2"/>
    <s v="PNTL: TOTAL NON-LABOR"/>
    <s v="TC-FASILO"/>
    <s v="TC FLYASH SILO"/>
    <s v="GEN MTC: CCP DISPOSAL"/>
    <s v="P42100: GENERATION"/>
    <n v="6721"/>
    <n v="6721"/>
    <n v="6721"/>
    <n v="6721"/>
    <n v="6721"/>
    <n v="6721"/>
    <n v="6721"/>
    <n v="6721"/>
    <n v="6721"/>
    <n v="6721"/>
    <n v="6721"/>
    <n v="6721"/>
    <n v="80654"/>
    <n v="24388.342750085998"/>
    <n v="36102.157249914002"/>
  </r>
  <r>
    <s v="PPLCTL: TOTAL COST OF SALES"/>
    <s v="PPLCER: ENVIRONMENTAL COST RECOVERY"/>
    <n v="512108"/>
    <s v="ECR CCR BEN REUSE SYSTEM MAINT"/>
    <x v="1"/>
    <s v="0301 - TRIMBLE COUNTY COMMON-GENERATION"/>
    <x v="2"/>
    <s v="PNTL: TOTAL NON-LABOR"/>
    <s v="TC-FASURG"/>
    <s v="TC FLYASH SURGE SILO"/>
    <s v="GEN MTC: CCP DISPOSAL"/>
    <s v="P42100: GENERATION"/>
    <n v="6721"/>
    <n v="6721"/>
    <n v="6721"/>
    <n v="6721"/>
    <n v="6721"/>
    <n v="6721"/>
    <n v="6721"/>
    <n v="6721"/>
    <n v="6721"/>
    <n v="6721"/>
    <n v="6721"/>
    <n v="6721"/>
    <n v="80654"/>
    <n v="24388.342750085998"/>
    <n v="36102.157249914002"/>
  </r>
  <r>
    <s v="PPLCTL: TOTAL COST OF SALES"/>
    <s v="PPLCER: ENVIRONMENTAL COST RECOVERY"/>
    <n v="502013"/>
    <s v="ECR LANDFILL OPERATIONS"/>
    <x v="1"/>
    <s v="0321 - TRIMBLE COUNTY 2 - GENERATION"/>
    <x v="2"/>
    <s v="PLTL: TOTAL LABOR"/>
    <s v="MA40LGE"/>
    <s v="MASS ALLOC 40 BUDGET"/>
    <s v="GEN O M: OTHER"/>
    <s v="P42100: GENERATION"/>
    <n v="6809"/>
    <n v="6809"/>
    <n v="6809"/>
    <n v="6809"/>
    <n v="6809"/>
    <n v="6809"/>
    <n v="6809"/>
    <n v="6809"/>
    <n v="6809"/>
    <n v="6809"/>
    <n v="6809"/>
    <n v="6812"/>
    <n v="81711"/>
    <n v="0"/>
    <n v="61283.25"/>
  </r>
  <r>
    <s v="PPLCTL: TOTAL COST OF SALES"/>
    <s v="PPLCER: ENVIRONMENTAL COST RECOVERY"/>
    <n v="512108"/>
    <s v="ECR CCR BEN REUSE SYSTEM MAINT"/>
    <x v="1"/>
    <s v="0301 - TRIMBLE COUNTY COMMON-GENERATION"/>
    <x v="3"/>
    <s v="PNTL: TOTAL NON-LABOR"/>
    <s v="TC-FACAS"/>
    <s v="TC FLYASH CAS"/>
    <s v="GEN MTC: CCP DISPOSAL"/>
    <s v="P42100: GENERATION"/>
    <n v="6923"/>
    <n v="6923"/>
    <n v="6923"/>
    <n v="6923"/>
    <n v="6923"/>
    <n v="6923"/>
    <n v="6923"/>
    <n v="6923"/>
    <n v="6923"/>
    <n v="6923"/>
    <n v="6923"/>
    <n v="6923"/>
    <n v="83075"/>
    <n v="25120.410320175"/>
    <n v="37185.839679825003"/>
  </r>
  <r>
    <s v="PPLCTL: TOTAL COST OF SALES"/>
    <s v="PPLCER: ENVIRONMENTAL COST RECOVERY"/>
    <n v="512108"/>
    <s v="ECR CCR BEN REUSE SYSTEM MAINT"/>
    <x v="1"/>
    <s v="0301 - TRIMBLE COUNTY COMMON-GENERATION"/>
    <x v="3"/>
    <s v="PNTL: TOTAL NON-LABOR"/>
    <s v="TC-FASILO"/>
    <s v="TC FLYASH SILO"/>
    <s v="GEN MTC: CCP DISPOSAL"/>
    <s v="P42100: GENERATION"/>
    <n v="6923"/>
    <n v="6923"/>
    <n v="6923"/>
    <n v="6923"/>
    <n v="6923"/>
    <n v="6923"/>
    <n v="6923"/>
    <n v="6923"/>
    <n v="6923"/>
    <n v="6923"/>
    <n v="6923"/>
    <n v="6923"/>
    <n v="83075"/>
    <n v="25120.410320175"/>
    <n v="37185.839679825003"/>
  </r>
  <r>
    <s v="PPLCTL: TOTAL COST OF SALES"/>
    <s v="PPLCER: ENVIRONMENTAL COST RECOVERY"/>
    <n v="512108"/>
    <s v="ECR CCR BEN REUSE SYSTEM MAINT"/>
    <x v="1"/>
    <s v="0301 - TRIMBLE COUNTY COMMON-GENERATION"/>
    <x v="3"/>
    <s v="PNTL: TOTAL NON-LABOR"/>
    <s v="TC-FASURG"/>
    <s v="TC FLYASH SURGE SILO"/>
    <s v="GEN MTC: CCP DISPOSAL"/>
    <s v="P42100: GENERATION"/>
    <n v="6923"/>
    <n v="6923"/>
    <n v="6923"/>
    <n v="6923"/>
    <n v="6923"/>
    <n v="6923"/>
    <n v="6923"/>
    <n v="6923"/>
    <n v="6923"/>
    <n v="6923"/>
    <n v="6923"/>
    <n v="6923"/>
    <n v="83075"/>
    <n v="25120.410320175"/>
    <n v="37185.839679825003"/>
  </r>
  <r>
    <s v="PPLCTL: TOTAL COST OF SALES"/>
    <s v="PPLCER: ENVIRONMENTAL COST RECOVERY"/>
    <n v="502013"/>
    <s v="ECR LANDFILL OPERATIONS"/>
    <x v="1"/>
    <s v="0321 - TRIMBLE COUNTY 2 - GENERATION"/>
    <x v="3"/>
    <s v="PLTL: TOTAL LABOR"/>
    <s v="MA40LGE"/>
    <s v="MASS ALLOC 40 BUDGET"/>
    <s v="GEN O M: OTHER"/>
    <s v="P42100: GENERATION"/>
    <n v="7013"/>
    <n v="7013"/>
    <n v="7013"/>
    <n v="7013"/>
    <n v="7013"/>
    <n v="7013"/>
    <n v="7013"/>
    <n v="7013"/>
    <n v="7013"/>
    <n v="7013"/>
    <n v="7013"/>
    <n v="7017"/>
    <n v="84164"/>
    <n v="0"/>
    <n v="63123"/>
  </r>
  <r>
    <s v="PPLCTL: TOTAL COST OF SALES"/>
    <s v="PPLCER: ENVIRONMENTAL COST RECOVERY"/>
    <n v="512108"/>
    <s v="ECR CCR BEN REUSE SYSTEM MAINT"/>
    <x v="1"/>
    <s v="0301 - TRIMBLE COUNTY COMMON-GENERATION"/>
    <x v="4"/>
    <s v="PNTL: TOTAL NON-LABOR"/>
    <s v="TC-FACAS"/>
    <s v="TC FLYASH CAS"/>
    <s v="GEN MTC: CCP DISPOSAL"/>
    <s v="P42100: GENERATION"/>
    <n v="7131"/>
    <n v="7131"/>
    <n v="7131"/>
    <n v="7131"/>
    <n v="7131"/>
    <n v="7131"/>
    <n v="7131"/>
    <n v="7131"/>
    <n v="7131"/>
    <n v="7131"/>
    <n v="7131"/>
    <n v="7131"/>
    <n v="85570"/>
    <n v="25874.854181129998"/>
    <n v="38302.645818869998"/>
  </r>
  <r>
    <s v="PPLCTL: TOTAL COST OF SALES"/>
    <s v="PPLCER: ENVIRONMENTAL COST RECOVERY"/>
    <n v="512108"/>
    <s v="ECR CCR BEN REUSE SYSTEM MAINT"/>
    <x v="1"/>
    <s v="0301 - TRIMBLE COUNTY COMMON-GENERATION"/>
    <x v="4"/>
    <s v="PNTL: TOTAL NON-LABOR"/>
    <s v="TC-FASILO"/>
    <s v="TC FLYASH SILO"/>
    <s v="GEN MTC: CCP DISPOSAL"/>
    <s v="P42100: GENERATION"/>
    <n v="7131"/>
    <n v="7131"/>
    <n v="7131"/>
    <n v="7131"/>
    <n v="7131"/>
    <n v="7131"/>
    <n v="7131"/>
    <n v="7131"/>
    <n v="7131"/>
    <n v="7131"/>
    <n v="7131"/>
    <n v="7131"/>
    <n v="85570"/>
    <n v="25874.854181129998"/>
    <n v="38302.645818869998"/>
  </r>
  <r>
    <s v="PPLCTL: TOTAL COST OF SALES"/>
    <s v="PPLCER: ENVIRONMENTAL COST RECOVERY"/>
    <n v="512108"/>
    <s v="ECR CCR BEN REUSE SYSTEM MAINT"/>
    <x v="1"/>
    <s v="0301 - TRIMBLE COUNTY COMMON-GENERATION"/>
    <x v="4"/>
    <s v="PNTL: TOTAL NON-LABOR"/>
    <s v="TC-FASURG"/>
    <s v="TC FLYASH SURGE SILO"/>
    <s v="GEN MTC: CCP DISPOSAL"/>
    <s v="P42100: GENERATION"/>
    <n v="7131"/>
    <n v="7131"/>
    <n v="7131"/>
    <n v="7131"/>
    <n v="7131"/>
    <n v="7131"/>
    <n v="7131"/>
    <n v="7131"/>
    <n v="7131"/>
    <n v="7131"/>
    <n v="7131"/>
    <n v="7131"/>
    <n v="85570"/>
    <n v="25874.854181129998"/>
    <n v="38302.645818869998"/>
  </r>
  <r>
    <s v="PPLCTL: TOTAL COST OF SALES"/>
    <s v="PPLCER: ENVIRONMENTAL COST RECOVERY"/>
    <n v="502013"/>
    <s v="ECR LANDFILL OPERATIONS"/>
    <x v="1"/>
    <s v="0321 - TRIMBLE COUNTY 2 - GENERATION"/>
    <x v="4"/>
    <s v="PLTL: TOTAL LABOR"/>
    <s v="MA40LGE"/>
    <s v="MASS ALLOC 40 BUDGET"/>
    <s v="GEN O M: OTHER"/>
    <s v="P42100: GENERATION"/>
    <n v="7224"/>
    <n v="7224"/>
    <n v="7224"/>
    <n v="7224"/>
    <n v="7224"/>
    <n v="7224"/>
    <n v="7224"/>
    <n v="7224"/>
    <n v="7224"/>
    <n v="7224"/>
    <n v="7224"/>
    <n v="7227"/>
    <n v="86691"/>
    <n v="0"/>
    <n v="65018.25"/>
  </r>
  <r>
    <s v="PPLCTL: TOTAL COST OF SALES"/>
    <s v="PPLCER: ENVIRONMENTAL COST RECOVERY"/>
    <n v="501253"/>
    <s v="ECR FLY ASH DISPOSAL"/>
    <x v="1"/>
    <s v="0311 - TRIMBLE COUNTY 1 - GENERATION"/>
    <x v="9"/>
    <s v="PNTL: TOTAL NON-LABOR"/>
    <s v="MA42LGE"/>
    <s v="MA42LGE TC"/>
    <s v="OTHER"/>
    <s v="P42100: GENERATION"/>
    <n v="8435"/>
    <n v="8435"/>
    <n v="8435"/>
    <n v="8435"/>
    <n v="8435"/>
    <n v="8435"/>
    <n v="8435"/>
    <n v="8435"/>
    <n v="8435"/>
    <n v="8435"/>
    <n v="8435"/>
    <n v="8435"/>
    <n v="101220"/>
    <n v="75915"/>
    <n v="0"/>
  </r>
  <r>
    <s v="PPLCTL: TOTAL COST OF SALES"/>
    <s v="PPLCER: ENVIRONMENTAL COST RECOVERY"/>
    <n v="512108"/>
    <s v="ECR CCR BEN REUSE SYSTEM MAINT"/>
    <x v="1"/>
    <s v="0301 - TRIMBLE COUNTY COMMON-GENERATION"/>
    <x v="5"/>
    <s v="PNTL: TOTAL NON-LABOR"/>
    <s v="TC-FABLE"/>
    <s v="TC FLYASH BLE"/>
    <s v="GEN MTC: CCP DISPOSAL"/>
    <s v="P42100: GENERATION"/>
    <n v="8441"/>
    <n v="8441"/>
    <n v="8441"/>
    <n v="8441"/>
    <n v="8441"/>
    <n v="8441"/>
    <n v="8441"/>
    <n v="8441"/>
    <n v="8441"/>
    <n v="8441"/>
    <n v="8441"/>
    <n v="8441"/>
    <n v="101292"/>
    <n v="30628.908843228"/>
    <n v="45340.091156772003"/>
  </r>
  <r>
    <s v="PPLCTL: TOTAL COST OF SALES"/>
    <s v="PPLCER: ENVIRONMENTAL COST RECOVERY"/>
    <n v="501253"/>
    <s v="ECR FLY ASH DISPOSAL"/>
    <x v="1"/>
    <s v="0311 - TRIMBLE COUNTY 1 - GENERATION"/>
    <x v="0"/>
    <s v="PNTL: TOTAL NON-LABOR"/>
    <s v="MA42LGE"/>
    <s v="MA42LGE TC"/>
    <s v="OTHER"/>
    <s v="P42100: GENERATION"/>
    <n v="8537"/>
    <n v="8537"/>
    <n v="8537"/>
    <n v="8537"/>
    <n v="8537"/>
    <n v="8537"/>
    <n v="8537"/>
    <n v="8537"/>
    <n v="8537"/>
    <n v="8537"/>
    <n v="8537"/>
    <n v="8537"/>
    <n v="102442"/>
    <n v="76831.5"/>
    <n v="0"/>
  </r>
  <r>
    <s v="PPLCTL: TOTAL COST OF SALES"/>
    <s v="PPLCER: ENVIRONMENTAL COST RECOVERY"/>
    <n v="512108"/>
    <s v="ECR CCR BEN REUSE SYSTEM MAINT"/>
    <x v="1"/>
    <s v="0301 - TRIMBLE COUNTY COMMON-GENERATION"/>
    <x v="6"/>
    <s v="PNTL: TOTAL NON-LABOR"/>
    <s v="TC-FABLE"/>
    <s v="TC FLYASH BLE"/>
    <s v="GEN MTC: CCP DISPOSAL"/>
    <s v="P42100: GENERATION"/>
    <n v="8610"/>
    <n v="8610"/>
    <n v="8610"/>
    <n v="8610"/>
    <n v="8610"/>
    <n v="8610"/>
    <n v="8610"/>
    <n v="8610"/>
    <n v="8610"/>
    <n v="8610"/>
    <n v="8610"/>
    <n v="8610"/>
    <n v="103320"/>
    <n v="31242.140165879999"/>
    <n v="46247.859834119998"/>
  </r>
  <r>
    <s v="PPLCTL: TOTAL COST OF SALES"/>
    <s v="PPLCER: ENVIRONMENTAL COST RECOVERY"/>
    <n v="501253"/>
    <s v="ECR FLY ASH DISPOSAL"/>
    <x v="1"/>
    <s v="0311 - TRIMBLE COUNTY 1 - GENERATION"/>
    <x v="8"/>
    <s v="PNTL: TOTAL NON-LABOR"/>
    <s v="MA42LGE"/>
    <s v="MA42LGE TC"/>
    <s v="OTHER"/>
    <s v="P42100: GENERATION"/>
    <n v="8636"/>
    <n v="8636"/>
    <n v="8636"/>
    <n v="8636"/>
    <n v="8636"/>
    <n v="8636"/>
    <n v="8636"/>
    <n v="8636"/>
    <n v="8636"/>
    <n v="8636"/>
    <n v="8636"/>
    <n v="8636"/>
    <n v="103636"/>
    <n v="77727"/>
    <n v="0"/>
  </r>
  <r>
    <s v="PPLCTL: TOTAL COST OF SALES"/>
    <s v="PPLCER: ENVIRONMENTAL COST RECOVERY"/>
    <n v="501253"/>
    <s v="ECR FLY ASH DISPOSAL"/>
    <x v="1"/>
    <s v="0311 - TRIMBLE COUNTY 1 - GENERATION"/>
    <x v="1"/>
    <s v="PNTL: TOTAL NON-LABOR"/>
    <s v="MA42LGE"/>
    <s v="MA42LGE TC"/>
    <s v="OTHER"/>
    <s v="P42100: GENERATION"/>
    <n v="8639"/>
    <n v="8639"/>
    <n v="8639"/>
    <n v="8639"/>
    <n v="8639"/>
    <n v="8639"/>
    <n v="8639"/>
    <n v="8639"/>
    <n v="8639"/>
    <n v="8639"/>
    <n v="8639"/>
    <n v="8639"/>
    <n v="103665"/>
    <n v="77748.75"/>
    <n v="0"/>
  </r>
  <r>
    <s v="PPLCTL: TOTAL COST OF SALES"/>
    <s v="PPLCER: ENVIRONMENTAL COST RECOVERY"/>
    <n v="501253"/>
    <s v="ECR FLY ASH DISPOSAL"/>
    <x v="1"/>
    <s v="0311 - TRIMBLE COUNTY 1 - GENERATION"/>
    <x v="2"/>
    <s v="PNTL: TOTAL NON-LABOR"/>
    <s v="MA42LGE"/>
    <s v="MA42LGE TC"/>
    <s v="OTHER"/>
    <s v="P42100: GENERATION"/>
    <n v="8741"/>
    <n v="8741"/>
    <n v="8741"/>
    <n v="8741"/>
    <n v="8741"/>
    <n v="8741"/>
    <n v="8741"/>
    <n v="8741"/>
    <n v="8741"/>
    <n v="8741"/>
    <n v="8741"/>
    <n v="8741"/>
    <n v="104889"/>
    <n v="78666.75"/>
    <n v="0"/>
  </r>
  <r>
    <s v="PPLCTL: TOTAL COST OF SALES"/>
    <s v="PPLCER: ENVIRONMENTAL COST RECOVERY"/>
    <n v="512108"/>
    <s v="ECR CCR BEN REUSE SYSTEM MAINT"/>
    <x v="1"/>
    <s v="0301 - TRIMBLE COUNTY COMMON-GENERATION"/>
    <x v="7"/>
    <s v="PNTL: TOTAL NON-LABOR"/>
    <s v="TC-FABLE"/>
    <s v="TC FLYASH BLE"/>
    <s v="GEN MTC: CCP DISPOSAL"/>
    <s v="P42100: GENERATION"/>
    <n v="8782"/>
    <n v="8782"/>
    <n v="8782"/>
    <n v="8782"/>
    <n v="8782"/>
    <n v="8782"/>
    <n v="8782"/>
    <n v="8782"/>
    <n v="8782"/>
    <n v="8782"/>
    <n v="8782"/>
    <n v="8782"/>
    <n v="105384"/>
    <n v="31866.257251655999"/>
    <n v="47171.742748344004"/>
  </r>
  <r>
    <s v="PPLCTL: TOTAL COST OF SALES"/>
    <s v="PPLCER: ENVIRONMENTAL COST RECOVERY"/>
    <n v="501253"/>
    <s v="ECR FLY ASH DISPOSAL"/>
    <x v="1"/>
    <s v="0311 - TRIMBLE COUNTY 1 - GENERATION"/>
    <x v="7"/>
    <s v="PNTL: TOTAL NON-LABOR"/>
    <s v="MA42LGE"/>
    <s v="MA42LGE TC"/>
    <s v="OTHER"/>
    <s v="P42100: GENERATION"/>
    <n v="8803"/>
    <n v="8803"/>
    <n v="8803"/>
    <n v="8803"/>
    <n v="8803"/>
    <n v="8803"/>
    <n v="8803"/>
    <n v="8803"/>
    <n v="8803"/>
    <n v="8803"/>
    <n v="8803"/>
    <n v="8803"/>
    <n v="105635"/>
    <n v="79226.25"/>
    <n v="0"/>
  </r>
  <r>
    <s v="PPLCTL: TOTAL COST OF SALES"/>
    <s v="PPLCER: ENVIRONMENTAL COST RECOVERY"/>
    <n v="501253"/>
    <s v="ECR FLY ASH DISPOSAL"/>
    <x v="1"/>
    <s v="0311 - TRIMBLE COUNTY 1 - GENERATION"/>
    <x v="3"/>
    <s v="PNTL: TOTAL NON-LABOR"/>
    <s v="MA42LGE"/>
    <s v="MA42LGE TC"/>
    <s v="OTHER"/>
    <s v="P42100: GENERATION"/>
    <n v="8842"/>
    <n v="8842"/>
    <n v="8842"/>
    <n v="8842"/>
    <n v="8842"/>
    <n v="8842"/>
    <n v="8842"/>
    <n v="8842"/>
    <n v="8842"/>
    <n v="8842"/>
    <n v="8842"/>
    <n v="8842"/>
    <n v="106105"/>
    <n v="79578.75"/>
    <n v="0"/>
  </r>
  <r>
    <s v="PPLCTL: TOTAL COST OF SALES"/>
    <s v="PPLCER: ENVIRONMENTAL COST RECOVERY"/>
    <n v="501253"/>
    <s v="ECR FLY ASH DISPOSAL"/>
    <x v="1"/>
    <s v="0311 - TRIMBLE COUNTY 1 - GENERATION"/>
    <x v="4"/>
    <s v="PNTL: TOTAL NON-LABOR"/>
    <s v="MA42LGE"/>
    <s v="MA42LGE TC"/>
    <s v="OTHER"/>
    <s v="P42100: GENERATION"/>
    <n v="8944"/>
    <n v="8944"/>
    <n v="8944"/>
    <n v="8944"/>
    <n v="8944"/>
    <n v="8944"/>
    <n v="8944"/>
    <n v="8944"/>
    <n v="8944"/>
    <n v="8944"/>
    <n v="8944"/>
    <n v="8944"/>
    <n v="107331"/>
    <n v="80498.25"/>
    <n v="0"/>
  </r>
  <r>
    <s v="PPLCTL: TOTAL COST OF SALES"/>
    <s v="PPLCER: ENVIRONMENTAL COST RECOVERY"/>
    <n v="512108"/>
    <s v="ECR CCR BEN REUSE SYSTEM MAINT"/>
    <x v="1"/>
    <s v="0301 - TRIMBLE COUNTY COMMON-GENERATION"/>
    <x v="8"/>
    <s v="PNTL: TOTAL NON-LABOR"/>
    <s v="TC-FABLE"/>
    <s v="TC FLYASH BLE"/>
    <s v="GEN MTC: CCP DISPOSAL"/>
    <s v="P42100: GENERATION"/>
    <n v="8958"/>
    <n v="8958"/>
    <n v="8958"/>
    <n v="8958"/>
    <n v="8958"/>
    <n v="8958"/>
    <n v="8958"/>
    <n v="8958"/>
    <n v="8958"/>
    <n v="8958"/>
    <n v="8958"/>
    <n v="8958"/>
    <n v="107496"/>
    <n v="32504.888688264"/>
    <n v="48117.111311736"/>
  </r>
  <r>
    <s v="PPLCTL: TOTAL COST OF SALES"/>
    <s v="PPLCER: ENVIRONMENTAL COST RECOVERY"/>
    <n v="501253"/>
    <s v="ECR FLY ASH DISPOSAL"/>
    <x v="1"/>
    <s v="0311 - TRIMBLE COUNTY 1 - GENERATION"/>
    <x v="6"/>
    <s v="PNTL: TOTAL NON-LABOR"/>
    <s v="MA42LGE"/>
    <s v="MA42LGE TC"/>
    <s v="OTHER"/>
    <s v="P42100: GENERATION"/>
    <n v="8965"/>
    <n v="8965"/>
    <n v="8965"/>
    <n v="8965"/>
    <n v="8965"/>
    <n v="8965"/>
    <n v="8965"/>
    <n v="8965"/>
    <n v="8965"/>
    <n v="8965"/>
    <n v="8965"/>
    <n v="8965"/>
    <n v="107581"/>
    <n v="80685.75"/>
    <n v="0"/>
  </r>
  <r>
    <s v="PPLCTL: TOTAL COST OF SALES"/>
    <s v="PPLCER: ENVIRONMENTAL COST RECOVERY"/>
    <n v="501253"/>
    <s v="ECR FLY ASH DISPOSAL"/>
    <x v="1"/>
    <s v="0311 - TRIMBLE COUNTY 1 - GENERATION"/>
    <x v="5"/>
    <s v="PNTL: TOTAL NON-LABOR"/>
    <s v="MA42LGE"/>
    <s v="MA42LGE TC"/>
    <s v="OTHER"/>
    <s v="P42100: GENERATION"/>
    <n v="9072"/>
    <n v="9072"/>
    <n v="9072"/>
    <n v="9072"/>
    <n v="9072"/>
    <n v="9072"/>
    <n v="9072"/>
    <n v="9072"/>
    <n v="9072"/>
    <n v="9072"/>
    <n v="9072"/>
    <n v="9072"/>
    <n v="108867"/>
    <n v="81650.25"/>
    <n v="0"/>
  </r>
  <r>
    <s v="PPLCTL: TOTAL COST OF SALES"/>
    <s v="PPLCER: ENVIRONMENTAL COST RECOVERY"/>
    <n v="512108"/>
    <s v="ECR CCR BEN REUSE SYSTEM MAINT"/>
    <x v="1"/>
    <s v="0301 - TRIMBLE COUNTY COMMON-GENERATION"/>
    <x v="9"/>
    <s v="PNTL: TOTAL NON-LABOR"/>
    <s v="TC-FABLE"/>
    <s v="TC FLYASH BLE"/>
    <s v="GEN MTC: CCP DISPOSAL"/>
    <s v="P42100: GENERATION"/>
    <n v="9227"/>
    <n v="9227"/>
    <n v="9227"/>
    <n v="9227"/>
    <n v="9227"/>
    <n v="9227"/>
    <n v="9227"/>
    <n v="9227"/>
    <n v="9227"/>
    <n v="9227"/>
    <n v="9227"/>
    <n v="9227"/>
    <n v="110724"/>
    <n v="33480.978781715996"/>
    <n v="49562.021218284004"/>
  </r>
  <r>
    <s v="PPLCTL: TOTAL COST OF SALES"/>
    <s v="PPLCER: ENVIRONMENTAL COST RECOVERY"/>
    <n v="512108"/>
    <s v="ECR CCR BEN REUSE SYSTEM MAINT"/>
    <x v="1"/>
    <s v="0301 - TRIMBLE COUNTY COMMON-GENERATION"/>
    <x v="0"/>
    <s v="PNTL: TOTAL NON-LABOR"/>
    <s v="TC-FABLE"/>
    <s v="TC FLYASH BLE"/>
    <s v="GEN MTC: CCP DISPOSAL"/>
    <s v="P42100: GENERATION"/>
    <n v="9504"/>
    <n v="9504"/>
    <n v="9504"/>
    <n v="9504"/>
    <n v="9504"/>
    <n v="9504"/>
    <n v="9504"/>
    <n v="9504"/>
    <n v="9504"/>
    <n v="9504"/>
    <n v="9504"/>
    <n v="9504"/>
    <n v="114046"/>
    <n v="34485.492812213997"/>
    <n v="51049.007187786003"/>
  </r>
  <r>
    <s v="PPLCTL: TOTAL COST OF SALES"/>
    <s v="PPLCER: ENVIRONMENTAL COST RECOVERY"/>
    <n v="502013"/>
    <s v="ECR LANDFILL OPERATIONS"/>
    <x v="1"/>
    <s v="0301 - TRIMBLE COUNTY COMMON-GENERATION"/>
    <x v="6"/>
    <s v="PLTL: TOTAL LABOR"/>
    <s v="TCLAND"/>
    <s v="Landfill Maintenance"/>
    <s v="GEN O M: COST OF SALES"/>
    <s v="P42100: GENERATION"/>
    <n v="9510"/>
    <n v="9510"/>
    <n v="9510"/>
    <n v="9510"/>
    <n v="9510"/>
    <n v="9510"/>
    <n v="9510"/>
    <n v="9510"/>
    <n v="9510"/>
    <n v="9510"/>
    <n v="9510"/>
    <n v="9510"/>
    <n v="114125"/>
    <n v="34509.381014624996"/>
    <n v="51084.368985375004"/>
  </r>
  <r>
    <s v="PPLCTL: TOTAL COST OF SALES"/>
    <s v="PPLCER: ENVIRONMENTAL COST RECOVERY"/>
    <n v="512108"/>
    <s v="ECR CCR BEN REUSE SYSTEM MAINT"/>
    <x v="1"/>
    <s v="0301 - TRIMBLE COUNTY COMMON-GENERATION"/>
    <x v="1"/>
    <s v="PNTL: TOTAL NON-LABOR"/>
    <s v="TC-FABLE"/>
    <s v="TC FLYASH BLE"/>
    <s v="GEN MTC: CCP DISPOSAL"/>
    <s v="P42100: GENERATION"/>
    <n v="9789"/>
    <n v="9789"/>
    <n v="9789"/>
    <n v="9789"/>
    <n v="9789"/>
    <n v="9789"/>
    <n v="9789"/>
    <n v="9789"/>
    <n v="9789"/>
    <n v="9789"/>
    <n v="9789"/>
    <n v="9789"/>
    <n v="117467"/>
    <n v="35519.942691302997"/>
    <n v="52580.307308697003"/>
  </r>
  <r>
    <s v="PPLCTL: TOTAL COST OF SALES"/>
    <s v="PPLCER: ENVIRONMENTAL COST RECOVERY"/>
    <n v="502013"/>
    <s v="ECR LANDFILL OPERATIONS"/>
    <x v="1"/>
    <s v="0301 - TRIMBLE COUNTY COMMON-GENERATION"/>
    <x v="7"/>
    <s v="PLTL: TOTAL LABOR"/>
    <s v="TCLAND"/>
    <s v="Landfill Maintenance"/>
    <s v="GEN O M: COST OF SALES"/>
    <s v="P42100: GENERATION"/>
    <n v="9797"/>
    <n v="9797"/>
    <n v="9797"/>
    <n v="9797"/>
    <n v="9797"/>
    <n v="9797"/>
    <n v="9797"/>
    <n v="9797"/>
    <n v="9797"/>
    <n v="9797"/>
    <n v="9797"/>
    <n v="9797"/>
    <n v="117560"/>
    <n v="35548.064246039998"/>
    <n v="52621.935753960002"/>
  </r>
  <r>
    <s v="PPLCTL: TOTAL COST OF SALES"/>
    <s v="PPLCER: ENVIRONMENTAL COST RECOVERY"/>
    <n v="512108"/>
    <s v="ECR CCR BEN REUSE SYSTEM MAINT"/>
    <x v="1"/>
    <s v="0301 - TRIMBLE COUNTY COMMON-GENERATION"/>
    <x v="2"/>
    <s v="PNTL: TOTAL NON-LABOR"/>
    <s v="TC-FABLE"/>
    <s v="TC FLYASH BLE"/>
    <s v="GEN MTC: CCP DISPOSAL"/>
    <s v="P42100: GENERATION"/>
    <n v="10082"/>
    <n v="10082"/>
    <n v="10082"/>
    <n v="10082"/>
    <n v="10082"/>
    <n v="10082"/>
    <n v="10082"/>
    <n v="10082"/>
    <n v="10082"/>
    <n v="10082"/>
    <n v="10082"/>
    <n v="10082"/>
    <n v="120988"/>
    <n v="36584.630801291998"/>
    <n v="54156.369198708002"/>
  </r>
  <r>
    <s v="PPLCTL: TOTAL COST OF SALES"/>
    <s v="PPLCER: ENVIRONMENTAL COST RECOVERY"/>
    <n v="501253"/>
    <s v="ECR FLY ASH DISPOSAL"/>
    <x v="1"/>
    <s v="0321 - TRIMBLE COUNTY 2 - GENERATION"/>
    <x v="9"/>
    <s v="PNTL: TOTAL NON-LABOR"/>
    <s v="MA60KU"/>
    <s v="MA 60 KU"/>
    <s v="OTHER"/>
    <s v="P42100: GENERATION"/>
    <n v="10117"/>
    <n v="10117"/>
    <n v="10117"/>
    <n v="10117"/>
    <n v="10117"/>
    <n v="10117"/>
    <n v="10117"/>
    <n v="10117"/>
    <n v="10117"/>
    <n v="10117"/>
    <n v="10117"/>
    <n v="10117"/>
    <n v="121406"/>
    <n v="0"/>
    <n v="91054.5"/>
  </r>
  <r>
    <s v="PPLCTL: TOTAL COST OF SALES"/>
    <s v="PPLCER: ENVIRONMENTAL COST RECOVERY"/>
    <n v="502013"/>
    <s v="ECR LANDFILL OPERATIONS"/>
    <x v="1"/>
    <s v="0301 - TRIMBLE COUNTY COMMON-GENERATION"/>
    <x v="8"/>
    <s v="PLTL: TOTAL LABOR"/>
    <s v="TCLAND"/>
    <s v="Landfill Maintenance"/>
    <s v="GEN O M: COST OF SALES"/>
    <s v="P42100: GENERATION"/>
    <n v="10181"/>
    <n v="10181"/>
    <n v="10181"/>
    <n v="10180"/>
    <n v="10180"/>
    <n v="10180"/>
    <n v="10180"/>
    <n v="10180"/>
    <n v="10180"/>
    <n v="10180"/>
    <n v="10181"/>
    <n v="10181"/>
    <n v="122161"/>
    <n v="36939.325249748996"/>
    <n v="54681.424750251004"/>
  </r>
  <r>
    <s v="PPLCTL: TOTAL COST OF SALES"/>
    <s v="PPLCER: ENVIRONMENTAL COST RECOVERY"/>
    <n v="512108"/>
    <s v="ECR CCR BEN REUSE SYSTEM MAINT"/>
    <x v="1"/>
    <s v="0311 - TRIMBLE COUNTY 1 - GENERATION"/>
    <x v="5"/>
    <s v="PNTL: TOTAL NON-LABOR"/>
    <s v="MA40LGE"/>
    <s v="MASS ALLOC 40 BUDGET"/>
    <s v="GEN O M: OTHER"/>
    <s v="P42100: GENERATION"/>
    <n v="10209"/>
    <n v="10209"/>
    <n v="10209"/>
    <n v="10209"/>
    <n v="10209"/>
    <n v="10209"/>
    <n v="10209"/>
    <n v="10209"/>
    <n v="10209"/>
    <n v="10209"/>
    <n v="10209"/>
    <n v="10209"/>
    <n v="122502"/>
    <n v="91876.5"/>
    <n v="0"/>
  </r>
  <r>
    <s v="PPLCTL: TOTAL COST OF SALES"/>
    <s v="PPLCER: ENVIRONMENTAL COST RECOVERY"/>
    <n v="501253"/>
    <s v="ECR FLY ASH DISPOSAL"/>
    <x v="1"/>
    <s v="0321 - TRIMBLE COUNTY 2 - GENERATION"/>
    <x v="0"/>
    <s v="PNTL: TOTAL NON-LABOR"/>
    <s v="MA60KU"/>
    <s v="MA 60 KU"/>
    <s v="OTHER"/>
    <s v="P42100: GENERATION"/>
    <n v="10239"/>
    <n v="10239"/>
    <n v="10239"/>
    <n v="10239"/>
    <n v="10239"/>
    <n v="10239"/>
    <n v="10239"/>
    <n v="10239"/>
    <n v="10239"/>
    <n v="10239"/>
    <n v="10239"/>
    <n v="10239"/>
    <n v="122872"/>
    <n v="0"/>
    <n v="92154"/>
  </r>
  <r>
    <s v="PPLCTL: TOTAL COST OF SALES"/>
    <s v="PPLCER: ENVIRONMENTAL COST RECOVERY"/>
    <n v="501253"/>
    <s v="ECR FLY ASH DISPOSAL"/>
    <x v="1"/>
    <s v="0321 - TRIMBLE COUNTY 2 - GENERATION"/>
    <x v="8"/>
    <s v="PNTL: TOTAL NON-LABOR"/>
    <s v="MA60KU"/>
    <s v="MA 60 KU"/>
    <s v="OTHER"/>
    <s v="P42100: GENERATION"/>
    <n v="10359"/>
    <n v="10359"/>
    <n v="10359"/>
    <n v="10359"/>
    <n v="10359"/>
    <n v="10359"/>
    <n v="10359"/>
    <n v="10359"/>
    <n v="10359"/>
    <n v="10359"/>
    <n v="10359"/>
    <n v="10359"/>
    <n v="124304"/>
    <n v="0"/>
    <n v="93228"/>
  </r>
  <r>
    <s v="PPLCTL: TOTAL COST OF SALES"/>
    <s v="PPLCER: ENVIRONMENTAL COST RECOVERY"/>
    <n v="501253"/>
    <s v="ECR FLY ASH DISPOSAL"/>
    <x v="1"/>
    <s v="0321 - TRIMBLE COUNTY 2 - GENERATION"/>
    <x v="1"/>
    <s v="PNTL: TOTAL NON-LABOR"/>
    <s v="MA60KU"/>
    <s v="MA 60 KU"/>
    <s v="OTHER"/>
    <s v="P42100: GENERATION"/>
    <n v="10362"/>
    <n v="10362"/>
    <n v="10362"/>
    <n v="10362"/>
    <n v="10362"/>
    <n v="10362"/>
    <n v="10362"/>
    <n v="10362"/>
    <n v="10362"/>
    <n v="10362"/>
    <n v="10362"/>
    <n v="10362"/>
    <n v="124339"/>
    <n v="0"/>
    <n v="93254.25"/>
  </r>
  <r>
    <s v="PPLCTL: TOTAL COST OF SALES"/>
    <s v="PPLCER: ENVIRONMENTAL COST RECOVERY"/>
    <n v="512108"/>
    <s v="ECR CCR BEN REUSE SYSTEM MAINT"/>
    <x v="1"/>
    <s v="0301 - TRIMBLE COUNTY COMMON-GENERATION"/>
    <x v="3"/>
    <s v="PNTL: TOTAL NON-LABOR"/>
    <s v="TC-FABLE"/>
    <s v="TC FLYASH BLE"/>
    <s v="GEN MTC: CCP DISPOSAL"/>
    <s v="P42100: GENERATION"/>
    <n v="10385"/>
    <n v="10385"/>
    <n v="10385"/>
    <n v="10385"/>
    <n v="10385"/>
    <n v="10385"/>
    <n v="10385"/>
    <n v="10385"/>
    <n v="10385"/>
    <n v="10385"/>
    <n v="10385"/>
    <n v="10385"/>
    <n v="124620"/>
    <n v="37682.883347579998"/>
    <n v="55782.116652420002"/>
  </r>
  <r>
    <s v="PPLCTL: TOTAL COST OF SALES"/>
    <s v="PPLCER: ENVIRONMENTAL COST RECOVERY"/>
    <n v="512108"/>
    <s v="ECR CCR BEN REUSE SYSTEM MAINT"/>
    <x v="1"/>
    <s v="0311 - TRIMBLE COUNTY 1 - GENERATION"/>
    <x v="6"/>
    <s v="PNTL: TOTAL NON-LABOR"/>
    <s v="MA40LGE"/>
    <s v="MASS ALLOC 40 BUDGET"/>
    <s v="GEN O M: OTHER"/>
    <s v="P42100: GENERATION"/>
    <n v="10412"/>
    <n v="10412"/>
    <n v="10412"/>
    <n v="10412"/>
    <n v="10412"/>
    <n v="10412"/>
    <n v="10412"/>
    <n v="10412"/>
    <n v="10412"/>
    <n v="10412"/>
    <n v="10412"/>
    <n v="10412"/>
    <n v="124945"/>
    <n v="93708.75"/>
    <n v="0"/>
  </r>
  <r>
    <s v="PPLCTL: TOTAL COST OF SALES"/>
    <s v="PPLCER: ENVIRONMENTAL COST RECOVERY"/>
    <n v="502013"/>
    <s v="ECR LANDFILL OPERATIONS"/>
    <x v="1"/>
    <s v="0301 - TRIMBLE COUNTY COMMON-GENERATION"/>
    <x v="9"/>
    <s v="PLTL: TOTAL LABOR"/>
    <s v="TCLAND"/>
    <s v="Landfill Maintenance"/>
    <s v="GEN O M: COST OF SALES"/>
    <s v="P42100: GENERATION"/>
    <n v="10439"/>
    <n v="10439"/>
    <n v="10439"/>
    <n v="10439"/>
    <n v="10439"/>
    <n v="10439"/>
    <n v="10439"/>
    <n v="10439"/>
    <n v="10439"/>
    <n v="10439"/>
    <n v="10439"/>
    <n v="10445"/>
    <n v="125279"/>
    <n v="37882.153289210997"/>
    <n v="56077.096710789003"/>
  </r>
  <r>
    <s v="PPLCTL: TOTAL COST OF SALES"/>
    <s v="PPLCER: ENVIRONMENTAL COST RECOVERY"/>
    <n v="501253"/>
    <s v="ECR FLY ASH DISPOSAL"/>
    <x v="1"/>
    <s v="0321 - TRIMBLE COUNTY 2 - GENERATION"/>
    <x v="2"/>
    <s v="PNTL: TOTAL NON-LABOR"/>
    <s v="MA60KU"/>
    <s v="MA 60 KU"/>
    <s v="OTHER"/>
    <s v="P42100: GENERATION"/>
    <n v="10484"/>
    <n v="10484"/>
    <n v="10484"/>
    <n v="10484"/>
    <n v="10484"/>
    <n v="10484"/>
    <n v="10484"/>
    <n v="10484"/>
    <n v="10484"/>
    <n v="10484"/>
    <n v="10484"/>
    <n v="10484"/>
    <n v="125806"/>
    <n v="0"/>
    <n v="94354.5"/>
  </r>
  <r>
    <s v="PPLCTL: TOTAL COST OF SALES"/>
    <s v="PPLCER: ENVIRONMENTAL COST RECOVERY"/>
    <n v="501253"/>
    <s v="ECR FLY ASH DISPOSAL"/>
    <x v="1"/>
    <s v="0321 - TRIMBLE COUNTY 2 - GENERATION"/>
    <x v="7"/>
    <s v="PNTL: TOTAL NON-LABOR"/>
    <s v="MA60KU"/>
    <s v="MA 60 KU"/>
    <s v="OTHER"/>
    <s v="P42100: GENERATION"/>
    <n v="10558"/>
    <n v="10558"/>
    <n v="10558"/>
    <n v="10558"/>
    <n v="10558"/>
    <n v="10558"/>
    <n v="10558"/>
    <n v="10558"/>
    <n v="10558"/>
    <n v="10558"/>
    <n v="10558"/>
    <n v="10558"/>
    <n v="126701"/>
    <n v="0"/>
    <n v="95025.75"/>
  </r>
  <r>
    <s v="PPLCTL: TOTAL COST OF SALES"/>
    <s v="PPLCER: ENVIRONMENTAL COST RECOVERY"/>
    <n v="501253"/>
    <s v="ECR FLY ASH DISPOSAL"/>
    <x v="1"/>
    <s v="0321 - TRIMBLE COUNTY 2 - GENERATION"/>
    <x v="3"/>
    <s v="PNTL: TOTAL NON-LABOR"/>
    <s v="MA60KU"/>
    <s v="MA 60 KU"/>
    <s v="OTHER"/>
    <s v="P42100: GENERATION"/>
    <n v="10605"/>
    <n v="10605"/>
    <n v="10605"/>
    <n v="10605"/>
    <n v="10605"/>
    <n v="10605"/>
    <n v="10605"/>
    <n v="10605"/>
    <n v="10605"/>
    <n v="10605"/>
    <n v="10605"/>
    <n v="10605"/>
    <n v="127265"/>
    <n v="0"/>
    <n v="95448.75"/>
  </r>
  <r>
    <s v="PPLCTL: TOTAL COST OF SALES"/>
    <s v="PPLCER: ENVIRONMENTAL COST RECOVERY"/>
    <n v="512108"/>
    <s v="ECR CCR BEN REUSE SYSTEM MAINT"/>
    <x v="1"/>
    <s v="0311 - TRIMBLE COUNTY 1 - GENERATION"/>
    <x v="7"/>
    <s v="PNTL: TOTAL NON-LABOR"/>
    <s v="MA40LGE"/>
    <s v="MASS ALLOC 40 BUDGET"/>
    <s v="GEN O M: OTHER"/>
    <s v="P42100: GENERATION"/>
    <n v="10620"/>
    <n v="10620"/>
    <n v="10620"/>
    <n v="10620"/>
    <n v="10620"/>
    <n v="10620"/>
    <n v="10620"/>
    <n v="10620"/>
    <n v="10620"/>
    <n v="10620"/>
    <n v="10620"/>
    <n v="10620"/>
    <n v="127446"/>
    <n v="95584.5"/>
    <n v="0"/>
  </r>
  <r>
    <s v="PPLCTL: TOTAL COST OF SALES"/>
    <s v="PPLCER: ENVIRONMENTAL COST RECOVERY"/>
    <n v="512108"/>
    <s v="ECR CCR BEN REUSE SYSTEM MAINT"/>
    <x v="1"/>
    <s v="0301 - TRIMBLE COUNTY COMMON-GENERATION"/>
    <x v="4"/>
    <s v="PNTL: TOTAL NON-LABOR"/>
    <s v="TC-FABLE"/>
    <s v="TC FLYASH BLE"/>
    <s v="GEN MTC: CCP DISPOSAL"/>
    <s v="P42100: GENERATION"/>
    <n v="10697"/>
    <n v="10697"/>
    <n v="10697"/>
    <n v="10697"/>
    <n v="10697"/>
    <n v="10697"/>
    <n v="10697"/>
    <n v="10697"/>
    <n v="10697"/>
    <n v="10697"/>
    <n v="10697"/>
    <n v="10697"/>
    <n v="128362"/>
    <n v="38814.397947858"/>
    <n v="57457.102052142"/>
  </r>
  <r>
    <s v="PPLCTL: TOTAL COST OF SALES"/>
    <s v="PPLCER: ENVIRONMENTAL COST RECOVERY"/>
    <n v="501253"/>
    <s v="ECR FLY ASH DISPOSAL"/>
    <x v="1"/>
    <s v="0321 - TRIMBLE COUNTY 2 - GENERATION"/>
    <x v="4"/>
    <s v="PNTL: TOTAL NON-LABOR"/>
    <s v="MA60KU"/>
    <s v="MA 60 KU"/>
    <s v="OTHER"/>
    <s v="P42100: GENERATION"/>
    <n v="10728"/>
    <n v="10728"/>
    <n v="10728"/>
    <n v="10728"/>
    <n v="10728"/>
    <n v="10728"/>
    <n v="10728"/>
    <n v="10728"/>
    <n v="10728"/>
    <n v="10728"/>
    <n v="10728"/>
    <n v="10728"/>
    <n v="128736"/>
    <n v="0"/>
    <n v="96552"/>
  </r>
  <r>
    <s v="PPLCTL: TOTAL COST OF SALES"/>
    <s v="PPLCER: ENVIRONMENTAL COST RECOVERY"/>
    <n v="502013"/>
    <s v="ECR LANDFILL OPERATIONS"/>
    <x v="1"/>
    <s v="0301 - TRIMBLE COUNTY COMMON-GENERATION"/>
    <x v="0"/>
    <s v="PLTL: TOTAL LABOR"/>
    <s v="TCLAND"/>
    <s v="Landfill Maintenance"/>
    <s v="GEN O M: COST OF SALES"/>
    <s v="P42100: GENERATION"/>
    <n v="10753"/>
    <n v="10753"/>
    <n v="10753"/>
    <n v="10753"/>
    <n v="10753"/>
    <n v="10753"/>
    <n v="10753"/>
    <n v="10753"/>
    <n v="10753"/>
    <n v="10753"/>
    <n v="10753"/>
    <n v="10758"/>
    <n v="129037"/>
    <n v="39018.506006432995"/>
    <n v="57759.243993567005"/>
  </r>
  <r>
    <s v="PPLCTL: TOTAL COST OF SALES"/>
    <s v="PPLCER: ENVIRONMENTAL COST RECOVERY"/>
    <n v="501253"/>
    <s v="ECR FLY ASH DISPOSAL"/>
    <x v="1"/>
    <s v="0321 - TRIMBLE COUNTY 2 - GENERATION"/>
    <x v="6"/>
    <s v="PNTL: TOTAL NON-LABOR"/>
    <s v="MA60KU"/>
    <s v="MA 60 KU"/>
    <s v="OTHER"/>
    <s v="P42100: GENERATION"/>
    <n v="10753"/>
    <n v="10753"/>
    <n v="10753"/>
    <n v="10753"/>
    <n v="10753"/>
    <n v="10753"/>
    <n v="10753"/>
    <n v="10753"/>
    <n v="10753"/>
    <n v="10753"/>
    <n v="10753"/>
    <n v="10753"/>
    <n v="129035"/>
    <n v="0"/>
    <n v="96776.25"/>
  </r>
  <r>
    <s v="PPLCTL: TOTAL COST OF SALES"/>
    <s v="PPLCER: ENVIRONMENTAL COST RECOVERY"/>
    <n v="512108"/>
    <s v="ECR CCR BEN REUSE SYSTEM MAINT"/>
    <x v="1"/>
    <s v="0311 - TRIMBLE COUNTY 1 - GENERATION"/>
    <x v="8"/>
    <s v="PNTL: TOTAL NON-LABOR"/>
    <s v="MA40LGE"/>
    <s v="MASS ALLOC 40 BUDGET"/>
    <s v="GEN O M: OTHER"/>
    <s v="P42100: GENERATION"/>
    <n v="10830"/>
    <n v="10830"/>
    <n v="10830"/>
    <n v="10830"/>
    <n v="10830"/>
    <n v="10830"/>
    <n v="10830"/>
    <n v="10830"/>
    <n v="10830"/>
    <n v="10830"/>
    <n v="10830"/>
    <n v="10830"/>
    <n v="129966"/>
    <n v="97474.5"/>
    <n v="0"/>
  </r>
  <r>
    <s v="PPLCTL: TOTAL COST OF SALES"/>
    <s v="PPLCER: ENVIRONMENTAL COST RECOVERY"/>
    <n v="501253"/>
    <s v="ECR FLY ASH DISPOSAL"/>
    <x v="1"/>
    <s v="0321 - TRIMBLE COUNTY 2 - GENERATION"/>
    <x v="5"/>
    <s v="PNTL: TOTAL NON-LABOR"/>
    <s v="MA60KU"/>
    <s v="MA 60 KU"/>
    <s v="OTHER"/>
    <s v="P42100: GENERATION"/>
    <n v="10882"/>
    <n v="10882"/>
    <n v="10882"/>
    <n v="10882"/>
    <n v="10882"/>
    <n v="10882"/>
    <n v="10882"/>
    <n v="10882"/>
    <n v="10882"/>
    <n v="10882"/>
    <n v="10882"/>
    <n v="10882"/>
    <n v="130578"/>
    <n v="0"/>
    <n v="97933.5"/>
  </r>
  <r>
    <s v="PPLCTL: TOTAL COST OF SALES"/>
    <s v="PPLCER: ENVIRONMENTAL COST RECOVERY"/>
    <n v="502013"/>
    <s v="ECR LANDFILL OPERATIONS"/>
    <x v="1"/>
    <s v="0301 - TRIMBLE COUNTY COMMON-GENERATION"/>
    <x v="1"/>
    <s v="PLTL: TOTAL LABOR"/>
    <s v="TCLAND"/>
    <s v="Landfill Maintenance"/>
    <s v="GEN O M: COST OF SALES"/>
    <s v="P42100: GENERATION"/>
    <n v="11075"/>
    <n v="11075"/>
    <n v="11075"/>
    <n v="11075"/>
    <n v="11075"/>
    <n v="11075"/>
    <n v="11075"/>
    <n v="11075"/>
    <n v="11075"/>
    <n v="11075"/>
    <n v="11075"/>
    <n v="11081"/>
    <n v="132908"/>
    <n v="40189.027924572001"/>
    <n v="59491.972075427999"/>
  </r>
  <r>
    <s v="PPLCTL: TOTAL COST OF SALES"/>
    <s v="PPLCER: ENVIRONMENTAL COST RECOVERY"/>
    <n v="512108"/>
    <s v="ECR CCR BEN REUSE SYSTEM MAINT"/>
    <x v="1"/>
    <s v="0311 - TRIMBLE COUNTY 1 - GENERATION"/>
    <x v="9"/>
    <s v="PNTL: TOTAL NON-LABOR"/>
    <s v="MA40LGE"/>
    <s v="MASS ALLOC 40 BUDGET"/>
    <s v="GEN O M: OTHER"/>
    <s v="P42100: GENERATION"/>
    <n v="11158"/>
    <n v="11158"/>
    <n v="11158"/>
    <n v="11158"/>
    <n v="11158"/>
    <n v="11158"/>
    <n v="11158"/>
    <n v="11158"/>
    <n v="11158"/>
    <n v="11158"/>
    <n v="11158"/>
    <n v="11158"/>
    <n v="133894"/>
    <n v="100420.5"/>
    <n v="0"/>
  </r>
  <r>
    <s v="PPLCTL: TOTAL COST OF SALES"/>
    <s v="PPLCER: ENVIRONMENTAL COST RECOVERY"/>
    <n v="502013"/>
    <s v="ECR LANDFILL OPERATIONS"/>
    <x v="1"/>
    <s v="0301 - TRIMBLE COUNTY COMMON-GENERATION"/>
    <x v="2"/>
    <s v="PLTL: TOTAL LABOR"/>
    <s v="TCLAND"/>
    <s v="Landfill Maintenance"/>
    <s v="GEN O M: COST OF SALES"/>
    <s v="P42100: GENERATION"/>
    <n v="11407"/>
    <n v="11407"/>
    <n v="11407"/>
    <n v="11407"/>
    <n v="11407"/>
    <n v="11407"/>
    <n v="11407"/>
    <n v="11407"/>
    <n v="11407"/>
    <n v="11407"/>
    <n v="11407"/>
    <n v="11413"/>
    <n v="136892"/>
    <n v="41393.719043628"/>
    <n v="61275.280956372"/>
  </r>
  <r>
    <s v="PPLCTL: TOTAL COST OF SALES"/>
    <s v="PPLCER: ENVIRONMENTAL COST RECOVERY"/>
    <n v="512108"/>
    <s v="ECR CCR BEN REUSE SYSTEM MAINT"/>
    <x v="1"/>
    <s v="0311 - TRIMBLE COUNTY 1 - GENERATION"/>
    <x v="0"/>
    <s v="PNTL: TOTAL NON-LABOR"/>
    <s v="MA40LGE"/>
    <s v="MASS ALLOC 40 BUDGET"/>
    <s v="GEN O M: OTHER"/>
    <s v="P42100: GENERATION"/>
    <n v="11493"/>
    <n v="11493"/>
    <n v="11493"/>
    <n v="11493"/>
    <n v="11493"/>
    <n v="11493"/>
    <n v="11493"/>
    <n v="11493"/>
    <n v="11493"/>
    <n v="11493"/>
    <n v="11493"/>
    <n v="11493"/>
    <n v="137910"/>
    <n v="103432.5"/>
    <n v="0"/>
  </r>
  <r>
    <s v="PPLCTL: TOTAL COST OF SALES"/>
    <s v="PPLCER: ENVIRONMENTAL COST RECOVERY"/>
    <n v="502017"/>
    <s v="ECR EFFLUENT WATER OPERATIONS"/>
    <x v="1"/>
    <s v="0311 - TRIMBLE COUNTY 1 - GENERATION"/>
    <x v="8"/>
    <s v="PLTL: TOTAL LABOR"/>
    <s v="MA40LGE"/>
    <s v="MASS ALLOC 40 BUDGET"/>
    <s v="GEN O M: OTHER"/>
    <s v="P42100: GENERATION"/>
    <n v="11728"/>
    <n v="11171"/>
    <n v="10543"/>
    <n v="11070"/>
    <n v="11570"/>
    <n v="9826"/>
    <n v="11448"/>
    <n v="11654"/>
    <n v="10590"/>
    <n v="12181"/>
    <n v="9859"/>
    <n v="9824"/>
    <n v="131463"/>
    <n v="98597.25"/>
    <n v="0"/>
  </r>
  <r>
    <s v="PPLCTL: TOTAL COST OF SALES"/>
    <s v="PPLCER: ENVIRONMENTAL COST RECOVERY"/>
    <n v="502013"/>
    <s v="ECR LANDFILL OPERATIONS"/>
    <x v="1"/>
    <s v="0301 - TRIMBLE COUNTY COMMON-GENERATION"/>
    <x v="3"/>
    <s v="PLTL: TOTAL LABOR"/>
    <s v="TCLAND"/>
    <s v="Landfill Maintenance"/>
    <s v="GEN O M: COST OF SALES"/>
    <s v="P42100: GENERATION"/>
    <n v="11750"/>
    <n v="11750"/>
    <n v="11750"/>
    <n v="11750"/>
    <n v="11750"/>
    <n v="11750"/>
    <n v="11750"/>
    <n v="11750"/>
    <n v="11750"/>
    <n v="11750"/>
    <n v="11750"/>
    <n v="11755"/>
    <n v="141001"/>
    <n v="42636.207951308999"/>
    <n v="63114.542048691001"/>
  </r>
  <r>
    <s v="PPLCTL: TOTAL COST OF SALES"/>
    <s v="PPLCER: ENVIRONMENTAL COST RECOVERY"/>
    <n v="512108"/>
    <s v="ECR CCR BEN REUSE SYSTEM MAINT"/>
    <x v="1"/>
    <s v="0311 - TRIMBLE COUNTY 1 - GENERATION"/>
    <x v="1"/>
    <s v="PNTL: TOTAL NON-LABOR"/>
    <s v="MA40LGE"/>
    <s v="MASS ALLOC 40 BUDGET"/>
    <s v="GEN O M: OTHER"/>
    <s v="P42100: GENERATION"/>
    <n v="11837"/>
    <n v="11837"/>
    <n v="11837"/>
    <n v="11837"/>
    <n v="11837"/>
    <n v="11837"/>
    <n v="11837"/>
    <n v="11837"/>
    <n v="11837"/>
    <n v="11837"/>
    <n v="11837"/>
    <n v="11837"/>
    <n v="142048"/>
    <n v="106536"/>
    <n v="0"/>
  </r>
  <r>
    <s v="PPLCTL: TOTAL COST OF SALES"/>
    <s v="PPLCER: ENVIRONMENTAL COST RECOVERY"/>
    <n v="502017"/>
    <s v="ECR EFFLUENT WATER OPERATIONS"/>
    <x v="1"/>
    <s v="0311 - TRIMBLE COUNTY 1 - GENERATION"/>
    <x v="9"/>
    <s v="PLTL: TOTAL LABOR"/>
    <s v="MA40LGE"/>
    <s v="MASS ALLOC 40 BUDGET"/>
    <s v="GEN O M: OTHER"/>
    <s v="P42100: GENERATION"/>
    <n v="12028"/>
    <n v="10850"/>
    <n v="10812"/>
    <n v="11353"/>
    <n v="11257"/>
    <n v="10685"/>
    <n v="11740"/>
    <n v="11955"/>
    <n v="11470"/>
    <n v="12495"/>
    <n v="9498"/>
    <n v="10679"/>
    <n v="134823"/>
    <n v="101117.25"/>
    <n v="0"/>
  </r>
  <r>
    <s v="PPLCTL: TOTAL COST OF SALES"/>
    <s v="PPLCER: ENVIRONMENTAL COST RECOVERY"/>
    <n v="502017"/>
    <s v="ECR EFFLUENT WATER OPERATIONS"/>
    <x v="1"/>
    <s v="0311 - TRIMBLE COUNTY 1 - GENERATION"/>
    <x v="0"/>
    <s v="PLTL: TOTAL LABOR"/>
    <s v="MA40LGE"/>
    <s v="MASS ALLOC 40 BUDGET"/>
    <s v="GEN O M: OTHER"/>
    <s v="P42100: GENERATION"/>
    <n v="12029"/>
    <n v="10850"/>
    <n v="10812"/>
    <n v="11353"/>
    <n v="11257"/>
    <n v="10686"/>
    <n v="11740"/>
    <n v="11955"/>
    <n v="11471"/>
    <n v="12495"/>
    <n v="9498"/>
    <n v="10679"/>
    <n v="134824"/>
    <n v="101118"/>
    <n v="0"/>
  </r>
  <r>
    <s v="PPLCTL: TOTAL COST OF SALES"/>
    <s v="PPLCER: ENVIRONMENTAL COST RECOVERY"/>
    <n v="502017"/>
    <s v="ECR EFFLUENT WATER OPERATIONS"/>
    <x v="1"/>
    <s v="0311 - TRIMBLE COUNTY 1 - GENERATION"/>
    <x v="1"/>
    <s v="PLTL: TOTAL LABOR"/>
    <s v="MA40LGE"/>
    <s v="MASS ALLOC 40 BUDGET"/>
    <s v="GEN O M: OTHER"/>
    <s v="P42100: GENERATION"/>
    <n v="12029"/>
    <n v="10850"/>
    <n v="10812"/>
    <n v="11353"/>
    <n v="11257"/>
    <n v="10686"/>
    <n v="11740"/>
    <n v="11955"/>
    <n v="11471"/>
    <n v="12495"/>
    <n v="9498"/>
    <n v="10679"/>
    <n v="134824"/>
    <n v="101118"/>
    <n v="0"/>
  </r>
  <r>
    <s v="PPLCTL: TOTAL COST OF SALES"/>
    <s v="PPLCER: ENVIRONMENTAL COST RECOVERY"/>
    <n v="502017"/>
    <s v="ECR EFFLUENT WATER OPERATIONS"/>
    <x v="1"/>
    <s v="0311 - TRIMBLE COUNTY 1 - GENERATION"/>
    <x v="2"/>
    <s v="PLTL: TOTAL LABOR"/>
    <s v="MA40LGE"/>
    <s v="MASS ALLOC 40 BUDGET"/>
    <s v="GEN O M: OTHER"/>
    <s v="P42100: GENERATION"/>
    <n v="12029"/>
    <n v="10850"/>
    <n v="10812"/>
    <n v="11353"/>
    <n v="11257"/>
    <n v="10686"/>
    <n v="11740"/>
    <n v="11955"/>
    <n v="11471"/>
    <n v="12495"/>
    <n v="9498"/>
    <n v="10679"/>
    <n v="134824"/>
    <n v="101118"/>
    <n v="0"/>
  </r>
  <r>
    <s v="PPLCTL: TOTAL COST OF SALES"/>
    <s v="PPLCER: ENVIRONMENTAL COST RECOVERY"/>
    <n v="502017"/>
    <s v="ECR EFFLUENT WATER OPERATIONS"/>
    <x v="1"/>
    <s v="0311 - TRIMBLE COUNTY 1 - GENERATION"/>
    <x v="3"/>
    <s v="PLTL: TOTAL LABOR"/>
    <s v="MA40LGE"/>
    <s v="MASS ALLOC 40 BUDGET"/>
    <s v="GEN O M: OTHER"/>
    <s v="P42100: GENERATION"/>
    <n v="12029"/>
    <n v="10850"/>
    <n v="10812"/>
    <n v="11353"/>
    <n v="11257"/>
    <n v="10686"/>
    <n v="11740"/>
    <n v="11955"/>
    <n v="11471"/>
    <n v="12495"/>
    <n v="9498"/>
    <n v="10679"/>
    <n v="134824"/>
    <n v="101118"/>
    <n v="0"/>
  </r>
  <r>
    <s v="PPLCTL: TOTAL COST OF SALES"/>
    <s v="PPLCER: ENVIRONMENTAL COST RECOVERY"/>
    <n v="502017"/>
    <s v="ECR EFFLUENT WATER OPERATIONS"/>
    <x v="1"/>
    <s v="0311 - TRIMBLE COUNTY 1 - GENERATION"/>
    <x v="4"/>
    <s v="PLTL: TOTAL LABOR"/>
    <s v="MA40LGE"/>
    <s v="MASS ALLOC 40 BUDGET"/>
    <s v="GEN O M: OTHER"/>
    <s v="P42100: GENERATION"/>
    <n v="12029"/>
    <n v="10850"/>
    <n v="10812"/>
    <n v="11353"/>
    <n v="11257"/>
    <n v="10686"/>
    <n v="11740"/>
    <n v="11955"/>
    <n v="11471"/>
    <n v="12495"/>
    <n v="9498"/>
    <n v="10679"/>
    <n v="134824"/>
    <n v="101118"/>
    <n v="0"/>
  </r>
  <r>
    <s v="PPLCTL: TOTAL COST OF SALES"/>
    <s v="PPLCER: ENVIRONMENTAL COST RECOVERY"/>
    <n v="502013"/>
    <s v="ECR LANDFILL OPERATIONS"/>
    <x v="1"/>
    <s v="0301 - TRIMBLE COUNTY COMMON-GENERATION"/>
    <x v="4"/>
    <s v="PLTL: TOTAL LABOR"/>
    <s v="TCLAND"/>
    <s v="Landfill Maintenance"/>
    <s v="GEN O M: COST OF SALES"/>
    <s v="P42100: GENERATION"/>
    <n v="12102"/>
    <n v="12102"/>
    <n v="12102"/>
    <n v="12102"/>
    <n v="12102"/>
    <n v="12102"/>
    <n v="12102"/>
    <n v="12102"/>
    <n v="12102"/>
    <n v="12102"/>
    <n v="12102"/>
    <n v="12108"/>
    <n v="145236"/>
    <n v="43916.797029923997"/>
    <n v="65010.202970076003"/>
  </r>
  <r>
    <s v="PPLCTL: TOTAL COST OF SALES"/>
    <s v="PPLCER: ENVIRONMENTAL COST RECOVERY"/>
    <n v="512108"/>
    <s v="ECR CCR BEN REUSE SYSTEM MAINT"/>
    <x v="1"/>
    <s v="0311 - TRIMBLE COUNTY 1 - GENERATION"/>
    <x v="2"/>
    <s v="PNTL: TOTAL NON-LABOR"/>
    <s v="MA40LGE"/>
    <s v="MASS ALLOC 40 BUDGET"/>
    <s v="GEN O M: OTHER"/>
    <s v="P42100: GENERATION"/>
    <n v="12192"/>
    <n v="12192"/>
    <n v="12192"/>
    <n v="12192"/>
    <n v="12192"/>
    <n v="12192"/>
    <n v="12192"/>
    <n v="12192"/>
    <n v="12192"/>
    <n v="12192"/>
    <n v="12192"/>
    <n v="12192"/>
    <n v="146306"/>
    <n v="109729.5"/>
    <n v="0"/>
  </r>
  <r>
    <s v="PPLCTL: TOTAL COST OF SALES"/>
    <s v="PPLCER: ENVIRONMENTAL COST RECOVERY"/>
    <n v="512108"/>
    <s v="ECR CCR BEN REUSE SYSTEM MAINT"/>
    <x v="1"/>
    <s v="0321 - TRIMBLE COUNTY 2 - GENERATION"/>
    <x v="5"/>
    <s v="PNTL: TOTAL NON-LABOR"/>
    <s v="MA41KU"/>
    <s v="MA41KU TC2"/>
    <s v="OTHER"/>
    <s v="P42100: GENERATION"/>
    <n v="12244"/>
    <n v="12244"/>
    <n v="12244"/>
    <n v="12244"/>
    <n v="12244"/>
    <n v="12244"/>
    <n v="12244"/>
    <n v="12244"/>
    <n v="12244"/>
    <n v="12244"/>
    <n v="12244"/>
    <n v="12244"/>
    <n v="146932"/>
    <n v="0"/>
    <n v="110199"/>
  </r>
  <r>
    <s v="PPLCTL: TOTAL COST OF SALES"/>
    <s v="PPLCER: ENVIRONMENTAL COST RECOVERY"/>
    <n v="512108"/>
    <s v="ECR CCR BEN REUSE SYSTEM MAINT"/>
    <x v="1"/>
    <s v="0321 - TRIMBLE COUNTY 2 - GENERATION"/>
    <x v="6"/>
    <s v="PNTL: TOTAL NON-LABOR"/>
    <s v="MA41KU"/>
    <s v="MA41KU TC2"/>
    <s v="OTHER"/>
    <s v="P42100: GENERATION"/>
    <n v="12489"/>
    <n v="12489"/>
    <n v="12489"/>
    <n v="12489"/>
    <n v="12489"/>
    <n v="12489"/>
    <n v="12489"/>
    <n v="12489"/>
    <n v="12489"/>
    <n v="12489"/>
    <n v="12489"/>
    <n v="12489"/>
    <n v="149862"/>
    <n v="0"/>
    <n v="112396.5"/>
  </r>
  <r>
    <s v="PPLCTL: TOTAL COST OF SALES"/>
    <s v="PPLCER: ENVIRONMENTAL COST RECOVERY"/>
    <n v="512108"/>
    <s v="ECR CCR BEN REUSE SYSTEM MAINT"/>
    <x v="1"/>
    <s v="0311 - TRIMBLE COUNTY 1 - GENERATION"/>
    <x v="3"/>
    <s v="PNTL: TOTAL NON-LABOR"/>
    <s v="MA40LGE"/>
    <s v="MASS ALLOC 40 BUDGET"/>
    <s v="GEN O M: OTHER"/>
    <s v="P42100: GENERATION"/>
    <n v="12558"/>
    <n v="12558"/>
    <n v="12558"/>
    <n v="12558"/>
    <n v="12558"/>
    <n v="12558"/>
    <n v="12558"/>
    <n v="12558"/>
    <n v="12558"/>
    <n v="12558"/>
    <n v="12558"/>
    <n v="12558"/>
    <n v="150697"/>
    <n v="113022.75"/>
    <n v="0"/>
  </r>
  <r>
    <s v="PPLCTL: TOTAL COST OF SALES"/>
    <s v="PPLCER: ENVIRONMENTAL COST RECOVERY"/>
    <n v="512108"/>
    <s v="ECR CCR BEN REUSE SYSTEM MAINT"/>
    <x v="1"/>
    <s v="0321 - TRIMBLE COUNTY 2 - GENERATION"/>
    <x v="7"/>
    <s v="PNTL: TOTAL NON-LABOR"/>
    <s v="MA41KU"/>
    <s v="MA41KU TC2"/>
    <s v="OTHER"/>
    <s v="P42100: GENERATION"/>
    <n v="12738"/>
    <n v="12738"/>
    <n v="12738"/>
    <n v="12738"/>
    <n v="12738"/>
    <n v="12738"/>
    <n v="12738"/>
    <n v="12738"/>
    <n v="12738"/>
    <n v="12738"/>
    <n v="12738"/>
    <n v="12738"/>
    <n v="152862"/>
    <n v="0"/>
    <n v="114646.5"/>
  </r>
  <r>
    <s v="PPLCTL: TOTAL COST OF SALES"/>
    <s v="PPLCER: ENVIRONMENTAL COST RECOVERY"/>
    <n v="512108"/>
    <s v="ECR CCR BEN REUSE SYSTEM MAINT"/>
    <x v="1"/>
    <s v="0311 - TRIMBLE COUNTY 1 - GENERATION"/>
    <x v="4"/>
    <s v="PNTL: TOTAL NON-LABOR"/>
    <s v="MA40LGE"/>
    <s v="MASS ALLOC 40 BUDGET"/>
    <s v="GEN O M: OTHER"/>
    <s v="P42100: GENERATION"/>
    <n v="12935"/>
    <n v="12935"/>
    <n v="12935"/>
    <n v="12935"/>
    <n v="12935"/>
    <n v="12935"/>
    <n v="12935"/>
    <n v="12935"/>
    <n v="12935"/>
    <n v="12935"/>
    <n v="12935"/>
    <n v="12935"/>
    <n v="155223"/>
    <n v="116417.25"/>
    <n v="0"/>
  </r>
  <r>
    <s v="PPLCTL: TOTAL COST OF SALES"/>
    <s v="PPLCER: ENVIRONMENTAL COST RECOVERY"/>
    <n v="512108"/>
    <s v="ECR CCR BEN REUSE SYSTEM MAINT"/>
    <x v="1"/>
    <s v="0321 - TRIMBLE COUNTY 2 - GENERATION"/>
    <x v="8"/>
    <s v="PNTL: TOTAL NON-LABOR"/>
    <s v="MA41KU"/>
    <s v="MA41KU TC2"/>
    <s v="OTHER"/>
    <s v="P42100: GENERATION"/>
    <n v="12990"/>
    <n v="12990"/>
    <n v="12990"/>
    <n v="12990"/>
    <n v="12990"/>
    <n v="12990"/>
    <n v="12990"/>
    <n v="12990"/>
    <n v="12990"/>
    <n v="12990"/>
    <n v="12990"/>
    <n v="12990"/>
    <n v="155885"/>
    <n v="0"/>
    <n v="116913.75"/>
  </r>
  <r>
    <s v="PPLCTL: TOTAL COST OF SALES"/>
    <s v="PPLCER: ENVIRONMENTAL COST RECOVERY"/>
    <n v="512107"/>
    <s v="ECR LANDFILL MAINTENANCE"/>
    <x v="1"/>
    <s v="0311 - TRIMBLE COUNTY 1 - GENERATION"/>
    <x v="5"/>
    <s v="PLTL: TOTAL LABOR"/>
    <s v="MA40LGE"/>
    <s v="MASS ALLOC 40 BUDGET"/>
    <s v="GEN O M: OTHER"/>
    <s v="P42100: GENERATION"/>
    <n v="13024"/>
    <n v="13059"/>
    <n v="14255"/>
    <n v="13321"/>
    <n v="12563"/>
    <n v="13103"/>
    <n v="12804"/>
    <n v="14003"/>
    <n v="13452"/>
    <n v="13313"/>
    <n v="12481"/>
    <n v="11963"/>
    <n v="157340"/>
    <n v="118005"/>
    <n v="0"/>
  </r>
  <r>
    <s v="PPLCTL: TOTAL COST OF SALES"/>
    <s v="PPLCER: ENVIRONMENTAL COST RECOVERY"/>
    <n v="512107"/>
    <s v="ECR LANDFILL MAINTENANCE"/>
    <x v="1"/>
    <s v="0311 - TRIMBLE COUNTY 1 - GENERATION"/>
    <x v="6"/>
    <s v="PLTL: TOTAL LABOR"/>
    <s v="MA40LGE"/>
    <s v="MASS ALLOC 40 BUDGET"/>
    <s v="GEN O M: OTHER"/>
    <s v="P42100: GENERATION"/>
    <n v="13172"/>
    <n v="13211"/>
    <n v="14416"/>
    <n v="12905"/>
    <n v="13248"/>
    <n v="13234"/>
    <n v="12367"/>
    <n v="14898"/>
    <n v="13782"/>
    <n v="13452"/>
    <n v="12791"/>
    <n v="11493"/>
    <n v="158970"/>
    <n v="119227.5"/>
    <n v="0"/>
  </r>
  <r>
    <s v="PPLCTL: TOTAL COST OF SALES"/>
    <s v="PPLCER: ENVIRONMENTAL COST RECOVERY"/>
    <n v="512108"/>
    <s v="ECR CCR BEN REUSE SYSTEM MAINT"/>
    <x v="1"/>
    <s v="0321 - TRIMBLE COUNTY 2 - GENERATION"/>
    <x v="9"/>
    <s v="PNTL: TOTAL NON-LABOR"/>
    <s v="MA41KU"/>
    <s v="MA41KU TC2"/>
    <s v="OTHER"/>
    <s v="P42100: GENERATION"/>
    <n v="13383"/>
    <n v="13383"/>
    <n v="13383"/>
    <n v="13383"/>
    <n v="13383"/>
    <n v="13383"/>
    <n v="13383"/>
    <n v="13383"/>
    <n v="13383"/>
    <n v="13383"/>
    <n v="13383"/>
    <n v="13383"/>
    <n v="160596"/>
    <n v="0"/>
    <n v="120447"/>
  </r>
  <r>
    <s v="PPLCTL: TOTAL COST OF SALES"/>
    <s v="PPLCER: ENVIRONMENTAL COST RECOVERY"/>
    <n v="512108"/>
    <s v="ECR CCR BEN REUSE SYSTEM MAINT"/>
    <x v="1"/>
    <s v="0321 - TRIMBLE COUNTY 2 - GENERATION"/>
    <x v="0"/>
    <s v="PNTL: TOTAL NON-LABOR"/>
    <s v="MA41KU"/>
    <s v="MA41KU TC2"/>
    <s v="OTHER"/>
    <s v="P42100: GENERATION"/>
    <n v="13784"/>
    <n v="13784"/>
    <n v="13784"/>
    <n v="13784"/>
    <n v="13784"/>
    <n v="13784"/>
    <n v="13784"/>
    <n v="13784"/>
    <n v="13784"/>
    <n v="13784"/>
    <n v="13784"/>
    <n v="13784"/>
    <n v="165414"/>
    <n v="0"/>
    <n v="124060.5"/>
  </r>
  <r>
    <s v="PPLCTL: TOTAL COST OF SALES"/>
    <s v="PPLCER: ENVIRONMENTAL COST RECOVERY"/>
    <n v="502017"/>
    <s v="ECR EFFLUENT WATER OPERATIONS"/>
    <x v="1"/>
    <s v="0321 - TRIMBLE COUNTY 2 - GENERATION"/>
    <x v="8"/>
    <s v="PLTL: TOTAL LABOR"/>
    <s v="MA41KU"/>
    <s v="MA41KU TC2"/>
    <s v="OTHER"/>
    <s v="P42100: GENERATION"/>
    <n v="14067"/>
    <n v="13399"/>
    <n v="12645"/>
    <n v="13277"/>
    <n v="13878"/>
    <n v="11785"/>
    <n v="13731"/>
    <n v="13978"/>
    <n v="12702"/>
    <n v="14610"/>
    <n v="11825"/>
    <n v="11783"/>
    <n v="157680"/>
    <n v="0"/>
    <n v="118260"/>
  </r>
  <r>
    <s v="PPLCTL: TOTAL COST OF SALES"/>
    <s v="PPLCER: ENVIRONMENTAL COST RECOVERY"/>
    <n v="512107"/>
    <s v="ECR LANDFILL MAINTENANCE"/>
    <x v="1"/>
    <s v="0311 - TRIMBLE COUNTY 1 - GENERATION"/>
    <x v="7"/>
    <s v="PLTL: TOTAL LABOR"/>
    <s v="MA40LGE"/>
    <s v="MASS ALLOC 40 BUDGET"/>
    <s v="GEN O M: OTHER"/>
    <s v="P42100: GENERATION"/>
    <n v="14092"/>
    <n v="13377"/>
    <n v="14595"/>
    <n v="12302"/>
    <n v="14149"/>
    <n v="13566"/>
    <n v="12491"/>
    <n v="15071"/>
    <n v="13001"/>
    <n v="14355"/>
    <n v="12934"/>
    <n v="10830"/>
    <n v="160763"/>
    <n v="120572.25"/>
    <n v="0"/>
  </r>
  <r>
    <s v="PPLCTL: TOTAL COST OF SALES"/>
    <s v="PPLCER: ENVIRONMENTAL COST RECOVERY"/>
    <n v="512108"/>
    <s v="ECR CCR BEN REUSE SYSTEM MAINT"/>
    <x v="1"/>
    <s v="0321 - TRIMBLE COUNTY 2 - GENERATION"/>
    <x v="1"/>
    <s v="PNTL: TOTAL NON-LABOR"/>
    <s v="MA41KU"/>
    <s v="MA41KU TC2"/>
    <s v="OTHER"/>
    <s v="P42100: GENERATION"/>
    <n v="14198"/>
    <n v="14198"/>
    <n v="14198"/>
    <n v="14198"/>
    <n v="14198"/>
    <n v="14198"/>
    <n v="14198"/>
    <n v="14198"/>
    <n v="14198"/>
    <n v="14198"/>
    <n v="14198"/>
    <n v="14198"/>
    <n v="170376"/>
    <n v="0"/>
    <n v="127782"/>
  </r>
  <r>
    <s v="PPLCTL: TOTAL COST OF SALES"/>
    <s v="PPLCER: ENVIRONMENTAL COST RECOVERY"/>
    <n v="502017"/>
    <s v="ECR EFFLUENT WATER OPERATIONS"/>
    <x v="1"/>
    <s v="0321 - TRIMBLE COUNTY 2 - GENERATION"/>
    <x v="9"/>
    <s v="PLTL: TOTAL LABOR"/>
    <s v="MA41KU"/>
    <s v="MA41KU TC2"/>
    <s v="OTHER"/>
    <s v="P42100: GENERATION"/>
    <n v="14427"/>
    <n v="13014"/>
    <n v="12968"/>
    <n v="13617"/>
    <n v="13502"/>
    <n v="12816"/>
    <n v="14081"/>
    <n v="14339"/>
    <n v="13758"/>
    <n v="14987"/>
    <n v="11393"/>
    <n v="12809"/>
    <n v="161711"/>
    <n v="0"/>
    <n v="121283.25"/>
  </r>
  <r>
    <s v="PPLCTL: TOTAL COST OF SALES"/>
    <s v="PPLCER: ENVIRONMENTAL COST RECOVERY"/>
    <n v="502017"/>
    <s v="ECR EFFLUENT WATER OPERATIONS"/>
    <x v="1"/>
    <s v="0321 - TRIMBLE COUNTY 2 - GENERATION"/>
    <x v="0"/>
    <s v="PLTL: TOTAL LABOR"/>
    <s v="MA41KU"/>
    <s v="MA41KU TC2"/>
    <s v="OTHER"/>
    <s v="P42100: GENERATION"/>
    <n v="14427"/>
    <n v="13014"/>
    <n v="12968"/>
    <n v="13617"/>
    <n v="13502"/>
    <n v="12817"/>
    <n v="14082"/>
    <n v="14339"/>
    <n v="13758"/>
    <n v="14987"/>
    <n v="11392"/>
    <n v="12809"/>
    <n v="161711"/>
    <n v="0"/>
    <n v="121283.25"/>
  </r>
  <r>
    <s v="PPLCTL: TOTAL COST OF SALES"/>
    <s v="PPLCER: ENVIRONMENTAL COST RECOVERY"/>
    <n v="502017"/>
    <s v="ECR EFFLUENT WATER OPERATIONS"/>
    <x v="1"/>
    <s v="0321 - TRIMBLE COUNTY 2 - GENERATION"/>
    <x v="1"/>
    <s v="PLTL: TOTAL LABOR"/>
    <s v="MA41KU"/>
    <s v="MA41KU TC2"/>
    <s v="OTHER"/>
    <s v="P42100: GENERATION"/>
    <n v="14427"/>
    <n v="13014"/>
    <n v="12968"/>
    <n v="13617"/>
    <n v="13502"/>
    <n v="12817"/>
    <n v="14082"/>
    <n v="14339"/>
    <n v="13758"/>
    <n v="14987"/>
    <n v="11392"/>
    <n v="12809"/>
    <n v="161711"/>
    <n v="0"/>
    <n v="121283.25"/>
  </r>
  <r>
    <s v="PPLCTL: TOTAL COST OF SALES"/>
    <s v="PPLCER: ENVIRONMENTAL COST RECOVERY"/>
    <n v="502017"/>
    <s v="ECR EFFLUENT WATER OPERATIONS"/>
    <x v="1"/>
    <s v="0321 - TRIMBLE COUNTY 2 - GENERATION"/>
    <x v="2"/>
    <s v="PLTL: TOTAL LABOR"/>
    <s v="MA41KU"/>
    <s v="MA41KU TC2"/>
    <s v="OTHER"/>
    <s v="P42100: GENERATION"/>
    <n v="14427"/>
    <n v="13014"/>
    <n v="12968"/>
    <n v="13617"/>
    <n v="13502"/>
    <n v="12817"/>
    <n v="14082"/>
    <n v="14339"/>
    <n v="13758"/>
    <n v="14987"/>
    <n v="11392"/>
    <n v="12809"/>
    <n v="161711"/>
    <n v="0"/>
    <n v="121283.25"/>
  </r>
  <r>
    <s v="PPLCTL: TOTAL COST OF SALES"/>
    <s v="PPLCER: ENVIRONMENTAL COST RECOVERY"/>
    <n v="502017"/>
    <s v="ECR EFFLUENT WATER OPERATIONS"/>
    <x v="1"/>
    <s v="0321 - TRIMBLE COUNTY 2 - GENERATION"/>
    <x v="3"/>
    <s v="PLTL: TOTAL LABOR"/>
    <s v="MA41KU"/>
    <s v="MA41KU TC2"/>
    <s v="OTHER"/>
    <s v="P42100: GENERATION"/>
    <n v="14427"/>
    <n v="13014"/>
    <n v="12968"/>
    <n v="13617"/>
    <n v="13502"/>
    <n v="12817"/>
    <n v="14082"/>
    <n v="14339"/>
    <n v="13758"/>
    <n v="14987"/>
    <n v="11392"/>
    <n v="12809"/>
    <n v="161711"/>
    <n v="0"/>
    <n v="121283.25"/>
  </r>
  <r>
    <s v="PPLCTL: TOTAL COST OF SALES"/>
    <s v="PPLCER: ENVIRONMENTAL COST RECOVERY"/>
    <n v="502017"/>
    <s v="ECR EFFLUENT WATER OPERATIONS"/>
    <x v="1"/>
    <s v="0321 - TRIMBLE COUNTY 2 - GENERATION"/>
    <x v="4"/>
    <s v="PLTL: TOTAL LABOR"/>
    <s v="MA41KU"/>
    <s v="MA41KU TC2"/>
    <s v="OTHER"/>
    <s v="P42100: GENERATION"/>
    <n v="14427"/>
    <n v="13014"/>
    <n v="12968"/>
    <n v="13617"/>
    <n v="13502"/>
    <n v="12817"/>
    <n v="14082"/>
    <n v="14339"/>
    <n v="13758"/>
    <n v="14987"/>
    <n v="11392"/>
    <n v="12809"/>
    <n v="161711"/>
    <n v="0"/>
    <n v="121283.25"/>
  </r>
  <r>
    <s v="PPLCTL: TOTAL COST OF SALES"/>
    <s v="PPLCER: ENVIRONMENTAL COST RECOVERY"/>
    <n v="512108"/>
    <s v="ECR CCR BEN REUSE SYSTEM MAINT"/>
    <x v="1"/>
    <s v="0321 - TRIMBLE COUNTY 2 - GENERATION"/>
    <x v="2"/>
    <s v="PNTL: TOTAL NON-LABOR"/>
    <s v="MA41KU"/>
    <s v="MA41KU TC2"/>
    <s v="OTHER"/>
    <s v="P42100: GENERATION"/>
    <n v="14624"/>
    <n v="14624"/>
    <n v="14624"/>
    <n v="14624"/>
    <n v="14624"/>
    <n v="14624"/>
    <n v="14624"/>
    <n v="14624"/>
    <n v="14624"/>
    <n v="14624"/>
    <n v="14624"/>
    <n v="14624"/>
    <n v="175483"/>
    <n v="0"/>
    <n v="131612.25"/>
  </r>
  <r>
    <s v="PPLCTL: TOTAL COST OF SALES"/>
    <s v="PPLCER: ENVIRONMENTAL COST RECOVERY"/>
    <n v="512108"/>
    <s v="ECR CCR BEN REUSE SYSTEM MAINT"/>
    <x v="1"/>
    <s v="0321 - TRIMBLE COUNTY 2 - GENERATION"/>
    <x v="3"/>
    <s v="PNTL: TOTAL NON-LABOR"/>
    <s v="MA41KU"/>
    <s v="MA41KU TC2"/>
    <s v="OTHER"/>
    <s v="P42100: GENERATION"/>
    <n v="15063"/>
    <n v="15063"/>
    <n v="15063"/>
    <n v="15063"/>
    <n v="15063"/>
    <n v="15063"/>
    <n v="15063"/>
    <n v="15063"/>
    <n v="15063"/>
    <n v="15063"/>
    <n v="15063"/>
    <n v="15063"/>
    <n v="180750"/>
    <n v="0"/>
    <n v="135562.5"/>
  </r>
  <r>
    <s v="PPLCTL: TOTAL COST OF SALES"/>
    <s v="PPLCER: ENVIRONMENTAL COST RECOVERY"/>
    <n v="512108"/>
    <s v="ECR CCR BEN REUSE SYSTEM MAINT"/>
    <x v="1"/>
    <s v="0321 - TRIMBLE COUNTY 2 - GENERATION"/>
    <x v="5"/>
    <s v="PNTL: TOTAL NON-LABOR"/>
    <s v="MA40LGE"/>
    <s v="MASS ALLOC 40 BUDGET"/>
    <s v="GEN O M: OTHER"/>
    <s v="P42100: GENERATION"/>
    <n v="15116"/>
    <n v="15116"/>
    <n v="15116"/>
    <n v="15116"/>
    <n v="15116"/>
    <n v="15116"/>
    <n v="15116"/>
    <n v="15116"/>
    <n v="15116"/>
    <n v="15116"/>
    <n v="15116"/>
    <n v="15116"/>
    <n v="181398"/>
    <n v="0"/>
    <n v="136048.5"/>
  </r>
  <r>
    <s v="PPLCTL: TOTAL COST OF SALES"/>
    <s v="PPLCER: ENVIRONMENTAL COST RECOVERY"/>
    <n v="512107"/>
    <s v="ECR LANDFILL MAINTENANCE"/>
    <x v="1"/>
    <s v="0311 - TRIMBLE COUNTY 1 - GENERATION"/>
    <x v="8"/>
    <s v="PLTL: TOTAL LABOR"/>
    <s v="MA40LGE"/>
    <s v="MASS ALLOC 40 BUDGET"/>
    <s v="GEN O M: OTHER"/>
    <s v="P42100: GENERATION"/>
    <n v="15223"/>
    <n v="14474"/>
    <n v="13593"/>
    <n v="14144"/>
    <n v="14692"/>
    <n v="12325"/>
    <n v="14338"/>
    <n v="14861"/>
    <n v="13500"/>
    <n v="15486"/>
    <n v="12459"/>
    <n v="11836"/>
    <n v="166931"/>
    <n v="125198.25"/>
    <n v="0"/>
  </r>
  <r>
    <s v="PPLCTL: TOTAL COST OF SALES"/>
    <s v="PPLCER: ENVIRONMENTAL COST RECOVERY"/>
    <n v="512108"/>
    <s v="ECR CCR BEN REUSE SYSTEM MAINT"/>
    <x v="1"/>
    <s v="0321 - TRIMBLE COUNTY 2 - GENERATION"/>
    <x v="6"/>
    <s v="PNTL: TOTAL NON-LABOR"/>
    <s v="MA40LGE"/>
    <s v="MASS ALLOC 40 BUDGET"/>
    <s v="GEN O M: OTHER"/>
    <s v="P42100: GENERATION"/>
    <n v="15418"/>
    <n v="15418"/>
    <n v="15418"/>
    <n v="15418"/>
    <n v="15418"/>
    <n v="15418"/>
    <n v="15418"/>
    <n v="15418"/>
    <n v="15418"/>
    <n v="15418"/>
    <n v="15418"/>
    <n v="15418"/>
    <n v="185015"/>
    <n v="0"/>
    <n v="138761.25"/>
  </r>
  <r>
    <s v="PPLCTL: TOTAL COST OF SALES"/>
    <s v="PPLCER: ENVIRONMENTAL COST RECOVERY"/>
    <n v="512108"/>
    <s v="ECR CCR BEN REUSE SYSTEM MAINT"/>
    <x v="1"/>
    <s v="0321 - TRIMBLE COUNTY 2 - GENERATION"/>
    <x v="4"/>
    <s v="PNTL: TOTAL NON-LABOR"/>
    <s v="MA41KU"/>
    <s v="MA41KU TC2"/>
    <s v="OTHER"/>
    <s v="P42100: GENERATION"/>
    <n v="15515"/>
    <n v="15515"/>
    <n v="15515"/>
    <n v="15515"/>
    <n v="15515"/>
    <n v="15515"/>
    <n v="15515"/>
    <n v="15515"/>
    <n v="15515"/>
    <n v="15515"/>
    <n v="15515"/>
    <n v="15515"/>
    <n v="186179"/>
    <n v="0"/>
    <n v="139634.25"/>
  </r>
  <r>
    <s v="PPLCTL: TOTAL COST OF SALES"/>
    <s v="PPLCER: ENVIRONMENTAL COST RECOVERY"/>
    <n v="512107"/>
    <s v="ECR LANDFILL MAINTENANCE"/>
    <x v="1"/>
    <s v="0311 - TRIMBLE COUNTY 1 - GENERATION"/>
    <x v="9"/>
    <s v="PLTL: TOTAL LABOR"/>
    <s v="MA40LGE"/>
    <s v="MASS ALLOC 40 BUDGET"/>
    <s v="GEN O M: OTHER"/>
    <s v="P42100: GENERATION"/>
    <n v="15597"/>
    <n v="14027"/>
    <n v="13919"/>
    <n v="14473"/>
    <n v="14224"/>
    <n v="13395"/>
    <n v="14648"/>
    <n v="15208"/>
    <n v="14614"/>
    <n v="15843"/>
    <n v="11932"/>
    <n v="12851"/>
    <n v="170730"/>
    <n v="128047.5"/>
    <n v="0"/>
  </r>
  <r>
    <s v="PPLCTL: TOTAL COST OF SALES"/>
    <s v="PPLCER: ENVIRONMENTAL COST RECOVERY"/>
    <n v="512107"/>
    <s v="ECR LANDFILL MAINTENANCE"/>
    <x v="1"/>
    <s v="0321 - TRIMBLE COUNTY 2 - GENERATION"/>
    <x v="5"/>
    <s v="PLTL: TOTAL LABOR"/>
    <s v="MA41KU"/>
    <s v="MA41KU TC2"/>
    <s v="OTHER"/>
    <s v="P42100: GENERATION"/>
    <n v="15621"/>
    <n v="15664"/>
    <n v="17098"/>
    <n v="15977"/>
    <n v="15069"/>
    <n v="15716"/>
    <n v="15357"/>
    <n v="16796"/>
    <n v="16135"/>
    <n v="15968"/>
    <n v="14970"/>
    <n v="14348"/>
    <n v="188717"/>
    <n v="0"/>
    <n v="141537.75"/>
  </r>
  <r>
    <s v="PPLCTL: TOTAL COST OF SALES"/>
    <s v="PPLCER: ENVIRONMENTAL COST RECOVERY"/>
    <n v="512108"/>
    <s v="ECR CCR BEN REUSE SYSTEM MAINT"/>
    <x v="1"/>
    <s v="0321 - TRIMBLE COUNTY 2 - GENERATION"/>
    <x v="7"/>
    <s v="PNTL: TOTAL NON-LABOR"/>
    <s v="MA40LGE"/>
    <s v="MASS ALLOC 40 BUDGET"/>
    <s v="GEN O M: OTHER"/>
    <s v="P42100: GENERATION"/>
    <n v="15727"/>
    <n v="15727"/>
    <n v="15727"/>
    <n v="15727"/>
    <n v="15727"/>
    <n v="15727"/>
    <n v="15727"/>
    <n v="15727"/>
    <n v="15727"/>
    <n v="15727"/>
    <n v="15727"/>
    <n v="15727"/>
    <n v="188718"/>
    <n v="0"/>
    <n v="141538.5"/>
  </r>
  <r>
    <s v="PPLCTL: TOTAL COST OF SALES"/>
    <s v="PPLCER: ENVIRONMENTAL COST RECOVERY"/>
    <n v="512107"/>
    <s v="ECR LANDFILL MAINTENANCE"/>
    <x v="1"/>
    <s v="0321 - TRIMBLE COUNTY 2 - GENERATION"/>
    <x v="6"/>
    <s v="PLTL: TOTAL LABOR"/>
    <s v="MA41KU"/>
    <s v="MA41KU TC2"/>
    <s v="OTHER"/>
    <s v="P42100: GENERATION"/>
    <n v="15799"/>
    <n v="15845"/>
    <n v="17291"/>
    <n v="15479"/>
    <n v="15890"/>
    <n v="15873"/>
    <n v="14833"/>
    <n v="17869"/>
    <n v="16530"/>
    <n v="16135"/>
    <n v="15342"/>
    <n v="13785"/>
    <n v="190673"/>
    <n v="0"/>
    <n v="143004.75"/>
  </r>
  <r>
    <s v="PPLCTL: TOTAL COST OF SALES"/>
    <s v="PPLCER: ENVIRONMENTAL COST RECOVERY"/>
    <n v="506159"/>
    <s v="ECR SORBENT INJECTION OPERATION"/>
    <x v="1"/>
    <s v="0311 - TRIMBLE COUNTY 1 - GENERATION"/>
    <x v="5"/>
    <s v="PNTL: TOTAL NON-LABOR"/>
    <s v="TCHLIMOPS"/>
    <s v="TC Hydrated Lime Operations"/>
    <s v="GEN OPS: ENVIRONMENTAL"/>
    <s v="P42100: GENERATION"/>
    <n v="15955"/>
    <n v="15955"/>
    <n v="15955"/>
    <n v="15955"/>
    <n v="15955"/>
    <n v="15955"/>
    <n v="0"/>
    <n v="0"/>
    <n v="0"/>
    <n v="0"/>
    <n v="0"/>
    <n v="0"/>
    <n v="95728"/>
    <n v="71796"/>
    <n v="0"/>
  </r>
  <r>
    <s v="PPLCTL: TOTAL COST OF SALES"/>
    <s v="PPLCER: ENVIRONMENTAL COST RECOVERY"/>
    <n v="512108"/>
    <s v="ECR CCR BEN REUSE SYSTEM MAINT"/>
    <x v="1"/>
    <s v="0321 - TRIMBLE COUNTY 2 - GENERATION"/>
    <x v="8"/>
    <s v="PNTL: TOTAL NON-LABOR"/>
    <s v="MA40LGE"/>
    <s v="MASS ALLOC 40 BUDGET"/>
    <s v="GEN O M: OTHER"/>
    <s v="P42100: GENERATION"/>
    <n v="16038"/>
    <n v="16038"/>
    <n v="16038"/>
    <n v="16038"/>
    <n v="16038"/>
    <n v="16038"/>
    <n v="16038"/>
    <n v="16038"/>
    <n v="16038"/>
    <n v="16038"/>
    <n v="16038"/>
    <n v="16038"/>
    <n v="192450"/>
    <n v="0"/>
    <n v="144337.5"/>
  </r>
  <r>
    <s v="PPLCTL: TOTAL COST OF SALES"/>
    <s v="PPLCER: ENVIRONMENTAL COST RECOVERY"/>
    <n v="512107"/>
    <s v="ECR LANDFILL MAINTENANCE"/>
    <x v="1"/>
    <s v="0311 - TRIMBLE COUNTY 1 - GENERATION"/>
    <x v="0"/>
    <s v="PLTL: TOTAL LABOR"/>
    <s v="MA40LGE"/>
    <s v="MASS ALLOC 40 BUDGET"/>
    <s v="GEN O M: OTHER"/>
    <s v="P42100: GENERATION"/>
    <n v="16064"/>
    <n v="14447"/>
    <n v="14336"/>
    <n v="14907"/>
    <n v="14650"/>
    <n v="13797"/>
    <n v="15087"/>
    <n v="15664"/>
    <n v="15052"/>
    <n v="16319"/>
    <n v="12290"/>
    <n v="13237"/>
    <n v="175851"/>
    <n v="131888.25"/>
    <n v="0"/>
  </r>
  <r>
    <s v="PPLCTL: TOTAL COST OF SALES"/>
    <s v="PPLCER: ENVIRONMENTAL COST RECOVERY"/>
    <n v="512108"/>
    <s v="ECR CCR BEN REUSE SYSTEM MAINT"/>
    <x v="1"/>
    <s v="0321 - TRIMBLE COUNTY 2 - GENERATION"/>
    <x v="9"/>
    <s v="PNTL: TOTAL NON-LABOR"/>
    <s v="MA40LGE"/>
    <s v="MASS ALLOC 40 BUDGET"/>
    <s v="GEN O M: OTHER"/>
    <s v="P42100: GENERATION"/>
    <n v="16522"/>
    <n v="16522"/>
    <n v="16522"/>
    <n v="16522"/>
    <n v="16522"/>
    <n v="16522"/>
    <n v="16522"/>
    <n v="16522"/>
    <n v="16522"/>
    <n v="16522"/>
    <n v="16522"/>
    <n v="16522"/>
    <n v="198266"/>
    <n v="0"/>
    <n v="148699.5"/>
  </r>
  <r>
    <s v="PPLCTL: TOTAL COST OF SALES"/>
    <s v="PPLCER: ENVIRONMENTAL COST RECOVERY"/>
    <n v="512107"/>
    <s v="ECR LANDFILL MAINTENANCE"/>
    <x v="1"/>
    <s v="0311 - TRIMBLE COUNTY 1 - GENERATION"/>
    <x v="1"/>
    <s v="PLTL: TOTAL LABOR"/>
    <s v="MA40LGE"/>
    <s v="MASS ALLOC 40 BUDGET"/>
    <s v="GEN O M: OTHER"/>
    <s v="P42100: GENERATION"/>
    <n v="16546"/>
    <n v="14881"/>
    <n v="14767"/>
    <n v="15354"/>
    <n v="15090"/>
    <n v="14211"/>
    <n v="15540"/>
    <n v="16134"/>
    <n v="15504"/>
    <n v="16808"/>
    <n v="12658"/>
    <n v="13634"/>
    <n v="181127"/>
    <n v="135845.25"/>
    <n v="0"/>
  </r>
  <r>
    <s v="PPLCTL: TOTAL COST OF SALES"/>
    <s v="PPLCER: ENVIRONMENTAL COST RECOVERY"/>
    <n v="512107"/>
    <s v="ECR LANDFILL MAINTENANCE"/>
    <x v="1"/>
    <s v="0321 - TRIMBLE COUNTY 2 - GENERATION"/>
    <x v="7"/>
    <s v="PLTL: TOTAL LABOR"/>
    <s v="MA41KU"/>
    <s v="MA41KU TC2"/>
    <s v="OTHER"/>
    <s v="P42100: GENERATION"/>
    <n v="16903"/>
    <n v="16044"/>
    <n v="17506"/>
    <n v="14755"/>
    <n v="16971"/>
    <n v="16271"/>
    <n v="14982"/>
    <n v="18077"/>
    <n v="15594"/>
    <n v="17218"/>
    <n v="15514"/>
    <n v="12989"/>
    <n v="192824"/>
    <n v="0"/>
    <n v="144618"/>
  </r>
  <r>
    <s v="PPLCTL: TOTAL COST OF SALES"/>
    <s v="PPLCER: ENVIRONMENTAL COST RECOVERY"/>
    <n v="512108"/>
    <s v="ECR CCR BEN REUSE SYSTEM MAINT"/>
    <x v="1"/>
    <s v="0321 - TRIMBLE COUNTY 2 - GENERATION"/>
    <x v="0"/>
    <s v="PNTL: TOTAL NON-LABOR"/>
    <s v="MA40LGE"/>
    <s v="MASS ALLOC 40 BUDGET"/>
    <s v="GEN O M: OTHER"/>
    <s v="P42100: GENERATION"/>
    <n v="17018"/>
    <n v="17018"/>
    <n v="17018"/>
    <n v="17018"/>
    <n v="17018"/>
    <n v="17018"/>
    <n v="17018"/>
    <n v="17018"/>
    <n v="17018"/>
    <n v="17018"/>
    <n v="17018"/>
    <n v="17018"/>
    <n v="204214"/>
    <n v="0"/>
    <n v="153160.5"/>
  </r>
  <r>
    <s v="PPLCTL: TOTAL COST OF SALES"/>
    <s v="PPLCER: ENVIRONMENTAL COST RECOVERY"/>
    <n v="512107"/>
    <s v="ECR LANDFILL MAINTENANCE"/>
    <x v="1"/>
    <s v="0311 - TRIMBLE COUNTY 1 - GENERATION"/>
    <x v="2"/>
    <s v="PLTL: TOTAL LABOR"/>
    <s v="MA40LGE"/>
    <s v="MASS ALLOC 40 BUDGET"/>
    <s v="GEN O M: OTHER"/>
    <s v="P42100: GENERATION"/>
    <n v="17042"/>
    <n v="15327"/>
    <n v="15209"/>
    <n v="15815"/>
    <n v="15542"/>
    <n v="14637"/>
    <n v="16006"/>
    <n v="16617"/>
    <n v="15969"/>
    <n v="17312"/>
    <n v="13038"/>
    <n v="14042"/>
    <n v="186556"/>
    <n v="139917"/>
    <n v="0"/>
  </r>
  <r>
    <s v="PPLCTL: TOTAL COST OF SALES"/>
    <s v="PPLCER: ENVIRONMENTAL COST RECOVERY"/>
    <n v="502017"/>
    <s v="ECR EFFLUENT WATER OPERATIONS"/>
    <x v="1"/>
    <s v="0321 - TRIMBLE COUNTY 2 - GENERATION"/>
    <x v="8"/>
    <s v="PLTL: TOTAL LABOR"/>
    <s v="MA40LGE"/>
    <s v="MASS ALLOC 40 BUDGET"/>
    <s v="GEN O M: OTHER"/>
    <s v="P42100: GENERATION"/>
    <n v="17366"/>
    <n v="16542"/>
    <n v="15611"/>
    <n v="16391"/>
    <n v="17133"/>
    <n v="14550"/>
    <n v="16952"/>
    <n v="17257"/>
    <n v="15682"/>
    <n v="18037"/>
    <n v="14598"/>
    <n v="14547"/>
    <n v="194667"/>
    <n v="0"/>
    <n v="146000.25"/>
  </r>
  <r>
    <s v="PPLCTL: TOTAL COST OF SALES"/>
    <s v="PPLCER: ENVIRONMENTAL COST RECOVERY"/>
    <n v="512108"/>
    <s v="ECR CCR BEN REUSE SYSTEM MAINT"/>
    <x v="1"/>
    <s v="0321 - TRIMBLE COUNTY 2 - GENERATION"/>
    <x v="1"/>
    <s v="PNTL: TOTAL NON-LABOR"/>
    <s v="MA40LGE"/>
    <s v="MASS ALLOC 40 BUDGET"/>
    <s v="GEN O M: OTHER"/>
    <s v="P42100: GENERATION"/>
    <n v="17528"/>
    <n v="17528"/>
    <n v="17528"/>
    <n v="17528"/>
    <n v="17528"/>
    <n v="17528"/>
    <n v="17528"/>
    <n v="17528"/>
    <n v="17528"/>
    <n v="17528"/>
    <n v="17528"/>
    <n v="17528"/>
    <n v="210341"/>
    <n v="0"/>
    <n v="157755.75"/>
  </r>
  <r>
    <s v="PPLCTL: TOTAL COST OF SALES"/>
    <s v="PPLCER: ENVIRONMENTAL COST RECOVERY"/>
    <n v="512107"/>
    <s v="ECR LANDFILL MAINTENANCE"/>
    <x v="1"/>
    <s v="0311 - TRIMBLE COUNTY 1 - GENERATION"/>
    <x v="3"/>
    <s v="PLTL: TOTAL LABOR"/>
    <s v="MA40LGE"/>
    <s v="MASS ALLOC 40 BUDGET"/>
    <s v="GEN O M: OTHER"/>
    <s v="P42100: GENERATION"/>
    <n v="17554"/>
    <n v="15787"/>
    <n v="15666"/>
    <n v="16289"/>
    <n v="16009"/>
    <n v="15076"/>
    <n v="16486"/>
    <n v="17116"/>
    <n v="16448"/>
    <n v="17832"/>
    <n v="13429"/>
    <n v="14464"/>
    <n v="192156"/>
    <n v="144117"/>
    <n v="0"/>
  </r>
  <r>
    <s v="PPLCTL: TOTAL COST OF SALES"/>
    <s v="PPLCER: ENVIRONMENTAL COST RECOVERY"/>
    <n v="502017"/>
    <s v="ECR EFFLUENT WATER OPERATIONS"/>
    <x v="1"/>
    <s v="0321 - TRIMBLE COUNTY 2 - GENERATION"/>
    <x v="9"/>
    <s v="PLTL: TOTAL LABOR"/>
    <s v="MA40LGE"/>
    <s v="MASS ALLOC 40 BUDGET"/>
    <s v="GEN O M: OTHER"/>
    <s v="P42100: GENERATION"/>
    <n v="17811"/>
    <n v="16066"/>
    <n v="16010"/>
    <n v="16811"/>
    <n v="16669"/>
    <n v="15823"/>
    <n v="17384"/>
    <n v="17703"/>
    <n v="16985"/>
    <n v="18502"/>
    <n v="14065"/>
    <n v="15813"/>
    <n v="199643"/>
    <n v="0"/>
    <n v="149732.25"/>
  </r>
  <r>
    <s v="PPLCTL: TOTAL COST OF SALES"/>
    <s v="PPLCER: ENVIRONMENTAL COST RECOVERY"/>
    <n v="502017"/>
    <s v="ECR EFFLUENT WATER OPERATIONS"/>
    <x v="1"/>
    <s v="0321 - TRIMBLE COUNTY 2 - GENERATION"/>
    <x v="0"/>
    <s v="PLTL: TOTAL LABOR"/>
    <s v="MA40LGE"/>
    <s v="MASS ALLOC 40 BUDGET"/>
    <s v="GEN O M: OTHER"/>
    <s v="P42100: GENERATION"/>
    <n v="17812"/>
    <n v="16067"/>
    <n v="16010"/>
    <n v="16810"/>
    <n v="16669"/>
    <n v="15823"/>
    <n v="17385"/>
    <n v="17702"/>
    <n v="16985"/>
    <n v="18502"/>
    <n v="14065"/>
    <n v="15813"/>
    <n v="199643"/>
    <n v="0"/>
    <n v="149732.25"/>
  </r>
  <r>
    <s v="PPLCTL: TOTAL COST OF SALES"/>
    <s v="PPLCER: ENVIRONMENTAL COST RECOVERY"/>
    <n v="502017"/>
    <s v="ECR EFFLUENT WATER OPERATIONS"/>
    <x v="1"/>
    <s v="0321 - TRIMBLE COUNTY 2 - GENERATION"/>
    <x v="1"/>
    <s v="PLTL: TOTAL LABOR"/>
    <s v="MA40LGE"/>
    <s v="MASS ALLOC 40 BUDGET"/>
    <s v="GEN O M: OTHER"/>
    <s v="P42100: GENERATION"/>
    <n v="17812"/>
    <n v="16067"/>
    <n v="16010"/>
    <n v="16810"/>
    <n v="16669"/>
    <n v="15823"/>
    <n v="17385"/>
    <n v="17702"/>
    <n v="16985"/>
    <n v="18502"/>
    <n v="14065"/>
    <n v="15813"/>
    <n v="199643"/>
    <n v="0"/>
    <n v="149732.25"/>
  </r>
  <r>
    <s v="PPLCTL: TOTAL COST OF SALES"/>
    <s v="PPLCER: ENVIRONMENTAL COST RECOVERY"/>
    <n v="502017"/>
    <s v="ECR EFFLUENT WATER OPERATIONS"/>
    <x v="1"/>
    <s v="0321 - TRIMBLE COUNTY 2 - GENERATION"/>
    <x v="2"/>
    <s v="PLTL: TOTAL LABOR"/>
    <s v="MA40LGE"/>
    <s v="MASS ALLOC 40 BUDGET"/>
    <s v="GEN O M: OTHER"/>
    <s v="P42100: GENERATION"/>
    <n v="17812"/>
    <n v="16067"/>
    <n v="16010"/>
    <n v="16810"/>
    <n v="16669"/>
    <n v="15823"/>
    <n v="17385"/>
    <n v="17702"/>
    <n v="16985"/>
    <n v="18502"/>
    <n v="14065"/>
    <n v="15813"/>
    <n v="199643"/>
    <n v="0"/>
    <n v="149732.25"/>
  </r>
  <r>
    <s v="PPLCTL: TOTAL COST OF SALES"/>
    <s v="PPLCER: ENVIRONMENTAL COST RECOVERY"/>
    <n v="502017"/>
    <s v="ECR EFFLUENT WATER OPERATIONS"/>
    <x v="1"/>
    <s v="0321 - TRIMBLE COUNTY 2 - GENERATION"/>
    <x v="3"/>
    <s v="PLTL: TOTAL LABOR"/>
    <s v="MA40LGE"/>
    <s v="MASS ALLOC 40 BUDGET"/>
    <s v="GEN O M: OTHER"/>
    <s v="P42100: GENERATION"/>
    <n v="17812"/>
    <n v="16067"/>
    <n v="16010"/>
    <n v="16810"/>
    <n v="16669"/>
    <n v="15823"/>
    <n v="17385"/>
    <n v="17702"/>
    <n v="16985"/>
    <n v="18502"/>
    <n v="14065"/>
    <n v="15813"/>
    <n v="199643"/>
    <n v="0"/>
    <n v="149732.25"/>
  </r>
  <r>
    <s v="PPLCTL: TOTAL COST OF SALES"/>
    <s v="PPLCER: ENVIRONMENTAL COST RECOVERY"/>
    <n v="502017"/>
    <s v="ECR EFFLUENT WATER OPERATIONS"/>
    <x v="1"/>
    <s v="0321 - TRIMBLE COUNTY 2 - GENERATION"/>
    <x v="4"/>
    <s v="PLTL: TOTAL LABOR"/>
    <s v="MA40LGE"/>
    <s v="MASS ALLOC 40 BUDGET"/>
    <s v="GEN O M: OTHER"/>
    <s v="P42100: GENERATION"/>
    <n v="17812"/>
    <n v="16067"/>
    <n v="16010"/>
    <n v="16810"/>
    <n v="16669"/>
    <n v="15823"/>
    <n v="17385"/>
    <n v="17702"/>
    <n v="16985"/>
    <n v="18502"/>
    <n v="14065"/>
    <n v="15813"/>
    <n v="199643"/>
    <n v="0"/>
    <n v="149732.25"/>
  </r>
  <r>
    <s v="PPLCTL: TOTAL COST OF SALES"/>
    <s v="PPLCER: ENVIRONMENTAL COST RECOVERY"/>
    <n v="512108"/>
    <s v="ECR CCR BEN REUSE SYSTEM MAINT"/>
    <x v="1"/>
    <s v="0321 - TRIMBLE COUNTY 2 - GENERATION"/>
    <x v="2"/>
    <s v="PNTL: TOTAL NON-LABOR"/>
    <s v="MA40LGE"/>
    <s v="MASS ALLOC 40 BUDGET"/>
    <s v="GEN O M: OTHER"/>
    <s v="P42100: GENERATION"/>
    <n v="18054"/>
    <n v="18054"/>
    <n v="18054"/>
    <n v="18054"/>
    <n v="18054"/>
    <n v="18054"/>
    <n v="18054"/>
    <n v="18054"/>
    <n v="18054"/>
    <n v="18054"/>
    <n v="18054"/>
    <n v="18054"/>
    <n v="216646"/>
    <n v="0"/>
    <n v="162484.5"/>
  </r>
  <r>
    <s v="PPLCTL: TOTAL COST OF SALES"/>
    <s v="PPLCER: ENVIRONMENTAL COST RECOVERY"/>
    <n v="512107"/>
    <s v="ECR LANDFILL MAINTENANCE"/>
    <x v="1"/>
    <s v="0311 - TRIMBLE COUNTY 1 - GENERATION"/>
    <x v="4"/>
    <s v="PLTL: TOTAL LABOR"/>
    <s v="MA40LGE"/>
    <s v="MASS ALLOC 40 BUDGET"/>
    <s v="GEN O M: OTHER"/>
    <s v="P42100: GENERATION"/>
    <n v="18081"/>
    <n v="16261"/>
    <n v="16136"/>
    <n v="16779"/>
    <n v="16490"/>
    <n v="15529"/>
    <n v="16981"/>
    <n v="17630"/>
    <n v="16942"/>
    <n v="18367"/>
    <n v="13832"/>
    <n v="14898"/>
    <n v="197927"/>
    <n v="148445.25"/>
    <n v="0"/>
  </r>
  <r>
    <s v="PPLCTL: TOTAL COST OF SALES"/>
    <s v="PPLCER: ENVIRONMENTAL COST RECOVERY"/>
    <n v="512107"/>
    <s v="ECR LANDFILL MAINTENANCE"/>
    <x v="1"/>
    <s v="0321 - TRIMBLE COUNTY 2 - GENERATION"/>
    <x v="8"/>
    <s v="PLTL: TOTAL LABOR"/>
    <s v="MA41KU"/>
    <s v="MA41KU TC2"/>
    <s v="OTHER"/>
    <s v="P42100: GENERATION"/>
    <n v="18259"/>
    <n v="17360"/>
    <n v="16304"/>
    <n v="16965"/>
    <n v="17622"/>
    <n v="14783"/>
    <n v="17197"/>
    <n v="17825"/>
    <n v="16192"/>
    <n v="18574"/>
    <n v="14944"/>
    <n v="14196"/>
    <n v="200222"/>
    <n v="0"/>
    <n v="150166.5"/>
  </r>
  <r>
    <s v="PPLCTL: TOTAL COST OF SALES"/>
    <s v="PPLCER: ENVIRONMENTAL COST RECOVERY"/>
    <n v="512108"/>
    <s v="ECR CCR BEN REUSE SYSTEM MAINT"/>
    <x v="1"/>
    <s v="0321 - TRIMBLE COUNTY 2 - GENERATION"/>
    <x v="3"/>
    <s v="PNTL: TOTAL NON-LABOR"/>
    <s v="MA40LGE"/>
    <s v="MASS ALLOC 40 BUDGET"/>
    <s v="GEN O M: OTHER"/>
    <s v="P42100: GENERATION"/>
    <n v="18596"/>
    <n v="18596"/>
    <n v="18596"/>
    <n v="18596"/>
    <n v="18596"/>
    <n v="18596"/>
    <n v="18596"/>
    <n v="18596"/>
    <n v="18596"/>
    <n v="18596"/>
    <n v="18596"/>
    <n v="18596"/>
    <n v="223149"/>
    <n v="0"/>
    <n v="167361.75"/>
  </r>
  <r>
    <s v="PPLCTL: TOTAL COST OF SALES"/>
    <s v="PPLCER: ENVIRONMENTAL COST RECOVERY"/>
    <n v="512107"/>
    <s v="ECR LANDFILL MAINTENANCE"/>
    <x v="1"/>
    <s v="0321 - TRIMBLE COUNTY 2 - GENERATION"/>
    <x v="9"/>
    <s v="PLTL: TOTAL LABOR"/>
    <s v="MA41KU"/>
    <s v="MA41KU TC2"/>
    <s v="OTHER"/>
    <s v="P42100: GENERATION"/>
    <n v="18707"/>
    <n v="16824"/>
    <n v="16695"/>
    <n v="17359"/>
    <n v="17060"/>
    <n v="16067"/>
    <n v="17569"/>
    <n v="18240"/>
    <n v="17528"/>
    <n v="19003"/>
    <n v="14311"/>
    <n v="15414"/>
    <n v="204778"/>
    <n v="0"/>
    <n v="153583.5"/>
  </r>
  <r>
    <s v="PPLCTL: TOTAL COST OF SALES"/>
    <s v="PPLCER: ENVIRONMENTAL COST RECOVERY"/>
    <n v="512108"/>
    <s v="ECR CCR BEN REUSE SYSTEM MAINT"/>
    <x v="1"/>
    <s v="0321 - TRIMBLE COUNTY 2 - GENERATION"/>
    <x v="4"/>
    <s v="PNTL: TOTAL NON-LABOR"/>
    <s v="MA40LGE"/>
    <s v="MASS ALLOC 40 BUDGET"/>
    <s v="GEN O M: OTHER"/>
    <s v="P42100: GENERATION"/>
    <n v="19154"/>
    <n v="19154"/>
    <n v="19154"/>
    <n v="19154"/>
    <n v="19154"/>
    <n v="19154"/>
    <n v="19154"/>
    <n v="19154"/>
    <n v="19154"/>
    <n v="19154"/>
    <n v="19154"/>
    <n v="19154"/>
    <n v="229850"/>
    <n v="0"/>
    <n v="172387.5"/>
  </r>
  <r>
    <s v="PPLCTL: TOTAL COST OF SALES"/>
    <s v="PPLCER: ENVIRONMENTAL COST RECOVERY"/>
    <n v="512107"/>
    <s v="ECR LANDFILL MAINTENANCE"/>
    <x v="1"/>
    <s v="0321 - TRIMBLE COUNTY 2 - GENERATION"/>
    <x v="0"/>
    <s v="PLTL: TOTAL LABOR"/>
    <s v="MA41KU"/>
    <s v="MA41KU TC2"/>
    <s v="OTHER"/>
    <s v="P42100: GENERATION"/>
    <n v="19268"/>
    <n v="17329"/>
    <n v="17196"/>
    <n v="17880"/>
    <n v="17572"/>
    <n v="16549"/>
    <n v="18096"/>
    <n v="18788"/>
    <n v="18054"/>
    <n v="19573"/>
    <n v="14740"/>
    <n v="15876"/>
    <n v="210921"/>
    <n v="0"/>
    <n v="158190.75"/>
  </r>
  <r>
    <s v="PPLCTL: TOTAL COST OF SALES"/>
    <s v="PPLCER: ENVIRONMENTAL COST RECOVERY"/>
    <n v="512107"/>
    <s v="ECR LANDFILL MAINTENANCE"/>
    <x v="1"/>
    <s v="0321 - TRIMBLE COUNTY 2 - GENERATION"/>
    <x v="5"/>
    <s v="PLTL: TOTAL LABOR"/>
    <s v="MA40LGE"/>
    <s v="MASS ALLOC 40 BUDGET"/>
    <s v="GEN O M: OTHER"/>
    <s v="P42100: GENERATION"/>
    <n v="19285"/>
    <n v="19338"/>
    <n v="21108"/>
    <n v="19725"/>
    <n v="18603"/>
    <n v="19403"/>
    <n v="18960"/>
    <n v="20735"/>
    <n v="19919"/>
    <n v="19713"/>
    <n v="18481"/>
    <n v="17714"/>
    <n v="232984"/>
    <n v="0"/>
    <n v="174738"/>
  </r>
  <r>
    <s v="PPLCTL: TOTAL COST OF SALES"/>
    <s v="PPLCER: ENVIRONMENTAL COST RECOVERY"/>
    <n v="512107"/>
    <s v="ECR LANDFILL MAINTENANCE"/>
    <x v="1"/>
    <s v="0321 - TRIMBLE COUNTY 2 - GENERATION"/>
    <x v="6"/>
    <s v="PLTL: TOTAL LABOR"/>
    <s v="MA40LGE"/>
    <s v="MASS ALLOC 40 BUDGET"/>
    <s v="GEN O M: OTHER"/>
    <s v="P42100: GENERATION"/>
    <n v="19505"/>
    <n v="19562"/>
    <n v="21347"/>
    <n v="19110"/>
    <n v="19617"/>
    <n v="19597"/>
    <n v="18313"/>
    <n v="22060"/>
    <n v="20408"/>
    <n v="19919"/>
    <n v="18941"/>
    <n v="17019"/>
    <n v="235398"/>
    <n v="0"/>
    <n v="176548.5"/>
  </r>
  <r>
    <s v="PPLCTL: TOTAL COST OF SALES"/>
    <s v="PPLCER: ENVIRONMENTAL COST RECOVERY"/>
    <n v="512107"/>
    <s v="ECR LANDFILL MAINTENANCE"/>
    <x v="1"/>
    <s v="0321 - TRIMBLE COUNTY 2 - GENERATION"/>
    <x v="1"/>
    <s v="PLTL: TOTAL LABOR"/>
    <s v="MA41KU"/>
    <s v="MA41KU TC2"/>
    <s v="OTHER"/>
    <s v="P42100: GENERATION"/>
    <n v="19846"/>
    <n v="17849"/>
    <n v="17711"/>
    <n v="18417"/>
    <n v="18099"/>
    <n v="17045"/>
    <n v="18639"/>
    <n v="19351"/>
    <n v="18596"/>
    <n v="20160"/>
    <n v="15183"/>
    <n v="16353"/>
    <n v="217249"/>
    <n v="0"/>
    <n v="162936.75"/>
  </r>
  <r>
    <s v="PPLCTL: TOTAL COST OF SALES"/>
    <s v="PPLCER: ENVIRONMENTAL COST RECOVERY"/>
    <n v="512107"/>
    <s v="ECR LANDFILL MAINTENANCE"/>
    <x v="1"/>
    <s v="0321 - TRIMBLE COUNTY 2 - GENERATION"/>
    <x v="2"/>
    <s v="PLTL: TOTAL LABOR"/>
    <s v="MA41KU"/>
    <s v="MA41KU TC2"/>
    <s v="OTHER"/>
    <s v="P42100: GENERATION"/>
    <n v="20441"/>
    <n v="18384"/>
    <n v="18242"/>
    <n v="18969"/>
    <n v="18642"/>
    <n v="17556"/>
    <n v="19198"/>
    <n v="19931"/>
    <n v="19153"/>
    <n v="20765"/>
    <n v="15638"/>
    <n v="16843"/>
    <n v="223761"/>
    <n v="0"/>
    <n v="167820.75"/>
  </r>
  <r>
    <s v="PPLCTL: TOTAL COST OF SALES"/>
    <s v="PPLCER: ENVIRONMENTAL COST RECOVERY"/>
    <n v="512107"/>
    <s v="ECR LANDFILL MAINTENANCE"/>
    <x v="1"/>
    <s v="0321 - TRIMBLE COUNTY 2 - GENERATION"/>
    <x v="7"/>
    <s v="PLTL: TOTAL LABOR"/>
    <s v="MA40LGE"/>
    <s v="MASS ALLOC 40 BUDGET"/>
    <s v="GEN O M: OTHER"/>
    <s v="P42100: GENERATION"/>
    <n v="20868"/>
    <n v="19808"/>
    <n v="21612"/>
    <n v="18216"/>
    <n v="20952"/>
    <n v="20088"/>
    <n v="18496"/>
    <n v="22317"/>
    <n v="19251"/>
    <n v="21257"/>
    <n v="19153"/>
    <n v="16036"/>
    <n v="238054"/>
    <n v="0"/>
    <n v="178540.5"/>
  </r>
  <r>
    <s v="PPLCTL: TOTAL COST OF SALES"/>
    <s v="PPLCER: ENVIRONMENTAL COST RECOVERY"/>
    <n v="512107"/>
    <s v="ECR LANDFILL MAINTENANCE"/>
    <x v="1"/>
    <s v="0321 - TRIMBLE COUNTY 2 - GENERATION"/>
    <x v="3"/>
    <s v="PLTL: TOTAL LABOR"/>
    <s v="MA41KU"/>
    <s v="MA41KU TC2"/>
    <s v="OTHER"/>
    <s v="P42100: GENERATION"/>
    <n v="21055"/>
    <n v="18935"/>
    <n v="18790"/>
    <n v="19538"/>
    <n v="19201"/>
    <n v="18083"/>
    <n v="19774"/>
    <n v="20529"/>
    <n v="19728"/>
    <n v="21388"/>
    <n v="16107"/>
    <n v="17348"/>
    <n v="230477"/>
    <n v="0"/>
    <n v="172857.75"/>
  </r>
  <r>
    <s v="PPLCTL: TOTAL COST OF SALES"/>
    <s v="PPLCER: ENVIRONMENTAL COST RECOVERY"/>
    <n v="512107"/>
    <s v="ECR LANDFILL MAINTENANCE"/>
    <x v="1"/>
    <s v="0321 - TRIMBLE COUNTY 2 - GENERATION"/>
    <x v="4"/>
    <s v="PLTL: TOTAL LABOR"/>
    <s v="MA41KU"/>
    <s v="MA41KU TC2"/>
    <s v="OTHER"/>
    <s v="P42100: GENERATION"/>
    <n v="21687"/>
    <n v="19504"/>
    <n v="19354"/>
    <n v="20125"/>
    <n v="19778"/>
    <n v="18626"/>
    <n v="20368"/>
    <n v="21146"/>
    <n v="20321"/>
    <n v="22030"/>
    <n v="16591"/>
    <n v="17869"/>
    <n v="237399"/>
    <n v="0"/>
    <n v="178049.25"/>
  </r>
  <r>
    <s v="PPLCTL: TOTAL COST OF SALES"/>
    <s v="PPLCER: ENVIRONMENTAL COST RECOVERY"/>
    <n v="512107"/>
    <s v="ECR LANDFILL MAINTENANCE"/>
    <x v="1"/>
    <s v="0321 - TRIMBLE COUNTY 2 - GENERATION"/>
    <x v="8"/>
    <s v="PLTL: TOTAL LABOR"/>
    <s v="MA40LGE"/>
    <s v="MASS ALLOC 40 BUDGET"/>
    <s v="GEN O M: OTHER"/>
    <s v="P42100: GENERATION"/>
    <n v="22542"/>
    <n v="21432"/>
    <n v="20129"/>
    <n v="20944"/>
    <n v="21755"/>
    <n v="18251"/>
    <n v="21231"/>
    <n v="22006"/>
    <n v="19990"/>
    <n v="22931"/>
    <n v="18449"/>
    <n v="17526"/>
    <n v="247187"/>
    <n v="0"/>
    <n v="185390.25"/>
  </r>
  <r>
    <s v="PPLCTL: TOTAL COST OF SALES"/>
    <s v="PPLCER: ENVIRONMENTAL COST RECOVERY"/>
    <n v="512107"/>
    <s v="ECR LANDFILL MAINTENANCE"/>
    <x v="1"/>
    <s v="0321 - TRIMBLE COUNTY 2 - GENERATION"/>
    <x v="9"/>
    <s v="PLTL: TOTAL LABOR"/>
    <s v="MA40LGE"/>
    <s v="MASS ALLOC 40 BUDGET"/>
    <s v="GEN O M: OTHER"/>
    <s v="P42100: GENERATION"/>
    <n v="23095"/>
    <n v="20770"/>
    <n v="20611"/>
    <n v="21431"/>
    <n v="21062"/>
    <n v="19835"/>
    <n v="21690"/>
    <n v="22519"/>
    <n v="21640"/>
    <n v="23460"/>
    <n v="17668"/>
    <n v="19030"/>
    <n v="252812"/>
    <n v="0"/>
    <n v="189609"/>
  </r>
  <r>
    <s v="PPLCTL: TOTAL COST OF SALES"/>
    <s v="PPLCER: ENVIRONMENTAL COST RECOVERY"/>
    <n v="512107"/>
    <s v="ECR LANDFILL MAINTENANCE"/>
    <x v="1"/>
    <s v="0321 - TRIMBLE COUNTY 2 - GENERATION"/>
    <x v="0"/>
    <s v="PLTL: TOTAL LABOR"/>
    <s v="MA40LGE"/>
    <s v="MASS ALLOC 40 BUDGET"/>
    <s v="GEN O M: OTHER"/>
    <s v="P42100: GENERATION"/>
    <n v="23788"/>
    <n v="21393"/>
    <n v="21229"/>
    <n v="22074"/>
    <n v="21694"/>
    <n v="20431"/>
    <n v="22341"/>
    <n v="23194"/>
    <n v="22289"/>
    <n v="24164"/>
    <n v="18198"/>
    <n v="19600"/>
    <n v="260396"/>
    <n v="0"/>
    <n v="195297"/>
  </r>
  <r>
    <s v="PPLCTL: TOTAL COST OF SALES"/>
    <s v="PPLCER: ENVIRONMENTAL COST RECOVERY"/>
    <n v="512107"/>
    <s v="ECR LANDFILL MAINTENANCE"/>
    <x v="1"/>
    <s v="0321 - TRIMBLE COUNTY 2 - GENERATION"/>
    <x v="1"/>
    <s v="PLTL: TOTAL LABOR"/>
    <s v="MA40LGE"/>
    <s v="MASS ALLOC 40 BUDGET"/>
    <s v="GEN O M: OTHER"/>
    <s v="P42100: GENERATION"/>
    <n v="24501"/>
    <n v="22035"/>
    <n v="21866"/>
    <n v="22736"/>
    <n v="22345"/>
    <n v="21043"/>
    <n v="23011"/>
    <n v="23890"/>
    <n v="22958"/>
    <n v="24889"/>
    <n v="18744"/>
    <n v="20188"/>
    <n v="268208"/>
    <n v="0"/>
    <n v="201156"/>
  </r>
  <r>
    <s v="PPLCTL: TOTAL COST OF SALES"/>
    <s v="PPLCER: ENVIRONMENTAL COST RECOVERY"/>
    <n v="512107"/>
    <s v="ECR LANDFILL MAINTENANCE"/>
    <x v="1"/>
    <s v="0321 - TRIMBLE COUNTY 2 - GENERATION"/>
    <x v="2"/>
    <s v="PLTL: TOTAL LABOR"/>
    <s v="MA40LGE"/>
    <s v="MASS ALLOC 40 BUDGET"/>
    <s v="GEN O M: OTHER"/>
    <s v="P42100: GENERATION"/>
    <n v="25236"/>
    <n v="22696"/>
    <n v="22521"/>
    <n v="23418"/>
    <n v="23015"/>
    <n v="21674"/>
    <n v="23701"/>
    <n v="24606"/>
    <n v="23646"/>
    <n v="25635"/>
    <n v="19306"/>
    <n v="20794"/>
    <n v="276248"/>
    <n v="0"/>
    <n v="207186"/>
  </r>
  <r>
    <s v="PPLCTL: TOTAL COST OF SALES"/>
    <s v="PPLCER: ENVIRONMENTAL COST RECOVERY"/>
    <n v="512107"/>
    <s v="ECR LANDFILL MAINTENANCE"/>
    <x v="1"/>
    <s v="0321 - TRIMBLE COUNTY 2 - GENERATION"/>
    <x v="3"/>
    <s v="PLTL: TOTAL LABOR"/>
    <s v="MA40LGE"/>
    <s v="MASS ALLOC 40 BUDGET"/>
    <s v="GEN O M: OTHER"/>
    <s v="P42100: GENERATION"/>
    <n v="25993"/>
    <n v="23377"/>
    <n v="23197"/>
    <n v="24121"/>
    <n v="23705"/>
    <n v="22325"/>
    <n v="24412"/>
    <n v="25345"/>
    <n v="24356"/>
    <n v="26405"/>
    <n v="19885"/>
    <n v="21418"/>
    <n v="284540"/>
    <n v="0"/>
    <n v="213405"/>
  </r>
  <r>
    <s v="PPLCTL: TOTAL COST OF SALES"/>
    <s v="PPLCER: ENVIRONMENTAL COST RECOVERY"/>
    <n v="512157"/>
    <s v="ECR EFFLUENT WATER MAINTENANCE"/>
    <x v="1"/>
    <s v="0311 - TRIMBLE COUNTY 1 - GENERATION"/>
    <x v="8"/>
    <s v="PNTL: TOTAL NON-LABOR"/>
    <s v="MA40LGE"/>
    <s v="MASS ALLOC 40 BUDGET"/>
    <s v="GEN O M: OTHER"/>
    <s v="P42100: GENERATION"/>
    <n v="26642"/>
    <n v="26642"/>
    <n v="26642"/>
    <n v="26642"/>
    <n v="26642"/>
    <n v="26642"/>
    <n v="26642"/>
    <n v="26642"/>
    <n v="26642"/>
    <n v="26642"/>
    <n v="26642"/>
    <n v="26642"/>
    <n v="319700"/>
    <n v="239775"/>
    <n v="0"/>
  </r>
  <r>
    <s v="PPLCTL: TOTAL COST OF SALES"/>
    <s v="PPLCER: ENVIRONMENTAL COST RECOVERY"/>
    <n v="512107"/>
    <s v="ECR LANDFILL MAINTENANCE"/>
    <x v="1"/>
    <s v="0321 - TRIMBLE COUNTY 2 - GENERATION"/>
    <x v="4"/>
    <s v="PLTL: TOTAL LABOR"/>
    <s v="MA40LGE"/>
    <s v="MASS ALLOC 40 BUDGET"/>
    <s v="GEN O M: OTHER"/>
    <s v="P42100: GENERATION"/>
    <n v="26774"/>
    <n v="24079"/>
    <n v="23894"/>
    <n v="24845"/>
    <n v="24417"/>
    <n v="22995"/>
    <n v="25145"/>
    <n v="26106"/>
    <n v="25087"/>
    <n v="27198"/>
    <n v="20483"/>
    <n v="22061"/>
    <n v="293085"/>
    <n v="0"/>
    <n v="219813.75"/>
  </r>
  <r>
    <s v="PPLCTL: TOTAL COST OF SALES"/>
    <s v="PPLCER: ENVIRONMENTAL COST RECOVERY"/>
    <n v="512157"/>
    <s v="ECR EFFLUENT WATER MAINTENANCE"/>
    <x v="1"/>
    <s v="0311 - TRIMBLE COUNTY 1 - GENERATION"/>
    <x v="9"/>
    <s v="PNTL: TOTAL NON-LABOR"/>
    <s v="MA40LGE"/>
    <s v="MASS ALLOC 40 BUDGET"/>
    <s v="GEN O M: OTHER"/>
    <s v="P42100: GENERATION"/>
    <n v="27441"/>
    <n v="27441"/>
    <n v="27441"/>
    <n v="27441"/>
    <n v="27441"/>
    <n v="27441"/>
    <n v="27441"/>
    <n v="27441"/>
    <n v="27441"/>
    <n v="27441"/>
    <n v="27441"/>
    <n v="27441"/>
    <n v="329288"/>
    <n v="246966"/>
    <n v="0"/>
  </r>
  <r>
    <s v="PPLCTL: TOTAL COST OF SALES"/>
    <s v="PPLCER: ENVIRONMENTAL COST RECOVERY"/>
    <n v="512157"/>
    <s v="ECR EFFLUENT WATER MAINTENANCE"/>
    <x v="1"/>
    <s v="0311 - TRIMBLE COUNTY 1 - GENERATION"/>
    <x v="0"/>
    <s v="PNTL: TOTAL NON-LABOR"/>
    <s v="MA40LGE"/>
    <s v="MASS ALLOC 40 BUDGET"/>
    <s v="GEN O M: OTHER"/>
    <s v="P42100: GENERATION"/>
    <n v="27441"/>
    <n v="27441"/>
    <n v="27441"/>
    <n v="27441"/>
    <n v="27441"/>
    <n v="27441"/>
    <n v="27441"/>
    <n v="27441"/>
    <n v="27441"/>
    <n v="27441"/>
    <n v="27441"/>
    <n v="27441"/>
    <n v="329288"/>
    <n v="246966"/>
    <n v="0"/>
  </r>
  <r>
    <s v="PPLCTL: TOTAL COST OF SALES"/>
    <s v="PPLCER: ENVIRONMENTAL COST RECOVERY"/>
    <n v="512157"/>
    <s v="ECR EFFLUENT WATER MAINTENANCE"/>
    <x v="1"/>
    <s v="0311 - TRIMBLE COUNTY 1 - GENERATION"/>
    <x v="1"/>
    <s v="PNTL: TOTAL NON-LABOR"/>
    <s v="MA40LGE"/>
    <s v="MASS ALLOC 40 BUDGET"/>
    <s v="GEN O M: OTHER"/>
    <s v="P42100: GENERATION"/>
    <n v="27441"/>
    <n v="27441"/>
    <n v="27441"/>
    <n v="27441"/>
    <n v="27441"/>
    <n v="27441"/>
    <n v="27441"/>
    <n v="27441"/>
    <n v="27441"/>
    <n v="27441"/>
    <n v="27441"/>
    <n v="27441"/>
    <n v="329288"/>
    <n v="246966"/>
    <n v="0"/>
  </r>
  <r>
    <s v="PPLCTL: TOTAL COST OF SALES"/>
    <s v="PPLCER: ENVIRONMENTAL COST RECOVERY"/>
    <n v="512157"/>
    <s v="ECR EFFLUENT WATER MAINTENANCE"/>
    <x v="1"/>
    <s v="0311 - TRIMBLE COUNTY 1 - GENERATION"/>
    <x v="2"/>
    <s v="PNTL: TOTAL NON-LABOR"/>
    <s v="MA40LGE"/>
    <s v="MASS ALLOC 40 BUDGET"/>
    <s v="GEN O M: OTHER"/>
    <s v="P42100: GENERATION"/>
    <n v="27441"/>
    <n v="27441"/>
    <n v="27441"/>
    <n v="27441"/>
    <n v="27441"/>
    <n v="27441"/>
    <n v="27441"/>
    <n v="27441"/>
    <n v="27441"/>
    <n v="27441"/>
    <n v="27441"/>
    <n v="27441"/>
    <n v="329288"/>
    <n v="246966"/>
    <n v="0"/>
  </r>
  <r>
    <s v="PPLCTL: TOTAL COST OF SALES"/>
    <s v="PPLCER: ENVIRONMENTAL COST RECOVERY"/>
    <n v="512157"/>
    <s v="ECR EFFLUENT WATER MAINTENANCE"/>
    <x v="1"/>
    <s v="0311 - TRIMBLE COUNTY 1 - GENERATION"/>
    <x v="3"/>
    <s v="PNTL: TOTAL NON-LABOR"/>
    <s v="MA40LGE"/>
    <s v="MASS ALLOC 40 BUDGET"/>
    <s v="GEN O M: OTHER"/>
    <s v="P42100: GENERATION"/>
    <n v="27441"/>
    <n v="27441"/>
    <n v="27441"/>
    <n v="27441"/>
    <n v="27441"/>
    <n v="27441"/>
    <n v="27441"/>
    <n v="27441"/>
    <n v="27441"/>
    <n v="27441"/>
    <n v="27441"/>
    <n v="27441"/>
    <n v="329288"/>
    <n v="246966"/>
    <n v="0"/>
  </r>
  <r>
    <s v="PPLCTL: TOTAL COST OF SALES"/>
    <s v="PPLCER: ENVIRONMENTAL COST RECOVERY"/>
    <n v="512157"/>
    <s v="ECR EFFLUENT WATER MAINTENANCE"/>
    <x v="1"/>
    <s v="0311 - TRIMBLE COUNTY 1 - GENERATION"/>
    <x v="4"/>
    <s v="PNTL: TOTAL NON-LABOR"/>
    <s v="MA40LGE"/>
    <s v="MASS ALLOC 40 BUDGET"/>
    <s v="GEN O M: OTHER"/>
    <s v="P42100: GENERATION"/>
    <n v="27441"/>
    <n v="27441"/>
    <n v="27441"/>
    <n v="27441"/>
    <n v="27441"/>
    <n v="27441"/>
    <n v="27441"/>
    <n v="27441"/>
    <n v="27441"/>
    <n v="27441"/>
    <n v="27441"/>
    <n v="27441"/>
    <n v="329288"/>
    <n v="246966"/>
    <n v="0"/>
  </r>
  <r>
    <s v="PPLCTL: TOTAL COST OF SALES"/>
    <s v="PPLCER: ENVIRONMENTAL COST RECOVERY"/>
    <n v="501253"/>
    <s v="ECR FLY ASH DISPOSAL"/>
    <x v="1"/>
    <s v="0301 - TRIMBLE COUNTY COMMON-GENERATION"/>
    <x v="5"/>
    <s v="PNTL: TOTAL NON-LABOR"/>
    <s v="TC-FADISP"/>
    <s v="TC FLY ASH DISPOSAL"/>
    <s v="GEN O M: OPERATIONS"/>
    <s v="P42100: GENERATION"/>
    <n v="28138"/>
    <n v="28138"/>
    <n v="28138"/>
    <n v="28138"/>
    <n v="28138"/>
    <n v="28138"/>
    <n v="28138"/>
    <n v="28138"/>
    <n v="28138"/>
    <n v="28138"/>
    <n v="28138"/>
    <n v="28138"/>
    <n v="337656"/>
    <n v="102101.20092770399"/>
    <n v="151140.79907229601"/>
  </r>
  <r>
    <s v="PPLCTL: TOTAL COST OF SALES"/>
    <s v="PPLCER: ENVIRONMENTAL COST RECOVERY"/>
    <n v="501253"/>
    <s v="ECR FLY ASH DISPOSAL"/>
    <x v="1"/>
    <s v="0301 - TRIMBLE COUNTY COMMON-GENERATION"/>
    <x v="6"/>
    <s v="PNTL: TOTAL NON-LABOR"/>
    <s v="TC-FADISP"/>
    <s v="TC FLY ASH DISPOSAL"/>
    <s v="GEN O M: OPERATIONS"/>
    <s v="P42100: GENERATION"/>
    <n v="28701"/>
    <n v="28701"/>
    <n v="28701"/>
    <n v="28701"/>
    <n v="28701"/>
    <n v="28701"/>
    <n v="28701"/>
    <n v="28701"/>
    <n v="28701"/>
    <n v="28701"/>
    <n v="28701"/>
    <n v="28701"/>
    <n v="344412"/>
    <n v="104144.095807308"/>
    <n v="154164.90419269202"/>
  </r>
  <r>
    <s v="PPLCTL: TOTAL COST OF SALES"/>
    <s v="PPLCER: ENVIRONMENTAL COST RECOVERY"/>
    <n v="502017"/>
    <s v="ECR EFFLUENT WATER OPERATIONS"/>
    <x v="1"/>
    <s v="0301 - TRIMBLE COUNTY COMMON-GENERATION"/>
    <x v="8"/>
    <s v="PLTL: TOTAL LABOR"/>
    <s v="TC-ELG"/>
    <s v="TC EFLUIENT GUIDELINES"/>
    <s v="GEN MTC: ELG"/>
    <s v="P42100: GENERATION"/>
    <n v="29094"/>
    <n v="27713"/>
    <n v="26154"/>
    <n v="27461"/>
    <n v="28704"/>
    <n v="24375"/>
    <n v="28400"/>
    <n v="28912"/>
    <n v="26272"/>
    <n v="30218"/>
    <n v="24457"/>
    <n v="24371"/>
    <n v="326130"/>
    <n v="98615.942434169992"/>
    <n v="145981.55756583001"/>
  </r>
  <r>
    <s v="PPLCTL: TOTAL COST OF SALES"/>
    <s v="PPLCER: ENVIRONMENTAL COST RECOVERY"/>
    <n v="501253"/>
    <s v="ECR FLY ASH DISPOSAL"/>
    <x v="1"/>
    <s v="0301 - TRIMBLE COUNTY COMMON-GENERATION"/>
    <x v="7"/>
    <s v="PNTL: TOTAL NON-LABOR"/>
    <s v="TC-FADISP"/>
    <s v="TC FLY ASH DISPOSAL"/>
    <s v="GEN O M: OPERATIONS"/>
    <s v="P42100: GENERATION"/>
    <n v="29275"/>
    <n v="29275"/>
    <n v="29275"/>
    <n v="29275"/>
    <n v="29275"/>
    <n v="29275"/>
    <n v="29275"/>
    <n v="29275"/>
    <n v="29275"/>
    <n v="29275"/>
    <n v="29275"/>
    <n v="29275"/>
    <n v="351300"/>
    <n v="106226.90515169999"/>
    <n v="157248.09484830001"/>
  </r>
  <r>
    <s v="PPLCTL: TOTAL COST OF SALES"/>
    <s v="PPLCER: ENVIRONMENTAL COST RECOVERY"/>
    <n v="512107"/>
    <s v="ECR LANDFILL MAINTENANCE"/>
    <x v="1"/>
    <s v="0301 - TRIMBLE COUNTY COMMON-GENERATION"/>
    <x v="5"/>
    <s v="PLTL: TOTAL LABOR"/>
    <s v="TC-CCRFAC"/>
    <s v="TC-CCR FACILITY"/>
    <s v="GEN O M: COST OF SALES"/>
    <s v="P42100: GENERATION"/>
    <n v="29574"/>
    <n v="29653"/>
    <n v="32368"/>
    <n v="30239"/>
    <n v="28512"/>
    <n v="29736"/>
    <n v="29050"/>
    <n v="31784"/>
    <n v="30537"/>
    <n v="30213"/>
    <n v="28328"/>
    <n v="27122"/>
    <n v="357117"/>
    <n v="107985.86304315299"/>
    <n v="159851.88695684701"/>
  </r>
  <r>
    <s v="PPLCTL: TOTAL COST OF SALES"/>
    <s v="PPLCER: ENVIRONMENTAL COST RECOVERY"/>
    <n v="502017"/>
    <s v="ECR EFFLUENT WATER OPERATIONS"/>
    <x v="1"/>
    <s v="0301 - TRIMBLE COUNTY COMMON-GENERATION"/>
    <x v="9"/>
    <s v="PLTL: TOTAL LABOR"/>
    <s v="TC-ELG"/>
    <s v="TC EFLUIENT GUIDELINES"/>
    <s v="GEN MTC: ELG"/>
    <s v="P42100: GENERATION"/>
    <n v="29840"/>
    <n v="26917"/>
    <n v="26822"/>
    <n v="28163"/>
    <n v="27926"/>
    <n v="26508"/>
    <n v="29125"/>
    <n v="29657"/>
    <n v="28456"/>
    <n v="30997"/>
    <n v="23563"/>
    <n v="26492"/>
    <n v="334466"/>
    <n v="101136.60136199399"/>
    <n v="149712.89863800601"/>
  </r>
  <r>
    <s v="PPLCTL: TOTAL COST OF SALES"/>
    <s v="PPLCER: ENVIRONMENTAL COST RECOVERY"/>
    <n v="502017"/>
    <s v="ECR EFFLUENT WATER OPERATIONS"/>
    <x v="1"/>
    <s v="0301 - TRIMBLE COUNTY COMMON-GENERATION"/>
    <x v="0"/>
    <s v="PLTL: TOTAL LABOR"/>
    <s v="TC-ELG"/>
    <s v="TC EFLUIENT GUIDELINES"/>
    <s v="GEN MTC: ELG"/>
    <s v="P42100: GENERATION"/>
    <n v="29840"/>
    <n v="26917"/>
    <n v="26822"/>
    <n v="28163"/>
    <n v="27926"/>
    <n v="26509"/>
    <n v="29125"/>
    <n v="29657"/>
    <n v="28456"/>
    <n v="30997"/>
    <n v="23563"/>
    <n v="26492"/>
    <n v="334467"/>
    <n v="101136.903744303"/>
    <n v="149713.34625569699"/>
  </r>
  <r>
    <s v="PPLCTL: TOTAL COST OF SALES"/>
    <s v="PPLCER: ENVIRONMENTAL COST RECOVERY"/>
    <n v="502017"/>
    <s v="ECR EFFLUENT WATER OPERATIONS"/>
    <x v="1"/>
    <s v="0301 - TRIMBLE COUNTY COMMON-GENERATION"/>
    <x v="1"/>
    <s v="PLTL: TOTAL LABOR"/>
    <s v="TC-ELG"/>
    <s v="TC EFLUIENT GUIDELINES"/>
    <s v="GEN MTC: ELG"/>
    <s v="P42100: GENERATION"/>
    <n v="29840"/>
    <n v="26917"/>
    <n v="26822"/>
    <n v="28163"/>
    <n v="27926"/>
    <n v="26509"/>
    <n v="29125"/>
    <n v="29657"/>
    <n v="28456"/>
    <n v="30997"/>
    <n v="23563"/>
    <n v="26492"/>
    <n v="334467"/>
    <n v="101136.903744303"/>
    <n v="149713.34625569699"/>
  </r>
  <r>
    <s v="PPLCTL: TOTAL COST OF SALES"/>
    <s v="PPLCER: ENVIRONMENTAL COST RECOVERY"/>
    <n v="502017"/>
    <s v="ECR EFFLUENT WATER OPERATIONS"/>
    <x v="1"/>
    <s v="0301 - TRIMBLE COUNTY COMMON-GENERATION"/>
    <x v="2"/>
    <s v="PLTL: TOTAL LABOR"/>
    <s v="TC-ELG"/>
    <s v="TC EFLUIENT GUIDELINES"/>
    <s v="GEN MTC: ELG"/>
    <s v="P42100: GENERATION"/>
    <n v="29840"/>
    <n v="26917"/>
    <n v="26822"/>
    <n v="28163"/>
    <n v="27926"/>
    <n v="26509"/>
    <n v="29125"/>
    <n v="29657"/>
    <n v="28456"/>
    <n v="30997"/>
    <n v="23563"/>
    <n v="26492"/>
    <n v="334467"/>
    <n v="101136.903744303"/>
    <n v="149713.34625569699"/>
  </r>
  <r>
    <s v="PPLCTL: TOTAL COST OF SALES"/>
    <s v="PPLCER: ENVIRONMENTAL COST RECOVERY"/>
    <n v="502017"/>
    <s v="ECR EFFLUENT WATER OPERATIONS"/>
    <x v="1"/>
    <s v="0301 - TRIMBLE COUNTY COMMON-GENERATION"/>
    <x v="3"/>
    <s v="PLTL: TOTAL LABOR"/>
    <s v="TC-ELG"/>
    <s v="TC EFLUIENT GUIDELINES"/>
    <s v="GEN MTC: ELG"/>
    <s v="P42100: GENERATION"/>
    <n v="29840"/>
    <n v="26917"/>
    <n v="26822"/>
    <n v="28163"/>
    <n v="27926"/>
    <n v="26509"/>
    <n v="29125"/>
    <n v="29657"/>
    <n v="28456"/>
    <n v="30997"/>
    <n v="23563"/>
    <n v="26492"/>
    <n v="334467"/>
    <n v="101136.903744303"/>
    <n v="149713.34625569699"/>
  </r>
  <r>
    <s v="PPLCTL: TOTAL COST OF SALES"/>
    <s v="PPLCER: ENVIRONMENTAL COST RECOVERY"/>
    <n v="502017"/>
    <s v="ECR EFFLUENT WATER OPERATIONS"/>
    <x v="1"/>
    <s v="0301 - TRIMBLE COUNTY COMMON-GENERATION"/>
    <x v="4"/>
    <s v="PLTL: TOTAL LABOR"/>
    <s v="TC-ELG"/>
    <s v="TC EFLUIENT GUIDELINES"/>
    <s v="GEN MTC: ELG"/>
    <s v="P42100: GENERATION"/>
    <n v="29840"/>
    <n v="26917"/>
    <n v="26822"/>
    <n v="28163"/>
    <n v="27926"/>
    <n v="26509"/>
    <n v="29125"/>
    <n v="29657"/>
    <n v="28456"/>
    <n v="30997"/>
    <n v="23563"/>
    <n v="26492"/>
    <n v="334467"/>
    <n v="101136.903744303"/>
    <n v="149713.34625569699"/>
  </r>
  <r>
    <s v="PPLCTL: TOTAL COST OF SALES"/>
    <s v="PPLCER: ENVIRONMENTAL COST RECOVERY"/>
    <n v="501253"/>
    <s v="ECR FLY ASH DISPOSAL"/>
    <x v="1"/>
    <s v="0301 - TRIMBLE COUNTY COMMON-GENERATION"/>
    <x v="8"/>
    <s v="PNTL: TOTAL NON-LABOR"/>
    <s v="TC-FADISP"/>
    <s v="TC FLY ASH DISPOSAL"/>
    <s v="GEN O M: OPERATIONS"/>
    <s v="P42100: GENERATION"/>
    <n v="29860"/>
    <n v="29860"/>
    <n v="29860"/>
    <n v="29860"/>
    <n v="29860"/>
    <n v="29860"/>
    <n v="29860"/>
    <n v="29860"/>
    <n v="29860"/>
    <n v="29860"/>
    <n v="29860"/>
    <n v="29860"/>
    <n v="358320"/>
    <n v="108349.62896088"/>
    <n v="160390.37103912001"/>
  </r>
  <r>
    <s v="PPLCTL: TOTAL COST OF SALES"/>
    <s v="PPLCER: ENVIRONMENTAL COST RECOVERY"/>
    <n v="512107"/>
    <s v="ECR LANDFILL MAINTENANCE"/>
    <x v="1"/>
    <s v="0301 - TRIMBLE COUNTY COMMON-GENERATION"/>
    <x v="6"/>
    <s v="PLTL: TOTAL LABOR"/>
    <s v="TC-CCRFAC"/>
    <s v="TC-CCR FACILITY"/>
    <s v="GEN O M: COST OF SALES"/>
    <s v="P42100: GENERATION"/>
    <n v="29878"/>
    <n v="29962"/>
    <n v="32697"/>
    <n v="29264"/>
    <n v="30037"/>
    <n v="30003"/>
    <n v="28030"/>
    <n v="33780"/>
    <n v="31252"/>
    <n v="30497"/>
    <n v="29004"/>
    <n v="26035"/>
    <n v="360440"/>
    <n v="108990.67945595999"/>
    <n v="161339.32054404001"/>
  </r>
  <r>
    <s v="PPLCTL: TOTAL COST OF SALES"/>
    <s v="PPLCER: ENVIRONMENTAL COST RECOVERY"/>
    <n v="512107"/>
    <s v="ECR LANDFILL MAINTENANCE"/>
    <x v="1"/>
    <s v="0301 - TRIMBLE COUNTY COMMON-GENERATION"/>
    <x v="5"/>
    <s v="PNTL: TOTAL NON-LABOR"/>
    <s v="TC-CCRASH"/>
    <s v="TC-CCR BTM/FLY ASH"/>
    <s v="GEN O M: COST OF SALES"/>
    <s v="P42100: GENERATION"/>
    <n v="30368"/>
    <n v="30368"/>
    <n v="30368"/>
    <n v="30368"/>
    <n v="30368"/>
    <n v="30368"/>
    <n v="30368"/>
    <n v="30368"/>
    <n v="30368"/>
    <n v="30368"/>
    <n v="30368"/>
    <n v="30368"/>
    <n v="364416"/>
    <n v="110192.951516544"/>
    <n v="163119.04848345599"/>
  </r>
  <r>
    <s v="PPLCTL: TOTAL COST OF SALES"/>
    <s v="PPLCER: ENVIRONMENTAL COST RECOVERY"/>
    <n v="512107"/>
    <s v="ECR LANDFILL MAINTENANCE"/>
    <x v="1"/>
    <s v="0301 - TRIMBLE COUNTY COMMON-GENERATION"/>
    <x v="5"/>
    <s v="PNTL: TOTAL NON-LABOR"/>
    <s v="TC-CCRFAC"/>
    <s v="TC-CCR FACILITY"/>
    <s v="GEN O M: COST OF SALES"/>
    <s v="P42100: GENERATION"/>
    <n v="30368"/>
    <n v="30368"/>
    <n v="30368"/>
    <n v="30368"/>
    <n v="30368"/>
    <n v="30368"/>
    <n v="30368"/>
    <n v="30368"/>
    <n v="30368"/>
    <n v="30368"/>
    <n v="30368"/>
    <n v="30368"/>
    <n v="364416"/>
    <n v="110192.951516544"/>
    <n v="163119.04848345599"/>
  </r>
  <r>
    <s v="PPLCTL: TOTAL COST OF SALES"/>
    <s v="PPLCER: ENVIRONMENTAL COST RECOVERY"/>
    <n v="512107"/>
    <s v="ECR LANDFILL MAINTENANCE"/>
    <x v="1"/>
    <s v="0301 - TRIMBLE COUNTY COMMON-GENERATION"/>
    <x v="5"/>
    <s v="PNTL: TOTAL NON-LABOR"/>
    <s v="TC-CCRGYP"/>
    <s v="TC-CCR GYPSUM PROCESSING"/>
    <s v="GEN O M: COST OF SALES"/>
    <s v="P42100: GENERATION"/>
    <n v="30368"/>
    <n v="30368"/>
    <n v="30368"/>
    <n v="30368"/>
    <n v="30368"/>
    <n v="30368"/>
    <n v="30368"/>
    <n v="30368"/>
    <n v="30368"/>
    <n v="30368"/>
    <n v="30368"/>
    <n v="30368"/>
    <n v="364416"/>
    <n v="110192.951516544"/>
    <n v="163119.04848345599"/>
  </r>
  <r>
    <s v="PPLCTL: TOTAL COST OF SALES"/>
    <s v="PPLCER: ENVIRONMENTAL COST RECOVERY"/>
    <n v="512107"/>
    <s v="ECR LANDFILL MAINTENANCE"/>
    <x v="1"/>
    <s v="0301 - TRIMBLE COUNTY COMMON-GENERATION"/>
    <x v="8"/>
    <s v="PNTL: TOTAL NON-LABOR"/>
    <s v="TC-CCRASH"/>
    <s v="TC-CCR BTM/FLY ASH"/>
    <s v="GEN O M: COST OF SALES"/>
    <s v="P42100: GENERATION"/>
    <n v="30646"/>
    <n v="30646"/>
    <n v="30646"/>
    <n v="30646"/>
    <n v="30646"/>
    <n v="30646"/>
    <n v="30646"/>
    <n v="30646"/>
    <n v="30646"/>
    <n v="30646"/>
    <n v="30646"/>
    <n v="30646"/>
    <n v="367752"/>
    <n v="111201.698899368"/>
    <n v="164612.301100632"/>
  </r>
  <r>
    <s v="PPLCTL: TOTAL COST OF SALES"/>
    <s v="PPLCER: ENVIRONMENTAL COST RECOVERY"/>
    <n v="512107"/>
    <s v="ECR LANDFILL MAINTENANCE"/>
    <x v="1"/>
    <s v="0301 - TRIMBLE COUNTY COMMON-GENERATION"/>
    <x v="8"/>
    <s v="PNTL: TOTAL NON-LABOR"/>
    <s v="TC-CCRFAC"/>
    <s v="TC-CCR FACILITY"/>
    <s v="GEN O M: COST OF SALES"/>
    <s v="P42100: GENERATION"/>
    <n v="30646"/>
    <n v="30646"/>
    <n v="30646"/>
    <n v="30646"/>
    <n v="30646"/>
    <n v="30646"/>
    <n v="30646"/>
    <n v="30646"/>
    <n v="30646"/>
    <n v="30646"/>
    <n v="30646"/>
    <n v="30646"/>
    <n v="367752"/>
    <n v="111201.698899368"/>
    <n v="164612.301100632"/>
  </r>
  <r>
    <s v="PPLCTL: TOTAL COST OF SALES"/>
    <s v="PPLCER: ENVIRONMENTAL COST RECOVERY"/>
    <n v="512107"/>
    <s v="ECR LANDFILL MAINTENANCE"/>
    <x v="1"/>
    <s v="0301 - TRIMBLE COUNTY COMMON-GENERATION"/>
    <x v="8"/>
    <s v="PNTL: TOTAL NON-LABOR"/>
    <s v="TC-CCRGYP"/>
    <s v="TC-CCR GYPSUM PROCESSING"/>
    <s v="GEN O M: COST OF SALES"/>
    <s v="P42100: GENERATION"/>
    <n v="30646"/>
    <n v="30646"/>
    <n v="30646"/>
    <n v="30646"/>
    <n v="30646"/>
    <n v="30646"/>
    <n v="30646"/>
    <n v="30646"/>
    <n v="30646"/>
    <n v="30646"/>
    <n v="30646"/>
    <n v="30646"/>
    <n v="367752"/>
    <n v="111201.698899368"/>
    <n v="164612.301100632"/>
  </r>
  <r>
    <s v="PPLCTL: TOTAL COST OF SALES"/>
    <s v="PPLCER: ENVIRONMENTAL COST RECOVERY"/>
    <n v="501253"/>
    <s v="ECR FLY ASH DISPOSAL"/>
    <x v="1"/>
    <s v="0301 - TRIMBLE COUNTY COMMON-GENERATION"/>
    <x v="9"/>
    <s v="PNTL: TOTAL NON-LABOR"/>
    <s v="TC-FADISP"/>
    <s v="TC FLY ASH DISPOSAL"/>
    <s v="GEN O M: OPERATIONS"/>
    <s v="P42100: GENERATION"/>
    <n v="30756"/>
    <n v="30756"/>
    <n v="30756"/>
    <n v="30756"/>
    <n v="30756"/>
    <n v="30756"/>
    <n v="30756"/>
    <n v="30756"/>
    <n v="30756"/>
    <n v="30756"/>
    <n v="30756"/>
    <n v="30756"/>
    <n v="369072"/>
    <n v="111600.84354724799"/>
    <n v="165203.15645275201"/>
  </r>
  <r>
    <s v="PPLCTL: TOTAL COST OF SALES"/>
    <s v="PPLCER: ENVIRONMENTAL COST RECOVERY"/>
    <n v="512107"/>
    <s v="ECR LANDFILL MAINTENANCE"/>
    <x v="1"/>
    <s v="0301 - TRIMBLE COUNTY COMMON-GENERATION"/>
    <x v="7"/>
    <s v="PNTL: TOTAL NON-LABOR"/>
    <s v="TC-CCRASH"/>
    <s v="TC-CCR BTM/FLY ASH"/>
    <s v="GEN O M: COST OF SALES"/>
    <s v="P42100: GENERATION"/>
    <n v="30825"/>
    <n v="30825"/>
    <n v="30825"/>
    <n v="30825"/>
    <n v="30825"/>
    <n v="30825"/>
    <n v="30825"/>
    <n v="30825"/>
    <n v="30825"/>
    <n v="30825"/>
    <n v="30825"/>
    <n v="30825"/>
    <n v="369900"/>
    <n v="111851.2160991"/>
    <n v="165573.78390090002"/>
  </r>
  <r>
    <s v="PPLCTL: TOTAL COST OF SALES"/>
    <s v="PPLCER: ENVIRONMENTAL COST RECOVERY"/>
    <n v="512107"/>
    <s v="ECR LANDFILL MAINTENANCE"/>
    <x v="1"/>
    <s v="0301 - TRIMBLE COUNTY COMMON-GENERATION"/>
    <x v="7"/>
    <s v="PNTL: TOTAL NON-LABOR"/>
    <s v="TC-CCRFAC"/>
    <s v="TC-CCR FACILITY"/>
    <s v="GEN O M: COST OF SALES"/>
    <s v="P42100: GENERATION"/>
    <n v="30825"/>
    <n v="30825"/>
    <n v="30825"/>
    <n v="30825"/>
    <n v="30825"/>
    <n v="30825"/>
    <n v="30825"/>
    <n v="30825"/>
    <n v="30825"/>
    <n v="30825"/>
    <n v="30825"/>
    <n v="30825"/>
    <n v="369900"/>
    <n v="111851.2160991"/>
    <n v="165573.78390090002"/>
  </r>
  <r>
    <s v="PPLCTL: TOTAL COST OF SALES"/>
    <s v="PPLCER: ENVIRONMENTAL COST RECOVERY"/>
    <n v="512107"/>
    <s v="ECR LANDFILL MAINTENANCE"/>
    <x v="1"/>
    <s v="0301 - TRIMBLE COUNTY COMMON-GENERATION"/>
    <x v="7"/>
    <s v="PNTL: TOTAL NON-LABOR"/>
    <s v="TC-CCRGYP"/>
    <s v="TC-CCR GYPSUM PROCESSING"/>
    <s v="GEN O M: COST OF SALES"/>
    <s v="P42100: GENERATION"/>
    <n v="30825"/>
    <n v="30825"/>
    <n v="30825"/>
    <n v="30825"/>
    <n v="30825"/>
    <n v="30825"/>
    <n v="30825"/>
    <n v="30825"/>
    <n v="30825"/>
    <n v="30825"/>
    <n v="30825"/>
    <n v="30825"/>
    <n v="369900"/>
    <n v="111851.2160991"/>
    <n v="165573.78390090002"/>
  </r>
  <r>
    <s v="PPLCTL: TOTAL COST OF SALES"/>
    <s v="PPLCER: ENVIRONMENTAL COST RECOVERY"/>
    <n v="512107"/>
    <s v="ECR LANDFILL MAINTENANCE"/>
    <x v="1"/>
    <s v="0301 - TRIMBLE COUNTY COMMON-GENERATION"/>
    <x v="6"/>
    <s v="PNTL: TOTAL NON-LABOR"/>
    <s v="TC-CCRASH"/>
    <s v="TC-CCR BTM/FLY ASH"/>
    <s v="GEN O M: COST OF SALES"/>
    <s v="P42100: GENERATION"/>
    <n v="30976"/>
    <n v="30976"/>
    <n v="30976"/>
    <n v="30976"/>
    <n v="30976"/>
    <n v="30976"/>
    <n v="30976"/>
    <n v="30976"/>
    <n v="30976"/>
    <n v="30976"/>
    <n v="30976"/>
    <n v="30976"/>
    <n v="371712"/>
    <n v="112399.13284300799"/>
    <n v="166384.867156992"/>
  </r>
  <r>
    <s v="PPLCTL: TOTAL COST OF SALES"/>
    <s v="PPLCER: ENVIRONMENTAL COST RECOVERY"/>
    <n v="512107"/>
    <s v="ECR LANDFILL MAINTENANCE"/>
    <x v="1"/>
    <s v="0301 - TRIMBLE COUNTY COMMON-GENERATION"/>
    <x v="6"/>
    <s v="PNTL: TOTAL NON-LABOR"/>
    <s v="TC-CCRFAC"/>
    <s v="TC-CCR FACILITY"/>
    <s v="GEN O M: COST OF SALES"/>
    <s v="P42100: GENERATION"/>
    <n v="30976"/>
    <n v="30976"/>
    <n v="30976"/>
    <n v="30976"/>
    <n v="30976"/>
    <n v="30976"/>
    <n v="30976"/>
    <n v="30976"/>
    <n v="30976"/>
    <n v="30976"/>
    <n v="30976"/>
    <n v="30976"/>
    <n v="371712"/>
    <n v="112399.13284300799"/>
    <n v="166384.867156992"/>
  </r>
  <r>
    <s v="PPLCTL: TOTAL COST OF SALES"/>
    <s v="PPLCER: ENVIRONMENTAL COST RECOVERY"/>
    <n v="512107"/>
    <s v="ECR LANDFILL MAINTENANCE"/>
    <x v="1"/>
    <s v="0301 - TRIMBLE COUNTY COMMON-GENERATION"/>
    <x v="6"/>
    <s v="PNTL: TOTAL NON-LABOR"/>
    <s v="TC-CCRGYP"/>
    <s v="TC-CCR GYPSUM PROCESSING"/>
    <s v="GEN O M: COST OF SALES"/>
    <s v="P42100: GENERATION"/>
    <n v="30976"/>
    <n v="30976"/>
    <n v="30976"/>
    <n v="30976"/>
    <n v="30976"/>
    <n v="30976"/>
    <n v="30976"/>
    <n v="30976"/>
    <n v="30976"/>
    <n v="30976"/>
    <n v="30976"/>
    <n v="30976"/>
    <n v="371712"/>
    <n v="112399.13284300799"/>
    <n v="166384.867156992"/>
  </r>
  <r>
    <s v="PPLCTL: TOTAL COST OF SALES"/>
    <s v="PPLCER: ENVIRONMENTAL COST RECOVERY"/>
    <n v="501253"/>
    <s v="ECR FLY ASH DISPOSAL"/>
    <x v="1"/>
    <s v="0301 - TRIMBLE COUNTY COMMON-GENERATION"/>
    <x v="0"/>
    <s v="PNTL: TOTAL NON-LABOR"/>
    <s v="TC-FADISP"/>
    <s v="TC FLY ASH DISPOSAL"/>
    <s v="GEN O M: OPERATIONS"/>
    <s v="P42100: GENERATION"/>
    <n v="31679"/>
    <n v="31679"/>
    <n v="31679"/>
    <n v="31679"/>
    <n v="31679"/>
    <n v="31679"/>
    <n v="31679"/>
    <n v="31679"/>
    <n v="31679"/>
    <n v="31679"/>
    <n v="31679"/>
    <n v="31679"/>
    <n v="380144"/>
    <n v="114948.82047249599"/>
    <n v="170159.17952750399"/>
  </r>
  <r>
    <s v="PPLCTL: TOTAL COST OF SALES"/>
    <s v="PPLCER: ENVIRONMENTAL COST RECOVERY"/>
    <n v="501253"/>
    <s v="ECR FLY ASH DISPOSAL"/>
    <x v="1"/>
    <s v="0301 - TRIMBLE COUNTY COMMON-GENERATION"/>
    <x v="5"/>
    <s v="PNTL: TOTAL NON-LABOR"/>
    <s v="TC-FABLO"/>
    <s v="TC FLY ASH BARGE LOADOUT"/>
    <s v="GEN MTC: CCP DISPOSAL"/>
    <s v="P42100: GENERATION"/>
    <n v="31837"/>
    <n v="31837"/>
    <n v="31837"/>
    <n v="31837"/>
    <n v="31837"/>
    <n v="31837"/>
    <n v="31837"/>
    <n v="31837"/>
    <n v="31837"/>
    <n v="31837"/>
    <n v="31837"/>
    <n v="31837"/>
    <n v="382044"/>
    <n v="115523.346859596"/>
    <n v="171009.653140404"/>
  </r>
  <r>
    <s v="PPLCTL: TOTAL COST OF SALES"/>
    <s v="PPLCER: ENVIRONMENTAL COST RECOVERY"/>
    <n v="512107"/>
    <s v="ECR LANDFILL MAINTENANCE"/>
    <x v="1"/>
    <s v="0301 - TRIMBLE COUNTY COMMON-GENERATION"/>
    <x v="7"/>
    <s v="PLTL: TOTAL LABOR"/>
    <s v="TC-CCRFAC"/>
    <s v="TC-CCR FACILITY"/>
    <s v="GEN O M: COST OF SALES"/>
    <s v="P42100: GENERATION"/>
    <n v="31921"/>
    <n v="30297"/>
    <n v="33059"/>
    <n v="27859"/>
    <n v="32042"/>
    <n v="30719"/>
    <n v="28280"/>
    <n v="34131"/>
    <n v="29443"/>
    <n v="32506"/>
    <n v="29292"/>
    <n v="24510"/>
    <n v="364057"/>
    <n v="110084.39626761299"/>
    <n v="162958.35373238701"/>
  </r>
  <r>
    <s v="PPLCTL: TOTAL COST OF SALES"/>
    <s v="PPLCER: ENVIRONMENTAL COST RECOVERY"/>
    <n v="512157"/>
    <s v="ECR EFFLUENT WATER MAINTENANCE"/>
    <x v="1"/>
    <s v="0321 - TRIMBLE COUNTY 2 - GENERATION"/>
    <x v="8"/>
    <s v="PNTL: TOTAL NON-LABOR"/>
    <s v="MA41KU"/>
    <s v="MA41KU TC2"/>
    <s v="OTHER"/>
    <s v="P42100: GENERATION"/>
    <n v="31955"/>
    <n v="31955"/>
    <n v="31955"/>
    <n v="31955"/>
    <n v="31955"/>
    <n v="31955"/>
    <n v="31955"/>
    <n v="31955"/>
    <n v="31955"/>
    <n v="31955"/>
    <n v="31955"/>
    <n v="31955"/>
    <n v="383457"/>
    <n v="0"/>
    <n v="287592.75"/>
  </r>
  <r>
    <s v="PPLCTL: TOTAL COST OF SALES"/>
    <s v="PPLCER: ENVIRONMENTAL COST RECOVERY"/>
    <n v="512107"/>
    <s v="ECR LANDFILL MAINTENANCE"/>
    <x v="1"/>
    <s v="0301 - TRIMBLE COUNTY COMMON-GENERATION"/>
    <x v="9"/>
    <s v="PNTL: TOTAL NON-LABOR"/>
    <s v="TC-CCRASH"/>
    <s v="TC-CCR BTM/FLY ASH"/>
    <s v="GEN O M: COST OF SALES"/>
    <s v="P42100: GENERATION"/>
    <n v="32054"/>
    <n v="32054"/>
    <n v="32054"/>
    <n v="32054"/>
    <n v="32054"/>
    <n v="32054"/>
    <n v="32054"/>
    <n v="32054"/>
    <n v="32054"/>
    <n v="32054"/>
    <n v="32054"/>
    <n v="32054"/>
    <n v="384648"/>
    <n v="116310.75039223199"/>
    <n v="172175.249607768"/>
  </r>
  <r>
    <s v="PPLCTL: TOTAL COST OF SALES"/>
    <s v="PPLCER: ENVIRONMENTAL COST RECOVERY"/>
    <n v="512107"/>
    <s v="ECR LANDFILL MAINTENANCE"/>
    <x v="1"/>
    <s v="0301 - TRIMBLE COUNTY COMMON-GENERATION"/>
    <x v="9"/>
    <s v="PNTL: TOTAL NON-LABOR"/>
    <s v="TC-CCRFAC"/>
    <s v="TC-CCR FACILITY"/>
    <s v="GEN O M: COST OF SALES"/>
    <s v="P42100: GENERATION"/>
    <n v="32054"/>
    <n v="32054"/>
    <n v="32054"/>
    <n v="32054"/>
    <n v="32054"/>
    <n v="32054"/>
    <n v="32054"/>
    <n v="32054"/>
    <n v="32054"/>
    <n v="32054"/>
    <n v="32054"/>
    <n v="32054"/>
    <n v="384648"/>
    <n v="116310.75039223199"/>
    <n v="172175.249607768"/>
  </r>
  <r>
    <s v="PPLCTL: TOTAL COST OF SALES"/>
    <s v="PPLCER: ENVIRONMENTAL COST RECOVERY"/>
    <n v="512107"/>
    <s v="ECR LANDFILL MAINTENANCE"/>
    <x v="1"/>
    <s v="0301 - TRIMBLE COUNTY COMMON-GENERATION"/>
    <x v="9"/>
    <s v="PNTL: TOTAL NON-LABOR"/>
    <s v="TC-CCRGYP"/>
    <s v="TC-CCR GYPSUM PROCESSING"/>
    <s v="GEN O M: COST OF SALES"/>
    <s v="P42100: GENERATION"/>
    <n v="32054"/>
    <n v="32054"/>
    <n v="32054"/>
    <n v="32054"/>
    <n v="32054"/>
    <n v="32054"/>
    <n v="32054"/>
    <n v="32054"/>
    <n v="32054"/>
    <n v="32054"/>
    <n v="32054"/>
    <n v="32054"/>
    <n v="384648"/>
    <n v="116310.75039223199"/>
    <n v="172175.249607768"/>
  </r>
  <r>
    <s v="PPLCTL: TOTAL COST OF SALES"/>
    <s v="PPLCER: ENVIRONMENTAL COST RECOVERY"/>
    <n v="501253"/>
    <s v="ECR FLY ASH DISPOSAL"/>
    <x v="1"/>
    <s v="0301 - TRIMBLE COUNTY COMMON-GENERATION"/>
    <x v="6"/>
    <s v="PNTL: TOTAL NON-LABOR"/>
    <s v="TC-FABLO"/>
    <s v="TC FLY ASH BARGE LOADOUT"/>
    <s v="GEN MTC: CCP DISPOSAL"/>
    <s v="P42100: GENERATION"/>
    <n v="32338"/>
    <n v="32338"/>
    <n v="32338"/>
    <n v="32338"/>
    <n v="32338"/>
    <n v="32338"/>
    <n v="32338"/>
    <n v="32338"/>
    <n v="32338"/>
    <n v="32338"/>
    <n v="32338"/>
    <n v="32338"/>
    <n v="388056"/>
    <n v="117341.269301304"/>
    <n v="173700.73069869602"/>
  </r>
  <r>
    <s v="PPLCTL: TOTAL COST OF SALES"/>
    <s v="PPLCER: ENVIRONMENTAL COST RECOVERY"/>
    <n v="501253"/>
    <s v="ECR FLY ASH DISPOSAL"/>
    <x v="1"/>
    <s v="0301 - TRIMBLE COUNTY COMMON-GENERATION"/>
    <x v="1"/>
    <s v="PNTL: TOTAL NON-LABOR"/>
    <s v="TC-FADISP"/>
    <s v="TC FLY ASH DISPOSAL"/>
    <s v="GEN O M: OPERATIONS"/>
    <s v="P42100: GENERATION"/>
    <n v="32629"/>
    <n v="32629"/>
    <n v="32629"/>
    <n v="32629"/>
    <n v="32629"/>
    <n v="32629"/>
    <n v="32629"/>
    <n v="32629"/>
    <n v="32629"/>
    <n v="32629"/>
    <n v="32629"/>
    <n v="32629"/>
    <n v="391548"/>
    <n v="118397.18832433199"/>
    <n v="175263.811675668"/>
  </r>
  <r>
    <s v="PPLCTL: TOTAL COST OF SALES"/>
    <s v="PPLCER: ENVIRONMENTAL COST RECOVERY"/>
    <n v="512157"/>
    <s v="ECR EFFLUENT WATER MAINTENANCE"/>
    <x v="1"/>
    <s v="0321 - TRIMBLE COUNTY 2 - GENERATION"/>
    <x v="9"/>
    <s v="PNTL: TOTAL NON-LABOR"/>
    <s v="MA41KU"/>
    <s v="MA41KU TC2"/>
    <s v="OTHER"/>
    <s v="P42100: GENERATION"/>
    <n v="32913"/>
    <n v="32913"/>
    <n v="32913"/>
    <n v="32913"/>
    <n v="32913"/>
    <n v="32913"/>
    <n v="32913"/>
    <n v="32913"/>
    <n v="32913"/>
    <n v="32913"/>
    <n v="32913"/>
    <n v="32913"/>
    <n v="394956"/>
    <n v="0"/>
    <n v="296217"/>
  </r>
  <r>
    <s v="PPLCTL: TOTAL COST OF SALES"/>
    <s v="PPLCER: ENVIRONMENTAL COST RECOVERY"/>
    <n v="512157"/>
    <s v="ECR EFFLUENT WATER MAINTENANCE"/>
    <x v="1"/>
    <s v="0321 - TRIMBLE COUNTY 2 - GENERATION"/>
    <x v="0"/>
    <s v="PNTL: TOTAL NON-LABOR"/>
    <s v="MA41KU"/>
    <s v="MA41KU TC2"/>
    <s v="OTHER"/>
    <s v="P42100: GENERATION"/>
    <n v="32913"/>
    <n v="32913"/>
    <n v="32913"/>
    <n v="32913"/>
    <n v="32913"/>
    <n v="32913"/>
    <n v="32913"/>
    <n v="32913"/>
    <n v="32913"/>
    <n v="32913"/>
    <n v="32913"/>
    <n v="32913"/>
    <n v="394956"/>
    <n v="0"/>
    <n v="296217"/>
  </r>
  <r>
    <s v="PPLCTL: TOTAL COST OF SALES"/>
    <s v="PPLCER: ENVIRONMENTAL COST RECOVERY"/>
    <n v="512157"/>
    <s v="ECR EFFLUENT WATER MAINTENANCE"/>
    <x v="1"/>
    <s v="0321 - TRIMBLE COUNTY 2 - GENERATION"/>
    <x v="1"/>
    <s v="PNTL: TOTAL NON-LABOR"/>
    <s v="MA41KU"/>
    <s v="MA41KU TC2"/>
    <s v="OTHER"/>
    <s v="P42100: GENERATION"/>
    <n v="32913"/>
    <n v="32913"/>
    <n v="32913"/>
    <n v="32913"/>
    <n v="32913"/>
    <n v="32913"/>
    <n v="32913"/>
    <n v="32913"/>
    <n v="32913"/>
    <n v="32913"/>
    <n v="32913"/>
    <n v="32913"/>
    <n v="394956"/>
    <n v="0"/>
    <n v="296217"/>
  </r>
  <r>
    <s v="PPLCTL: TOTAL COST OF SALES"/>
    <s v="PPLCER: ENVIRONMENTAL COST RECOVERY"/>
    <n v="512157"/>
    <s v="ECR EFFLUENT WATER MAINTENANCE"/>
    <x v="1"/>
    <s v="0321 - TRIMBLE COUNTY 2 - GENERATION"/>
    <x v="2"/>
    <s v="PNTL: TOTAL NON-LABOR"/>
    <s v="MA41KU"/>
    <s v="MA41KU TC2"/>
    <s v="OTHER"/>
    <s v="P42100: GENERATION"/>
    <n v="32913"/>
    <n v="32913"/>
    <n v="32913"/>
    <n v="32913"/>
    <n v="32913"/>
    <n v="32913"/>
    <n v="32913"/>
    <n v="32913"/>
    <n v="32913"/>
    <n v="32913"/>
    <n v="32913"/>
    <n v="32913"/>
    <n v="394956"/>
    <n v="0"/>
    <n v="296217"/>
  </r>
  <r>
    <s v="PPLCTL: TOTAL COST OF SALES"/>
    <s v="PPLCER: ENVIRONMENTAL COST RECOVERY"/>
    <n v="512157"/>
    <s v="ECR EFFLUENT WATER MAINTENANCE"/>
    <x v="1"/>
    <s v="0321 - TRIMBLE COUNTY 2 - GENERATION"/>
    <x v="3"/>
    <s v="PNTL: TOTAL NON-LABOR"/>
    <s v="MA41KU"/>
    <s v="MA41KU TC2"/>
    <s v="OTHER"/>
    <s v="P42100: GENERATION"/>
    <n v="32913"/>
    <n v="32913"/>
    <n v="32913"/>
    <n v="32913"/>
    <n v="32913"/>
    <n v="32913"/>
    <n v="32913"/>
    <n v="32913"/>
    <n v="32913"/>
    <n v="32913"/>
    <n v="32913"/>
    <n v="32913"/>
    <n v="394956"/>
    <n v="0"/>
    <n v="296217"/>
  </r>
  <r>
    <s v="PPLCTL: TOTAL COST OF SALES"/>
    <s v="PPLCER: ENVIRONMENTAL COST RECOVERY"/>
    <n v="512157"/>
    <s v="ECR EFFLUENT WATER MAINTENANCE"/>
    <x v="1"/>
    <s v="0321 - TRIMBLE COUNTY 2 - GENERATION"/>
    <x v="4"/>
    <s v="PNTL: TOTAL NON-LABOR"/>
    <s v="MA41KU"/>
    <s v="MA41KU TC2"/>
    <s v="OTHER"/>
    <s v="P42100: GENERATION"/>
    <n v="32913"/>
    <n v="32913"/>
    <n v="32913"/>
    <n v="32913"/>
    <n v="32913"/>
    <n v="32913"/>
    <n v="32913"/>
    <n v="32913"/>
    <n v="32913"/>
    <n v="32913"/>
    <n v="32913"/>
    <n v="32913"/>
    <n v="394956"/>
    <n v="0"/>
    <n v="296217"/>
  </r>
  <r>
    <s v="PPLCTL: TOTAL COST OF SALES"/>
    <s v="PPLCER: ENVIRONMENTAL COST RECOVERY"/>
    <n v="512107"/>
    <s v="ECR LANDFILL MAINTENANCE"/>
    <x v="1"/>
    <s v="0301 - TRIMBLE COUNTY COMMON-GENERATION"/>
    <x v="0"/>
    <s v="PNTL: TOTAL NON-LABOR"/>
    <s v="TC-CCRASH"/>
    <s v="TC-CCR BTM/FLY ASH"/>
    <s v="GEN O M: COST OF SALES"/>
    <s v="P42100: GENERATION"/>
    <n v="33016"/>
    <n v="33016"/>
    <n v="33016"/>
    <n v="33016"/>
    <n v="33016"/>
    <n v="33016"/>
    <n v="33016"/>
    <n v="33016"/>
    <n v="33016"/>
    <n v="33016"/>
    <n v="33016"/>
    <n v="33016"/>
    <n v="396187"/>
    <n v="119799.939855783"/>
    <n v="177340.31014421702"/>
  </r>
  <r>
    <s v="PPLCTL: TOTAL COST OF SALES"/>
    <s v="PPLCER: ENVIRONMENTAL COST RECOVERY"/>
    <n v="512107"/>
    <s v="ECR LANDFILL MAINTENANCE"/>
    <x v="1"/>
    <s v="0301 - TRIMBLE COUNTY COMMON-GENERATION"/>
    <x v="0"/>
    <s v="PNTL: TOTAL NON-LABOR"/>
    <s v="TC-CCRFAC"/>
    <s v="TC-CCR FACILITY"/>
    <s v="GEN O M: COST OF SALES"/>
    <s v="P42100: GENERATION"/>
    <n v="33016"/>
    <n v="33016"/>
    <n v="33016"/>
    <n v="33016"/>
    <n v="33016"/>
    <n v="33016"/>
    <n v="33016"/>
    <n v="33016"/>
    <n v="33016"/>
    <n v="33016"/>
    <n v="33016"/>
    <n v="33016"/>
    <n v="396187"/>
    <n v="119799.939855783"/>
    <n v="177340.31014421702"/>
  </r>
  <r>
    <s v="PPLCTL: TOTAL COST OF SALES"/>
    <s v="PPLCER: ENVIRONMENTAL COST RECOVERY"/>
    <n v="512107"/>
    <s v="ECR LANDFILL MAINTENANCE"/>
    <x v="1"/>
    <s v="0301 - TRIMBLE COUNTY COMMON-GENERATION"/>
    <x v="0"/>
    <s v="PNTL: TOTAL NON-LABOR"/>
    <s v="TC-CCRGYP"/>
    <s v="TC-CCR GYPSUM PROCESSING"/>
    <s v="GEN O M: COST OF SALES"/>
    <s v="P42100: GENERATION"/>
    <n v="33016"/>
    <n v="33016"/>
    <n v="33016"/>
    <n v="33016"/>
    <n v="33016"/>
    <n v="33016"/>
    <n v="33016"/>
    <n v="33016"/>
    <n v="33016"/>
    <n v="33016"/>
    <n v="33016"/>
    <n v="33016"/>
    <n v="396187"/>
    <n v="119799.939855783"/>
    <n v="177340.31014421702"/>
  </r>
  <r>
    <s v="PPLCTL: TOTAL COST OF SALES"/>
    <s v="PPLCER: ENVIRONMENTAL COST RECOVERY"/>
    <n v="501253"/>
    <s v="ECR FLY ASH DISPOSAL"/>
    <x v="1"/>
    <s v="0301 - TRIMBLE COUNTY COMMON-GENERATION"/>
    <x v="7"/>
    <s v="PNTL: TOTAL NON-LABOR"/>
    <s v="TC-FABLO"/>
    <s v="TC FLY ASH BARGE LOADOUT"/>
    <s v="GEN MTC: CCP DISPOSAL"/>
    <s v="P42100: GENERATION"/>
    <n v="33373"/>
    <n v="33373"/>
    <n v="33373"/>
    <n v="33373"/>
    <n v="33373"/>
    <n v="33373"/>
    <n v="33373"/>
    <n v="33373"/>
    <n v="33373"/>
    <n v="33373"/>
    <n v="33373"/>
    <n v="33373"/>
    <n v="400476"/>
    <n v="121096.857579084"/>
    <n v="179260.142420916"/>
  </r>
  <r>
    <s v="PPLCTL: TOTAL COST OF SALES"/>
    <s v="PPLCER: ENVIRONMENTAL COST RECOVERY"/>
    <n v="501253"/>
    <s v="ECR FLY ASH DISPOSAL"/>
    <x v="1"/>
    <s v="0301 - TRIMBLE COUNTY COMMON-GENERATION"/>
    <x v="2"/>
    <s v="PNTL: TOTAL NON-LABOR"/>
    <s v="TC-FADISP"/>
    <s v="TC FLY ASH DISPOSAL"/>
    <s v="GEN O M: OPERATIONS"/>
    <s v="P42100: GENERATION"/>
    <n v="33607"/>
    <n v="33607"/>
    <n v="33607"/>
    <n v="33607"/>
    <n v="33607"/>
    <n v="33607"/>
    <n v="33607"/>
    <n v="33607"/>
    <n v="33607"/>
    <n v="33607"/>
    <n v="33607"/>
    <n v="33607"/>
    <n v="403285"/>
    <n v="121946.249485065"/>
    <n v="180517.500514935"/>
  </r>
  <r>
    <s v="PPLCTL: TOTAL COST OF SALES"/>
    <s v="PPLCER: ENVIRONMENTAL COST RECOVERY"/>
    <n v="512107"/>
    <s v="ECR LANDFILL MAINTENANCE"/>
    <x v="1"/>
    <s v="0301 - TRIMBLE COUNTY COMMON-GENERATION"/>
    <x v="1"/>
    <s v="PNTL: TOTAL NON-LABOR"/>
    <s v="TC-CCRASH"/>
    <s v="TC-CCR BTM/FLY ASH"/>
    <s v="GEN O M: COST OF SALES"/>
    <s v="P42100: GENERATION"/>
    <n v="34006"/>
    <n v="34006"/>
    <n v="34006"/>
    <n v="34006"/>
    <n v="34006"/>
    <n v="34006"/>
    <n v="34006"/>
    <n v="34006"/>
    <n v="34006"/>
    <n v="34006"/>
    <n v="34006"/>
    <n v="34006"/>
    <n v="408073"/>
    <n v="123394.05598055699"/>
    <n v="182660.69401944301"/>
  </r>
  <r>
    <s v="PPLCTL: TOTAL COST OF SALES"/>
    <s v="PPLCER: ENVIRONMENTAL COST RECOVERY"/>
    <n v="512107"/>
    <s v="ECR LANDFILL MAINTENANCE"/>
    <x v="1"/>
    <s v="0301 - TRIMBLE COUNTY COMMON-GENERATION"/>
    <x v="1"/>
    <s v="PNTL: TOTAL NON-LABOR"/>
    <s v="TC-CCRFAC"/>
    <s v="TC-CCR FACILITY"/>
    <s v="GEN O M: COST OF SALES"/>
    <s v="P42100: GENERATION"/>
    <n v="34006"/>
    <n v="34006"/>
    <n v="34006"/>
    <n v="34006"/>
    <n v="34006"/>
    <n v="34006"/>
    <n v="34006"/>
    <n v="34006"/>
    <n v="34006"/>
    <n v="34006"/>
    <n v="34006"/>
    <n v="34006"/>
    <n v="408073"/>
    <n v="123394.05598055699"/>
    <n v="182660.69401944301"/>
  </r>
  <r>
    <s v="PPLCTL: TOTAL COST OF SALES"/>
    <s v="PPLCER: ENVIRONMENTAL COST RECOVERY"/>
    <n v="512107"/>
    <s v="ECR LANDFILL MAINTENANCE"/>
    <x v="1"/>
    <s v="0301 - TRIMBLE COUNTY COMMON-GENERATION"/>
    <x v="1"/>
    <s v="PNTL: TOTAL NON-LABOR"/>
    <s v="TC-CCRGYP"/>
    <s v="TC-CCR GYPSUM PROCESSING"/>
    <s v="GEN O M: COST OF SALES"/>
    <s v="P42100: GENERATION"/>
    <n v="34006"/>
    <n v="34006"/>
    <n v="34006"/>
    <n v="34006"/>
    <n v="34006"/>
    <n v="34006"/>
    <n v="34006"/>
    <n v="34006"/>
    <n v="34006"/>
    <n v="34006"/>
    <n v="34006"/>
    <n v="34006"/>
    <n v="408073"/>
    <n v="123394.05598055699"/>
    <n v="182660.69401944301"/>
  </r>
  <r>
    <s v="PPLCTL: TOTAL COST OF SALES"/>
    <s v="PPLCER: ENVIRONMENTAL COST RECOVERY"/>
    <n v="501253"/>
    <s v="ECR FLY ASH DISPOSAL"/>
    <x v="1"/>
    <s v="0301 - TRIMBLE COUNTY COMMON-GENERATION"/>
    <x v="8"/>
    <s v="PNTL: TOTAL NON-LABOR"/>
    <s v="TC-FABLO"/>
    <s v="TC FLY ASH BARGE LOADOUT"/>
    <s v="GEN MTC: CCP DISPOSAL"/>
    <s v="P42100: GENERATION"/>
    <n v="34441"/>
    <n v="34441"/>
    <n v="34441"/>
    <n v="34441"/>
    <n v="34441"/>
    <n v="34441"/>
    <n v="34441"/>
    <n v="34441"/>
    <n v="34441"/>
    <n v="34441"/>
    <n v="34441"/>
    <n v="34441"/>
    <n v="413292"/>
    <n v="124972.18925122799"/>
    <n v="184996.810748772"/>
  </r>
  <r>
    <s v="PPLCTL: TOTAL COST OF SALES"/>
    <s v="PPLCER: ENVIRONMENTAL COST RECOVERY"/>
    <n v="512107"/>
    <s v="ECR LANDFILL MAINTENANCE"/>
    <x v="1"/>
    <s v="0301 - TRIMBLE COUNTY COMMON-GENERATION"/>
    <x v="8"/>
    <s v="PLTL: TOTAL LABOR"/>
    <s v="TC-CCRFAC"/>
    <s v="TC-CCR FACILITY"/>
    <s v="GEN O M: COST OF SALES"/>
    <s v="P42100: GENERATION"/>
    <n v="34483"/>
    <n v="32783"/>
    <n v="30789"/>
    <n v="32034"/>
    <n v="33272"/>
    <n v="27909"/>
    <n v="32466"/>
    <n v="33655"/>
    <n v="30574"/>
    <n v="35069"/>
    <n v="28216"/>
    <n v="26791"/>
    <n v="378041"/>
    <n v="114312.910476669"/>
    <n v="169217.839523331"/>
  </r>
  <r>
    <s v="PPLCTL: TOTAL COST OF SALES"/>
    <s v="PPLCER: ENVIRONMENTAL COST RECOVERY"/>
    <n v="501253"/>
    <s v="ECR FLY ASH DISPOSAL"/>
    <x v="1"/>
    <s v="0301 - TRIMBLE COUNTY COMMON-GENERATION"/>
    <x v="3"/>
    <s v="PNTL: TOTAL NON-LABOR"/>
    <s v="TC-FADISP"/>
    <s v="TC FLY ASH DISPOSAL"/>
    <s v="GEN O M: OPERATIONS"/>
    <s v="P42100: GENERATION"/>
    <n v="34616"/>
    <n v="34616"/>
    <n v="34616"/>
    <n v="34616"/>
    <n v="34616"/>
    <n v="34616"/>
    <n v="34616"/>
    <n v="34616"/>
    <n v="34616"/>
    <n v="34616"/>
    <n v="34616"/>
    <n v="34616"/>
    <n v="415391"/>
    <n v="125606.88971781899"/>
    <n v="185936.36028218101"/>
  </r>
  <r>
    <s v="PPLCTL: TOTAL COST OF SALES"/>
    <s v="PPLCER: ENVIRONMENTAL COST RECOVERY"/>
    <n v="512107"/>
    <s v="ECR LANDFILL MAINTENANCE"/>
    <x v="1"/>
    <s v="0301 - TRIMBLE COUNTY COMMON-GENERATION"/>
    <x v="2"/>
    <s v="PNTL: TOTAL NON-LABOR"/>
    <s v="TC-CCRASH"/>
    <s v="TC-CCR BTM/FLY ASH"/>
    <s v="GEN O M: COST OF SALES"/>
    <s v="P42100: GENERATION"/>
    <n v="35025"/>
    <n v="35025"/>
    <n v="35025"/>
    <n v="35025"/>
    <n v="35025"/>
    <n v="35025"/>
    <n v="35025"/>
    <n v="35025"/>
    <n v="35025"/>
    <n v="35025"/>
    <n v="35025"/>
    <n v="35025"/>
    <n v="420305"/>
    <n v="127092.796384245"/>
    <n v="188135.95361575502"/>
  </r>
  <r>
    <s v="PPLCTL: TOTAL COST OF SALES"/>
    <s v="PPLCER: ENVIRONMENTAL COST RECOVERY"/>
    <n v="512107"/>
    <s v="ECR LANDFILL MAINTENANCE"/>
    <x v="1"/>
    <s v="0301 - TRIMBLE COUNTY COMMON-GENERATION"/>
    <x v="2"/>
    <s v="PNTL: TOTAL NON-LABOR"/>
    <s v="TC-CCRFAC"/>
    <s v="TC-CCR FACILITY"/>
    <s v="GEN O M: COST OF SALES"/>
    <s v="P42100: GENERATION"/>
    <n v="35025"/>
    <n v="35025"/>
    <n v="35025"/>
    <n v="35025"/>
    <n v="35025"/>
    <n v="35025"/>
    <n v="35025"/>
    <n v="35025"/>
    <n v="35025"/>
    <n v="35025"/>
    <n v="35025"/>
    <n v="35025"/>
    <n v="420305"/>
    <n v="127092.796384245"/>
    <n v="188135.95361575502"/>
  </r>
  <r>
    <s v="PPLCTL: TOTAL COST OF SALES"/>
    <s v="PPLCER: ENVIRONMENTAL COST RECOVERY"/>
    <n v="512107"/>
    <s v="ECR LANDFILL MAINTENANCE"/>
    <x v="1"/>
    <s v="0301 - TRIMBLE COUNTY COMMON-GENERATION"/>
    <x v="2"/>
    <s v="PNTL: TOTAL NON-LABOR"/>
    <s v="TC-CCRGYP"/>
    <s v="TC-CCR GYPSUM PROCESSING"/>
    <s v="GEN O M: COST OF SALES"/>
    <s v="P42100: GENERATION"/>
    <n v="35025"/>
    <n v="35025"/>
    <n v="35025"/>
    <n v="35025"/>
    <n v="35025"/>
    <n v="35025"/>
    <n v="35025"/>
    <n v="35025"/>
    <n v="35025"/>
    <n v="35025"/>
    <n v="35025"/>
    <n v="35025"/>
    <n v="420305"/>
    <n v="127092.796384245"/>
    <n v="188135.95361575502"/>
  </r>
  <r>
    <s v="PPLCTL: TOTAL COST OF SALES"/>
    <s v="PPLCER: ENVIRONMENTAL COST RECOVERY"/>
    <n v="512107"/>
    <s v="ECR LANDFILL MAINTENANCE"/>
    <x v="1"/>
    <s v="0301 - TRIMBLE COUNTY COMMON-GENERATION"/>
    <x v="9"/>
    <s v="PLTL: TOTAL LABOR"/>
    <s v="TC-CCRFAC"/>
    <s v="TC-CCR FACILITY"/>
    <s v="GEN O M: COST OF SALES"/>
    <s v="P42100: GENERATION"/>
    <n v="35329"/>
    <n v="31770"/>
    <n v="31527"/>
    <n v="32780"/>
    <n v="32213"/>
    <n v="30335"/>
    <n v="33170"/>
    <n v="34441"/>
    <n v="33099"/>
    <n v="35880"/>
    <n v="27023"/>
    <n v="29093"/>
    <n v="386659"/>
    <n v="116918.84121563099"/>
    <n v="173075.40878436901"/>
  </r>
  <r>
    <s v="PPLCTL: TOTAL COST OF SALES"/>
    <s v="PPLCER: ENVIRONMENTAL COST RECOVERY"/>
    <n v="501253"/>
    <s v="ECR FLY ASH DISPOSAL"/>
    <x v="1"/>
    <s v="0301 - TRIMBLE COUNTY COMMON-GENERATION"/>
    <x v="9"/>
    <s v="PNTL: TOTAL NON-LABOR"/>
    <s v="TC-FABLO"/>
    <s v="TC FLY ASH BARGE LOADOUT"/>
    <s v="GEN MTC: CCP DISPOSAL"/>
    <s v="P42100: GENERATION"/>
    <n v="35543"/>
    <n v="35543"/>
    <n v="35543"/>
    <n v="35543"/>
    <n v="35543"/>
    <n v="35543"/>
    <n v="35543"/>
    <n v="35543"/>
    <n v="35543"/>
    <n v="35543"/>
    <n v="35543"/>
    <n v="35543"/>
    <n v="426516"/>
    <n v="128970.89290544399"/>
    <n v="190916.10709455601"/>
  </r>
  <r>
    <s v="PPLCTL: TOTAL COST OF SALES"/>
    <s v="PPLCER: ENVIRONMENTAL COST RECOVERY"/>
    <n v="501253"/>
    <s v="ECR FLY ASH DISPOSAL"/>
    <x v="1"/>
    <s v="0301 - TRIMBLE COUNTY COMMON-GENERATION"/>
    <x v="4"/>
    <s v="PNTL: TOTAL NON-LABOR"/>
    <s v="TC-FADISP"/>
    <s v="TC FLY ASH DISPOSAL"/>
    <s v="GEN O M: OPERATIONS"/>
    <s v="P42100: GENERATION"/>
    <n v="35655"/>
    <n v="35655"/>
    <n v="35655"/>
    <n v="35655"/>
    <n v="35655"/>
    <n v="35655"/>
    <n v="35655"/>
    <n v="35655"/>
    <n v="35655"/>
    <n v="35655"/>
    <n v="35655"/>
    <n v="35655"/>
    <n v="427865"/>
    <n v="129378.80664028499"/>
    <n v="191519.94335971499"/>
  </r>
  <r>
    <s v="PPLCTL: TOTAL COST OF SALES"/>
    <s v="PPLCER: ENVIRONMENTAL COST RECOVERY"/>
    <n v="512107"/>
    <s v="ECR LANDFILL MAINTENANCE"/>
    <x v="1"/>
    <s v="0301 - TRIMBLE COUNTY COMMON-GENERATION"/>
    <x v="3"/>
    <s v="PNTL: TOTAL NON-LABOR"/>
    <s v="TC-CCRASH"/>
    <s v="TC-CCR BTM/FLY ASH"/>
    <s v="GEN O M: COST OF SALES"/>
    <s v="P42100: GENERATION"/>
    <n v="36077"/>
    <n v="36077"/>
    <n v="36077"/>
    <n v="36077"/>
    <n v="36077"/>
    <n v="36077"/>
    <n v="36077"/>
    <n v="36077"/>
    <n v="36077"/>
    <n v="36077"/>
    <n v="36077"/>
    <n v="36077"/>
    <n v="432921"/>
    <n v="130907.651594589"/>
    <n v="193783.098405411"/>
  </r>
  <r>
    <s v="PPLCTL: TOTAL COST OF SALES"/>
    <s v="PPLCER: ENVIRONMENTAL COST RECOVERY"/>
    <n v="512107"/>
    <s v="ECR LANDFILL MAINTENANCE"/>
    <x v="1"/>
    <s v="0301 - TRIMBLE COUNTY COMMON-GENERATION"/>
    <x v="3"/>
    <s v="PNTL: TOTAL NON-LABOR"/>
    <s v="TC-CCRFAC"/>
    <s v="TC-CCR FACILITY"/>
    <s v="GEN O M: COST OF SALES"/>
    <s v="P42100: GENERATION"/>
    <n v="36077"/>
    <n v="36077"/>
    <n v="36077"/>
    <n v="36077"/>
    <n v="36077"/>
    <n v="36077"/>
    <n v="36077"/>
    <n v="36077"/>
    <n v="36077"/>
    <n v="36077"/>
    <n v="36077"/>
    <n v="36077"/>
    <n v="432921"/>
    <n v="130907.651594589"/>
    <n v="193783.098405411"/>
  </r>
  <r>
    <s v="PPLCTL: TOTAL COST OF SALES"/>
    <s v="PPLCER: ENVIRONMENTAL COST RECOVERY"/>
    <n v="512107"/>
    <s v="ECR LANDFILL MAINTENANCE"/>
    <x v="1"/>
    <s v="0301 - TRIMBLE COUNTY COMMON-GENERATION"/>
    <x v="3"/>
    <s v="PNTL: TOTAL NON-LABOR"/>
    <s v="TC-CCRGYP"/>
    <s v="TC-CCR GYPSUM PROCESSING"/>
    <s v="GEN O M: COST OF SALES"/>
    <s v="P42100: GENERATION"/>
    <n v="36077"/>
    <n v="36077"/>
    <n v="36077"/>
    <n v="36077"/>
    <n v="36077"/>
    <n v="36077"/>
    <n v="36077"/>
    <n v="36077"/>
    <n v="36077"/>
    <n v="36077"/>
    <n v="36077"/>
    <n v="36077"/>
    <n v="432921"/>
    <n v="130907.651594589"/>
    <n v="193783.098405411"/>
  </r>
  <r>
    <s v="PPLCTL: TOTAL COST OF SALES"/>
    <s v="PPLCER: ENVIRONMENTAL COST RECOVERY"/>
    <n v="512107"/>
    <s v="ECR LANDFILL MAINTENANCE"/>
    <x v="1"/>
    <s v="0301 - TRIMBLE COUNTY COMMON-GENERATION"/>
    <x v="0"/>
    <s v="PLTL: TOTAL LABOR"/>
    <s v="TC-CCRFAC"/>
    <s v="TC-CCR FACILITY"/>
    <s v="GEN O M: COST OF SALES"/>
    <s v="P42100: GENERATION"/>
    <n v="36389"/>
    <n v="32723"/>
    <n v="32473"/>
    <n v="33763"/>
    <n v="33179"/>
    <n v="31245"/>
    <n v="34165"/>
    <n v="35474"/>
    <n v="34092"/>
    <n v="36956"/>
    <n v="27833"/>
    <n v="29966"/>
    <n v="398258"/>
    <n v="120426.173617722"/>
    <n v="178267.326382278"/>
  </r>
  <r>
    <s v="PPLCTL: TOTAL COST OF SALES"/>
    <s v="PPLCER: ENVIRONMENTAL COST RECOVERY"/>
    <n v="501253"/>
    <s v="ECR FLY ASH DISPOSAL"/>
    <x v="1"/>
    <s v="0301 - TRIMBLE COUNTY COMMON-GENERATION"/>
    <x v="0"/>
    <s v="PNTL: TOTAL NON-LABOR"/>
    <s v="TC-FABLO"/>
    <s v="TC FLY ASH BARGE LOADOUT"/>
    <s v="GEN MTC: CCP DISPOSAL"/>
    <s v="P42100: GENERATION"/>
    <n v="36609"/>
    <n v="36609"/>
    <n v="36609"/>
    <n v="36609"/>
    <n v="36609"/>
    <n v="36609"/>
    <n v="36609"/>
    <n v="36609"/>
    <n v="36609"/>
    <n v="36609"/>
    <n v="36609"/>
    <n v="36609"/>
    <n v="439311"/>
    <n v="132839.87454909898"/>
    <n v="196643.37545090102"/>
  </r>
  <r>
    <s v="PPLCTL: TOTAL COST OF SALES"/>
    <s v="PPLCER: ENVIRONMENTAL COST RECOVERY"/>
    <n v="512107"/>
    <s v="ECR LANDFILL MAINTENANCE"/>
    <x v="1"/>
    <s v="0311 - TRIMBLE COUNTY 1 - GENERATION"/>
    <x v="5"/>
    <s v="PNTL: TOTAL NON-LABOR"/>
    <s v="MA40LGE"/>
    <s v="MASS ALLOC 40 BUDGET"/>
    <s v="GEN O M: OTHER"/>
    <s v="P42100: GENERATION"/>
    <n v="36724"/>
    <n v="36724"/>
    <n v="36724"/>
    <n v="36724"/>
    <n v="36724"/>
    <n v="36724"/>
    <n v="66590"/>
    <n v="66590"/>
    <n v="66590"/>
    <n v="66590"/>
    <n v="66590"/>
    <n v="66590"/>
    <n v="619882"/>
    <n v="464911.5"/>
    <n v="0"/>
  </r>
  <r>
    <s v="PPLCTL: TOTAL COST OF SALES"/>
    <s v="PPLCER: ENVIRONMENTAL COST RECOVERY"/>
    <n v="512107"/>
    <s v="ECR LANDFILL MAINTENANCE"/>
    <x v="1"/>
    <s v="0301 - TRIMBLE COUNTY COMMON-GENERATION"/>
    <x v="4"/>
    <s v="PNTL: TOTAL NON-LABOR"/>
    <s v="TC-CCRASH"/>
    <s v="TC-CCR BTM/FLY ASH"/>
    <s v="GEN O M: COST OF SALES"/>
    <s v="P42100: GENERATION"/>
    <n v="37160"/>
    <n v="37160"/>
    <n v="37160"/>
    <n v="37160"/>
    <n v="37160"/>
    <n v="37160"/>
    <n v="37160"/>
    <n v="37160"/>
    <n v="37160"/>
    <n v="37160"/>
    <n v="37160"/>
    <n v="37160"/>
    <n v="445922"/>
    <n v="134838.923993898"/>
    <n v="199602.576006102"/>
  </r>
  <r>
    <s v="PPLCTL: TOTAL COST OF SALES"/>
    <s v="PPLCER: ENVIRONMENTAL COST RECOVERY"/>
    <n v="512107"/>
    <s v="ECR LANDFILL MAINTENANCE"/>
    <x v="1"/>
    <s v="0301 - TRIMBLE COUNTY COMMON-GENERATION"/>
    <x v="4"/>
    <s v="PNTL: TOTAL NON-LABOR"/>
    <s v="TC-CCRFAC"/>
    <s v="TC-CCR FACILITY"/>
    <s v="GEN O M: COST OF SALES"/>
    <s v="P42100: GENERATION"/>
    <n v="37160"/>
    <n v="37160"/>
    <n v="37160"/>
    <n v="37160"/>
    <n v="37160"/>
    <n v="37160"/>
    <n v="37160"/>
    <n v="37160"/>
    <n v="37160"/>
    <n v="37160"/>
    <n v="37160"/>
    <n v="37160"/>
    <n v="445922"/>
    <n v="134838.923993898"/>
    <n v="199602.576006102"/>
  </r>
  <r>
    <s v="PPLCTL: TOTAL COST OF SALES"/>
    <s v="PPLCER: ENVIRONMENTAL COST RECOVERY"/>
    <n v="512107"/>
    <s v="ECR LANDFILL MAINTENANCE"/>
    <x v="1"/>
    <s v="0301 - TRIMBLE COUNTY COMMON-GENERATION"/>
    <x v="4"/>
    <s v="PNTL: TOTAL NON-LABOR"/>
    <s v="TC-CCRGYP"/>
    <s v="TC-CCR GYPSUM PROCESSING"/>
    <s v="GEN O M: COST OF SALES"/>
    <s v="P42100: GENERATION"/>
    <n v="37160"/>
    <n v="37160"/>
    <n v="37160"/>
    <n v="37160"/>
    <n v="37160"/>
    <n v="37160"/>
    <n v="37160"/>
    <n v="37160"/>
    <n v="37160"/>
    <n v="37160"/>
    <n v="37160"/>
    <n v="37160"/>
    <n v="445922"/>
    <n v="134838.923993898"/>
    <n v="199602.576006102"/>
  </r>
  <r>
    <s v="PPLCTL: TOTAL COST OF SALES"/>
    <s v="PPLCER: ENVIRONMENTAL COST RECOVERY"/>
    <n v="512107"/>
    <s v="ECR LANDFILL MAINTENANCE"/>
    <x v="1"/>
    <s v="0301 - TRIMBLE COUNTY COMMON-GENERATION"/>
    <x v="1"/>
    <s v="PLTL: TOTAL LABOR"/>
    <s v="TC-CCRFAC"/>
    <s v="TC-CCR FACILITY"/>
    <s v="GEN O M: COST OF SALES"/>
    <s v="P42100: GENERATION"/>
    <n v="37481"/>
    <n v="33705"/>
    <n v="33447"/>
    <n v="34776"/>
    <n v="34174"/>
    <n v="32182"/>
    <n v="35190"/>
    <n v="36538"/>
    <n v="35115"/>
    <n v="38065"/>
    <n v="28668"/>
    <n v="30865"/>
    <n v="410206"/>
    <n v="124039.037445654"/>
    <n v="183615.46255434601"/>
  </r>
  <r>
    <s v="PPLCTL: TOTAL COST OF SALES"/>
    <s v="PPLCER: ENVIRONMENTAL COST RECOVERY"/>
    <n v="501253"/>
    <s v="ECR FLY ASH DISPOSAL"/>
    <x v="1"/>
    <s v="0301 - TRIMBLE COUNTY COMMON-GENERATION"/>
    <x v="1"/>
    <s v="PNTL: TOTAL NON-LABOR"/>
    <s v="TC-FABLO"/>
    <s v="TC FLY ASH BARGE LOADOUT"/>
    <s v="GEN MTC: CCP DISPOSAL"/>
    <s v="P42100: GENERATION"/>
    <n v="37708"/>
    <n v="37708"/>
    <n v="37708"/>
    <n v="37708"/>
    <n v="37708"/>
    <n v="37708"/>
    <n v="37708"/>
    <n v="37708"/>
    <n v="37708"/>
    <n v="37708"/>
    <n v="37708"/>
    <n v="37708"/>
    <n v="452491"/>
    <n v="136825.27338171899"/>
    <n v="202542.97661828101"/>
  </r>
  <r>
    <s v="PPLCTL: TOTAL COST OF SALES"/>
    <s v="PPLCER: ENVIRONMENTAL COST RECOVERY"/>
    <n v="512107"/>
    <s v="ECR LANDFILL MAINTENANCE"/>
    <x v="1"/>
    <s v="0301 - TRIMBLE COUNTY COMMON-GENERATION"/>
    <x v="2"/>
    <s v="PLTL: TOTAL LABOR"/>
    <s v="TC-CCRFAC"/>
    <s v="TC-CCR FACILITY"/>
    <s v="GEN O M: COST OF SALES"/>
    <s v="P42100: GENERATION"/>
    <n v="38604"/>
    <n v="34715"/>
    <n v="34450"/>
    <n v="35818"/>
    <n v="35199"/>
    <n v="33147"/>
    <n v="36244"/>
    <n v="37633"/>
    <n v="36168"/>
    <n v="39206"/>
    <n v="29528"/>
    <n v="31790"/>
    <n v="422502"/>
    <n v="127757.13031711799"/>
    <n v="189119.36968288201"/>
  </r>
  <r>
    <s v="PPLCTL: TOTAL COST OF SALES"/>
    <s v="PPLCER: ENVIRONMENTAL COST RECOVERY"/>
    <n v="501253"/>
    <s v="ECR FLY ASH DISPOSAL"/>
    <x v="1"/>
    <s v="0301 - TRIMBLE COUNTY COMMON-GENERATION"/>
    <x v="2"/>
    <s v="PNTL: TOTAL NON-LABOR"/>
    <s v="TC-FABLO"/>
    <s v="TC FLY ASH BARGE LOADOUT"/>
    <s v="GEN MTC: CCP DISPOSAL"/>
    <s v="P42100: GENERATION"/>
    <n v="38838"/>
    <n v="38838"/>
    <n v="38838"/>
    <n v="38838"/>
    <n v="38838"/>
    <n v="38838"/>
    <n v="38838"/>
    <n v="38838"/>
    <n v="38838"/>
    <n v="38838"/>
    <n v="38838"/>
    <n v="38838"/>
    <n v="466054"/>
    <n v="140926.484638686"/>
    <n v="208614.015361314"/>
  </r>
  <r>
    <s v="PPLCTL: TOTAL COST OF SALES"/>
    <s v="PPLCER: ENVIRONMENTAL COST RECOVERY"/>
    <n v="512157"/>
    <s v="ECR EFFLUENT WATER MAINTENANCE"/>
    <x v="1"/>
    <s v="0321 - TRIMBLE COUNTY 2 - GENERATION"/>
    <x v="8"/>
    <s v="PNTL: TOTAL NON-LABOR"/>
    <s v="MA40LGE"/>
    <s v="MASS ALLOC 40 BUDGET"/>
    <s v="GEN O M: OTHER"/>
    <s v="P42100: GENERATION"/>
    <n v="39450"/>
    <n v="39450"/>
    <n v="39450"/>
    <n v="39450"/>
    <n v="39450"/>
    <n v="39450"/>
    <n v="39450"/>
    <n v="39450"/>
    <n v="39450"/>
    <n v="39450"/>
    <n v="39450"/>
    <n v="39450"/>
    <n v="473404"/>
    <n v="0"/>
    <n v="355053"/>
  </r>
  <r>
    <s v="PPLCTL: TOTAL COST OF SALES"/>
    <s v="PPLCER: ENVIRONMENTAL COST RECOVERY"/>
    <n v="512107"/>
    <s v="ECR LANDFILL MAINTENANCE"/>
    <x v="1"/>
    <s v="0301 - TRIMBLE COUNTY COMMON-GENERATION"/>
    <x v="3"/>
    <s v="PLTL: TOTAL LABOR"/>
    <s v="TC-CCRFAC"/>
    <s v="TC-CCR FACILITY"/>
    <s v="GEN O M: COST OF SALES"/>
    <s v="P42100: GENERATION"/>
    <n v="39763"/>
    <n v="35757"/>
    <n v="35484"/>
    <n v="36894"/>
    <n v="36255"/>
    <n v="34142"/>
    <n v="37332"/>
    <n v="38763"/>
    <n v="37253"/>
    <n v="40383"/>
    <n v="30414"/>
    <n v="32744"/>
    <n v="435184"/>
    <n v="131591.942759856"/>
    <n v="194796.057240144"/>
  </r>
  <r>
    <s v="PPLCTL: TOTAL COST OF SALES"/>
    <s v="PPLCER: ENVIRONMENTAL COST RECOVERY"/>
    <n v="501253"/>
    <s v="ECR FLY ASH DISPOSAL"/>
    <x v="1"/>
    <s v="0301 - TRIMBLE COUNTY COMMON-GENERATION"/>
    <x v="3"/>
    <s v="PNTL: TOTAL NON-LABOR"/>
    <s v="TC-FABLO"/>
    <s v="TC FLY ASH BARGE LOADOUT"/>
    <s v="GEN MTC: CCP DISPOSAL"/>
    <s v="P42100: GENERATION"/>
    <n v="40004"/>
    <n v="40004"/>
    <n v="40004"/>
    <n v="40004"/>
    <n v="40004"/>
    <n v="40004"/>
    <n v="40004"/>
    <n v="40004"/>
    <n v="40004"/>
    <n v="40004"/>
    <n v="40004"/>
    <n v="40004"/>
    <n v="480044"/>
    <n v="145156.81314159601"/>
    <n v="214876.18685840399"/>
  </r>
  <r>
    <s v="PPLCTL: TOTAL COST OF SALES"/>
    <s v="PPLCER: ENVIRONMENTAL COST RECOVERY"/>
    <n v="501253"/>
    <s v="ECR FLY ASH DISPOSAL"/>
    <x v="1"/>
    <s v="0321 - TRIMBLE COUNTY 2 - GENERATION"/>
    <x v="9"/>
    <s v="PNTL: TOTAL NON-LABOR"/>
    <s v="MA41LGE"/>
    <s v="MA41LGE"/>
    <s v="OTHER"/>
    <s v="P42100: GENERATION"/>
    <n v="40469"/>
    <n v="40469"/>
    <n v="40469"/>
    <n v="40469"/>
    <n v="40469"/>
    <n v="40469"/>
    <n v="40469"/>
    <n v="40469"/>
    <n v="40469"/>
    <n v="40469"/>
    <n v="40469"/>
    <n v="40469"/>
    <n v="485622"/>
    <n v="0"/>
    <n v="364216.5"/>
  </r>
  <r>
    <s v="PPLCTL: TOTAL COST OF SALES"/>
    <s v="PPLCER: ENVIRONMENTAL COST RECOVERY"/>
    <n v="512157"/>
    <s v="ECR EFFLUENT WATER MAINTENANCE"/>
    <x v="1"/>
    <s v="0321 - TRIMBLE COUNTY 2 - GENERATION"/>
    <x v="9"/>
    <s v="PNTL: TOTAL NON-LABOR"/>
    <s v="MA40LGE"/>
    <s v="MASS ALLOC 40 BUDGET"/>
    <s v="GEN O M: OTHER"/>
    <s v="P42100: GENERATION"/>
    <n v="40633"/>
    <n v="40633"/>
    <n v="40633"/>
    <n v="40633"/>
    <n v="40633"/>
    <n v="40633"/>
    <n v="40633"/>
    <n v="40633"/>
    <n v="40633"/>
    <n v="40633"/>
    <n v="40633"/>
    <n v="40633"/>
    <n v="487600"/>
    <n v="0"/>
    <n v="365700"/>
  </r>
  <r>
    <s v="PPLCTL: TOTAL COST OF SALES"/>
    <s v="PPLCER: ENVIRONMENTAL COST RECOVERY"/>
    <n v="512157"/>
    <s v="ECR EFFLUENT WATER MAINTENANCE"/>
    <x v="1"/>
    <s v="0321 - TRIMBLE COUNTY 2 - GENERATION"/>
    <x v="0"/>
    <s v="PNTL: TOTAL NON-LABOR"/>
    <s v="MA40LGE"/>
    <s v="MASS ALLOC 40 BUDGET"/>
    <s v="GEN O M: OTHER"/>
    <s v="P42100: GENERATION"/>
    <n v="40633"/>
    <n v="40633"/>
    <n v="40633"/>
    <n v="40633"/>
    <n v="40633"/>
    <n v="40633"/>
    <n v="40633"/>
    <n v="40633"/>
    <n v="40633"/>
    <n v="40633"/>
    <n v="40633"/>
    <n v="40633"/>
    <n v="487600"/>
    <n v="0"/>
    <n v="365700"/>
  </r>
  <r>
    <s v="PPLCTL: TOTAL COST OF SALES"/>
    <s v="PPLCER: ENVIRONMENTAL COST RECOVERY"/>
    <n v="512157"/>
    <s v="ECR EFFLUENT WATER MAINTENANCE"/>
    <x v="1"/>
    <s v="0321 - TRIMBLE COUNTY 2 - GENERATION"/>
    <x v="1"/>
    <s v="PNTL: TOTAL NON-LABOR"/>
    <s v="MA40LGE"/>
    <s v="MASS ALLOC 40 BUDGET"/>
    <s v="GEN O M: OTHER"/>
    <s v="P42100: GENERATION"/>
    <n v="40633"/>
    <n v="40633"/>
    <n v="40633"/>
    <n v="40633"/>
    <n v="40633"/>
    <n v="40633"/>
    <n v="40633"/>
    <n v="40633"/>
    <n v="40633"/>
    <n v="40633"/>
    <n v="40633"/>
    <n v="40633"/>
    <n v="487600"/>
    <n v="0"/>
    <n v="365700"/>
  </r>
  <r>
    <s v="PPLCTL: TOTAL COST OF SALES"/>
    <s v="PPLCER: ENVIRONMENTAL COST RECOVERY"/>
    <n v="512157"/>
    <s v="ECR EFFLUENT WATER MAINTENANCE"/>
    <x v="1"/>
    <s v="0321 - TRIMBLE COUNTY 2 - GENERATION"/>
    <x v="2"/>
    <s v="PNTL: TOTAL NON-LABOR"/>
    <s v="MA40LGE"/>
    <s v="MASS ALLOC 40 BUDGET"/>
    <s v="GEN O M: OTHER"/>
    <s v="P42100: GENERATION"/>
    <n v="40633"/>
    <n v="40633"/>
    <n v="40633"/>
    <n v="40633"/>
    <n v="40633"/>
    <n v="40633"/>
    <n v="40633"/>
    <n v="40633"/>
    <n v="40633"/>
    <n v="40633"/>
    <n v="40633"/>
    <n v="40633"/>
    <n v="487600"/>
    <n v="0"/>
    <n v="365700"/>
  </r>
  <r>
    <s v="PPLCTL: TOTAL COST OF SALES"/>
    <s v="PPLCER: ENVIRONMENTAL COST RECOVERY"/>
    <n v="512157"/>
    <s v="ECR EFFLUENT WATER MAINTENANCE"/>
    <x v="1"/>
    <s v="0321 - TRIMBLE COUNTY 2 - GENERATION"/>
    <x v="3"/>
    <s v="PNTL: TOTAL NON-LABOR"/>
    <s v="MA40LGE"/>
    <s v="MASS ALLOC 40 BUDGET"/>
    <s v="GEN O M: OTHER"/>
    <s v="P42100: GENERATION"/>
    <n v="40633"/>
    <n v="40633"/>
    <n v="40633"/>
    <n v="40633"/>
    <n v="40633"/>
    <n v="40633"/>
    <n v="40633"/>
    <n v="40633"/>
    <n v="40633"/>
    <n v="40633"/>
    <n v="40633"/>
    <n v="40633"/>
    <n v="487600"/>
    <n v="0"/>
    <n v="365700"/>
  </r>
  <r>
    <s v="PPLCTL: TOTAL COST OF SALES"/>
    <s v="PPLCER: ENVIRONMENTAL COST RECOVERY"/>
    <n v="512157"/>
    <s v="ECR EFFLUENT WATER MAINTENANCE"/>
    <x v="1"/>
    <s v="0321 - TRIMBLE COUNTY 2 - GENERATION"/>
    <x v="4"/>
    <s v="PNTL: TOTAL NON-LABOR"/>
    <s v="MA40LGE"/>
    <s v="MASS ALLOC 40 BUDGET"/>
    <s v="GEN O M: OTHER"/>
    <s v="P42100: GENERATION"/>
    <n v="40633"/>
    <n v="40633"/>
    <n v="40633"/>
    <n v="40633"/>
    <n v="40633"/>
    <n v="40633"/>
    <n v="40633"/>
    <n v="40633"/>
    <n v="40633"/>
    <n v="40633"/>
    <n v="40633"/>
    <n v="40633"/>
    <n v="487600"/>
    <n v="0"/>
    <n v="365700"/>
  </r>
  <r>
    <s v="PPLCTL: TOTAL COST OF SALES"/>
    <s v="PPLCER: ENVIRONMENTAL COST RECOVERY"/>
    <n v="512107"/>
    <s v="ECR LANDFILL MAINTENANCE"/>
    <x v="1"/>
    <s v="0301 - TRIMBLE COUNTY COMMON-GENERATION"/>
    <x v="4"/>
    <s v="PLTL: TOTAL LABOR"/>
    <s v="TC-CCRFAC"/>
    <s v="TC-CCR FACILITY"/>
    <s v="GEN O M: COST OF SALES"/>
    <s v="P42100: GENERATION"/>
    <n v="40957"/>
    <n v="36831"/>
    <n v="36549"/>
    <n v="38002"/>
    <n v="37344"/>
    <n v="35167"/>
    <n v="38454"/>
    <n v="39927"/>
    <n v="38372"/>
    <n v="41595"/>
    <n v="31327"/>
    <n v="33728"/>
    <n v="448253"/>
    <n v="135543.77715617701"/>
    <n v="200645.97284382299"/>
  </r>
  <r>
    <s v="PPLCTL: TOTAL COST OF SALES"/>
    <s v="PPLCER: ENVIRONMENTAL COST RECOVERY"/>
    <n v="501253"/>
    <s v="ECR FLY ASH DISPOSAL"/>
    <x v="1"/>
    <s v="0321 - TRIMBLE COUNTY 2 - GENERATION"/>
    <x v="0"/>
    <s v="PNTL: TOTAL NON-LABOR"/>
    <s v="MA41LGE"/>
    <s v="MA41LGE"/>
    <s v="OTHER"/>
    <s v="P42100: GENERATION"/>
    <n v="40957"/>
    <n v="40957"/>
    <n v="40957"/>
    <n v="40957"/>
    <n v="40957"/>
    <n v="40957"/>
    <n v="40957"/>
    <n v="40957"/>
    <n v="40957"/>
    <n v="40957"/>
    <n v="40957"/>
    <n v="40957"/>
    <n v="491488"/>
    <n v="0"/>
    <n v="368616"/>
  </r>
  <r>
    <s v="PPLCTL: TOTAL COST OF SALES"/>
    <s v="PPLCER: ENVIRONMENTAL COST RECOVERY"/>
    <n v="502017"/>
    <s v="ECR EFFLUENT WATER OPERATIONS"/>
    <x v="1"/>
    <s v="0311 - TRIMBLE COUNTY 1 - GENERATION"/>
    <x v="8"/>
    <s v="PNTL: TOTAL NON-LABOR"/>
    <s v="MA40LGE"/>
    <s v="MASS ALLOC 40 BUDGET"/>
    <s v="GEN O M: OTHER"/>
    <s v="P42100: GENERATION"/>
    <n v="41141"/>
    <n v="41141"/>
    <n v="41141"/>
    <n v="41141"/>
    <n v="41141"/>
    <n v="41141"/>
    <n v="41141"/>
    <n v="41141"/>
    <n v="41141"/>
    <n v="41141"/>
    <n v="41141"/>
    <n v="41141"/>
    <n v="493689"/>
    <n v="370266.75"/>
    <n v="0"/>
  </r>
  <r>
    <s v="PPLCTL: TOTAL COST OF SALES"/>
    <s v="PPLCER: ENVIRONMENTAL COST RECOVERY"/>
    <n v="501253"/>
    <s v="ECR FLY ASH DISPOSAL"/>
    <x v="1"/>
    <s v="0301 - TRIMBLE COUNTY COMMON-GENERATION"/>
    <x v="4"/>
    <s v="PNTL: TOTAL NON-LABOR"/>
    <s v="TC-FABLO"/>
    <s v="TC FLY ASH BARGE LOADOUT"/>
    <s v="GEN MTC: CCP DISPOSAL"/>
    <s v="P42100: GENERATION"/>
    <n v="41205"/>
    <n v="41205"/>
    <n v="41205"/>
    <n v="41205"/>
    <n v="41205"/>
    <n v="41205"/>
    <n v="41205"/>
    <n v="41205"/>
    <n v="41205"/>
    <n v="41205"/>
    <n v="41205"/>
    <n v="41205"/>
    <n v="494460"/>
    <n v="149515.95650813999"/>
    <n v="221329.04349186001"/>
  </r>
  <r>
    <s v="PPLCTL: TOTAL COST OF SALES"/>
    <s v="PPLCER: ENVIRONMENTAL COST RECOVERY"/>
    <n v="501253"/>
    <s v="ECR FLY ASH DISPOSAL"/>
    <x v="1"/>
    <s v="0321 - TRIMBLE COUNTY 2 - GENERATION"/>
    <x v="8"/>
    <s v="PNTL: TOTAL NON-LABOR"/>
    <s v="MA41LGE"/>
    <s v="MA41LGE"/>
    <s v="OTHER"/>
    <s v="P42100: GENERATION"/>
    <n v="41435"/>
    <n v="41435"/>
    <n v="41435"/>
    <n v="41435"/>
    <n v="41435"/>
    <n v="41435"/>
    <n v="41435"/>
    <n v="41435"/>
    <n v="41435"/>
    <n v="41435"/>
    <n v="41435"/>
    <n v="41435"/>
    <n v="497214"/>
    <n v="0"/>
    <n v="372910.5"/>
  </r>
  <r>
    <s v="PPLCTL: TOTAL COST OF SALES"/>
    <s v="PPLCER: ENVIRONMENTAL COST RECOVERY"/>
    <n v="501253"/>
    <s v="ECR FLY ASH DISPOSAL"/>
    <x v="1"/>
    <s v="0321 - TRIMBLE COUNTY 2 - GENERATION"/>
    <x v="1"/>
    <s v="PNTL: TOTAL NON-LABOR"/>
    <s v="MA41LGE"/>
    <s v="MA41LGE"/>
    <s v="OTHER"/>
    <s v="P42100: GENERATION"/>
    <n v="41446"/>
    <n v="41446"/>
    <n v="41446"/>
    <n v="41446"/>
    <n v="41446"/>
    <n v="41446"/>
    <n v="41446"/>
    <n v="41446"/>
    <n v="41446"/>
    <n v="41446"/>
    <n v="41446"/>
    <n v="41446"/>
    <n v="497356"/>
    <n v="0"/>
    <n v="373017"/>
  </r>
  <r>
    <s v="PPLCTL: TOTAL COST OF SALES"/>
    <s v="PPLCER: ENVIRONMENTAL COST RECOVERY"/>
    <n v="501253"/>
    <s v="ECR FLY ASH DISPOSAL"/>
    <x v="1"/>
    <s v="0321 - TRIMBLE COUNTY 2 - GENERATION"/>
    <x v="2"/>
    <s v="PNTL: TOTAL NON-LABOR"/>
    <s v="MA41LGE"/>
    <s v="MA41LGE"/>
    <s v="OTHER"/>
    <s v="P42100: GENERATION"/>
    <n v="41935"/>
    <n v="41935"/>
    <n v="41935"/>
    <n v="41935"/>
    <n v="41935"/>
    <n v="41935"/>
    <n v="41935"/>
    <n v="41935"/>
    <n v="41935"/>
    <n v="41935"/>
    <n v="41935"/>
    <n v="41935"/>
    <n v="503225"/>
    <n v="0"/>
    <n v="377418.75"/>
  </r>
  <r>
    <s v="PPLCTL: TOTAL COST OF SALES"/>
    <s v="PPLCER: ENVIRONMENTAL COST RECOVERY"/>
    <n v="501253"/>
    <s v="ECR FLY ASH DISPOSAL"/>
    <x v="1"/>
    <s v="0321 - TRIMBLE COUNTY 2 - GENERATION"/>
    <x v="7"/>
    <s v="PNTL: TOTAL NON-LABOR"/>
    <s v="MA41LGE"/>
    <s v="MA41LGE"/>
    <s v="OTHER"/>
    <s v="P42100: GENERATION"/>
    <n v="42234"/>
    <n v="42234"/>
    <n v="42234"/>
    <n v="42234"/>
    <n v="42234"/>
    <n v="42234"/>
    <n v="42234"/>
    <n v="42234"/>
    <n v="42234"/>
    <n v="42234"/>
    <n v="42234"/>
    <n v="42234"/>
    <n v="506805"/>
    <n v="0"/>
    <n v="380103.75"/>
  </r>
  <r>
    <s v="PPLCTL: TOTAL COST OF SALES"/>
    <s v="PPLCER: ENVIRONMENTAL COST RECOVERY"/>
    <n v="501253"/>
    <s v="ECR FLY ASH DISPOSAL"/>
    <x v="1"/>
    <s v="0321 - TRIMBLE COUNTY 2 - GENERATION"/>
    <x v="3"/>
    <s v="PNTL: TOTAL NON-LABOR"/>
    <s v="MA41LGE"/>
    <s v="MA41LGE"/>
    <s v="OTHER"/>
    <s v="P42100: GENERATION"/>
    <n v="42422"/>
    <n v="42422"/>
    <n v="42422"/>
    <n v="42422"/>
    <n v="42422"/>
    <n v="42422"/>
    <n v="42422"/>
    <n v="42422"/>
    <n v="42422"/>
    <n v="42422"/>
    <n v="42422"/>
    <n v="42422"/>
    <n v="509058"/>
    <n v="0"/>
    <n v="381793.5"/>
  </r>
  <r>
    <s v="PPLCTL: TOTAL COST OF SALES"/>
    <s v="PPLCER: ENVIRONMENTAL COST RECOVERY"/>
    <n v="501253"/>
    <s v="ECR FLY ASH DISPOSAL"/>
    <x v="1"/>
    <s v="0321 - TRIMBLE COUNTY 2 - GENERATION"/>
    <x v="4"/>
    <s v="PNTL: TOTAL NON-LABOR"/>
    <s v="MA41LGE"/>
    <s v="MA41LGE"/>
    <s v="OTHER"/>
    <s v="P42100: GENERATION"/>
    <n v="42912"/>
    <n v="42912"/>
    <n v="42912"/>
    <n v="42912"/>
    <n v="42912"/>
    <n v="42912"/>
    <n v="42912"/>
    <n v="42912"/>
    <n v="42912"/>
    <n v="42912"/>
    <n v="42912"/>
    <n v="42912"/>
    <n v="514942"/>
    <n v="0"/>
    <n v="386206.5"/>
  </r>
  <r>
    <s v="PPLCTL: TOTAL COST OF SALES"/>
    <s v="PPLCER: ENVIRONMENTAL COST RECOVERY"/>
    <n v="501253"/>
    <s v="ECR FLY ASH DISPOSAL"/>
    <x v="1"/>
    <s v="0321 - TRIMBLE COUNTY 2 - GENERATION"/>
    <x v="6"/>
    <s v="PNTL: TOTAL NON-LABOR"/>
    <s v="MA41LGE"/>
    <s v="MA41LGE"/>
    <s v="OTHER"/>
    <s v="P42100: GENERATION"/>
    <n v="43012"/>
    <n v="43012"/>
    <n v="43012"/>
    <n v="43012"/>
    <n v="43012"/>
    <n v="43012"/>
    <n v="43012"/>
    <n v="43012"/>
    <n v="43012"/>
    <n v="43012"/>
    <n v="43012"/>
    <n v="43012"/>
    <n v="516140"/>
    <n v="0"/>
    <n v="387105"/>
  </r>
  <r>
    <s v="PPLCTL: TOTAL COST OF SALES"/>
    <s v="PPLCER: ENVIRONMENTAL COST RECOVERY"/>
    <n v="502017"/>
    <s v="ECR EFFLUENT WATER OPERATIONS"/>
    <x v="1"/>
    <s v="0311 - TRIMBLE COUNTY 1 - GENERATION"/>
    <x v="9"/>
    <s v="PNTL: TOTAL NON-LABOR"/>
    <s v="MA40LGE"/>
    <s v="MASS ALLOC 40 BUDGET"/>
    <s v="GEN O M: OTHER"/>
    <s v="P42100: GENERATION"/>
    <n v="43188"/>
    <n v="43188"/>
    <n v="43188"/>
    <n v="43188"/>
    <n v="43188"/>
    <n v="43188"/>
    <n v="43188"/>
    <n v="43188"/>
    <n v="43188"/>
    <n v="43188"/>
    <n v="43188"/>
    <n v="43188"/>
    <n v="518258"/>
    <n v="388693.5"/>
    <n v="0"/>
  </r>
  <r>
    <s v="PPLCTL: TOTAL COST OF SALES"/>
    <s v="PPLCER: ENVIRONMENTAL COST RECOVERY"/>
    <n v="502017"/>
    <s v="ECR EFFLUENT WATER OPERATIONS"/>
    <x v="1"/>
    <s v="0311 - TRIMBLE COUNTY 1 - GENERATION"/>
    <x v="0"/>
    <s v="PNTL: TOTAL NON-LABOR"/>
    <s v="MA40LGE"/>
    <s v="MASS ALLOC 40 BUDGET"/>
    <s v="GEN O M: OTHER"/>
    <s v="P42100: GENERATION"/>
    <n v="43188"/>
    <n v="43188"/>
    <n v="43188"/>
    <n v="43188"/>
    <n v="43188"/>
    <n v="43188"/>
    <n v="43188"/>
    <n v="43188"/>
    <n v="43188"/>
    <n v="43188"/>
    <n v="43188"/>
    <n v="43188"/>
    <n v="518258"/>
    <n v="388693.5"/>
    <n v="0"/>
  </r>
  <r>
    <s v="PPLCTL: TOTAL COST OF SALES"/>
    <s v="PPLCER: ENVIRONMENTAL COST RECOVERY"/>
    <n v="502017"/>
    <s v="ECR EFFLUENT WATER OPERATIONS"/>
    <x v="1"/>
    <s v="0311 - TRIMBLE COUNTY 1 - GENERATION"/>
    <x v="1"/>
    <s v="PNTL: TOTAL NON-LABOR"/>
    <s v="MA40LGE"/>
    <s v="MASS ALLOC 40 BUDGET"/>
    <s v="GEN O M: OTHER"/>
    <s v="P42100: GENERATION"/>
    <n v="43188"/>
    <n v="43188"/>
    <n v="43188"/>
    <n v="43188"/>
    <n v="43188"/>
    <n v="43188"/>
    <n v="43188"/>
    <n v="43188"/>
    <n v="43188"/>
    <n v="43188"/>
    <n v="43188"/>
    <n v="43188"/>
    <n v="518258"/>
    <n v="388693.5"/>
    <n v="0"/>
  </r>
  <r>
    <s v="PPLCTL: TOTAL COST OF SALES"/>
    <s v="PPLCER: ENVIRONMENTAL COST RECOVERY"/>
    <n v="502017"/>
    <s v="ECR EFFLUENT WATER OPERATIONS"/>
    <x v="1"/>
    <s v="0311 - TRIMBLE COUNTY 1 - GENERATION"/>
    <x v="2"/>
    <s v="PNTL: TOTAL NON-LABOR"/>
    <s v="MA40LGE"/>
    <s v="MASS ALLOC 40 BUDGET"/>
    <s v="GEN O M: OTHER"/>
    <s v="P42100: GENERATION"/>
    <n v="43188"/>
    <n v="43188"/>
    <n v="43188"/>
    <n v="43188"/>
    <n v="43188"/>
    <n v="43188"/>
    <n v="43188"/>
    <n v="43188"/>
    <n v="43188"/>
    <n v="43188"/>
    <n v="43188"/>
    <n v="43188"/>
    <n v="518258"/>
    <n v="388693.5"/>
    <n v="0"/>
  </r>
  <r>
    <s v="PPLCTL: TOTAL COST OF SALES"/>
    <s v="PPLCER: ENVIRONMENTAL COST RECOVERY"/>
    <n v="502017"/>
    <s v="ECR EFFLUENT WATER OPERATIONS"/>
    <x v="1"/>
    <s v="0311 - TRIMBLE COUNTY 1 - GENERATION"/>
    <x v="3"/>
    <s v="PNTL: TOTAL NON-LABOR"/>
    <s v="MA40LGE"/>
    <s v="MASS ALLOC 40 BUDGET"/>
    <s v="GEN O M: OTHER"/>
    <s v="P42100: GENERATION"/>
    <n v="43188"/>
    <n v="43188"/>
    <n v="43188"/>
    <n v="43188"/>
    <n v="43188"/>
    <n v="43188"/>
    <n v="43188"/>
    <n v="43188"/>
    <n v="43188"/>
    <n v="43188"/>
    <n v="43188"/>
    <n v="43188"/>
    <n v="518258"/>
    <n v="388693.5"/>
    <n v="0"/>
  </r>
  <r>
    <s v="PPLCTL: TOTAL COST OF SALES"/>
    <s v="PPLCER: ENVIRONMENTAL COST RECOVERY"/>
    <n v="502017"/>
    <s v="ECR EFFLUENT WATER OPERATIONS"/>
    <x v="1"/>
    <s v="0311 - TRIMBLE COUNTY 1 - GENERATION"/>
    <x v="4"/>
    <s v="PNTL: TOTAL NON-LABOR"/>
    <s v="MA40LGE"/>
    <s v="MASS ALLOC 40 BUDGET"/>
    <s v="GEN O M: OTHER"/>
    <s v="P42100: GENERATION"/>
    <n v="43188"/>
    <n v="43188"/>
    <n v="43188"/>
    <n v="43188"/>
    <n v="43188"/>
    <n v="43188"/>
    <n v="43188"/>
    <n v="43188"/>
    <n v="43188"/>
    <n v="43188"/>
    <n v="43188"/>
    <n v="43188"/>
    <n v="518258"/>
    <n v="388693.5"/>
    <n v="0"/>
  </r>
  <r>
    <s v="PPLCTL: TOTAL COST OF SALES"/>
    <s v="PPLCER: ENVIRONMENTAL COST RECOVERY"/>
    <n v="501253"/>
    <s v="ECR FLY ASH DISPOSAL"/>
    <x v="1"/>
    <s v="0321 - TRIMBLE COUNTY 2 - GENERATION"/>
    <x v="5"/>
    <s v="PNTL: TOTAL NON-LABOR"/>
    <s v="MA41LGE"/>
    <s v="MA41LGE"/>
    <s v="OTHER"/>
    <s v="P42100: GENERATION"/>
    <n v="43526"/>
    <n v="43526"/>
    <n v="43526"/>
    <n v="43526"/>
    <n v="43526"/>
    <n v="43526"/>
    <n v="43526"/>
    <n v="43526"/>
    <n v="43526"/>
    <n v="43526"/>
    <n v="43526"/>
    <n v="43526"/>
    <n v="522313"/>
    <n v="0"/>
    <n v="391734.75"/>
  </r>
  <r>
    <s v="PPLCTL: TOTAL COST OF SALES"/>
    <s v="PPLCER: ENVIRONMENTAL COST RECOVERY"/>
    <n v="512107"/>
    <s v="ECR LANDFILL MAINTENANCE"/>
    <x v="1"/>
    <s v="0321 - TRIMBLE COUNTY 2 - GENERATION"/>
    <x v="5"/>
    <s v="PNTL: TOTAL NON-LABOR"/>
    <s v="MA41KU"/>
    <s v="MA41KU TC2"/>
    <s v="OTHER"/>
    <s v="P42100: GENERATION"/>
    <n v="44048"/>
    <n v="44048"/>
    <n v="44048"/>
    <n v="44048"/>
    <n v="44048"/>
    <n v="44048"/>
    <n v="79869"/>
    <n v="79869"/>
    <n v="79869"/>
    <n v="79869"/>
    <n v="79869"/>
    <n v="79869"/>
    <n v="743504"/>
    <n v="0"/>
    <n v="557628"/>
  </r>
  <r>
    <s v="PPLCTL: TOTAL COST OF SALES"/>
    <s v="PPLCER: ENVIRONMENTAL COST RECOVERY"/>
    <n v="502017"/>
    <s v="ECR EFFLUENT WATER OPERATIONS"/>
    <x v="1"/>
    <s v="0321 - TRIMBLE COUNTY 2 - GENERATION"/>
    <x v="8"/>
    <s v="PNTL: TOTAL NON-LABOR"/>
    <s v="MA41KU"/>
    <s v="MA41KU TC2"/>
    <s v="OTHER"/>
    <s v="P42100: GENERATION"/>
    <n v="49345"/>
    <n v="49345"/>
    <n v="49345"/>
    <n v="49345"/>
    <n v="49345"/>
    <n v="49345"/>
    <n v="49345"/>
    <n v="49345"/>
    <n v="49345"/>
    <n v="49345"/>
    <n v="49345"/>
    <n v="49345"/>
    <n v="592144"/>
    <n v="0"/>
    <n v="444108"/>
  </r>
  <r>
    <s v="PPLCTL: TOTAL COST OF SALES"/>
    <s v="PPLCER: ENVIRONMENTAL COST RECOVERY"/>
    <n v="502017"/>
    <s v="ECR EFFLUENT WATER OPERATIONS"/>
    <x v="1"/>
    <s v="0321 - TRIMBLE COUNTY 2 - GENERATION"/>
    <x v="9"/>
    <s v="PNTL: TOTAL NON-LABOR"/>
    <s v="MA41KU"/>
    <s v="MA41KU TC2"/>
    <s v="OTHER"/>
    <s v="P42100: GENERATION"/>
    <n v="51801"/>
    <n v="51801"/>
    <n v="51801"/>
    <n v="51801"/>
    <n v="51801"/>
    <n v="51801"/>
    <n v="51801"/>
    <n v="51801"/>
    <n v="51801"/>
    <n v="51801"/>
    <n v="51801"/>
    <n v="51801"/>
    <n v="621612"/>
    <n v="0"/>
    <n v="466209"/>
  </r>
  <r>
    <s v="PPLCTL: TOTAL COST OF SALES"/>
    <s v="PPLCER: ENVIRONMENTAL COST RECOVERY"/>
    <n v="502017"/>
    <s v="ECR EFFLUENT WATER OPERATIONS"/>
    <x v="1"/>
    <s v="0321 - TRIMBLE COUNTY 2 - GENERATION"/>
    <x v="0"/>
    <s v="PNTL: TOTAL NON-LABOR"/>
    <s v="MA41KU"/>
    <s v="MA41KU TC2"/>
    <s v="OTHER"/>
    <s v="P42100: GENERATION"/>
    <n v="51801"/>
    <n v="51801"/>
    <n v="51801"/>
    <n v="51801"/>
    <n v="51801"/>
    <n v="51801"/>
    <n v="51801"/>
    <n v="51801"/>
    <n v="51801"/>
    <n v="51801"/>
    <n v="51801"/>
    <n v="51801"/>
    <n v="621612"/>
    <n v="0"/>
    <n v="466209"/>
  </r>
  <r>
    <s v="PPLCTL: TOTAL COST OF SALES"/>
    <s v="PPLCER: ENVIRONMENTAL COST RECOVERY"/>
    <n v="502017"/>
    <s v="ECR EFFLUENT WATER OPERATIONS"/>
    <x v="1"/>
    <s v="0321 - TRIMBLE COUNTY 2 - GENERATION"/>
    <x v="1"/>
    <s v="PNTL: TOTAL NON-LABOR"/>
    <s v="MA41KU"/>
    <s v="MA41KU TC2"/>
    <s v="OTHER"/>
    <s v="P42100: GENERATION"/>
    <n v="51801"/>
    <n v="51801"/>
    <n v="51801"/>
    <n v="51801"/>
    <n v="51801"/>
    <n v="51801"/>
    <n v="51801"/>
    <n v="51801"/>
    <n v="51801"/>
    <n v="51801"/>
    <n v="51801"/>
    <n v="51801"/>
    <n v="621612"/>
    <n v="0"/>
    <n v="466209"/>
  </r>
  <r>
    <s v="PPLCTL: TOTAL COST OF SALES"/>
    <s v="PPLCER: ENVIRONMENTAL COST RECOVERY"/>
    <n v="502017"/>
    <s v="ECR EFFLUENT WATER OPERATIONS"/>
    <x v="1"/>
    <s v="0321 - TRIMBLE COUNTY 2 - GENERATION"/>
    <x v="2"/>
    <s v="PNTL: TOTAL NON-LABOR"/>
    <s v="MA41KU"/>
    <s v="MA41KU TC2"/>
    <s v="OTHER"/>
    <s v="P42100: GENERATION"/>
    <n v="51801"/>
    <n v="51801"/>
    <n v="51801"/>
    <n v="51801"/>
    <n v="51801"/>
    <n v="51801"/>
    <n v="51801"/>
    <n v="51801"/>
    <n v="51801"/>
    <n v="51801"/>
    <n v="51801"/>
    <n v="51801"/>
    <n v="621612"/>
    <n v="0"/>
    <n v="466209"/>
  </r>
  <r>
    <s v="PPLCTL: TOTAL COST OF SALES"/>
    <s v="PPLCER: ENVIRONMENTAL COST RECOVERY"/>
    <n v="502017"/>
    <s v="ECR EFFLUENT WATER OPERATIONS"/>
    <x v="1"/>
    <s v="0321 - TRIMBLE COUNTY 2 - GENERATION"/>
    <x v="3"/>
    <s v="PNTL: TOTAL NON-LABOR"/>
    <s v="MA41KU"/>
    <s v="MA41KU TC2"/>
    <s v="OTHER"/>
    <s v="P42100: GENERATION"/>
    <n v="51801"/>
    <n v="51801"/>
    <n v="51801"/>
    <n v="51801"/>
    <n v="51801"/>
    <n v="51801"/>
    <n v="51801"/>
    <n v="51801"/>
    <n v="51801"/>
    <n v="51801"/>
    <n v="51801"/>
    <n v="51801"/>
    <n v="621612"/>
    <n v="0"/>
    <n v="466209"/>
  </r>
  <r>
    <s v="PPLCTL: TOTAL COST OF SALES"/>
    <s v="PPLCER: ENVIRONMENTAL COST RECOVERY"/>
    <n v="502017"/>
    <s v="ECR EFFLUENT WATER OPERATIONS"/>
    <x v="1"/>
    <s v="0321 - TRIMBLE COUNTY 2 - GENERATION"/>
    <x v="4"/>
    <s v="PNTL: TOTAL NON-LABOR"/>
    <s v="MA41KU"/>
    <s v="MA41KU TC2"/>
    <s v="OTHER"/>
    <s v="P42100: GENERATION"/>
    <n v="51801"/>
    <n v="51801"/>
    <n v="51801"/>
    <n v="51801"/>
    <n v="51801"/>
    <n v="51801"/>
    <n v="51801"/>
    <n v="51801"/>
    <n v="51801"/>
    <n v="51801"/>
    <n v="51801"/>
    <n v="51801"/>
    <n v="621612"/>
    <n v="0"/>
    <n v="466209"/>
  </r>
  <r>
    <s v="PPLCTL: TOTAL COST OF SALES"/>
    <s v="PPLCER: ENVIRONMENTAL COST RECOVERY"/>
    <n v="512107"/>
    <s v="ECR LANDFILL MAINTENANCE"/>
    <x v="1"/>
    <s v="0301 - TRIMBLE COUNTY COMMON-GENERATION"/>
    <x v="6"/>
    <s v="PNTL: TOTAL NON-LABOR"/>
    <s v="TCLAND"/>
    <s v="Landfill Maintenance"/>
    <s v="GEN O M: COST OF SALES"/>
    <s v="P42100: GENERATION"/>
    <n v="53002"/>
    <n v="53002"/>
    <n v="53002"/>
    <n v="53002"/>
    <n v="53002"/>
    <n v="53002"/>
    <n v="53002"/>
    <n v="53002"/>
    <n v="53002"/>
    <n v="53002"/>
    <n v="53002"/>
    <n v="53002"/>
    <n v="636024"/>
    <n v="192322.40569941601"/>
    <n v="284695.59430058399"/>
  </r>
  <r>
    <s v="PPLCTL: TOTAL COST OF SALES"/>
    <s v="PPLCER: ENVIRONMENTAL COST RECOVERY"/>
    <n v="512107"/>
    <s v="ECR LANDFILL MAINTENANCE"/>
    <x v="1"/>
    <s v="0321 - TRIMBLE COUNTY 2 - GENERATION"/>
    <x v="5"/>
    <s v="PNTL: TOTAL NON-LABOR"/>
    <s v="MA40LGE"/>
    <s v="MASS ALLOC 40 BUDGET"/>
    <s v="GEN O M: OTHER"/>
    <s v="P42100: GENERATION"/>
    <n v="54380"/>
    <n v="54380"/>
    <n v="54380"/>
    <n v="54380"/>
    <n v="54380"/>
    <n v="54380"/>
    <n v="98604"/>
    <n v="98604"/>
    <n v="98604"/>
    <n v="98604"/>
    <n v="98604"/>
    <n v="98604"/>
    <n v="917906"/>
    <n v="0"/>
    <n v="688429.5"/>
  </r>
  <r>
    <s v="PPLCTL: TOTAL COST OF SALES"/>
    <s v="PPLCER: ENVIRONMENTAL COST RECOVERY"/>
    <n v="502013"/>
    <s v="ECR LANDFILL OPERATIONS"/>
    <x v="1"/>
    <s v="0311 - TRIMBLE COUNTY 1 - GENERATION"/>
    <x v="5"/>
    <s v="PNTL: TOTAL NON-LABOR"/>
    <s v="MA40LGE"/>
    <s v="MASS ALLOC 40 BUDGET"/>
    <s v="GEN O M: OTHER"/>
    <s v="P42100: GENERATION"/>
    <n v="56498"/>
    <n v="56498"/>
    <n v="56498"/>
    <n v="56498"/>
    <n v="56498"/>
    <n v="56498"/>
    <n v="56498"/>
    <n v="56498"/>
    <n v="56498"/>
    <n v="56498"/>
    <n v="56498"/>
    <n v="56498"/>
    <n v="677972"/>
    <n v="508479"/>
    <n v="0"/>
  </r>
  <r>
    <s v="PPLCTL: TOTAL COST OF SALES"/>
    <s v="PPLCER: ENVIRONMENTAL COST RECOVERY"/>
    <n v="502013"/>
    <s v="ECR LANDFILL OPERATIONS"/>
    <x v="1"/>
    <s v="0311 - TRIMBLE COUNTY 1 - GENERATION"/>
    <x v="6"/>
    <s v="PNTL: TOTAL NON-LABOR"/>
    <s v="MA40LGE"/>
    <s v="MASS ALLOC 40 BUDGET"/>
    <s v="GEN O M: OTHER"/>
    <s v="P42100: GENERATION"/>
    <n v="57387"/>
    <n v="57387"/>
    <n v="57387"/>
    <n v="57387"/>
    <n v="57387"/>
    <n v="57387"/>
    <n v="57387"/>
    <n v="57387"/>
    <n v="57387"/>
    <n v="57387"/>
    <n v="57387"/>
    <n v="57387"/>
    <n v="688648"/>
    <n v="516486"/>
    <n v="0"/>
  </r>
  <r>
    <s v="PPLCTL: TOTAL COST OF SALES"/>
    <s v="PPLCER: ENVIRONMENTAL COST RECOVERY"/>
    <n v="512107"/>
    <s v="ECR LANDFILL MAINTENANCE"/>
    <x v="1"/>
    <s v="0311 - TRIMBLE COUNTY 1 - GENERATION"/>
    <x v="6"/>
    <s v="PNTL: TOTAL NON-LABOR"/>
    <s v="MA40LGE"/>
    <s v="MASS ALLOC 40 BUDGET"/>
    <s v="GEN O M: OTHER"/>
    <s v="P42100: GENERATION"/>
    <n v="58824"/>
    <n v="58824"/>
    <n v="58824"/>
    <n v="58824"/>
    <n v="58824"/>
    <n v="58824"/>
    <n v="58824"/>
    <n v="58824"/>
    <n v="58824"/>
    <n v="58824"/>
    <n v="58824"/>
    <n v="58824"/>
    <n v="705893"/>
    <n v="529419.75"/>
    <n v="0"/>
  </r>
  <r>
    <s v="PPLCTL: TOTAL COST OF SALES"/>
    <s v="PPLCER: ENVIRONMENTAL COST RECOVERY"/>
    <n v="502017"/>
    <s v="ECR EFFLUENT WATER OPERATIONS"/>
    <x v="1"/>
    <s v="0321 - TRIMBLE COUNTY 2 - GENERATION"/>
    <x v="8"/>
    <s v="PNTL: TOTAL NON-LABOR"/>
    <s v="MA40LGE"/>
    <s v="MASS ALLOC 40 BUDGET"/>
    <s v="GEN O M: OTHER"/>
    <s v="P42100: GENERATION"/>
    <n v="60920"/>
    <n v="60920"/>
    <n v="60920"/>
    <n v="60920"/>
    <n v="60920"/>
    <n v="60920"/>
    <n v="60920"/>
    <n v="60920"/>
    <n v="60920"/>
    <n v="60920"/>
    <n v="60920"/>
    <n v="60920"/>
    <n v="731043"/>
    <n v="0"/>
    <n v="548282.25"/>
  </r>
  <r>
    <s v="PPLCTL: TOTAL COST OF SALES"/>
    <s v="PPLCER: ENVIRONMENTAL COST RECOVERY"/>
    <n v="502017"/>
    <s v="ECR EFFLUENT WATER OPERATIONS"/>
    <x v="1"/>
    <s v="0321 - TRIMBLE COUNTY 2 - GENERATION"/>
    <x v="9"/>
    <s v="PNTL: TOTAL NON-LABOR"/>
    <s v="MA40LGE"/>
    <s v="MASS ALLOC 40 BUDGET"/>
    <s v="GEN O M: OTHER"/>
    <s v="P42100: GENERATION"/>
    <n v="63952"/>
    <n v="63952"/>
    <n v="63952"/>
    <n v="63952"/>
    <n v="63952"/>
    <n v="63952"/>
    <n v="63952"/>
    <n v="63952"/>
    <n v="63952"/>
    <n v="63952"/>
    <n v="63952"/>
    <n v="63952"/>
    <n v="767422"/>
    <n v="0"/>
    <n v="575566.5"/>
  </r>
  <r>
    <s v="PPLCTL: TOTAL COST OF SALES"/>
    <s v="PPLCER: ENVIRONMENTAL COST RECOVERY"/>
    <n v="502017"/>
    <s v="ECR EFFLUENT WATER OPERATIONS"/>
    <x v="1"/>
    <s v="0321 - TRIMBLE COUNTY 2 - GENERATION"/>
    <x v="0"/>
    <s v="PNTL: TOTAL NON-LABOR"/>
    <s v="MA40LGE"/>
    <s v="MASS ALLOC 40 BUDGET"/>
    <s v="GEN O M: OTHER"/>
    <s v="P42100: GENERATION"/>
    <n v="63952"/>
    <n v="63952"/>
    <n v="63952"/>
    <n v="63952"/>
    <n v="63952"/>
    <n v="63952"/>
    <n v="63952"/>
    <n v="63952"/>
    <n v="63952"/>
    <n v="63952"/>
    <n v="63952"/>
    <n v="63952"/>
    <n v="767422"/>
    <n v="0"/>
    <n v="575566.5"/>
  </r>
  <r>
    <s v="PPLCTL: TOTAL COST OF SALES"/>
    <s v="PPLCER: ENVIRONMENTAL COST RECOVERY"/>
    <n v="502017"/>
    <s v="ECR EFFLUENT WATER OPERATIONS"/>
    <x v="1"/>
    <s v="0321 - TRIMBLE COUNTY 2 - GENERATION"/>
    <x v="1"/>
    <s v="PNTL: TOTAL NON-LABOR"/>
    <s v="MA40LGE"/>
    <s v="MASS ALLOC 40 BUDGET"/>
    <s v="GEN O M: OTHER"/>
    <s v="P42100: GENERATION"/>
    <n v="63952"/>
    <n v="63952"/>
    <n v="63952"/>
    <n v="63952"/>
    <n v="63952"/>
    <n v="63952"/>
    <n v="63952"/>
    <n v="63952"/>
    <n v="63952"/>
    <n v="63952"/>
    <n v="63952"/>
    <n v="63952"/>
    <n v="767422"/>
    <n v="0"/>
    <n v="575566.5"/>
  </r>
  <r>
    <s v="PPLCTL: TOTAL COST OF SALES"/>
    <s v="PPLCER: ENVIRONMENTAL COST RECOVERY"/>
    <n v="502017"/>
    <s v="ECR EFFLUENT WATER OPERATIONS"/>
    <x v="1"/>
    <s v="0321 - TRIMBLE COUNTY 2 - GENERATION"/>
    <x v="2"/>
    <s v="PNTL: TOTAL NON-LABOR"/>
    <s v="MA40LGE"/>
    <s v="MASS ALLOC 40 BUDGET"/>
    <s v="GEN O M: OTHER"/>
    <s v="P42100: GENERATION"/>
    <n v="63952"/>
    <n v="63952"/>
    <n v="63952"/>
    <n v="63952"/>
    <n v="63952"/>
    <n v="63952"/>
    <n v="63952"/>
    <n v="63952"/>
    <n v="63952"/>
    <n v="63952"/>
    <n v="63952"/>
    <n v="63952"/>
    <n v="767422"/>
    <n v="0"/>
    <n v="575566.5"/>
  </r>
  <r>
    <s v="PPLCTL: TOTAL COST OF SALES"/>
    <s v="PPLCER: ENVIRONMENTAL COST RECOVERY"/>
    <n v="502017"/>
    <s v="ECR EFFLUENT WATER OPERATIONS"/>
    <x v="1"/>
    <s v="0321 - TRIMBLE COUNTY 2 - GENERATION"/>
    <x v="3"/>
    <s v="PNTL: TOTAL NON-LABOR"/>
    <s v="MA40LGE"/>
    <s v="MASS ALLOC 40 BUDGET"/>
    <s v="GEN O M: OTHER"/>
    <s v="P42100: GENERATION"/>
    <n v="63952"/>
    <n v="63952"/>
    <n v="63952"/>
    <n v="63952"/>
    <n v="63952"/>
    <n v="63952"/>
    <n v="63952"/>
    <n v="63952"/>
    <n v="63952"/>
    <n v="63952"/>
    <n v="63952"/>
    <n v="63952"/>
    <n v="767422"/>
    <n v="0"/>
    <n v="575566.5"/>
  </r>
  <r>
    <s v="PPLCTL: TOTAL COST OF SALES"/>
    <s v="PPLCER: ENVIRONMENTAL COST RECOVERY"/>
    <n v="502017"/>
    <s v="ECR EFFLUENT WATER OPERATIONS"/>
    <x v="1"/>
    <s v="0321 - TRIMBLE COUNTY 2 - GENERATION"/>
    <x v="4"/>
    <s v="PNTL: TOTAL NON-LABOR"/>
    <s v="MA40LGE"/>
    <s v="MASS ALLOC 40 BUDGET"/>
    <s v="GEN O M: OTHER"/>
    <s v="P42100: GENERATION"/>
    <n v="63952"/>
    <n v="63952"/>
    <n v="63952"/>
    <n v="63952"/>
    <n v="63952"/>
    <n v="63952"/>
    <n v="63952"/>
    <n v="63952"/>
    <n v="63952"/>
    <n v="63952"/>
    <n v="63952"/>
    <n v="63952"/>
    <n v="767422"/>
    <n v="0"/>
    <n v="575566.5"/>
  </r>
  <r>
    <s v="PPLCTL: TOTAL COST OF SALES"/>
    <s v="PPLCER: ENVIRONMENTAL COST RECOVERY"/>
    <n v="512157"/>
    <s v="ECR EFFLUENT WATER MAINTENANCE"/>
    <x v="1"/>
    <s v="0301 - TRIMBLE COUNTY COMMON-GENERATION"/>
    <x v="8"/>
    <s v="PNTL: TOTAL NON-LABOR"/>
    <s v="TC-ELG"/>
    <s v="TC EFLUIENT GUIDELINES"/>
    <s v="GEN MTC: ELG"/>
    <s v="P42100: GENERATION"/>
    <n v="66092"/>
    <n v="66092"/>
    <n v="66092"/>
    <n v="66092"/>
    <n v="66092"/>
    <n v="66092"/>
    <n v="66092"/>
    <n v="66092"/>
    <n v="66092"/>
    <n v="66092"/>
    <n v="66092"/>
    <n v="66092"/>
    <n v="793104"/>
    <n v="239820.61879713601"/>
    <n v="355007.38120286399"/>
  </r>
  <r>
    <s v="PPLCTL: TOTAL COST OF SALES"/>
    <s v="PPLCER: ENVIRONMENTAL COST RECOVERY"/>
    <n v="502013"/>
    <s v="ECR LANDFILL OPERATIONS"/>
    <x v="1"/>
    <s v="0301 - TRIMBLE COUNTY COMMON-GENERATION"/>
    <x v="7"/>
    <s v="PNTL: TOTAL NON-LABOR"/>
    <s v="TCLANDOPS"/>
    <s v="TC LANDFILL OPERATIONS"/>
    <s v="GEN O M: COST OF SALES"/>
    <s v="P42100: GENERATION"/>
    <n v="66399"/>
    <n v="66399"/>
    <n v="66399"/>
    <n v="66399"/>
    <n v="66399"/>
    <n v="66399"/>
    <n v="66399"/>
    <n v="66399"/>
    <n v="66399"/>
    <n v="66399"/>
    <n v="66399"/>
    <n v="66399"/>
    <n v="796788"/>
    <n v="240934.59522349198"/>
    <n v="356656.40477650799"/>
  </r>
  <r>
    <s v="PPLCTL: TOTAL COST OF SALES"/>
    <s v="PPLCER: ENVIRONMENTAL COST RECOVERY"/>
    <n v="502013"/>
    <s v="ECR LANDFILL OPERATIONS"/>
    <x v="1"/>
    <s v="0321 - TRIMBLE COUNTY 2 - GENERATION"/>
    <x v="5"/>
    <s v="PNTL: TOTAL NON-LABOR"/>
    <s v="MA41KU"/>
    <s v="MA41KU TC2"/>
    <s v="OTHER"/>
    <s v="P42100: GENERATION"/>
    <n v="67765"/>
    <n v="67765"/>
    <n v="67765"/>
    <n v="67765"/>
    <n v="67765"/>
    <n v="67765"/>
    <n v="67765"/>
    <n v="67765"/>
    <n v="67765"/>
    <n v="67765"/>
    <n v="67765"/>
    <n v="67765"/>
    <n v="813178"/>
    <n v="0"/>
    <n v="609883.5"/>
  </r>
  <r>
    <s v="PPLCTL: TOTAL COST OF SALES"/>
    <s v="PPLCER: ENVIRONMENTAL COST RECOVERY"/>
    <n v="502013"/>
    <s v="ECR LANDFILL OPERATIONS"/>
    <x v="1"/>
    <s v="0301 - TRIMBLE COUNTY COMMON-GENERATION"/>
    <x v="8"/>
    <s v="PNTL: TOTAL NON-LABOR"/>
    <s v="TCLANDOPS"/>
    <s v="TC LANDFILL OPERATIONS"/>
    <s v="GEN O M: COST OF SALES"/>
    <s v="P42100: GENERATION"/>
    <n v="67899"/>
    <n v="67899"/>
    <n v="67899"/>
    <n v="67899"/>
    <n v="67899"/>
    <n v="67899"/>
    <n v="67899"/>
    <n v="67899"/>
    <n v="67899"/>
    <n v="67899"/>
    <n v="67899"/>
    <n v="67899"/>
    <n v="814788"/>
    <n v="246377.47678549198"/>
    <n v="364713.52321450802"/>
  </r>
  <r>
    <s v="PPLCTL: TOTAL COST OF SALES"/>
    <s v="PPLCER: ENVIRONMENTAL COST RECOVERY"/>
    <n v="512157"/>
    <s v="ECR EFFLUENT WATER MAINTENANCE"/>
    <x v="1"/>
    <s v="0301 - TRIMBLE COUNTY COMMON-GENERATION"/>
    <x v="9"/>
    <s v="PNTL: TOTAL NON-LABOR"/>
    <s v="TC-ELG"/>
    <s v="TC EFLUIENT GUIDELINES"/>
    <s v="GEN MTC: ELG"/>
    <s v="P42100: GENERATION"/>
    <n v="68074"/>
    <n v="68074"/>
    <n v="68074"/>
    <n v="68074"/>
    <n v="68074"/>
    <n v="68074"/>
    <n v="68074"/>
    <n v="68074"/>
    <n v="68074"/>
    <n v="68074"/>
    <n v="68074"/>
    <n v="68074"/>
    <n v="816888"/>
    <n v="247012.47963439199"/>
    <n v="365653.52036560798"/>
  </r>
  <r>
    <s v="PPLCTL: TOTAL COST OF SALES"/>
    <s v="PPLCER: ENVIRONMENTAL COST RECOVERY"/>
    <n v="512157"/>
    <s v="ECR EFFLUENT WATER MAINTENANCE"/>
    <x v="1"/>
    <s v="0301 - TRIMBLE COUNTY COMMON-GENERATION"/>
    <x v="0"/>
    <s v="PNTL: TOTAL NON-LABOR"/>
    <s v="TC-ELG"/>
    <s v="TC EFLUIENT GUIDELINES"/>
    <s v="GEN MTC: ELG"/>
    <s v="P42100: GENERATION"/>
    <n v="68074"/>
    <n v="68074"/>
    <n v="68074"/>
    <n v="68074"/>
    <n v="68074"/>
    <n v="68074"/>
    <n v="68074"/>
    <n v="68074"/>
    <n v="68074"/>
    <n v="68074"/>
    <n v="68074"/>
    <n v="68074"/>
    <n v="816888"/>
    <n v="247012.47963439199"/>
    <n v="365653.52036560798"/>
  </r>
  <r>
    <s v="PPLCTL: TOTAL COST OF SALES"/>
    <s v="PPLCER: ENVIRONMENTAL COST RECOVERY"/>
    <n v="512157"/>
    <s v="ECR EFFLUENT WATER MAINTENANCE"/>
    <x v="1"/>
    <s v="0301 - TRIMBLE COUNTY COMMON-GENERATION"/>
    <x v="1"/>
    <s v="PNTL: TOTAL NON-LABOR"/>
    <s v="TC-ELG"/>
    <s v="TC EFLUIENT GUIDELINES"/>
    <s v="GEN MTC: ELG"/>
    <s v="P42100: GENERATION"/>
    <n v="68074"/>
    <n v="68074"/>
    <n v="68074"/>
    <n v="68074"/>
    <n v="68074"/>
    <n v="68074"/>
    <n v="68074"/>
    <n v="68074"/>
    <n v="68074"/>
    <n v="68074"/>
    <n v="68074"/>
    <n v="68074"/>
    <n v="816888"/>
    <n v="247012.47963439199"/>
    <n v="365653.52036560798"/>
  </r>
  <r>
    <s v="PPLCTL: TOTAL COST OF SALES"/>
    <s v="PPLCER: ENVIRONMENTAL COST RECOVERY"/>
    <n v="512157"/>
    <s v="ECR EFFLUENT WATER MAINTENANCE"/>
    <x v="1"/>
    <s v="0301 - TRIMBLE COUNTY COMMON-GENERATION"/>
    <x v="2"/>
    <s v="PNTL: TOTAL NON-LABOR"/>
    <s v="TC-ELG"/>
    <s v="TC EFLUIENT GUIDELINES"/>
    <s v="GEN MTC: ELG"/>
    <s v="P42100: GENERATION"/>
    <n v="68074"/>
    <n v="68074"/>
    <n v="68074"/>
    <n v="68074"/>
    <n v="68074"/>
    <n v="68074"/>
    <n v="68074"/>
    <n v="68074"/>
    <n v="68074"/>
    <n v="68074"/>
    <n v="68074"/>
    <n v="68074"/>
    <n v="816888"/>
    <n v="247012.47963439199"/>
    <n v="365653.52036560798"/>
  </r>
  <r>
    <s v="PPLCTL: TOTAL COST OF SALES"/>
    <s v="PPLCER: ENVIRONMENTAL COST RECOVERY"/>
    <n v="512157"/>
    <s v="ECR EFFLUENT WATER MAINTENANCE"/>
    <x v="1"/>
    <s v="0301 - TRIMBLE COUNTY COMMON-GENERATION"/>
    <x v="3"/>
    <s v="PNTL: TOTAL NON-LABOR"/>
    <s v="TC-ELG"/>
    <s v="TC EFLUIENT GUIDELINES"/>
    <s v="GEN MTC: ELG"/>
    <s v="P42100: GENERATION"/>
    <n v="68074"/>
    <n v="68074"/>
    <n v="68074"/>
    <n v="68074"/>
    <n v="68074"/>
    <n v="68074"/>
    <n v="68074"/>
    <n v="68074"/>
    <n v="68074"/>
    <n v="68074"/>
    <n v="68074"/>
    <n v="68074"/>
    <n v="816888"/>
    <n v="247012.47963439199"/>
    <n v="365653.52036560798"/>
  </r>
  <r>
    <s v="PPLCTL: TOTAL COST OF SALES"/>
    <s v="PPLCER: ENVIRONMENTAL COST RECOVERY"/>
    <n v="512157"/>
    <s v="ECR EFFLUENT WATER MAINTENANCE"/>
    <x v="1"/>
    <s v="0301 - TRIMBLE COUNTY COMMON-GENERATION"/>
    <x v="4"/>
    <s v="PNTL: TOTAL NON-LABOR"/>
    <s v="TC-ELG"/>
    <s v="TC EFLUIENT GUIDELINES"/>
    <s v="GEN MTC: ELG"/>
    <s v="P42100: GENERATION"/>
    <n v="68074"/>
    <n v="68074"/>
    <n v="68074"/>
    <n v="68074"/>
    <n v="68074"/>
    <n v="68074"/>
    <n v="68074"/>
    <n v="68074"/>
    <n v="68074"/>
    <n v="68074"/>
    <n v="68074"/>
    <n v="68074"/>
    <n v="816888"/>
    <n v="247012.47963439199"/>
    <n v="365653.52036560798"/>
  </r>
  <r>
    <s v="PPLCTL: TOTAL COST OF SALES"/>
    <s v="PPLCER: ENVIRONMENTAL COST RECOVERY"/>
    <n v="502013"/>
    <s v="ECR LANDFILL OPERATIONS"/>
    <x v="1"/>
    <s v="0321 - TRIMBLE COUNTY 2 - GENERATION"/>
    <x v="6"/>
    <s v="PNTL: TOTAL NON-LABOR"/>
    <s v="MA41KU"/>
    <s v="MA41KU TC2"/>
    <s v="OTHER"/>
    <s v="P42100: GENERATION"/>
    <n v="68832"/>
    <n v="68832"/>
    <n v="68832"/>
    <n v="68832"/>
    <n v="68832"/>
    <n v="68832"/>
    <n v="68832"/>
    <n v="68832"/>
    <n v="68832"/>
    <n v="68832"/>
    <n v="68832"/>
    <n v="68832"/>
    <n v="825983"/>
    <n v="0"/>
    <n v="619487.25"/>
  </r>
  <r>
    <s v="PPLCTL: TOTAL COST OF SALES"/>
    <s v="PPLCER: ENVIRONMENTAL COST RECOVERY"/>
    <n v="502013"/>
    <s v="ECR LANDFILL OPERATIONS"/>
    <x v="1"/>
    <s v="0301 - TRIMBLE COUNTY COMMON-GENERATION"/>
    <x v="9"/>
    <s v="PNTL: TOTAL NON-LABOR"/>
    <s v="TCLANDOPS"/>
    <s v="TC LANDFILL OPERATIONS"/>
    <s v="GEN O M: COST OF SALES"/>
    <s v="P42100: GENERATION"/>
    <n v="70092"/>
    <n v="70092"/>
    <n v="70092"/>
    <n v="70092"/>
    <n v="70092"/>
    <n v="70092"/>
    <n v="70092"/>
    <n v="70092"/>
    <n v="70092"/>
    <n v="70092"/>
    <n v="70092"/>
    <n v="70092"/>
    <n v="841104"/>
    <n v="254334.969629136"/>
    <n v="376493.03037086403"/>
  </r>
  <r>
    <s v="PPLCTL: TOTAL COST OF SALES"/>
    <s v="PPLCER: ENVIRONMENTAL COST RECOVERY"/>
    <n v="512107"/>
    <s v="ECR LANDFILL MAINTENANCE"/>
    <x v="1"/>
    <s v="0321 - TRIMBLE COUNTY 2 - GENERATION"/>
    <x v="6"/>
    <s v="PNTL: TOTAL NON-LABOR"/>
    <s v="MA41KU"/>
    <s v="MA41KU TC2"/>
    <s v="OTHER"/>
    <s v="P42100: GENERATION"/>
    <n v="70556"/>
    <n v="70556"/>
    <n v="70556"/>
    <n v="70556"/>
    <n v="70556"/>
    <n v="70556"/>
    <n v="70556"/>
    <n v="70556"/>
    <n v="70556"/>
    <n v="70556"/>
    <n v="70556"/>
    <n v="70556"/>
    <n v="846667"/>
    <n v="0"/>
    <n v="635000.25"/>
  </r>
  <r>
    <s v="PPLCTL: TOTAL COST OF SALES"/>
    <s v="PPLCER: ENVIRONMENTAL COST RECOVERY"/>
    <n v="502013"/>
    <s v="ECR LANDFILL OPERATIONS"/>
    <x v="1"/>
    <s v="0301 - TRIMBLE COUNTY COMMON-GENERATION"/>
    <x v="0"/>
    <s v="PNTL: TOTAL NON-LABOR"/>
    <s v="TCLANDOPS"/>
    <s v="TC LANDFILL OPERATIONS"/>
    <s v="GEN O M: COST OF SALES"/>
    <s v="P42100: GENERATION"/>
    <n v="72195"/>
    <n v="72195"/>
    <n v="72195"/>
    <n v="72195"/>
    <n v="72195"/>
    <n v="72195"/>
    <n v="72195"/>
    <n v="72195"/>
    <n v="72195"/>
    <n v="72195"/>
    <n v="72195"/>
    <n v="72195"/>
    <n v="866337"/>
    <n v="261964.98243213299"/>
    <n v="387787.76756786701"/>
  </r>
  <r>
    <s v="PPLCTL: TOTAL COST OF SALES"/>
    <s v="PPLCER: ENVIRONMENTAL COST RECOVERY"/>
    <n v="502013"/>
    <s v="ECR LANDFILL OPERATIONS"/>
    <x v="1"/>
    <s v="0301 - TRIMBLE COUNTY COMMON-GENERATION"/>
    <x v="1"/>
    <s v="PNTL: TOTAL NON-LABOR"/>
    <s v="TCLANDOPS"/>
    <s v="TC LANDFILL OPERATIONS"/>
    <s v="GEN O M: COST OF SALES"/>
    <s v="P42100: GENERATION"/>
    <n v="74361"/>
    <n v="74361"/>
    <n v="74361"/>
    <n v="74361"/>
    <n v="74361"/>
    <n v="74361"/>
    <n v="74361"/>
    <n v="74361"/>
    <n v="74361"/>
    <n v="74361"/>
    <n v="74361"/>
    <n v="74361"/>
    <n v="892327"/>
    <n v="269823.89864304301"/>
    <n v="399421.35135695699"/>
  </r>
  <r>
    <s v="PPLCTL: TOTAL COST OF SALES"/>
    <s v="PPLCER: ENVIRONMENTAL COST RECOVERY"/>
    <n v="502013"/>
    <s v="ECR LANDFILL OPERATIONS"/>
    <x v="1"/>
    <s v="0301 - TRIMBLE COUNTY COMMON-GENERATION"/>
    <x v="2"/>
    <s v="PNTL: TOTAL NON-LABOR"/>
    <s v="TCLANDOPS"/>
    <s v="TC LANDFILL OPERATIONS"/>
    <s v="GEN O M: COST OF SALES"/>
    <s v="P42100: GENERATION"/>
    <n v="76590"/>
    <n v="76590"/>
    <n v="76590"/>
    <n v="76590"/>
    <n v="76590"/>
    <n v="76590"/>
    <n v="76590"/>
    <n v="76590"/>
    <n v="76590"/>
    <n v="76590"/>
    <n v="76590"/>
    <n v="76590"/>
    <n v="919074"/>
    <n v="277911.71826186602"/>
    <n v="411393.78173813398"/>
  </r>
  <r>
    <s v="PPLCTL: TOTAL COST OF SALES"/>
    <s v="PPLCER: ENVIRONMENTAL COST RECOVERY"/>
    <n v="502013"/>
    <s v="ECR LANDFILL OPERATIONS"/>
    <x v="1"/>
    <s v="0301 - TRIMBLE COUNTY COMMON-GENERATION"/>
    <x v="3"/>
    <s v="PNTL: TOTAL NON-LABOR"/>
    <s v="TCLANDOPS"/>
    <s v="TC LANDFILL OPERATIONS"/>
    <s v="GEN O M: COST OF SALES"/>
    <s v="P42100: GENERATION"/>
    <n v="78889"/>
    <n v="78889"/>
    <n v="78889"/>
    <n v="78889"/>
    <n v="78889"/>
    <n v="78889"/>
    <n v="78889"/>
    <n v="78889"/>
    <n v="78889"/>
    <n v="78889"/>
    <n v="78889"/>
    <n v="78889"/>
    <n v="946663"/>
    <n v="286254.14378486702"/>
    <n v="423743.10621513298"/>
  </r>
  <r>
    <s v="PPLCTL: TOTAL COST OF SALES"/>
    <s v="PPLCER: ENVIRONMENTAL COST RECOVERY"/>
    <n v="502013"/>
    <s v="ECR LANDFILL OPERATIONS"/>
    <x v="1"/>
    <s v="0301 - TRIMBLE COUNTY COMMON-GENERATION"/>
    <x v="4"/>
    <s v="PNTL: TOTAL NON-LABOR"/>
    <s v="TCLANDOPS"/>
    <s v="TC LANDFILL OPERATIONS"/>
    <s v="GEN O M: COST OF SALES"/>
    <s v="P42100: GENERATION"/>
    <n v="81258"/>
    <n v="81258"/>
    <n v="81258"/>
    <n v="81258"/>
    <n v="81258"/>
    <n v="81258"/>
    <n v="81258"/>
    <n v="81258"/>
    <n v="81258"/>
    <n v="81258"/>
    <n v="81258"/>
    <n v="81258"/>
    <n v="975092"/>
    <n v="294850.57044742798"/>
    <n v="436468.42955257202"/>
  </r>
  <r>
    <s v="PPLCTL: TOTAL COST OF SALES"/>
    <s v="PPLCER: ENVIRONMENTAL COST RECOVERY"/>
    <n v="502013"/>
    <s v="ECR LANDFILL OPERATIONS"/>
    <x v="1"/>
    <s v="0321 - TRIMBLE COUNTY 2 - GENERATION"/>
    <x v="5"/>
    <s v="PNTL: TOTAL NON-LABOR"/>
    <s v="MA40LGE"/>
    <s v="MASS ALLOC 40 BUDGET"/>
    <s v="GEN O M: OTHER"/>
    <s v="P42100: GENERATION"/>
    <n v="83660"/>
    <n v="83660"/>
    <n v="83660"/>
    <n v="83660"/>
    <n v="83660"/>
    <n v="83660"/>
    <n v="83660"/>
    <n v="83660"/>
    <n v="83660"/>
    <n v="83660"/>
    <n v="83660"/>
    <n v="83660"/>
    <n v="1003924"/>
    <n v="0"/>
    <n v="752943"/>
  </r>
  <r>
    <s v="PPLCTL: TOTAL COST OF SALES"/>
    <s v="PPLCER: ENVIRONMENTAL COST RECOVERY"/>
    <n v="501253"/>
    <s v="ECR FLY ASH DISPOSAL"/>
    <x v="1"/>
    <s v="0301 - TRIMBLE COUNTY COMMON-GENERATION"/>
    <x v="9"/>
    <s v="PNTL: TOTAL NON-LABOR"/>
    <s v="MA40LGE"/>
    <s v="MASS ALLOC 40 BUDGET"/>
    <s v="GEN O M: OTHER"/>
    <s v="P42100: GENERATION"/>
    <n v="83701"/>
    <n v="83701"/>
    <n v="83701"/>
    <n v="83701"/>
    <n v="83701"/>
    <n v="83701"/>
    <n v="83701"/>
    <n v="83701"/>
    <n v="83701"/>
    <n v="83701"/>
    <n v="83701"/>
    <n v="83701"/>
    <n v="1004412"/>
    <n v="303716.41974730801"/>
    <n v="449592.58025269199"/>
  </r>
  <r>
    <s v="PPLCTL: TOTAL COST OF SALES"/>
    <s v="PPLCER: ENVIRONMENTAL COST RECOVERY"/>
    <n v="501253"/>
    <s v="ECR FLY ASH DISPOSAL"/>
    <x v="1"/>
    <s v="0301 - TRIMBLE COUNTY COMMON-GENERATION"/>
    <x v="0"/>
    <s v="PNTL: TOTAL NON-LABOR"/>
    <s v="MA40LGE"/>
    <s v="MASS ALLOC 40 BUDGET"/>
    <s v="GEN O M: OTHER"/>
    <s v="P42100: GENERATION"/>
    <n v="84712"/>
    <n v="84712"/>
    <n v="84712"/>
    <n v="84712"/>
    <n v="84712"/>
    <n v="84712"/>
    <n v="84712"/>
    <n v="84712"/>
    <n v="84712"/>
    <n v="84712"/>
    <n v="84712"/>
    <n v="84712"/>
    <n v="1016544"/>
    <n v="307384.92192009598"/>
    <n v="455023.07807990402"/>
  </r>
  <r>
    <s v="PPLCTL: TOTAL COST OF SALES"/>
    <s v="PPLCER: ENVIRONMENTAL COST RECOVERY"/>
    <n v="502013"/>
    <s v="ECR LANDFILL OPERATIONS"/>
    <x v="1"/>
    <s v="0321 - TRIMBLE COUNTY 2 - GENERATION"/>
    <x v="6"/>
    <s v="PNTL: TOTAL NON-LABOR"/>
    <s v="MA40LGE"/>
    <s v="MASS ALLOC 40 BUDGET"/>
    <s v="GEN O M: OTHER"/>
    <s v="P42100: GENERATION"/>
    <n v="84978"/>
    <n v="84978"/>
    <n v="84978"/>
    <n v="84978"/>
    <n v="84978"/>
    <n v="84978"/>
    <n v="84978"/>
    <n v="84978"/>
    <n v="84978"/>
    <n v="84978"/>
    <n v="84978"/>
    <n v="84978"/>
    <n v="1019732"/>
    <n v="0"/>
    <n v="764799"/>
  </r>
  <r>
    <s v="PPLCTL: TOTAL COST OF SALES"/>
    <s v="PPLCER: ENVIRONMENTAL COST RECOVERY"/>
    <n v="501253"/>
    <s v="ECR FLY ASH DISPOSAL"/>
    <x v="1"/>
    <s v="0301 - TRIMBLE COUNTY COMMON-GENERATION"/>
    <x v="8"/>
    <s v="PNTL: TOTAL NON-LABOR"/>
    <s v="MA40LGE"/>
    <s v="MASS ALLOC 40 BUDGET"/>
    <s v="GEN O M: OTHER"/>
    <s v="P42100: GENERATION"/>
    <n v="85699"/>
    <n v="85699"/>
    <n v="85699"/>
    <n v="85699"/>
    <n v="85699"/>
    <n v="85699"/>
    <n v="85699"/>
    <n v="85699"/>
    <n v="85699"/>
    <n v="85699"/>
    <n v="85699"/>
    <n v="85699"/>
    <n v="1028388"/>
    <n v="310966.33798789198"/>
    <n v="460324.66201210802"/>
  </r>
  <r>
    <s v="PPLCTL: TOTAL COST OF SALES"/>
    <s v="PPLCER: ENVIRONMENTAL COST RECOVERY"/>
    <n v="501253"/>
    <s v="ECR FLY ASH DISPOSAL"/>
    <x v="1"/>
    <s v="0301 - TRIMBLE COUNTY COMMON-GENERATION"/>
    <x v="1"/>
    <s v="PNTL: TOTAL NON-LABOR"/>
    <s v="MA40LGE"/>
    <s v="MASS ALLOC 40 BUDGET"/>
    <s v="GEN O M: OTHER"/>
    <s v="P42100: GENERATION"/>
    <n v="85723"/>
    <n v="85723"/>
    <n v="85723"/>
    <n v="85723"/>
    <n v="85723"/>
    <n v="85723"/>
    <n v="85723"/>
    <n v="85723"/>
    <n v="85723"/>
    <n v="85723"/>
    <n v="85723"/>
    <n v="85723"/>
    <n v="1028681"/>
    <n v="311054.93600442901"/>
    <n v="460455.81399557099"/>
  </r>
  <r>
    <s v="PPLCTL: TOTAL COST OF SALES"/>
    <s v="PPLCER: ENVIRONMENTAL COST RECOVERY"/>
    <n v="502013"/>
    <s v="ECR LANDFILL OPERATIONS"/>
    <x v="1"/>
    <s v="0311 - TRIMBLE COUNTY 1 - GENERATION"/>
    <x v="7"/>
    <s v="PNTL: TOTAL NON-LABOR"/>
    <s v="MA40LGE"/>
    <s v="MASS ALLOC 40 BUDGET"/>
    <s v="GEN O M: OTHER"/>
    <s v="P42100: GENERATION"/>
    <n v="85989"/>
    <n v="85989"/>
    <n v="85989"/>
    <n v="85989"/>
    <n v="85989"/>
    <n v="85989"/>
    <n v="85989"/>
    <n v="85989"/>
    <n v="85989"/>
    <n v="85989"/>
    <n v="85989"/>
    <n v="85989"/>
    <n v="1031871"/>
    <n v="773903.25"/>
    <n v="0"/>
  </r>
  <r>
    <s v="PPLCTL: TOTAL COST OF SALES"/>
    <s v="PPLCER: ENVIRONMENTAL COST RECOVERY"/>
    <n v="501253"/>
    <s v="ECR FLY ASH DISPOSAL"/>
    <x v="1"/>
    <s v="0301 - TRIMBLE COUNTY COMMON-GENERATION"/>
    <x v="2"/>
    <s v="PNTL: TOTAL NON-LABOR"/>
    <s v="MA40LGE"/>
    <s v="MASS ALLOC 40 BUDGET"/>
    <s v="GEN O M: OTHER"/>
    <s v="P42100: GENERATION"/>
    <n v="86735"/>
    <n v="86735"/>
    <n v="86735"/>
    <n v="86735"/>
    <n v="86735"/>
    <n v="86735"/>
    <n v="86735"/>
    <n v="86735"/>
    <n v="86735"/>
    <n v="86735"/>
    <n v="86735"/>
    <n v="86735"/>
    <n v="1040821"/>
    <n v="314725.85723568901"/>
    <n v="465889.89276431099"/>
  </r>
  <r>
    <s v="PPLCTL: TOTAL COST OF SALES"/>
    <s v="PPLCER: ENVIRONMENTAL COST RECOVERY"/>
    <n v="512107"/>
    <s v="ECR LANDFILL MAINTENANCE"/>
    <x v="1"/>
    <s v="0321 - TRIMBLE COUNTY 2 - GENERATION"/>
    <x v="6"/>
    <s v="PNTL: TOTAL NON-LABOR"/>
    <s v="MA40LGE"/>
    <s v="MASS ALLOC 40 BUDGET"/>
    <s v="GEN O M: OTHER"/>
    <s v="P42100: GENERATION"/>
    <n v="87106"/>
    <n v="87106"/>
    <n v="87106"/>
    <n v="87106"/>
    <n v="87106"/>
    <n v="87106"/>
    <n v="87106"/>
    <n v="87106"/>
    <n v="87106"/>
    <n v="87106"/>
    <n v="87106"/>
    <n v="87106"/>
    <n v="1045267"/>
    <n v="0"/>
    <n v="783950.25"/>
  </r>
  <r>
    <s v="PPLCTL: TOTAL COST OF SALES"/>
    <s v="PPLCER: ENVIRONMENTAL COST RECOVERY"/>
    <n v="501253"/>
    <s v="ECR FLY ASH DISPOSAL"/>
    <x v="1"/>
    <s v="0301 - TRIMBLE COUNTY COMMON-GENERATION"/>
    <x v="7"/>
    <s v="PNTL: TOTAL NON-LABOR"/>
    <s v="MA40LGE"/>
    <s v="MASS ALLOC 40 BUDGET"/>
    <s v="GEN O M: OTHER"/>
    <s v="P42100: GENERATION"/>
    <n v="87352"/>
    <n v="87352"/>
    <n v="87352"/>
    <n v="87352"/>
    <n v="87352"/>
    <n v="87352"/>
    <n v="87352"/>
    <n v="87352"/>
    <n v="87352"/>
    <n v="87352"/>
    <n v="87352"/>
    <n v="87352"/>
    <n v="1048224"/>
    <n v="316964.39346921601"/>
    <n v="469203.60653078399"/>
  </r>
  <r>
    <s v="PPLCTL: TOTAL COST OF SALES"/>
    <s v="PPLCER: ENVIRONMENTAL COST RECOVERY"/>
    <n v="501253"/>
    <s v="ECR FLY ASH DISPOSAL"/>
    <x v="1"/>
    <s v="0301 - TRIMBLE COUNTY COMMON-GENERATION"/>
    <x v="3"/>
    <s v="PNTL: TOTAL NON-LABOR"/>
    <s v="MA40LGE"/>
    <s v="MASS ALLOC 40 BUDGET"/>
    <s v="GEN O M: OTHER"/>
    <s v="P42100: GENERATION"/>
    <n v="87740"/>
    <n v="87740"/>
    <n v="87740"/>
    <n v="87740"/>
    <n v="87740"/>
    <n v="87740"/>
    <n v="87740"/>
    <n v="87740"/>
    <n v="87740"/>
    <n v="87740"/>
    <n v="87740"/>
    <n v="87740"/>
    <n v="1052886"/>
    <n v="318374.09979377396"/>
    <n v="471290.40020622604"/>
  </r>
  <r>
    <s v="PPLCTL: TOTAL COST OF SALES"/>
    <s v="PPLCER: ENVIRONMENTAL COST RECOVERY"/>
    <n v="502013"/>
    <s v="ECR LANDFILL OPERATIONS"/>
    <x v="1"/>
    <s v="0311 - TRIMBLE COUNTY 1 - GENERATION"/>
    <x v="8"/>
    <s v="PNTL: TOTAL NON-LABOR"/>
    <s v="MA40LGE"/>
    <s v="MASS ALLOC 40 BUDGET"/>
    <s v="GEN O M: OTHER"/>
    <s v="P42100: GENERATION"/>
    <n v="88489"/>
    <n v="88489"/>
    <n v="88489"/>
    <n v="88489"/>
    <n v="88489"/>
    <n v="88489"/>
    <n v="88489"/>
    <n v="88489"/>
    <n v="88489"/>
    <n v="88489"/>
    <n v="88489"/>
    <n v="88489"/>
    <n v="1061867"/>
    <n v="796400.25"/>
    <n v="0"/>
  </r>
  <r>
    <s v="PPLCTL: TOTAL COST OF SALES"/>
    <s v="PPLCER: ENVIRONMENTAL COST RECOVERY"/>
    <n v="501253"/>
    <s v="ECR FLY ASH DISPOSAL"/>
    <x v="1"/>
    <s v="0301 - TRIMBLE COUNTY COMMON-GENERATION"/>
    <x v="4"/>
    <s v="PNTL: TOTAL NON-LABOR"/>
    <s v="MA40LGE"/>
    <s v="MASS ALLOC 40 BUDGET"/>
    <s v="GEN O M: OTHER"/>
    <s v="P42100: GENERATION"/>
    <n v="88755"/>
    <n v="88755"/>
    <n v="88755"/>
    <n v="88755"/>
    <n v="88755"/>
    <n v="88755"/>
    <n v="88755"/>
    <n v="88755"/>
    <n v="88755"/>
    <n v="88755"/>
    <n v="88755"/>
    <n v="88755"/>
    <n v="1065055"/>
    <n v="322053.79011199501"/>
    <n v="476737.45988800499"/>
  </r>
  <r>
    <s v="PPLCTL: TOTAL COST OF SALES"/>
    <s v="PPLCER: ENVIRONMENTAL COST RECOVERY"/>
    <n v="501253"/>
    <s v="ECR FLY ASH DISPOSAL"/>
    <x v="1"/>
    <s v="0301 - TRIMBLE COUNTY COMMON-GENERATION"/>
    <x v="6"/>
    <s v="PNTL: TOTAL NON-LABOR"/>
    <s v="MA40LGE"/>
    <s v="MASS ALLOC 40 BUDGET"/>
    <s v="GEN O M: OTHER"/>
    <s v="P42100: GENERATION"/>
    <n v="88961"/>
    <n v="88961"/>
    <n v="88961"/>
    <n v="88961"/>
    <n v="88961"/>
    <n v="88961"/>
    <n v="88961"/>
    <n v="88961"/>
    <n v="88961"/>
    <n v="88961"/>
    <n v="88961"/>
    <n v="88961"/>
    <n v="1067532"/>
    <n v="322802.79109138798"/>
    <n v="477846.20890861202"/>
  </r>
  <r>
    <s v="PPLCTL: TOTAL COST OF SALES"/>
    <s v="PPLCER: ENVIRONMENTAL COST RECOVERY"/>
    <n v="501253"/>
    <s v="ECR FLY ASH DISPOSAL"/>
    <x v="1"/>
    <s v="0301 - TRIMBLE COUNTY COMMON-GENERATION"/>
    <x v="5"/>
    <s v="PNTL: TOTAL NON-LABOR"/>
    <s v="MA40LGE"/>
    <s v="MASS ALLOC 40 BUDGET"/>
    <s v="GEN O M: OTHER"/>
    <s v="P42100: GENERATION"/>
    <n v="90025"/>
    <n v="90025"/>
    <n v="90025"/>
    <n v="90025"/>
    <n v="90025"/>
    <n v="90025"/>
    <n v="90025"/>
    <n v="90025"/>
    <n v="90025"/>
    <n v="90025"/>
    <n v="90025"/>
    <n v="90025"/>
    <n v="1080300"/>
    <n v="326663.60841270001"/>
    <n v="483561.39158729999"/>
  </r>
  <r>
    <s v="PPLCTL: TOTAL COST OF SALES"/>
    <s v="PPLCER: ENVIRONMENTAL COST RECOVERY"/>
    <n v="502013"/>
    <s v="ECR LANDFILL OPERATIONS"/>
    <x v="1"/>
    <s v="0311 - TRIMBLE COUNTY 1 - GENERATION"/>
    <x v="9"/>
    <s v="PNTL: TOTAL NON-LABOR"/>
    <s v="MA40LGE"/>
    <s v="MASS ALLOC 40 BUDGET"/>
    <s v="GEN O M: OTHER"/>
    <s v="P42100: GENERATION"/>
    <n v="91329"/>
    <n v="91329"/>
    <n v="91329"/>
    <n v="91329"/>
    <n v="91329"/>
    <n v="91329"/>
    <n v="91329"/>
    <n v="91329"/>
    <n v="91329"/>
    <n v="91329"/>
    <n v="91329"/>
    <n v="91329"/>
    <n v="1095945"/>
    <n v="821958.75"/>
    <n v="0"/>
  </r>
  <r>
    <s v="PPLCTL: TOTAL COST OF SALES"/>
    <s v="PPLCER: ENVIRONMENTAL COST RECOVERY"/>
    <n v="502013"/>
    <s v="ECR LANDFILL OPERATIONS"/>
    <x v="1"/>
    <s v="0311 - TRIMBLE COUNTY 1 - GENERATION"/>
    <x v="0"/>
    <s v="PNTL: TOTAL NON-LABOR"/>
    <s v="MA40LGE"/>
    <s v="MASS ALLOC 40 BUDGET"/>
    <s v="GEN O M: OTHER"/>
    <s v="P42100: GENERATION"/>
    <n v="94069"/>
    <n v="94069"/>
    <n v="94069"/>
    <n v="94069"/>
    <n v="94069"/>
    <n v="94069"/>
    <n v="94069"/>
    <n v="94069"/>
    <n v="94069"/>
    <n v="94069"/>
    <n v="94069"/>
    <n v="94069"/>
    <n v="1128823"/>
    <n v="846617.25"/>
    <n v="0"/>
  </r>
  <r>
    <s v="PPLCTL: TOTAL COST OF SALES"/>
    <s v="PPLCER: ENVIRONMENTAL COST RECOVERY"/>
    <n v="502013"/>
    <s v="ECR LANDFILL OPERATIONS"/>
    <x v="1"/>
    <s v="0311 - TRIMBLE COUNTY 1 - GENERATION"/>
    <x v="1"/>
    <s v="PNTL: TOTAL NON-LABOR"/>
    <s v="MA40LGE"/>
    <s v="MASS ALLOC 40 BUDGET"/>
    <s v="GEN O M: OTHER"/>
    <s v="P42100: GENERATION"/>
    <n v="96891"/>
    <n v="96891"/>
    <n v="96891"/>
    <n v="96891"/>
    <n v="96891"/>
    <n v="96891"/>
    <n v="96891"/>
    <n v="96891"/>
    <n v="96891"/>
    <n v="96891"/>
    <n v="96891"/>
    <n v="96891"/>
    <n v="1162688"/>
    <n v="872016"/>
    <n v="0"/>
  </r>
  <r>
    <s v="PPLCTL: TOTAL COST OF SALES"/>
    <s v="PPLCER: ENVIRONMENTAL COST RECOVERY"/>
    <n v="502013"/>
    <s v="ECR LANDFILL OPERATIONS"/>
    <x v="1"/>
    <s v="0311 - TRIMBLE COUNTY 1 - GENERATION"/>
    <x v="2"/>
    <s v="PNTL: TOTAL NON-LABOR"/>
    <s v="MA40LGE"/>
    <s v="MASS ALLOC 40 BUDGET"/>
    <s v="GEN O M: OTHER"/>
    <s v="P42100: GENERATION"/>
    <n v="99795"/>
    <n v="99795"/>
    <n v="99795"/>
    <n v="99795"/>
    <n v="99795"/>
    <n v="99795"/>
    <n v="99795"/>
    <n v="99795"/>
    <n v="99795"/>
    <n v="99795"/>
    <n v="99795"/>
    <n v="99795"/>
    <n v="1197539"/>
    <n v="898154.25"/>
    <n v="0"/>
  </r>
  <r>
    <s v="PPLCTL: TOTAL COST OF SALES"/>
    <s v="PPLCER: ENVIRONMENTAL COST RECOVERY"/>
    <n v="502017"/>
    <s v="ECR EFFLUENT WATER OPERATIONS"/>
    <x v="1"/>
    <s v="0301 - TRIMBLE COUNTY COMMON-GENERATION"/>
    <x v="8"/>
    <s v="PNTL: TOTAL NON-LABOR"/>
    <s v="TCELGOPS"/>
    <s v="TC ELG OPERATIONS"/>
    <s v="GEN OPS: ELG"/>
    <s v="P42100: GENERATION"/>
    <n v="102061"/>
    <n v="102061"/>
    <n v="102061"/>
    <n v="102061"/>
    <n v="102061"/>
    <n v="102061"/>
    <n v="102061"/>
    <n v="102061"/>
    <n v="102061"/>
    <n v="102061"/>
    <n v="102061"/>
    <n v="102061"/>
    <n v="1224732"/>
    <n v="370337.29006618797"/>
    <n v="548211.70993381203"/>
  </r>
  <r>
    <s v="PPLCTL: TOTAL COST OF SALES"/>
    <s v="PPLCER: ENVIRONMENTAL COST RECOVERY"/>
    <n v="502013"/>
    <s v="ECR LANDFILL OPERATIONS"/>
    <x v="1"/>
    <s v="0311 - TRIMBLE COUNTY 1 - GENERATION"/>
    <x v="3"/>
    <s v="PNTL: TOTAL NON-LABOR"/>
    <s v="MA40LGE"/>
    <s v="MASS ALLOC 40 BUDGET"/>
    <s v="GEN O M: OTHER"/>
    <s v="P42100: GENERATION"/>
    <n v="102791"/>
    <n v="102791"/>
    <n v="102791"/>
    <n v="102791"/>
    <n v="102791"/>
    <n v="102791"/>
    <n v="102791"/>
    <n v="102791"/>
    <n v="102791"/>
    <n v="102791"/>
    <n v="102791"/>
    <n v="102791"/>
    <n v="1233486"/>
    <n v="925114.5"/>
    <n v="0"/>
  </r>
  <r>
    <s v="PPLCTL: TOTAL COST OF SALES"/>
    <s v="PPLCER: ENVIRONMENTAL COST RECOVERY"/>
    <n v="502013"/>
    <s v="ECR LANDFILL OPERATIONS"/>
    <x v="1"/>
    <s v="0321 - TRIMBLE COUNTY 2 - GENERATION"/>
    <x v="7"/>
    <s v="PNTL: TOTAL NON-LABOR"/>
    <s v="MA41KU"/>
    <s v="MA41KU TC2"/>
    <s v="OTHER"/>
    <s v="P42100: GENERATION"/>
    <n v="103138"/>
    <n v="103138"/>
    <n v="103138"/>
    <n v="103138"/>
    <n v="103138"/>
    <n v="103138"/>
    <n v="103138"/>
    <n v="103138"/>
    <n v="103138"/>
    <n v="103138"/>
    <n v="103138"/>
    <n v="103138"/>
    <n v="1237655"/>
    <n v="0"/>
    <n v="928241.25"/>
  </r>
  <r>
    <s v="PPLCTL: TOTAL COST OF SALES"/>
    <s v="PPLCER: ENVIRONMENTAL COST RECOVERY"/>
    <n v="502013"/>
    <s v="ECR LANDFILL OPERATIONS"/>
    <x v="1"/>
    <s v="0311 - TRIMBLE COUNTY 1 - GENERATION"/>
    <x v="4"/>
    <s v="PNTL: TOTAL NON-LABOR"/>
    <s v="MA40LGE"/>
    <s v="MASS ALLOC 40 BUDGET"/>
    <s v="GEN O M: OTHER"/>
    <s v="P42100: GENERATION"/>
    <n v="105877"/>
    <n v="105877"/>
    <n v="105877"/>
    <n v="105877"/>
    <n v="105877"/>
    <n v="105877"/>
    <n v="105877"/>
    <n v="105877"/>
    <n v="105877"/>
    <n v="105877"/>
    <n v="105877"/>
    <n v="105877"/>
    <n v="1270529"/>
    <n v="952896.75"/>
    <n v="0"/>
  </r>
  <r>
    <s v="PPLCTL: TOTAL COST OF SALES"/>
    <s v="PPLCER: ENVIRONMENTAL COST RECOVERY"/>
    <n v="502013"/>
    <s v="ECR LANDFILL OPERATIONS"/>
    <x v="1"/>
    <s v="0321 - TRIMBLE COUNTY 2 - GENERATION"/>
    <x v="8"/>
    <s v="PNTL: TOTAL NON-LABOR"/>
    <s v="MA41KU"/>
    <s v="MA41KU TC2"/>
    <s v="OTHER"/>
    <s v="P42100: GENERATION"/>
    <n v="106136"/>
    <n v="106136"/>
    <n v="106136"/>
    <n v="106136"/>
    <n v="106136"/>
    <n v="106136"/>
    <n v="106136"/>
    <n v="106136"/>
    <n v="106136"/>
    <n v="106136"/>
    <n v="106136"/>
    <n v="106136"/>
    <n v="1273632"/>
    <n v="0"/>
    <n v="955224"/>
  </r>
  <r>
    <s v="PPLCTL: TOTAL COST OF SALES"/>
    <s v="PPLCER: ENVIRONMENTAL COST RECOVERY"/>
    <n v="502017"/>
    <s v="ECR EFFLUENT WATER OPERATIONS"/>
    <x v="1"/>
    <s v="0301 - TRIMBLE COUNTY COMMON-GENERATION"/>
    <x v="9"/>
    <s v="PNTL: TOTAL NON-LABOR"/>
    <s v="TCELGOPS"/>
    <s v="TC ELG OPERATIONS"/>
    <s v="GEN OPS: ELG"/>
    <s v="P42100: GENERATION"/>
    <n v="107140"/>
    <n v="107140"/>
    <n v="107140"/>
    <n v="107140"/>
    <n v="107140"/>
    <n v="107140"/>
    <n v="107140"/>
    <n v="107140"/>
    <n v="107140"/>
    <n v="107140"/>
    <n v="107140"/>
    <n v="107140"/>
    <n v="1285680"/>
    <n v="388766.88703511999"/>
    <n v="575493.11296488007"/>
  </r>
  <r>
    <s v="PPLCTL: TOTAL COST OF SALES"/>
    <s v="PPLCER: ENVIRONMENTAL COST RECOVERY"/>
    <n v="502017"/>
    <s v="ECR EFFLUENT WATER OPERATIONS"/>
    <x v="1"/>
    <s v="0301 - TRIMBLE COUNTY COMMON-GENERATION"/>
    <x v="0"/>
    <s v="PNTL: TOTAL NON-LABOR"/>
    <s v="TCELGOPS"/>
    <s v="TC ELG OPERATIONS"/>
    <s v="GEN OPS: ELG"/>
    <s v="P42100: GENERATION"/>
    <n v="107140"/>
    <n v="107140"/>
    <n v="107140"/>
    <n v="107140"/>
    <n v="107140"/>
    <n v="107140"/>
    <n v="107140"/>
    <n v="107140"/>
    <n v="107140"/>
    <n v="107140"/>
    <n v="107140"/>
    <n v="107140"/>
    <n v="1285680"/>
    <n v="388766.88703511999"/>
    <n v="575493.11296488007"/>
  </r>
  <r>
    <s v="PPLCTL: TOTAL COST OF SALES"/>
    <s v="PPLCER: ENVIRONMENTAL COST RECOVERY"/>
    <n v="502017"/>
    <s v="ECR EFFLUENT WATER OPERATIONS"/>
    <x v="1"/>
    <s v="0301 - TRIMBLE COUNTY COMMON-GENERATION"/>
    <x v="1"/>
    <s v="PNTL: TOTAL NON-LABOR"/>
    <s v="TCELGOPS"/>
    <s v="TC ELG OPERATIONS"/>
    <s v="GEN OPS: ELG"/>
    <s v="P42100: GENERATION"/>
    <n v="107140"/>
    <n v="107140"/>
    <n v="107140"/>
    <n v="107140"/>
    <n v="107140"/>
    <n v="107140"/>
    <n v="107140"/>
    <n v="107140"/>
    <n v="107140"/>
    <n v="107140"/>
    <n v="107140"/>
    <n v="107140"/>
    <n v="1285680"/>
    <n v="388766.88703511999"/>
    <n v="575493.11296488007"/>
  </r>
  <r>
    <s v="PPLCTL: TOTAL COST OF SALES"/>
    <s v="PPLCER: ENVIRONMENTAL COST RECOVERY"/>
    <n v="502017"/>
    <s v="ECR EFFLUENT WATER OPERATIONS"/>
    <x v="1"/>
    <s v="0301 - TRIMBLE COUNTY COMMON-GENERATION"/>
    <x v="2"/>
    <s v="PNTL: TOTAL NON-LABOR"/>
    <s v="TCELGOPS"/>
    <s v="TC ELG OPERATIONS"/>
    <s v="GEN OPS: ELG"/>
    <s v="P42100: GENERATION"/>
    <n v="107140"/>
    <n v="107140"/>
    <n v="107140"/>
    <n v="107140"/>
    <n v="107140"/>
    <n v="107140"/>
    <n v="107140"/>
    <n v="107140"/>
    <n v="107140"/>
    <n v="107140"/>
    <n v="107140"/>
    <n v="107140"/>
    <n v="1285680"/>
    <n v="388766.88703511999"/>
    <n v="575493.11296488007"/>
  </r>
  <r>
    <s v="PPLCTL: TOTAL COST OF SALES"/>
    <s v="PPLCER: ENVIRONMENTAL COST RECOVERY"/>
    <n v="502017"/>
    <s v="ECR EFFLUENT WATER OPERATIONS"/>
    <x v="1"/>
    <s v="0301 - TRIMBLE COUNTY COMMON-GENERATION"/>
    <x v="3"/>
    <s v="PNTL: TOTAL NON-LABOR"/>
    <s v="TCELGOPS"/>
    <s v="TC ELG OPERATIONS"/>
    <s v="GEN OPS: ELG"/>
    <s v="P42100: GENERATION"/>
    <n v="107140"/>
    <n v="107140"/>
    <n v="107140"/>
    <n v="107140"/>
    <n v="107140"/>
    <n v="107140"/>
    <n v="107140"/>
    <n v="107140"/>
    <n v="107140"/>
    <n v="107140"/>
    <n v="107140"/>
    <n v="107140"/>
    <n v="1285680"/>
    <n v="388766.88703511999"/>
    <n v="575493.11296488007"/>
  </r>
  <r>
    <s v="PPLCTL: TOTAL COST OF SALES"/>
    <s v="PPLCER: ENVIRONMENTAL COST RECOVERY"/>
    <n v="502017"/>
    <s v="ECR EFFLUENT WATER OPERATIONS"/>
    <x v="1"/>
    <s v="0301 - TRIMBLE COUNTY COMMON-GENERATION"/>
    <x v="4"/>
    <s v="PNTL: TOTAL NON-LABOR"/>
    <s v="TCELGOPS"/>
    <s v="TC ELG OPERATIONS"/>
    <s v="GEN OPS: ELG"/>
    <s v="P42100: GENERATION"/>
    <n v="107140"/>
    <n v="107140"/>
    <n v="107140"/>
    <n v="107140"/>
    <n v="107140"/>
    <n v="107140"/>
    <n v="107140"/>
    <n v="107140"/>
    <n v="107140"/>
    <n v="107140"/>
    <n v="107140"/>
    <n v="107140"/>
    <n v="1285680"/>
    <n v="388766.88703511999"/>
    <n v="575493.11296488007"/>
  </r>
  <r>
    <s v="PPLCTL: TOTAL COST OF SALES"/>
    <s v="PPLCER: ENVIRONMENTAL COST RECOVERY"/>
    <n v="502013"/>
    <s v="ECR LANDFILL OPERATIONS"/>
    <x v="1"/>
    <s v="0321 - TRIMBLE COUNTY 2 - GENERATION"/>
    <x v="9"/>
    <s v="PNTL: TOTAL NON-LABOR"/>
    <s v="MA41KU"/>
    <s v="MA41KU TC2"/>
    <s v="OTHER"/>
    <s v="P42100: GENERATION"/>
    <n v="109542"/>
    <n v="109542"/>
    <n v="109542"/>
    <n v="109542"/>
    <n v="109542"/>
    <n v="109542"/>
    <n v="109542"/>
    <n v="109542"/>
    <n v="109542"/>
    <n v="109542"/>
    <n v="109542"/>
    <n v="109542"/>
    <n v="1314506"/>
    <n v="0"/>
    <n v="985879.5"/>
  </r>
  <r>
    <s v="PPLCTL: TOTAL COST OF SALES"/>
    <s v="PPLCER: ENVIRONMENTAL COST RECOVERY"/>
    <n v="502013"/>
    <s v="ECR LANDFILL OPERATIONS"/>
    <x v="1"/>
    <s v="0321 - TRIMBLE COUNTY 2 - GENERATION"/>
    <x v="0"/>
    <s v="PNTL: TOTAL NON-LABOR"/>
    <s v="MA41KU"/>
    <s v="MA41KU TC2"/>
    <s v="OTHER"/>
    <s v="P42100: GENERATION"/>
    <n v="112828"/>
    <n v="112828"/>
    <n v="112828"/>
    <n v="112828"/>
    <n v="112828"/>
    <n v="112828"/>
    <n v="112828"/>
    <n v="112828"/>
    <n v="112828"/>
    <n v="112828"/>
    <n v="112828"/>
    <n v="112828"/>
    <n v="1353941"/>
    <n v="0"/>
    <n v="1015455.75"/>
  </r>
  <r>
    <s v="PPLCTL: TOTAL COST OF SALES"/>
    <s v="PPLCER: ENVIRONMENTAL COST RECOVERY"/>
    <n v="502013"/>
    <s v="ECR LANDFILL OPERATIONS"/>
    <x v="1"/>
    <s v="0321 - TRIMBLE COUNTY 2 - GENERATION"/>
    <x v="1"/>
    <s v="PNTL: TOTAL NON-LABOR"/>
    <s v="MA41KU"/>
    <s v="MA41KU TC2"/>
    <s v="OTHER"/>
    <s v="P42100: GENERATION"/>
    <n v="116213"/>
    <n v="116213"/>
    <n v="116213"/>
    <n v="116213"/>
    <n v="116213"/>
    <n v="116213"/>
    <n v="116213"/>
    <n v="116213"/>
    <n v="116213"/>
    <n v="116213"/>
    <n v="116213"/>
    <n v="116213"/>
    <n v="1394559"/>
    <n v="0"/>
    <n v="1045919.25"/>
  </r>
  <r>
    <s v="PPLCTL: TOTAL COST OF SALES"/>
    <s v="PPLCER: ENVIRONMENTAL COST RECOVERY"/>
    <n v="512107"/>
    <s v="ECR LANDFILL MAINTENANCE"/>
    <x v="1"/>
    <s v="0311 - TRIMBLE COUNTY 1 - GENERATION"/>
    <x v="7"/>
    <s v="PNTL: TOTAL NON-LABOR"/>
    <s v="MA40LGE"/>
    <s v="MASS ALLOC 40 BUDGET"/>
    <s v="GEN O M: OTHER"/>
    <s v="P42100: GENERATION"/>
    <n v="118488"/>
    <n v="118488"/>
    <n v="118488"/>
    <n v="118488"/>
    <n v="118488"/>
    <n v="118488"/>
    <n v="118488"/>
    <n v="118488"/>
    <n v="118488"/>
    <n v="118488"/>
    <n v="118488"/>
    <n v="118488"/>
    <n v="1421851"/>
    <n v="1066388.25"/>
    <n v="0"/>
  </r>
  <r>
    <s v="PPLCTL: TOTAL COST OF SALES"/>
    <s v="PPLCER: ENVIRONMENTAL COST RECOVERY"/>
    <n v="512107"/>
    <s v="ECR LANDFILL MAINTENANCE"/>
    <x v="1"/>
    <s v="0311 - TRIMBLE COUNTY 1 - GENERATION"/>
    <x v="8"/>
    <s v="PNTL: TOTAL NON-LABOR"/>
    <s v="MA40LGE"/>
    <s v="MASS ALLOC 40 BUDGET"/>
    <s v="GEN O M: OTHER"/>
    <s v="P42100: GENERATION"/>
    <n v="118956"/>
    <n v="118956"/>
    <n v="118956"/>
    <n v="118956"/>
    <n v="118956"/>
    <n v="118956"/>
    <n v="118956"/>
    <n v="118956"/>
    <n v="118956"/>
    <n v="118956"/>
    <n v="118956"/>
    <n v="118956"/>
    <n v="1427477"/>
    <n v="1070607.75"/>
    <n v="0"/>
  </r>
  <r>
    <s v="PPLCTL: TOTAL COST OF SALES"/>
    <s v="PPLCER: ENVIRONMENTAL COST RECOVERY"/>
    <n v="502013"/>
    <s v="ECR LANDFILL OPERATIONS"/>
    <x v="1"/>
    <s v="0321 - TRIMBLE COUNTY 2 - GENERATION"/>
    <x v="2"/>
    <s v="PNTL: TOTAL NON-LABOR"/>
    <s v="MA41KU"/>
    <s v="MA41KU TC2"/>
    <s v="OTHER"/>
    <s v="P42100: GENERATION"/>
    <n v="119697"/>
    <n v="119697"/>
    <n v="119697"/>
    <n v="119697"/>
    <n v="119697"/>
    <n v="119697"/>
    <n v="119697"/>
    <n v="119697"/>
    <n v="119697"/>
    <n v="119697"/>
    <n v="119697"/>
    <n v="119697"/>
    <n v="1436361"/>
    <n v="0"/>
    <n v="1077270.75"/>
  </r>
  <r>
    <s v="PPLCTL: TOTAL COST OF SALES"/>
    <s v="PPLCER: ENVIRONMENTAL COST RECOVERY"/>
    <n v="512107"/>
    <s v="ECR LANDFILL MAINTENANCE"/>
    <x v="1"/>
    <s v="0311 - TRIMBLE COUNTY 1 - GENERATION"/>
    <x v="9"/>
    <s v="PNTL: TOTAL NON-LABOR"/>
    <s v="MA40LGE"/>
    <s v="MASS ALLOC 40 BUDGET"/>
    <s v="GEN O M: OTHER"/>
    <s v="P42100: GENERATION"/>
    <n v="123135"/>
    <n v="123135"/>
    <n v="123135"/>
    <n v="123135"/>
    <n v="123135"/>
    <n v="123135"/>
    <n v="123135"/>
    <n v="123135"/>
    <n v="123135"/>
    <n v="123135"/>
    <n v="123135"/>
    <n v="123135"/>
    <n v="1477615"/>
    <n v="1108211.25"/>
    <n v="0"/>
  </r>
  <r>
    <s v="PPLCTL: TOTAL COST OF SALES"/>
    <s v="PPLCER: ENVIRONMENTAL COST RECOVERY"/>
    <n v="502013"/>
    <s v="ECR LANDFILL OPERATIONS"/>
    <x v="1"/>
    <s v="0321 - TRIMBLE COUNTY 2 - GENERATION"/>
    <x v="3"/>
    <s v="PNTL: TOTAL NON-LABOR"/>
    <s v="MA41KU"/>
    <s v="MA41KU TC2"/>
    <s v="OTHER"/>
    <s v="P42100: GENERATION"/>
    <n v="123290"/>
    <n v="123290"/>
    <n v="123290"/>
    <n v="123290"/>
    <n v="123290"/>
    <n v="123290"/>
    <n v="123290"/>
    <n v="123290"/>
    <n v="123290"/>
    <n v="123290"/>
    <n v="123290"/>
    <n v="123290"/>
    <n v="1479477"/>
    <n v="0"/>
    <n v="1109607.75"/>
  </r>
  <r>
    <s v="PPLCTL: TOTAL COST OF SALES"/>
    <s v="PPLCER: ENVIRONMENTAL COST RECOVERY"/>
    <n v="512107"/>
    <s v="ECR LANDFILL MAINTENANCE"/>
    <x v="1"/>
    <s v="0311 - TRIMBLE COUNTY 1 - GENERATION"/>
    <x v="0"/>
    <s v="PNTL: TOTAL NON-LABOR"/>
    <s v="MA40LGE"/>
    <s v="MASS ALLOC 40 BUDGET"/>
    <s v="GEN O M: OTHER"/>
    <s v="P42100: GENERATION"/>
    <n v="126829"/>
    <n v="126829"/>
    <n v="126829"/>
    <n v="126829"/>
    <n v="126829"/>
    <n v="126829"/>
    <n v="126829"/>
    <n v="126829"/>
    <n v="126829"/>
    <n v="126829"/>
    <n v="126829"/>
    <n v="126829"/>
    <n v="1521943"/>
    <n v="1141457.25"/>
    <n v="0"/>
  </r>
  <r>
    <s v="PPLCTL: TOTAL COST OF SALES"/>
    <s v="PPLCER: ENVIRONMENTAL COST RECOVERY"/>
    <n v="502013"/>
    <s v="ECR LANDFILL OPERATIONS"/>
    <x v="1"/>
    <s v="0321 - TRIMBLE COUNTY 2 - GENERATION"/>
    <x v="4"/>
    <s v="PNTL: TOTAL NON-LABOR"/>
    <s v="MA41KU"/>
    <s v="MA41KU TC2"/>
    <s v="OTHER"/>
    <s v="P42100: GENERATION"/>
    <n v="126992"/>
    <n v="126992"/>
    <n v="126992"/>
    <n v="126992"/>
    <n v="126992"/>
    <n v="126992"/>
    <n v="126992"/>
    <n v="126992"/>
    <n v="126992"/>
    <n v="126992"/>
    <n v="126992"/>
    <n v="126992"/>
    <n v="1523907"/>
    <n v="0"/>
    <n v="1142930.25"/>
  </r>
  <r>
    <s v="PPLCTL: TOTAL COST OF SALES"/>
    <s v="PPLCER: ENVIRONMENTAL COST RECOVERY"/>
    <n v="502013"/>
    <s v="ECR LANDFILL OPERATIONS"/>
    <x v="1"/>
    <s v="0321 - TRIMBLE COUNTY 2 - GENERATION"/>
    <x v="7"/>
    <s v="PNTL: TOTAL NON-LABOR"/>
    <s v="MA40LGE"/>
    <s v="MASS ALLOC 40 BUDGET"/>
    <s v="GEN O M: OTHER"/>
    <s v="P42100: GENERATION"/>
    <n v="127331"/>
    <n v="127331"/>
    <n v="127331"/>
    <n v="127331"/>
    <n v="127331"/>
    <n v="127331"/>
    <n v="127331"/>
    <n v="127331"/>
    <n v="127331"/>
    <n v="127331"/>
    <n v="127331"/>
    <n v="127331"/>
    <n v="1527969"/>
    <n v="0"/>
    <n v="1145976.75"/>
  </r>
  <r>
    <s v="PPLCTL: TOTAL COST OF SALES"/>
    <s v="PPLCER: ENVIRONMENTAL COST RECOVERY"/>
    <n v="512107"/>
    <s v="ECR LANDFILL MAINTENANCE"/>
    <x v="1"/>
    <s v="0311 - TRIMBLE COUNTY 1 - GENERATION"/>
    <x v="1"/>
    <s v="PNTL: TOTAL NON-LABOR"/>
    <s v="MA40LGE"/>
    <s v="MASS ALLOC 40 BUDGET"/>
    <s v="GEN O M: OTHER"/>
    <s v="P42100: GENERATION"/>
    <n v="130633"/>
    <n v="130633"/>
    <n v="130633"/>
    <n v="130633"/>
    <n v="130633"/>
    <n v="130633"/>
    <n v="130633"/>
    <n v="130633"/>
    <n v="130633"/>
    <n v="130633"/>
    <n v="130633"/>
    <n v="130633"/>
    <n v="1567601"/>
    <n v="1175700.75"/>
    <n v="0"/>
  </r>
  <r>
    <s v="PPLCTL: TOTAL COST OF SALES"/>
    <s v="PPLCER: ENVIRONMENTAL COST RECOVERY"/>
    <n v="502013"/>
    <s v="ECR LANDFILL OPERATIONS"/>
    <x v="1"/>
    <s v="0321 - TRIMBLE COUNTY 2 - GENERATION"/>
    <x v="8"/>
    <s v="PNTL: TOTAL NON-LABOR"/>
    <s v="MA40LGE"/>
    <s v="MASS ALLOC 40 BUDGET"/>
    <s v="GEN O M: OTHER"/>
    <s v="P42100: GENERATION"/>
    <n v="131032"/>
    <n v="131032"/>
    <n v="131032"/>
    <n v="131032"/>
    <n v="131032"/>
    <n v="131032"/>
    <n v="131032"/>
    <n v="131032"/>
    <n v="131032"/>
    <n v="131032"/>
    <n v="131032"/>
    <n v="131032"/>
    <n v="1572385"/>
    <n v="0"/>
    <n v="1179288.75"/>
  </r>
  <r>
    <s v="PPLCTL: TOTAL COST OF SALES"/>
    <s v="PPLCER: ENVIRONMENTAL COST RECOVERY"/>
    <n v="512107"/>
    <s v="ECR LANDFILL MAINTENANCE"/>
    <x v="1"/>
    <s v="0311 - TRIMBLE COUNTY 1 - GENERATION"/>
    <x v="2"/>
    <s v="PNTL: TOTAL NON-LABOR"/>
    <s v="MA40LGE"/>
    <s v="MASS ALLOC 40 BUDGET"/>
    <s v="GEN O M: OTHER"/>
    <s v="P42100: GENERATION"/>
    <n v="134549"/>
    <n v="134549"/>
    <n v="134549"/>
    <n v="134549"/>
    <n v="134549"/>
    <n v="134549"/>
    <n v="134549"/>
    <n v="134549"/>
    <n v="134549"/>
    <n v="134549"/>
    <n v="134549"/>
    <n v="134549"/>
    <n v="1614590"/>
    <n v="1210942.5"/>
    <n v="0"/>
  </r>
  <r>
    <s v="PPLCTL: TOTAL COST OF SALES"/>
    <s v="PPLCER: ENVIRONMENTAL COST RECOVERY"/>
    <n v="502013"/>
    <s v="ECR LANDFILL OPERATIONS"/>
    <x v="1"/>
    <s v="0321 - TRIMBLE COUNTY 2 - GENERATION"/>
    <x v="9"/>
    <s v="PNTL: TOTAL NON-LABOR"/>
    <s v="MA40LGE"/>
    <s v="MASS ALLOC 40 BUDGET"/>
    <s v="GEN O M: OTHER"/>
    <s v="P42100: GENERATION"/>
    <n v="135237"/>
    <n v="135237"/>
    <n v="135237"/>
    <n v="135237"/>
    <n v="135237"/>
    <n v="135237"/>
    <n v="135237"/>
    <n v="135237"/>
    <n v="135237"/>
    <n v="135237"/>
    <n v="135237"/>
    <n v="135237"/>
    <n v="1622847"/>
    <n v="0"/>
    <n v="1217135.25"/>
  </r>
  <r>
    <s v="PPLCTL: TOTAL COST OF SALES"/>
    <s v="PPLCER: ENVIRONMENTAL COST RECOVERY"/>
    <n v="512107"/>
    <s v="ECR LANDFILL MAINTENANCE"/>
    <x v="1"/>
    <s v="0311 - TRIMBLE COUNTY 1 - GENERATION"/>
    <x v="3"/>
    <s v="PNTL: TOTAL NON-LABOR"/>
    <s v="MA40LGE"/>
    <s v="MASS ALLOC 40 BUDGET"/>
    <s v="GEN O M: OTHER"/>
    <s v="P42100: GENERATION"/>
    <n v="138588"/>
    <n v="138588"/>
    <n v="138588"/>
    <n v="138588"/>
    <n v="138588"/>
    <n v="138588"/>
    <n v="138588"/>
    <n v="138588"/>
    <n v="138588"/>
    <n v="138588"/>
    <n v="138588"/>
    <n v="138588"/>
    <n v="1663055"/>
    <n v="1247291.25"/>
    <n v="0"/>
  </r>
  <r>
    <s v="PPLCTL: TOTAL COST OF SALES"/>
    <s v="PPLCER: ENVIRONMENTAL COST RECOVERY"/>
    <n v="502013"/>
    <s v="ECR LANDFILL OPERATIONS"/>
    <x v="1"/>
    <s v="0321 - TRIMBLE COUNTY 2 - GENERATION"/>
    <x v="0"/>
    <s v="PNTL: TOTAL NON-LABOR"/>
    <s v="MA40LGE"/>
    <s v="MASS ALLOC 40 BUDGET"/>
    <s v="GEN O M: OTHER"/>
    <s v="P42100: GENERATION"/>
    <n v="139294"/>
    <n v="139294"/>
    <n v="139294"/>
    <n v="139294"/>
    <n v="139294"/>
    <n v="139294"/>
    <n v="139294"/>
    <n v="139294"/>
    <n v="139294"/>
    <n v="139294"/>
    <n v="139294"/>
    <n v="139294"/>
    <n v="1671532"/>
    <n v="0"/>
    <n v="1253649"/>
  </r>
  <r>
    <s v="PPLCTL: TOTAL COST OF SALES"/>
    <s v="PPLCER: ENVIRONMENTAL COST RECOVERY"/>
    <n v="502013"/>
    <s v="ECR LANDFILL OPERATIONS"/>
    <x v="1"/>
    <s v="0301 - TRIMBLE COUNTY COMMON-GENERATION"/>
    <x v="5"/>
    <s v="PNTL: TOTAL NON-LABOR"/>
    <s v="TC-CCROPS"/>
    <s v="TC-CCROPS"/>
    <s v="GEN O M: COST OF SALES"/>
    <s v="P42100: GENERATION"/>
    <n v="140158"/>
    <n v="140158"/>
    <n v="140158"/>
    <n v="140158"/>
    <n v="140158"/>
    <n v="140158"/>
    <n v="140158"/>
    <n v="140158"/>
    <n v="140158"/>
    <n v="140158"/>
    <n v="140158"/>
    <n v="140158"/>
    <n v="1681896"/>
    <n v="508575.595977864"/>
    <n v="752846.404022136"/>
  </r>
  <r>
    <s v="PPLCTL: TOTAL COST OF SALES"/>
    <s v="PPLCER: ENVIRONMENTAL COST RECOVERY"/>
    <n v="512107"/>
    <s v="ECR LANDFILL MAINTENANCE"/>
    <x v="1"/>
    <s v="0321 - TRIMBLE COUNTY 2 - GENERATION"/>
    <x v="7"/>
    <s v="PNTL: TOTAL NON-LABOR"/>
    <s v="MA41KU"/>
    <s v="MA41KU TC2"/>
    <s v="OTHER"/>
    <s v="P42100: GENERATION"/>
    <n v="142117"/>
    <n v="142117"/>
    <n v="142117"/>
    <n v="142117"/>
    <n v="142117"/>
    <n v="142117"/>
    <n v="142117"/>
    <n v="142117"/>
    <n v="142117"/>
    <n v="142117"/>
    <n v="142117"/>
    <n v="142117"/>
    <n v="1705407"/>
    <n v="0"/>
    <n v="1279055.25"/>
  </r>
  <r>
    <s v="PPLCTL: TOTAL COST OF SALES"/>
    <s v="PPLCER: ENVIRONMENTAL COST RECOVERY"/>
    <n v="502013"/>
    <s v="ECR LANDFILL OPERATIONS"/>
    <x v="1"/>
    <s v="0301 - TRIMBLE COUNTY COMMON-GENERATION"/>
    <x v="6"/>
    <s v="PNTL: TOTAL NON-LABOR"/>
    <s v="TC-CCROPS"/>
    <s v="TC-CCROPS"/>
    <s v="GEN O M: COST OF SALES"/>
    <s v="P42100: GENERATION"/>
    <n v="142365"/>
    <n v="142365"/>
    <n v="142365"/>
    <n v="142365"/>
    <n v="142365"/>
    <n v="142365"/>
    <n v="142365"/>
    <n v="142365"/>
    <n v="142365"/>
    <n v="142365"/>
    <n v="142365"/>
    <n v="142365"/>
    <n v="1708380"/>
    <n v="516583.88904941996"/>
    <n v="764701.11095057998"/>
  </r>
  <r>
    <s v="PPLCTL: TOTAL COST OF SALES"/>
    <s v="PPLCER: ENVIRONMENTAL COST RECOVERY"/>
    <n v="512107"/>
    <s v="ECR LANDFILL MAINTENANCE"/>
    <x v="1"/>
    <s v="0321 - TRIMBLE COUNTY 2 - GENERATION"/>
    <x v="8"/>
    <s v="PNTL: TOTAL NON-LABOR"/>
    <s v="MA41KU"/>
    <s v="MA41KU TC2"/>
    <s v="OTHER"/>
    <s v="P42100: GENERATION"/>
    <n v="142680"/>
    <n v="142680"/>
    <n v="142680"/>
    <n v="142680"/>
    <n v="142680"/>
    <n v="142680"/>
    <n v="142680"/>
    <n v="142680"/>
    <n v="142680"/>
    <n v="142680"/>
    <n v="142680"/>
    <n v="142680"/>
    <n v="1712154"/>
    <n v="0"/>
    <n v="1284115.5"/>
  </r>
  <r>
    <s v="PPLCTL: TOTAL COST OF SALES"/>
    <s v="PPLCER: ENVIRONMENTAL COST RECOVERY"/>
    <n v="512107"/>
    <s v="ECR LANDFILL MAINTENANCE"/>
    <x v="1"/>
    <s v="0311 - TRIMBLE COUNTY 1 - GENERATION"/>
    <x v="4"/>
    <s v="PNTL: TOTAL NON-LABOR"/>
    <s v="MA40LGE"/>
    <s v="MASS ALLOC 40 BUDGET"/>
    <s v="GEN O M: OTHER"/>
    <s v="P42100: GENERATION"/>
    <n v="142750"/>
    <n v="142750"/>
    <n v="142750"/>
    <n v="142750"/>
    <n v="142750"/>
    <n v="142750"/>
    <n v="142750"/>
    <n v="142750"/>
    <n v="142750"/>
    <n v="142750"/>
    <n v="142750"/>
    <n v="142750"/>
    <n v="1712999"/>
    <n v="1284749.25"/>
    <n v="0"/>
  </r>
  <r>
    <s v="PPLCTL: TOTAL COST OF SALES"/>
    <s v="PPLCER: ENVIRONMENTAL COST RECOVERY"/>
    <n v="502013"/>
    <s v="ECR LANDFILL OPERATIONS"/>
    <x v="1"/>
    <s v="0321 - TRIMBLE COUNTY 2 - GENERATION"/>
    <x v="1"/>
    <s v="PNTL: TOTAL NON-LABOR"/>
    <s v="MA40LGE"/>
    <s v="MASS ALLOC 40 BUDGET"/>
    <s v="GEN O M: OTHER"/>
    <s v="P42100: GENERATION"/>
    <n v="143473"/>
    <n v="143473"/>
    <n v="143473"/>
    <n v="143473"/>
    <n v="143473"/>
    <n v="143473"/>
    <n v="143473"/>
    <n v="143473"/>
    <n v="143473"/>
    <n v="143473"/>
    <n v="143473"/>
    <n v="143473"/>
    <n v="1721678"/>
    <n v="0"/>
    <n v="1291258.5"/>
  </r>
  <r>
    <s v="PPLCTL: TOTAL COST OF SALES"/>
    <s v="PPLCER: ENVIRONMENTAL COST RECOVERY"/>
    <n v="502013"/>
    <s v="ECR LANDFILL OPERATIONS"/>
    <x v="1"/>
    <s v="0301 - TRIMBLE COUNTY COMMON-GENERATION"/>
    <x v="7"/>
    <s v="PNTL: TOTAL NON-LABOR"/>
    <s v="TC-CCROPS"/>
    <s v="TC-CCROPS"/>
    <s v="GEN O M: COST OF SALES"/>
    <s v="P42100: GENERATION"/>
    <n v="146921"/>
    <n v="146921"/>
    <n v="146921"/>
    <n v="146921"/>
    <n v="146921"/>
    <n v="146921"/>
    <n v="146921"/>
    <n v="146921"/>
    <n v="146921"/>
    <n v="146921"/>
    <n v="146921"/>
    <n v="146921"/>
    <n v="1763052"/>
    <n v="533115.73464706796"/>
    <n v="789173.26535293204"/>
  </r>
  <r>
    <s v="PPLCTL: TOTAL COST OF SALES"/>
    <s v="PPLCER: ENVIRONMENTAL COST RECOVERY"/>
    <n v="512107"/>
    <s v="ECR LANDFILL MAINTENANCE"/>
    <x v="1"/>
    <s v="0321 - TRIMBLE COUNTY 2 - GENERATION"/>
    <x v="9"/>
    <s v="PNTL: TOTAL NON-LABOR"/>
    <s v="MA41KU"/>
    <s v="MA41KU TC2"/>
    <s v="OTHER"/>
    <s v="P42100: GENERATION"/>
    <n v="147691"/>
    <n v="147691"/>
    <n v="147691"/>
    <n v="147691"/>
    <n v="147691"/>
    <n v="147691"/>
    <n v="147691"/>
    <n v="147691"/>
    <n v="147691"/>
    <n v="147691"/>
    <n v="147691"/>
    <n v="147691"/>
    <n v="1772291"/>
    <n v="0"/>
    <n v="1329218.25"/>
  </r>
  <r>
    <s v="PPLCTL: TOTAL COST OF SALES"/>
    <s v="PPLCER: ENVIRONMENTAL COST RECOVERY"/>
    <n v="502013"/>
    <s v="ECR LANDFILL OPERATIONS"/>
    <x v="1"/>
    <s v="0321 - TRIMBLE COUNTY 2 - GENERATION"/>
    <x v="2"/>
    <s v="PNTL: TOTAL NON-LABOR"/>
    <s v="MA40LGE"/>
    <s v="MASS ALLOC 40 BUDGET"/>
    <s v="GEN O M: OTHER"/>
    <s v="P42100: GENERATION"/>
    <n v="147774"/>
    <n v="147774"/>
    <n v="147774"/>
    <n v="147774"/>
    <n v="147774"/>
    <n v="147774"/>
    <n v="147774"/>
    <n v="147774"/>
    <n v="147774"/>
    <n v="147774"/>
    <n v="147774"/>
    <n v="147774"/>
    <n v="1773285"/>
    <n v="0"/>
    <n v="1329963.75"/>
  </r>
  <r>
    <s v="PPLCTL: TOTAL COST OF SALES"/>
    <s v="PPLCER: ENVIRONMENTAL COST RECOVERY"/>
    <n v="502013"/>
    <s v="ECR LANDFILL OPERATIONS"/>
    <x v="1"/>
    <s v="0301 - TRIMBLE COUNTY COMMON-GENERATION"/>
    <x v="8"/>
    <s v="PNTL: TOTAL NON-LABOR"/>
    <s v="TC-CCROPS"/>
    <s v="TC-CCROPS"/>
    <s v="GEN O M: COST OF SALES"/>
    <s v="P42100: GENERATION"/>
    <n v="151622"/>
    <n v="151622"/>
    <n v="151622"/>
    <n v="151622"/>
    <n v="151622"/>
    <n v="151622"/>
    <n v="151622"/>
    <n v="151622"/>
    <n v="151622"/>
    <n v="151622"/>
    <n v="151622"/>
    <n v="151622"/>
    <n v="1819464"/>
    <n v="550173.72546237602"/>
    <n v="814424.27453762398"/>
  </r>
  <r>
    <s v="PPLCTL: TOTAL COST OF SALES"/>
    <s v="PPLCER: ENVIRONMENTAL COST RECOVERY"/>
    <n v="512107"/>
    <s v="ECR LANDFILL MAINTENANCE"/>
    <x v="1"/>
    <s v="0321 - TRIMBLE COUNTY 2 - GENERATION"/>
    <x v="0"/>
    <s v="PNTL: TOTAL NON-LABOR"/>
    <s v="MA41KU"/>
    <s v="MA41KU TC2"/>
    <s v="OTHER"/>
    <s v="P42100: GENERATION"/>
    <n v="152122"/>
    <n v="152122"/>
    <n v="152122"/>
    <n v="152122"/>
    <n v="152122"/>
    <n v="152122"/>
    <n v="152122"/>
    <n v="152122"/>
    <n v="152122"/>
    <n v="152122"/>
    <n v="152122"/>
    <n v="152122"/>
    <n v="1825460"/>
    <n v="0"/>
    <n v="1369095"/>
  </r>
  <r>
    <s v="PPLCTL: TOTAL COST OF SALES"/>
    <s v="PPLCER: ENVIRONMENTAL COST RECOVERY"/>
    <n v="502013"/>
    <s v="ECR LANDFILL OPERATIONS"/>
    <x v="1"/>
    <s v="0321 - TRIMBLE COUNTY 2 - GENERATION"/>
    <x v="3"/>
    <s v="PNTL: TOTAL NON-LABOR"/>
    <s v="MA40LGE"/>
    <s v="MASS ALLOC 40 BUDGET"/>
    <s v="GEN O M: OTHER"/>
    <s v="P42100: GENERATION"/>
    <n v="152210"/>
    <n v="152210"/>
    <n v="152210"/>
    <n v="152210"/>
    <n v="152210"/>
    <n v="152210"/>
    <n v="152210"/>
    <n v="152210"/>
    <n v="152210"/>
    <n v="152210"/>
    <n v="152210"/>
    <n v="152210"/>
    <n v="1826514"/>
    <n v="0"/>
    <n v="1369885.5"/>
  </r>
  <r>
    <s v="PPLCTL: TOTAL COST OF SALES"/>
    <s v="PPLCER: ENVIRONMENTAL COST RECOVERY"/>
    <n v="502013"/>
    <s v="ECR LANDFILL OPERATIONS"/>
    <x v="1"/>
    <s v="0301 - TRIMBLE COUNTY COMMON-GENERATION"/>
    <x v="9"/>
    <s v="PNTL: TOTAL NON-LABOR"/>
    <s v="TC-CCROPS"/>
    <s v="TC-CCROPS"/>
    <s v="GEN O M: COST OF SALES"/>
    <s v="P42100: GENERATION"/>
    <n v="156474"/>
    <n v="156474"/>
    <n v="156474"/>
    <n v="156474"/>
    <n v="156474"/>
    <n v="156474"/>
    <n v="156474"/>
    <n v="156474"/>
    <n v="156474"/>
    <n v="156474"/>
    <n v="156474"/>
    <n v="156474"/>
    <n v="1877688"/>
    <n v="567779.63302159193"/>
    <n v="840486.36697840807"/>
  </r>
  <r>
    <s v="PPLCTL: TOTAL COST OF SALES"/>
    <s v="PPLCER: ENVIRONMENTAL COST RECOVERY"/>
    <n v="512107"/>
    <s v="ECR LANDFILL MAINTENANCE"/>
    <x v="1"/>
    <s v="0321 - TRIMBLE COUNTY 2 - GENERATION"/>
    <x v="1"/>
    <s v="PNTL: TOTAL NON-LABOR"/>
    <s v="MA41KU"/>
    <s v="MA41KU TC2"/>
    <s v="OTHER"/>
    <s v="P42100: GENERATION"/>
    <n v="156685"/>
    <n v="156685"/>
    <n v="156685"/>
    <n v="156685"/>
    <n v="156685"/>
    <n v="156685"/>
    <n v="156685"/>
    <n v="156685"/>
    <n v="156685"/>
    <n v="156685"/>
    <n v="156685"/>
    <n v="156685"/>
    <n v="1880223"/>
    <n v="0"/>
    <n v="1410167.25"/>
  </r>
  <r>
    <s v="PPLCTL: TOTAL COST OF SALES"/>
    <s v="PPLCER: ENVIRONMENTAL COST RECOVERY"/>
    <n v="502013"/>
    <s v="ECR LANDFILL OPERATIONS"/>
    <x v="1"/>
    <s v="0321 - TRIMBLE COUNTY 2 - GENERATION"/>
    <x v="4"/>
    <s v="PNTL: TOTAL NON-LABOR"/>
    <s v="MA40LGE"/>
    <s v="MASS ALLOC 40 BUDGET"/>
    <s v="GEN O M: OTHER"/>
    <s v="P42100: GENERATION"/>
    <n v="156781"/>
    <n v="156781"/>
    <n v="156781"/>
    <n v="156781"/>
    <n v="156781"/>
    <n v="156781"/>
    <n v="156781"/>
    <n v="156781"/>
    <n v="156781"/>
    <n v="156781"/>
    <n v="156781"/>
    <n v="156781"/>
    <n v="1881366"/>
    <n v="0"/>
    <n v="1411024.5"/>
  </r>
  <r>
    <s v="PPLCTL: TOTAL COST OF SALES"/>
    <s v="PPLCER: ENVIRONMENTAL COST RECOVERY"/>
    <n v="502013"/>
    <s v="ECR LANDFILL OPERATIONS"/>
    <x v="1"/>
    <s v="0301 - TRIMBLE COUNTY COMMON-GENERATION"/>
    <x v="0"/>
    <s v="PNTL: TOTAL NON-LABOR"/>
    <s v="TC-CCROPS"/>
    <s v="TC-CCROPS"/>
    <s v="GEN O M: COST OF SALES"/>
    <s v="P42100: GENERATION"/>
    <n v="161168"/>
    <n v="161168"/>
    <n v="161168"/>
    <n v="161168"/>
    <n v="161168"/>
    <n v="161168"/>
    <n v="161168"/>
    <n v="161168"/>
    <n v="161168"/>
    <n v="161168"/>
    <n v="161168"/>
    <n v="161168"/>
    <n v="1934019"/>
    <n v="584813.13086987101"/>
    <n v="865701.11913012899"/>
  </r>
  <r>
    <s v="PPLCTL: TOTAL COST OF SALES"/>
    <s v="PPLCER: ENVIRONMENTAL COST RECOVERY"/>
    <n v="512107"/>
    <s v="ECR LANDFILL MAINTENANCE"/>
    <x v="1"/>
    <s v="0321 - TRIMBLE COUNTY 2 - GENERATION"/>
    <x v="2"/>
    <s v="PNTL: TOTAL NON-LABOR"/>
    <s v="MA41KU"/>
    <s v="MA41KU TC2"/>
    <s v="OTHER"/>
    <s v="P42100: GENERATION"/>
    <n v="161382"/>
    <n v="161382"/>
    <n v="161382"/>
    <n v="161382"/>
    <n v="161382"/>
    <n v="161382"/>
    <n v="161382"/>
    <n v="161382"/>
    <n v="161382"/>
    <n v="161382"/>
    <n v="161382"/>
    <n v="161382"/>
    <n v="1936582"/>
    <n v="0"/>
    <n v="1452436.5"/>
  </r>
  <r>
    <s v="PPLCTL: TOTAL COST OF SALES"/>
    <s v="PPLCER: ENVIRONMENTAL COST RECOVERY"/>
    <n v="502013"/>
    <s v="ECR LANDFILL OPERATIONS"/>
    <x v="1"/>
    <s v="0301 - TRIMBLE COUNTY COMMON-GENERATION"/>
    <x v="1"/>
    <s v="PNTL: TOTAL NON-LABOR"/>
    <s v="TC-CCROPS"/>
    <s v="TC-CCROPS"/>
    <s v="GEN O M: COST OF SALES"/>
    <s v="P42100: GENERATION"/>
    <n v="166003"/>
    <n v="166003"/>
    <n v="166003"/>
    <n v="166003"/>
    <n v="166003"/>
    <n v="166003"/>
    <n v="166003"/>
    <n v="166003"/>
    <n v="166003"/>
    <n v="166003"/>
    <n v="166003"/>
    <n v="166003"/>
    <n v="1992039"/>
    <n v="602357.35243805102"/>
    <n v="891671.89756194898"/>
  </r>
  <r>
    <s v="PPLCTL: TOTAL COST OF SALES"/>
    <s v="PPLCER: ENVIRONMENTAL COST RECOVERY"/>
    <n v="512107"/>
    <s v="ECR LANDFILL MAINTENANCE"/>
    <x v="1"/>
    <s v="0321 - TRIMBLE COUNTY 2 - GENERATION"/>
    <x v="3"/>
    <s v="PNTL: TOTAL NON-LABOR"/>
    <s v="MA41KU"/>
    <s v="MA41KU TC2"/>
    <s v="OTHER"/>
    <s v="P42100: GENERATION"/>
    <n v="166226"/>
    <n v="166226"/>
    <n v="166226"/>
    <n v="166226"/>
    <n v="166226"/>
    <n v="166226"/>
    <n v="166226"/>
    <n v="166226"/>
    <n v="166226"/>
    <n v="166226"/>
    <n v="166226"/>
    <n v="166226"/>
    <n v="1994713"/>
    <n v="0"/>
    <n v="1496034.75"/>
  </r>
  <r>
    <s v="PPLCTL: TOTAL COST OF SALES"/>
    <s v="PPLCER: ENVIRONMENTAL COST RECOVERY"/>
    <n v="502013"/>
    <s v="ECR LANDFILL OPERATIONS"/>
    <x v="1"/>
    <s v="0301 - TRIMBLE COUNTY COMMON-GENERATION"/>
    <x v="2"/>
    <s v="PNTL: TOTAL NON-LABOR"/>
    <s v="TC-CCROPS"/>
    <s v="TC-CCROPS"/>
    <s v="GEN O M: COST OF SALES"/>
    <s v="P42100: GENERATION"/>
    <n v="170979"/>
    <n v="170979"/>
    <n v="170979"/>
    <n v="170979"/>
    <n v="170979"/>
    <n v="170979"/>
    <n v="170979"/>
    <n v="170979"/>
    <n v="170979"/>
    <n v="170979"/>
    <n v="170979"/>
    <n v="170979"/>
    <n v="2051750"/>
    <n v="620412.90249074996"/>
    <n v="918399.59750925004"/>
  </r>
  <r>
    <s v="PPLCTL: TOTAL COST OF SALES"/>
    <s v="PPLCER: ENVIRONMENTAL COST RECOVERY"/>
    <n v="512107"/>
    <s v="ECR LANDFILL MAINTENANCE"/>
    <x v="1"/>
    <s v="0321 - TRIMBLE COUNTY 2 - GENERATION"/>
    <x v="4"/>
    <s v="PNTL: TOTAL NON-LABOR"/>
    <s v="MA41KU"/>
    <s v="MA41KU TC2"/>
    <s v="OTHER"/>
    <s v="P42100: GENERATION"/>
    <n v="171218"/>
    <n v="171218"/>
    <n v="171218"/>
    <n v="171218"/>
    <n v="171218"/>
    <n v="171218"/>
    <n v="171218"/>
    <n v="171218"/>
    <n v="171218"/>
    <n v="171218"/>
    <n v="171218"/>
    <n v="171218"/>
    <n v="2054617"/>
    <n v="0"/>
    <n v="1540962.75"/>
  </r>
  <r>
    <s v="PPLCTL: TOTAL COST OF SALES"/>
    <s v="PPLCER: ENVIRONMENTAL COST RECOVERY"/>
    <n v="512107"/>
    <s v="ECR LANDFILL MAINTENANCE"/>
    <x v="1"/>
    <s v="0321 - TRIMBLE COUNTY 2 - GENERATION"/>
    <x v="7"/>
    <s v="PNTL: TOTAL NON-LABOR"/>
    <s v="MA40LGE"/>
    <s v="MASS ALLOC 40 BUDGET"/>
    <s v="GEN O M: OTHER"/>
    <s v="P42100: GENERATION"/>
    <n v="175453"/>
    <n v="175453"/>
    <n v="175453"/>
    <n v="175453"/>
    <n v="175453"/>
    <n v="175453"/>
    <n v="175453"/>
    <n v="175453"/>
    <n v="175453"/>
    <n v="175453"/>
    <n v="175453"/>
    <n v="175453"/>
    <n v="2105441"/>
    <n v="0"/>
    <n v="1579080.75"/>
  </r>
  <r>
    <s v="PPLCTL: TOTAL COST OF SALES"/>
    <s v="PPLCER: ENVIRONMENTAL COST RECOVERY"/>
    <n v="502013"/>
    <s v="ECR LANDFILL OPERATIONS"/>
    <x v="1"/>
    <s v="0301 - TRIMBLE COUNTY COMMON-GENERATION"/>
    <x v="3"/>
    <s v="PNTL: TOTAL NON-LABOR"/>
    <s v="TC-CCROPS"/>
    <s v="TC-CCROPS"/>
    <s v="GEN O M: COST OF SALES"/>
    <s v="P42100: GENERATION"/>
    <n v="176111"/>
    <n v="176111"/>
    <n v="176111"/>
    <n v="176111"/>
    <n v="176111"/>
    <n v="176111"/>
    <n v="176111"/>
    <n v="176111"/>
    <n v="176111"/>
    <n v="176111"/>
    <n v="176111"/>
    <n v="176111"/>
    <n v="2113338"/>
    <n v="639036.024137442"/>
    <n v="945967.475862558"/>
  </r>
  <r>
    <s v="PPLCTL: TOTAL COST OF SALES"/>
    <s v="PPLCER: ENVIRONMENTAL COST RECOVERY"/>
    <n v="512107"/>
    <s v="ECR LANDFILL MAINTENANCE"/>
    <x v="1"/>
    <s v="0321 - TRIMBLE COUNTY 2 - GENERATION"/>
    <x v="8"/>
    <s v="PNTL: TOTAL NON-LABOR"/>
    <s v="MA40LGE"/>
    <s v="MASS ALLOC 40 BUDGET"/>
    <s v="GEN O M: OTHER"/>
    <s v="P42100: GENERATION"/>
    <n v="176148"/>
    <n v="176148"/>
    <n v="176148"/>
    <n v="176148"/>
    <n v="176148"/>
    <n v="176148"/>
    <n v="176148"/>
    <n v="176148"/>
    <n v="176148"/>
    <n v="176148"/>
    <n v="176148"/>
    <n v="176148"/>
    <n v="2113771"/>
    <n v="0"/>
    <n v="1585328.25"/>
  </r>
  <r>
    <s v="PPLCTL: TOTAL COST OF SALES"/>
    <s v="PPLCER: ENVIRONMENTAL COST RECOVERY"/>
    <n v="502013"/>
    <s v="ECR LANDFILL OPERATIONS"/>
    <x v="1"/>
    <s v="0301 - TRIMBLE COUNTY COMMON-GENERATION"/>
    <x v="4"/>
    <s v="PNTL: TOTAL NON-LABOR"/>
    <s v="TC-CCROPS"/>
    <s v="TC-CCROPS"/>
    <s v="GEN O M: COST OF SALES"/>
    <s v="P42100: GENERATION"/>
    <n v="181400"/>
    <n v="181400"/>
    <n v="181400"/>
    <n v="181400"/>
    <n v="181400"/>
    <n v="181400"/>
    <n v="181400"/>
    <n v="181400"/>
    <n v="181400"/>
    <n v="181400"/>
    <n v="181400"/>
    <n v="181400"/>
    <n v="2176804"/>
    <n v="658227.01976043603"/>
    <n v="974375.98023956397"/>
  </r>
  <r>
    <s v="PPLCTL: TOTAL COST OF SALES"/>
    <s v="PPLCER: ENVIRONMENTAL COST RECOVERY"/>
    <n v="512107"/>
    <s v="ECR LANDFILL MAINTENANCE"/>
    <x v="1"/>
    <s v="0321 - TRIMBLE COUNTY 2 - GENERATION"/>
    <x v="9"/>
    <s v="PNTL: TOTAL NON-LABOR"/>
    <s v="MA40LGE"/>
    <s v="MASS ALLOC 40 BUDGET"/>
    <s v="GEN O M: OTHER"/>
    <s v="P42100: GENERATION"/>
    <n v="182334"/>
    <n v="182334"/>
    <n v="182334"/>
    <n v="182334"/>
    <n v="182334"/>
    <n v="182334"/>
    <n v="182334"/>
    <n v="182334"/>
    <n v="182334"/>
    <n v="182334"/>
    <n v="182334"/>
    <n v="182334"/>
    <n v="2188013"/>
    <n v="0"/>
    <n v="1641009.75"/>
  </r>
  <r>
    <s v="PPLCTL: TOTAL COST OF SALES"/>
    <s v="PPLCER: ENVIRONMENTAL COST RECOVERY"/>
    <n v="512107"/>
    <s v="ECR LANDFILL MAINTENANCE"/>
    <x v="1"/>
    <s v="0321 - TRIMBLE COUNTY 2 - GENERATION"/>
    <x v="0"/>
    <s v="PNTL: TOTAL NON-LABOR"/>
    <s v="MA40LGE"/>
    <s v="MASS ALLOC 40 BUDGET"/>
    <s v="GEN O M: OTHER"/>
    <s v="P42100: GENERATION"/>
    <n v="187804"/>
    <n v="187804"/>
    <n v="187804"/>
    <n v="187804"/>
    <n v="187804"/>
    <n v="187804"/>
    <n v="187804"/>
    <n v="187804"/>
    <n v="187804"/>
    <n v="187804"/>
    <n v="187804"/>
    <n v="187804"/>
    <n v="2253654"/>
    <n v="0"/>
    <n v="1690240.5"/>
  </r>
  <r>
    <s v="PPLCTL: TOTAL COST OF SALES"/>
    <s v="PPLCER: ENVIRONMENTAL COST RECOVERY"/>
    <n v="512107"/>
    <s v="ECR LANDFILL MAINTENANCE"/>
    <x v="1"/>
    <s v="0321 - TRIMBLE COUNTY 2 - GENERATION"/>
    <x v="1"/>
    <s v="PNTL: TOTAL NON-LABOR"/>
    <s v="MA40LGE"/>
    <s v="MASS ALLOC 40 BUDGET"/>
    <s v="GEN O M: OTHER"/>
    <s v="P42100: GENERATION"/>
    <n v="193439"/>
    <n v="193439"/>
    <n v="193439"/>
    <n v="193439"/>
    <n v="193439"/>
    <n v="193439"/>
    <n v="193439"/>
    <n v="193439"/>
    <n v="193439"/>
    <n v="193439"/>
    <n v="193439"/>
    <n v="193439"/>
    <n v="2321263"/>
    <n v="0"/>
    <n v="1740947.25"/>
  </r>
  <r>
    <s v="PPLCTL: TOTAL COST OF SALES"/>
    <s v="PPLCER: ENVIRONMENTAL COST RECOVERY"/>
    <n v="512107"/>
    <s v="ECR LANDFILL MAINTENANCE"/>
    <x v="1"/>
    <s v="0321 - TRIMBLE COUNTY 2 - GENERATION"/>
    <x v="2"/>
    <s v="PNTL: TOTAL NON-LABOR"/>
    <s v="MA40LGE"/>
    <s v="MASS ALLOC 40 BUDGET"/>
    <s v="GEN O M: OTHER"/>
    <s v="P42100: GENERATION"/>
    <n v="199237"/>
    <n v="199237"/>
    <n v="199237"/>
    <n v="199237"/>
    <n v="199237"/>
    <n v="199237"/>
    <n v="199237"/>
    <n v="199237"/>
    <n v="199237"/>
    <n v="199237"/>
    <n v="199237"/>
    <n v="199237"/>
    <n v="2390842"/>
    <n v="0"/>
    <n v="1793131.5"/>
  </r>
  <r>
    <s v="PPLCTL: TOTAL COST OF SALES"/>
    <s v="PPLCER: ENVIRONMENTAL COST RECOVERY"/>
    <n v="512107"/>
    <s v="ECR LANDFILL MAINTENANCE"/>
    <x v="1"/>
    <s v="0301 - TRIMBLE COUNTY COMMON-GENERATION"/>
    <x v="7"/>
    <s v="PNTL: TOTAL NON-LABOR"/>
    <s v="TCLAND"/>
    <s v="Landfill Maintenance"/>
    <s v="GEN O M: COST OF SALES"/>
    <s v="P42100: GENERATION"/>
    <n v="201466"/>
    <n v="201466"/>
    <n v="201466"/>
    <n v="201466"/>
    <n v="201466"/>
    <n v="201466"/>
    <n v="201466"/>
    <n v="201466"/>
    <n v="201466"/>
    <n v="201466"/>
    <n v="201466"/>
    <n v="201466"/>
    <n v="2417592"/>
    <n v="731037.05117992801"/>
    <n v="1082156.948820072"/>
  </r>
  <r>
    <s v="PPLCTL: TOTAL COST OF SALES"/>
    <s v="PPLCER: ENVIRONMENTAL COST RECOVERY"/>
    <n v="512107"/>
    <s v="ECR LANDFILL MAINTENANCE"/>
    <x v="1"/>
    <s v="0301 - TRIMBLE COUNTY COMMON-GENERATION"/>
    <x v="8"/>
    <s v="PNTL: TOTAL NON-LABOR"/>
    <s v="TCLAND"/>
    <s v="Landfill Maintenance"/>
    <s v="GEN O M: COST OF SALES"/>
    <s v="P42100: GENERATION"/>
    <n v="203166"/>
    <n v="203166"/>
    <n v="203166"/>
    <n v="203166"/>
    <n v="203166"/>
    <n v="203166"/>
    <n v="203166"/>
    <n v="203166"/>
    <n v="203166"/>
    <n v="203166"/>
    <n v="203166"/>
    <n v="203166"/>
    <n v="2437992"/>
    <n v="737205.65028352803"/>
    <n v="1091288.349716472"/>
  </r>
  <r>
    <s v="PPLCTL: TOTAL COST OF SALES"/>
    <s v="PPLCER: ENVIRONMENTAL COST RECOVERY"/>
    <n v="512107"/>
    <s v="ECR LANDFILL MAINTENANCE"/>
    <x v="1"/>
    <s v="0321 - TRIMBLE COUNTY 2 - GENERATION"/>
    <x v="3"/>
    <s v="PNTL: TOTAL NON-LABOR"/>
    <s v="MA40LGE"/>
    <s v="MASS ALLOC 40 BUDGET"/>
    <s v="GEN O M: OTHER"/>
    <s v="P42100: GENERATION"/>
    <n v="205217"/>
    <n v="205217"/>
    <n v="205217"/>
    <n v="205217"/>
    <n v="205217"/>
    <n v="205217"/>
    <n v="205217"/>
    <n v="205217"/>
    <n v="205217"/>
    <n v="205217"/>
    <n v="205217"/>
    <n v="205217"/>
    <n v="2462609"/>
    <n v="0"/>
    <n v="1846956.75"/>
  </r>
  <r>
    <s v="PPLCTL: TOTAL COST OF SALES"/>
    <s v="PPLCER: ENVIRONMENTAL COST RECOVERY"/>
    <n v="512107"/>
    <s v="ECR LANDFILL MAINTENANCE"/>
    <x v="1"/>
    <s v="0301 - TRIMBLE COUNTY COMMON-GENERATION"/>
    <x v="9"/>
    <s v="PNTL: TOTAL NON-LABOR"/>
    <s v="TCLAND"/>
    <s v="Landfill Maintenance"/>
    <s v="GEN O M: COST OF SALES"/>
    <s v="P42100: GENERATION"/>
    <n v="209307"/>
    <n v="209307"/>
    <n v="209307"/>
    <n v="209307"/>
    <n v="209307"/>
    <n v="209307"/>
    <n v="209307"/>
    <n v="209307"/>
    <n v="209307"/>
    <n v="209307"/>
    <n v="209307"/>
    <n v="209307"/>
    <n v="2511684"/>
    <n v="759488.80739835592"/>
    <n v="1124274.192601644"/>
  </r>
  <r>
    <s v="PPLCTL: TOTAL COST OF SALES"/>
    <s v="PPLCER: ENVIRONMENTAL COST RECOVERY"/>
    <n v="512107"/>
    <s v="ECR LANDFILL MAINTENANCE"/>
    <x v="1"/>
    <s v="0321 - TRIMBLE COUNTY 2 - GENERATION"/>
    <x v="4"/>
    <s v="PNTL: TOTAL NON-LABOR"/>
    <s v="MA40LGE"/>
    <s v="MASS ALLOC 40 BUDGET"/>
    <s v="GEN O M: OTHER"/>
    <s v="P42100: GENERATION"/>
    <n v="211380"/>
    <n v="211380"/>
    <n v="211380"/>
    <n v="211380"/>
    <n v="211380"/>
    <n v="211380"/>
    <n v="211380"/>
    <n v="211380"/>
    <n v="211380"/>
    <n v="211380"/>
    <n v="211380"/>
    <n v="211380"/>
    <n v="2536564"/>
    <n v="0"/>
    <n v="1902423"/>
  </r>
  <r>
    <s v="PPLCTL: TOTAL COST OF SALES"/>
    <s v="PPLCER: ENVIRONMENTAL COST RECOVERY"/>
    <n v="512107"/>
    <s v="ECR LANDFILL MAINTENANCE"/>
    <x v="1"/>
    <s v="0301 - TRIMBLE COUNTY COMMON-GENERATION"/>
    <x v="0"/>
    <s v="PNTL: TOTAL NON-LABOR"/>
    <s v="TCLAND"/>
    <s v="Landfill Maintenance"/>
    <s v="GEN O M: COST OF SALES"/>
    <s v="P42100: GENERATION"/>
    <n v="215586"/>
    <n v="215586"/>
    <n v="215586"/>
    <n v="215586"/>
    <n v="215586"/>
    <n v="215586"/>
    <n v="215586"/>
    <n v="215586"/>
    <n v="215586"/>
    <n v="215586"/>
    <n v="215586"/>
    <n v="215586"/>
    <n v="2587035"/>
    <n v="782273.61676381493"/>
    <n v="1158002.6332361849"/>
  </r>
  <r>
    <s v="PPLCTL: TOTAL COST OF SALES"/>
    <s v="PPLCER: ENVIRONMENTAL COST RECOVERY"/>
    <n v="512107"/>
    <s v="ECR LANDFILL MAINTENANCE"/>
    <x v="1"/>
    <s v="0301 - TRIMBLE COUNTY COMMON-GENERATION"/>
    <x v="1"/>
    <s v="PNTL: TOTAL NON-LABOR"/>
    <s v="TCLAND"/>
    <s v="Landfill Maintenance"/>
    <s v="GEN O M: COST OF SALES"/>
    <s v="P42100: GENERATION"/>
    <n v="222054"/>
    <n v="222054"/>
    <n v="222054"/>
    <n v="222054"/>
    <n v="222054"/>
    <n v="222054"/>
    <n v="222054"/>
    <n v="222054"/>
    <n v="222054"/>
    <n v="222054"/>
    <n v="222054"/>
    <n v="222054"/>
    <n v="2664646"/>
    <n v="805741.81014761399"/>
    <n v="1192742.689852386"/>
  </r>
  <r>
    <s v="PPLCTL: TOTAL COST OF SALES"/>
    <s v="PPLCER: ENVIRONMENTAL COST RECOVERY"/>
    <n v="512107"/>
    <s v="ECR LANDFILL MAINTENANCE"/>
    <x v="1"/>
    <s v="0301 - TRIMBLE COUNTY COMMON-GENERATION"/>
    <x v="2"/>
    <s v="PNTL: TOTAL NON-LABOR"/>
    <s v="TCLAND"/>
    <s v="Landfill Maintenance"/>
    <s v="GEN O M: COST OF SALES"/>
    <s v="P42100: GENERATION"/>
    <n v="228710"/>
    <n v="228710"/>
    <n v="228710"/>
    <n v="228710"/>
    <n v="228710"/>
    <n v="228710"/>
    <n v="228710"/>
    <n v="228710"/>
    <n v="228710"/>
    <n v="228710"/>
    <n v="228710"/>
    <n v="228710"/>
    <n v="2744517"/>
    <n v="829893.38754975295"/>
    <n v="1228494.3624502469"/>
  </r>
  <r>
    <s v="PPLCTL: TOTAL COST OF SALES"/>
    <s v="PPLCER: ENVIRONMENTAL COST RECOVERY"/>
    <n v="512107"/>
    <s v="ECR LANDFILL MAINTENANCE"/>
    <x v="1"/>
    <s v="0301 - TRIMBLE COUNTY COMMON-GENERATION"/>
    <x v="3"/>
    <s v="PNTL: TOTAL NON-LABOR"/>
    <s v="TCLAND"/>
    <s v="Landfill Maintenance"/>
    <s v="GEN O M: COST OF SALES"/>
    <s v="P42100: GENERATION"/>
    <n v="235575"/>
    <n v="235575"/>
    <n v="235575"/>
    <n v="235575"/>
    <n v="235575"/>
    <n v="235575"/>
    <n v="235575"/>
    <n v="235575"/>
    <n v="235575"/>
    <n v="235575"/>
    <n v="235575"/>
    <n v="235575"/>
    <n v="2826900"/>
    <n v="854804.54931209993"/>
    <n v="1265370.4506879"/>
  </r>
  <r>
    <s v="PPLCTL: TOTAL COST OF SALES"/>
    <s v="PPLCER: ENVIRONMENTAL COST RECOVERY"/>
    <n v="512107"/>
    <s v="ECR LANDFILL MAINTENANCE"/>
    <x v="1"/>
    <s v="0301 - TRIMBLE COUNTY COMMON-GENERATION"/>
    <x v="4"/>
    <s v="PNTL: TOTAL NON-LABOR"/>
    <s v="TCLAND"/>
    <s v="Landfill Maintenance"/>
    <s v="GEN O M: COST OF SALES"/>
    <s v="P42100: GENERATION"/>
    <n v="242650"/>
    <n v="242650"/>
    <n v="242650"/>
    <n v="242650"/>
    <n v="242650"/>
    <n v="242650"/>
    <n v="242650"/>
    <n v="242650"/>
    <n v="242650"/>
    <n v="242650"/>
    <n v="242650"/>
    <n v="242650"/>
    <n v="2911795"/>
    <n v="880475.29543465492"/>
    <n v="1303370.9545653451"/>
  </r>
  <r>
    <s v="PPLETO: TOTAL OPERATING EXPENSE"/>
    <m/>
    <n v="512100"/>
    <s v="MTCE-BOILER PLANT"/>
    <x v="1"/>
    <s v="0301 - TRIMBLE COUNTY COMMON-GENERATION"/>
    <x v="6"/>
    <s v="PNTL: TOTAL NON-LABOR"/>
    <s v="MA40LGE"/>
    <s v="MASS ALLOC 40 BUDGET"/>
    <s v="GEN O M: OTHER"/>
    <s v="P42100: GENERATION"/>
    <n v="-645968"/>
    <n v="-550666"/>
    <n v="-446161"/>
    <n v="-425070"/>
    <n v="-591817"/>
    <n v="-458661"/>
    <n v="-467408"/>
    <n v="-391605"/>
    <n v="-972417"/>
    <n v="-354999"/>
    <n v="-420031"/>
    <n v="-487024"/>
    <n v="-6211827"/>
    <n v="-1878346.591368543"/>
    <n v="-2780523.658631457"/>
  </r>
  <r>
    <s v="PPLETO: TOTAL OPERATING EXPENSE"/>
    <m/>
    <n v="512100"/>
    <s v="MTCE-BOILER PLANT"/>
    <x v="1"/>
    <s v="0301 - TRIMBLE COUNTY COMMON-GENERATION"/>
    <x v="5"/>
    <s v="PNTL: TOTAL NON-LABOR"/>
    <s v="MA40LGE"/>
    <s v="MASS ALLOC 40 BUDGET"/>
    <s v="GEN O M: OTHER"/>
    <s v="P42100: GENERATION"/>
    <n v="-597873"/>
    <n v="-553071"/>
    <n v="-389067"/>
    <n v="-377975"/>
    <n v="-534722"/>
    <n v="-401567"/>
    <n v="-597741"/>
    <n v="-540939"/>
    <n v="-801493"/>
    <n v="-379332"/>
    <n v="-444364"/>
    <n v="-508357"/>
    <n v="-6126502"/>
    <n v="-1852545.8208531179"/>
    <n v="-2742330.6791468821"/>
  </r>
  <r>
    <s v="PPLETO: TOTAL OPERATING EXPENSE"/>
    <m/>
    <n v="512100"/>
    <s v="MTCE-BOILER PLANT"/>
    <x v="1"/>
    <s v="0301 - TRIMBLE COUNTY COMMON-GENERATION"/>
    <x v="4"/>
    <s v="PLTL: TOTAL LABOR"/>
    <s v="MA40LGE"/>
    <s v="MASS ALLOC 40 BUDGET"/>
    <s v="GEN O M: OTHER"/>
    <s v="P42100: GENERATION"/>
    <n v="-542789"/>
    <n v="-309352"/>
    <n v="-309071"/>
    <n v="-506355"/>
    <n v="-499211"/>
    <n v="-471195"/>
    <n v="-515943"/>
    <n v="-529190"/>
    <n v="63287"/>
    <n v="22094"/>
    <n v="-422955"/>
    <n v="-462433"/>
    <n v="-4483111"/>
    <n v="-1355613.4556832989"/>
    <n v="-2006719.7943167011"/>
  </r>
  <r>
    <s v="PPLETO: TOTAL OPERATING EXPENSE"/>
    <m/>
    <n v="512100"/>
    <s v="MTCE-BOILER PLANT"/>
    <x v="1"/>
    <s v="0301 - TRIMBLE COUNTY COMMON-GENERATION"/>
    <x v="3"/>
    <s v="PLTL: TOTAL LABOR"/>
    <s v="MA40LGE"/>
    <s v="MASS ALLOC 40 BUDGET"/>
    <s v="GEN O M: OTHER"/>
    <s v="P42100: GENERATION"/>
    <n v="-526963"/>
    <n v="-300332"/>
    <n v="-300059"/>
    <n v="-491592"/>
    <n v="-484656"/>
    <n v="-457457"/>
    <n v="-500900"/>
    <n v="-513762"/>
    <n v="61441"/>
    <n v="21450"/>
    <n v="-410624"/>
    <n v="-448951"/>
    <n v="-4352404"/>
    <n v="-1316089.971220836"/>
    <n v="-1948213.028779164"/>
  </r>
  <r>
    <s v="PPLETO: TOTAL OPERATING EXPENSE"/>
    <m/>
    <n v="512100"/>
    <s v="MTCE-BOILER PLANT"/>
    <x v="1"/>
    <s v="0301 - TRIMBLE COUNTY COMMON-GENERATION"/>
    <x v="2"/>
    <s v="PLTL: TOTAL LABOR"/>
    <s v="MA40LGE"/>
    <s v="MASS ALLOC 40 BUDGET"/>
    <s v="GEN O M: OTHER"/>
    <s v="P42100: GENERATION"/>
    <n v="-511606"/>
    <n v="-291580"/>
    <n v="-291315"/>
    <n v="-477265"/>
    <n v="-470532"/>
    <n v="-444125"/>
    <n v="-486302"/>
    <n v="-498789"/>
    <n v="59651"/>
    <n v="20825"/>
    <n v="-398657"/>
    <n v="-435867"/>
    <n v="-4225564"/>
    <n v="-1277735.799147276"/>
    <n v="-1891437.200852724"/>
  </r>
  <r>
    <s v="PPLETO: TOTAL OPERATING EXPENSE"/>
    <m/>
    <n v="512100"/>
    <s v="MTCE-BOILER PLANT"/>
    <x v="1"/>
    <s v="0301 - TRIMBLE COUNTY COMMON-GENERATION"/>
    <x v="1"/>
    <s v="PLTL: TOTAL LABOR"/>
    <s v="MA40LGE"/>
    <s v="MASS ALLOC 40 BUDGET"/>
    <s v="GEN O M: OTHER"/>
    <s v="P42100: GENERATION"/>
    <n v="-496718"/>
    <n v="-283094"/>
    <n v="-282837"/>
    <n v="-463376"/>
    <n v="-456838"/>
    <n v="-431200"/>
    <n v="-472150"/>
    <n v="-484273"/>
    <n v="57915"/>
    <n v="20219"/>
    <n v="-387055"/>
    <n v="-423182"/>
    <n v="-4102590"/>
    <n v="-1240550.6370803099"/>
    <n v="-1836391.8629196901"/>
  </r>
  <r>
    <s v="PPLETO: TOTAL OPERATING EXPENSE"/>
    <m/>
    <n v="512100"/>
    <s v="MTCE-BOILER PLANT"/>
    <x v="1"/>
    <s v="0301 - TRIMBLE COUNTY COMMON-GENERATION"/>
    <x v="7"/>
    <s v="PNTL: TOTAL NON-LABOR"/>
    <s v="MA40LGE"/>
    <s v="MASS ALLOC 40 BUDGET"/>
    <s v="GEN O M: OTHER"/>
    <s v="P42100: GENERATION"/>
    <n v="-496703"/>
    <n v="-445326"/>
    <n v="-428294"/>
    <n v="-407203"/>
    <n v="-573950"/>
    <n v="-440794"/>
    <n v="-499541"/>
    <n v="-488738"/>
    <n v="-994293"/>
    <n v="-516003"/>
    <n v="-452164"/>
    <n v="-524157"/>
    <n v="-6267166"/>
    <n v="-1895080.125966294"/>
    <n v="-2805294.3740337063"/>
  </r>
  <r>
    <s v="PPLETO: TOTAL OPERATING EXPENSE"/>
    <m/>
    <n v="512100"/>
    <s v="MTCE-BOILER PLANT"/>
    <x v="1"/>
    <s v="0301 - TRIMBLE COUNTY COMMON-GENERATION"/>
    <x v="0"/>
    <s v="PLTL: TOTAL LABOR"/>
    <s v="MA40LGE"/>
    <s v="MASS ALLOC 40 BUDGET"/>
    <s v="GEN O M: OTHER"/>
    <s v="P42100: GENERATION"/>
    <n v="-482250"/>
    <n v="-274849"/>
    <n v="-274599"/>
    <n v="-449880"/>
    <n v="-443532"/>
    <n v="-418641"/>
    <n v="-458398"/>
    <n v="-470168"/>
    <n v="56228"/>
    <n v="19630"/>
    <n v="-375782"/>
    <n v="-410857"/>
    <n v="-3983097"/>
    <n v="-1204418.0678309728"/>
    <n v="-1782904.6821690272"/>
  </r>
  <r>
    <s v="PPLETO: TOTAL OPERATING EXPENSE"/>
    <m/>
    <n v="512100"/>
    <s v="MTCE-BOILER PLANT"/>
    <x v="1"/>
    <s v="0301 - TRIMBLE COUNTY COMMON-GENERATION"/>
    <x v="4"/>
    <s v="PNTL: TOTAL NON-LABOR"/>
    <s v="MA40LGE"/>
    <s v="MASS ALLOC 40 BUDGET"/>
    <s v="GEN O M: OTHER"/>
    <s v="P42100: GENERATION"/>
    <n v="-481651"/>
    <n v="-421862"/>
    <n v="-402290"/>
    <n v="-378667"/>
    <n v="-568366"/>
    <n v="-215008"/>
    <n v="-889684"/>
    <n v="-472802"/>
    <n v="-468701"/>
    <n v="-503043"/>
    <n v="-606150"/>
    <n v="-514618"/>
    <n v="-5922841"/>
    <n v="-1790962.3374198689"/>
    <n v="-2651168.4125801311"/>
  </r>
  <r>
    <s v="PPLETO: TOTAL OPERATING EXPENSE"/>
    <m/>
    <n v="512100"/>
    <s v="MTCE-BOILER PLANT"/>
    <x v="1"/>
    <s v="0301 - TRIMBLE COUNTY COMMON-GENERATION"/>
    <x v="3"/>
    <s v="PNTL: TOTAL NON-LABOR"/>
    <s v="MA40LGE"/>
    <s v="MASS ALLOC 40 BUDGET"/>
    <s v="GEN O M: OTHER"/>
    <s v="P42100: GENERATION"/>
    <n v="-468270"/>
    <n v="-410267"/>
    <n v="-391233"/>
    <n v="-368141"/>
    <n v="-552995"/>
    <n v="-209421"/>
    <n v="-864598"/>
    <n v="-459605"/>
    <n v="-455800"/>
    <n v="-489224"/>
    <n v="-589154"/>
    <n v="-500279"/>
    <n v="-5758987"/>
    <n v="-1741415.7865609829"/>
    <n v="-2577824.4634390171"/>
  </r>
  <r>
    <s v="PPLETO: TOTAL OPERATING EXPENSE"/>
    <m/>
    <n v="512100"/>
    <s v="MTCE-BOILER PLANT"/>
    <x v="1"/>
    <s v="0301 - TRIMBLE COUNTY COMMON-GENERATION"/>
    <x v="9"/>
    <s v="PLTL: TOTAL LABOR"/>
    <s v="MA40LGE"/>
    <s v="MASS ALLOC 40 BUDGET"/>
    <s v="GEN O M: OTHER"/>
    <s v="P42100: GENERATION"/>
    <n v="-468204"/>
    <n v="-266843"/>
    <n v="-266601"/>
    <n v="-436776"/>
    <n v="-430614"/>
    <n v="-406448"/>
    <n v="-445047"/>
    <n v="-456474"/>
    <n v="54590"/>
    <n v="19058"/>
    <n v="-364837"/>
    <n v="-398890"/>
    <n v="-3867085"/>
    <n v="-1169338.091399265"/>
    <n v="-1730975.658600735"/>
  </r>
  <r>
    <s v="PPLETO: TOTAL OPERATING EXPENSE"/>
    <m/>
    <n v="512100"/>
    <s v="MTCE-BOILER PLANT"/>
    <x v="1"/>
    <s v="0301 - TRIMBLE COUNTY COMMON-GENERATION"/>
    <x v="8"/>
    <s v="PLTL: TOTAL LABOR"/>
    <s v="MA40LGE"/>
    <s v="MASS ALLOC 40 BUDGET"/>
    <s v="GEN O M: OTHER"/>
    <s v="P42100: GENERATION"/>
    <n v="-456813"/>
    <n v="-432284"/>
    <n v="-409140"/>
    <n v="54319"/>
    <n v="-444083"/>
    <n v="-374496"/>
    <n v="-435516"/>
    <n v="-445960"/>
    <n v="-407262"/>
    <n v="-465197"/>
    <n v="-380007"/>
    <n v="-368430"/>
    <n v="-4564870"/>
    <n v="-1380335.93088483"/>
    <n v="-2043316.56911517"/>
  </r>
  <r>
    <s v="PPLETO: TOTAL OPERATING EXPENSE"/>
    <m/>
    <n v="512100"/>
    <s v="MTCE-BOILER PLANT"/>
    <x v="1"/>
    <s v="0301 - TRIMBLE COUNTY COMMON-GENERATION"/>
    <x v="2"/>
    <s v="PNTL: TOTAL NON-LABOR"/>
    <s v="MA40LGE"/>
    <s v="MASS ALLOC 40 BUDGET"/>
    <s v="GEN O M: OTHER"/>
    <s v="P42100: GENERATION"/>
    <n v="-455275"/>
    <n v="-399005"/>
    <n v="-380493"/>
    <n v="-357919"/>
    <n v="-538063"/>
    <n v="-203991"/>
    <n v="-840243"/>
    <n v="-446791"/>
    <n v="-443271"/>
    <n v="-475803"/>
    <n v="-572651"/>
    <n v="-486355"/>
    <n v="-5599861"/>
    <n v="-1693298.899259049"/>
    <n v="-2506596.850740951"/>
  </r>
  <r>
    <s v="PPLETO: TOTAL OPERATING EXPENSE"/>
    <m/>
    <n v="512100"/>
    <s v="MTCE-BOILER PLANT"/>
    <x v="1"/>
    <s v="0301 - TRIMBLE COUNTY COMMON-GENERATION"/>
    <x v="1"/>
    <s v="PNTL: TOTAL NON-LABOR"/>
    <s v="MA40LGE"/>
    <s v="MASS ALLOC 40 BUDGET"/>
    <s v="GEN O M: OTHER"/>
    <s v="P42100: GENERATION"/>
    <n v="-442661"/>
    <n v="-388070"/>
    <n v="-370066"/>
    <n v="-347997"/>
    <n v="-523558"/>
    <n v="-198710"/>
    <n v="-816610"/>
    <n v="-434354"/>
    <n v="-431106"/>
    <n v="-462771"/>
    <n v="-556636"/>
    <n v="-472840"/>
    <n v="-5445379"/>
    <n v="-1646586.275400111"/>
    <n v="-2437447.974599889"/>
  </r>
  <r>
    <s v="PPLETO: TOTAL OPERATING EXPENSE"/>
    <m/>
    <n v="512100"/>
    <s v="MTCE-BOILER PLANT"/>
    <x v="1"/>
    <s v="0301 - TRIMBLE COUNTY COMMON-GENERATION"/>
    <x v="0"/>
    <s v="PNTL: TOTAL NON-LABOR"/>
    <s v="MA40LGE"/>
    <s v="MASS ALLOC 40 BUDGET"/>
    <s v="GEN O M: OTHER"/>
    <s v="P42100: GENERATION"/>
    <n v="-430392"/>
    <n v="-377432"/>
    <n v="-359921"/>
    <n v="-338347"/>
    <n v="-509442"/>
    <n v="-193566"/>
    <n v="-793631"/>
    <n v="-422258"/>
    <n v="-419272"/>
    <n v="-450093"/>
    <n v="-541062"/>
    <n v="-459696"/>
    <n v="-5295110"/>
    <n v="-1601147.5882089899"/>
    <n v="-2370184.9117910103"/>
  </r>
  <r>
    <s v="PPLETO: TOTAL OPERATING EXPENSE"/>
    <m/>
    <n v="512100"/>
    <s v="MTCE-BOILER PLANT"/>
    <x v="1"/>
    <s v="0301 - TRIMBLE COUNTY COMMON-GENERATION"/>
    <x v="7"/>
    <s v="PLTL: TOTAL LABOR"/>
    <s v="MA40LGE"/>
    <s v="MASS ALLOC 40 BUDGET"/>
    <s v="GEN O M: OTHER"/>
    <s v="P42100: GENERATION"/>
    <n v="-423680"/>
    <n v="-400196"/>
    <n v="-286542"/>
    <n v="-220087"/>
    <n v="-428419"/>
    <n v="-411521"/>
    <n v="-381353"/>
    <n v="-452602"/>
    <n v="-392858"/>
    <n v="34817"/>
    <n v="-394330"/>
    <n v="-339087"/>
    <n v="-4095859"/>
    <n v="-1238515.3017584309"/>
    <n v="-1833378.9482415691"/>
  </r>
  <r>
    <s v="PPLETO: TOTAL OPERATING EXPENSE"/>
    <m/>
    <n v="512100"/>
    <s v="MTCE-BOILER PLANT"/>
    <x v="1"/>
    <s v="0301 - TRIMBLE COUNTY COMMON-GENERATION"/>
    <x v="9"/>
    <s v="PNTL: TOTAL NON-LABOR"/>
    <s v="MA40LGE"/>
    <s v="MASS ALLOC 40 BUDGET"/>
    <s v="GEN O M: OTHER"/>
    <s v="P42100: GENERATION"/>
    <n v="-418468"/>
    <n v="-367091"/>
    <n v="-350059"/>
    <n v="-328968"/>
    <n v="-495715"/>
    <n v="-188559"/>
    <n v="-771306"/>
    <n v="-410503"/>
    <n v="-407768"/>
    <n v="-437768"/>
    <n v="-525929"/>
    <n v="-446922"/>
    <n v="-5149055"/>
    <n v="-1556983.1400679948"/>
    <n v="-2304808.1099320049"/>
  </r>
  <r>
    <s v="PPLETO: TOTAL OPERATING EXPENSE"/>
    <m/>
    <n v="512100"/>
    <s v="MTCE-BOILER PLANT"/>
    <x v="1"/>
    <s v="0301 - TRIMBLE COUNTY COMMON-GENERATION"/>
    <x v="8"/>
    <s v="PNTL: TOTAL NON-LABOR"/>
    <s v="MA40LGE"/>
    <s v="MASS ALLOC 40 BUDGET"/>
    <s v="GEN O M: OTHER"/>
    <s v="P42100: GENERATION"/>
    <n v="-415292"/>
    <n v="-363915"/>
    <n v="-346884"/>
    <n v="-325792"/>
    <n v="-492539"/>
    <n v="-164384"/>
    <n v="-683130"/>
    <n v="-382328"/>
    <n v="-379592"/>
    <n v="-409592"/>
    <n v="-347753"/>
    <n v="-418746"/>
    <n v="-4729948"/>
    <n v="-1430252.597689932"/>
    <n v="-2117208.4023100683"/>
  </r>
  <r>
    <s v="PPLETO: TOTAL OPERATING EXPENSE"/>
    <m/>
    <n v="502100"/>
    <s v="STM EXP(EX SDRS.SPP)"/>
    <x v="1"/>
    <s v="0301 - TRIMBLE COUNTY COMMON-GENERATION"/>
    <x v="4"/>
    <s v="PLTL: TOTAL LABOR"/>
    <s v="MA40LGE"/>
    <s v="MASS ALLOC 40 BUDGET"/>
    <s v="GEN O M: OTHER"/>
    <s v="P42100: GENERATION"/>
    <n v="-401173"/>
    <n v="-358620"/>
    <n v="-359478"/>
    <n v="-374897"/>
    <n v="-369992"/>
    <n v="-349485"/>
    <n v="-382822"/>
    <n v="-390869"/>
    <n v="-377936"/>
    <n v="-407762"/>
    <n v="-314746"/>
    <n v="-345740"/>
    <n v="-4433520"/>
    <n v="-1340618.01459768"/>
    <n v="-1984521.98540232"/>
  </r>
  <r>
    <s v="PPLETO: TOTAL OPERATING EXPENSE"/>
    <m/>
    <n v="512100"/>
    <s v="MTCE-BOILER PLANT"/>
    <x v="1"/>
    <s v="0301 - TRIMBLE COUNTY COMMON-GENERATION"/>
    <x v="6"/>
    <s v="PLTL: TOTAL LABOR"/>
    <s v="MA40LGE"/>
    <s v="MASS ALLOC 40 BUDGET"/>
    <s v="GEN O M: OTHER"/>
    <s v="P42100: GENERATION"/>
    <n v="-390365"/>
    <n v="-389245"/>
    <n v="-427103"/>
    <n v="69198"/>
    <n v="-395906"/>
    <n v="-395920"/>
    <n v="-372399"/>
    <n v="-440848"/>
    <n v="-409750"/>
    <n v="-399639"/>
    <n v="-384364"/>
    <n v="-354039"/>
    <n v="-4290379"/>
    <n v="-1297334.708505111"/>
    <n v="-1920449.541494889"/>
  </r>
  <r>
    <s v="PPLETO: TOTAL OPERATING EXPENSE"/>
    <m/>
    <n v="502100"/>
    <s v="STM EXP(EX SDRS.SPP)"/>
    <x v="1"/>
    <s v="0301 - TRIMBLE COUNTY COMMON-GENERATION"/>
    <x v="3"/>
    <s v="PLTL: TOTAL LABOR"/>
    <s v="MA40LGE"/>
    <s v="MASS ALLOC 40 BUDGET"/>
    <s v="GEN O M: OTHER"/>
    <s v="P42100: GENERATION"/>
    <n v="-389477"/>
    <n v="-348164"/>
    <n v="-348998"/>
    <n v="-363966"/>
    <n v="-359205"/>
    <n v="-339296"/>
    <n v="-371661"/>
    <n v="-379473"/>
    <n v="-366917"/>
    <n v="-395874"/>
    <n v="-305569"/>
    <n v="-335659"/>
    <n v="-4304259"/>
    <n v="-1301531.774954031"/>
    <n v="-1926662.475045969"/>
  </r>
  <r>
    <s v="PPLETO: TOTAL OPERATING EXPENSE"/>
    <m/>
    <n v="512100"/>
    <s v="MTCE-BOILER PLANT"/>
    <x v="1"/>
    <s v="0301 - TRIMBLE COUNTY COMMON-GENERATION"/>
    <x v="5"/>
    <s v="PLTL: TOTAL LABOR"/>
    <s v="MA40LGE"/>
    <s v="MASS ALLOC 40 BUDGET"/>
    <s v="GEN O M: OTHER"/>
    <s v="P42100: GENERATION"/>
    <n v="-384836"/>
    <n v="-383538"/>
    <n v="-421162"/>
    <n v="-95761"/>
    <n v="-375253"/>
    <n v="-391415"/>
    <n v="-384627"/>
    <n v="-413738"/>
    <n v="-178867"/>
    <n v="-174334"/>
    <n v="-374721"/>
    <n v="-367930"/>
    <n v="-3946182"/>
    <n v="-1193255.6248942378"/>
    <n v="-1766380.8751057622"/>
  </r>
  <r>
    <s v="PPLETO: TOTAL OPERATING EXPENSE"/>
    <m/>
    <n v="502100"/>
    <s v="STM EXP(EX SDRS.SPP)"/>
    <x v="1"/>
    <s v="0301 - TRIMBLE COUNTY COMMON-GENERATION"/>
    <x v="2"/>
    <s v="PLTL: TOTAL LABOR"/>
    <s v="MA40LGE"/>
    <s v="MASS ALLOC 40 BUDGET"/>
    <s v="GEN O M: OTHER"/>
    <s v="P42100: GENERATION"/>
    <n v="-378127"/>
    <n v="-338018"/>
    <n v="-338827"/>
    <n v="-353359"/>
    <n v="-348737"/>
    <n v="-329408"/>
    <n v="-360830"/>
    <n v="-368414"/>
    <n v="-356224"/>
    <n v="-384337"/>
    <n v="-296664"/>
    <n v="-325877"/>
    <n v="-4178821"/>
    <n v="-1263601.542877689"/>
    <n v="-1870514.207122311"/>
  </r>
  <r>
    <s v="PPLETO: TOTAL OPERATING EXPENSE"/>
    <m/>
    <n v="512100"/>
    <s v="MTCE-BOILER PLANT"/>
    <x v="1"/>
    <s v="0321 - TRIMBLE COUNTY 2 - GENERATION"/>
    <x v="6"/>
    <s v="PNTL: TOTAL NON-LABOR"/>
    <s v="MA41LGE"/>
    <s v="MA41LGE"/>
    <s v="OTHER"/>
    <s v="P42100: GENERATION"/>
    <n v="-368949"/>
    <n v="-479789"/>
    <n v="-1848787"/>
    <n v="-2199519"/>
    <n v="-340115"/>
    <n v="-249006"/>
    <n v="-253235"/>
    <n v="-224685"/>
    <n v="-511171"/>
    <n v="-330855"/>
    <n v="-227088"/>
    <n v="-291069"/>
    <n v="-7324268"/>
    <n v="0"/>
    <n v="-5493201"/>
  </r>
  <r>
    <s v="PPLETO: TOTAL OPERATING EXPENSE"/>
    <m/>
    <n v="502100"/>
    <s v="STM EXP(EX SDRS.SPP)"/>
    <x v="1"/>
    <s v="0301 - TRIMBLE COUNTY COMMON-GENERATION"/>
    <x v="1"/>
    <s v="PLTL: TOTAL LABOR"/>
    <s v="MA40LGE"/>
    <s v="MASS ALLOC 40 BUDGET"/>
    <s v="GEN O M: OTHER"/>
    <s v="P42100: GENERATION"/>
    <n v="-367122"/>
    <n v="-328181"/>
    <n v="-328966"/>
    <n v="-343076"/>
    <n v="-338588"/>
    <n v="-319821"/>
    <n v="-350329"/>
    <n v="-357692"/>
    <n v="-345857"/>
    <n v="-373152"/>
    <n v="-288030"/>
    <n v="-316394"/>
    <n v="-4057208"/>
    <n v="-1226827.923133272"/>
    <n v="-1816078.076866728"/>
  </r>
  <r>
    <s v="PPLETO: TOTAL OPERATING EXPENSE"/>
    <m/>
    <n v="502100"/>
    <s v="STM EXP(EX SDRS.SPP)"/>
    <x v="1"/>
    <s v="0301 - TRIMBLE COUNTY COMMON-GENERATION"/>
    <x v="0"/>
    <s v="PLTL: TOTAL LABOR"/>
    <s v="MA40LGE"/>
    <s v="MASS ALLOC 40 BUDGET"/>
    <s v="GEN O M: OTHER"/>
    <s v="P42100: GENERATION"/>
    <n v="-356429"/>
    <n v="-318622"/>
    <n v="-319385"/>
    <n v="-333083"/>
    <n v="-328726"/>
    <n v="-310506"/>
    <n v="-340125"/>
    <n v="-347274"/>
    <n v="-335784"/>
    <n v="-362284"/>
    <n v="-279641"/>
    <n v="-307178"/>
    <n v="-3939037"/>
    <n v="-1191095.1032964329"/>
    <n v="-1763182.6467035671"/>
  </r>
  <r>
    <s v="PPLETO: TOTAL OPERATING EXPENSE"/>
    <m/>
    <n v="510100"/>
    <s v="MTCE SUPER/ENG - STEAM"/>
    <x v="1"/>
    <s v="0301 - TRIMBLE COUNTY COMMON-GENERATION"/>
    <x v="4"/>
    <s v="PLTL: TOTAL LABOR"/>
    <s v="MA40LGE"/>
    <s v="MASS ALLOC 40 BUDGET"/>
    <s v="GEN O M: OTHER"/>
    <s v="P42100: GENERATION"/>
    <n v="-355893"/>
    <n v="-319418"/>
    <n v="-316920"/>
    <n v="-330720"/>
    <n v="-325661"/>
    <n v="-306458"/>
    <n v="-336806"/>
    <n v="-348484"/>
    <n v="-333745"/>
    <n v="-363872"/>
    <n v="-271392"/>
    <n v="-297365"/>
    <n v="-3906733"/>
    <n v="-1181326.9451864969"/>
    <n v="-1748722.8048135031"/>
  </r>
  <r>
    <s v="PPLETO: TOTAL OPERATING EXPENSE"/>
    <m/>
    <n v="502100"/>
    <s v="STM EXP(EX SDRS.SPP)"/>
    <x v="1"/>
    <s v="0301 - TRIMBLE COUNTY COMMON-GENERATION"/>
    <x v="9"/>
    <s v="PLTL: TOTAL LABOR"/>
    <s v="MA40LGE"/>
    <s v="MASS ALLOC 40 BUDGET"/>
    <s v="GEN O M: OTHER"/>
    <s v="P42100: GENERATION"/>
    <n v="-346048"/>
    <n v="-309342"/>
    <n v="-310082"/>
    <n v="-323382"/>
    <n v="-319151"/>
    <n v="-301462"/>
    <n v="-330218"/>
    <n v="-337159"/>
    <n v="-326004"/>
    <n v="-351732"/>
    <n v="-271496"/>
    <n v="-298231"/>
    <n v="-3824308"/>
    <n v="-1156403.0833671719"/>
    <n v="-1711827.9166328281"/>
  </r>
  <r>
    <s v="PPLETO: TOTAL OPERATING EXPENSE"/>
    <m/>
    <n v="512100"/>
    <s v="MTCE-BOILER PLANT"/>
    <x v="1"/>
    <s v="0321 - TRIMBLE COUNTY 2 - GENERATION"/>
    <x v="5"/>
    <s v="PNTL: TOTAL NON-LABOR"/>
    <s v="MA41LGE"/>
    <s v="MA41LGE"/>
    <s v="OTHER"/>
    <s v="P42100: GENERATION"/>
    <n v="-345696"/>
    <n v="-278452"/>
    <n v="-829516"/>
    <n v="-1021813"/>
    <n v="-312510"/>
    <n v="-221401"/>
    <n v="-316249"/>
    <n v="-296886"/>
    <n v="-428531"/>
    <n v="-342620"/>
    <n v="-238853"/>
    <n v="-301383"/>
    <n v="-4933911"/>
    <n v="0"/>
    <n v="-3700433.25"/>
  </r>
  <r>
    <s v="PPLETO: TOTAL OPERATING EXPENSE"/>
    <m/>
    <n v="510100"/>
    <s v="MTCE SUPER/ENG - STEAM"/>
    <x v="1"/>
    <s v="0301 - TRIMBLE COUNTY COMMON-GENERATION"/>
    <x v="3"/>
    <s v="PLTL: TOTAL LABOR"/>
    <s v="MA40LGE"/>
    <s v="MASS ALLOC 40 BUDGET"/>
    <s v="GEN O M: OTHER"/>
    <s v="P42100: GENERATION"/>
    <n v="-345517"/>
    <n v="-310105"/>
    <n v="-307680"/>
    <n v="-321078"/>
    <n v="-316166"/>
    <n v="-297523"/>
    <n v="-326986"/>
    <n v="-338324"/>
    <n v="-324014"/>
    <n v="-353263"/>
    <n v="-263479"/>
    <n v="-288695"/>
    <n v="-3792831"/>
    <n v="-1146884.9954267789"/>
    <n v="-1697738.2545732211"/>
  </r>
  <r>
    <s v="PPLETO: TOTAL OPERATING EXPENSE"/>
    <m/>
    <n v="502100"/>
    <s v="STM EXP(EX SDRS.SPP)"/>
    <x v="1"/>
    <s v="0301 - TRIMBLE COUNTY COMMON-GENERATION"/>
    <x v="8"/>
    <s v="PLTL: TOTAL LABOR"/>
    <s v="MA40LGE"/>
    <s v="MASS ALLOC 40 BUDGET"/>
    <s v="GEN O M: OTHER"/>
    <s v="P42100: GENERATION"/>
    <n v="-337421"/>
    <n v="-318606"/>
    <n v="-302464"/>
    <n v="-315582"/>
    <n v="-328561"/>
    <n v="-277466"/>
    <n v="-322595"/>
    <n v="-329017"/>
    <n v="-301171"/>
    <n v="-343292"/>
    <n v="-282157"/>
    <n v="-274950"/>
    <n v="-3733282"/>
    <n v="-1128878.431308138"/>
    <n v="-1671083.068691862"/>
  </r>
  <r>
    <s v="PPLETO: TOTAL OPERATING EXPENSE"/>
    <m/>
    <n v="510100"/>
    <s v="MTCE SUPER/ENG - STEAM"/>
    <x v="1"/>
    <s v="0301 - TRIMBLE COUNTY COMMON-GENERATION"/>
    <x v="2"/>
    <s v="PLTL: TOTAL LABOR"/>
    <s v="MA40LGE"/>
    <s v="MASS ALLOC 40 BUDGET"/>
    <s v="GEN O M: OTHER"/>
    <s v="P42100: GENERATION"/>
    <n v="-335447"/>
    <n v="-301068"/>
    <n v="-298713"/>
    <n v="-311721"/>
    <n v="-306952"/>
    <n v="-288852"/>
    <n v="-317457"/>
    <n v="-328464"/>
    <n v="-314572"/>
    <n v="-342968"/>
    <n v="-255801"/>
    <n v="-280282"/>
    <n v="-3682297"/>
    <n v="-1113461.4692837729"/>
    <n v="-1648261.2807162271"/>
  </r>
  <r>
    <s v="PPLETO: TOTAL OPERATING EXPENSE"/>
    <m/>
    <n v="510100"/>
    <s v="MTCE SUPER/ENG - STEAM"/>
    <x v="1"/>
    <s v="0301 - TRIMBLE COUNTY COMMON-GENERATION"/>
    <x v="1"/>
    <s v="PLTL: TOTAL LABOR"/>
    <s v="MA40LGE"/>
    <s v="MASS ALLOC 40 BUDGET"/>
    <s v="GEN O M: OTHER"/>
    <s v="P42100: GENERATION"/>
    <n v="-325685"/>
    <n v="-292306"/>
    <n v="-290020"/>
    <n v="-302649"/>
    <n v="-298019"/>
    <n v="-280446"/>
    <n v="-308218"/>
    <n v="-318905"/>
    <n v="-305417"/>
    <n v="-332987"/>
    <n v="-248356"/>
    <n v="-272125"/>
    <n v="-3575134"/>
    <n v="-1081057.273904406"/>
    <n v="-1600293.226095594"/>
  </r>
  <r>
    <s v="PPLETO: TOTAL OPERATING EXPENSE"/>
    <m/>
    <n v="510100"/>
    <s v="MTCE SUPER/ENG - STEAM"/>
    <x v="1"/>
    <s v="0301 - TRIMBLE COUNTY COMMON-GENERATION"/>
    <x v="0"/>
    <s v="PLTL: TOTAL LABOR"/>
    <s v="MA40LGE"/>
    <s v="MASS ALLOC 40 BUDGET"/>
    <s v="GEN O M: OTHER"/>
    <s v="P42100: GENERATION"/>
    <n v="-316199"/>
    <n v="-283793"/>
    <n v="-281573"/>
    <n v="-293834"/>
    <n v="-289339"/>
    <n v="-272278"/>
    <n v="-299241"/>
    <n v="-309616"/>
    <n v="-296521"/>
    <n v="-323288"/>
    <n v="-241123"/>
    <n v="-264199"/>
    <n v="-3471004"/>
    <n v="-1049570.2040682361"/>
    <n v="-1553682.7959317639"/>
  </r>
  <r>
    <s v="PPLETO: TOTAL OPERATING EXPENSE"/>
    <m/>
    <n v="502100"/>
    <s v="STM EXP(EX SDRS.SPP)"/>
    <x v="1"/>
    <s v="0301 - TRIMBLE COUNTY COMMON-GENERATION"/>
    <x v="7"/>
    <s v="PLTL: TOTAL LABOR"/>
    <s v="MA40LGE"/>
    <s v="MASS ALLOC 40 BUDGET"/>
    <s v="GEN O M: OTHER"/>
    <s v="P42100: GENERATION"/>
    <n v="-313113"/>
    <n v="-295077"/>
    <n v="-324452"/>
    <n v="-275816"/>
    <n v="-317037"/>
    <n v="-304633"/>
    <n v="-282753"/>
    <n v="-333911"/>
    <n v="-290584"/>
    <n v="-319074"/>
    <n v="-292640"/>
    <n v="-253250"/>
    <n v="-3602341"/>
    <n v="-1089284.189385369"/>
    <n v="-1612471.560614631"/>
  </r>
  <r>
    <s v="PPLETO: TOTAL OPERATING EXPENSE"/>
    <m/>
    <n v="510100"/>
    <s v="MTCE SUPER/ENG - STEAM"/>
    <x v="1"/>
    <s v="0301 - TRIMBLE COUNTY COMMON-GENERATION"/>
    <x v="9"/>
    <s v="PLTL: TOTAL LABOR"/>
    <s v="MA40LGE"/>
    <s v="MASS ALLOC 40 BUDGET"/>
    <s v="GEN O M: OTHER"/>
    <s v="P42100: GENERATION"/>
    <n v="-306989"/>
    <n v="-275527"/>
    <n v="-273372"/>
    <n v="-285276"/>
    <n v="-280912"/>
    <n v="-264347"/>
    <n v="-290525"/>
    <n v="-300598"/>
    <n v="-287885"/>
    <n v="-313872"/>
    <n v="-234100"/>
    <n v="-256504"/>
    <n v="-3369907"/>
    <n v="-1019000.2597752629"/>
    <n v="-1508429.990224737"/>
  </r>
  <r>
    <s v="PPLETO: TOTAL OPERATING EXPENSE"/>
    <m/>
    <n v="500100"/>
    <s v="OPER SUPER/ENG"/>
    <x v="1"/>
    <s v="0301 - TRIMBLE COUNTY COMMON-GENERATION"/>
    <x v="4"/>
    <s v="PLTL: TOTAL LABOR"/>
    <s v="MA40LGE"/>
    <s v="MASS ALLOC 40 BUDGET"/>
    <s v="GEN O M: OTHER"/>
    <s v="P42100: GENERATION"/>
    <n v="-301184"/>
    <n v="-269175"/>
    <n v="-267378"/>
    <n v="-278215"/>
    <n v="-273022"/>
    <n v="-256230"/>
    <n v="-281174"/>
    <n v="-292376"/>
    <n v="-280945"/>
    <n v="-305020"/>
    <n v="-227511"/>
    <n v="-245045"/>
    <n v="-3277275"/>
    <n v="-990989.98172797495"/>
    <n v="-1466966.268272025"/>
  </r>
  <r>
    <s v="PPLETO: TOTAL OPERATING EXPENSE"/>
    <m/>
    <n v="510100"/>
    <s v="MTCE SUPER/ENG - STEAM"/>
    <x v="1"/>
    <s v="0301 - TRIMBLE COUNTY COMMON-GENERATION"/>
    <x v="8"/>
    <s v="PLTL: TOTAL LABOR"/>
    <s v="MA40LGE"/>
    <s v="MASS ALLOC 40 BUDGET"/>
    <s v="GEN O M: OTHER"/>
    <s v="P42100: GENERATION"/>
    <n v="-299428"/>
    <n v="-284501"/>
    <n v="-266700"/>
    <n v="-278382"/>
    <n v="-289986"/>
    <n v="-242293"/>
    <n v="-283675"/>
    <n v="-293284"/>
    <n v="-265130"/>
    <n v="-306262"/>
    <n v="-244405"/>
    <n v="-235019"/>
    <n v="-3289065"/>
    <n v="-994555.06915108499"/>
    <n v="-1472243.6808489151"/>
  </r>
  <r>
    <s v="PPLETO: TOTAL OPERATING EXPENSE"/>
    <m/>
    <n v="500100"/>
    <s v="OPER SUPER/ENG"/>
    <x v="1"/>
    <s v="0301 - TRIMBLE COUNTY COMMON-GENERATION"/>
    <x v="3"/>
    <s v="PLTL: TOTAL LABOR"/>
    <s v="MA40LGE"/>
    <s v="MASS ALLOC 40 BUDGET"/>
    <s v="GEN O M: OTHER"/>
    <s v="P42100: GENERATION"/>
    <n v="-292403"/>
    <n v="-261328"/>
    <n v="-259582"/>
    <n v="-270104"/>
    <n v="-265062"/>
    <n v="-248759"/>
    <n v="-272976"/>
    <n v="-283852"/>
    <n v="-272754"/>
    <n v="-296126"/>
    <n v="-220878"/>
    <n v="-237901"/>
    <n v="-3181724"/>
    <n v="-962097.04972071596"/>
    <n v="-1424195.950279284"/>
  </r>
  <r>
    <s v="PPLETO: TOTAL OPERATING EXPENSE"/>
    <m/>
    <n v="502100"/>
    <s v="STM EXP(EX SDRS.SPP)"/>
    <x v="1"/>
    <s v="0301 - TRIMBLE COUNTY COMMON-GENERATION"/>
    <x v="6"/>
    <s v="PLTL: TOTAL LABOR"/>
    <s v="MA40LGE"/>
    <s v="MASS ALLOC 40 BUDGET"/>
    <s v="GEN O M: OTHER"/>
    <s v="P42100: GENERATION"/>
    <n v="-288574"/>
    <n v="-286994"/>
    <n v="-315618"/>
    <n v="-284594"/>
    <n v="-293073"/>
    <n v="-293093"/>
    <n v="-276088"/>
    <n v="-325226"/>
    <n v="-302931"/>
    <n v="-295077"/>
    <n v="-285224"/>
    <n v="-264103"/>
    <n v="-3510593"/>
    <n v="-1061541.2172992369"/>
    <n v="-1571403.5327007631"/>
  </r>
  <r>
    <s v="PPLETO: TOTAL OPERATING EXPENSE"/>
    <m/>
    <n v="506100"/>
    <s v="MISC STM PWR EXP"/>
    <x v="1"/>
    <s v="0301 - TRIMBLE COUNTY COMMON-GENERATION"/>
    <x v="4"/>
    <s v="PNTL: TOTAL NON-LABOR"/>
    <s v="MA40LGE"/>
    <s v="MASS ALLOC 40 BUDGET"/>
    <s v="GEN O M: OTHER"/>
    <s v="P42100: GENERATION"/>
    <n v="-286757"/>
    <n v="-288938"/>
    <n v="-301249"/>
    <n v="-371966"/>
    <n v="-301249"/>
    <n v="-300089"/>
    <n v="-294265"/>
    <n v="-290235"/>
    <n v="-303567"/>
    <n v="-304119"/>
    <n v="-310523"/>
    <n v="-332191"/>
    <n v="-3685148"/>
    <n v="-1114323.561246732"/>
    <n v="-1649537.438753268"/>
  </r>
  <r>
    <s v="PPLETO: TOTAL OPERATING EXPENSE"/>
    <m/>
    <n v="500100"/>
    <s v="OPER SUPER/ENG"/>
    <x v="1"/>
    <s v="0301 - TRIMBLE COUNTY COMMON-GENERATION"/>
    <x v="2"/>
    <s v="PLTL: TOTAL LABOR"/>
    <s v="MA40LGE"/>
    <s v="MASS ALLOC 40 BUDGET"/>
    <s v="GEN O M: OTHER"/>
    <s v="P42100: GENERATION"/>
    <n v="-283881"/>
    <n v="-253712"/>
    <n v="-252017"/>
    <n v="-262232"/>
    <n v="-257337"/>
    <n v="-241510"/>
    <n v="-265021"/>
    <n v="-275580"/>
    <n v="-264805"/>
    <n v="-287497"/>
    <n v="-214441"/>
    <n v="-230968"/>
    <n v="-3089000"/>
    <n v="-934058.95250099991"/>
    <n v="-1382691.0474990001"/>
  </r>
  <r>
    <s v="PPLETO: TOTAL OPERATING EXPENSE"/>
    <m/>
    <n v="502100"/>
    <s v="STM EXP(EX SDRS.SPP)"/>
    <x v="1"/>
    <s v="0301 - TRIMBLE COUNTY COMMON-GENERATION"/>
    <x v="5"/>
    <s v="PLTL: TOTAL LABOR"/>
    <s v="MA40LGE"/>
    <s v="MASS ALLOC 40 BUDGET"/>
    <s v="GEN O M: OTHER"/>
    <s v="P42100: GENERATION"/>
    <n v="-281640"/>
    <n v="-280089"/>
    <n v="-308116"/>
    <n v="-289788"/>
    <n v="-275055"/>
    <n v="-286814"/>
    <n v="-282112"/>
    <n v="-302346"/>
    <n v="-292188"/>
    <n v="-288595"/>
    <n v="-275139"/>
    <n v="-271217"/>
    <n v="-3433099"/>
    <n v="-1038108.4026455909"/>
    <n v="-1536715.8473544091"/>
  </r>
  <r>
    <s v="PPLETO: TOTAL OPERATING EXPENSE"/>
    <m/>
    <n v="506100"/>
    <s v="MISC STM PWR EXP"/>
    <x v="1"/>
    <s v="0301 - TRIMBLE COUNTY COMMON-GENERATION"/>
    <x v="3"/>
    <s v="PNTL: TOTAL NON-LABOR"/>
    <s v="MA40LGE"/>
    <s v="MASS ALLOC 40 BUDGET"/>
    <s v="GEN O M: OTHER"/>
    <s v="P42100: GENERATION"/>
    <n v="-280247"/>
    <n v="-282369"/>
    <n v="-294316"/>
    <n v="-362972"/>
    <n v="-294316"/>
    <n v="-293191"/>
    <n v="-287542"/>
    <n v="-283624"/>
    <n v="-296567"/>
    <n v="-297108"/>
    <n v="-303320"/>
    <n v="-324358"/>
    <n v="-3599930"/>
    <n v="-1088555.14563837"/>
    <n v="-1611392.35436163"/>
  </r>
  <r>
    <s v="PPLETO: TOTAL OPERATING EXPENSE"/>
    <m/>
    <n v="505100"/>
    <s v="ELECTRIC SYS OPR"/>
    <x v="1"/>
    <s v="0301 - TRIMBLE COUNTY COMMON-GENERATION"/>
    <x v="4"/>
    <s v="PLTL: TOTAL LABOR"/>
    <s v="MA40LGE"/>
    <s v="MASS ALLOC 40 BUDGET"/>
    <s v="GEN O M: OTHER"/>
    <s v="P42100: GENERATION"/>
    <n v="-279901"/>
    <n v="-250056"/>
    <n v="-250839"/>
    <n v="-261608"/>
    <n v="-258199"/>
    <n v="-243913"/>
    <n v="-267168"/>
    <n v="-272575"/>
    <n v="-263734"/>
    <n v="-284361"/>
    <n v="-219855"/>
    <n v="-241517"/>
    <n v="-3093726"/>
    <n v="-935488.01129333396"/>
    <n v="-1384806.488706666"/>
  </r>
  <r>
    <s v="PPLETO: TOTAL OPERATING EXPENSE"/>
    <m/>
    <n v="510100"/>
    <s v="MTCE SUPER/ENG - STEAM"/>
    <x v="1"/>
    <s v="0301 - TRIMBLE COUNTY COMMON-GENERATION"/>
    <x v="7"/>
    <s v="PLTL: TOTAL LABOR"/>
    <s v="MA40LGE"/>
    <s v="MASS ALLOC 40 BUDGET"/>
    <s v="GEN O M: OTHER"/>
    <s v="P42100: GENERATION"/>
    <n v="-276868"/>
    <n v="-262614"/>
    <n v="-287183"/>
    <n v="-241392"/>
    <n v="-279195"/>
    <n v="-267492"/>
    <n v="-246494"/>
    <n v="-297713"/>
    <n v="-255271"/>
    <n v="-283589"/>
    <n v="-254188"/>
    <n v="-214682"/>
    <n v="-3166683"/>
    <n v="-957548.91741104692"/>
    <n v="-1417463.332588953"/>
  </r>
  <r>
    <s v="PPLETO: TOTAL OPERATING EXPENSE"/>
    <m/>
    <n v="500100"/>
    <s v="OPER SUPER/ENG"/>
    <x v="1"/>
    <s v="0301 - TRIMBLE COUNTY COMMON-GENERATION"/>
    <x v="1"/>
    <s v="PLTL: TOTAL LABOR"/>
    <s v="MA40LGE"/>
    <s v="MASS ALLOC 40 BUDGET"/>
    <s v="GEN O M: OTHER"/>
    <s v="P42100: GENERATION"/>
    <n v="-275620"/>
    <n v="-246328"/>
    <n v="-244683"/>
    <n v="-254600"/>
    <n v="-249848"/>
    <n v="-234481"/>
    <n v="-257308"/>
    <n v="-267560"/>
    <n v="-257099"/>
    <n v="-279130"/>
    <n v="-208200"/>
    <n v="-224246"/>
    <n v="-2999103"/>
    <n v="-906875.69006882701"/>
    <n v="-1342451.559931173"/>
  </r>
  <r>
    <s v="PPLETO: TOTAL OPERATING EXPENSE"/>
    <m/>
    <n v="506100"/>
    <s v="MISC STM PWR EXP"/>
    <x v="1"/>
    <s v="0301 - TRIMBLE COUNTY COMMON-GENERATION"/>
    <x v="2"/>
    <s v="PNTL: TOTAL NON-LABOR"/>
    <s v="MA40LGE"/>
    <s v="MASS ALLOC 40 BUDGET"/>
    <s v="GEN O M: OTHER"/>
    <s v="P42100: GENERATION"/>
    <n v="-273905"/>
    <n v="-275968"/>
    <n v="-287564"/>
    <n v="-354218"/>
    <n v="-287564"/>
    <n v="-286471"/>
    <n v="-280992"/>
    <n v="-277183"/>
    <n v="-289749"/>
    <n v="-290280"/>
    <n v="-296305"/>
    <n v="-316733"/>
    <n v="-3516932"/>
    <n v="-1063458.018755988"/>
    <n v="-1574240.981244012"/>
  </r>
  <r>
    <s v="PPLETO: TOTAL OPERATING EXPENSE"/>
    <m/>
    <n v="505100"/>
    <s v="ELECTRIC SYS OPR"/>
    <x v="1"/>
    <s v="0301 - TRIMBLE COUNTY COMMON-GENERATION"/>
    <x v="3"/>
    <s v="PLTL: TOTAL LABOR"/>
    <s v="MA40LGE"/>
    <s v="MASS ALLOC 40 BUDGET"/>
    <s v="GEN O M: OTHER"/>
    <s v="P42100: GENERATION"/>
    <n v="-271741"/>
    <n v="-242765"/>
    <n v="-243525"/>
    <n v="-253980"/>
    <n v="-250671"/>
    <n v="-236802"/>
    <n v="-259379"/>
    <n v="-264628"/>
    <n v="-256045"/>
    <n v="-276070"/>
    <n v="-213445"/>
    <n v="-234476"/>
    <n v="-3003526"/>
    <n v="-908213.12702153402"/>
    <n v="-1344431.3729784661"/>
  </r>
  <r>
    <s v="PPLETO: TOTAL OPERATING EXPENSE"/>
    <m/>
    <n v="511100"/>
    <s v="MTCE-STRUCTURES"/>
    <x v="1"/>
    <s v="0301 - TRIMBLE COUNTY COMMON-GENERATION"/>
    <x v="4"/>
    <s v="PNTL: TOTAL NON-LABOR"/>
    <s v="MA40LGE"/>
    <s v="MASS ALLOC 40 BUDGET"/>
    <s v="GEN O M: OTHER"/>
    <s v="P42100: GENERATION"/>
    <n v="-268002"/>
    <n v="-152032"/>
    <n v="-171754"/>
    <n v="-181147"/>
    <n v="-152147"/>
    <n v="-158164"/>
    <n v="-152318"/>
    <n v="-268267"/>
    <n v="-268339"/>
    <n v="-169485"/>
    <n v="-152432"/>
    <n v="-278275"/>
    <n v="-2372362"/>
    <n v="-717360.29934385791"/>
    <n v="-1061911.2006561421"/>
  </r>
  <r>
    <s v="PPLETO: TOTAL OPERATING EXPENSE"/>
    <m/>
    <n v="506100"/>
    <s v="MISC STM PWR EXP"/>
    <x v="1"/>
    <s v="0301 - TRIMBLE COUNTY COMMON-GENERATION"/>
    <x v="1"/>
    <s v="PNTL: TOTAL NON-LABOR"/>
    <s v="MA40LGE"/>
    <s v="MASS ALLOC 40 BUDGET"/>
    <s v="GEN O M: OTHER"/>
    <s v="P42100: GENERATION"/>
    <n v="-267712"/>
    <n v="-269720"/>
    <n v="-280974"/>
    <n v="-345689"/>
    <n v="-280974"/>
    <n v="-279913"/>
    <n v="-274598"/>
    <n v="-270895"/>
    <n v="-283096"/>
    <n v="-283616"/>
    <n v="-289461"/>
    <n v="-309296"/>
    <n v="-3435942"/>
    <n v="-1038968.0755500779"/>
    <n v="-1537988.4244499221"/>
  </r>
  <r>
    <s v="PPLETO: TOTAL OPERATING EXPENSE"/>
    <m/>
    <n v="500100"/>
    <s v="OPER SUPER/ENG"/>
    <x v="1"/>
    <s v="0301 - TRIMBLE COUNTY COMMON-GENERATION"/>
    <x v="0"/>
    <s v="PLTL: TOTAL LABOR"/>
    <s v="MA40LGE"/>
    <s v="MASS ALLOC 40 BUDGET"/>
    <s v="GEN O M: OTHER"/>
    <s v="P42100: GENERATION"/>
    <n v="-267592"/>
    <n v="-239154"/>
    <n v="-237556"/>
    <n v="-247185"/>
    <n v="-242571"/>
    <n v="-227652"/>
    <n v="-249814"/>
    <n v="-259767"/>
    <n v="-249610"/>
    <n v="-271000"/>
    <n v="-202136"/>
    <n v="-217715"/>
    <n v="-2911751"/>
    <n v="-880461.99061305891"/>
    <n v="-1303351.2593869411"/>
  </r>
  <r>
    <s v="PPLETO: TOTAL OPERATING EXPENSE"/>
    <m/>
    <n v="510100"/>
    <s v="MTCE SUPER/ENG - STEAM"/>
    <x v="1"/>
    <s v="0301 - TRIMBLE COUNTY COMMON-GENERATION"/>
    <x v="5"/>
    <s v="PLTL: TOTAL LABOR"/>
    <s v="MA40LGE"/>
    <s v="MASS ALLOC 40 BUDGET"/>
    <s v="GEN O M: OTHER"/>
    <s v="P42100: GENERATION"/>
    <n v="-265838"/>
    <n v="-266734"/>
    <n v="-290896"/>
    <n v="-272345"/>
    <n v="-257390"/>
    <n v="-268353"/>
    <n v="-253610"/>
    <n v="-277259"/>
    <n v="-265518"/>
    <n v="-263539"/>
    <n v="-246030"/>
    <n v="-237931"/>
    <n v="-3165443"/>
    <n v="-957173.96334788692"/>
    <n v="-1416908.2866521131"/>
  </r>
  <r>
    <s v="PPLETO: TOTAL OPERATING EXPENSE"/>
    <m/>
    <n v="505100"/>
    <s v="ELECTRIC SYS OPR"/>
    <x v="1"/>
    <s v="0301 - TRIMBLE COUNTY COMMON-GENERATION"/>
    <x v="2"/>
    <s v="PLTL: TOTAL LABOR"/>
    <s v="MA40LGE"/>
    <s v="MASS ALLOC 40 BUDGET"/>
    <s v="GEN O M: OTHER"/>
    <s v="P42100: GENERATION"/>
    <n v="-263821"/>
    <n v="-235691"/>
    <n v="-236428"/>
    <n v="-246579"/>
    <n v="-243366"/>
    <n v="-229901"/>
    <n v="-251820"/>
    <n v="-256916"/>
    <n v="-248583"/>
    <n v="-268025"/>
    <n v="-207225"/>
    <n v="-227643"/>
    <n v="-2915996"/>
    <n v="-881745.60351476399"/>
    <n v="-1305251.396485236"/>
  </r>
  <r>
    <s v="PPLETO: TOTAL OPERATING EXPENSE"/>
    <m/>
    <n v="512100"/>
    <s v="MTCE-BOILER PLANT"/>
    <x v="1"/>
    <s v="0321 - TRIMBLE COUNTY 2 - GENERATION"/>
    <x v="4"/>
    <s v="PLTL: TOTAL LABOR"/>
    <s v="MA41LGE"/>
    <s v="MA41LGE"/>
    <s v="OTHER"/>
    <s v="P42100: GENERATION"/>
    <n v="-262432"/>
    <n v="-149568"/>
    <n v="-149432"/>
    <n v="-633617"/>
    <n v="-241363"/>
    <n v="-227818"/>
    <n v="-249453"/>
    <n v="-255858"/>
    <n v="30598"/>
    <n v="10682"/>
    <n v="-204494"/>
    <n v="-223581"/>
    <n v="-2556335"/>
    <n v="0"/>
    <n v="-1917251.25"/>
  </r>
  <r>
    <s v="PPLETO: TOTAL OPERATING EXPENSE"/>
    <m/>
    <n v="506100"/>
    <s v="MISC STM PWR EXP"/>
    <x v="1"/>
    <s v="0301 - TRIMBLE COUNTY COMMON-GENERATION"/>
    <x v="0"/>
    <s v="PNTL: TOTAL NON-LABOR"/>
    <s v="MA40LGE"/>
    <s v="MASS ALLOC 40 BUDGET"/>
    <s v="GEN O M: OTHER"/>
    <s v="P42100: GENERATION"/>
    <n v="-261662"/>
    <n v="-263615"/>
    <n v="-274537"/>
    <n v="-337367"/>
    <n v="-274537"/>
    <n v="-273507"/>
    <n v="-268352"/>
    <n v="-264752"/>
    <n v="-276597"/>
    <n v="-277107"/>
    <n v="-282777"/>
    <n v="-302036"/>
    <n v="-3356845"/>
    <n v="-1015050.542055105"/>
    <n v="-1502583.2079448951"/>
  </r>
  <r>
    <s v="PPLETO: TOTAL OPERATING EXPENSE"/>
    <m/>
    <n v="511100"/>
    <s v="MTCE-STRUCTURES"/>
    <x v="1"/>
    <s v="0301 - TRIMBLE COUNTY COMMON-GENERATION"/>
    <x v="3"/>
    <s v="PNTL: TOTAL NON-LABOR"/>
    <s v="MA40LGE"/>
    <s v="MASS ALLOC 40 BUDGET"/>
    <s v="GEN O M: OTHER"/>
    <s v="P42100: GENERATION"/>
    <n v="-260493"/>
    <n v="-147904"/>
    <n v="-167050"/>
    <n v="-176170"/>
    <n v="-148015"/>
    <n v="-153857"/>
    <n v="-148181"/>
    <n v="-260749"/>
    <n v="-260820"/>
    <n v="-164848"/>
    <n v="-148292"/>
    <n v="-270466"/>
    <n v="-2306845"/>
    <n v="-697549.11760510493"/>
    <n v="-1032584.6323948951"/>
  </r>
  <r>
    <s v="PPLETO: TOTAL OPERATING EXPENSE"/>
    <m/>
    <n v="500100"/>
    <s v="OPER SUPER/ENG"/>
    <x v="1"/>
    <s v="0301 - TRIMBLE COUNTY COMMON-GENERATION"/>
    <x v="9"/>
    <s v="PLTL: TOTAL LABOR"/>
    <s v="MA40LGE"/>
    <s v="MASS ALLOC 40 BUDGET"/>
    <s v="GEN O M: OTHER"/>
    <s v="P42100: GENERATION"/>
    <n v="-259798"/>
    <n v="-232188"/>
    <n v="-230637"/>
    <n v="-239985"/>
    <n v="-235506"/>
    <n v="-221021"/>
    <n v="-242538"/>
    <n v="-252201"/>
    <n v="-242340"/>
    <n v="-263107"/>
    <n v="-196248"/>
    <n v="-211374"/>
    <n v="-2826943"/>
    <n v="-854817.55175138696"/>
    <n v="-1265389.6982486129"/>
  </r>
  <r>
    <s v="PPLETO: TOTAL OPERATING EXPENSE"/>
    <m/>
    <n v="510100"/>
    <s v="MTCE SUPER/ENG - STEAM"/>
    <x v="1"/>
    <s v="0301 - TRIMBLE COUNTY COMMON-GENERATION"/>
    <x v="6"/>
    <s v="PLTL: TOTAL LABOR"/>
    <s v="MA40LGE"/>
    <s v="MASS ALLOC 40 BUDGET"/>
    <s v="GEN O M: OTHER"/>
    <s v="P42100: GENERATION"/>
    <n v="-258931"/>
    <n v="-259885"/>
    <n v="-284201"/>
    <n v="-254030"/>
    <n v="-261367"/>
    <n v="-261109"/>
    <n v="-244157"/>
    <n v="-294690"/>
    <n v="-271523"/>
    <n v="-265712"/>
    <n v="-251682"/>
    <n v="-227891"/>
    <n v="-3135176"/>
    <n v="-948021.75800138398"/>
    <n v="-1403360.2419986161"/>
  </r>
  <r>
    <s v="PPLETO: TOTAL OPERATING EXPENSE"/>
    <m/>
    <n v="505100"/>
    <s v="ELECTRIC SYS OPR"/>
    <x v="1"/>
    <s v="0301 - TRIMBLE COUNTY COMMON-GENERATION"/>
    <x v="1"/>
    <s v="PLTL: TOTAL LABOR"/>
    <s v="MA40LGE"/>
    <s v="MASS ALLOC 40 BUDGET"/>
    <s v="GEN O M: OTHER"/>
    <s v="P42100: GENERATION"/>
    <n v="-256144"/>
    <n v="-228831"/>
    <n v="-229548"/>
    <n v="-239403"/>
    <n v="-236284"/>
    <n v="-223210"/>
    <n v="-244491"/>
    <n v="-249439"/>
    <n v="-241348"/>
    <n v="-260225"/>
    <n v="-201194"/>
    <n v="-221018"/>
    <n v="-2831134"/>
    <n v="-856084.83600840601"/>
    <n v="-1267265.663991594"/>
  </r>
  <r>
    <s v="PPLETO: TOTAL OPERATING EXPENSE"/>
    <m/>
    <n v="512100"/>
    <s v="MTCE-BOILER PLANT"/>
    <x v="1"/>
    <s v="0321 - TRIMBLE COUNTY 2 - GENERATION"/>
    <x v="3"/>
    <s v="PLTL: TOTAL LABOR"/>
    <s v="MA41LGE"/>
    <s v="MA41LGE"/>
    <s v="OTHER"/>
    <s v="P42100: GENERATION"/>
    <n v="-254781"/>
    <n v="-145207"/>
    <n v="-145075"/>
    <n v="-496879"/>
    <n v="-234326"/>
    <n v="-221175"/>
    <n v="-242180"/>
    <n v="-248398"/>
    <n v="29706"/>
    <n v="10371"/>
    <n v="-198532"/>
    <n v="-217063"/>
    <n v="-2363539"/>
    <n v="0"/>
    <n v="-1772654.25"/>
  </r>
  <r>
    <s v="PPLETO: TOTAL OPERATING EXPENSE"/>
    <m/>
    <n v="511100"/>
    <s v="MTCE-STRUCTURES"/>
    <x v="1"/>
    <s v="0301 - TRIMBLE COUNTY COMMON-GENERATION"/>
    <x v="2"/>
    <s v="PNTL: TOTAL NON-LABOR"/>
    <s v="MA40LGE"/>
    <s v="MASS ALLOC 40 BUDGET"/>
    <s v="GEN O M: OTHER"/>
    <s v="P42100: GENERATION"/>
    <n v="-253201"/>
    <n v="-143893"/>
    <n v="-162482"/>
    <n v="-171336"/>
    <n v="-144001"/>
    <n v="-149673"/>
    <n v="-144162"/>
    <n v="-253450"/>
    <n v="-253519"/>
    <n v="-160344"/>
    <n v="-144271"/>
    <n v="-262884"/>
    <n v="-2243216"/>
    <n v="-678308.83366574394"/>
    <n v="-1004103.1663342561"/>
  </r>
  <r>
    <s v="PPLETO: TOTAL OPERATING EXPENSE"/>
    <m/>
    <n v="511100"/>
    <s v="MTCE-STRUCTURES"/>
    <x v="1"/>
    <s v="0301 - TRIMBLE COUNTY COMMON-GENERATION"/>
    <x v="5"/>
    <s v="PNTL: TOTAL NON-LABOR"/>
    <s v="MA40LGE"/>
    <s v="MASS ALLOC 40 BUDGET"/>
    <s v="GEN O M: OTHER"/>
    <s v="P42100: GENERATION"/>
    <n v="-252192"/>
    <n v="-304229"/>
    <n v="-209241"/>
    <n v="-207897"/>
    <n v="-155756"/>
    <n v="-160999"/>
    <n v="-209547"/>
    <n v="-209563"/>
    <n v="-159573"/>
    <n v="-174302"/>
    <n v="-159593"/>
    <n v="-159226"/>
    <n v="-2362119"/>
    <n v="-714262.997352771"/>
    <n v="-1057326.252647229"/>
  </r>
  <r>
    <s v="PPLETO: TOTAL OPERATING EXPENSE"/>
    <m/>
    <n v="506100"/>
    <s v="MISC STM PWR EXP"/>
    <x v="1"/>
    <s v="0301 - TRIMBLE COUNTY COMMON-GENERATION"/>
    <x v="9"/>
    <s v="PNTL: TOTAL NON-LABOR"/>
    <s v="MA40LGE"/>
    <s v="MASS ALLOC 40 BUDGET"/>
    <s v="GEN O M: OTHER"/>
    <s v="P42100: GENERATION"/>
    <n v="-252123"/>
    <n v="-254023"/>
    <n v="-264623"/>
    <n v="-325623"/>
    <n v="-264623"/>
    <n v="-263623"/>
    <n v="-258623"/>
    <n v="-255123"/>
    <n v="-266623"/>
    <n v="-267123"/>
    <n v="-272623"/>
    <n v="-291323"/>
    <n v="-3236081"/>
    <n v="-978533.64489102899"/>
    <n v="-1448527.105108971"/>
  </r>
  <r>
    <s v="PPLETO: TOTAL OPERATING EXPENSE"/>
    <m/>
    <n v="512100"/>
    <s v="MTCE-BOILER PLANT"/>
    <x v="1"/>
    <s v="0321 - TRIMBLE COUNTY 2 - GENERATION"/>
    <x v="7"/>
    <s v="PNTL: TOTAL NON-LABOR"/>
    <s v="MA41LGE"/>
    <s v="MA41LGE"/>
    <s v="OTHER"/>
    <s v="P42100: GENERATION"/>
    <n v="-251198"/>
    <n v="-469358"/>
    <n v="-1235058"/>
    <n v="-1689688"/>
    <n v="-331476"/>
    <n v="-240367"/>
    <n v="-268770"/>
    <n v="-271648"/>
    <n v="-567330"/>
    <n v="-408699"/>
    <n v="-242624"/>
    <n v="-309022"/>
    <n v="-6285241"/>
    <n v="0"/>
    <n v="-4713930.75"/>
  </r>
  <r>
    <s v="PPLETO: TOTAL OPERATING EXPENSE"/>
    <m/>
    <n v="500100"/>
    <s v="OPER SUPER/ENG"/>
    <x v="1"/>
    <s v="0301 - TRIMBLE COUNTY COMMON-GENERATION"/>
    <x v="8"/>
    <s v="PLTL: TOTAL LABOR"/>
    <s v="MA40LGE"/>
    <s v="MASS ALLOC 40 BUDGET"/>
    <s v="GEN O M: OTHER"/>
    <s v="P42100: GENERATION"/>
    <n v="-251056"/>
    <n v="-237640"/>
    <n v="-222675"/>
    <n v="-231868"/>
    <n v="-241103"/>
    <n v="-199957"/>
    <n v="-234538"/>
    <n v="-243754"/>
    <n v="-220627"/>
    <n v="-254424"/>
    <n v="-202877"/>
    <n v="-190917"/>
    <n v="-2731435"/>
    <n v="-825937.62218341499"/>
    <n v="-1222638.6278165851"/>
  </r>
  <r>
    <s v="PPLETO: TOTAL OPERATING EXPENSE"/>
    <m/>
    <n v="511100"/>
    <s v="MTCE-STRUCTURES"/>
    <x v="1"/>
    <s v="0301 - TRIMBLE COUNTY COMMON-GENERATION"/>
    <x v="6"/>
    <s v="PNTL: TOTAL NON-LABOR"/>
    <s v="MA40LGE"/>
    <s v="MASS ALLOC 40 BUDGET"/>
    <s v="GEN O M: OTHER"/>
    <s v="P42100: GENERATION"/>
    <n v="-250386"/>
    <n v="-305352"/>
    <n v="-215363"/>
    <n v="-192174"/>
    <n v="-167159"/>
    <n v="-172349"/>
    <n v="-167306"/>
    <n v="-167323"/>
    <n v="-167385"/>
    <n v="-182115"/>
    <n v="-167405"/>
    <n v="-217091"/>
    <n v="-2371410"/>
    <n v="-717072.43138569"/>
    <n v="-1061485.0686143101"/>
  </r>
  <r>
    <s v="PPLETO: TOTAL OPERATING EXPENSE"/>
    <m/>
    <n v="505100"/>
    <s v="ELECTRIC SYS OPR"/>
    <x v="1"/>
    <s v="0301 - TRIMBLE COUNTY COMMON-GENERATION"/>
    <x v="0"/>
    <s v="PLTL: TOTAL LABOR"/>
    <s v="MA40LGE"/>
    <s v="MASS ALLOC 40 BUDGET"/>
    <s v="GEN O M: OTHER"/>
    <s v="P42100: GENERATION"/>
    <n v="-248683"/>
    <n v="-222166"/>
    <n v="-222862"/>
    <n v="-232430"/>
    <n v="-229402"/>
    <n v="-216709"/>
    <n v="-237370"/>
    <n v="-242174"/>
    <n v="-234319"/>
    <n v="-252645"/>
    <n v="-195334"/>
    <n v="-214580"/>
    <n v="-2748674"/>
    <n v="-831150.39080826601"/>
    <n v="-1230355.1091917341"/>
  </r>
  <r>
    <s v="PPLETO: TOTAL OPERATING EXPENSE"/>
    <m/>
    <n v="512100"/>
    <s v="MTCE-BOILER PLANT"/>
    <x v="1"/>
    <s v="0321 - TRIMBLE COUNTY 2 - GENERATION"/>
    <x v="2"/>
    <s v="PLTL: TOTAL LABOR"/>
    <s v="MA41LGE"/>
    <s v="MA41LGE"/>
    <s v="OTHER"/>
    <s v="P42100: GENERATION"/>
    <n v="-247356"/>
    <n v="-140976"/>
    <n v="-140848"/>
    <n v="-668543"/>
    <n v="-227497"/>
    <n v="-214730"/>
    <n v="-235122"/>
    <n v="-241159"/>
    <n v="28841"/>
    <n v="10068"/>
    <n v="-192746"/>
    <n v="-210737"/>
    <n v="-2480804"/>
    <n v="0"/>
    <n v="-1860603"/>
  </r>
  <r>
    <s v="PPLETO: TOTAL OPERATING EXPENSE"/>
    <m/>
    <n v="511100"/>
    <s v="MTCE-STRUCTURES"/>
    <x v="1"/>
    <s v="0301 - TRIMBLE COUNTY COMMON-GENERATION"/>
    <x v="1"/>
    <s v="PNTL: TOTAL NON-LABOR"/>
    <s v="MA40LGE"/>
    <s v="MASS ALLOC 40 BUDGET"/>
    <s v="GEN O M: OTHER"/>
    <s v="P42100: GENERATION"/>
    <n v="-246125"/>
    <n v="-139998"/>
    <n v="-158046"/>
    <n v="-166642"/>
    <n v="-140103"/>
    <n v="-145609"/>
    <n v="-140259"/>
    <n v="-246367"/>
    <n v="-246433"/>
    <n v="-155970"/>
    <n v="-140364"/>
    <n v="-255525"/>
    <n v="-2181441"/>
    <n v="-659629.16652726894"/>
    <n v="-976451.58347273106"/>
  </r>
  <r>
    <s v="PPLETO: TOTAL OPERATING EXPENSE"/>
    <m/>
    <n v="512100"/>
    <s v="MTCE-BOILER PLANT"/>
    <x v="1"/>
    <s v="0321 - TRIMBLE COUNTY 2 - GENERATION"/>
    <x v="4"/>
    <s v="PNTL: TOTAL NON-LABOR"/>
    <s v="MA41LGE"/>
    <s v="MA41LGE"/>
    <s v="OTHER"/>
    <s v="P42100: GENERATION"/>
    <n v="-245116"/>
    <n v="-216209"/>
    <n v="-224632"/>
    <n v="-5026087"/>
    <n v="-336810"/>
    <n v="-134083"/>
    <n v="-460282"/>
    <n v="-268114"/>
    <n v="-323256"/>
    <n v="-419195"/>
    <n v="-319619"/>
    <n v="-310243"/>
    <n v="-8283645"/>
    <n v="0"/>
    <n v="-6212733.75"/>
  </r>
  <r>
    <s v="PPLETO: TOTAL OPERATING EXPENSE"/>
    <m/>
    <n v="500100"/>
    <s v="OPER SUPER/ENG"/>
    <x v="1"/>
    <s v="0301 - TRIMBLE COUNTY COMMON-GENERATION"/>
    <x v="7"/>
    <s v="PLTL: TOTAL LABOR"/>
    <s v="MA40LGE"/>
    <s v="MASS ALLOC 40 BUDGET"/>
    <s v="GEN O M: OTHER"/>
    <s v="P42100: GENERATION"/>
    <n v="-244036"/>
    <n v="-231214"/>
    <n v="-252567"/>
    <n v="-212549"/>
    <n v="-244284"/>
    <n v="-233998"/>
    <n v="-215166"/>
    <n v="-259973"/>
    <n v="-224560"/>
    <n v="-247441"/>
    <n v="-223657"/>
    <n v="-186098"/>
    <n v="-2775542"/>
    <n v="-839274.79868647794"/>
    <n v="-1242381.7013135219"/>
  </r>
  <r>
    <s v="PPLETO: TOTAL OPERATING EXPENSE"/>
    <m/>
    <n v="505100"/>
    <s v="ELECTRIC SYS OPR"/>
    <x v="1"/>
    <s v="0301 - TRIMBLE COUNTY COMMON-GENERATION"/>
    <x v="9"/>
    <s v="PLTL: TOTAL LABOR"/>
    <s v="MA40LGE"/>
    <s v="MASS ALLOC 40 BUDGET"/>
    <s v="GEN O M: OTHER"/>
    <s v="P42100: GENERATION"/>
    <n v="-241440"/>
    <n v="-215696"/>
    <n v="-216371"/>
    <n v="-225660"/>
    <n v="-222720"/>
    <n v="-210397"/>
    <n v="-230456"/>
    <n v="-235120"/>
    <n v="-227494"/>
    <n v="-245287"/>
    <n v="-189645"/>
    <n v="-208330"/>
    <n v="-2668615"/>
    <n v="-806941.96553203498"/>
    <n v="-1194519.2844679651"/>
  </r>
  <r>
    <s v="PPLETO: TOTAL OPERATING EXPENSE"/>
    <m/>
    <n v="506100"/>
    <s v="MISC STM PWR EXP"/>
    <x v="1"/>
    <s v="0301 - TRIMBLE COUNTY COMMON-GENERATION"/>
    <x v="8"/>
    <s v="PNTL: TOTAL NON-LABOR"/>
    <s v="MA40LGE"/>
    <s v="MASS ALLOC 40 BUDGET"/>
    <s v="GEN O M: OTHER"/>
    <s v="P42100: GENERATION"/>
    <n v="-240682"/>
    <n v="-242582"/>
    <n v="-253182"/>
    <n v="-314182"/>
    <n v="-253182"/>
    <n v="-252182"/>
    <n v="-247182"/>
    <n v="-243682"/>
    <n v="-255182"/>
    <n v="-255682"/>
    <n v="-261182"/>
    <n v="-279882"/>
    <n v="-3098785"/>
    <n v="-937017.76339456497"/>
    <n v="-1387070.9866054351"/>
  </r>
  <r>
    <s v="PPLETO: TOTAL OPERATING EXPENSE"/>
    <m/>
    <n v="512100"/>
    <s v="MTCE-BOILER PLANT"/>
    <x v="1"/>
    <s v="0321 - TRIMBLE COUNTY 2 - GENERATION"/>
    <x v="1"/>
    <s v="PLTL: TOTAL LABOR"/>
    <s v="MA41LGE"/>
    <s v="MA41LGE"/>
    <s v="OTHER"/>
    <s v="P42100: GENERATION"/>
    <n v="-240157"/>
    <n v="-136873"/>
    <n v="-136749"/>
    <n v="-479187"/>
    <n v="-220876"/>
    <n v="-208481"/>
    <n v="-228279"/>
    <n v="-234141"/>
    <n v="28001"/>
    <n v="9775"/>
    <n v="-187137"/>
    <n v="-204604"/>
    <n v="-2238707"/>
    <n v="0"/>
    <n v="-1679030.25"/>
  </r>
  <r>
    <s v="PPLETO: TOTAL OPERATING EXPENSE"/>
    <m/>
    <n v="511100"/>
    <s v="MTCE-STRUCTURES"/>
    <x v="1"/>
    <s v="0301 - TRIMBLE COUNTY COMMON-GENERATION"/>
    <x v="0"/>
    <s v="PNTL: TOTAL NON-LABOR"/>
    <s v="MA40LGE"/>
    <s v="MASS ALLOC 40 BUDGET"/>
    <s v="GEN O M: OTHER"/>
    <s v="P42100: GENERATION"/>
    <n v="-239243"/>
    <n v="-136208"/>
    <n v="-153729"/>
    <n v="-162075"/>
    <n v="-136309"/>
    <n v="-141655"/>
    <n v="-136461"/>
    <n v="-239478"/>
    <n v="-239543"/>
    <n v="-151714"/>
    <n v="-136563"/>
    <n v="-248370"/>
    <n v="-2121350"/>
    <n v="-641458.71119714994"/>
    <n v="-949553.78880285006"/>
  </r>
  <r>
    <s v="PPLETO: TOTAL OPERATING EXPENSE"/>
    <m/>
    <n v="512100"/>
    <s v="MTCE-BOILER PLANT"/>
    <x v="1"/>
    <s v="0321 - TRIMBLE COUNTY 2 - GENERATION"/>
    <x v="3"/>
    <s v="PNTL: TOTAL NON-LABOR"/>
    <s v="MA41LGE"/>
    <s v="MA41LGE"/>
    <s v="OTHER"/>
    <s v="P42100: GENERATION"/>
    <n v="-238396"/>
    <n v="-210353"/>
    <n v="-218685"/>
    <n v="-1940494"/>
    <n v="-327678"/>
    <n v="-130781"/>
    <n v="-447552"/>
    <n v="-260859"/>
    <n v="-314914"/>
    <n v="-409018"/>
    <n v="-310871"/>
    <n v="-302094"/>
    <n v="-5111694"/>
    <n v="0"/>
    <n v="-3833770.5"/>
  </r>
  <r>
    <s v="PPLETO: TOTAL OPERATING EXPENSE"/>
    <m/>
    <n v="505100"/>
    <s v="ELECTRIC SYS OPR"/>
    <x v="1"/>
    <s v="0301 - TRIMBLE COUNTY COMMON-GENERATION"/>
    <x v="8"/>
    <s v="PLTL: TOTAL LABOR"/>
    <s v="MA40LGE"/>
    <s v="MASS ALLOC 40 BUDGET"/>
    <s v="GEN O M: OTHER"/>
    <s v="P42100: GENERATION"/>
    <n v="-235445"/>
    <n v="-222185"/>
    <n v="-211091"/>
    <n v="-220275"/>
    <n v="-229353"/>
    <n v="-193747"/>
    <n v="-225241"/>
    <n v="-229510"/>
    <n v="-210235"/>
    <n v="-239479"/>
    <n v="-197142"/>
    <n v="-192250"/>
    <n v="-2605954"/>
    <n v="-787994.38766778598"/>
    <n v="-1166471.1123322141"/>
  </r>
  <r>
    <s v="PPLETO: TOTAL OPERATING EXPENSE"/>
    <m/>
    <n v="512100"/>
    <s v="MTCE-BOILER PLANT"/>
    <x v="1"/>
    <s v="0321 - TRIMBLE COUNTY 2 - GENERATION"/>
    <x v="0"/>
    <s v="PLTL: TOTAL LABOR"/>
    <s v="MA41LGE"/>
    <s v="MA41LGE"/>
    <s v="OTHER"/>
    <s v="P42100: GENERATION"/>
    <n v="-233163"/>
    <n v="-132886"/>
    <n v="-132766"/>
    <n v="-1043530"/>
    <n v="-214443"/>
    <n v="-202408"/>
    <n v="-221630"/>
    <n v="-227321"/>
    <n v="27186"/>
    <n v="9491"/>
    <n v="-181686"/>
    <n v="-198645"/>
    <n v="-2751802"/>
    <n v="0"/>
    <n v="-2063851.5"/>
  </r>
  <r>
    <s v="PPLETO: TOTAL OPERATING EXPENSE"/>
    <m/>
    <n v="511100"/>
    <s v="MTCE-STRUCTURES"/>
    <x v="1"/>
    <s v="0301 - TRIMBLE COUNTY COMMON-GENERATION"/>
    <x v="9"/>
    <s v="PNTL: TOTAL NON-LABOR"/>
    <s v="MA40LGE"/>
    <s v="MASS ALLOC 40 BUDGET"/>
    <s v="GEN O M: OTHER"/>
    <s v="P42100: GENERATION"/>
    <n v="-232556"/>
    <n v="-132522"/>
    <n v="-149533"/>
    <n v="-157636"/>
    <n v="-132620"/>
    <n v="-137811"/>
    <n v="-132768"/>
    <n v="-232785"/>
    <n v="-232847"/>
    <n v="-147577"/>
    <n v="-132867"/>
    <n v="-241417"/>
    <n v="-2062940"/>
    <n v="-623796.56052845996"/>
    <n v="-923408.43947154004"/>
  </r>
  <r>
    <s v="PPLETO: TOTAL OPERATING EXPENSE"/>
    <m/>
    <n v="512100"/>
    <s v="MTCE-BOILER PLANT"/>
    <x v="1"/>
    <s v="0321 - TRIMBLE COUNTY 2 - GENERATION"/>
    <x v="2"/>
    <s v="PNTL: TOTAL NON-LABOR"/>
    <s v="MA41LGE"/>
    <s v="MA41LGE"/>
    <s v="OTHER"/>
    <s v="P42100: GENERATION"/>
    <n v="-231870"/>
    <n v="-204664"/>
    <n v="-212905"/>
    <n v="-4029289"/>
    <n v="-318807"/>
    <n v="-127568"/>
    <n v="-435189"/>
    <n v="-253811"/>
    <n v="-306804"/>
    <n v="-399114"/>
    <n v="-302373"/>
    <n v="-294173"/>
    <n v="-7116570"/>
    <n v="0"/>
    <n v="-5337427.5"/>
  </r>
  <r>
    <s v="PPLETO: TOTAL OPERATING EXPENSE"/>
    <m/>
    <n v="500100"/>
    <s v="OPER SUPER/ENG"/>
    <x v="1"/>
    <s v="0301 - TRIMBLE COUNTY COMMON-GENERATION"/>
    <x v="5"/>
    <s v="PLTL: TOTAL LABOR"/>
    <s v="MA40LGE"/>
    <s v="MASS ALLOC 40 BUDGET"/>
    <s v="GEN O M: OTHER"/>
    <s v="P42100: GENERATION"/>
    <n v="-231716"/>
    <n v="-231916"/>
    <n v="-253380"/>
    <n v="-236248"/>
    <n v="-222392"/>
    <n v="-231732"/>
    <n v="-226021"/>
    <n v="-247844"/>
    <n v="-238486"/>
    <n v="-235335"/>
    <n v="-221334"/>
    <n v="-210258"/>
    <n v="-2786663"/>
    <n v="-842637.59234486695"/>
    <n v="-1247359.6576551329"/>
  </r>
  <r>
    <s v="PPLETO: TOTAL OPERATING EXPENSE"/>
    <m/>
    <n v="500100"/>
    <s v="OPER SUPER/ENG"/>
    <x v="1"/>
    <s v="0301 - TRIMBLE COUNTY COMMON-GENERATION"/>
    <x v="6"/>
    <s v="PLTL: TOTAL LABOR"/>
    <s v="MA40LGE"/>
    <s v="MASS ALLOC 40 BUDGET"/>
    <s v="GEN O M: OTHER"/>
    <s v="P42100: GENERATION"/>
    <n v="-231640"/>
    <n v="-231882"/>
    <n v="-253304"/>
    <n v="-226356"/>
    <n v="-232091"/>
    <n v="-231629"/>
    <n v="-216098"/>
    <n v="-260862"/>
    <n v="-241671"/>
    <n v="-235274"/>
    <n v="-224463"/>
    <n v="-200245"/>
    <n v="-2785516"/>
    <n v="-842290.75983644393"/>
    <n v="-1246846.2401635561"/>
  </r>
  <r>
    <s v="PPLETO: TOTAL OPERATING EXPENSE"/>
    <m/>
    <n v="511100"/>
    <s v="MTCE-STRUCTURES"/>
    <x v="1"/>
    <s v="0301 - TRIMBLE COUNTY COMMON-GENERATION"/>
    <x v="8"/>
    <s v="PNTL: TOTAL NON-LABOR"/>
    <s v="MA40LGE"/>
    <s v="MASS ALLOC 40 BUDGET"/>
    <s v="GEN O M: OTHER"/>
    <s v="P42100: GENERATION"/>
    <n v="-227783"/>
    <n v="-127748"/>
    <n v="-144760"/>
    <n v="-152863"/>
    <n v="-127847"/>
    <n v="-133037"/>
    <n v="-127994"/>
    <n v="-128011"/>
    <n v="-228074"/>
    <n v="-142803"/>
    <n v="-128093"/>
    <n v="-236644"/>
    <n v="-1905656"/>
    <n v="-576236.66143970401"/>
    <n v="-853005.33856029599"/>
  </r>
  <r>
    <s v="PPLETO: TOTAL OPERATING EXPENSE"/>
    <m/>
    <n v="512100"/>
    <s v="MTCE-BOILER PLANT"/>
    <x v="1"/>
    <s v="0321 - TRIMBLE COUNTY 2 - GENERATION"/>
    <x v="9"/>
    <s v="PLTL: TOTAL LABOR"/>
    <s v="MA41LGE"/>
    <s v="MA41LGE"/>
    <s v="OTHER"/>
    <s v="P42100: GENERATION"/>
    <n v="-226371"/>
    <n v="-252541"/>
    <n v="-252424"/>
    <n v="-211177"/>
    <n v="-208197"/>
    <n v="-196513"/>
    <n v="-215175"/>
    <n v="-220700"/>
    <n v="26394"/>
    <n v="9214"/>
    <n v="-176394"/>
    <n v="-192859"/>
    <n v="-2116743"/>
    <n v="0"/>
    <n v="-1587557.25"/>
  </r>
  <r>
    <s v="PPLETO: TOTAL OPERATING EXPENSE"/>
    <m/>
    <n v="512100"/>
    <s v="MTCE-BOILER PLANT"/>
    <x v="1"/>
    <s v="0321 - TRIMBLE COUNTY 2 - GENERATION"/>
    <x v="1"/>
    <s v="PNTL: TOTAL NON-LABOR"/>
    <s v="MA41LGE"/>
    <s v="MA41LGE"/>
    <s v="OTHER"/>
    <s v="P42100: GENERATION"/>
    <n v="-225533"/>
    <n v="-199139"/>
    <n v="-207288"/>
    <n v="-1843612"/>
    <n v="-310190"/>
    <n v="-124439"/>
    <n v="-423188"/>
    <n v="-246964"/>
    <n v="-298916"/>
    <n v="-389464"/>
    <n v="-294122"/>
    <n v="-286474"/>
    <n v="-4849328"/>
    <n v="0"/>
    <n v="-3636996"/>
  </r>
  <r>
    <s v="PPLETO: TOTAL OPERATING EXPENSE"/>
    <m/>
    <n v="512100"/>
    <s v="MTCE-BOILER PLANT"/>
    <x v="1"/>
    <s v="0321 - TRIMBLE COUNTY 2 - GENERATION"/>
    <x v="8"/>
    <s v="PLTL: TOTAL LABOR"/>
    <s v="MA41LGE"/>
    <s v="MA41LGE"/>
    <s v="OTHER"/>
    <s v="P42100: GENERATION"/>
    <n v="-220864"/>
    <n v="-209005"/>
    <n v="-197815"/>
    <n v="-363369"/>
    <n v="-214709"/>
    <n v="-181065"/>
    <n v="-210567"/>
    <n v="-215617"/>
    <n v="-196907"/>
    <n v="-224918"/>
    <n v="-183729"/>
    <n v="-178132"/>
    <n v="-2596696"/>
    <n v="0"/>
    <n v="-1947522"/>
  </r>
  <r>
    <s v="PPLETO: TOTAL OPERATING EXPENSE"/>
    <m/>
    <n v="512100"/>
    <s v="MTCE-BOILER PLANT"/>
    <x v="1"/>
    <s v="0321 - TRIMBLE COUNTY 2 - GENERATION"/>
    <x v="0"/>
    <s v="PNTL: TOTAL NON-LABOR"/>
    <s v="MA41LGE"/>
    <s v="MA41LGE"/>
    <s v="OTHER"/>
    <s v="P42100: GENERATION"/>
    <n v="-219367"/>
    <n v="-193761"/>
    <n v="-201819"/>
    <n v="-5237887"/>
    <n v="-301805"/>
    <n v="-121388"/>
    <n v="-411513"/>
    <n v="-240301"/>
    <n v="-291232"/>
    <n v="-380051"/>
    <n v="-286094"/>
    <n v="-278976"/>
    <n v="-8164193"/>
    <n v="0"/>
    <n v="-6123144.75"/>
  </r>
  <r>
    <s v="PPLETO: TOTAL OPERATING EXPENSE"/>
    <m/>
    <n v="505100"/>
    <s v="ELECTRIC SYS OPR"/>
    <x v="1"/>
    <s v="0301 - TRIMBLE COUNTY COMMON-GENERATION"/>
    <x v="7"/>
    <s v="PLTL: TOTAL LABOR"/>
    <s v="MA40LGE"/>
    <s v="MASS ALLOC 40 BUDGET"/>
    <s v="GEN O M: OTHER"/>
    <s v="P42100: GENERATION"/>
    <n v="-218533"/>
    <n v="-205820"/>
    <n v="-226467"/>
    <n v="-192605"/>
    <n v="-221388"/>
    <n v="-212767"/>
    <n v="-197551"/>
    <n v="-232992"/>
    <n v="-202912"/>
    <n v="-222669"/>
    <n v="-204515"/>
    <n v="-177243"/>
    <n v="-2515461"/>
    <n v="-760630.90537944902"/>
    <n v="-1125964.844620551"/>
  </r>
  <r>
    <s v="PPLETO: TOTAL OPERATING EXPENSE"/>
    <m/>
    <n v="506100"/>
    <s v="MISC STM PWR EXP"/>
    <x v="1"/>
    <s v="0301 - TRIMBLE COUNTY COMMON-GENERATION"/>
    <x v="7"/>
    <s v="PNTL: TOTAL NON-LABOR"/>
    <s v="MA40LGE"/>
    <s v="MASS ALLOC 40 BUDGET"/>
    <s v="GEN O M: OTHER"/>
    <s v="P42100: GENERATION"/>
    <n v="-216509"/>
    <n v="-218409"/>
    <n v="-229009"/>
    <n v="-290009"/>
    <n v="-229009"/>
    <n v="-228009"/>
    <n v="-223009"/>
    <n v="-219509"/>
    <n v="-231009"/>
    <n v="-231509"/>
    <n v="-237009"/>
    <n v="-255709"/>
    <n v="-2808704"/>
    <n v="-849302.40081753593"/>
    <n v="-1257225.5991824639"/>
  </r>
  <r>
    <s v="PPLETO: TOTAL OPERATING EXPENSE"/>
    <m/>
    <n v="506100"/>
    <s v="MISC STM PWR EXP"/>
    <x v="1"/>
    <s v="0301 - TRIMBLE COUNTY COMMON-GENERATION"/>
    <x v="6"/>
    <s v="PNTL: TOTAL NON-LABOR"/>
    <s v="MA40LGE"/>
    <s v="MASS ALLOC 40 BUDGET"/>
    <s v="GEN O M: OTHER"/>
    <s v="P42100: GENERATION"/>
    <n v="-213518"/>
    <n v="-215418"/>
    <n v="-226018"/>
    <n v="-287018"/>
    <n v="-226018"/>
    <n v="-225018"/>
    <n v="-220018"/>
    <n v="-216518"/>
    <n v="-228018"/>
    <n v="-228518"/>
    <n v="-234018"/>
    <n v="-252718"/>
    <n v="-2772817"/>
    <n v="-838450.80689445301"/>
    <n v="-1241161.943105547"/>
  </r>
  <r>
    <s v="PPLETO: TOTAL OPERATING EXPENSE"/>
    <m/>
    <n v="512100"/>
    <s v="MTCE-BOILER PLANT"/>
    <x v="1"/>
    <s v="0321 - TRIMBLE COUNTY 2 - GENERATION"/>
    <x v="9"/>
    <s v="PNTL: TOTAL NON-LABOR"/>
    <s v="MA41LGE"/>
    <s v="MA41LGE"/>
    <s v="OTHER"/>
    <s v="P42100: GENERATION"/>
    <n v="-213373"/>
    <n v="-918803"/>
    <n v="-926768"/>
    <n v="-304893"/>
    <n v="-293651"/>
    <n v="-118414"/>
    <n v="-400166"/>
    <n v="-233822"/>
    <n v="-283752"/>
    <n v="-370873"/>
    <n v="-278289"/>
    <n v="-271680"/>
    <n v="-4614482"/>
    <n v="0"/>
    <n v="-3460861.5"/>
  </r>
  <r>
    <s v="PPLETO: TOTAL OPERATING EXPENSE"/>
    <m/>
    <n v="501090"/>
    <s v="FUEL HANDLING"/>
    <x v="1"/>
    <s v="0301 - TRIMBLE COUNTY COMMON-GENERATION"/>
    <x v="4"/>
    <s v="PNTL: TOTAL NON-LABOR"/>
    <s v="MA40LGE"/>
    <s v="MASS ALLOC 40 BUDGET"/>
    <s v="GEN O M: OTHER"/>
    <s v="P42100: GENERATION"/>
    <n v="-212352"/>
    <n v="-239955"/>
    <n v="-239955"/>
    <n v="-212352"/>
    <n v="-212352"/>
    <n v="-212352"/>
    <n v="-212352"/>
    <n v="-212352"/>
    <n v="-212352"/>
    <n v="-212352"/>
    <n v="-212352"/>
    <n v="-212352"/>
    <n v="-2603429"/>
    <n v="-787230.87233756098"/>
    <n v="-1165340.8776624391"/>
  </r>
  <r>
    <s v="PPLETO: TOTAL OPERATING EXPENSE"/>
    <m/>
    <n v="512100"/>
    <s v="MTCE-BOILER PLANT"/>
    <x v="1"/>
    <s v="0321 - TRIMBLE COUNTY 2 - GENERATION"/>
    <x v="8"/>
    <s v="PNTL: TOTAL NON-LABOR"/>
    <s v="MA41LGE"/>
    <s v="MA41LGE"/>
    <s v="OTHER"/>
    <s v="P42100: GENERATION"/>
    <n v="-211837"/>
    <n v="-186997"/>
    <n v="-584594"/>
    <n v="-4874602"/>
    <n v="-292115"/>
    <n v="-106726"/>
    <n v="-357534"/>
    <n v="-220199"/>
    <n v="-270129"/>
    <n v="-357251"/>
    <n v="-192143"/>
    <n v="-258057"/>
    <n v="-7912185"/>
    <n v="0"/>
    <n v="-5934138.75"/>
  </r>
  <r>
    <s v="PPLETO: TOTAL OPERATING EXPENSE"/>
    <m/>
    <n v="501090"/>
    <s v="FUEL HANDLING"/>
    <x v="1"/>
    <s v="0301 - TRIMBLE COUNTY COMMON-GENERATION"/>
    <x v="3"/>
    <s v="PNTL: TOTAL NON-LABOR"/>
    <s v="MA40LGE"/>
    <s v="MASS ALLOC 40 BUDGET"/>
    <s v="GEN O M: OTHER"/>
    <s v="P42100: GENERATION"/>
    <n v="-206423"/>
    <n v="-233483"/>
    <n v="-233483"/>
    <n v="-206423"/>
    <n v="-206423"/>
    <n v="-206423"/>
    <n v="-206423"/>
    <n v="-206423"/>
    <n v="-206423"/>
    <n v="-206423"/>
    <n v="-206423"/>
    <n v="-206423"/>
    <n v="-2531197"/>
    <n v="-765389.19339387293"/>
    <n v="-1133008.5566061269"/>
  </r>
  <r>
    <s v="PPLETO: TOTAL OPERATING EXPENSE"/>
    <m/>
    <n v="506100"/>
    <s v="MISC STM PWR EXP"/>
    <x v="1"/>
    <s v="0301 - TRIMBLE COUNTY COMMON-GENERATION"/>
    <x v="5"/>
    <s v="PNTL: TOTAL NON-LABOR"/>
    <s v="MA40LGE"/>
    <s v="MASS ALLOC 40 BUDGET"/>
    <s v="GEN O M: OTHER"/>
    <s v="P42100: GENERATION"/>
    <n v="-205121"/>
    <n v="-207021"/>
    <n v="-217621"/>
    <n v="-278621"/>
    <n v="-217621"/>
    <n v="-216621"/>
    <n v="-212842"/>
    <n v="-209342"/>
    <n v="-220842"/>
    <n v="-221342"/>
    <n v="-226842"/>
    <n v="-245542"/>
    <n v="-2679378"/>
    <n v="-810196.50632380194"/>
    <n v="-1199336.9936761979"/>
  </r>
  <r>
    <s v="PPLETO: TOTAL OPERATING EXPENSE"/>
    <m/>
    <n v="512100"/>
    <s v="MTCE-BOILER PLANT"/>
    <x v="1"/>
    <s v="0321 - TRIMBLE COUNTY 2 - GENERATION"/>
    <x v="7"/>
    <s v="PLTL: TOTAL LABOR"/>
    <s v="MA41LGE"/>
    <s v="MA41LGE"/>
    <s v="OTHER"/>
    <s v="P42100: GENERATION"/>
    <n v="-204845"/>
    <n v="-193491"/>
    <n v="-262065"/>
    <n v="-229935"/>
    <n v="-207136"/>
    <n v="-198966"/>
    <n v="-184380"/>
    <n v="-218828"/>
    <n v="-189942"/>
    <n v="16833"/>
    <n v="-190654"/>
    <n v="-163945"/>
    <n v="-2227353"/>
    <n v="0"/>
    <n v="-1670514.75"/>
  </r>
  <r>
    <s v="PPLETO: TOTAL OPERATING EXPENSE"/>
    <m/>
    <n v="511100"/>
    <s v="MTCE-STRUCTURES"/>
    <x v="1"/>
    <s v="0301 - TRIMBLE COUNTY COMMON-GENERATION"/>
    <x v="7"/>
    <s v="PNTL: TOTAL NON-LABOR"/>
    <s v="MA40LGE"/>
    <s v="MASS ALLOC 40 BUDGET"/>
    <s v="GEN O M: OTHER"/>
    <s v="P42100: GENERATION"/>
    <n v="-202780"/>
    <n v="-202693"/>
    <n v="-207704"/>
    <n v="-197860"/>
    <n v="-172844"/>
    <n v="-178088"/>
    <n v="-203045"/>
    <n v="-173062"/>
    <n v="-173071"/>
    <n v="-277801"/>
    <n v="-163091"/>
    <n v="-262725"/>
    <n v="-2414765"/>
    <n v="-730182.21639238496"/>
    <n v="-1080891.5336076149"/>
  </r>
  <r>
    <s v="PPLETO: TOTAL OPERATING EXPENSE"/>
    <m/>
    <n v="505100"/>
    <s v="ELECTRIC SYS OPR"/>
    <x v="1"/>
    <s v="0301 - TRIMBLE COUNTY COMMON-GENERATION"/>
    <x v="6"/>
    <s v="PLTL: TOTAL LABOR"/>
    <s v="MA40LGE"/>
    <s v="MASS ALLOC 40 BUDGET"/>
    <s v="GEN O M: OTHER"/>
    <s v="P42100: GENERATION"/>
    <n v="-201385"/>
    <n v="-200148"/>
    <n v="-220260"/>
    <n v="-198658"/>
    <n v="-204594"/>
    <n v="-204627"/>
    <n v="-192792"/>
    <n v="-226864"/>
    <n v="-211452"/>
    <n v="-205854"/>
    <n v="-199259"/>
    <n v="-184643"/>
    <n v="-2450535"/>
    <n v="-740998.43158531492"/>
    <n v="-1096902.8184146851"/>
  </r>
  <r>
    <s v="PPLETO: TOTAL OPERATING EXPENSE"/>
    <m/>
    <n v="501090"/>
    <s v="FUEL HANDLING"/>
    <x v="1"/>
    <s v="0301 - TRIMBLE COUNTY COMMON-GENERATION"/>
    <x v="2"/>
    <s v="PNTL: TOTAL NON-LABOR"/>
    <s v="MA40LGE"/>
    <s v="MASS ALLOC 40 BUDGET"/>
    <s v="GEN O M: OTHER"/>
    <s v="P42100: GENERATION"/>
    <n v="-200666"/>
    <n v="-227196"/>
    <n v="-227196"/>
    <n v="-200666"/>
    <n v="-200666"/>
    <n v="-200666"/>
    <n v="-200666"/>
    <n v="-200666"/>
    <n v="-200666"/>
    <n v="-200666"/>
    <n v="-200666"/>
    <n v="-200666"/>
    <n v="-2461051"/>
    <n v="-744178.28394675895"/>
    <n v="-1101609.9660532409"/>
  </r>
  <r>
    <s v="PPLETO: TOTAL OPERATING EXPENSE"/>
    <m/>
    <n v="505100"/>
    <s v="ELECTRIC SYS OPR"/>
    <x v="1"/>
    <s v="0301 - TRIMBLE COUNTY COMMON-GENERATION"/>
    <x v="5"/>
    <s v="PLTL: TOTAL LABOR"/>
    <s v="MA40LGE"/>
    <s v="MASS ALLOC 40 BUDGET"/>
    <s v="GEN O M: OTHER"/>
    <s v="P42100: GENERATION"/>
    <n v="-196584"/>
    <n v="-195377"/>
    <n v="-215077"/>
    <n v="-202357"/>
    <n v="-192130"/>
    <n v="-200361"/>
    <n v="-197131"/>
    <n v="-211002"/>
    <n v="-204040"/>
    <n v="-201440"/>
    <n v="-192317"/>
    <n v="-189810"/>
    <n v="-2397626"/>
    <n v="-724999.68599843397"/>
    <n v="-1073219.814001566"/>
  </r>
  <r>
    <s v="PPLETO: TOTAL OPERATING EXPENSE"/>
    <m/>
    <n v="501090"/>
    <s v="FUEL HANDLING"/>
    <x v="1"/>
    <s v="0301 - TRIMBLE COUNTY COMMON-GENERATION"/>
    <x v="1"/>
    <s v="PNTL: TOTAL NON-LABOR"/>
    <s v="MA40LGE"/>
    <s v="MASS ALLOC 40 BUDGET"/>
    <s v="GEN O M: OTHER"/>
    <s v="P42100: GENERATION"/>
    <n v="-195078"/>
    <n v="-221088"/>
    <n v="-221088"/>
    <n v="-195078"/>
    <n v="-195078"/>
    <n v="-195078"/>
    <n v="-195078"/>
    <n v="-195078"/>
    <n v="-195078"/>
    <n v="-195078"/>
    <n v="-195078"/>
    <n v="-195078"/>
    <n v="-2392959"/>
    <n v="-723588.46776233101"/>
    <n v="-1071130.782237669"/>
  </r>
  <r>
    <s v="PPLETO: TOTAL OPERATING EXPENSE"/>
    <m/>
    <n v="502100"/>
    <s v="STM EXP(EX SDRS.SPP)"/>
    <x v="1"/>
    <s v="0321 - TRIMBLE COUNTY 2 - GENERATION"/>
    <x v="4"/>
    <s v="PLTL: TOTAL LABOR"/>
    <s v="MA41LGE"/>
    <s v="MA41LGE"/>
    <s v="OTHER"/>
    <s v="P42100: GENERATION"/>
    <n v="-193963"/>
    <n v="-173389"/>
    <n v="-173804"/>
    <n v="-181258"/>
    <n v="-178887"/>
    <n v="-168972"/>
    <n v="-185090"/>
    <n v="-188981"/>
    <n v="-182728"/>
    <n v="-197149"/>
    <n v="-152176"/>
    <n v="-167161"/>
    <n v="-2143558"/>
    <n v="0"/>
    <n v="-1607668.5"/>
  </r>
  <r>
    <s v="PPLETO: TOTAL OPERATING EXPENSE"/>
    <m/>
    <n v="501090"/>
    <s v="FUEL HANDLING"/>
    <x v="1"/>
    <s v="0301 - TRIMBLE COUNTY COMMON-GENERATION"/>
    <x v="0"/>
    <s v="PNTL: TOTAL NON-LABOR"/>
    <s v="MA40LGE"/>
    <s v="MASS ALLOC 40 BUDGET"/>
    <s v="GEN O M: OTHER"/>
    <s v="P42100: GENERATION"/>
    <n v="-189644"/>
    <n v="-215144"/>
    <n v="-215144"/>
    <n v="-189644"/>
    <n v="-189644"/>
    <n v="-189644"/>
    <n v="-189644"/>
    <n v="-189644"/>
    <n v="-189644"/>
    <n v="-189644"/>
    <n v="-189644"/>
    <n v="-189644"/>
    <n v="-2326727"/>
    <n v="-703561.08267264301"/>
    <n v="-1041484.167327357"/>
  </r>
  <r>
    <s v="PPLETO: TOTAL OPERATING EXPENSE"/>
    <m/>
    <n v="512100"/>
    <s v="MTCE-BOILER PLANT"/>
    <x v="1"/>
    <s v="0321 - TRIMBLE COUNTY 2 - GENERATION"/>
    <x v="6"/>
    <s v="PLTL: TOTAL LABOR"/>
    <s v="MA41LGE"/>
    <s v="MA41LGE"/>
    <s v="OTHER"/>
    <s v="P42100: GENERATION"/>
    <n v="-188737"/>
    <n v="-188196"/>
    <n v="-206500"/>
    <n v="-334142"/>
    <n v="-191416"/>
    <n v="-191423"/>
    <n v="-180051"/>
    <n v="-213145"/>
    <n v="-198109"/>
    <n v="-193221"/>
    <n v="-185836"/>
    <n v="-171174"/>
    <n v="-2441949"/>
    <n v="0"/>
    <n v="-1831461.75"/>
  </r>
  <r>
    <s v="PPLETO: TOTAL OPERATING EXPENSE"/>
    <m/>
    <n v="502100"/>
    <s v="STM EXP(EX SDRS.SPP)"/>
    <x v="1"/>
    <s v="0321 - TRIMBLE COUNTY 2 - GENERATION"/>
    <x v="3"/>
    <s v="PLTL: TOTAL LABOR"/>
    <s v="MA41LGE"/>
    <s v="MA41LGE"/>
    <s v="OTHER"/>
    <s v="P42100: GENERATION"/>
    <n v="-188308"/>
    <n v="-168334"/>
    <n v="-168737"/>
    <n v="-175974"/>
    <n v="-173672"/>
    <n v="-164046"/>
    <n v="-179694"/>
    <n v="-183471"/>
    <n v="-177400"/>
    <n v="-191401"/>
    <n v="-147739"/>
    <n v="-162288"/>
    <n v="-2081062"/>
    <n v="0"/>
    <n v="-1560796.5"/>
  </r>
  <r>
    <s v="PPLETO: TOTAL OPERATING EXPENSE"/>
    <m/>
    <n v="510100"/>
    <s v="MTCE SUPER/ENG - STEAM"/>
    <x v="1"/>
    <s v="0321 - TRIMBLE COUNTY 2 - GENERATION"/>
    <x v="4"/>
    <s v="PLTL: TOTAL LABOR"/>
    <s v="MA41LGE"/>
    <s v="MA41LGE"/>
    <s v="OTHER"/>
    <s v="P42100: GENERATION"/>
    <n v="-186322"/>
    <n v="-167242"/>
    <n v="-165929"/>
    <n v="-173082"/>
    <n v="-170387"/>
    <n v="-160331"/>
    <n v="-176128"/>
    <n v="-182331"/>
    <n v="-174672"/>
    <n v="-190341"/>
    <n v="-142055"/>
    <n v="-155347"/>
    <n v="-2044165"/>
    <n v="0"/>
    <n v="-1533123.75"/>
  </r>
  <r>
    <s v="PPLETO: TOTAL OPERATING EXPENSE"/>
    <m/>
    <n v="512100"/>
    <s v="MTCE-BOILER PLANT"/>
    <x v="1"/>
    <s v="0321 - TRIMBLE COUNTY 2 - GENERATION"/>
    <x v="5"/>
    <s v="PLTL: TOTAL LABOR"/>
    <s v="MA41LGE"/>
    <s v="MA41LGE"/>
    <s v="OTHER"/>
    <s v="P42100: GENERATION"/>
    <n v="-186064"/>
    <n v="-185437"/>
    <n v="-203627"/>
    <n v="-289299"/>
    <n v="-181431"/>
    <n v="-189245"/>
    <n v="-185963"/>
    <n v="-200038"/>
    <n v="-86480"/>
    <n v="-84289"/>
    <n v="-181174"/>
    <n v="-177890"/>
    <n v="-2150936"/>
    <n v="0"/>
    <n v="-1613202"/>
  </r>
  <r>
    <s v="PPLETO: TOTAL OPERATING EXPENSE"/>
    <m/>
    <n v="501090"/>
    <s v="FUEL HANDLING"/>
    <x v="1"/>
    <s v="0301 - TRIMBLE COUNTY COMMON-GENERATION"/>
    <x v="9"/>
    <s v="PNTL: TOTAL NON-LABOR"/>
    <s v="MA40LGE"/>
    <s v="MASS ALLOC 40 BUDGET"/>
    <s v="GEN O M: OTHER"/>
    <s v="P42100: GENERATION"/>
    <n v="-184363"/>
    <n v="-209363"/>
    <n v="-209363"/>
    <n v="-184363"/>
    <n v="-184363"/>
    <n v="-184363"/>
    <n v="-184363"/>
    <n v="-184363"/>
    <n v="-184363"/>
    <n v="-184363"/>
    <n v="-184363"/>
    <n v="-184363"/>
    <n v="-2262356"/>
    <n v="-684096.43106000393"/>
    <n v="-1012670.5689399961"/>
  </r>
  <r>
    <s v="PPLETO: TOTAL OPERATING EXPENSE"/>
    <m/>
    <n v="502100"/>
    <s v="STM EXP(EX SDRS.SPP)"/>
    <x v="1"/>
    <s v="0321 - TRIMBLE COUNTY 2 - GENERATION"/>
    <x v="2"/>
    <s v="PLTL: TOTAL LABOR"/>
    <s v="MA41LGE"/>
    <s v="MA41LGE"/>
    <s v="OTHER"/>
    <s v="P42100: GENERATION"/>
    <n v="-182820"/>
    <n v="-163428"/>
    <n v="-163819"/>
    <n v="-170845"/>
    <n v="-168610"/>
    <n v="-159265"/>
    <n v="-174457"/>
    <n v="-178124"/>
    <n v="-172230"/>
    <n v="-185823"/>
    <n v="-143434"/>
    <n v="-157558"/>
    <n v="-2020414"/>
    <n v="0"/>
    <n v="-1515310.5"/>
  </r>
  <r>
    <s v="PPLETO: TOTAL OPERATING EXPENSE"/>
    <m/>
    <n v="510100"/>
    <s v="MTCE SUPER/ENG - STEAM"/>
    <x v="1"/>
    <s v="0321 - TRIMBLE COUNTY 2 - GENERATION"/>
    <x v="3"/>
    <s v="PLTL: TOTAL LABOR"/>
    <s v="MA41LGE"/>
    <s v="MA41LGE"/>
    <s v="OTHER"/>
    <s v="P42100: GENERATION"/>
    <n v="-180889"/>
    <n v="-162366"/>
    <n v="-161091"/>
    <n v="-168036"/>
    <n v="-165419"/>
    <n v="-155656"/>
    <n v="-170993"/>
    <n v="-177015"/>
    <n v="-169580"/>
    <n v="-184791"/>
    <n v="-137914"/>
    <n v="-150817"/>
    <n v="-1984567"/>
    <n v="0"/>
    <n v="-1488425.25"/>
  </r>
  <r>
    <s v="PPLETO: TOTAL OPERATING EXPENSE"/>
    <m/>
    <n v="501090"/>
    <s v="FUEL HANDLING"/>
    <x v="1"/>
    <s v="0301 - TRIMBLE COUNTY COMMON-GENERATION"/>
    <x v="8"/>
    <s v="PNTL: TOTAL NON-LABOR"/>
    <s v="MA40LGE"/>
    <s v="MASS ALLOC 40 BUDGET"/>
    <s v="GEN O M: OTHER"/>
    <s v="P42100: GENERATION"/>
    <n v="-179422"/>
    <n v="-179422"/>
    <n v="-204422"/>
    <n v="-179422"/>
    <n v="-204422"/>
    <n v="-179422"/>
    <n v="-179422"/>
    <n v="-179422"/>
    <n v="-179422"/>
    <n v="-179422"/>
    <n v="-179422"/>
    <n v="-179422"/>
    <n v="-2203064"/>
    <n v="-666167.57919477602"/>
    <n v="-986130.42080522398"/>
  </r>
  <r>
    <s v="PPLETO: TOTAL OPERATING EXPENSE"/>
    <m/>
    <n v="502100"/>
    <s v="STM EXP(EX SDRS.SPP)"/>
    <x v="1"/>
    <s v="0321 - TRIMBLE COUNTY 2 - GENERATION"/>
    <x v="1"/>
    <s v="PLTL: TOTAL LABOR"/>
    <s v="MA41LGE"/>
    <s v="MA41LGE"/>
    <s v="OTHER"/>
    <s v="P42100: GENERATION"/>
    <n v="-177500"/>
    <n v="-158672"/>
    <n v="-159052"/>
    <n v="-165873"/>
    <n v="-163703"/>
    <n v="-154630"/>
    <n v="-169380"/>
    <n v="-172940"/>
    <n v="-167218"/>
    <n v="-180415"/>
    <n v="-139260"/>
    <n v="-152973"/>
    <n v="-1961616"/>
    <n v="0"/>
    <n v="-1471212"/>
  </r>
  <r>
    <s v="PPLETO: TOTAL OPERATING EXPENSE"/>
    <m/>
    <n v="510100"/>
    <s v="MTCE SUPER/ENG - STEAM"/>
    <x v="1"/>
    <s v="0321 - TRIMBLE COUNTY 2 - GENERATION"/>
    <x v="2"/>
    <s v="PLTL: TOTAL LABOR"/>
    <s v="MA41LGE"/>
    <s v="MA41LGE"/>
    <s v="OTHER"/>
    <s v="P42100: GENERATION"/>
    <n v="-175618"/>
    <n v="-157634"/>
    <n v="-156396"/>
    <n v="-163139"/>
    <n v="-160598"/>
    <n v="-151120"/>
    <n v="-166010"/>
    <n v="-171856"/>
    <n v="-164638"/>
    <n v="-179406"/>
    <n v="-133894"/>
    <n v="-146422"/>
    <n v="-1926731"/>
    <n v="0"/>
    <n v="-1445048.25"/>
  </r>
  <r>
    <s v="PPLETO: TOTAL OPERATING EXPENSE"/>
    <m/>
    <n v="501090"/>
    <s v="FUEL HANDLING"/>
    <x v="1"/>
    <s v="0301 - TRIMBLE COUNTY COMMON-GENERATION"/>
    <x v="7"/>
    <s v="PNTL: TOTAL NON-LABOR"/>
    <s v="MA40LGE"/>
    <s v="MASS ALLOC 40 BUDGET"/>
    <s v="GEN O M: OTHER"/>
    <s v="P42100: GENERATION"/>
    <n v="-174633"/>
    <n v="-199633"/>
    <n v="-199633"/>
    <n v="-174633"/>
    <n v="-174633"/>
    <n v="-174633"/>
    <n v="-174633"/>
    <n v="-174633"/>
    <n v="-174633"/>
    <n v="-174633"/>
    <n v="-174633"/>
    <n v="-174633"/>
    <n v="-2145596"/>
    <n v="-648790.27266116394"/>
    <n v="-960406.72733883606"/>
  </r>
  <r>
    <s v="PPLETO: TOTAL OPERATING EXPENSE"/>
    <m/>
    <n v="502100"/>
    <s v="STM EXP(EX SDRS.SPP)"/>
    <x v="1"/>
    <s v="0321 - TRIMBLE COUNTY 2 - GENERATION"/>
    <x v="0"/>
    <s v="PLTL: TOTAL LABOR"/>
    <s v="MA41LGE"/>
    <s v="MA41LGE"/>
    <s v="OTHER"/>
    <s v="P42100: GENERATION"/>
    <n v="-172330"/>
    <n v="-154050"/>
    <n v="-154419"/>
    <n v="-161042"/>
    <n v="-158935"/>
    <n v="-150126"/>
    <n v="-164447"/>
    <n v="-167903"/>
    <n v="-162348"/>
    <n v="-175160"/>
    <n v="-135203"/>
    <n v="-148517"/>
    <n v="-1904481"/>
    <n v="0"/>
    <n v="-1428360.75"/>
  </r>
  <r>
    <s v="PPLETO: TOTAL OPERATING EXPENSE"/>
    <m/>
    <n v="510100"/>
    <s v="MTCE SUPER/ENG - STEAM"/>
    <x v="1"/>
    <s v="0321 - TRIMBLE COUNTY 2 - GENERATION"/>
    <x v="1"/>
    <s v="PLTL: TOTAL LABOR"/>
    <s v="MA41LGE"/>
    <s v="MA41LGE"/>
    <s v="OTHER"/>
    <s v="P42100: GENERATION"/>
    <n v="-170507"/>
    <n v="-153047"/>
    <n v="-151845"/>
    <n v="-158391"/>
    <n v="-155924"/>
    <n v="-146722"/>
    <n v="-161179"/>
    <n v="-166855"/>
    <n v="-159846"/>
    <n v="-174185"/>
    <n v="-129998"/>
    <n v="-142161"/>
    <n v="-1870659"/>
    <n v="0"/>
    <n v="-1402994.25"/>
  </r>
  <r>
    <s v="PPLETO: TOTAL OPERATING EXPENSE"/>
    <m/>
    <n v="501090"/>
    <s v="FUEL HANDLING"/>
    <x v="1"/>
    <s v="0301 - TRIMBLE COUNTY COMMON-GENERATION"/>
    <x v="6"/>
    <s v="PNTL: TOTAL NON-LABOR"/>
    <s v="MA40LGE"/>
    <s v="MASS ALLOC 40 BUDGET"/>
    <s v="GEN O M: OTHER"/>
    <s v="P42100: GENERATION"/>
    <n v="-169994"/>
    <n v="-169994"/>
    <n v="-194994"/>
    <n v="-169994"/>
    <n v="-194994"/>
    <n v="-169994"/>
    <n v="-169994"/>
    <n v="-169994"/>
    <n v="-169994"/>
    <n v="-169994"/>
    <n v="-169994"/>
    <n v="-169994"/>
    <n v="-2089928"/>
    <n v="-631957.25428375194"/>
    <n v="-935488.74571624806"/>
  </r>
  <r>
    <s v="PPLETO: TOTAL OPERATING EXPENSE"/>
    <m/>
    <n v="502100"/>
    <s v="STM EXP(EX SDRS.SPP)"/>
    <x v="1"/>
    <s v="0321 - TRIMBLE COUNTY 2 - GENERATION"/>
    <x v="9"/>
    <s v="PLTL: TOTAL LABOR"/>
    <s v="MA41LGE"/>
    <s v="MA41LGE"/>
    <s v="OTHER"/>
    <s v="P42100: GENERATION"/>
    <n v="-167310"/>
    <n v="-149563"/>
    <n v="-149921"/>
    <n v="-156352"/>
    <n v="-154306"/>
    <n v="-145754"/>
    <n v="-159657"/>
    <n v="-163013"/>
    <n v="-157619"/>
    <n v="-170058"/>
    <n v="-131265"/>
    <n v="-144192"/>
    <n v="-1849011"/>
    <n v="0"/>
    <n v="-1386758.25"/>
  </r>
  <r>
    <s v="PPLETO: TOTAL OPERATING EXPENSE"/>
    <m/>
    <n v="510100"/>
    <s v="MTCE SUPER/ENG - STEAM"/>
    <x v="1"/>
    <s v="0321 - TRIMBLE COUNTY 2 - GENERATION"/>
    <x v="0"/>
    <s v="PLTL: TOTAL LABOR"/>
    <s v="MA41LGE"/>
    <s v="MA41LGE"/>
    <s v="OTHER"/>
    <s v="P42100: GENERATION"/>
    <n v="-165541"/>
    <n v="-148589"/>
    <n v="-147422"/>
    <n v="-153778"/>
    <n v="-151383"/>
    <n v="-142449"/>
    <n v="-156484"/>
    <n v="-161995"/>
    <n v="-155190"/>
    <n v="-169112"/>
    <n v="-126211"/>
    <n v="-138020"/>
    <n v="-1816174"/>
    <n v="0"/>
    <n v="-1362130.5"/>
  </r>
  <r>
    <s v="PPLETO: TOTAL OPERATING EXPENSE"/>
    <m/>
    <n v="501090"/>
    <s v="FUEL HANDLING"/>
    <x v="1"/>
    <s v="0301 - TRIMBLE COUNTY COMMON-GENERATION"/>
    <x v="5"/>
    <s v="PNTL: TOTAL NON-LABOR"/>
    <s v="MA40LGE"/>
    <s v="MASS ALLOC 40 BUDGET"/>
    <s v="GEN O M: OTHER"/>
    <s v="P42100: GENERATION"/>
    <n v="-165499"/>
    <n v="-190499"/>
    <n v="-190499"/>
    <n v="-165499"/>
    <n v="-165499"/>
    <n v="-165499"/>
    <n v="-169994"/>
    <n v="-169994"/>
    <n v="-169994"/>
    <n v="-169994"/>
    <n v="-169994"/>
    <n v="-169994"/>
    <n v="-2062958"/>
    <n v="-623802.00341002201"/>
    <n v="-923416.49658997799"/>
  </r>
  <r>
    <s v="PPLETO: TOTAL OPERATING EXPENSE"/>
    <m/>
    <n v="500100"/>
    <s v="OPER SUPER/ENG"/>
    <x v="1"/>
    <s v="0321 - TRIMBLE COUNTY 2 - GENERATION"/>
    <x v="4"/>
    <s v="PLTL: TOTAL LABOR"/>
    <s v="MA41LGE"/>
    <s v="MA41LGE"/>
    <s v="OTHER"/>
    <s v="P42100: GENERATION"/>
    <n v="-164405"/>
    <n v="-147025"/>
    <n v="-146017"/>
    <n v="-151891"/>
    <n v="-149051"/>
    <n v="-139916"/>
    <n v="-153458"/>
    <n v="-159608"/>
    <n v="-153379"/>
    <n v="-166472"/>
    <n v="-124288"/>
    <n v="-133733"/>
    <n v="-1789244"/>
    <n v="0"/>
    <n v="-1341933"/>
  </r>
  <r>
    <s v="PPLETO: TOTAL OPERATING EXPENSE"/>
    <m/>
    <n v="502100"/>
    <s v="STM EXP(EX SDRS.SPP)"/>
    <x v="1"/>
    <s v="0301 - TRIMBLE COUNTY COMMON-GENERATION"/>
    <x v="4"/>
    <s v="PNTL: TOTAL NON-LABOR"/>
    <s v="MA40LGE"/>
    <s v="MASS ALLOC 40 BUDGET"/>
    <s v="GEN O M: OTHER"/>
    <s v="P42100: GENERATION"/>
    <n v="-163705"/>
    <n v="-163705"/>
    <n v="-163705"/>
    <n v="-163705"/>
    <n v="-163705"/>
    <n v="-163705"/>
    <n v="-163705"/>
    <n v="-191307"/>
    <n v="-163705"/>
    <n v="-163705"/>
    <n v="-163705"/>
    <n v="-163705"/>
    <n v="-1992059"/>
    <n v="-602363.40008423093"/>
    <n v="-891680.84991576907"/>
  </r>
  <r>
    <s v="PPLETO: TOTAL OPERATING EXPENSE"/>
    <m/>
    <n v="502100"/>
    <s v="STM EXP(EX SDRS.SPP)"/>
    <x v="1"/>
    <s v="0321 - TRIMBLE COUNTY 2 - GENERATION"/>
    <x v="8"/>
    <s v="PLTL: TOTAL LABOR"/>
    <s v="MA41LGE"/>
    <s v="MA41LGE"/>
    <s v="OTHER"/>
    <s v="P42100: GENERATION"/>
    <n v="-163139"/>
    <n v="-154043"/>
    <n v="-146238"/>
    <n v="-152580"/>
    <n v="-158856"/>
    <n v="-134152"/>
    <n v="-155971"/>
    <n v="-159076"/>
    <n v="-145613"/>
    <n v="-165978"/>
    <n v="-136420"/>
    <n v="-132935"/>
    <n v="-1805001"/>
    <n v="0"/>
    <n v="-1353750.75"/>
  </r>
  <r>
    <s v="PPLETO: TOTAL OPERATING EXPENSE"/>
    <m/>
    <n v="510100"/>
    <s v="MTCE SUPER/ENG - STEAM"/>
    <x v="1"/>
    <s v="0321 - TRIMBLE COUNTY 2 - GENERATION"/>
    <x v="9"/>
    <s v="PLTL: TOTAL LABOR"/>
    <s v="MA41LGE"/>
    <s v="MA41LGE"/>
    <s v="OTHER"/>
    <s v="P42100: GENERATION"/>
    <n v="-160719"/>
    <n v="-144261"/>
    <n v="-143128"/>
    <n v="-149299"/>
    <n v="-146974"/>
    <n v="-138300"/>
    <n v="-151926"/>
    <n v="-157277"/>
    <n v="-150670"/>
    <n v="-164186"/>
    <n v="-122535"/>
    <n v="-134000"/>
    <n v="-1763276"/>
    <n v="0"/>
    <n v="-1322457"/>
  </r>
  <r>
    <s v="PPLETO: TOTAL OPERATING EXPENSE"/>
    <m/>
    <n v="500100"/>
    <s v="OPER SUPER/ENG"/>
    <x v="1"/>
    <s v="0321 - TRIMBLE COUNTY 2 - GENERATION"/>
    <x v="3"/>
    <s v="PLTL: TOTAL LABOR"/>
    <s v="MA41LGE"/>
    <s v="MA41LGE"/>
    <s v="OTHER"/>
    <s v="P42100: GENERATION"/>
    <n v="-159612"/>
    <n v="-142738"/>
    <n v="-141760"/>
    <n v="-147463"/>
    <n v="-144706"/>
    <n v="-135836"/>
    <n v="-148984"/>
    <n v="-154955"/>
    <n v="-148907"/>
    <n v="-161618"/>
    <n v="-120665"/>
    <n v="-129834"/>
    <n v="-1737077"/>
    <n v="0"/>
    <n v="-1302807.75"/>
  </r>
  <r>
    <s v="PPLETO: TOTAL OPERATING EXPENSE"/>
    <m/>
    <n v="502100"/>
    <s v="STM EXP(EX SDRS.SPP)"/>
    <x v="1"/>
    <s v="0301 - TRIMBLE COUNTY COMMON-GENERATION"/>
    <x v="3"/>
    <s v="PNTL: TOTAL NON-LABOR"/>
    <s v="MA40LGE"/>
    <s v="MASS ALLOC 40 BUDGET"/>
    <s v="GEN O M: OTHER"/>
    <s v="P42100: GENERATION"/>
    <n v="-159551"/>
    <n v="-159551"/>
    <n v="-159551"/>
    <n v="-159551"/>
    <n v="-159551"/>
    <n v="-159551"/>
    <n v="-159551"/>
    <n v="-186611"/>
    <n v="-159551"/>
    <n v="-159551"/>
    <n v="-159551"/>
    <n v="-159551"/>
    <n v="-1941668"/>
    <n v="-587126.05315141194"/>
    <n v="-869124.94684858806"/>
  </r>
  <r>
    <s v="PPLETO: TOTAL OPERATING EXPENSE"/>
    <m/>
    <n v="510100"/>
    <s v="MTCE SUPER/ENG - STEAM"/>
    <x v="1"/>
    <s v="0321 - TRIMBLE COUNTY 2 - GENERATION"/>
    <x v="8"/>
    <s v="PLTL: TOTAL LABOR"/>
    <s v="MA41LGE"/>
    <s v="MA41LGE"/>
    <s v="OTHER"/>
    <s v="P42100: GENERATION"/>
    <n v="-156757"/>
    <n v="-148941"/>
    <n v="-139631"/>
    <n v="-145684"/>
    <n v="-151704"/>
    <n v="-126760"/>
    <n v="-148332"/>
    <n v="-153442"/>
    <n v="-138766"/>
    <n v="-160196"/>
    <n v="-127909"/>
    <n v="-122755"/>
    <n v="-1720878"/>
    <n v="0"/>
    <n v="-1290658.5"/>
  </r>
  <r>
    <s v="PPLETO: TOTAL OPERATING EXPENSE"/>
    <m/>
    <n v="506100"/>
    <s v="MISC STM PWR EXP"/>
    <x v="1"/>
    <s v="0301 - TRIMBLE COUNTY COMMON-GENERATION"/>
    <x v="4"/>
    <s v="PLTL: TOTAL LABOR"/>
    <s v="MA40LGE"/>
    <s v="MASS ALLOC 40 BUDGET"/>
    <s v="GEN O M: OTHER"/>
    <s v="P42100: GENERATION"/>
    <n v="-156671"/>
    <n v="-140249"/>
    <n v="-140198"/>
    <n v="-146045"/>
    <n v="-143923"/>
    <n v="-135802"/>
    <n v="-148657"/>
    <n v="-152559"/>
    <n v="-147298"/>
    <n v="-159075"/>
    <n v="-121970"/>
    <n v="-133059"/>
    <n v="-1725505"/>
    <n v="-521762.18609104498"/>
    <n v="-772366.56390895497"/>
  </r>
  <r>
    <s v="PPLETO: TOTAL OPERATING EXPENSE"/>
    <m/>
    <n v="502100"/>
    <s v="STM EXP(EX SDRS.SPP)"/>
    <x v="1"/>
    <s v="0301 - TRIMBLE COUNTY COMMON-GENERATION"/>
    <x v="2"/>
    <s v="PNTL: TOTAL NON-LABOR"/>
    <s v="MA40LGE"/>
    <s v="MASS ALLOC 40 BUDGET"/>
    <s v="GEN O M: OTHER"/>
    <s v="P42100: GENERATION"/>
    <n v="-155511"/>
    <n v="-155511"/>
    <n v="-155511"/>
    <n v="-155511"/>
    <n v="-155511"/>
    <n v="-155511"/>
    <n v="-155511"/>
    <n v="-182041"/>
    <n v="-155511"/>
    <n v="-155511"/>
    <n v="-155511"/>
    <n v="-155511"/>
    <n v="-1892663"/>
    <n v="-572307.80809886695"/>
    <n v="-847189.44190113305"/>
  </r>
  <r>
    <s v="PPLETO: TOTAL OPERATING EXPENSE"/>
    <m/>
    <n v="500100"/>
    <s v="OPER SUPER/ENG"/>
    <x v="1"/>
    <s v="0321 - TRIMBLE COUNTY 2 - GENERATION"/>
    <x v="2"/>
    <s v="PLTL: TOTAL LABOR"/>
    <s v="MA41LGE"/>
    <s v="MA41LGE"/>
    <s v="OTHER"/>
    <s v="P42100: GENERATION"/>
    <n v="-154960"/>
    <n v="-138579"/>
    <n v="-137628"/>
    <n v="-143165"/>
    <n v="-140489"/>
    <n v="-131878"/>
    <n v="-144642"/>
    <n v="-150439"/>
    <n v="-144568"/>
    <n v="-156909"/>
    <n v="-117148"/>
    <n v="-126050"/>
    <n v="-1686454"/>
    <n v="0"/>
    <n v="-1264840.5"/>
  </r>
  <r>
    <s v="PPLETO: TOTAL OPERATING EXPENSE"/>
    <m/>
    <n v="506100"/>
    <s v="MISC STM PWR EXP"/>
    <x v="1"/>
    <s v="0301 - TRIMBLE COUNTY COMMON-GENERATION"/>
    <x v="3"/>
    <s v="PLTL: TOTAL LABOR"/>
    <s v="MA40LGE"/>
    <s v="MASS ALLOC 40 BUDGET"/>
    <s v="GEN O M: OTHER"/>
    <s v="P42100: GENERATION"/>
    <n v="-152103"/>
    <n v="-136160"/>
    <n v="-136110"/>
    <n v="-141787"/>
    <n v="-139727"/>
    <n v="-131843"/>
    <n v="-144323"/>
    <n v="-148111"/>
    <n v="-143003"/>
    <n v="-154437"/>
    <n v="-118414"/>
    <n v="-129179"/>
    <n v="-1675197"/>
    <n v="-506549.936889873"/>
    <n v="-749847.813110127"/>
  </r>
  <r>
    <s v="PPLETO: TOTAL OPERATING EXPENSE"/>
    <m/>
    <n v="502100"/>
    <s v="STM EXP(EX SDRS.SPP)"/>
    <x v="1"/>
    <s v="0301 - TRIMBLE COUNTY COMMON-GENERATION"/>
    <x v="1"/>
    <s v="PNTL: TOTAL NON-LABOR"/>
    <s v="MA40LGE"/>
    <s v="MASS ALLOC 40 BUDGET"/>
    <s v="GEN O M: OTHER"/>
    <s v="P42100: GENERATION"/>
    <n v="-151580"/>
    <n v="-151580"/>
    <n v="-151580"/>
    <n v="-151580"/>
    <n v="-151580"/>
    <n v="-151580"/>
    <n v="-151580"/>
    <n v="-177590"/>
    <n v="-151580"/>
    <n v="-151580"/>
    <n v="-151580"/>
    <n v="-151580"/>
    <n v="-1844972"/>
    <n v="-557886.89340034802"/>
    <n v="-825842.10659965198"/>
  </r>
  <r>
    <s v="PPLETO: TOTAL OPERATING EXPENSE"/>
    <m/>
    <n v="502100"/>
    <s v="STM EXP(EX SDRS.SPP)"/>
    <x v="1"/>
    <s v="0321 - TRIMBLE COUNTY 2 - GENERATION"/>
    <x v="7"/>
    <s v="PLTL: TOTAL LABOR"/>
    <s v="MA41LGE"/>
    <s v="MA41LGE"/>
    <s v="OTHER"/>
    <s v="P42100: GENERATION"/>
    <n v="-151387"/>
    <n v="-142667"/>
    <n v="-156869"/>
    <n v="-133354"/>
    <n v="-153284"/>
    <n v="-147287"/>
    <n v="-136708"/>
    <n v="-161442"/>
    <n v="-140494"/>
    <n v="-154269"/>
    <n v="-141488"/>
    <n v="-122444"/>
    <n v="-1741692"/>
    <n v="0"/>
    <n v="-1306269"/>
  </r>
  <r>
    <s v="PPLETO: TOTAL OPERATING EXPENSE"/>
    <m/>
    <n v="500100"/>
    <s v="OPER SUPER/ENG"/>
    <x v="1"/>
    <s v="0321 - TRIMBLE COUNTY 2 - GENERATION"/>
    <x v="1"/>
    <s v="PLTL: TOTAL LABOR"/>
    <s v="MA41LGE"/>
    <s v="MA41LGE"/>
    <s v="OTHER"/>
    <s v="P42100: GENERATION"/>
    <n v="-150451"/>
    <n v="-134546"/>
    <n v="-133623"/>
    <n v="-138999"/>
    <n v="-136400"/>
    <n v="-128040"/>
    <n v="-140433"/>
    <n v="-146061"/>
    <n v="-140360"/>
    <n v="-152342"/>
    <n v="-113739"/>
    <n v="-122382"/>
    <n v="-1637375"/>
    <n v="0"/>
    <n v="-1228031.25"/>
  </r>
  <r>
    <s v="PPLETO: TOTAL OPERATING EXPENSE"/>
    <m/>
    <n v="502100"/>
    <s v="STM EXP(EX SDRS.SPP)"/>
    <x v="1"/>
    <s v="0301 - TRIMBLE COUNTY COMMON-GENERATION"/>
    <x v="0"/>
    <s v="PNTL: TOTAL NON-LABOR"/>
    <s v="MA40LGE"/>
    <s v="MASS ALLOC 40 BUDGET"/>
    <s v="GEN O M: OTHER"/>
    <s v="P42100: GENERATION"/>
    <n v="-147749"/>
    <n v="-147749"/>
    <n v="-147749"/>
    <n v="-147749"/>
    <n v="-147749"/>
    <n v="-147749"/>
    <n v="-147749"/>
    <n v="-173249"/>
    <n v="-147749"/>
    <n v="-147749"/>
    <n v="-147749"/>
    <n v="-147749"/>
    <n v="-1798492"/>
    <n v="-543832.16367802792"/>
    <n v="-805036.83632197208"/>
  </r>
  <r>
    <s v="PPLETO: TOTAL OPERATING EXPENSE"/>
    <m/>
    <n v="506100"/>
    <s v="MISC STM PWR EXP"/>
    <x v="1"/>
    <s v="0301 - TRIMBLE COUNTY COMMON-GENERATION"/>
    <x v="2"/>
    <s v="PLTL: TOTAL LABOR"/>
    <s v="MA40LGE"/>
    <s v="MASS ALLOC 40 BUDGET"/>
    <s v="GEN O M: OTHER"/>
    <s v="P42100: GENERATION"/>
    <n v="-147670"/>
    <n v="-132192"/>
    <n v="-132143"/>
    <n v="-137655"/>
    <n v="-135655"/>
    <n v="-128000"/>
    <n v="-140117"/>
    <n v="-143795"/>
    <n v="-138836"/>
    <n v="-149937"/>
    <n v="-114963"/>
    <n v="-125415"/>
    <n v="-1626377"/>
    <n v="-491787.63256449299"/>
    <n v="-727995.11743550701"/>
  </r>
  <r>
    <s v="PPLETO: TOTAL OPERATING EXPENSE"/>
    <m/>
    <n v="500100"/>
    <s v="OPER SUPER/ENG"/>
    <x v="1"/>
    <s v="0321 - TRIMBLE COUNTY 2 - GENERATION"/>
    <x v="0"/>
    <s v="PLTL: TOTAL LABOR"/>
    <s v="MA41LGE"/>
    <s v="MA41LGE"/>
    <s v="OTHER"/>
    <s v="P42100: GENERATION"/>
    <n v="-146069"/>
    <n v="-130627"/>
    <n v="-129731"/>
    <n v="-134950"/>
    <n v="-132427"/>
    <n v="-124311"/>
    <n v="-136342"/>
    <n v="-141807"/>
    <n v="-136272"/>
    <n v="-147905"/>
    <n v="-110426"/>
    <n v="-118818"/>
    <n v="-1589684"/>
    <n v="0"/>
    <n v="-1192263"/>
  </r>
  <r>
    <s v="PPLETO: TOTAL OPERATING EXPENSE"/>
    <m/>
    <n v="510100"/>
    <s v="MTCE SUPER/ENG - STEAM"/>
    <x v="1"/>
    <s v="0321 - TRIMBLE COUNTY 2 - GENERATION"/>
    <x v="7"/>
    <s v="PLTL: TOTAL LABOR"/>
    <s v="MA41LGE"/>
    <s v="MA41LGE"/>
    <s v="OTHER"/>
    <s v="P42100: GENERATION"/>
    <n v="-144953"/>
    <n v="-137489"/>
    <n v="-150323"/>
    <n v="-126338"/>
    <n v="-146051"/>
    <n v="-139916"/>
    <n v="-128887"/>
    <n v="-155744"/>
    <n v="-133599"/>
    <n v="-148334"/>
    <n v="-133008"/>
    <n v="-112114"/>
    <n v="-1656756"/>
    <n v="0"/>
    <n v="-1242567"/>
  </r>
  <r>
    <s v="PPLETO: TOTAL OPERATING EXPENSE"/>
    <m/>
    <n v="502100"/>
    <s v="STM EXP(EX SDRS.SPP)"/>
    <x v="1"/>
    <s v="0301 - TRIMBLE COUNTY COMMON-GENERATION"/>
    <x v="9"/>
    <s v="PNTL: TOTAL NON-LABOR"/>
    <s v="MA40LGE"/>
    <s v="MASS ALLOC 40 BUDGET"/>
    <s v="GEN O M: OTHER"/>
    <s v="P42100: GENERATION"/>
    <n v="-144019"/>
    <n v="-144019"/>
    <n v="-144019"/>
    <n v="-144019"/>
    <n v="-144019"/>
    <n v="-144019"/>
    <n v="-144019"/>
    <n v="-169019"/>
    <n v="-144019"/>
    <n v="-144019"/>
    <n v="-144019"/>
    <n v="-144019"/>
    <n v="-1753224"/>
    <n v="-530143.92131421599"/>
    <n v="-784774.07868578401"/>
  </r>
  <r>
    <s v="PPLETO: TOTAL OPERATING EXPENSE"/>
    <m/>
    <n v="506100"/>
    <s v="MISC STM PWR EXP"/>
    <x v="1"/>
    <s v="0301 - TRIMBLE COUNTY COMMON-GENERATION"/>
    <x v="1"/>
    <s v="PLTL: TOTAL LABOR"/>
    <s v="MA40LGE"/>
    <s v="MASS ALLOC 40 BUDGET"/>
    <s v="GEN O M: OTHER"/>
    <s v="P42100: GENERATION"/>
    <n v="-143373"/>
    <n v="-128345"/>
    <n v="-128298"/>
    <n v="-133649"/>
    <n v="-131707"/>
    <n v="-124275"/>
    <n v="-136039"/>
    <n v="-139610"/>
    <n v="-134795"/>
    <n v="-145573"/>
    <n v="-111617"/>
    <n v="-121765"/>
    <n v="-1579046"/>
    <n v="-477475.57549721398"/>
    <n v="-706808.92450278602"/>
  </r>
  <r>
    <s v="PPLETO: TOTAL OPERATING EXPENSE"/>
    <m/>
    <n v="500100"/>
    <s v="OPER SUPER/ENG"/>
    <x v="1"/>
    <s v="0321 - TRIMBLE COUNTY 2 - GENERATION"/>
    <x v="9"/>
    <s v="PLTL: TOTAL LABOR"/>
    <s v="MA41LGE"/>
    <s v="MA41LGE"/>
    <s v="OTHER"/>
    <s v="P42100: GENERATION"/>
    <n v="-141814"/>
    <n v="-126822"/>
    <n v="-125953"/>
    <n v="-131020"/>
    <n v="-128570"/>
    <n v="-120690"/>
    <n v="-132371"/>
    <n v="-137676"/>
    <n v="-132303"/>
    <n v="-143597"/>
    <n v="-107210"/>
    <n v="-115357"/>
    <n v="-1543383"/>
    <n v="0"/>
    <n v="-1157537.25"/>
  </r>
  <r>
    <s v="PPLETO: TOTAL OPERATING EXPENSE"/>
    <m/>
    <n v="502100"/>
    <s v="STM EXP(EX SDRS.SPP)"/>
    <x v="1"/>
    <s v="0301 - TRIMBLE COUNTY COMMON-GENERATION"/>
    <x v="8"/>
    <s v="PNTL: TOTAL NON-LABOR"/>
    <s v="MA40LGE"/>
    <s v="MASS ALLOC 40 BUDGET"/>
    <s v="GEN O M: OTHER"/>
    <s v="P42100: GENERATION"/>
    <n v="-141389"/>
    <n v="-141401"/>
    <n v="-141389"/>
    <n v="-141389"/>
    <n v="-141389"/>
    <n v="-141389"/>
    <n v="-166389"/>
    <n v="-141389"/>
    <n v="-141389"/>
    <n v="-141389"/>
    <n v="-141389"/>
    <n v="-141389"/>
    <n v="-1721682"/>
    <n v="-520606.178523738"/>
    <n v="-770655.32147626206"/>
  </r>
  <r>
    <s v="PPLETO: TOTAL OPERATING EXPENSE"/>
    <m/>
    <n v="502100"/>
    <s v="STM EXP(EX SDRS.SPP)"/>
    <x v="1"/>
    <s v="0301 - TRIMBLE COUNTY COMMON-GENERATION"/>
    <x v="7"/>
    <s v="PNTL: TOTAL NON-LABOR"/>
    <s v="MA40LGE"/>
    <s v="MASS ALLOC 40 BUDGET"/>
    <s v="GEN O M: OTHER"/>
    <s v="P42100: GENERATION"/>
    <n v="-140026"/>
    <n v="-140717"/>
    <n v="-140026"/>
    <n v="-140026"/>
    <n v="-165026"/>
    <n v="-140026"/>
    <n v="-140026"/>
    <n v="-140026"/>
    <n v="-140026"/>
    <n v="-140026"/>
    <n v="-140026"/>
    <n v="-140026"/>
    <n v="-1706002"/>
    <n v="-515864.82391861797"/>
    <n v="-763636.67608138197"/>
  </r>
  <r>
    <s v="PPLETO: TOTAL OPERATING EXPENSE"/>
    <m/>
    <n v="510900"/>
    <s v="MTCE SUPER/ENG - STEAM - INDIRECT"/>
    <x v="1"/>
    <s v="0301 - TRIMBLE COUNTY COMMON-GENERATION"/>
    <x v="4"/>
    <s v="PLTL: TOTAL LABOR"/>
    <s v="MA40LGE"/>
    <s v="MASS ALLOC 40 BUDGET"/>
    <s v="GEN O M: OTHER"/>
    <s v="P42100: GENERATION"/>
    <n v="-139582"/>
    <n v="-125581"/>
    <n v="-124735"/>
    <n v="-129938"/>
    <n v="-127914"/>
    <n v="-120648"/>
    <n v="-132045"/>
    <n v="-136568"/>
    <n v="-131224"/>
    <n v="-142364"/>
    <n v="-107444"/>
    <n v="-116674"/>
    <n v="-1534718"/>
    <n v="-464071.57250386197"/>
    <n v="-686966.92749613803"/>
  </r>
  <r>
    <s v="PPLETO: TOTAL OPERATING EXPENSE"/>
    <m/>
    <n v="502100"/>
    <s v="STM EXP(EX SDRS.SPP)"/>
    <x v="1"/>
    <s v="0321 - TRIMBLE COUNTY 2 - GENERATION"/>
    <x v="6"/>
    <s v="PLTL: TOTAL LABOR"/>
    <s v="MA41LGE"/>
    <s v="MA41LGE"/>
    <s v="OTHER"/>
    <s v="P42100: GENERATION"/>
    <n v="-139522"/>
    <n v="-138758"/>
    <n v="-152598"/>
    <n v="-137598"/>
    <n v="-141698"/>
    <n v="-141707"/>
    <n v="-133486"/>
    <n v="-157243"/>
    <n v="-146464"/>
    <n v="-142666"/>
    <n v="-137902"/>
    <n v="-127691"/>
    <n v="-1697333"/>
    <n v="0"/>
    <n v="-1272999.75"/>
  </r>
  <r>
    <s v="PPLETO: TOTAL OPERATING EXPENSE"/>
    <m/>
    <n v="506100"/>
    <s v="MISC STM PWR EXP"/>
    <x v="1"/>
    <s v="0301 - TRIMBLE COUNTY COMMON-GENERATION"/>
    <x v="0"/>
    <s v="PLTL: TOTAL LABOR"/>
    <s v="MA40LGE"/>
    <s v="MASS ALLOC 40 BUDGET"/>
    <s v="GEN O M: OTHER"/>
    <s v="P42100: GENERATION"/>
    <n v="-139197"/>
    <n v="-124607"/>
    <n v="-124561"/>
    <n v="-129756"/>
    <n v="-127871"/>
    <n v="-120656"/>
    <n v="-132077"/>
    <n v="-135543"/>
    <n v="-130869"/>
    <n v="-141333"/>
    <n v="-108366"/>
    <n v="-118218"/>
    <n v="-1533054"/>
    <n v="-463568.40834168601"/>
    <n v="-686222.09165831399"/>
  </r>
  <r>
    <s v="PPLETO: TOTAL OPERATING EXPENSE"/>
    <m/>
    <n v="506100"/>
    <s v="MISC STM PWR EXP"/>
    <x v="1"/>
    <s v="0321 - TRIMBLE COUNTY 2 - GENERATION"/>
    <x v="4"/>
    <s v="PNTL: TOTAL NON-LABOR"/>
    <s v="MA41LGE"/>
    <s v="MA41LGE"/>
    <s v="OTHER"/>
    <s v="P42100: GENERATION"/>
    <n v="-138644"/>
    <n v="-139698"/>
    <n v="-145650"/>
    <n v="-179841"/>
    <n v="-145650"/>
    <n v="-145090"/>
    <n v="-142274"/>
    <n v="-140326"/>
    <n v="-146771"/>
    <n v="-147038"/>
    <n v="-150134"/>
    <n v="-160611"/>
    <n v="-1781729"/>
    <n v="0"/>
    <n v="-1336296.75"/>
  </r>
  <r>
    <s v="PPLETO: TOTAL OPERATING EXPENSE"/>
    <m/>
    <n v="510100"/>
    <s v="MTCE SUPER/ENG - STEAM"/>
    <x v="1"/>
    <s v="0321 - TRIMBLE COUNTY 2 - GENERATION"/>
    <x v="5"/>
    <s v="PLTL: TOTAL LABOR"/>
    <s v="MA41LGE"/>
    <s v="MA41LGE"/>
    <s v="OTHER"/>
    <s v="P42100: GENERATION"/>
    <n v="-138494"/>
    <n v="-138949"/>
    <n v="-151543"/>
    <n v="-141833"/>
    <n v="-134002"/>
    <n v="-139707"/>
    <n v="-132328"/>
    <n v="-144722"/>
    <n v="-138632"/>
    <n v="-137547"/>
    <n v="-128453"/>
    <n v="-124044"/>
    <n v="-1650255"/>
    <n v="0"/>
    <n v="-1237691.25"/>
  </r>
  <r>
    <s v="PPLETO: TOTAL OPERATING EXPENSE"/>
    <m/>
    <n v="502100"/>
    <s v="STM EXP(EX SDRS.SPP)"/>
    <x v="1"/>
    <s v="0301 - TRIMBLE COUNTY COMMON-GENERATION"/>
    <x v="6"/>
    <s v="PNTL: TOTAL NON-LABOR"/>
    <s v="MA40LGE"/>
    <s v="MASS ALLOC 40 BUDGET"/>
    <s v="GEN O M: OTHER"/>
    <s v="P42100: GENERATION"/>
    <n v="-137516"/>
    <n v="-137915"/>
    <n v="-137516"/>
    <n v="-137516"/>
    <n v="-137516"/>
    <n v="-137516"/>
    <n v="-162516"/>
    <n v="-137516"/>
    <n v="-137516"/>
    <n v="-137516"/>
    <n v="-137516"/>
    <n v="-137516"/>
    <n v="-1675589"/>
    <n v="-506668.47075500101"/>
    <n v="-750023.27924499905"/>
  </r>
  <r>
    <s v="PPLETO: TOTAL OPERATING EXPENSE"/>
    <m/>
    <n v="500100"/>
    <s v="OPER SUPER/ENG"/>
    <x v="1"/>
    <s v="0321 - TRIMBLE COUNTY 2 - GENERATION"/>
    <x v="8"/>
    <s v="PLTL: TOTAL LABOR"/>
    <s v="MA41LGE"/>
    <s v="MA41LGE"/>
    <s v="OTHER"/>
    <s v="P42100: GENERATION"/>
    <n v="-137184"/>
    <n v="-129908"/>
    <n v="-121745"/>
    <n v="-126724"/>
    <n v="-131729"/>
    <n v="-109350"/>
    <n v="-128132"/>
    <n v="-133199"/>
    <n v="-120615"/>
    <n v="-138990"/>
    <n v="-110930"/>
    <n v="-104336"/>
    <n v="-1492840"/>
    <n v="0"/>
    <n v="-1119630"/>
  </r>
  <r>
    <s v="PPLETO: TOTAL OPERATING EXPENSE"/>
    <m/>
    <n v="502100"/>
    <s v="STM EXP(EX SDRS.SPP)"/>
    <x v="1"/>
    <s v="0321 - TRIMBLE COUNTY 2 - GENERATION"/>
    <x v="5"/>
    <s v="PLTL: TOTAL LABOR"/>
    <s v="MA41LGE"/>
    <s v="MA41LGE"/>
    <s v="OTHER"/>
    <s v="P42100: GENERATION"/>
    <n v="-136170"/>
    <n v="-135420"/>
    <n v="-148971"/>
    <n v="-140109"/>
    <n v="-132986"/>
    <n v="-138671"/>
    <n v="-136398"/>
    <n v="-146181"/>
    <n v="-141270"/>
    <n v="-139532"/>
    <n v="-133027"/>
    <n v="-131130"/>
    <n v="-1659866"/>
    <n v="0"/>
    <n v="-1244899.5"/>
  </r>
  <r>
    <s v="PPLETO: TOTAL OPERATING EXPENSE"/>
    <m/>
    <n v="510900"/>
    <s v="MTCE SUPER/ENG - STEAM - INDIRECT"/>
    <x v="1"/>
    <s v="0301 - TRIMBLE COUNTY COMMON-GENERATION"/>
    <x v="3"/>
    <s v="PLTL: TOTAL LABOR"/>
    <s v="MA40LGE"/>
    <s v="MASS ALLOC 40 BUDGET"/>
    <s v="GEN O M: OTHER"/>
    <s v="P42100: GENERATION"/>
    <n v="-135512"/>
    <n v="-121920"/>
    <n v="-121099"/>
    <n v="-126150"/>
    <n v="-124184"/>
    <n v="-117130"/>
    <n v="-128195"/>
    <n v="-132587"/>
    <n v="-127398"/>
    <n v="-138213"/>
    <n v="-104311"/>
    <n v="-113273"/>
    <n v="-1489972"/>
    <n v="-450541.17370534799"/>
    <n v="-666937.82629465207"/>
  </r>
  <r>
    <s v="PPLETO: TOTAL OPERATING EXPENSE"/>
    <m/>
    <n v="506100"/>
    <s v="MISC STM PWR EXP"/>
    <x v="1"/>
    <s v="0321 - TRIMBLE COUNTY 2 - GENERATION"/>
    <x v="3"/>
    <s v="PNTL: TOTAL NON-LABOR"/>
    <s v="MA41LGE"/>
    <s v="MA41LGE"/>
    <s v="OTHER"/>
    <s v="P42100: GENERATION"/>
    <n v="-135497"/>
    <n v="-136522"/>
    <n v="-142299"/>
    <n v="-175493"/>
    <n v="-142299"/>
    <n v="-141754"/>
    <n v="-139023"/>
    <n v="-137129"/>
    <n v="-143387"/>
    <n v="-143649"/>
    <n v="-146652"/>
    <n v="-156824"/>
    <n v="-1740526"/>
    <n v="0"/>
    <n v="-1305394.5"/>
  </r>
  <r>
    <s v="PPLETO: TOTAL OPERATING EXPENSE"/>
    <m/>
    <n v="510100"/>
    <s v="MTCE SUPER/ENG - STEAM"/>
    <x v="1"/>
    <s v="0321 - TRIMBLE COUNTY 2 - GENERATION"/>
    <x v="6"/>
    <s v="PLTL: TOTAL LABOR"/>
    <s v="MA41LGE"/>
    <s v="MA41LGE"/>
    <s v="OTHER"/>
    <s v="P42100: GENERATION"/>
    <n v="-135391"/>
    <n v="-135876"/>
    <n v="-148562"/>
    <n v="-132770"/>
    <n v="-136559"/>
    <n v="-136410"/>
    <n v="-127513"/>
    <n v="-153964"/>
    <n v="-141907"/>
    <n v="-138814"/>
    <n v="-131529"/>
    <n v="-118894"/>
    <n v="-1638190"/>
    <n v="0"/>
    <n v="-1228642.5"/>
  </r>
  <r>
    <s v="PPLETO: TOTAL OPERATING EXPENSE"/>
    <m/>
    <n v="505100"/>
    <s v="ELECTRIC SYS OPR"/>
    <x v="1"/>
    <s v="0321 - TRIMBLE COUNTY 2 - GENERATION"/>
    <x v="4"/>
    <s v="PLTL: TOTAL LABOR"/>
    <s v="MA41LGE"/>
    <s v="MA41LGE"/>
    <s v="OTHER"/>
    <s v="P42100: GENERATION"/>
    <n v="-135329"/>
    <n v="-120899"/>
    <n v="-121278"/>
    <n v="-126484"/>
    <n v="-124837"/>
    <n v="-117929"/>
    <n v="-129173"/>
    <n v="-131787"/>
    <n v="-127512"/>
    <n v="-137485"/>
    <n v="-106298"/>
    <n v="-116771"/>
    <n v="-1495782"/>
    <n v="0"/>
    <n v="-1121836.5"/>
  </r>
  <r>
    <s v="PPLETO: TOTAL OPERATING EXPENSE"/>
    <m/>
    <n v="506100"/>
    <s v="MISC STM PWR EXP"/>
    <x v="1"/>
    <s v="0301 - TRIMBLE COUNTY COMMON-GENERATION"/>
    <x v="9"/>
    <s v="PLTL: TOTAL LABOR"/>
    <s v="MA40LGE"/>
    <s v="MASS ALLOC 40 BUDGET"/>
    <s v="GEN O M: OTHER"/>
    <s v="P42100: GENERATION"/>
    <n v="-135143"/>
    <n v="-120977"/>
    <n v="-120933"/>
    <n v="-125977"/>
    <n v="-124146"/>
    <n v="-117141"/>
    <n v="-128230"/>
    <n v="-131596"/>
    <n v="-127057"/>
    <n v="-137217"/>
    <n v="-105210"/>
    <n v="-114775"/>
    <n v="-1488402"/>
    <n v="-450066.43348021799"/>
    <n v="-666235.06651978206"/>
  </r>
  <r>
    <s v="PPLETO: TOTAL OPERATING EXPENSE"/>
    <m/>
    <n v="502100"/>
    <s v="STM EXP(EX SDRS.SPP)"/>
    <x v="1"/>
    <s v="0301 - TRIMBLE COUNTY COMMON-GENERATION"/>
    <x v="5"/>
    <s v="PNTL: TOTAL NON-LABOR"/>
    <s v="MA40LGE"/>
    <s v="MASS ALLOC 40 BUDGET"/>
    <s v="GEN O M: OTHER"/>
    <s v="P42100: GENERATION"/>
    <n v="-134960"/>
    <n v="-135617"/>
    <n v="-134960"/>
    <n v="-134960"/>
    <n v="-134960"/>
    <n v="-134960"/>
    <n v="-162341"/>
    <n v="-137341"/>
    <n v="-137341"/>
    <n v="-137341"/>
    <n v="-137341"/>
    <n v="-137341"/>
    <n v="-1659460"/>
    <n v="-501791.34649313998"/>
    <n v="-742803.65350686002"/>
  </r>
  <r>
    <s v="PPLETO: TOTAL OPERATING EXPENSE"/>
    <m/>
    <n v="500100"/>
    <s v="OPER SUPER/ENG"/>
    <x v="1"/>
    <s v="0321 - TRIMBLE COUNTY 2 - GENERATION"/>
    <x v="7"/>
    <s v="PLTL: TOTAL LABOR"/>
    <s v="MA41LGE"/>
    <s v="MA41LGE"/>
    <s v="OTHER"/>
    <s v="P42100: GENERATION"/>
    <n v="-132608"/>
    <n v="-125654"/>
    <n v="-137237"/>
    <n v="-115457"/>
    <n v="-132692"/>
    <n v="-127091"/>
    <n v="-116829"/>
    <n v="-141252"/>
    <n v="-121989"/>
    <n v="-134427"/>
    <n v="-121464"/>
    <n v="-100940"/>
    <n v="-1507639"/>
    <n v="0"/>
    <n v="-1130729.25"/>
  </r>
  <r>
    <s v="PPLETO: TOTAL OPERATING EXPENSE"/>
    <m/>
    <n v="506100"/>
    <s v="MISC STM PWR EXP"/>
    <x v="1"/>
    <s v="0321 - TRIMBLE COUNTY 2 - GENERATION"/>
    <x v="2"/>
    <s v="PNTL: TOTAL NON-LABOR"/>
    <s v="MA41LGE"/>
    <s v="MA41LGE"/>
    <s v="OTHER"/>
    <s v="P42100: GENERATION"/>
    <n v="-132430"/>
    <n v="-133428"/>
    <n v="-139034"/>
    <n v="-171261"/>
    <n v="-139034"/>
    <n v="-138506"/>
    <n v="-135856"/>
    <n v="-134015"/>
    <n v="-140090"/>
    <n v="-140347"/>
    <n v="-143260"/>
    <n v="-153137"/>
    <n v="-1700398"/>
    <n v="0"/>
    <n v="-1275298.5"/>
  </r>
  <r>
    <s v="PPLETO: TOTAL OPERATING EXPENSE"/>
    <m/>
    <n v="506100"/>
    <s v="MISC STM PWR EXP"/>
    <x v="1"/>
    <s v="0301 - TRIMBLE COUNTY COMMON-GENERATION"/>
    <x v="8"/>
    <s v="PLTL: TOTAL LABOR"/>
    <s v="MA40LGE"/>
    <s v="MASS ALLOC 40 BUDGET"/>
    <s v="GEN O M: OTHER"/>
    <s v="P42100: GENERATION"/>
    <n v="-131800"/>
    <n v="-124660"/>
    <n v="-117988"/>
    <n v="-122967"/>
    <n v="-127909"/>
    <n v="-107770"/>
    <n v="-125306"/>
    <n v="-128446"/>
    <n v="-117349"/>
    <n v="-133955"/>
    <n v="-109469"/>
    <n v="-105721"/>
    <n v="-1453339"/>
    <n v="-439464.00257975096"/>
    <n v="-650540.24742024904"/>
  </r>
  <r>
    <s v="PPLETO: TOTAL OPERATING EXPENSE"/>
    <m/>
    <n v="510900"/>
    <s v="MTCE SUPER/ENG - STEAM - INDIRECT"/>
    <x v="1"/>
    <s v="0301 - TRIMBLE COUNTY COMMON-GENERATION"/>
    <x v="2"/>
    <s v="PLTL: TOTAL LABOR"/>
    <s v="MA40LGE"/>
    <s v="MASS ALLOC 40 BUDGET"/>
    <s v="GEN O M: OTHER"/>
    <s v="P42100: GENERATION"/>
    <n v="-131563"/>
    <n v="-118367"/>
    <n v="-117569"/>
    <n v="-122474"/>
    <n v="-120565"/>
    <n v="-113717"/>
    <n v="-124459"/>
    <n v="-128723"/>
    <n v="-123686"/>
    <n v="-134186"/>
    <n v="-101272"/>
    <n v="-109972"/>
    <n v="-1446550"/>
    <n v="-437411.12908394996"/>
    <n v="-647501.37091605004"/>
  </r>
  <r>
    <s v="PPLETO: TOTAL OPERATING EXPENSE"/>
    <m/>
    <n v="505100"/>
    <s v="ELECTRIC SYS OPR"/>
    <x v="1"/>
    <s v="0321 - TRIMBLE COUNTY 2 - GENERATION"/>
    <x v="3"/>
    <s v="PLTL: TOTAL LABOR"/>
    <s v="MA41LGE"/>
    <s v="MA41LGE"/>
    <s v="OTHER"/>
    <s v="P42100: GENERATION"/>
    <n v="-131384"/>
    <n v="-117374"/>
    <n v="-117742"/>
    <n v="-122797"/>
    <n v="-121197"/>
    <n v="-114491"/>
    <n v="-125407"/>
    <n v="-127945"/>
    <n v="-123795"/>
    <n v="-133477"/>
    <n v="-103198"/>
    <n v="-113367"/>
    <n v="-1452172"/>
    <n v="0"/>
    <n v="-1089129"/>
  </r>
  <r>
    <s v="PPLETO: TOTAL OPERATING EXPENSE"/>
    <m/>
    <n v="511100"/>
    <s v="MTCE-STRUCTURES"/>
    <x v="1"/>
    <s v="0321 - TRIMBLE COUNTY 2 - GENERATION"/>
    <x v="4"/>
    <s v="PNTL: TOTAL NON-LABOR"/>
    <s v="MA41LGE"/>
    <s v="MA41LGE"/>
    <s v="OTHER"/>
    <s v="P42100: GENERATION"/>
    <n v="-129576"/>
    <n v="-73506"/>
    <n v="-83041"/>
    <n v="-87583"/>
    <n v="-73561"/>
    <n v="-76470"/>
    <n v="-73644"/>
    <n v="-129704"/>
    <n v="-129739"/>
    <n v="-81944"/>
    <n v="-73699"/>
    <n v="-134543"/>
    <n v="-1147011"/>
    <n v="0"/>
    <n v="-860258.25"/>
  </r>
  <r>
    <s v="PPLETO: TOTAL OPERATING EXPENSE"/>
    <m/>
    <n v="506100"/>
    <s v="MISC STM PWR EXP"/>
    <x v="1"/>
    <s v="0321 - TRIMBLE COUNTY 2 - GENERATION"/>
    <x v="1"/>
    <s v="PNTL: TOTAL NON-LABOR"/>
    <s v="MA41LGE"/>
    <s v="MA41LGE"/>
    <s v="OTHER"/>
    <s v="P42100: GENERATION"/>
    <n v="-129436"/>
    <n v="-130407"/>
    <n v="-135848"/>
    <n v="-167137"/>
    <n v="-135848"/>
    <n v="-135335"/>
    <n v="-132765"/>
    <n v="-130975"/>
    <n v="-136874"/>
    <n v="-137125"/>
    <n v="-139951"/>
    <n v="-149541"/>
    <n v="-1661240"/>
    <n v="0"/>
    <n v="-1245930"/>
  </r>
  <r>
    <s v="PPLETO: TOTAL OPERATING EXPENSE"/>
    <m/>
    <n v="510900"/>
    <s v="MTCE SUPER/ENG - STEAM - INDIRECT"/>
    <x v="1"/>
    <s v="0301 - TRIMBLE COUNTY COMMON-GENERATION"/>
    <x v="1"/>
    <s v="PLTL: TOTAL LABOR"/>
    <s v="MA40LGE"/>
    <s v="MASS ALLOC 40 BUDGET"/>
    <s v="GEN O M: OTHER"/>
    <s v="P42100: GENERATION"/>
    <n v="-127734"/>
    <n v="-114922"/>
    <n v="-114148"/>
    <n v="-118909"/>
    <n v="-117057"/>
    <n v="-110407"/>
    <n v="-120837"/>
    <n v="-124977"/>
    <n v="-120086"/>
    <n v="-130280"/>
    <n v="-98324"/>
    <n v="-106771"/>
    <n v="-1404453"/>
    <n v="-424681.74102197698"/>
    <n v="-628658.00897802296"/>
  </r>
  <r>
    <s v="PPLETO: TOTAL OPERATING EXPENSE"/>
    <m/>
    <n v="505100"/>
    <s v="ELECTRIC SYS OPR"/>
    <x v="1"/>
    <s v="0321 - TRIMBLE COUNTY 2 - GENERATION"/>
    <x v="2"/>
    <s v="PLTL: TOTAL LABOR"/>
    <s v="MA41LGE"/>
    <s v="MA41LGE"/>
    <s v="OTHER"/>
    <s v="P42100: GENERATION"/>
    <n v="-127555"/>
    <n v="-113954"/>
    <n v="-114310"/>
    <n v="-119218"/>
    <n v="-117665"/>
    <n v="-111154"/>
    <n v="-121752"/>
    <n v="-124216"/>
    <n v="-120187"/>
    <n v="-129587"/>
    <n v="-100191"/>
    <n v="-110063"/>
    <n v="-1409852"/>
    <n v="0"/>
    <n v="-1057389"/>
  </r>
  <r>
    <s v="PPLETO: TOTAL OPERATING EXPENSE"/>
    <m/>
    <n v="506100"/>
    <s v="MISC STM PWR EXP"/>
    <x v="1"/>
    <s v="0321 - TRIMBLE COUNTY 2 - GENERATION"/>
    <x v="0"/>
    <s v="PNTL: TOTAL NON-LABOR"/>
    <s v="MA41LGE"/>
    <s v="MA41LGE"/>
    <s v="OTHER"/>
    <s v="P42100: GENERATION"/>
    <n v="-126511"/>
    <n v="-127455"/>
    <n v="-132736"/>
    <n v="-163113"/>
    <n v="-132736"/>
    <n v="-132238"/>
    <n v="-129745"/>
    <n v="-128005"/>
    <n v="-133732"/>
    <n v="-133978"/>
    <n v="-136720"/>
    <n v="-146031"/>
    <n v="-1622998"/>
    <n v="0"/>
    <n v="-1217248.5"/>
  </r>
  <r>
    <s v="PPLETO: TOTAL OPERATING EXPENSE"/>
    <m/>
    <n v="511100"/>
    <s v="MTCE-STRUCTURES"/>
    <x v="1"/>
    <s v="0321 - TRIMBLE COUNTY 2 - GENERATION"/>
    <x v="3"/>
    <s v="PNTL: TOTAL NON-LABOR"/>
    <s v="MA41LGE"/>
    <s v="MA41LGE"/>
    <s v="OTHER"/>
    <s v="P42100: GENERATION"/>
    <n v="-125945"/>
    <n v="-71510"/>
    <n v="-80767"/>
    <n v="-85176"/>
    <n v="-71564"/>
    <n v="-74388"/>
    <n v="-71644"/>
    <n v="-126070"/>
    <n v="-126104"/>
    <n v="-79702"/>
    <n v="-71698"/>
    <n v="-130767"/>
    <n v="-1115334"/>
    <n v="0"/>
    <n v="-836500.5"/>
  </r>
  <r>
    <s v="PPLETO: TOTAL OPERATING EXPENSE"/>
    <m/>
    <n v="500100"/>
    <s v="OPER SUPER/ENG"/>
    <x v="1"/>
    <s v="0321 - TRIMBLE COUNTY 2 - GENERATION"/>
    <x v="6"/>
    <s v="PLTL: TOTAL LABOR"/>
    <s v="MA41LGE"/>
    <s v="MA41LGE"/>
    <s v="OTHER"/>
    <s v="P42100: GENERATION"/>
    <n v="-125442"/>
    <n v="-125590"/>
    <n v="-137173"/>
    <n v="-122555"/>
    <n v="-125648"/>
    <n v="-125392"/>
    <n v="-116958"/>
    <n v="-141263"/>
    <n v="-130856"/>
    <n v="-127390"/>
    <n v="-121502"/>
    <n v="-108300"/>
    <n v="-1508068"/>
    <n v="0"/>
    <n v="-1131051"/>
  </r>
  <r>
    <s v="PPLETO: TOTAL OPERATING EXPENSE"/>
    <m/>
    <n v="500100"/>
    <s v="OPER SUPER/ENG"/>
    <x v="1"/>
    <s v="0321 - TRIMBLE COUNTY 2 - GENERATION"/>
    <x v="5"/>
    <s v="PLTL: TOTAL LABOR"/>
    <s v="MA41LGE"/>
    <s v="MA41LGE"/>
    <s v="OTHER"/>
    <s v="P42100: GENERATION"/>
    <n v="-125166"/>
    <n v="-125292"/>
    <n v="-136872"/>
    <n v="-127613"/>
    <n v="-120122"/>
    <n v="-125171"/>
    <n v="-122079"/>
    <n v="-133895"/>
    <n v="-128826"/>
    <n v="-127134"/>
    <n v="-119536"/>
    <n v="-113531"/>
    <n v="-1505236"/>
    <n v="0"/>
    <n v="-1128927"/>
  </r>
  <r>
    <s v="PPLETO: TOTAL OPERATING EXPENSE"/>
    <m/>
    <n v="510900"/>
    <s v="MTCE SUPER/ENG - STEAM - INDIRECT"/>
    <x v="1"/>
    <s v="0301 - TRIMBLE COUNTY COMMON-GENERATION"/>
    <x v="0"/>
    <s v="PLTL: TOTAL LABOR"/>
    <s v="MA40LGE"/>
    <s v="MASS ALLOC 40 BUDGET"/>
    <s v="GEN O M: OTHER"/>
    <s v="P42100: GENERATION"/>
    <n v="-124014"/>
    <n v="-111575"/>
    <n v="-110823"/>
    <n v="-115446"/>
    <n v="-113647"/>
    <n v="-107192"/>
    <n v="-117317"/>
    <n v="-121336"/>
    <n v="-116588"/>
    <n v="-126486"/>
    <n v="-95460"/>
    <n v="-103661"/>
    <n v="-1363546"/>
    <n v="-412312.18790771399"/>
    <n v="-610347.31209228607"/>
  </r>
  <r>
    <s v="PPLETO: TOTAL OPERATING EXPENSE"/>
    <m/>
    <n v="505100"/>
    <s v="ELECTRIC SYS OPR"/>
    <x v="1"/>
    <s v="0321 - TRIMBLE COUNTY 2 - GENERATION"/>
    <x v="1"/>
    <s v="PLTL: TOTAL LABOR"/>
    <s v="MA41LGE"/>
    <s v="MA41LGE"/>
    <s v="OTHER"/>
    <s v="P42100: GENERATION"/>
    <n v="-123843"/>
    <n v="-110637"/>
    <n v="-110984"/>
    <n v="-115749"/>
    <n v="-114241"/>
    <n v="-107920"/>
    <n v="-118209"/>
    <n v="-120601"/>
    <n v="-116689"/>
    <n v="-125816"/>
    <n v="-97275"/>
    <n v="-106860"/>
    <n v="-1368822"/>
    <n v="0"/>
    <n v="-1026616.5"/>
  </r>
  <r>
    <s v="PPLETO: TOTAL OPERATING EXPENSE"/>
    <m/>
    <n v="511100"/>
    <s v="MTCE-STRUCTURES"/>
    <x v="1"/>
    <s v="0321 - TRIMBLE COUNTY 2 - GENERATION"/>
    <x v="2"/>
    <s v="PNTL: TOTAL NON-LABOR"/>
    <s v="MA41LGE"/>
    <s v="MA41LGE"/>
    <s v="OTHER"/>
    <s v="P42100: GENERATION"/>
    <n v="-122420"/>
    <n v="-69571"/>
    <n v="-78558"/>
    <n v="-82839"/>
    <n v="-69623"/>
    <n v="-72365"/>
    <n v="-69701"/>
    <n v="-122541"/>
    <n v="-122574"/>
    <n v="-77525"/>
    <n v="-69753"/>
    <n v="-127101"/>
    <n v="-1084570"/>
    <n v="0"/>
    <n v="-813427.5"/>
  </r>
  <r>
    <s v="PPLETO: TOTAL OPERATING EXPENSE"/>
    <m/>
    <n v="506100"/>
    <s v="MISC STM PWR EXP"/>
    <x v="1"/>
    <s v="0301 - TRIMBLE COUNTY COMMON-GENERATION"/>
    <x v="7"/>
    <s v="PLTL: TOTAL LABOR"/>
    <s v="MA40LGE"/>
    <s v="MASS ALLOC 40 BUDGET"/>
    <s v="GEN O M: OTHER"/>
    <s v="P42100: GENERATION"/>
    <n v="-122245"/>
    <n v="-115408"/>
    <n v="-126643"/>
    <n v="-107362"/>
    <n v="-123418"/>
    <n v="-118501"/>
    <n v="-109706"/>
    <n v="-130395"/>
    <n v="-113216"/>
    <n v="-124467"/>
    <n v="-113636"/>
    <n v="-97310"/>
    <n v="-1402307"/>
    <n v="-424032.828586863"/>
    <n v="-627697.421413137"/>
  </r>
  <r>
    <s v="PPLETO: TOTAL OPERATING EXPENSE"/>
    <m/>
    <n v="511100"/>
    <s v="MTCE-STRUCTURES"/>
    <x v="1"/>
    <s v="0321 - TRIMBLE COUNTY 2 - GENERATION"/>
    <x v="5"/>
    <s v="PNTL: TOTAL NON-LABOR"/>
    <s v="MA41LGE"/>
    <s v="MA41LGE"/>
    <s v="OTHER"/>
    <s v="P42100: GENERATION"/>
    <n v="-121932"/>
    <n v="-147092"/>
    <n v="-101166"/>
    <n v="-100516"/>
    <n v="-75306"/>
    <n v="-77841"/>
    <n v="-101313"/>
    <n v="-101321"/>
    <n v="-77152"/>
    <n v="-84273"/>
    <n v="-77161"/>
    <n v="-76984"/>
    <n v="-1142058"/>
    <n v="0"/>
    <n v="-856543.5"/>
  </r>
  <r>
    <s v="PPLETO: TOTAL OPERATING EXPENSE"/>
    <m/>
    <n v="506100"/>
    <s v="MISC STM PWR EXP"/>
    <x v="1"/>
    <s v="0321 - TRIMBLE COUNTY 2 - GENERATION"/>
    <x v="9"/>
    <s v="PNTL: TOTAL NON-LABOR"/>
    <s v="MA41LGE"/>
    <s v="MA41LGE"/>
    <s v="OTHER"/>
    <s v="P42100: GENERATION"/>
    <n v="-121899"/>
    <n v="-122818"/>
    <n v="-127942"/>
    <n v="-157435"/>
    <n v="-127942"/>
    <n v="-127459"/>
    <n v="-125042"/>
    <n v="-123349"/>
    <n v="-128909"/>
    <n v="-129151"/>
    <n v="-131810"/>
    <n v="-140852"/>
    <n v="-1564609"/>
    <n v="0"/>
    <n v="-1173456.75"/>
  </r>
  <r>
    <s v="PPLETO: TOTAL OPERATING EXPENSE"/>
    <m/>
    <n v="511100"/>
    <s v="MTCE-STRUCTURES"/>
    <x v="1"/>
    <s v="0321 - TRIMBLE COUNTY 2 - GENERATION"/>
    <x v="6"/>
    <s v="PNTL: TOTAL NON-LABOR"/>
    <s v="MA41LGE"/>
    <s v="MA41LGE"/>
    <s v="OTHER"/>
    <s v="P42100: GENERATION"/>
    <n v="-121059"/>
    <n v="-147634"/>
    <n v="-104126"/>
    <n v="-92914"/>
    <n v="-80819"/>
    <n v="-83329"/>
    <n v="-80891"/>
    <n v="-80899"/>
    <n v="-80929"/>
    <n v="-88051"/>
    <n v="-80939"/>
    <n v="-104961"/>
    <n v="-1146550"/>
    <n v="0"/>
    <n v="-859912.5"/>
  </r>
  <r>
    <s v="PPLETO: TOTAL OPERATING EXPENSE"/>
    <m/>
    <n v="510900"/>
    <s v="MTCE SUPER/ENG - STEAM - INDIRECT"/>
    <x v="1"/>
    <s v="0301 - TRIMBLE COUNTY COMMON-GENERATION"/>
    <x v="9"/>
    <s v="PLTL: TOTAL LABOR"/>
    <s v="MA40LGE"/>
    <s v="MASS ALLOC 40 BUDGET"/>
    <s v="GEN O M: OTHER"/>
    <s v="P42100: GENERATION"/>
    <n v="-120402"/>
    <n v="-108325"/>
    <n v="-107595"/>
    <n v="-112083"/>
    <n v="-110337"/>
    <n v="-104070"/>
    <n v="-113900"/>
    <n v="-117802"/>
    <n v="-113193"/>
    <n v="-122802"/>
    <n v="-92680"/>
    <n v="-100642"/>
    <n v="-1323831"/>
    <n v="-400303.07450577896"/>
    <n v="-592570.17549422104"/>
  </r>
  <r>
    <s v="PPLETO: TOTAL OPERATING EXPENSE"/>
    <m/>
    <n v="505100"/>
    <s v="ELECTRIC SYS OPR"/>
    <x v="1"/>
    <s v="0321 - TRIMBLE COUNTY 2 - GENERATION"/>
    <x v="0"/>
    <s v="PLTL: TOTAL LABOR"/>
    <s v="MA41LGE"/>
    <s v="MA41LGE"/>
    <s v="OTHER"/>
    <s v="P42100: GENERATION"/>
    <n v="-120236"/>
    <n v="-107415"/>
    <n v="-107751"/>
    <n v="-112377"/>
    <n v="-110913"/>
    <n v="-104776"/>
    <n v="-114766"/>
    <n v="-117088"/>
    <n v="-113291"/>
    <n v="-122151"/>
    <n v="-94442"/>
    <n v="-103747"/>
    <n v="-1328953"/>
    <n v="0"/>
    <n v="-996714.75"/>
  </r>
  <r>
    <s v="PPLETO: TOTAL OPERATING EXPENSE"/>
    <m/>
    <n v="511100"/>
    <s v="MTCE-STRUCTURES"/>
    <x v="1"/>
    <s v="0321 - TRIMBLE COUNTY 2 - GENERATION"/>
    <x v="1"/>
    <s v="PNTL: TOTAL NON-LABOR"/>
    <s v="MA41LGE"/>
    <s v="MA41LGE"/>
    <s v="OTHER"/>
    <s v="P42100: GENERATION"/>
    <n v="-118999"/>
    <n v="-67687"/>
    <n v="-76413"/>
    <n v="-80570"/>
    <n v="-67738"/>
    <n v="-70400"/>
    <n v="-67814"/>
    <n v="-119116"/>
    <n v="-119148"/>
    <n v="-75410"/>
    <n v="-67865"/>
    <n v="-123544"/>
    <n v="-1054703"/>
    <n v="0"/>
    <n v="-791027.25"/>
  </r>
  <r>
    <s v="PPLETO: TOTAL OPERATING EXPENSE"/>
    <m/>
    <n v="510900"/>
    <s v="MTCE SUPER/ENG - STEAM - INDIRECT"/>
    <x v="1"/>
    <s v="0301 - TRIMBLE COUNTY COMMON-GENERATION"/>
    <x v="8"/>
    <s v="PLTL: TOTAL LABOR"/>
    <s v="MA40LGE"/>
    <s v="MASS ALLOC 40 BUDGET"/>
    <s v="GEN O M: OTHER"/>
    <s v="P42100: GENERATION"/>
    <n v="-117586"/>
    <n v="-111828"/>
    <n v="-105164"/>
    <n v="-109663"/>
    <n v="-114081"/>
    <n v="-95988"/>
    <n v="-111702"/>
    <n v="-115261"/>
    <n v="-104729"/>
    <n v="-120195"/>
    <n v="-96872"/>
    <n v="-93109"/>
    <n v="-1296177"/>
    <n v="-391940.99413269298"/>
    <n v="-580191.75586730696"/>
  </r>
  <r>
    <s v="PPLETO: TOTAL OPERATING EXPENSE"/>
    <m/>
    <n v="505100"/>
    <s v="ELECTRIC SYS OPR"/>
    <x v="1"/>
    <s v="0321 - TRIMBLE COUNTY 2 - GENERATION"/>
    <x v="9"/>
    <s v="PLTL: TOTAL LABOR"/>
    <s v="MA41LGE"/>
    <s v="MA41LGE"/>
    <s v="OTHER"/>
    <s v="P42100: GENERATION"/>
    <n v="-116734"/>
    <n v="-104286"/>
    <n v="-104613"/>
    <n v="-109104"/>
    <n v="-107683"/>
    <n v="-101725"/>
    <n v="-111423"/>
    <n v="-113678"/>
    <n v="-109991"/>
    <n v="-118593"/>
    <n v="-91691"/>
    <n v="-100725"/>
    <n v="-1290246"/>
    <n v="0"/>
    <n v="-967684.5"/>
  </r>
  <r>
    <s v="PPLETO: TOTAL OPERATING EXPENSE"/>
    <m/>
    <n v="506100"/>
    <s v="MISC STM PWR EXP"/>
    <x v="1"/>
    <s v="0321 - TRIMBLE COUNTY 2 - GENERATION"/>
    <x v="8"/>
    <s v="PNTL: TOTAL NON-LABOR"/>
    <s v="MA41LGE"/>
    <s v="MA41LGE"/>
    <s v="OTHER"/>
    <s v="P42100: GENERATION"/>
    <n v="-116367"/>
    <n v="-117286"/>
    <n v="-122411"/>
    <n v="-151904"/>
    <n v="-122411"/>
    <n v="-121927"/>
    <n v="-119510"/>
    <n v="-117818"/>
    <n v="-123378"/>
    <n v="-123619"/>
    <n v="-126279"/>
    <n v="-135320"/>
    <n v="-1498228"/>
    <n v="0"/>
    <n v="-1123671"/>
  </r>
  <r>
    <s v="PPLETO: TOTAL OPERATING EXPENSE"/>
    <m/>
    <n v="511100"/>
    <s v="MTCE-STRUCTURES"/>
    <x v="1"/>
    <s v="0321 - TRIMBLE COUNTY 2 - GENERATION"/>
    <x v="0"/>
    <s v="PNTL: TOTAL NON-LABOR"/>
    <s v="MA41LGE"/>
    <s v="MA41LGE"/>
    <s v="OTHER"/>
    <s v="P42100: GENERATION"/>
    <n v="-115671"/>
    <n v="-65855"/>
    <n v="-74326"/>
    <n v="-78362"/>
    <n v="-65904"/>
    <n v="-68489"/>
    <n v="-65977"/>
    <n v="-115785"/>
    <n v="-115816"/>
    <n v="-73352"/>
    <n v="-66027"/>
    <n v="-120084"/>
    <n v="-1025649"/>
    <n v="0"/>
    <n v="-769236.75"/>
  </r>
  <r>
    <s v="PPLETO: TOTAL OPERATING EXPENSE"/>
    <m/>
    <n v="926003"/>
    <s v="MEDICAL INSURANCE EXPENSE - BURDENS"/>
    <x v="1"/>
    <s v="0321 - TRIMBLE COUNTY 2 - GENERATION"/>
    <x v="4"/>
    <s v="PLTL: TOTAL LABOR"/>
    <s v="MA41LGE"/>
    <s v="MA41LGE"/>
    <s v="OTHER"/>
    <s v="P42100: GENERATION"/>
    <n v="-115203"/>
    <n v="-103664"/>
    <n v="-102881"/>
    <n v="-107044"/>
    <n v="-105280"/>
    <n v="-99206"/>
    <n v="-108521"/>
    <n v="-112503"/>
    <n v="-108069"/>
    <n v="-117232"/>
    <n v="-88354"/>
    <n v="-95524"/>
    <n v="-1263482"/>
    <n v="0"/>
    <n v="-947611.5"/>
  </r>
  <r>
    <s v="PPLETO: TOTAL OPERATING EXPENSE"/>
    <m/>
    <n v="505100"/>
    <s v="ELECTRIC SYS OPR"/>
    <x v="1"/>
    <s v="0321 - TRIMBLE COUNTY 2 - GENERATION"/>
    <x v="8"/>
    <s v="PLTL: TOTAL LABOR"/>
    <s v="MA41LGE"/>
    <s v="MA41LGE"/>
    <s v="OTHER"/>
    <s v="P42100: GENERATION"/>
    <n v="-113835"/>
    <n v="-107424"/>
    <n v="-102060"/>
    <n v="-106501"/>
    <n v="-110889"/>
    <n v="-93675"/>
    <n v="-108902"/>
    <n v="-110965"/>
    <n v="-101646"/>
    <n v="-115786"/>
    <n v="-95316"/>
    <n v="-92951"/>
    <n v="-1259950"/>
    <n v="0"/>
    <n v="-944962.5"/>
  </r>
  <r>
    <s v="PPLETO: TOTAL OPERATING EXPENSE"/>
    <m/>
    <n v="506100"/>
    <s v="MISC STM PWR EXP"/>
    <x v="1"/>
    <s v="0301 - TRIMBLE COUNTY COMMON-GENERATION"/>
    <x v="6"/>
    <s v="PLTL: TOTAL LABOR"/>
    <s v="MA40LGE"/>
    <s v="MASS ALLOC 40 BUDGET"/>
    <s v="GEN O M: OTHER"/>
    <s v="P42100: GENERATION"/>
    <n v="-112611"/>
    <n v="-112237"/>
    <n v="-123187"/>
    <n v="-110852"/>
    <n v="-114052"/>
    <n v="-114026"/>
    <n v="-107168"/>
    <n v="-127016"/>
    <n v="-118106"/>
    <n v="-115082"/>
    <n v="-110779"/>
    <n v="-101719"/>
    <n v="-1366836"/>
    <n v="-413307.02570432401"/>
    <n v="-611819.97429567599"/>
  </r>
  <r>
    <s v="PPLETO: TOTAL OPERATING EXPENSE"/>
    <m/>
    <n v="511100"/>
    <s v="MTCE-STRUCTURES"/>
    <x v="1"/>
    <s v="0321 - TRIMBLE COUNTY 2 - GENERATION"/>
    <x v="9"/>
    <s v="PNTL: TOTAL NON-LABOR"/>
    <s v="MA41LGE"/>
    <s v="MA41LGE"/>
    <s v="OTHER"/>
    <s v="P42100: GENERATION"/>
    <n v="-112438"/>
    <n v="-64073"/>
    <n v="-72298"/>
    <n v="-76215"/>
    <n v="-64121"/>
    <n v="-66630"/>
    <n v="-64192"/>
    <n v="-112549"/>
    <n v="-112579"/>
    <n v="-71352"/>
    <n v="-64240"/>
    <n v="-116723"/>
    <n v="-997409"/>
    <n v="0"/>
    <n v="-748056.75"/>
  </r>
  <r>
    <s v="PPLETO: TOTAL OPERATING EXPENSE"/>
    <m/>
    <n v="926003"/>
    <s v="MEDICAL INSURANCE EXPENSE - BURDENS"/>
    <x v="1"/>
    <s v="0321 - TRIMBLE COUNTY 2 - GENERATION"/>
    <x v="3"/>
    <s v="PLTL: TOTAL LABOR"/>
    <s v="MA41LGE"/>
    <s v="MA41LGE"/>
    <s v="OTHER"/>
    <s v="P42100: GENERATION"/>
    <n v="-111845"/>
    <n v="-100642"/>
    <n v="-99881"/>
    <n v="-103923"/>
    <n v="-102211"/>
    <n v="-96314"/>
    <n v="-105357"/>
    <n v="-109223"/>
    <n v="-104918"/>
    <n v="-113814"/>
    <n v="-85778"/>
    <n v="-92739"/>
    <n v="-1226644"/>
    <n v="0"/>
    <n v="-919983"/>
  </r>
  <r>
    <s v="PPLETO: TOTAL OPERATING EXPENSE"/>
    <m/>
    <n v="513100"/>
    <s v="MTCE-ELECTRIC PLANT"/>
    <x v="1"/>
    <s v="0301 - TRIMBLE COUNTY COMMON-GENERATION"/>
    <x v="4"/>
    <s v="PLTL: TOTAL LABOR"/>
    <s v="MA40LGE"/>
    <s v="MASS ALLOC 40 BUDGET"/>
    <s v="GEN O M: OTHER"/>
    <s v="P42100: GENERATION"/>
    <n v="-110710"/>
    <n v="-99229"/>
    <n v="-99058"/>
    <n v="-103202"/>
    <n v="-101703"/>
    <n v="-95962"/>
    <n v="-105060"/>
    <n v="-107950"/>
    <n v="-104095"/>
    <n v="-112563"/>
    <n v="-86034"/>
    <n v="-93890"/>
    <n v="-1219457"/>
    <n v="-368742.22338621301"/>
    <n v="-545850.52661378705"/>
  </r>
  <r>
    <s v="PPLETO: TOTAL OPERATING EXPENSE"/>
    <m/>
    <n v="511100"/>
    <s v="MTCE-STRUCTURES"/>
    <x v="1"/>
    <s v="0321 - TRIMBLE COUNTY 2 - GENERATION"/>
    <x v="8"/>
    <s v="PNTL: TOTAL NON-LABOR"/>
    <s v="MA41LGE"/>
    <s v="MA41LGE"/>
    <s v="OTHER"/>
    <s v="P42100: GENERATION"/>
    <n v="-110130"/>
    <n v="-61765"/>
    <n v="-69990"/>
    <n v="-73907"/>
    <n v="-61813"/>
    <n v="-64322"/>
    <n v="-61884"/>
    <n v="-61892"/>
    <n v="-110271"/>
    <n v="-69044"/>
    <n v="-61932"/>
    <n v="-114415"/>
    <n v="-921364"/>
    <n v="0"/>
    <n v="-691023"/>
  </r>
  <r>
    <s v="PPLETO: TOTAL OPERATING EXPENSE"/>
    <m/>
    <n v="506100"/>
    <s v="MISC STM PWR EXP"/>
    <x v="1"/>
    <s v="0301 - TRIMBLE COUNTY COMMON-GENERATION"/>
    <x v="5"/>
    <s v="PLTL: TOTAL LABOR"/>
    <s v="MA40LGE"/>
    <s v="MASS ALLOC 40 BUDGET"/>
    <s v="GEN O M: OTHER"/>
    <s v="P42100: GENERATION"/>
    <n v="-109882"/>
    <n v="-109508"/>
    <n v="-120225"/>
    <n v="-112854"/>
    <n v="-106913"/>
    <n v="-111488"/>
    <n v="-109446"/>
    <n v="-117968"/>
    <n v="-113841"/>
    <n v="-112466"/>
    <n v="-106768"/>
    <n v="-104375"/>
    <n v="-1335734"/>
    <n v="-403902.331129806"/>
    <n v="-597898.168870194"/>
  </r>
  <r>
    <s v="PPLETO: TOTAL OPERATING EXPENSE"/>
    <m/>
    <n v="510900"/>
    <s v="MTCE SUPER/ENG - STEAM - INDIRECT"/>
    <x v="1"/>
    <s v="0301 - TRIMBLE COUNTY COMMON-GENERATION"/>
    <x v="7"/>
    <s v="PLTL: TOTAL LABOR"/>
    <s v="MA40LGE"/>
    <s v="MASS ALLOC 40 BUDGET"/>
    <s v="GEN O M: OTHER"/>
    <s v="P42100: GENERATION"/>
    <n v="-108895"/>
    <n v="-103400"/>
    <n v="-112775"/>
    <n v="-95509"/>
    <n v="-109939"/>
    <n v="-105580"/>
    <n v="-97536"/>
    <n v="-116914"/>
    <n v="-100919"/>
    <n v="-111528"/>
    <n v="-100564"/>
    <n v="-85436"/>
    <n v="-1248996"/>
    <n v="-377674.29441176396"/>
    <n v="-559072.70558823599"/>
  </r>
  <r>
    <s v="PPLETO: TOTAL OPERATING EXPENSE"/>
    <m/>
    <n v="506900"/>
    <s v="MISC STM PWR EXP - INDIRECT"/>
    <x v="1"/>
    <s v="0301 - TRIMBLE COUNTY COMMON-GENERATION"/>
    <x v="4"/>
    <s v="PLTL: TOTAL LABOR"/>
    <s v="MA40LGE"/>
    <s v="MASS ALLOC 40 BUDGET"/>
    <s v="GEN O M: OTHER"/>
    <s v="P42100: GENERATION"/>
    <n v="-108666"/>
    <n v="-97468"/>
    <n v="-96581"/>
    <n v="-100404"/>
    <n v="-98555"/>
    <n v="-92594"/>
    <n v="-101410"/>
    <n v="-105492"/>
    <n v="-101205"/>
    <n v="-109958"/>
    <n v="-82047"/>
    <n v="-88414"/>
    <n v="-1182796"/>
    <n v="-357656.58555596397"/>
    <n v="-529440.41444403597"/>
  </r>
  <r>
    <s v="PPLETO: TOTAL OPERATING EXPENSE"/>
    <m/>
    <n v="926003"/>
    <s v="MEDICAL INSURANCE EXPENSE - BURDENS"/>
    <x v="1"/>
    <s v="0321 - TRIMBLE COUNTY 2 - GENERATION"/>
    <x v="2"/>
    <s v="PLTL: TOTAL LABOR"/>
    <s v="MA41LGE"/>
    <s v="MA41LGE"/>
    <s v="OTHER"/>
    <s v="P42100: GENERATION"/>
    <n v="-108585"/>
    <n v="-97709"/>
    <n v="-96970"/>
    <n v="-100895"/>
    <n v="-99232"/>
    <n v="-93507"/>
    <n v="-102286"/>
    <n v="-106040"/>
    <n v="-101861"/>
    <n v="-110498"/>
    <n v="-83278"/>
    <n v="-90036"/>
    <n v="-1190897"/>
    <n v="0"/>
    <n v="-893172.75"/>
  </r>
  <r>
    <s v="PPLETO: TOTAL OPERATING EXPENSE"/>
    <m/>
    <n v="513100"/>
    <s v="MTCE-ELECTRIC PLANT"/>
    <x v="1"/>
    <s v="0301 - TRIMBLE COUNTY COMMON-GENERATION"/>
    <x v="3"/>
    <s v="PLTL: TOTAL LABOR"/>
    <s v="MA40LGE"/>
    <s v="MASS ALLOC 40 BUDGET"/>
    <s v="GEN O M: OTHER"/>
    <s v="P42100: GENERATION"/>
    <n v="-107483"/>
    <n v="-96336"/>
    <n v="-96170"/>
    <n v="-100193"/>
    <n v="-98738"/>
    <n v="-93165"/>
    <n v="-101997"/>
    <n v="-104803"/>
    <n v="-101060"/>
    <n v="-109281"/>
    <n v="-83525"/>
    <n v="-91152"/>
    <n v="-1183903"/>
    <n v="-357991.32277202699"/>
    <n v="-529935.92722797301"/>
  </r>
  <r>
    <s v="PPLETO: TOTAL OPERATING EXPENSE"/>
    <m/>
    <n v="505100"/>
    <s v="ELECTRIC SYS OPR"/>
    <x v="1"/>
    <s v="0321 - TRIMBLE COUNTY 2 - GENERATION"/>
    <x v="7"/>
    <s v="PLTL: TOTAL LABOR"/>
    <s v="MA41LGE"/>
    <s v="MA41LGE"/>
    <s v="OTHER"/>
    <s v="P42100: GENERATION"/>
    <n v="-105658"/>
    <n v="-99512"/>
    <n v="-109494"/>
    <n v="-93122"/>
    <n v="-107039"/>
    <n v="-102871"/>
    <n v="-95514"/>
    <n v="-112649"/>
    <n v="-98106"/>
    <n v="-107658"/>
    <n v="-98881"/>
    <n v="-85695"/>
    <n v="-1216198"/>
    <n v="0"/>
    <n v="-912148.5"/>
  </r>
  <r>
    <s v="PPLETO: TOTAL OPERATING EXPENSE"/>
    <m/>
    <n v="506900"/>
    <s v="MISC STM PWR EXP - INDIRECT"/>
    <x v="1"/>
    <s v="0301 - TRIMBLE COUNTY COMMON-GENERATION"/>
    <x v="3"/>
    <s v="PLTL: TOTAL LABOR"/>
    <s v="MA40LGE"/>
    <s v="MASS ALLOC 40 BUDGET"/>
    <s v="GEN O M: OTHER"/>
    <s v="P42100: GENERATION"/>
    <n v="-105498"/>
    <n v="-94626"/>
    <n v="-93765"/>
    <n v="-97477"/>
    <n v="-95682"/>
    <n v="-89894"/>
    <n v="-98454"/>
    <n v="-102417"/>
    <n v="-98255"/>
    <n v="-106752"/>
    <n v="-79654"/>
    <n v="-85836"/>
    <n v="-1148311"/>
    <n v="-347228.93163009896"/>
    <n v="-514004.31836990104"/>
  </r>
  <r>
    <s v="PPLETO: TOTAL OPERATING EXPENSE"/>
    <m/>
    <n v="926003"/>
    <s v="MEDICAL INSURANCE EXPENSE - BURDENS"/>
    <x v="1"/>
    <s v="0321 - TRIMBLE COUNTY 2 - GENERATION"/>
    <x v="1"/>
    <s v="PLTL: TOTAL LABOR"/>
    <s v="MA41LGE"/>
    <s v="MA41LGE"/>
    <s v="OTHER"/>
    <s v="P42100: GENERATION"/>
    <n v="-105425"/>
    <n v="-94865"/>
    <n v="-94148"/>
    <n v="-97958"/>
    <n v="-96344"/>
    <n v="-90785"/>
    <n v="-99310"/>
    <n v="-102954"/>
    <n v="-98896"/>
    <n v="-107282"/>
    <n v="-80854"/>
    <n v="-87416"/>
    <n v="-1156239"/>
    <n v="0"/>
    <n v="-867179.25"/>
  </r>
  <r>
    <s v="PPLETO: TOTAL OPERATING EXPENSE"/>
    <m/>
    <n v="512100"/>
    <s v="MTCE-BOILER PLANT"/>
    <x v="1"/>
    <s v="0311 - TRIMBLE COUNTY 1 - GENERATION"/>
    <x v="6"/>
    <s v="PNTL: TOTAL NON-LABOR"/>
    <s v="MA42LGE"/>
    <s v="MA42LGE TC"/>
    <s v="OTHER"/>
    <s v="P42100: GENERATION"/>
    <n v="-104807"/>
    <n v="-82859"/>
    <n v="-74390"/>
    <n v="-45203"/>
    <n v="-106281"/>
    <n v="-50649"/>
    <n v="-103615"/>
    <n v="-88524"/>
    <n v="-137861"/>
    <n v="-134800"/>
    <n v="-143732"/>
    <n v="-101446"/>
    <n v="-1174168"/>
    <n v="-880626"/>
    <n v="0"/>
  </r>
  <r>
    <s v="PPLETO: TOTAL OPERATING EXPENSE"/>
    <m/>
    <n v="506100"/>
    <s v="MISC STM PWR EXP"/>
    <x v="1"/>
    <s v="0321 - TRIMBLE COUNTY 2 - GENERATION"/>
    <x v="7"/>
    <s v="PNTL: TOTAL NON-LABOR"/>
    <s v="MA41LGE"/>
    <s v="MA41LGE"/>
    <s v="OTHER"/>
    <s v="P42100: GENERATION"/>
    <n v="-104680"/>
    <n v="-105598"/>
    <n v="-110723"/>
    <n v="-140216"/>
    <n v="-110723"/>
    <n v="-110240"/>
    <n v="-107822"/>
    <n v="-106130"/>
    <n v="-111690"/>
    <n v="-111932"/>
    <n v="-114591"/>
    <n v="-123632"/>
    <n v="-1357978"/>
    <n v="0"/>
    <n v="-1018483.5"/>
  </r>
  <r>
    <s v="PPLETO: TOTAL OPERATING EXPENSE"/>
    <m/>
    <n v="513100"/>
    <s v="MTCE-ELECTRIC PLANT"/>
    <x v="1"/>
    <s v="0301 - TRIMBLE COUNTY COMMON-GENERATION"/>
    <x v="2"/>
    <s v="PLTL: TOTAL LABOR"/>
    <s v="MA40LGE"/>
    <s v="MASS ALLOC 40 BUDGET"/>
    <s v="GEN O M: OTHER"/>
    <s v="P42100: GENERATION"/>
    <n v="-104350"/>
    <n v="-93528"/>
    <n v="-93367"/>
    <n v="-97273"/>
    <n v="-95860"/>
    <n v="-90450"/>
    <n v="-99025"/>
    <n v="-101749"/>
    <n v="-98115"/>
    <n v="-106097"/>
    <n v="-81091"/>
    <n v="-88496"/>
    <n v="-1149401"/>
    <n v="-347558.52834690898"/>
    <n v="-514492.22165309102"/>
  </r>
  <r>
    <s v="PPLETO: TOTAL OPERATING EXPENSE"/>
    <m/>
    <n v="506100"/>
    <s v="MISC STM PWR EXP"/>
    <x v="1"/>
    <s v="0321 - TRIMBLE COUNTY 2 - GENERATION"/>
    <x v="6"/>
    <s v="PNTL: TOTAL NON-LABOR"/>
    <s v="MA41LGE"/>
    <s v="MA41LGE"/>
    <s v="OTHER"/>
    <s v="P42100: GENERATION"/>
    <n v="-103234"/>
    <n v="-104152"/>
    <n v="-109277"/>
    <n v="-138770"/>
    <n v="-109277"/>
    <n v="-108794"/>
    <n v="-106376"/>
    <n v="-104684"/>
    <n v="-110244"/>
    <n v="-110486"/>
    <n v="-113145"/>
    <n v="-122186"/>
    <n v="-1340627"/>
    <n v="0"/>
    <n v="-1005470.25"/>
  </r>
  <r>
    <s v="PPLETO: TOTAL OPERATING EXPENSE"/>
    <m/>
    <n v="501090"/>
    <s v="FUEL HANDLING"/>
    <x v="1"/>
    <s v="0321 - TRIMBLE COUNTY 2 - GENERATION"/>
    <x v="4"/>
    <s v="PNTL: TOTAL NON-LABOR"/>
    <s v="MA41LGE"/>
    <s v="MA41LGE"/>
    <s v="OTHER"/>
    <s v="P42100: GENERATION"/>
    <n v="-102670"/>
    <n v="-116015"/>
    <n v="-116015"/>
    <n v="-102670"/>
    <n v="-102670"/>
    <n v="-102670"/>
    <n v="-102670"/>
    <n v="-102670"/>
    <n v="-102670"/>
    <n v="-102670"/>
    <n v="-102670"/>
    <n v="-102670"/>
    <n v="-1258729"/>
    <n v="0"/>
    <n v="-944046.75"/>
  </r>
  <r>
    <s v="PPLETO: TOTAL OPERATING EXPENSE"/>
    <m/>
    <n v="506900"/>
    <s v="MISC STM PWR EXP - INDIRECT"/>
    <x v="1"/>
    <s v="0301 - TRIMBLE COUNTY COMMON-GENERATION"/>
    <x v="2"/>
    <s v="PLTL: TOTAL LABOR"/>
    <s v="MA40LGE"/>
    <s v="MASS ALLOC 40 BUDGET"/>
    <s v="GEN O M: OTHER"/>
    <s v="P42100: GENERATION"/>
    <n v="-102423"/>
    <n v="-91868"/>
    <n v="-91033"/>
    <n v="-94636"/>
    <n v="-92894"/>
    <n v="-87275"/>
    <n v="-95584"/>
    <n v="-99432"/>
    <n v="-95391"/>
    <n v="-103641"/>
    <n v="-77333"/>
    <n v="-83335"/>
    <n v="-1114846"/>
    <n v="-337109.70765941398"/>
    <n v="-499024.79234058602"/>
  </r>
  <r>
    <s v="PPLETO: TOTAL OPERATING EXPENSE"/>
    <m/>
    <n v="926003"/>
    <s v="MEDICAL INSURANCE EXPENSE - BURDENS"/>
    <x v="1"/>
    <s v="0321 - TRIMBLE COUNTY 2 - GENERATION"/>
    <x v="0"/>
    <s v="PLTL: TOTAL LABOR"/>
    <s v="MA41LGE"/>
    <s v="MA41LGE"/>
    <s v="OTHER"/>
    <s v="P42100: GENERATION"/>
    <n v="-102354"/>
    <n v="-92102"/>
    <n v="-91406"/>
    <n v="-95105"/>
    <n v="-93538"/>
    <n v="-88141"/>
    <n v="-96417"/>
    <n v="-99956"/>
    <n v="-96016"/>
    <n v="-104157"/>
    <n v="-78500"/>
    <n v="-84870"/>
    <n v="-1122562"/>
    <n v="0"/>
    <n v="-841921.5"/>
  </r>
  <r>
    <s v="PPLETO: TOTAL OPERATING EXPENSE"/>
    <m/>
    <n v="513100"/>
    <s v="MTCE-ELECTRIC PLANT"/>
    <x v="1"/>
    <s v="0301 - TRIMBLE COUNTY COMMON-GENERATION"/>
    <x v="1"/>
    <s v="PLTL: TOTAL LABOR"/>
    <s v="MA40LGE"/>
    <s v="MASS ALLOC 40 BUDGET"/>
    <s v="GEN O M: OTHER"/>
    <s v="P42100: GENERATION"/>
    <n v="-101313"/>
    <n v="-90807"/>
    <n v="-90650"/>
    <n v="-94442"/>
    <n v="-93071"/>
    <n v="-87817"/>
    <n v="-96143"/>
    <n v="-98788"/>
    <n v="-95260"/>
    <n v="-103009"/>
    <n v="-78731"/>
    <n v="-85921"/>
    <n v="-1115951"/>
    <n v="-337443.84011085896"/>
    <n v="-499519.40988914104"/>
  </r>
  <r>
    <s v="PPLETO: TOTAL OPERATING EXPENSE"/>
    <m/>
    <n v="506100"/>
    <s v="MISC STM PWR EXP"/>
    <x v="1"/>
    <s v="0321 - TRIMBLE COUNTY 2 - GENERATION"/>
    <x v="4"/>
    <s v="PLTL: TOTAL LABOR"/>
    <s v="MA41LGE"/>
    <s v="MA41LGE"/>
    <s v="OTHER"/>
    <s v="P42100: GENERATION"/>
    <n v="-101012"/>
    <n v="-90512"/>
    <n v="-90300"/>
    <n v="-93980"/>
    <n v="-92512"/>
    <n v="-87218"/>
    <n v="-95427"/>
    <n v="-98300"/>
    <n v="-94812"/>
    <n v="-102461"/>
    <n v="-78188"/>
    <n v="-84850"/>
    <n v="-1109572"/>
    <n v="0"/>
    <n v="-832179"/>
  </r>
  <r>
    <s v="PPLETO: TOTAL OPERATING EXPENSE"/>
    <m/>
    <n v="926003"/>
    <s v="MEDICAL INSURANCE EXPENSE - BURDENS"/>
    <x v="1"/>
    <s v="0321 - TRIMBLE COUNTY 2 - GENERATION"/>
    <x v="9"/>
    <s v="PLTL: TOTAL LABOR"/>
    <s v="MA41LGE"/>
    <s v="MA41LGE"/>
    <s v="OTHER"/>
    <s v="P42100: GENERATION"/>
    <n v="-100712"/>
    <n v="-90627"/>
    <n v="-89947"/>
    <n v="-93598"/>
    <n v="-92066"/>
    <n v="-86763"/>
    <n v="-94915"/>
    <n v="-98375"/>
    <n v="-94496"/>
    <n v="-102514"/>
    <n v="-77270"/>
    <n v="-83586"/>
    <n v="-1104868"/>
    <n v="0"/>
    <n v="-828651"/>
  </r>
  <r>
    <s v="PPLETO: TOTAL OPERATING EXPENSE"/>
    <m/>
    <n v="510900"/>
    <s v="MTCE SUPER/ENG - STEAM - INDIRECT"/>
    <x v="1"/>
    <s v="0301 - TRIMBLE COUNTY COMMON-GENERATION"/>
    <x v="6"/>
    <s v="PLTL: TOTAL LABOR"/>
    <s v="MA40LGE"/>
    <s v="MASS ALLOC 40 BUDGET"/>
    <s v="GEN O M: OTHER"/>
    <s v="P42100: GENERATION"/>
    <n v="-100200"/>
    <n v="-100397"/>
    <n v="-109750"/>
    <n v="-98570"/>
    <n v="-101370"/>
    <n v="-101394"/>
    <n v="-95053"/>
    <n v="-113747"/>
    <n v="-105236"/>
    <n v="-102919"/>
    <n v="-97888"/>
    <n v="-89112"/>
    <n v="-1215637"/>
    <n v="-367587.122965833"/>
    <n v="-544140.62703416706"/>
  </r>
  <r>
    <s v="PPLETO: TOTAL OPERATING EXPENSE"/>
    <m/>
    <n v="501090"/>
    <s v="FUEL HANDLING"/>
    <x v="1"/>
    <s v="0321 - TRIMBLE COUNTY 2 - GENERATION"/>
    <x v="3"/>
    <s v="PNTL: TOTAL NON-LABOR"/>
    <s v="MA41LGE"/>
    <s v="MA41LGE"/>
    <s v="OTHER"/>
    <s v="P42100: GENERATION"/>
    <n v="-99803"/>
    <n v="-112887"/>
    <n v="-112887"/>
    <n v="-99803"/>
    <n v="-99803"/>
    <n v="-99803"/>
    <n v="-99803"/>
    <n v="-99803"/>
    <n v="-99803"/>
    <n v="-99803"/>
    <n v="-99803"/>
    <n v="-99803"/>
    <n v="-1223806"/>
    <n v="0"/>
    <n v="-917854.5"/>
  </r>
  <r>
    <s v="PPLETO: TOTAL OPERATING EXPENSE"/>
    <m/>
    <n v="506900"/>
    <s v="MISC STM PWR EXP - INDIRECT"/>
    <x v="1"/>
    <s v="0301 - TRIMBLE COUNTY COMMON-GENERATION"/>
    <x v="1"/>
    <s v="PLTL: TOTAL LABOR"/>
    <s v="MA40LGE"/>
    <s v="MASS ALLOC 40 BUDGET"/>
    <s v="GEN O M: OTHER"/>
    <s v="P42100: GENERATION"/>
    <n v="-99442"/>
    <n v="-89195"/>
    <n v="-88383"/>
    <n v="-91882"/>
    <n v="-90190"/>
    <n v="-84735"/>
    <n v="-92803"/>
    <n v="-96538"/>
    <n v="-92615"/>
    <n v="-100625"/>
    <n v="-75083"/>
    <n v="-80909"/>
    <n v="-1082401"/>
    <n v="-327298.91364390898"/>
    <n v="-484501.83635609102"/>
  </r>
  <r>
    <s v="PPLETO: TOTAL OPERATING EXPENSE"/>
    <m/>
    <n v="506100"/>
    <s v="MISC STM PWR EXP"/>
    <x v="1"/>
    <s v="0321 - TRIMBLE COUNTY 2 - GENERATION"/>
    <x v="5"/>
    <s v="PNTL: TOTAL NON-LABOR"/>
    <s v="MA41LGE"/>
    <s v="MA41LGE"/>
    <s v="OTHER"/>
    <s v="P42100: GENERATION"/>
    <n v="-99174"/>
    <n v="-100092"/>
    <n v="-105217"/>
    <n v="-134710"/>
    <n v="-105217"/>
    <n v="-104734"/>
    <n v="-102907"/>
    <n v="-101215"/>
    <n v="-106775"/>
    <n v="-107016"/>
    <n v="-109676"/>
    <n v="-118717"/>
    <n v="-1295450"/>
    <n v="0"/>
    <n v="-971587.5"/>
  </r>
  <r>
    <s v="PPLETO: TOTAL OPERATING EXPENSE"/>
    <m/>
    <n v="513100"/>
    <s v="MTCE-ELECTRIC PLANT"/>
    <x v="1"/>
    <s v="0301 - TRIMBLE COUNTY COMMON-GENERATION"/>
    <x v="0"/>
    <s v="PLTL: TOTAL LABOR"/>
    <s v="MA40LGE"/>
    <s v="MASS ALLOC 40 BUDGET"/>
    <s v="GEN O M: OTHER"/>
    <s v="P42100: GENERATION"/>
    <n v="-98363"/>
    <n v="-88162"/>
    <n v="-88010"/>
    <n v="-91691"/>
    <n v="-90360"/>
    <n v="-85260"/>
    <n v="-93343"/>
    <n v="-95910"/>
    <n v="-92485"/>
    <n v="-100009"/>
    <n v="-76438"/>
    <n v="-83418"/>
    <n v="-1083448"/>
    <n v="-327615.50792143197"/>
    <n v="-484970.49207856803"/>
  </r>
  <r>
    <s v="PPLETO: TOTAL OPERATING EXPENSE"/>
    <m/>
    <n v="506100"/>
    <s v="MISC STM PWR EXP"/>
    <x v="1"/>
    <s v="0321 - TRIMBLE COUNTY 2 - GENERATION"/>
    <x v="3"/>
    <s v="PLTL: TOTAL LABOR"/>
    <s v="MA41LGE"/>
    <s v="MA41LGE"/>
    <s v="OTHER"/>
    <s v="P42100: GENERATION"/>
    <n v="-98067"/>
    <n v="-87873"/>
    <n v="-87667"/>
    <n v="-91240"/>
    <n v="-89815"/>
    <n v="-84675"/>
    <n v="-92644"/>
    <n v="-95434"/>
    <n v="-92048"/>
    <n v="-99474"/>
    <n v="-75908"/>
    <n v="-82376"/>
    <n v="-1077222"/>
    <n v="0"/>
    <n v="-807916.5"/>
  </r>
  <r>
    <s v="PPLETO: TOTAL OPERATING EXPENSE"/>
    <m/>
    <n v="511100"/>
    <s v="MTCE-STRUCTURES"/>
    <x v="1"/>
    <s v="0321 - TRIMBLE COUNTY 2 - GENERATION"/>
    <x v="7"/>
    <s v="PNTL: TOTAL NON-LABOR"/>
    <s v="MA41LGE"/>
    <s v="MA41LGE"/>
    <s v="OTHER"/>
    <s v="P42100: GENERATION"/>
    <n v="-98042"/>
    <n v="-98000"/>
    <n v="-100423"/>
    <n v="-95663"/>
    <n v="-83568"/>
    <n v="-86104"/>
    <n v="-98170"/>
    <n v="-83673"/>
    <n v="-83678"/>
    <n v="-134314"/>
    <n v="-78853"/>
    <n v="-127024"/>
    <n v="-1167512"/>
    <n v="0"/>
    <n v="-875634"/>
  </r>
  <r>
    <s v="PPLETO: TOTAL OPERATING EXPENSE"/>
    <m/>
    <n v="510900"/>
    <s v="MTCE SUPER/ENG - STEAM - INDIRECT"/>
    <x v="1"/>
    <s v="0301 - TRIMBLE COUNTY COMMON-GENERATION"/>
    <x v="5"/>
    <s v="PLTL: TOTAL LABOR"/>
    <s v="MA40LGE"/>
    <s v="MASS ALLOC 40 BUDGET"/>
    <s v="GEN O M: OTHER"/>
    <s v="P42100: GENERATION"/>
    <n v="-97927"/>
    <n v="-98221"/>
    <n v="-107303"/>
    <n v="-100669"/>
    <n v="-95279"/>
    <n v="-99486"/>
    <n v="-97553"/>
    <n v="-105889"/>
    <n v="-101685"/>
    <n v="-100896"/>
    <n v="-94624"/>
    <n v="-92160"/>
    <n v="-1191691"/>
    <n v="-360346.27619451901"/>
    <n v="-533421.97380548099"/>
  </r>
  <r>
    <s v="PPLETO: TOTAL OPERATING EXPENSE"/>
    <m/>
    <n v="505100"/>
    <s v="ELECTRIC SYS OPR"/>
    <x v="1"/>
    <s v="0321 - TRIMBLE COUNTY 2 - GENERATION"/>
    <x v="6"/>
    <s v="PLTL: TOTAL LABOR"/>
    <s v="MA41LGE"/>
    <s v="MA41LGE"/>
    <s v="OTHER"/>
    <s v="P42100: GENERATION"/>
    <n v="-97367"/>
    <n v="-96769"/>
    <n v="-106493"/>
    <n v="-96049"/>
    <n v="-98919"/>
    <n v="-98935"/>
    <n v="-93213"/>
    <n v="-109686"/>
    <n v="-102235"/>
    <n v="-99528"/>
    <n v="-96340"/>
    <n v="-89273"/>
    <n v="-1184807"/>
    <n v="0"/>
    <n v="-888605.25"/>
  </r>
  <r>
    <s v="PPLETO: TOTAL OPERATING EXPENSE"/>
    <m/>
    <n v="501090"/>
    <s v="FUEL HANDLING"/>
    <x v="1"/>
    <s v="0321 - TRIMBLE COUNTY 2 - GENERATION"/>
    <x v="2"/>
    <s v="PNTL: TOTAL NON-LABOR"/>
    <s v="MA41LGE"/>
    <s v="MA41LGE"/>
    <s v="OTHER"/>
    <s v="P42100: GENERATION"/>
    <n v="-97020"/>
    <n v="-109847"/>
    <n v="-109847"/>
    <n v="-97020"/>
    <n v="-97020"/>
    <n v="-97020"/>
    <n v="-97020"/>
    <n v="-97020"/>
    <n v="-97020"/>
    <n v="-97020"/>
    <n v="-97020"/>
    <n v="-97020"/>
    <n v="-1189891"/>
    <n v="0"/>
    <n v="-892418.25"/>
  </r>
  <r>
    <s v="PPLETO: TOTAL OPERATING EXPENSE"/>
    <m/>
    <n v="926003"/>
    <s v="MEDICAL INSURANCE EXPENSE - BURDENS"/>
    <x v="1"/>
    <s v="0321 - TRIMBLE COUNTY 2 - GENERATION"/>
    <x v="8"/>
    <s v="PLTL: TOTAL LABOR"/>
    <s v="MA41LGE"/>
    <s v="MA41LGE"/>
    <s v="OTHER"/>
    <s v="P42100: GENERATION"/>
    <n v="-96918"/>
    <n v="-92179"/>
    <n v="-86600"/>
    <n v="-90167"/>
    <n v="-93706"/>
    <n v="-78706"/>
    <n v="-91559"/>
    <n v="-94760"/>
    <n v="-86066"/>
    <n v="-98767"/>
    <n v="-79494"/>
    <n v="-75880"/>
    <n v="-1064802"/>
    <n v="0"/>
    <n v="-798601.5"/>
  </r>
  <r>
    <s v="PPLETO: TOTAL OPERATING EXPENSE"/>
    <m/>
    <n v="506900"/>
    <s v="MISC STM PWR EXP - INDIRECT"/>
    <x v="1"/>
    <s v="0301 - TRIMBLE COUNTY COMMON-GENERATION"/>
    <x v="0"/>
    <s v="PLTL: TOTAL LABOR"/>
    <s v="MA40LGE"/>
    <s v="MASS ALLOC 40 BUDGET"/>
    <s v="GEN O M: OTHER"/>
    <s v="P42100: GENERATION"/>
    <n v="-96546"/>
    <n v="-86597"/>
    <n v="-85809"/>
    <n v="-89206"/>
    <n v="-87563"/>
    <n v="-82267"/>
    <n v="-90100"/>
    <n v="-93726"/>
    <n v="-89918"/>
    <n v="-97694"/>
    <n v="-72896"/>
    <n v="-78553"/>
    <n v="-1050875"/>
    <n v="-317766.008970375"/>
    <n v="-470390.241029625"/>
  </r>
  <r>
    <s v="PPLETO: TOTAL OPERATING EXPENSE"/>
    <m/>
    <n v="513100"/>
    <s v="MTCE-ELECTRIC PLANT"/>
    <x v="1"/>
    <s v="0301 - TRIMBLE COUNTY COMMON-GENERATION"/>
    <x v="9"/>
    <s v="PLTL: TOTAL LABOR"/>
    <s v="MA40LGE"/>
    <s v="MASS ALLOC 40 BUDGET"/>
    <s v="GEN O M: OTHER"/>
    <s v="P42100: GENERATION"/>
    <n v="-95498"/>
    <n v="-85594"/>
    <n v="-85446"/>
    <n v="-89021"/>
    <n v="-87728"/>
    <n v="-82776"/>
    <n v="-90624"/>
    <n v="-93117"/>
    <n v="-89791"/>
    <n v="-97096"/>
    <n v="-74212"/>
    <n v="-80988"/>
    <n v="-1051891"/>
    <n v="-318073.22939631896"/>
    <n v="-470845.02060368104"/>
  </r>
  <r>
    <s v="PPLETO: TOTAL OPERATING EXPENSE"/>
    <m/>
    <n v="506100"/>
    <s v="MISC STM PWR EXP"/>
    <x v="1"/>
    <s v="0321 - TRIMBLE COUNTY 2 - GENERATION"/>
    <x v="2"/>
    <s v="PLTL: TOTAL LABOR"/>
    <s v="MA41LGE"/>
    <s v="MA41LGE"/>
    <s v="OTHER"/>
    <s v="P42100: GENERATION"/>
    <n v="-95209"/>
    <n v="-85312"/>
    <n v="-85113"/>
    <n v="-88581"/>
    <n v="-87198"/>
    <n v="-82208"/>
    <n v="-89945"/>
    <n v="-92653"/>
    <n v="-89365"/>
    <n v="-96575"/>
    <n v="-73696"/>
    <n v="-79975"/>
    <n v="-1045829"/>
    <n v="0"/>
    <n v="-784371.75"/>
  </r>
  <r>
    <s v="PPLETO: TOTAL OPERATING EXPENSE"/>
    <m/>
    <n v="505100"/>
    <s v="ELECTRIC SYS OPR"/>
    <x v="1"/>
    <s v="0321 - TRIMBLE COUNTY 2 - GENERATION"/>
    <x v="5"/>
    <s v="PLTL: TOTAL LABOR"/>
    <s v="MA41LGE"/>
    <s v="MA41LGE"/>
    <s v="OTHER"/>
    <s v="P42100: GENERATION"/>
    <n v="-95046"/>
    <n v="-94462"/>
    <n v="-103987"/>
    <n v="-97837"/>
    <n v="-92893"/>
    <n v="-96873"/>
    <n v="-95311"/>
    <n v="-102017"/>
    <n v="-98651"/>
    <n v="-97394"/>
    <n v="-92983"/>
    <n v="-91771"/>
    <n v="-1159226"/>
    <n v="0"/>
    <n v="-869419.5"/>
  </r>
  <r>
    <s v="PPLETO: TOTAL OPERATING EXPENSE"/>
    <m/>
    <n v="501090"/>
    <s v="FUEL HANDLING"/>
    <x v="1"/>
    <s v="0321 - TRIMBLE COUNTY 2 - GENERATION"/>
    <x v="1"/>
    <s v="PNTL: TOTAL NON-LABOR"/>
    <s v="MA41LGE"/>
    <s v="MA41LGE"/>
    <s v="OTHER"/>
    <s v="P42100: GENERATION"/>
    <n v="-94318"/>
    <n v="-106894"/>
    <n v="-106894"/>
    <n v="-94318"/>
    <n v="-94318"/>
    <n v="-94318"/>
    <n v="-94318"/>
    <n v="-94318"/>
    <n v="-94318"/>
    <n v="-94318"/>
    <n v="-94318"/>
    <n v="-94318"/>
    <n v="-1156969"/>
    <n v="0"/>
    <n v="-867726.75"/>
  </r>
  <r>
    <s v="PPLETO: TOTAL OPERATING EXPENSE"/>
    <m/>
    <n v="506900"/>
    <s v="MISC STM PWR EXP - INDIRECT"/>
    <x v="1"/>
    <s v="0301 - TRIMBLE COUNTY COMMON-GENERATION"/>
    <x v="9"/>
    <s v="PLTL: TOTAL LABOR"/>
    <s v="MA40LGE"/>
    <s v="MASS ALLOC 40 BUDGET"/>
    <s v="GEN O M: OTHER"/>
    <s v="P42100: GENERATION"/>
    <n v="-93734"/>
    <n v="-84075"/>
    <n v="-83310"/>
    <n v="-86608"/>
    <n v="-85013"/>
    <n v="-79871"/>
    <n v="-87475"/>
    <n v="-90997"/>
    <n v="-87299"/>
    <n v="-94849"/>
    <n v="-70773"/>
    <n v="-76265"/>
    <n v="-1020267"/>
    <n v="-308510.69125650299"/>
    <n v="-456689.55874349701"/>
  </r>
  <r>
    <s v="PPLETO: TOTAL OPERATING EXPENSE"/>
    <m/>
    <n v="513100"/>
    <s v="MTCE-ELECTRIC PLANT"/>
    <x v="1"/>
    <s v="0301 - TRIMBLE COUNTY COMMON-GENERATION"/>
    <x v="8"/>
    <s v="PLTL: TOTAL LABOR"/>
    <s v="MA40LGE"/>
    <s v="MASS ALLOC 40 BUDGET"/>
    <s v="GEN O M: OTHER"/>
    <s v="P42100: GENERATION"/>
    <n v="-93179"/>
    <n v="-88245"/>
    <n v="-83419"/>
    <n v="-86971"/>
    <n v="-90490"/>
    <n v="-76253"/>
    <n v="-88684"/>
    <n v="-90974"/>
    <n v="-83003"/>
    <n v="-94885"/>
    <n v="-77323"/>
    <n v="-74774"/>
    <n v="-1028199"/>
    <n v="-310909.18773149099"/>
    <n v="-460240.06226850901"/>
  </r>
  <r>
    <s v="PPLETO: TOTAL OPERATING EXPENSE"/>
    <m/>
    <n v="506100"/>
    <s v="MISC STM PWR EXP"/>
    <x v="1"/>
    <s v="0321 - TRIMBLE COUNTY 2 - GENERATION"/>
    <x v="1"/>
    <s v="PLTL: TOTAL LABOR"/>
    <s v="MA41LGE"/>
    <s v="MA41LGE"/>
    <s v="OTHER"/>
    <s v="P42100: GENERATION"/>
    <n v="-92439"/>
    <n v="-82829"/>
    <n v="-82636"/>
    <n v="-86004"/>
    <n v="-84660"/>
    <n v="-79815"/>
    <n v="-87327"/>
    <n v="-89956"/>
    <n v="-86764"/>
    <n v="-93764"/>
    <n v="-71551"/>
    <n v="-77648"/>
    <n v="-1015393"/>
    <n v="0"/>
    <n v="-761544.75"/>
  </r>
  <r>
    <s v="PPLETO: TOTAL OPERATING EXPENSE"/>
    <m/>
    <n v="512100"/>
    <s v="MTCE-BOILER PLANT"/>
    <x v="1"/>
    <s v="0321 - TRIMBLE COUNTY 2 - GENERATION"/>
    <x v="6"/>
    <s v="PNTL: TOTAL NON-LABOR"/>
    <s v="MA60KU"/>
    <s v="MA 60 KU"/>
    <s v="OTHER"/>
    <s v="P42100: GENERATION"/>
    <n v="-92237"/>
    <n v="-119947"/>
    <n v="-462197"/>
    <n v="-549880"/>
    <n v="-85029"/>
    <n v="-62251"/>
    <n v="-63309"/>
    <n v="-56171"/>
    <n v="-127793"/>
    <n v="-82714"/>
    <n v="-56772"/>
    <n v="-72767"/>
    <n v="-1831067"/>
    <n v="0"/>
    <n v="-1373300.25"/>
  </r>
  <r>
    <s v="PPLETO: TOTAL OPERATING EXPENSE"/>
    <m/>
    <n v="506900"/>
    <s v="MISC STM PWR EXP - INDIRECT"/>
    <x v="1"/>
    <s v="0301 - TRIMBLE COUNTY COMMON-GENERATION"/>
    <x v="8"/>
    <s v="PLTL: TOTAL LABOR"/>
    <s v="MA40LGE"/>
    <s v="MASS ALLOC 40 BUDGET"/>
    <s v="GEN O M: OTHER"/>
    <s v="P42100: GENERATION"/>
    <n v="-91863"/>
    <n v="-87231"/>
    <n v="-81735"/>
    <n v="-85025"/>
    <n v="-88327"/>
    <n v="-73758"/>
    <n v="-86035"/>
    <n v="-89311"/>
    <n v="-80902"/>
    <n v="-93103"/>
    <n v="-74446"/>
    <n v="-70532"/>
    <n v="-1002270"/>
    <n v="-303068.71684143"/>
    <n v="-448633.78315857"/>
  </r>
  <r>
    <s v="PPLETO: TOTAL OPERATING EXPENSE"/>
    <m/>
    <n v="501090"/>
    <s v="FUEL HANDLING"/>
    <x v="1"/>
    <s v="0321 - TRIMBLE COUNTY 2 - GENERATION"/>
    <x v="0"/>
    <s v="PNTL: TOTAL NON-LABOR"/>
    <s v="MA41LGE"/>
    <s v="MA41LGE"/>
    <s v="OTHER"/>
    <s v="P42100: GENERATION"/>
    <n v="-91691"/>
    <n v="-104020"/>
    <n v="-104020"/>
    <n v="-91691"/>
    <n v="-91691"/>
    <n v="-91691"/>
    <n v="-91691"/>
    <n v="-91691"/>
    <n v="-91691"/>
    <n v="-91691"/>
    <n v="-91691"/>
    <n v="-91691"/>
    <n v="-1124947"/>
    <n v="0"/>
    <n v="-843710.25"/>
  </r>
  <r>
    <s v="PPLETO: TOTAL OPERATING EXPENSE"/>
    <m/>
    <n v="506100"/>
    <s v="MISC STM PWR EXP"/>
    <x v="1"/>
    <s v="0321 - TRIMBLE COUNTY 2 - GENERATION"/>
    <x v="0"/>
    <s v="PLTL: TOTAL LABOR"/>
    <s v="MA41LGE"/>
    <s v="MA41LGE"/>
    <s v="OTHER"/>
    <s v="P42100: GENERATION"/>
    <n v="-89746"/>
    <n v="-80417"/>
    <n v="-80229"/>
    <n v="-83499"/>
    <n v="-82194"/>
    <n v="-77491"/>
    <n v="-84783"/>
    <n v="-87336"/>
    <n v="-84237"/>
    <n v="-91033"/>
    <n v="-69467"/>
    <n v="-75386"/>
    <n v="-985819"/>
    <n v="0"/>
    <n v="-739364.25"/>
  </r>
  <r>
    <s v="PPLETO: TOTAL OPERATING EXPENSE"/>
    <m/>
    <n v="501090"/>
    <s v="FUEL HANDLING"/>
    <x v="1"/>
    <s v="0321 - TRIMBLE COUNTY 2 - GENERATION"/>
    <x v="9"/>
    <s v="PNTL: TOTAL NON-LABOR"/>
    <s v="MA41LGE"/>
    <s v="MA41LGE"/>
    <s v="OTHER"/>
    <s v="P42100: GENERATION"/>
    <n v="-89137"/>
    <n v="-101225"/>
    <n v="-101225"/>
    <n v="-89137"/>
    <n v="-89137"/>
    <n v="-89137"/>
    <n v="-89137"/>
    <n v="-89137"/>
    <n v="-89137"/>
    <n v="-89137"/>
    <n v="-89137"/>
    <n v="-89137"/>
    <n v="-1093824"/>
    <n v="0"/>
    <n v="-820368"/>
  </r>
  <r>
    <s v="PPLETO: TOTAL OPERATING EXPENSE"/>
    <m/>
    <n v="926003"/>
    <s v="MEDICAL INSURANCE EXPENSE - BURDENS"/>
    <x v="1"/>
    <s v="0321 - TRIMBLE COUNTY 2 - GENERATION"/>
    <x v="7"/>
    <s v="PLTL: TOTAL LABOR"/>
    <s v="MA41LGE"/>
    <s v="MA41LGE"/>
    <s v="OTHER"/>
    <s v="P42100: GENERATION"/>
    <n v="-87624"/>
    <n v="-83205"/>
    <n v="-90768"/>
    <n v="-76618"/>
    <n v="-88127"/>
    <n v="-84533"/>
    <n v="-79102"/>
    <n v="-95153"/>
    <n v="-82091"/>
    <n v="-90704"/>
    <n v="-81718"/>
    <n v="-68922"/>
    <n v="-1008566"/>
    <n v="0"/>
    <n v="-756424.5"/>
  </r>
  <r>
    <s v="PPLETO: TOTAL OPERATING EXPENSE"/>
    <m/>
    <n v="506100"/>
    <s v="MISC STM PWR EXP"/>
    <x v="1"/>
    <s v="0321 - TRIMBLE COUNTY 2 - GENERATION"/>
    <x v="9"/>
    <s v="PLTL: TOTAL LABOR"/>
    <s v="MA41LGE"/>
    <s v="MA41LGE"/>
    <s v="OTHER"/>
    <s v="P42100: GENERATION"/>
    <n v="-87132"/>
    <n v="-78074"/>
    <n v="-77892"/>
    <n v="-81067"/>
    <n v="-79800"/>
    <n v="-75234"/>
    <n v="-82314"/>
    <n v="-84793"/>
    <n v="-81784"/>
    <n v="-88382"/>
    <n v="-67444"/>
    <n v="-73190"/>
    <n v="-957105"/>
    <n v="0"/>
    <n v="-717828.75"/>
  </r>
  <r>
    <s v="PPLETO: TOTAL OPERATING EXPENSE"/>
    <m/>
    <n v="501090"/>
    <s v="FUEL HANDLING"/>
    <x v="1"/>
    <s v="0321 - TRIMBLE COUNTY 2 - GENERATION"/>
    <x v="8"/>
    <s v="PNTL: TOTAL NON-LABOR"/>
    <s v="MA41LGE"/>
    <s v="MA41LGE"/>
    <s v="OTHER"/>
    <s v="P42100: GENERATION"/>
    <n v="-86749"/>
    <n v="-86749"/>
    <n v="-98836"/>
    <n v="-86749"/>
    <n v="-98836"/>
    <n v="-86749"/>
    <n v="-86749"/>
    <n v="-86749"/>
    <n v="-86749"/>
    <n v="-86749"/>
    <n v="-86749"/>
    <n v="-86749"/>
    <n v="-1065157"/>
    <n v="0"/>
    <n v="-798867.75"/>
  </r>
  <r>
    <s v="PPLETO: TOTAL OPERATING EXPENSE"/>
    <m/>
    <n v="512100"/>
    <s v="MTCE-BOILER PLANT"/>
    <x v="1"/>
    <s v="0321 - TRIMBLE COUNTY 2 - GENERATION"/>
    <x v="5"/>
    <s v="PNTL: TOTAL NON-LABOR"/>
    <s v="MA60KU"/>
    <s v="MA 60 KU"/>
    <s v="OTHER"/>
    <s v="P42100: GENERATION"/>
    <n v="-86424"/>
    <n v="-69613"/>
    <n v="-207379"/>
    <n v="-255453"/>
    <n v="-78128"/>
    <n v="-55350"/>
    <n v="-79062"/>
    <n v="-74221"/>
    <n v="-107133"/>
    <n v="-85655"/>
    <n v="-59713"/>
    <n v="-75346"/>
    <n v="-1233478"/>
    <n v="0"/>
    <n v="-925108.5"/>
  </r>
  <r>
    <s v="PPLETO: TOTAL OPERATING EXPENSE"/>
    <m/>
    <n v="513100"/>
    <s v="MTCE-ELECTRIC PLANT"/>
    <x v="1"/>
    <s v="0301 - TRIMBLE COUNTY COMMON-GENERATION"/>
    <x v="7"/>
    <s v="PLTL: TOTAL LABOR"/>
    <s v="MA40LGE"/>
    <s v="MASS ALLOC 40 BUDGET"/>
    <s v="GEN O M: OTHER"/>
    <s v="P42100: GENERATION"/>
    <n v="-86396"/>
    <n v="-81674"/>
    <n v="-89518"/>
    <n v="-75895"/>
    <n v="-87270"/>
    <n v="-83802"/>
    <n v="-77593"/>
    <n v="-92312"/>
    <n v="-80044"/>
    <n v="-88125"/>
    <n v="-80236"/>
    <n v="-68750"/>
    <n v="-991614"/>
    <n v="-299846.530956726"/>
    <n v="-443863.969043274"/>
  </r>
  <r>
    <s v="PPLETO: TOTAL OPERATING EXPENSE"/>
    <m/>
    <n v="506900"/>
    <s v="MISC STM PWR EXP - INDIRECT"/>
    <x v="1"/>
    <s v="0301 - TRIMBLE COUNTY COMMON-GENERATION"/>
    <x v="7"/>
    <s v="PLTL: TOTAL LABOR"/>
    <s v="MA40LGE"/>
    <s v="MASS ALLOC 40 BUDGET"/>
    <s v="GEN O M: OTHER"/>
    <s v="P42100: GENERATION"/>
    <n v="-85352"/>
    <n v="-80929"/>
    <n v="-88218"/>
    <n v="-74182"/>
    <n v="-85468"/>
    <n v="-81843"/>
    <n v="-75208"/>
    <n v="-91058"/>
    <n v="-78297"/>
    <n v="-86637"/>
    <n v="-77824"/>
    <n v="-64911"/>
    <n v="-969928"/>
    <n v="-293289.06820375199"/>
    <n v="-434156.93179624801"/>
  </r>
  <r>
    <s v="PPLETO: TOTAL OPERATING EXPENSE"/>
    <m/>
    <n v="408106"/>
    <s v="FICA TAX"/>
    <x v="1"/>
    <s v="0321 - TRIMBLE COUNTY 2 - GENERATION"/>
    <x v="4"/>
    <s v="PLTL: TOTAL LABOR"/>
    <s v="MA41LGE"/>
    <s v="MA41LGE"/>
    <s v="OTHER"/>
    <s v="P42100: GENERATION"/>
    <n v="-85008"/>
    <n v="-76216"/>
    <n v="-76038"/>
    <n v="-79182"/>
    <n v="-77997"/>
    <n v="-73571"/>
    <n v="-80521"/>
    <n v="-82847"/>
    <n v="-79870"/>
    <n v="-86371"/>
    <n v="-65936"/>
    <n v="-71793"/>
    <n v="-935349"/>
    <n v="0"/>
    <n v="-701511.75"/>
  </r>
  <r>
    <s v="PPLETO: TOTAL OPERATING EXPENSE"/>
    <m/>
    <n v="506100"/>
    <s v="MISC STM PWR EXP"/>
    <x v="1"/>
    <s v="0321 - TRIMBLE COUNTY 2 - GENERATION"/>
    <x v="8"/>
    <s v="PLTL: TOTAL LABOR"/>
    <s v="MA41LGE"/>
    <s v="MA41LGE"/>
    <s v="OTHER"/>
    <s v="P42100: GENERATION"/>
    <n v="-84974"/>
    <n v="-80460"/>
    <n v="-75986"/>
    <n v="-79112"/>
    <n v="-82227"/>
    <n v="-69148"/>
    <n v="-80400"/>
    <n v="-82741"/>
    <n v="-75489"/>
    <n v="-86255"/>
    <n v="-70196"/>
    <n v="-67293"/>
    <n v="-934282"/>
    <n v="0"/>
    <n v="-700711.5"/>
  </r>
  <r>
    <s v="PPLETO: TOTAL OPERATING EXPENSE"/>
    <m/>
    <n v="501090"/>
    <s v="FUEL HANDLING"/>
    <x v="1"/>
    <s v="0321 - TRIMBLE COUNTY 2 - GENERATION"/>
    <x v="7"/>
    <s v="PNTL: TOTAL NON-LABOR"/>
    <s v="MA41LGE"/>
    <s v="MA41LGE"/>
    <s v="OTHER"/>
    <s v="P42100: GENERATION"/>
    <n v="-84433"/>
    <n v="-96520"/>
    <n v="-96520"/>
    <n v="-84433"/>
    <n v="-84433"/>
    <n v="-84433"/>
    <n v="-84433"/>
    <n v="-84433"/>
    <n v="-84433"/>
    <n v="-84433"/>
    <n v="-84433"/>
    <n v="-84433"/>
    <n v="-1037372"/>
    <n v="0"/>
    <n v="-778029"/>
  </r>
  <r>
    <s v="PPLETO: TOTAL OPERATING EXPENSE"/>
    <m/>
    <n v="408106"/>
    <s v="FICA TAX"/>
    <x v="1"/>
    <s v="0321 - TRIMBLE COUNTY 2 - GENERATION"/>
    <x v="3"/>
    <s v="PLTL: TOTAL LABOR"/>
    <s v="MA41LGE"/>
    <s v="MA41LGE"/>
    <s v="OTHER"/>
    <s v="P42100: GENERATION"/>
    <n v="-82530"/>
    <n v="-73994"/>
    <n v="-73821"/>
    <n v="-76873"/>
    <n v="-75723"/>
    <n v="-71426"/>
    <n v="-78173"/>
    <n v="-80432"/>
    <n v="-77541"/>
    <n v="-83852"/>
    <n v="-64013"/>
    <n v="-69700"/>
    <n v="-908079"/>
    <n v="0"/>
    <n v="-681059.25"/>
  </r>
  <r>
    <s v="PPLETO: TOTAL OPERATING EXPENSE"/>
    <m/>
    <n v="501090"/>
    <s v="FUEL HANDLING"/>
    <x v="1"/>
    <s v="0321 - TRIMBLE COUNTY 2 - GENERATION"/>
    <x v="6"/>
    <s v="PNTL: TOTAL NON-LABOR"/>
    <s v="MA41LGE"/>
    <s v="MA41LGE"/>
    <s v="OTHER"/>
    <s v="P42100: GENERATION"/>
    <n v="-82190"/>
    <n v="-82190"/>
    <n v="-94277"/>
    <n v="-82190"/>
    <n v="-94277"/>
    <n v="-82190"/>
    <n v="-82190"/>
    <n v="-82190"/>
    <n v="-82190"/>
    <n v="-82190"/>
    <n v="-82190"/>
    <n v="-82190"/>
    <n v="-1010457"/>
    <n v="0"/>
    <n v="-757842.75"/>
  </r>
  <r>
    <s v="PPLETO: TOTAL OPERATING EXPENSE"/>
    <m/>
    <n v="514100"/>
    <s v="MTCE-MISC/STM PLANT"/>
    <x v="1"/>
    <s v="0301 - TRIMBLE COUNTY COMMON-GENERATION"/>
    <x v="4"/>
    <s v="PNTL: TOTAL NON-LABOR"/>
    <s v="MA40LGE"/>
    <s v="MASS ALLOC 40 BUDGET"/>
    <s v="GEN O M: OTHER"/>
    <s v="P42100: GENERATION"/>
    <n v="-80910"/>
    <n v="-80910"/>
    <n v="-80910"/>
    <n v="-80910"/>
    <n v="-80910"/>
    <n v="-80910"/>
    <n v="-80910"/>
    <n v="-80910"/>
    <n v="-158197"/>
    <n v="-80910"/>
    <n v="-80910"/>
    <n v="-80910"/>
    <n v="-1048209"/>
    <n v="-316959.85773458099"/>
    <n v="-469196.89226541901"/>
  </r>
  <r>
    <s v="PPLETO: TOTAL OPERATING EXPENSE"/>
    <m/>
    <n v="408106"/>
    <s v="FICA TAX"/>
    <x v="1"/>
    <s v="0321 - TRIMBLE COUNTY 2 - GENERATION"/>
    <x v="2"/>
    <s v="PLTL: TOTAL LABOR"/>
    <s v="MA41LGE"/>
    <s v="MA41LGE"/>
    <s v="OTHER"/>
    <s v="P42100: GENERATION"/>
    <n v="-80125"/>
    <n v="-71838"/>
    <n v="-71670"/>
    <n v="-74633"/>
    <n v="-73516"/>
    <n v="-69344"/>
    <n v="-75895"/>
    <n v="-78088"/>
    <n v="-75281"/>
    <n v="-81409"/>
    <n v="-62148"/>
    <n v="-67669"/>
    <n v="-881615"/>
    <n v="0"/>
    <n v="-661211.25"/>
  </r>
  <r>
    <s v="PPLETO: TOTAL OPERATING EXPENSE"/>
    <m/>
    <n v="501090"/>
    <s v="FUEL HANDLING"/>
    <x v="1"/>
    <s v="0321 - TRIMBLE COUNTY 2 - GENERATION"/>
    <x v="5"/>
    <s v="PNTL: TOTAL NON-LABOR"/>
    <s v="MA41LGE"/>
    <s v="MA41LGE"/>
    <s v="OTHER"/>
    <s v="P42100: GENERATION"/>
    <n v="-80017"/>
    <n v="-92104"/>
    <n v="-92104"/>
    <n v="-80017"/>
    <n v="-80017"/>
    <n v="-80017"/>
    <n v="-82190"/>
    <n v="-82190"/>
    <n v="-82190"/>
    <n v="-82190"/>
    <n v="-82190"/>
    <n v="-82190"/>
    <n v="-997418"/>
    <n v="0"/>
    <n v="-748063.5"/>
  </r>
  <r>
    <s v="PPLETO: TOTAL OPERATING EXPENSE"/>
    <m/>
    <n v="926003"/>
    <s v="MEDICAL INSURANCE EXPENSE - BURDENS"/>
    <x v="1"/>
    <s v="0321 - TRIMBLE COUNTY 2 - GENERATION"/>
    <x v="6"/>
    <s v="PLTL: TOTAL LABOR"/>
    <s v="MA41LGE"/>
    <s v="MA41LGE"/>
    <s v="OTHER"/>
    <s v="P42100: GENERATION"/>
    <n v="-79905"/>
    <n v="-80154"/>
    <n v="-87454"/>
    <n v="-78397"/>
    <n v="-80537"/>
    <n v="-80481"/>
    <n v="-75327"/>
    <n v="-90495"/>
    <n v="-83697"/>
    <n v="-81798"/>
    <n v="-77750"/>
    <n v="-70271"/>
    <n v="-966263"/>
    <n v="0"/>
    <n v="-724697.25"/>
  </r>
  <r>
    <s v="PPLETO: TOTAL OPERATING EXPENSE"/>
    <m/>
    <n v="513100"/>
    <s v="MTCE-ELECTRIC PLANT"/>
    <x v="1"/>
    <s v="0301 - TRIMBLE COUNTY COMMON-GENERATION"/>
    <x v="6"/>
    <s v="PLTL: TOTAL LABOR"/>
    <s v="MA40LGE"/>
    <s v="MASS ALLOC 40 BUDGET"/>
    <s v="GEN O M: OTHER"/>
    <s v="P42100: GENERATION"/>
    <n v="-79613"/>
    <n v="-79461"/>
    <n v="-87111"/>
    <n v="-78402"/>
    <n v="-80683"/>
    <n v="-80677"/>
    <n v="-75839"/>
    <n v="-89960"/>
    <n v="-83543"/>
    <n v="-81522"/>
    <n v="-78256"/>
    <n v="-71920"/>
    <n v="-966986"/>
    <n v="-292399.45945067401"/>
    <n v="-432840.04054932599"/>
  </r>
  <r>
    <s v="PPLETO: TOTAL OPERATING EXPENSE"/>
    <m/>
    <n v="514100"/>
    <s v="MTCE-MISC/STM PLANT"/>
    <x v="1"/>
    <s v="0301 - TRIMBLE COUNTY COMMON-GENERATION"/>
    <x v="3"/>
    <s v="PNTL: TOTAL NON-LABOR"/>
    <s v="MA40LGE"/>
    <s v="MASS ALLOC 40 BUDGET"/>
    <s v="GEN O M: OTHER"/>
    <s v="P42100: GENERATION"/>
    <n v="-79151"/>
    <n v="-79151"/>
    <n v="-79151"/>
    <n v="-79151"/>
    <n v="-79151"/>
    <n v="-79151"/>
    <n v="-79151"/>
    <n v="-79151"/>
    <n v="-154919"/>
    <n v="-79151"/>
    <n v="-79151"/>
    <n v="-79151"/>
    <n v="-1025578"/>
    <n v="-310116.64369960199"/>
    <n v="-459066.85630039801"/>
  </r>
  <r>
    <s v="PPLETO: TOTAL OPERATING EXPENSE"/>
    <m/>
    <n v="502100"/>
    <s v="STM EXP(EX SDRS.SPP)"/>
    <x v="1"/>
    <s v="0321 - TRIMBLE COUNTY 2 - GENERATION"/>
    <x v="4"/>
    <s v="PNTL: TOTAL NON-LABOR"/>
    <s v="MA41LGE"/>
    <s v="MA41LGE"/>
    <s v="OTHER"/>
    <s v="P42100: GENERATION"/>
    <n v="-79149"/>
    <n v="-79149"/>
    <n v="-79149"/>
    <n v="-79149"/>
    <n v="-79149"/>
    <n v="-79149"/>
    <n v="-79149"/>
    <n v="-92495"/>
    <n v="-79149"/>
    <n v="-79149"/>
    <n v="-79149"/>
    <n v="-79149"/>
    <n v="-963139"/>
    <n v="0"/>
    <n v="-722354.25"/>
  </r>
  <r>
    <s v="PPLETO: TOTAL OPERATING EXPENSE"/>
    <m/>
    <n v="506900"/>
    <s v="MISC STM PWR EXP - INDIRECT"/>
    <x v="1"/>
    <s v="0301 - TRIMBLE COUNTY COMMON-GENERATION"/>
    <x v="6"/>
    <s v="PLTL: TOTAL LABOR"/>
    <s v="MA40LGE"/>
    <s v="MASS ALLOC 40 BUDGET"/>
    <s v="GEN O M: OTHER"/>
    <s v="P42100: GENERATION"/>
    <n v="-78824"/>
    <n v="-78921"/>
    <n v="-86169"/>
    <n v="-76941"/>
    <n v="-78932"/>
    <n v="-78778"/>
    <n v="-73461"/>
    <n v="-88821"/>
    <n v="-82031"/>
    <n v="-80044"/>
    <n v="-75967"/>
    <n v="-67975"/>
    <n v="-946863"/>
    <n v="-286314.62024666701"/>
    <n v="-423832.62975333299"/>
  </r>
  <r>
    <s v="PPLETO: TOTAL OPERATING EXPENSE"/>
    <m/>
    <n v="506100"/>
    <s v="MISC STM PWR EXP"/>
    <x v="1"/>
    <s v="0321 - TRIMBLE COUNTY 2 - GENERATION"/>
    <x v="7"/>
    <s v="PLTL: TOTAL LABOR"/>
    <s v="MA41LGE"/>
    <s v="MA41LGE"/>
    <s v="OTHER"/>
    <s v="P42100: GENERATION"/>
    <n v="-78764"/>
    <n v="-74445"/>
    <n v="-81568"/>
    <n v="-68976"/>
    <n v="-79284"/>
    <n v="-76062"/>
    <n v="-70254"/>
    <n v="-83968"/>
    <n v="-72782"/>
    <n v="-80071"/>
    <n v="-72865"/>
    <n v="-61793"/>
    <n v="-900832"/>
    <n v="0"/>
    <n v="-675624"/>
  </r>
  <r>
    <s v="PPLETO: TOTAL OPERATING EXPENSE"/>
    <m/>
    <n v="408106"/>
    <s v="FICA TAX"/>
    <x v="1"/>
    <s v="0321 - TRIMBLE COUNTY 2 - GENERATION"/>
    <x v="1"/>
    <s v="PLTL: TOTAL LABOR"/>
    <s v="MA41LGE"/>
    <s v="MA41LGE"/>
    <s v="OTHER"/>
    <s v="P42100: GENERATION"/>
    <n v="-77793"/>
    <n v="-69747"/>
    <n v="-69584"/>
    <n v="-72461"/>
    <n v="-71377"/>
    <n v="-67326"/>
    <n v="-73686"/>
    <n v="-75815"/>
    <n v="-73091"/>
    <n v="-79039"/>
    <n v="-60339"/>
    <n v="-65700"/>
    <n v="-855958"/>
    <n v="0"/>
    <n v="-641968.5"/>
  </r>
  <r>
    <s v="PPLETO: TOTAL OPERATING EXPENSE"/>
    <m/>
    <n v="513100"/>
    <s v="MTCE-ELECTRIC PLANT"/>
    <x v="1"/>
    <s v="0301 - TRIMBLE COUNTY COMMON-GENERATION"/>
    <x v="5"/>
    <s v="PLTL: TOTAL LABOR"/>
    <s v="MA40LGE"/>
    <s v="MASS ALLOC 40 BUDGET"/>
    <s v="GEN O M: OTHER"/>
    <s v="P42100: GENERATION"/>
    <n v="-77710"/>
    <n v="-77557"/>
    <n v="-85050"/>
    <n v="-79869"/>
    <n v="-75691"/>
    <n v="-78950"/>
    <n v="-77533"/>
    <n v="-83609"/>
    <n v="-80576"/>
    <n v="-79731"/>
    <n v="-75480"/>
    <n v="-73923"/>
    <n v="-945678"/>
    <n v="-285956.29721050197"/>
    <n v="-423302.20278949803"/>
  </r>
  <r>
    <s v="PPLETO: TOTAL OPERATING EXPENSE"/>
    <m/>
    <n v="506900"/>
    <s v="MISC STM PWR EXP - INDIRECT"/>
    <x v="1"/>
    <s v="0301 - TRIMBLE COUNTY COMMON-GENERATION"/>
    <x v="5"/>
    <s v="PLTL: TOTAL LABOR"/>
    <s v="MA40LGE"/>
    <s v="MASS ALLOC 40 BUDGET"/>
    <s v="GEN O M: OTHER"/>
    <s v="P42100: GENERATION"/>
    <n v="-77453"/>
    <n v="-77588"/>
    <n v="-84580"/>
    <n v="-78867"/>
    <n v="-74252"/>
    <n v="-77377"/>
    <n v="-75479"/>
    <n v="-82734"/>
    <n v="-79397"/>
    <n v="-78552"/>
    <n v="-73508"/>
    <n v="-70184"/>
    <n v="-929972"/>
    <n v="-281207.08066534798"/>
    <n v="-416271.91933465202"/>
  </r>
  <r>
    <s v="PPLETO: TOTAL OPERATING EXPENSE"/>
    <m/>
    <n v="514100"/>
    <s v="MTCE-MISC/STM PLANT"/>
    <x v="1"/>
    <s v="0301 - TRIMBLE COUNTY COMMON-GENERATION"/>
    <x v="2"/>
    <s v="PNTL: TOTAL NON-LABOR"/>
    <s v="MA40LGE"/>
    <s v="MASS ALLOC 40 BUDGET"/>
    <s v="GEN O M: OTHER"/>
    <s v="P42100: GENERATION"/>
    <n v="-77436"/>
    <n v="-77436"/>
    <n v="-77436"/>
    <n v="-77436"/>
    <n v="-77436"/>
    <n v="-77436"/>
    <n v="-77436"/>
    <n v="-77436"/>
    <n v="-151720"/>
    <n v="-77436"/>
    <n v="-77436"/>
    <n v="-77436"/>
    <n v="-1003510"/>
    <n v="-303443.67090458999"/>
    <n v="-449188.82909541001"/>
  </r>
  <r>
    <s v="PPLETO: TOTAL OPERATING EXPENSE"/>
    <m/>
    <n v="502100"/>
    <s v="STM EXP(EX SDRS.SPP)"/>
    <x v="1"/>
    <s v="0321 - TRIMBLE COUNTY 2 - GENERATION"/>
    <x v="3"/>
    <s v="PNTL: TOTAL NON-LABOR"/>
    <s v="MA41LGE"/>
    <s v="MA41LGE"/>
    <s v="OTHER"/>
    <s v="P42100: GENERATION"/>
    <n v="-77141"/>
    <n v="-77141"/>
    <n v="-77141"/>
    <n v="-77141"/>
    <n v="-77141"/>
    <n v="-77141"/>
    <n v="-77141"/>
    <n v="-90224"/>
    <n v="-77141"/>
    <n v="-77141"/>
    <n v="-77141"/>
    <n v="-77141"/>
    <n v="-938775"/>
    <n v="0"/>
    <n v="-704081.25"/>
  </r>
  <r>
    <s v="PPLETO: TOTAL OPERATING EXPENSE"/>
    <m/>
    <n v="926003"/>
    <s v="MEDICAL INSURANCE EXPENSE - BURDENS"/>
    <x v="1"/>
    <s v="0321 - TRIMBLE COUNTY 2 - GENERATION"/>
    <x v="5"/>
    <s v="PLTL: TOTAL LABOR"/>
    <s v="MA41LGE"/>
    <s v="MA41LGE"/>
    <s v="OTHER"/>
    <s v="P42100: GENERATION"/>
    <n v="-76931"/>
    <n v="-77163"/>
    <n v="-84217"/>
    <n v="-78820"/>
    <n v="-74447"/>
    <n v="-77661"/>
    <n v="-76001"/>
    <n v="-83267"/>
    <n v="-79586"/>
    <n v="-78878"/>
    <n v="-73922"/>
    <n v="-71322"/>
    <n v="-932215"/>
    <n v="0"/>
    <n v="-699161.25"/>
  </r>
  <r>
    <s v="PPLETO: TOTAL OPERATING EXPENSE"/>
    <m/>
    <n v="514100"/>
    <s v="MTCE-MISC/STM PLANT"/>
    <x v="1"/>
    <s v="0301 - TRIMBLE COUNTY COMMON-GENERATION"/>
    <x v="1"/>
    <s v="PNTL: TOTAL NON-LABOR"/>
    <s v="MA40LGE"/>
    <s v="MASS ALLOC 40 BUDGET"/>
    <s v="GEN O M: OTHER"/>
    <s v="P42100: GENERATION"/>
    <n v="-75758"/>
    <n v="-75758"/>
    <n v="-75758"/>
    <n v="-75758"/>
    <n v="-75758"/>
    <n v="-75758"/>
    <n v="-75758"/>
    <n v="-75758"/>
    <n v="-148586"/>
    <n v="-75758"/>
    <n v="-75758"/>
    <n v="-75758"/>
    <n v="-981929"/>
    <n v="-296917.95829406101"/>
    <n v="-439528.79170593899"/>
  </r>
  <r>
    <s v="PPLETO: TOTAL OPERATING EXPENSE"/>
    <m/>
    <n v="408106"/>
    <s v="FICA TAX"/>
    <x v="1"/>
    <s v="0321 - TRIMBLE COUNTY 2 - GENERATION"/>
    <x v="0"/>
    <s v="PLTL: TOTAL LABOR"/>
    <s v="MA41LGE"/>
    <s v="MA41LGE"/>
    <s v="OTHER"/>
    <s v="P42100: GENERATION"/>
    <n v="-75527"/>
    <n v="-67716"/>
    <n v="-67557"/>
    <n v="-70350"/>
    <n v="-69298"/>
    <n v="-65365"/>
    <n v="-71540"/>
    <n v="-73607"/>
    <n v="-70962"/>
    <n v="-76737"/>
    <n v="-58582"/>
    <n v="-63786"/>
    <n v="-831027"/>
    <n v="0"/>
    <n v="-623270.25"/>
  </r>
  <r>
    <s v="PPLETO: TOTAL OPERATING EXPENSE"/>
    <m/>
    <n v="502100"/>
    <s v="STM EXP(EX SDRS.SPP)"/>
    <x v="1"/>
    <s v="0321 - TRIMBLE COUNTY 2 - GENERATION"/>
    <x v="2"/>
    <s v="PNTL: TOTAL NON-LABOR"/>
    <s v="MA41LGE"/>
    <s v="MA41LGE"/>
    <s v="OTHER"/>
    <s v="P42100: GENERATION"/>
    <n v="-75188"/>
    <n v="-75188"/>
    <n v="-75188"/>
    <n v="-75188"/>
    <n v="-75188"/>
    <n v="-75188"/>
    <n v="-75188"/>
    <n v="-88015"/>
    <n v="-75188"/>
    <n v="-75188"/>
    <n v="-75188"/>
    <n v="-75188"/>
    <n v="-915082"/>
    <n v="0"/>
    <n v="-686311.5"/>
  </r>
  <r>
    <s v="PPLETO: TOTAL OPERATING EXPENSE"/>
    <m/>
    <n v="408106"/>
    <s v="FICA TAX"/>
    <x v="1"/>
    <s v="0321 - TRIMBLE COUNTY 2 - GENERATION"/>
    <x v="9"/>
    <s v="PLTL: TOTAL LABOR"/>
    <s v="MA41LGE"/>
    <s v="MA41LGE"/>
    <s v="OTHER"/>
    <s v="P42100: GENERATION"/>
    <n v="-74226"/>
    <n v="-66554"/>
    <n v="-66398"/>
    <n v="-69149"/>
    <n v="-68121"/>
    <n v="-64260"/>
    <n v="-70334"/>
    <n v="-72357"/>
    <n v="-69752"/>
    <n v="-75436"/>
    <n v="-57585"/>
    <n v="-62726"/>
    <n v="-816896"/>
    <n v="0"/>
    <n v="-612672"/>
  </r>
  <r>
    <s v="PPLETO: TOTAL OPERATING EXPENSE"/>
    <m/>
    <n v="514100"/>
    <s v="MTCE-MISC/STM PLANT"/>
    <x v="1"/>
    <s v="0301 - TRIMBLE COUNTY COMMON-GENERATION"/>
    <x v="0"/>
    <s v="PNTL: TOTAL NON-LABOR"/>
    <s v="MA40LGE"/>
    <s v="MASS ALLOC 40 BUDGET"/>
    <s v="GEN O M: OTHER"/>
    <s v="P42100: GENERATION"/>
    <n v="-74118"/>
    <n v="-74118"/>
    <n v="-74118"/>
    <n v="-74118"/>
    <n v="-74118"/>
    <n v="-74118"/>
    <n v="-74118"/>
    <n v="-74118"/>
    <n v="-145518"/>
    <n v="-74118"/>
    <n v="-74118"/>
    <n v="-74118"/>
    <n v="-960816"/>
    <n v="-290533.76060414402"/>
    <n v="-430078.23939585598"/>
  </r>
  <r>
    <s v="PPLETO: TOTAL OPERATING EXPENSE"/>
    <m/>
    <n v="502100"/>
    <s v="STM EXP(EX SDRS.SPP)"/>
    <x v="1"/>
    <s v="0321 - TRIMBLE COUNTY 2 - GENERATION"/>
    <x v="1"/>
    <s v="PNTL: TOTAL NON-LABOR"/>
    <s v="MA41LGE"/>
    <s v="MA41LGE"/>
    <s v="OTHER"/>
    <s v="P42100: GENERATION"/>
    <n v="-73287"/>
    <n v="-73287"/>
    <n v="-73287"/>
    <n v="-73287"/>
    <n v="-73287"/>
    <n v="-73287"/>
    <n v="-73287"/>
    <n v="-85863"/>
    <n v="-73287"/>
    <n v="-73287"/>
    <n v="-73287"/>
    <n v="-73287"/>
    <n v="-892024"/>
    <n v="0"/>
    <n v="-669018"/>
  </r>
  <r>
    <s v="PPLETO: TOTAL OPERATING EXPENSE"/>
    <m/>
    <n v="506900"/>
    <s v="MISC STM PWR EXP - INDIRECT"/>
    <x v="1"/>
    <s v="0301 - TRIMBLE COUNTY COMMON-GENERATION"/>
    <x v="4"/>
    <s v="PNTL: TOTAL NON-LABOR"/>
    <s v="MA40LGE"/>
    <s v="MASS ALLOC 40 BUDGET"/>
    <s v="GEN O M: OTHER"/>
    <s v="P42100: GENERATION"/>
    <n v="-72875"/>
    <n v="-88373"/>
    <n v="-72593"/>
    <n v="-74968"/>
    <n v="-72322"/>
    <n v="-72808"/>
    <n v="-79285"/>
    <n v="-72943"/>
    <n v="-74871"/>
    <n v="-132232"/>
    <n v="-73586"/>
    <n v="-79732"/>
    <n v="-966588"/>
    <n v="-292279.11129169201"/>
    <n v="-432661.88870830799"/>
  </r>
  <r>
    <s v="PPLETO: TOTAL OPERATING EXPENSE"/>
    <m/>
    <n v="506100"/>
    <s v="MISC STM PWR EXP"/>
    <x v="1"/>
    <s v="0321 - TRIMBLE COUNTY 2 - GENERATION"/>
    <x v="6"/>
    <s v="PLTL: TOTAL LABOR"/>
    <s v="MA41LGE"/>
    <s v="MA41LGE"/>
    <s v="OTHER"/>
    <s v="P42100: GENERATION"/>
    <n v="-72529"/>
    <n v="-72391"/>
    <n v="-79333"/>
    <n v="-71232"/>
    <n v="-73210"/>
    <n v="-73153"/>
    <n v="-68595"/>
    <n v="-81770"/>
    <n v="-75944"/>
    <n v="-73981"/>
    <n v="-71011"/>
    <n v="-64623"/>
    <n v="-877773"/>
    <n v="0"/>
    <n v="-658329.75"/>
  </r>
  <r>
    <s v="PPLETO: TOTAL OPERATING EXPENSE"/>
    <m/>
    <n v="514100"/>
    <s v="MTCE-MISC/STM PLANT"/>
    <x v="1"/>
    <s v="0301 - TRIMBLE COUNTY COMMON-GENERATION"/>
    <x v="7"/>
    <s v="PNTL: TOTAL NON-LABOR"/>
    <s v="MA40LGE"/>
    <s v="MASS ALLOC 40 BUDGET"/>
    <s v="GEN O M: OTHER"/>
    <s v="P42100: GENERATION"/>
    <n v="-72514"/>
    <n v="-72514"/>
    <n v="-72514"/>
    <n v="-72514"/>
    <n v="-72514"/>
    <n v="-72514"/>
    <n v="-72514"/>
    <n v="-72514"/>
    <n v="-142514"/>
    <n v="-72514"/>
    <n v="-72514"/>
    <n v="-72514"/>
    <n v="-940170"/>
    <n v="-284290.77545253001"/>
    <n v="-420836.72454746999"/>
  </r>
  <r>
    <s v="PPLETO: TOTAL OPERATING EXPENSE"/>
    <m/>
    <n v="514100"/>
    <s v="MTCE-MISC/STM PLANT"/>
    <x v="1"/>
    <s v="0301 - TRIMBLE COUNTY COMMON-GENERATION"/>
    <x v="8"/>
    <s v="PNTL: TOTAL NON-LABOR"/>
    <s v="MA40LGE"/>
    <s v="MASS ALLOC 40 BUDGET"/>
    <s v="GEN O M: OTHER"/>
    <s v="P42100: GENERATION"/>
    <n v="-72514"/>
    <n v="-72514"/>
    <n v="-72514"/>
    <n v="-72514"/>
    <n v="-72514"/>
    <n v="-72514"/>
    <n v="-72514"/>
    <n v="-72514"/>
    <n v="-142514"/>
    <n v="-72514"/>
    <n v="-72514"/>
    <n v="-72514"/>
    <n v="-940170"/>
    <n v="-284290.77545253001"/>
    <n v="-420836.72454746999"/>
  </r>
  <r>
    <s v="PPLETO: TOTAL OPERATING EXPENSE"/>
    <m/>
    <n v="514100"/>
    <s v="MTCE-MISC/STM PLANT"/>
    <x v="1"/>
    <s v="0301 - TRIMBLE COUNTY COMMON-GENERATION"/>
    <x v="9"/>
    <s v="PNTL: TOTAL NON-LABOR"/>
    <s v="MA40LGE"/>
    <s v="MASS ALLOC 40 BUDGET"/>
    <s v="GEN O M: OTHER"/>
    <s v="P42100: GENERATION"/>
    <n v="-72514"/>
    <n v="-72514"/>
    <n v="-72514"/>
    <n v="-72514"/>
    <n v="-72514"/>
    <n v="-72514"/>
    <n v="-72514"/>
    <n v="-72514"/>
    <n v="-142514"/>
    <n v="-72514"/>
    <n v="-72514"/>
    <n v="-72514"/>
    <n v="-940170"/>
    <n v="-284290.77545253001"/>
    <n v="-420836.72454746999"/>
  </r>
  <r>
    <s v="PPLETO: TOTAL OPERATING EXPENSE"/>
    <m/>
    <n v="514100"/>
    <s v="MTCE-MISC/STM PLANT"/>
    <x v="1"/>
    <s v="0301 - TRIMBLE COUNTY COMMON-GENERATION"/>
    <x v="5"/>
    <s v="PNTL: TOTAL NON-LABOR"/>
    <s v="MA40LGE"/>
    <s v="MASS ALLOC 40 BUDGET"/>
    <s v="GEN O M: OTHER"/>
    <s v="P42100: GENERATION"/>
    <n v="-72504"/>
    <n v="-72504"/>
    <n v="-72504"/>
    <n v="-72504"/>
    <n v="-72504"/>
    <n v="-72504"/>
    <n v="-72504"/>
    <n v="-72504"/>
    <n v="-142504"/>
    <n v="-72504"/>
    <n v="-72504"/>
    <n v="-72504"/>
    <n v="-940050"/>
    <n v="-284254.48957545002"/>
    <n v="-420783.01042454998"/>
  </r>
  <r>
    <s v="PPLETO: TOTAL OPERATING EXPENSE"/>
    <m/>
    <n v="514100"/>
    <s v="MTCE-MISC/STM PLANT"/>
    <x v="1"/>
    <s v="0301 - TRIMBLE COUNTY COMMON-GENERATION"/>
    <x v="6"/>
    <s v="PNTL: TOTAL NON-LABOR"/>
    <s v="MA40LGE"/>
    <s v="MASS ALLOC 40 BUDGET"/>
    <s v="GEN O M: OTHER"/>
    <s v="P42100: GENERATION"/>
    <n v="-72504"/>
    <n v="-72504"/>
    <n v="-72504"/>
    <n v="-72504"/>
    <n v="-72504"/>
    <n v="-72504"/>
    <n v="-72504"/>
    <n v="-72504"/>
    <n v="-142504"/>
    <n v="-72504"/>
    <n v="-72504"/>
    <n v="-72504"/>
    <n v="-940050"/>
    <n v="-284254.48957545002"/>
    <n v="-420783.01042454998"/>
  </r>
  <r>
    <s v="PPLETO: TOTAL OPERATING EXPENSE"/>
    <m/>
    <n v="408106"/>
    <s v="FICA TAX"/>
    <x v="1"/>
    <s v="0321 - TRIMBLE COUNTY 2 - GENERATION"/>
    <x v="8"/>
    <s v="PLTL: TOTAL LABOR"/>
    <s v="MA41LGE"/>
    <s v="MA41LGE"/>
    <s v="OTHER"/>
    <s v="P42100: GENERATION"/>
    <n v="-71978"/>
    <n v="-68191"/>
    <n v="-64414"/>
    <n v="-67119"/>
    <n v="-69804"/>
    <n v="-58781"/>
    <n v="-68350"/>
    <n v="-70228"/>
    <n v="-64053"/>
    <n v="-73230"/>
    <n v="-59604"/>
    <n v="-57447"/>
    <n v="-793199"/>
    <n v="0"/>
    <n v="-594899.25"/>
  </r>
  <r>
    <s v="PPLETO: TOTAL OPERATING EXPENSE"/>
    <m/>
    <n v="502100"/>
    <s v="STM EXP(EX SDRS.SPP)"/>
    <x v="1"/>
    <s v="0321 - TRIMBLE COUNTY 2 - GENERATION"/>
    <x v="0"/>
    <s v="PNTL: TOTAL NON-LABOR"/>
    <s v="MA41LGE"/>
    <s v="MA41LGE"/>
    <s v="OTHER"/>
    <s v="P42100: GENERATION"/>
    <n v="-71435"/>
    <n v="-71435"/>
    <n v="-71435"/>
    <n v="-71435"/>
    <n v="-71435"/>
    <n v="-71435"/>
    <n v="-71435"/>
    <n v="-83764"/>
    <n v="-71435"/>
    <n v="-71435"/>
    <n v="-71435"/>
    <n v="-71435"/>
    <n v="-869551"/>
    <n v="0"/>
    <n v="-652163.25"/>
  </r>
  <r>
    <s v="PPLETO: TOTAL OPERATING EXPENSE"/>
    <m/>
    <n v="506100"/>
    <s v="MISC STM PWR EXP"/>
    <x v="1"/>
    <s v="0321 - TRIMBLE COUNTY 2 - GENERATION"/>
    <x v="5"/>
    <s v="PLTL: TOTAL LABOR"/>
    <s v="MA41LGE"/>
    <s v="MA41LGE"/>
    <s v="OTHER"/>
    <s v="P42100: GENERATION"/>
    <n v="-70789"/>
    <n v="-70649"/>
    <n v="-77447"/>
    <n v="-72570"/>
    <n v="-68634"/>
    <n v="-71562"/>
    <n v="-70130"/>
    <n v="-75952"/>
    <n v="-73223"/>
    <n v="-72332"/>
    <n v="-68463"/>
    <n v="-66431"/>
    <n v="-858182"/>
    <n v="0"/>
    <n v="-643636.5"/>
  </r>
  <r>
    <s v="PPLETO: TOTAL OPERATING EXPENSE"/>
    <m/>
    <n v="506900"/>
    <s v="MISC STM PWR EXP - INDIRECT"/>
    <x v="1"/>
    <s v="0301 - TRIMBLE COUNTY COMMON-GENERATION"/>
    <x v="3"/>
    <s v="PNTL: TOTAL NON-LABOR"/>
    <s v="MA40LGE"/>
    <s v="MASS ALLOC 40 BUDGET"/>
    <s v="GEN O M: OTHER"/>
    <s v="P42100: GENERATION"/>
    <n v="-70730"/>
    <n v="-85924"/>
    <n v="-70464"/>
    <n v="-72760"/>
    <n v="-70198"/>
    <n v="-70674"/>
    <n v="-76952"/>
    <n v="-70804"/>
    <n v="-72682"/>
    <n v="-128363"/>
    <n v="-71403"/>
    <n v="-77370"/>
    <n v="-938323"/>
    <n v="-283732.275327807"/>
    <n v="-420009.974672193"/>
  </r>
  <r>
    <s v="PPLETO: TOTAL OPERATING EXPENSE"/>
    <m/>
    <n v="502100"/>
    <s v="STM EXP(EX SDRS.SPP)"/>
    <x v="1"/>
    <s v="0321 - TRIMBLE COUNTY 2 - GENERATION"/>
    <x v="9"/>
    <s v="PNTL: TOTAL NON-LABOR"/>
    <s v="MA41LGE"/>
    <s v="MA41LGE"/>
    <s v="OTHER"/>
    <s v="P42100: GENERATION"/>
    <n v="-69631"/>
    <n v="-69631"/>
    <n v="-69631"/>
    <n v="-69631"/>
    <n v="-69631"/>
    <n v="-69631"/>
    <n v="-69631"/>
    <n v="-81719"/>
    <n v="-69631"/>
    <n v="-69631"/>
    <n v="-69631"/>
    <n v="-69631"/>
    <n v="-847665"/>
    <n v="0"/>
    <n v="-635748.75"/>
  </r>
  <r>
    <s v="PPLETO: TOTAL OPERATING EXPENSE"/>
    <m/>
    <n v="512100"/>
    <s v="MTCE-BOILER PLANT"/>
    <x v="1"/>
    <s v="0311 - TRIMBLE COUNTY 1 - GENERATION"/>
    <x v="5"/>
    <s v="PNTL: TOTAL NON-LABOR"/>
    <s v="MA42LGE"/>
    <s v="MA42LGE TC"/>
    <s v="OTHER"/>
    <s v="P42100: GENERATION"/>
    <n v="-69075"/>
    <n v="-77560"/>
    <n v="-50094"/>
    <n v="-46915"/>
    <n v="-82736"/>
    <n v="-51354"/>
    <n v="-69062"/>
    <n v="-165399"/>
    <n v="-408265"/>
    <n v="-690080"/>
    <n v="-103605"/>
    <n v="-60054"/>
    <n v="-1874199"/>
    <n v="-1405649.25"/>
    <n v="0"/>
  </r>
  <r>
    <s v="PPLETO: TOTAL OPERATING EXPENSE"/>
    <m/>
    <n v="506900"/>
    <s v="MISC STM PWR EXP - INDIRECT"/>
    <x v="1"/>
    <s v="0301 - TRIMBLE COUNTY COMMON-GENERATION"/>
    <x v="2"/>
    <s v="PNTL: TOTAL NON-LABOR"/>
    <s v="MA40LGE"/>
    <s v="MASS ALLOC 40 BUDGET"/>
    <s v="GEN O M: OTHER"/>
    <s v="P42100: GENERATION"/>
    <n v="-68653"/>
    <n v="-83551"/>
    <n v="-68403"/>
    <n v="-70622"/>
    <n v="-68142"/>
    <n v="-68609"/>
    <n v="-74693"/>
    <n v="-68734"/>
    <n v="-70562"/>
    <n v="-124613"/>
    <n v="-69291"/>
    <n v="-75083"/>
    <n v="-910957"/>
    <n v="-275457.28105971299"/>
    <n v="-407760.46894028701"/>
  </r>
  <r>
    <s v="PPLETO: TOTAL OPERATING EXPENSE"/>
    <m/>
    <n v="502100"/>
    <s v="STM EXP(EX SDRS.SPP)"/>
    <x v="1"/>
    <s v="0321 - TRIMBLE COUNTY 2 - GENERATION"/>
    <x v="8"/>
    <s v="PNTL: TOTAL NON-LABOR"/>
    <s v="MA41LGE"/>
    <s v="MA41LGE"/>
    <s v="OTHER"/>
    <s v="P42100: GENERATION"/>
    <n v="-68360"/>
    <n v="-68366"/>
    <n v="-68360"/>
    <n v="-68360"/>
    <n v="-68360"/>
    <n v="-68360"/>
    <n v="-80447"/>
    <n v="-68360"/>
    <n v="-68360"/>
    <n v="-68360"/>
    <n v="-68360"/>
    <n v="-68360"/>
    <n v="-832415"/>
    <n v="0"/>
    <n v="-624311.25"/>
  </r>
  <r>
    <s v="PPLETO: TOTAL OPERATING EXPENSE"/>
    <m/>
    <n v="502100"/>
    <s v="STM EXP(EX SDRS.SPP)"/>
    <x v="1"/>
    <s v="0321 - TRIMBLE COUNTY 2 - GENERATION"/>
    <x v="7"/>
    <s v="PNTL: TOTAL NON-LABOR"/>
    <s v="MA41LGE"/>
    <s v="MA41LGE"/>
    <s v="OTHER"/>
    <s v="P42100: GENERATION"/>
    <n v="-67701"/>
    <n v="-68035"/>
    <n v="-67701"/>
    <n v="-67701"/>
    <n v="-79788"/>
    <n v="-67701"/>
    <n v="-67701"/>
    <n v="-67701"/>
    <n v="-67701"/>
    <n v="-67701"/>
    <n v="-67701"/>
    <n v="-67701"/>
    <n v="-824833"/>
    <n v="0"/>
    <n v="-618624.75"/>
  </r>
  <r>
    <s v="PPLETO: TOTAL OPERATING EXPENSE"/>
    <m/>
    <n v="510900"/>
    <s v="MTCE SUPER/ENG - STEAM - INDIRECT"/>
    <x v="1"/>
    <s v="0321 - TRIMBLE COUNTY 2 - GENERATION"/>
    <x v="4"/>
    <s v="PLTL: TOTAL LABOR"/>
    <s v="MA41LGE"/>
    <s v="MA41LGE"/>
    <s v="OTHER"/>
    <s v="P42100: GENERATION"/>
    <n v="-67486"/>
    <n v="-60717"/>
    <n v="-60308"/>
    <n v="-62824"/>
    <n v="-61845"/>
    <n v="-58332"/>
    <n v="-63842"/>
    <n v="-66029"/>
    <n v="-63445"/>
    <n v="-68832"/>
    <n v="-51948"/>
    <n v="-56411"/>
    <n v="-742019"/>
    <n v="0"/>
    <n v="-556514.25"/>
  </r>
  <r>
    <s v="PPLETO: TOTAL OPERATING EXPENSE"/>
    <m/>
    <n v="506900"/>
    <s v="MISC STM PWR EXP - INDIRECT"/>
    <x v="1"/>
    <s v="0301 - TRIMBLE COUNTY COMMON-GENERATION"/>
    <x v="1"/>
    <s v="PNTL: TOTAL NON-LABOR"/>
    <s v="MA40LGE"/>
    <s v="MASS ALLOC 40 BUDGET"/>
    <s v="GEN O M: OTHER"/>
    <s v="P42100: GENERATION"/>
    <n v="-66642"/>
    <n v="-81249"/>
    <n v="-66407"/>
    <n v="-68552"/>
    <n v="-66151"/>
    <n v="-66609"/>
    <n v="-72506"/>
    <n v="-66729"/>
    <n v="-68509"/>
    <n v="-120980"/>
    <n v="-67246"/>
    <n v="-72869"/>
    <n v="-884450"/>
    <n v="-267442.03319504997"/>
    <n v="-395895.46680495003"/>
  </r>
  <r>
    <s v="PPLETO: TOTAL OPERATING EXPENSE"/>
    <m/>
    <n v="502100"/>
    <s v="STM EXP(EX SDRS.SPP)"/>
    <x v="1"/>
    <s v="0321 - TRIMBLE COUNTY 2 - GENERATION"/>
    <x v="6"/>
    <s v="PNTL: TOTAL NON-LABOR"/>
    <s v="MA41LGE"/>
    <s v="MA41LGE"/>
    <s v="OTHER"/>
    <s v="P42100: GENERATION"/>
    <n v="-66487"/>
    <n v="-66681"/>
    <n v="-66487"/>
    <n v="-66487"/>
    <n v="-66487"/>
    <n v="-66487"/>
    <n v="-78575"/>
    <n v="-66487"/>
    <n v="-66487"/>
    <n v="-66487"/>
    <n v="-66487"/>
    <n v="-66487"/>
    <n v="-810129"/>
    <n v="0"/>
    <n v="-607596.75"/>
  </r>
  <r>
    <s v="PPLETO: TOTAL OPERATING EXPENSE"/>
    <m/>
    <n v="408106"/>
    <s v="FICA TAX"/>
    <x v="1"/>
    <s v="0321 - TRIMBLE COUNTY 2 - GENERATION"/>
    <x v="7"/>
    <s v="PLTL: TOTAL LABOR"/>
    <s v="MA41LGE"/>
    <s v="MA41LGE"/>
    <s v="OTHER"/>
    <s v="P42100: GENERATION"/>
    <n v="-65788"/>
    <n v="-62210"/>
    <n v="-68145"/>
    <n v="-57712"/>
    <n v="-66342"/>
    <n v="-63677"/>
    <n v="-59689"/>
    <n v="-71139"/>
    <n v="-61660"/>
    <n v="-67891"/>
    <n v="-61755"/>
    <n v="-52738"/>
    <n v="-758747"/>
    <n v="0"/>
    <n v="-569060.25"/>
  </r>
  <r>
    <s v="PPLETO: TOTAL OPERATING EXPENSE"/>
    <m/>
    <n v="512100"/>
    <s v="MTCE-BOILER PLANT"/>
    <x v="1"/>
    <s v="0321 - TRIMBLE COUNTY 2 - GENERATION"/>
    <x v="4"/>
    <s v="PLTL: TOTAL LABOR"/>
    <s v="MA60KU"/>
    <s v="MA 60 KU"/>
    <s v="OTHER"/>
    <s v="P42100: GENERATION"/>
    <n v="-65608"/>
    <n v="-37392"/>
    <n v="-37358"/>
    <n v="-158404"/>
    <n v="-60341"/>
    <n v="-56954"/>
    <n v="-62363"/>
    <n v="-63964"/>
    <n v="7650"/>
    <n v="2671"/>
    <n v="-51124"/>
    <n v="-55895"/>
    <n v="-639084"/>
    <n v="0"/>
    <n v="-479313"/>
  </r>
  <r>
    <s v="PPLETO: TOTAL OPERATING EXPENSE"/>
    <m/>
    <n v="510900"/>
    <s v="MTCE SUPER/ENG - STEAM - INDIRECT"/>
    <x v="1"/>
    <s v="0321 - TRIMBLE COUNTY 2 - GENERATION"/>
    <x v="3"/>
    <s v="PLTL: TOTAL LABOR"/>
    <s v="MA41LGE"/>
    <s v="MA41LGE"/>
    <s v="OTHER"/>
    <s v="P42100: GENERATION"/>
    <n v="-65519"/>
    <n v="-58947"/>
    <n v="-58550"/>
    <n v="-60992"/>
    <n v="-60042"/>
    <n v="-56631"/>
    <n v="-61981"/>
    <n v="-64104"/>
    <n v="-61596"/>
    <n v="-66825"/>
    <n v="-50433"/>
    <n v="-54766"/>
    <n v="-720385"/>
    <n v="0"/>
    <n v="-540288.75"/>
  </r>
  <r>
    <s v="PPLETO: TOTAL OPERATING EXPENSE"/>
    <m/>
    <n v="502100"/>
    <s v="STM EXP(EX SDRS.SPP)"/>
    <x v="1"/>
    <s v="0321 - TRIMBLE COUNTY 2 - GENERATION"/>
    <x v="5"/>
    <s v="PNTL: TOTAL NON-LABOR"/>
    <s v="MA41LGE"/>
    <s v="MA41LGE"/>
    <s v="OTHER"/>
    <s v="P42100: GENERATION"/>
    <n v="-65252"/>
    <n v="-65569"/>
    <n v="-65252"/>
    <n v="-65252"/>
    <n v="-65252"/>
    <n v="-65252"/>
    <n v="-78490"/>
    <n v="-66403"/>
    <n v="-66403"/>
    <n v="-66403"/>
    <n v="-66403"/>
    <n v="-66403"/>
    <n v="-802331"/>
    <n v="0"/>
    <n v="-601748.25"/>
  </r>
  <r>
    <s v="PPLETO: TOTAL OPERATING EXPENSE"/>
    <m/>
    <n v="506900"/>
    <s v="MISC STM PWR EXP - INDIRECT"/>
    <x v="1"/>
    <s v="0301 - TRIMBLE COUNTY COMMON-GENERATION"/>
    <x v="0"/>
    <s v="PNTL: TOTAL NON-LABOR"/>
    <s v="MA40LGE"/>
    <s v="MASS ALLOC 40 BUDGET"/>
    <s v="GEN O M: OTHER"/>
    <s v="P42100: GENERATION"/>
    <n v="-64693"/>
    <n v="-79014"/>
    <n v="-64472"/>
    <n v="-66546"/>
    <n v="-64221"/>
    <n v="-64670"/>
    <n v="-70385"/>
    <n v="-64785"/>
    <n v="-66519"/>
    <n v="-117455"/>
    <n v="-65264"/>
    <n v="-70724"/>
    <n v="-858749"/>
    <n v="-259670.50547144099"/>
    <n v="-384391.24452855904"/>
  </r>
  <r>
    <s v="PPLETO: TOTAL OPERATING EXPENSE"/>
    <m/>
    <n v="512100"/>
    <s v="MTCE-BOILER PLANT"/>
    <x v="1"/>
    <s v="0321 - TRIMBLE COUNTY 2 - GENERATION"/>
    <x v="3"/>
    <s v="PLTL: TOTAL LABOR"/>
    <s v="MA60KU"/>
    <s v="MA 60 KU"/>
    <s v="OTHER"/>
    <s v="P42100: GENERATION"/>
    <n v="-63695"/>
    <n v="-36302"/>
    <n v="-36269"/>
    <n v="-124220"/>
    <n v="-58581"/>
    <n v="-55294"/>
    <n v="-60545"/>
    <n v="-62100"/>
    <n v="7427"/>
    <n v="2593"/>
    <n v="-49633"/>
    <n v="-54266"/>
    <n v="-590885"/>
    <n v="0"/>
    <n v="-443163.75"/>
  </r>
  <r>
    <s v="PPLETO: TOTAL OPERATING EXPENSE"/>
    <m/>
    <n v="510900"/>
    <s v="MTCE SUPER/ENG - STEAM - INDIRECT"/>
    <x v="1"/>
    <s v="0321 - TRIMBLE COUNTY 2 - GENERATION"/>
    <x v="2"/>
    <s v="PLTL: TOTAL LABOR"/>
    <s v="MA41LGE"/>
    <s v="MA41LGE"/>
    <s v="OTHER"/>
    <s v="P42100: GENERATION"/>
    <n v="-63609"/>
    <n v="-57229"/>
    <n v="-56844"/>
    <n v="-59215"/>
    <n v="-58292"/>
    <n v="-54981"/>
    <n v="-60175"/>
    <n v="-62236"/>
    <n v="-59801"/>
    <n v="-64877"/>
    <n v="-48964"/>
    <n v="-53170"/>
    <n v="-699391"/>
    <n v="0"/>
    <n v="-524543.25"/>
  </r>
  <r>
    <s v="PPLETO: TOTAL OPERATING EXPENSE"/>
    <m/>
    <n v="506900"/>
    <s v="MISC STM PWR EXP - INDIRECT"/>
    <x v="1"/>
    <s v="0301 - TRIMBLE COUNTY COMMON-GENERATION"/>
    <x v="7"/>
    <s v="PNTL: TOTAL NON-LABOR"/>
    <s v="MA40LGE"/>
    <s v="MASS ALLOC 40 BUDGET"/>
    <s v="GEN O M: OTHER"/>
    <s v="P42100: GENERATION"/>
    <n v="-62875"/>
    <n v="-63483"/>
    <n v="-61872"/>
    <n v="-63577"/>
    <n v="-61196"/>
    <n v="-63431"/>
    <n v="-66535"/>
    <n v="-61846"/>
    <n v="-68508"/>
    <n v="-80510"/>
    <n v="-61962"/>
    <n v="-68916"/>
    <n v="-784712"/>
    <n v="-237283.026460008"/>
    <n v="-351250.973539992"/>
  </r>
  <r>
    <s v="PPLETO: TOTAL OPERATING EXPENSE"/>
    <m/>
    <n v="506900"/>
    <s v="MISC STM PWR EXP - INDIRECT"/>
    <x v="1"/>
    <s v="0301 - TRIMBLE COUNTY COMMON-GENERATION"/>
    <x v="9"/>
    <s v="PNTL: TOTAL NON-LABOR"/>
    <s v="MA40LGE"/>
    <s v="MASS ALLOC 40 BUDGET"/>
    <s v="GEN O M: OTHER"/>
    <s v="P42100: GENERATION"/>
    <n v="-62805"/>
    <n v="-76846"/>
    <n v="-62598"/>
    <n v="-64602"/>
    <n v="-62351"/>
    <n v="-62791"/>
    <n v="-68330"/>
    <n v="-62902"/>
    <n v="-64591"/>
    <n v="-114036"/>
    <n v="-63345"/>
    <n v="-68645"/>
    <n v="-833841"/>
    <n v="-252138.76691886899"/>
    <n v="-373241.98308113101"/>
  </r>
  <r>
    <s v="PPLETO: TOTAL OPERATING EXPENSE"/>
    <m/>
    <n v="512100"/>
    <s v="MTCE-BOILER PLANT"/>
    <x v="1"/>
    <s v="0321 - TRIMBLE COUNTY 2 - GENERATION"/>
    <x v="7"/>
    <s v="PNTL: TOTAL NON-LABOR"/>
    <s v="MA60KU"/>
    <s v="MA 60 KU"/>
    <s v="OTHER"/>
    <s v="P42100: GENERATION"/>
    <n v="-62800"/>
    <n v="-117340"/>
    <n v="-308765"/>
    <n v="-422422"/>
    <n v="-82869"/>
    <n v="-60092"/>
    <n v="-67193"/>
    <n v="-67912"/>
    <n v="-141833"/>
    <n v="-102175"/>
    <n v="-60656"/>
    <n v="-77256"/>
    <n v="-1571310"/>
    <n v="0"/>
    <n v="-1178482.5"/>
  </r>
  <r>
    <s v="PPLETO: TOTAL OPERATING EXPENSE"/>
    <m/>
    <n v="506900"/>
    <s v="MISC STM PWR EXP - INDIRECT"/>
    <x v="1"/>
    <s v="0301 - TRIMBLE COUNTY COMMON-GENERATION"/>
    <x v="8"/>
    <s v="PNTL: TOTAL NON-LABOR"/>
    <s v="MA40LGE"/>
    <s v="MASS ALLOC 40 BUDGET"/>
    <s v="GEN O M: OTHER"/>
    <s v="P42100: GENERATION"/>
    <n v="-62084"/>
    <n v="-63095"/>
    <n v="-61835"/>
    <n v="-63801"/>
    <n v="-61592"/>
    <n v="-63517"/>
    <n v="-66783"/>
    <n v="-61891"/>
    <n v="-63538"/>
    <n v="-85098"/>
    <n v="-62224"/>
    <n v="-68513"/>
    <n v="-783970"/>
    <n v="-237058.65878673"/>
    <n v="-350918.84121327003"/>
  </r>
  <r>
    <s v="PPLETO: TOTAL OPERATING EXPENSE"/>
    <m/>
    <n v="512100"/>
    <s v="MTCE-BOILER PLANT"/>
    <x v="1"/>
    <s v="0321 - TRIMBLE COUNTY 2 - GENERATION"/>
    <x v="2"/>
    <s v="PLTL: TOTAL LABOR"/>
    <s v="MA60KU"/>
    <s v="MA 60 KU"/>
    <s v="OTHER"/>
    <s v="P42100: GENERATION"/>
    <n v="-61839"/>
    <n v="-35244"/>
    <n v="-35212"/>
    <n v="-167136"/>
    <n v="-56874"/>
    <n v="-53682"/>
    <n v="-58780"/>
    <n v="-60290"/>
    <n v="7210"/>
    <n v="2517"/>
    <n v="-48187"/>
    <n v="-52684"/>
    <n v="-620201"/>
    <n v="0"/>
    <n v="-465150.75"/>
  </r>
  <r>
    <s v="PPLETO: TOTAL OPERATING EXPENSE"/>
    <m/>
    <n v="510900"/>
    <s v="MTCE SUPER/ENG - STEAM - INDIRECT"/>
    <x v="1"/>
    <s v="0321 - TRIMBLE COUNTY 2 - GENERATION"/>
    <x v="1"/>
    <s v="PLTL: TOTAL LABOR"/>
    <s v="MA41LGE"/>
    <s v="MA41LGE"/>
    <s v="OTHER"/>
    <s v="P42100: GENERATION"/>
    <n v="-61758"/>
    <n v="-55563"/>
    <n v="-55189"/>
    <n v="-57491"/>
    <n v="-56596"/>
    <n v="-53381"/>
    <n v="-58423"/>
    <n v="-60425"/>
    <n v="-58060"/>
    <n v="-62989"/>
    <n v="-47539"/>
    <n v="-51623"/>
    <n v="-679037"/>
    <n v="0"/>
    <n v="-509277.75"/>
  </r>
  <r>
    <s v="PPLETO: TOTAL OPERATING EXPENSE"/>
    <m/>
    <n v="506900"/>
    <s v="MISC STM PWR EXP - INDIRECT"/>
    <x v="1"/>
    <s v="0301 - TRIMBLE COUNTY COMMON-GENERATION"/>
    <x v="6"/>
    <s v="PNTL: TOTAL NON-LABOR"/>
    <s v="MA40LGE"/>
    <s v="MASS ALLOC 40 BUDGET"/>
    <s v="GEN O M: OTHER"/>
    <s v="P42100: GENERATION"/>
    <n v="-61393"/>
    <n v="-74887"/>
    <n v="-60384"/>
    <n v="-62258"/>
    <n v="-60221"/>
    <n v="-64030"/>
    <n v="-63480"/>
    <n v="-59576"/>
    <n v="-69183"/>
    <n v="-83477"/>
    <n v="-65901"/>
    <n v="-64671"/>
    <n v="-789461"/>
    <n v="-238719.04004544899"/>
    <n v="-353376.70995455101"/>
  </r>
  <r>
    <s v="PPLETO: TOTAL OPERATING EXPENSE"/>
    <m/>
    <n v="512100"/>
    <s v="MTCE-BOILER PLANT"/>
    <x v="1"/>
    <s v="0321 - TRIMBLE COUNTY 2 - GENERATION"/>
    <x v="4"/>
    <s v="PNTL: TOTAL NON-LABOR"/>
    <s v="MA60KU"/>
    <s v="MA 60 KU"/>
    <s v="OTHER"/>
    <s v="P42100: GENERATION"/>
    <n v="-61279"/>
    <n v="-54052"/>
    <n v="-56158"/>
    <n v="-1256522"/>
    <n v="-84203"/>
    <n v="-33521"/>
    <n v="-115070"/>
    <n v="-67029"/>
    <n v="-80814"/>
    <n v="-104799"/>
    <n v="-79905"/>
    <n v="-77561"/>
    <n v="-2070911"/>
    <n v="0"/>
    <n v="-1553183.25"/>
  </r>
  <r>
    <s v="PPLETO: TOTAL OPERATING EXPENSE"/>
    <m/>
    <n v="501990"/>
    <s v="FUEL HANDLING - INDIRECT"/>
    <x v="1"/>
    <s v="0301 - TRIMBLE COUNTY COMMON-GENERATION"/>
    <x v="4"/>
    <s v="PLTL: TOTAL LABOR"/>
    <s v="MA40LGE"/>
    <s v="MASS ALLOC 40 BUDGET"/>
    <s v="GEN O M: OTHER"/>
    <s v="P42100: GENERATION"/>
    <n v="-60775"/>
    <n v="-54502"/>
    <n v="-54065"/>
    <n v="-56064"/>
    <n v="-54941"/>
    <n v="-51575"/>
    <n v="-56366"/>
    <n v="-58834"/>
    <n v="-56588"/>
    <n v="-61257"/>
    <n v="-45977"/>
    <n v="-48898"/>
    <n v="-659842"/>
    <n v="-199524.54753517799"/>
    <n v="-295356.95246482198"/>
  </r>
  <r>
    <s v="PPLETO: TOTAL OPERATING EXPENSE"/>
    <m/>
    <n v="408106"/>
    <s v="FICA TAX"/>
    <x v="1"/>
    <s v="0321 - TRIMBLE COUNTY 2 - GENERATION"/>
    <x v="6"/>
    <s v="PLTL: TOTAL LABOR"/>
    <s v="MA41LGE"/>
    <s v="MA41LGE"/>
    <s v="OTHER"/>
    <s v="P42100: GENERATION"/>
    <n v="-60257"/>
    <n v="-60159"/>
    <n v="-65906"/>
    <n v="-59223"/>
    <n v="-60892"/>
    <n v="-60854"/>
    <n v="-57117"/>
    <n v="-67992"/>
    <n v="-63127"/>
    <n v="-61555"/>
    <n v="-59048"/>
    <n v="-53918"/>
    <n v="-730048"/>
    <n v="0"/>
    <n v="-547536"/>
  </r>
  <r>
    <s v="PPLETO: TOTAL OPERATING EXPENSE"/>
    <m/>
    <n v="512100"/>
    <s v="MTCE-BOILER PLANT"/>
    <x v="1"/>
    <s v="0321 - TRIMBLE COUNTY 2 - GENERATION"/>
    <x v="1"/>
    <s v="PLTL: TOTAL LABOR"/>
    <s v="MA60KU"/>
    <s v="MA 60 KU"/>
    <s v="OTHER"/>
    <s v="P42100: GENERATION"/>
    <n v="-60039"/>
    <n v="-34218"/>
    <n v="-34187"/>
    <n v="-119797"/>
    <n v="-55219"/>
    <n v="-52120"/>
    <n v="-57070"/>
    <n v="-58535"/>
    <n v="7000"/>
    <n v="2444"/>
    <n v="-46784"/>
    <n v="-51151"/>
    <n v="-559677"/>
    <n v="0"/>
    <n v="-419757.75"/>
  </r>
  <r>
    <s v="PPLETO: TOTAL OPERATING EXPENSE"/>
    <m/>
    <n v="510900"/>
    <s v="MTCE SUPER/ENG - STEAM - INDIRECT"/>
    <x v="1"/>
    <s v="0321 - TRIMBLE COUNTY 2 - GENERATION"/>
    <x v="0"/>
    <s v="PLTL: TOTAL LABOR"/>
    <s v="MA41LGE"/>
    <s v="MA41LGE"/>
    <s v="OTHER"/>
    <s v="P42100: GENERATION"/>
    <n v="-59959"/>
    <n v="-53945"/>
    <n v="-53582"/>
    <n v="-55817"/>
    <n v="-54947"/>
    <n v="-51826"/>
    <n v="-56722"/>
    <n v="-58665"/>
    <n v="-56369"/>
    <n v="-61155"/>
    <n v="-46154"/>
    <n v="-50119"/>
    <n v="-659260"/>
    <n v="0"/>
    <n v="-494445"/>
  </r>
  <r>
    <s v="PPLETO: TOTAL OPERATING EXPENSE"/>
    <m/>
    <n v="500900"/>
    <s v="OPER SUPER/ENG - INDIRECT"/>
    <x v="1"/>
    <s v="0301 - TRIMBLE COUNTY COMMON-GENERATION"/>
    <x v="5"/>
    <s v="PLTL: TOTAL LABOR"/>
    <s v="MA40LGE"/>
    <s v="MASS ALLOC 40 BUDGET"/>
    <s v="GEN O M: OTHER"/>
    <s v="P42100: GENERATION"/>
    <n v="-59605"/>
    <n v="-56033"/>
    <n v="-58728"/>
    <n v="-51326"/>
    <n v="-45786"/>
    <n v="-46257"/>
    <n v="-42195"/>
    <n v="-56045"/>
    <n v="-43121"/>
    <n v="-41996"/>
    <n v="-36987"/>
    <n v="-34019"/>
    <n v="-572099"/>
    <n v="-172992.61659659099"/>
    <n v="-256081.63340340901"/>
  </r>
  <r>
    <s v="PPLETO: TOTAL OPERATING EXPENSE"/>
    <m/>
    <n v="512100"/>
    <s v="MTCE-BOILER PLANT"/>
    <x v="1"/>
    <s v="0321 - TRIMBLE COUNTY 2 - GENERATION"/>
    <x v="3"/>
    <s v="PNTL: TOTAL NON-LABOR"/>
    <s v="MA60KU"/>
    <s v="MA 60 KU"/>
    <s v="OTHER"/>
    <s v="P42100: GENERATION"/>
    <n v="-59599"/>
    <n v="-52588"/>
    <n v="-54671"/>
    <n v="-485124"/>
    <n v="-81920"/>
    <n v="-32695"/>
    <n v="-111888"/>
    <n v="-65215"/>
    <n v="-78729"/>
    <n v="-102254"/>
    <n v="-77718"/>
    <n v="-75523"/>
    <n v="-1277923"/>
    <n v="0"/>
    <n v="-958442.25"/>
  </r>
  <r>
    <s v="PPLETO: TOTAL OPERATING EXPENSE"/>
    <m/>
    <n v="501990"/>
    <s v="FUEL HANDLING - INDIRECT"/>
    <x v="1"/>
    <s v="0301 - TRIMBLE COUNTY COMMON-GENERATION"/>
    <x v="3"/>
    <s v="PLTL: TOTAL LABOR"/>
    <s v="MA40LGE"/>
    <s v="MASS ALLOC 40 BUDGET"/>
    <s v="GEN O M: OTHER"/>
    <s v="P42100: GENERATION"/>
    <n v="-59003"/>
    <n v="-52913"/>
    <n v="-52489"/>
    <n v="-54429"/>
    <n v="-53339"/>
    <n v="-50072"/>
    <n v="-54723"/>
    <n v="-57119"/>
    <n v="-54938"/>
    <n v="-59471"/>
    <n v="-44637"/>
    <n v="-47472"/>
    <n v="-640605"/>
    <n v="-193707.619056945"/>
    <n v="-286746.13094305503"/>
  </r>
  <r>
    <s v="PPLETO: TOTAL OPERATING EXPENSE"/>
    <m/>
    <n v="408106"/>
    <s v="FICA TAX"/>
    <x v="1"/>
    <s v="0321 - TRIMBLE COUNTY 2 - GENERATION"/>
    <x v="5"/>
    <s v="PLTL: TOTAL LABOR"/>
    <s v="MA41LGE"/>
    <s v="MA41LGE"/>
    <s v="OTHER"/>
    <s v="P42100: GENERATION"/>
    <n v="-58519"/>
    <n v="-58422"/>
    <n v="-64018"/>
    <n v="-60021"/>
    <n v="-56799"/>
    <n v="-59219"/>
    <n v="-58069"/>
    <n v="-63102"/>
    <n v="-60552"/>
    <n v="-59868"/>
    <n v="-56629"/>
    <n v="-55086"/>
    <n v="-710305"/>
    <n v="0"/>
    <n v="-532728.75"/>
  </r>
  <r>
    <s v="PPLETO: TOTAL OPERATING EXPENSE"/>
    <m/>
    <n v="512100"/>
    <s v="MTCE-BOILER PLANT"/>
    <x v="1"/>
    <s v="0321 - TRIMBLE COUNTY 2 - GENERATION"/>
    <x v="0"/>
    <s v="PLTL: TOTAL LABOR"/>
    <s v="MA60KU"/>
    <s v="MA 60 KU"/>
    <s v="OTHER"/>
    <s v="P42100: GENERATION"/>
    <n v="-58291"/>
    <n v="-33222"/>
    <n v="-33191"/>
    <n v="-260883"/>
    <n v="-53611"/>
    <n v="-50602"/>
    <n v="-55408"/>
    <n v="-56830"/>
    <n v="6796"/>
    <n v="2373"/>
    <n v="-45422"/>
    <n v="-49661"/>
    <n v="-687951"/>
    <n v="0"/>
    <n v="-515963.25"/>
  </r>
  <r>
    <s v="PPLETO: TOTAL OPERATING EXPENSE"/>
    <m/>
    <n v="510900"/>
    <s v="MTCE SUPER/ENG - STEAM - INDIRECT"/>
    <x v="1"/>
    <s v="0321 - TRIMBLE COUNTY 2 - GENERATION"/>
    <x v="9"/>
    <s v="PLTL: TOTAL LABOR"/>
    <s v="MA41LGE"/>
    <s v="MA41LGE"/>
    <s v="OTHER"/>
    <s v="P42100: GENERATION"/>
    <n v="-58213"/>
    <n v="-52374"/>
    <n v="-52021"/>
    <n v="-54191"/>
    <n v="-53347"/>
    <n v="-50317"/>
    <n v="-55070"/>
    <n v="-56956"/>
    <n v="-54727"/>
    <n v="-59373"/>
    <n v="-44810"/>
    <n v="-48659"/>
    <n v="-640058"/>
    <n v="0"/>
    <n v="-480043.5"/>
  </r>
  <r>
    <s v="PPLETO: TOTAL OPERATING EXPENSE"/>
    <m/>
    <n v="512100"/>
    <s v="MTCE-BOILER PLANT"/>
    <x v="1"/>
    <s v="0321 - TRIMBLE COUNTY 2 - GENERATION"/>
    <x v="2"/>
    <s v="PNTL: TOTAL NON-LABOR"/>
    <s v="MA60KU"/>
    <s v="MA 60 KU"/>
    <s v="OTHER"/>
    <s v="P42100: GENERATION"/>
    <n v="-57968"/>
    <n v="-51166"/>
    <n v="-53226"/>
    <n v="-1007322"/>
    <n v="-79702"/>
    <n v="-31892"/>
    <n v="-108797"/>
    <n v="-63453"/>
    <n v="-76701"/>
    <n v="-99778"/>
    <n v="-75593"/>
    <n v="-73543"/>
    <n v="-1779142"/>
    <n v="0"/>
    <n v="-1334356.5"/>
  </r>
  <r>
    <s v="PPLETO: TOTAL OPERATING EXPENSE"/>
    <m/>
    <n v="501990"/>
    <s v="FUEL HANDLING - INDIRECT"/>
    <x v="1"/>
    <s v="0301 - TRIMBLE COUNTY COMMON-GENERATION"/>
    <x v="2"/>
    <s v="PLTL: TOTAL LABOR"/>
    <s v="MA40LGE"/>
    <s v="MASS ALLOC 40 BUDGET"/>
    <s v="GEN O M: OTHER"/>
    <s v="P42100: GENERATION"/>
    <n v="-57283"/>
    <n v="-51371"/>
    <n v="-50959"/>
    <n v="-52843"/>
    <n v="-51784"/>
    <n v="-48612"/>
    <n v="-53128"/>
    <n v="-55454"/>
    <n v="-53337"/>
    <n v="-57738"/>
    <n v="-43336"/>
    <n v="-46089"/>
    <n v="-621935"/>
    <n v="-188062.14134791499"/>
    <n v="-278389.10865208501"/>
  </r>
  <r>
    <s v="PPLETO: TOTAL OPERATING EXPENSE"/>
    <m/>
    <n v="510900"/>
    <s v="MTCE SUPER/ENG - STEAM - INDIRECT"/>
    <x v="1"/>
    <s v="0321 - TRIMBLE COUNTY 2 - GENERATION"/>
    <x v="8"/>
    <s v="PLTL: TOTAL LABOR"/>
    <s v="MA41LGE"/>
    <s v="MA41LGE"/>
    <s v="OTHER"/>
    <s v="P42100: GENERATION"/>
    <n v="-56852"/>
    <n v="-54068"/>
    <n v="-50845"/>
    <n v="-53021"/>
    <n v="-55157"/>
    <n v="-46409"/>
    <n v="-54007"/>
    <n v="-55728"/>
    <n v="-50635"/>
    <n v="-58113"/>
    <n v="-46836"/>
    <n v="-45017"/>
    <n v="-626687"/>
    <n v="0"/>
    <n v="-470015.25"/>
  </r>
  <r>
    <s v="PPLETO: TOTAL OPERATING EXPENSE"/>
    <m/>
    <n v="512100"/>
    <s v="MTCE-BOILER PLANT"/>
    <x v="1"/>
    <s v="0321 - TRIMBLE COUNTY 2 - GENERATION"/>
    <x v="9"/>
    <s v="PLTL: TOTAL LABOR"/>
    <s v="MA60KU"/>
    <s v="MA 60 KU"/>
    <s v="OTHER"/>
    <s v="P42100: GENERATION"/>
    <n v="-56593"/>
    <n v="-63135"/>
    <n v="-63106"/>
    <n v="-52794"/>
    <n v="-52049"/>
    <n v="-49128"/>
    <n v="-53794"/>
    <n v="-55175"/>
    <n v="6598"/>
    <n v="2304"/>
    <n v="-44099"/>
    <n v="-48215"/>
    <n v="-529186"/>
    <n v="0"/>
    <n v="-396889.5"/>
  </r>
  <r>
    <s v="PPLETO: TOTAL OPERATING EXPENSE"/>
    <m/>
    <n v="512100"/>
    <s v="MTCE-BOILER PLANT"/>
    <x v="1"/>
    <s v="0321 - TRIMBLE COUNTY 2 - GENERATION"/>
    <x v="1"/>
    <s v="PNTL: TOTAL NON-LABOR"/>
    <s v="MA60KU"/>
    <s v="MA 60 KU"/>
    <s v="OTHER"/>
    <s v="P42100: GENERATION"/>
    <n v="-56383"/>
    <n v="-49785"/>
    <n v="-51822"/>
    <n v="-460903"/>
    <n v="-77547"/>
    <n v="-31110"/>
    <n v="-105797"/>
    <n v="-61741"/>
    <n v="-74729"/>
    <n v="-97366"/>
    <n v="-73530"/>
    <n v="-71618"/>
    <n v="-1212332"/>
    <n v="0"/>
    <n v="-909249"/>
  </r>
  <r>
    <s v="PPLETO: TOTAL OPERATING EXPENSE"/>
    <m/>
    <n v="501990"/>
    <s v="FUEL HANDLING - INDIRECT"/>
    <x v="1"/>
    <s v="0301 - TRIMBLE COUNTY COMMON-GENERATION"/>
    <x v="1"/>
    <s v="PLTL: TOTAL LABOR"/>
    <s v="MA40LGE"/>
    <s v="MASS ALLOC 40 BUDGET"/>
    <s v="GEN O M: OTHER"/>
    <s v="P42100: GENERATION"/>
    <n v="-55616"/>
    <n v="-49876"/>
    <n v="-49476"/>
    <n v="-51305"/>
    <n v="-50277"/>
    <n v="-47198"/>
    <n v="-51582"/>
    <n v="-53841"/>
    <n v="-51785"/>
    <n v="-56058"/>
    <n v="-42075"/>
    <n v="-44747"/>
    <n v="-603836"/>
    <n v="-182589.32393732399"/>
    <n v="-270287.67606267601"/>
  </r>
  <r>
    <s v="PPLETO: TOTAL OPERATING EXPENSE"/>
    <m/>
    <n v="512100"/>
    <s v="MTCE-BOILER PLANT"/>
    <x v="1"/>
    <s v="0321 - TRIMBLE COUNTY 2 - GENERATION"/>
    <x v="8"/>
    <s v="PLTL: TOTAL LABOR"/>
    <s v="MA60KU"/>
    <s v="MA 60 KU"/>
    <s v="OTHER"/>
    <s v="P42100: GENERATION"/>
    <n v="-55216"/>
    <n v="-52251"/>
    <n v="-49454"/>
    <n v="-90842"/>
    <n v="-53677"/>
    <n v="-45266"/>
    <n v="-52642"/>
    <n v="-53904"/>
    <n v="-49227"/>
    <n v="-56229"/>
    <n v="-45932"/>
    <n v="-44533"/>
    <n v="-649174"/>
    <n v="0"/>
    <n v="-486880.5"/>
  </r>
  <r>
    <s v="PPLETO: TOTAL OPERATING EXPENSE"/>
    <m/>
    <n v="512100"/>
    <s v="MTCE-BOILER PLANT"/>
    <x v="1"/>
    <s v="0321 - TRIMBLE COUNTY 2 - GENERATION"/>
    <x v="0"/>
    <s v="PNTL: TOTAL NON-LABOR"/>
    <s v="MA60KU"/>
    <s v="MA 60 KU"/>
    <s v="OTHER"/>
    <s v="P42100: GENERATION"/>
    <n v="-54842"/>
    <n v="-48440"/>
    <n v="-50455"/>
    <n v="-1309472"/>
    <n v="-75451"/>
    <n v="-30347"/>
    <n v="-102878"/>
    <n v="-60075"/>
    <n v="-72808"/>
    <n v="-95013"/>
    <n v="-71523"/>
    <n v="-69744"/>
    <n v="-2041048"/>
    <n v="0"/>
    <n v="-1530786"/>
  </r>
  <r>
    <s v="PPLETO: TOTAL OPERATING EXPENSE"/>
    <m/>
    <n v="512100"/>
    <s v="MTCE-BOILER PLANT"/>
    <x v="1"/>
    <s v="0311 - TRIMBLE COUNTY 1 - GENERATION"/>
    <x v="4"/>
    <s v="PLTL: TOTAL LABOR"/>
    <s v="MA42LGE"/>
    <s v="MA42LGE TC"/>
    <s v="OTHER"/>
    <s v="P42100: GENERATION"/>
    <n v="-54700"/>
    <n v="-31175"/>
    <n v="-31147"/>
    <n v="-51028"/>
    <n v="-50308"/>
    <n v="-47485"/>
    <n v="-51994"/>
    <n v="-53329"/>
    <n v="6378"/>
    <n v="2227"/>
    <n v="-42623"/>
    <n v="-46602"/>
    <n v="-451785"/>
    <n v="-338838.75"/>
    <n v="0"/>
  </r>
  <r>
    <s v="PPLETO: TOTAL OPERATING EXPENSE"/>
    <m/>
    <n v="501990"/>
    <s v="FUEL HANDLING - INDIRECT"/>
    <x v="1"/>
    <s v="0301 - TRIMBLE COUNTY COMMON-GENERATION"/>
    <x v="0"/>
    <s v="PLTL: TOTAL LABOR"/>
    <s v="MA40LGE"/>
    <s v="MASS ALLOC 40 BUDGET"/>
    <s v="GEN O M: OTHER"/>
    <s v="P42100: GENERATION"/>
    <n v="-53996"/>
    <n v="-48424"/>
    <n v="-48035"/>
    <n v="-49811"/>
    <n v="-48813"/>
    <n v="-45823"/>
    <n v="-50079"/>
    <n v="-52272"/>
    <n v="-50276"/>
    <n v="-54425"/>
    <n v="-40849"/>
    <n v="-43444"/>
    <n v="-586248"/>
    <n v="-177271.023886632"/>
    <n v="-262414.976113368"/>
  </r>
  <r>
    <s v="PPLETO: TOTAL OPERATING EXPENSE"/>
    <m/>
    <n v="513100"/>
    <s v="MTCE-ELECTRIC PLANT"/>
    <x v="1"/>
    <s v="0321 - TRIMBLE COUNTY 2 - GENERATION"/>
    <x v="4"/>
    <s v="PLTL: TOTAL LABOR"/>
    <s v="MA41LGE"/>
    <s v="MA41LGE"/>
    <s v="OTHER"/>
    <s v="P42100: GENERATION"/>
    <n v="-53527"/>
    <n v="-47976"/>
    <n v="-47893"/>
    <n v="-49897"/>
    <n v="-49172"/>
    <n v="-46397"/>
    <n v="-50795"/>
    <n v="-52193"/>
    <n v="-50329"/>
    <n v="-54423"/>
    <n v="-41596"/>
    <n v="-45395"/>
    <n v="-589594"/>
    <n v="0"/>
    <n v="-442195.5"/>
  </r>
  <r>
    <s v="PPLETO: TOTAL OPERATING EXPENSE"/>
    <m/>
    <n v="512100"/>
    <s v="MTCE-BOILER PLANT"/>
    <x v="1"/>
    <s v="0321 - TRIMBLE COUNTY 2 - GENERATION"/>
    <x v="9"/>
    <s v="PNTL: TOTAL NON-LABOR"/>
    <s v="MA60KU"/>
    <s v="MA 60 KU"/>
    <s v="OTHER"/>
    <s v="P42100: GENERATION"/>
    <n v="-53343"/>
    <n v="-229701"/>
    <n v="-231692"/>
    <n v="-76223"/>
    <n v="-73413"/>
    <n v="-29604"/>
    <n v="-100041"/>
    <n v="-58455"/>
    <n v="-70938"/>
    <n v="-92718"/>
    <n v="-69572"/>
    <n v="-67920"/>
    <n v="-1153620"/>
    <n v="0"/>
    <n v="-865215"/>
  </r>
  <r>
    <s v="PPLETO: TOTAL OPERATING EXPENSE"/>
    <m/>
    <n v="512100"/>
    <s v="MTCE-BOILER PLANT"/>
    <x v="1"/>
    <s v="0311 - TRIMBLE COUNTY 1 - GENERATION"/>
    <x v="3"/>
    <s v="PLTL: TOTAL LABOR"/>
    <s v="MA42LGE"/>
    <s v="MA42LGE TC"/>
    <s v="OTHER"/>
    <s v="P42100: GENERATION"/>
    <n v="-53105"/>
    <n v="-30266"/>
    <n v="-30238"/>
    <n v="-49540"/>
    <n v="-48841"/>
    <n v="-46100"/>
    <n v="-50478"/>
    <n v="-51774"/>
    <n v="6192"/>
    <n v="-129041"/>
    <n v="-41381"/>
    <n v="-45243"/>
    <n v="-569816"/>
    <n v="-427362"/>
    <n v="0"/>
  </r>
  <r>
    <s v="PPLETO: TOTAL OPERATING EXPENSE"/>
    <m/>
    <n v="512100"/>
    <s v="MTCE-BOILER PLANT"/>
    <x v="1"/>
    <s v="0321 - TRIMBLE COUNTY 2 - GENERATION"/>
    <x v="8"/>
    <s v="PNTL: TOTAL NON-LABOR"/>
    <s v="MA60KU"/>
    <s v="MA 60 KU"/>
    <s v="OTHER"/>
    <s v="P42100: GENERATION"/>
    <n v="-52959"/>
    <n v="-46749"/>
    <n v="-146149"/>
    <n v="-1218650"/>
    <n v="-73029"/>
    <n v="-26681"/>
    <n v="-89383"/>
    <n v="-55050"/>
    <n v="-67532"/>
    <n v="-89313"/>
    <n v="-48036"/>
    <n v="-64514"/>
    <n v="-1978046"/>
    <n v="0"/>
    <n v="-1483534.5"/>
  </r>
  <r>
    <s v="PPLETO: TOTAL OPERATING EXPENSE"/>
    <m/>
    <n v="510900"/>
    <s v="MTCE SUPER/ENG - STEAM - INDIRECT"/>
    <x v="1"/>
    <s v="0321 - TRIMBLE COUNTY 2 - GENERATION"/>
    <x v="7"/>
    <s v="PLTL: TOTAL LABOR"/>
    <s v="MA41LGE"/>
    <s v="MA41LGE"/>
    <s v="OTHER"/>
    <s v="P42100: GENERATION"/>
    <n v="-52650"/>
    <n v="-49993"/>
    <n v="-54525"/>
    <n v="-46178"/>
    <n v="-53154"/>
    <n v="-51047"/>
    <n v="-47157"/>
    <n v="-56527"/>
    <n v="-48793"/>
    <n v="-53923"/>
    <n v="-48622"/>
    <n v="-41308"/>
    <n v="-603876"/>
    <n v="0"/>
    <n v="-452907"/>
  </r>
  <r>
    <s v="PPLETO: TOTAL OPERATING EXPENSE"/>
    <m/>
    <n v="506900"/>
    <s v="MISC STM PWR EXP - INDIRECT"/>
    <x v="1"/>
    <s v="0321 - TRIMBLE COUNTY 2 - GENERATION"/>
    <x v="4"/>
    <s v="PLTL: TOTAL LABOR"/>
    <s v="MA41LGE"/>
    <s v="MA41LGE"/>
    <s v="OTHER"/>
    <s v="P42100: GENERATION"/>
    <n v="-52539"/>
    <n v="-47125"/>
    <n v="-46696"/>
    <n v="-48544"/>
    <n v="-47651"/>
    <n v="-44768"/>
    <n v="-49031"/>
    <n v="-51004"/>
    <n v="-48932"/>
    <n v="-53164"/>
    <n v="-39669"/>
    <n v="-42747"/>
    <n v="-571869"/>
    <n v="0"/>
    <n v="-428901.75"/>
  </r>
  <r>
    <s v="PPLETO: TOTAL OPERATING EXPENSE"/>
    <m/>
    <n v="501990"/>
    <s v="FUEL HANDLING - INDIRECT"/>
    <x v="1"/>
    <s v="0301 - TRIMBLE COUNTY COMMON-GENERATION"/>
    <x v="9"/>
    <s v="PLTL: TOTAL LABOR"/>
    <s v="MA40LGE"/>
    <s v="MASS ALLOC 40 BUDGET"/>
    <s v="GEN O M: OTHER"/>
    <s v="P42100: GENERATION"/>
    <n v="-52423"/>
    <n v="-47013"/>
    <n v="-46636"/>
    <n v="-48360"/>
    <n v="-47391"/>
    <n v="-44488"/>
    <n v="-48621"/>
    <n v="-50750"/>
    <n v="-48812"/>
    <n v="-52840"/>
    <n v="-39660"/>
    <n v="-42179"/>
    <n v="-569173"/>
    <n v="-172107.84596045699"/>
    <n v="-254771.90403954301"/>
  </r>
  <r>
    <s v="PPLETO: TOTAL OPERATING EXPENSE"/>
    <m/>
    <n v="512100"/>
    <s v="MTCE-BOILER PLANT"/>
    <x v="1"/>
    <s v="0311 - TRIMBLE COUNTY 1 - GENERATION"/>
    <x v="7"/>
    <s v="PNTL: TOTAL NON-LABOR"/>
    <s v="MA42LGE"/>
    <s v="MA42LGE TC"/>
    <s v="OTHER"/>
    <s v="P42100: GENERATION"/>
    <n v="-52421"/>
    <n v="-47244"/>
    <n v="-47589"/>
    <n v="-43402"/>
    <n v="-154481"/>
    <n v="-140374"/>
    <n v="-56609"/>
    <n v="-82005"/>
    <n v="-190066"/>
    <n v="-582346"/>
    <n v="-394183"/>
    <n v="-116980"/>
    <n v="-1907699"/>
    <n v="-1430774.25"/>
    <n v="0"/>
  </r>
  <r>
    <s v="PPLETO: TOTAL OPERATING EXPENSE"/>
    <m/>
    <n v="513100"/>
    <s v="MTCE-ELECTRIC PLANT"/>
    <x v="1"/>
    <s v="0321 - TRIMBLE COUNTY 2 - GENERATION"/>
    <x v="3"/>
    <s v="PLTL: TOTAL LABOR"/>
    <s v="MA41LGE"/>
    <s v="MA41LGE"/>
    <s v="OTHER"/>
    <s v="P42100: GENERATION"/>
    <n v="-51967"/>
    <n v="-46577"/>
    <n v="-46497"/>
    <n v="-48442"/>
    <n v="-47739"/>
    <n v="-45044"/>
    <n v="-49314"/>
    <n v="-50671"/>
    <n v="-48861"/>
    <n v="-52836"/>
    <n v="-40384"/>
    <n v="-44071"/>
    <n v="-572404"/>
    <n v="0"/>
    <n v="-429303"/>
  </r>
  <r>
    <s v="PPLETO: TOTAL OPERATING EXPENSE"/>
    <m/>
    <n v="512100"/>
    <s v="MTCE-BOILER PLANT"/>
    <x v="1"/>
    <s v="0311 - TRIMBLE COUNTY 1 - GENERATION"/>
    <x v="2"/>
    <s v="PLTL: TOTAL LABOR"/>
    <s v="MA42LGE"/>
    <s v="MA42LGE TC"/>
    <s v="OTHER"/>
    <s v="P42100: GENERATION"/>
    <n v="-51557"/>
    <n v="-29384"/>
    <n v="-29357"/>
    <n v="-48096"/>
    <n v="-47418"/>
    <n v="-44757"/>
    <n v="-49007"/>
    <n v="-50265"/>
    <n v="6011"/>
    <n v="2099"/>
    <n v="-40175"/>
    <n v="-43925"/>
    <n v="-425831"/>
    <n v="-319373.25"/>
    <n v="0"/>
  </r>
  <r>
    <s v="PPLETO: TOTAL OPERATING EXPENSE"/>
    <m/>
    <n v="512100"/>
    <s v="MTCE-BOILER PLANT"/>
    <x v="1"/>
    <s v="0321 - TRIMBLE COUNTY 2 - GENERATION"/>
    <x v="7"/>
    <s v="PLTL: TOTAL LABOR"/>
    <s v="MA60KU"/>
    <s v="MA 60 KU"/>
    <s v="OTHER"/>
    <s v="P42100: GENERATION"/>
    <n v="-51211"/>
    <n v="-48373"/>
    <n v="-65516"/>
    <n v="-57484"/>
    <n v="-51784"/>
    <n v="-49742"/>
    <n v="-46095"/>
    <n v="-54707"/>
    <n v="-47486"/>
    <n v="4208"/>
    <n v="-47664"/>
    <n v="-40986"/>
    <n v="-556838"/>
    <n v="0"/>
    <n v="-417628.5"/>
  </r>
  <r>
    <s v="PPLETO: TOTAL OPERATING EXPENSE"/>
    <m/>
    <n v="512100"/>
    <s v="MTCE-BOILER PLANT"/>
    <x v="1"/>
    <s v="0311 - TRIMBLE COUNTY 1 - GENERATION"/>
    <x v="4"/>
    <s v="PNTL: TOTAL NON-LABOR"/>
    <s v="MA42LGE"/>
    <s v="MA42LGE TC"/>
    <s v="OTHER"/>
    <s v="P42100: GENERATION"/>
    <n v="-51151"/>
    <n v="-45126"/>
    <n v="-45429"/>
    <n v="-40773"/>
    <n v="-165801"/>
    <n v="-137021"/>
    <n v="-96579"/>
    <n v="-83809"/>
    <n v="-63647"/>
    <n v="-260554"/>
    <n v="-63697"/>
    <n v="-77245"/>
    <n v="-1130831"/>
    <n v="-848123.25"/>
    <n v="0"/>
  </r>
  <r>
    <s v="PPLETO: TOTAL OPERATING EXPENSE"/>
    <m/>
    <n v="501990"/>
    <s v="FUEL HANDLING - INDIRECT"/>
    <x v="1"/>
    <s v="0301 - TRIMBLE COUNTY COMMON-GENERATION"/>
    <x v="8"/>
    <s v="PLTL: TOTAL LABOR"/>
    <s v="MA40LGE"/>
    <s v="MASS ALLOC 40 BUDGET"/>
    <s v="GEN O M: OTHER"/>
    <s v="P42100: GENERATION"/>
    <n v="-51105"/>
    <n v="-48490"/>
    <n v="-45471"/>
    <n v="-47164"/>
    <n v="-48891"/>
    <n v="-40747"/>
    <n v="-47447"/>
    <n v="-49493"/>
    <n v="-44944"/>
    <n v="-51537"/>
    <n v="-41358"/>
    <n v="-38548"/>
    <n v="-555195"/>
    <n v="-167881.14604525498"/>
    <n v="-248515.10395474502"/>
  </r>
  <r>
    <s v="PPLETO: TOTAL OPERATING EXPENSE"/>
    <m/>
    <n v="506900"/>
    <s v="MISC STM PWR EXP - INDIRECT"/>
    <x v="1"/>
    <s v="0321 - TRIMBLE COUNTY 2 - GENERATION"/>
    <x v="3"/>
    <s v="PLTL: TOTAL LABOR"/>
    <s v="MA41LGE"/>
    <s v="MA41LGE"/>
    <s v="OTHER"/>
    <s v="P42100: GENERATION"/>
    <n v="-51007"/>
    <n v="-45751"/>
    <n v="-45334"/>
    <n v="-47129"/>
    <n v="-46261"/>
    <n v="-43463"/>
    <n v="-47601"/>
    <n v="-49517"/>
    <n v="-47505"/>
    <n v="-51614"/>
    <n v="-38512"/>
    <n v="-41501"/>
    <n v="-555195"/>
    <n v="0"/>
    <n v="-416396.25"/>
  </r>
  <r>
    <s v="PPLETO: TOTAL OPERATING EXPENSE"/>
    <m/>
    <n v="513100"/>
    <s v="MTCE-ELECTRIC PLANT"/>
    <x v="1"/>
    <s v="0321 - TRIMBLE COUNTY 2 - GENERATION"/>
    <x v="2"/>
    <s v="PLTL: TOTAL LABOR"/>
    <s v="MA41LGE"/>
    <s v="MA41LGE"/>
    <s v="OTHER"/>
    <s v="P42100: GENERATION"/>
    <n v="-50452"/>
    <n v="-45220"/>
    <n v="-45142"/>
    <n v="-47030"/>
    <n v="-46348"/>
    <n v="-43731"/>
    <n v="-47877"/>
    <n v="-49194"/>
    <n v="-47437"/>
    <n v="-51297"/>
    <n v="-39207"/>
    <n v="-42787"/>
    <n v="-555723"/>
    <n v="0"/>
    <n v="-416792.25"/>
  </r>
  <r>
    <s v="PPLETO: TOTAL OPERATING EXPENSE"/>
    <m/>
    <n v="512100"/>
    <s v="MTCE-BOILER PLANT"/>
    <x v="1"/>
    <s v="0311 - TRIMBLE COUNTY 1 - GENERATION"/>
    <x v="1"/>
    <s v="PLTL: TOTAL LABOR"/>
    <s v="MA42LGE"/>
    <s v="MA42LGE TC"/>
    <s v="OTHER"/>
    <s v="P42100: GENERATION"/>
    <n v="-50057"/>
    <n v="-28529"/>
    <n v="-28503"/>
    <n v="-46697"/>
    <n v="-46038"/>
    <n v="-43454"/>
    <n v="-47581"/>
    <n v="-48803"/>
    <n v="5836"/>
    <n v="-129165"/>
    <n v="-39005"/>
    <n v="-42646"/>
    <n v="-544641"/>
    <n v="-408480.75"/>
    <n v="0"/>
  </r>
  <r>
    <s v="PPLETO: TOTAL OPERATING EXPENSE"/>
    <m/>
    <n v="512100"/>
    <s v="MTCE-BOILER PLANT"/>
    <x v="1"/>
    <s v="0311 - TRIMBLE COUNTY 1 - GENERATION"/>
    <x v="3"/>
    <s v="PNTL: TOTAL NON-LABOR"/>
    <s v="MA42LGE"/>
    <s v="MA42LGE TC"/>
    <s v="OTHER"/>
    <s v="P42100: GENERATION"/>
    <n v="-49751"/>
    <n v="-43906"/>
    <n v="-44219"/>
    <n v="-39660"/>
    <n v="-161756"/>
    <n v="-134191"/>
    <n v="-93915"/>
    <n v="-81768"/>
    <n v="-62024"/>
    <n v="-1145945"/>
    <n v="-61933"/>
    <n v="-75301"/>
    <n v="-1994369"/>
    <n v="-1495776.75"/>
    <n v="0"/>
  </r>
  <r>
    <s v="PPLETO: TOTAL OPERATING EXPENSE"/>
    <m/>
    <n v="506900"/>
    <s v="MISC STM PWR EXP - INDIRECT"/>
    <x v="1"/>
    <s v="0321 - TRIMBLE COUNTY 2 - GENERATION"/>
    <x v="2"/>
    <s v="PLTL: TOTAL LABOR"/>
    <s v="MA41LGE"/>
    <s v="MA41LGE"/>
    <s v="OTHER"/>
    <s v="P42100: GENERATION"/>
    <n v="-49520"/>
    <n v="-44417"/>
    <n v="-44013"/>
    <n v="-45756"/>
    <n v="-44913"/>
    <n v="-42196"/>
    <n v="-46214"/>
    <n v="-48074"/>
    <n v="-46121"/>
    <n v="-50109"/>
    <n v="-37390"/>
    <n v="-40291"/>
    <n v="-539016"/>
    <n v="0"/>
    <n v="-404262"/>
  </r>
  <r>
    <s v="PPLETO: TOTAL OPERATING EXPENSE"/>
    <m/>
    <n v="513100"/>
    <s v="MTCE-ELECTRIC PLANT"/>
    <x v="1"/>
    <s v="0321 - TRIMBLE COUNTY 2 - GENERATION"/>
    <x v="1"/>
    <s v="PLTL: TOTAL LABOR"/>
    <s v="MA41LGE"/>
    <s v="MA41LGE"/>
    <s v="OTHER"/>
    <s v="P42100: GENERATION"/>
    <n v="-48984"/>
    <n v="-43904"/>
    <n v="-43828"/>
    <n v="-45662"/>
    <n v="-44999"/>
    <n v="-42459"/>
    <n v="-46484"/>
    <n v="-47763"/>
    <n v="-46057"/>
    <n v="-49804"/>
    <n v="-38066"/>
    <n v="-41542"/>
    <n v="-539550"/>
    <n v="0"/>
    <n v="-404662.5"/>
  </r>
  <r>
    <s v="PPLETO: TOTAL OPERATING EXPENSE"/>
    <m/>
    <n v="512100"/>
    <s v="MTCE-BOILER PLANT"/>
    <x v="1"/>
    <s v="0311 - TRIMBLE COUNTY 1 - GENERATION"/>
    <x v="0"/>
    <s v="PLTL: TOTAL LABOR"/>
    <s v="MA42LGE"/>
    <s v="MA42LGE TC"/>
    <s v="OTHER"/>
    <s v="P42100: GENERATION"/>
    <n v="-48599"/>
    <n v="-27698"/>
    <n v="-27673"/>
    <n v="-45337"/>
    <n v="-44697"/>
    <n v="-42189"/>
    <n v="-46195"/>
    <n v="-47381"/>
    <n v="5666"/>
    <n v="1978"/>
    <n v="-37869"/>
    <n v="-41404"/>
    <n v="-401397"/>
    <n v="-301047.75"/>
    <n v="0"/>
  </r>
  <r>
    <s v="PPLETO: TOTAL OPERATING EXPENSE"/>
    <m/>
    <n v="502100"/>
    <s v="STM EXP(EX SDRS.SPP)"/>
    <x v="1"/>
    <s v="0321 - TRIMBLE COUNTY 2 - GENERATION"/>
    <x v="4"/>
    <s v="PLTL: TOTAL LABOR"/>
    <s v="MA60KU"/>
    <s v="MA 60 KU"/>
    <s v="OTHER"/>
    <s v="P42100: GENERATION"/>
    <n v="-48491"/>
    <n v="-43347"/>
    <n v="-43451"/>
    <n v="-45315"/>
    <n v="-44722"/>
    <n v="-42243"/>
    <n v="-46273"/>
    <n v="-47245"/>
    <n v="-45682"/>
    <n v="-49287"/>
    <n v="-38044"/>
    <n v="-41790"/>
    <n v="-535890"/>
    <n v="0"/>
    <n v="-401917.5"/>
  </r>
  <r>
    <s v="PPLETO: TOTAL OPERATING EXPENSE"/>
    <m/>
    <n v="510900"/>
    <s v="MTCE SUPER/ENG - STEAM - INDIRECT"/>
    <x v="1"/>
    <s v="0321 - TRIMBLE COUNTY 2 - GENERATION"/>
    <x v="6"/>
    <s v="PLTL: TOTAL LABOR"/>
    <s v="MA41LGE"/>
    <s v="MA41LGE"/>
    <s v="OTHER"/>
    <s v="P42100: GENERATION"/>
    <n v="-48446"/>
    <n v="-48541"/>
    <n v="-53063"/>
    <n v="-47658"/>
    <n v="-49011"/>
    <n v="-49023"/>
    <n v="-45957"/>
    <n v="-54995"/>
    <n v="-50881"/>
    <n v="-49760"/>
    <n v="-47328"/>
    <n v="-43085"/>
    <n v="-587747"/>
    <n v="0"/>
    <n v="-440810.25"/>
  </r>
  <r>
    <s v="PPLETO: TOTAL OPERATING EXPENSE"/>
    <m/>
    <n v="512100"/>
    <s v="MTCE-BOILER PLANT"/>
    <x v="1"/>
    <s v="0311 - TRIMBLE COUNTY 1 - GENERATION"/>
    <x v="2"/>
    <s v="PNTL: TOTAL NON-LABOR"/>
    <s v="MA42LGE"/>
    <s v="MA42LGE TC"/>
    <s v="OTHER"/>
    <s v="P42100: GENERATION"/>
    <n v="-48391"/>
    <n v="-42721"/>
    <n v="-43043"/>
    <n v="-38580"/>
    <n v="-157819"/>
    <n v="-131429"/>
    <n v="-91327"/>
    <n v="-79782"/>
    <n v="-60447"/>
    <n v="-250993"/>
    <n v="-60220"/>
    <n v="-73411"/>
    <n v="-1078162"/>
    <n v="-808621.5"/>
    <n v="0"/>
  </r>
  <r>
    <s v="PPLETO: TOTAL OPERATING EXPENSE"/>
    <m/>
    <n v="506900"/>
    <s v="MISC STM PWR EXP - INDIRECT"/>
    <x v="1"/>
    <s v="0321 - TRIMBLE COUNTY 2 - GENERATION"/>
    <x v="1"/>
    <s v="PLTL: TOTAL LABOR"/>
    <s v="MA41LGE"/>
    <s v="MA41LGE"/>
    <s v="OTHER"/>
    <s v="P42100: GENERATION"/>
    <n v="-48079"/>
    <n v="-43125"/>
    <n v="-42732"/>
    <n v="-44424"/>
    <n v="-43606"/>
    <n v="-40968"/>
    <n v="-44869"/>
    <n v="-46675"/>
    <n v="-44778"/>
    <n v="-48651"/>
    <n v="-36302"/>
    <n v="-39119"/>
    <n v="-523329"/>
    <n v="0"/>
    <n v="-392496.75"/>
  </r>
  <r>
    <s v="PPLETO: TOTAL OPERATING EXPENSE"/>
    <m/>
    <n v="513100"/>
    <s v="MTCE-ELECTRIC PLANT"/>
    <x v="1"/>
    <s v="0321 - TRIMBLE COUNTY 2 - GENERATION"/>
    <x v="0"/>
    <s v="PLTL: TOTAL LABOR"/>
    <s v="MA41LGE"/>
    <s v="MA41LGE"/>
    <s v="OTHER"/>
    <s v="P42100: GENERATION"/>
    <n v="-47557"/>
    <n v="-42625"/>
    <n v="-42552"/>
    <n v="-44332"/>
    <n v="-43688"/>
    <n v="-41222"/>
    <n v="-45130"/>
    <n v="-46372"/>
    <n v="-44715"/>
    <n v="-48353"/>
    <n v="-36957"/>
    <n v="-40332"/>
    <n v="-523835"/>
    <n v="0"/>
    <n v="-392876.25"/>
  </r>
  <r>
    <s v="PPLETO: TOTAL OPERATING EXPENSE"/>
    <m/>
    <n v="510900"/>
    <s v="MTCE SUPER/ENG - STEAM - INDIRECT"/>
    <x v="1"/>
    <s v="0321 - TRIMBLE COUNTY 2 - GENERATION"/>
    <x v="5"/>
    <s v="PLTL: TOTAL LABOR"/>
    <s v="MA41LGE"/>
    <s v="MA41LGE"/>
    <s v="OTHER"/>
    <s v="P42100: GENERATION"/>
    <n v="-47347"/>
    <n v="-47489"/>
    <n v="-51880"/>
    <n v="-48672"/>
    <n v="-46066"/>
    <n v="-48101"/>
    <n v="-47166"/>
    <n v="-51196"/>
    <n v="-49164"/>
    <n v="-48782"/>
    <n v="-45749"/>
    <n v="-44558"/>
    <n v="-576170"/>
    <n v="0"/>
    <n v="-432127.5"/>
  </r>
  <r>
    <s v="PPLETO: TOTAL OPERATING EXPENSE"/>
    <m/>
    <n v="501990"/>
    <s v="FUEL HANDLING - INDIRECT"/>
    <x v="1"/>
    <s v="0301 - TRIMBLE COUNTY COMMON-GENERATION"/>
    <x v="7"/>
    <s v="PLTL: TOTAL LABOR"/>
    <s v="MA40LGE"/>
    <s v="MASS ALLOC 40 BUDGET"/>
    <s v="GEN O M: OTHER"/>
    <s v="P42100: GENERATION"/>
    <n v="-47287"/>
    <n v="-44777"/>
    <n v="-48861"/>
    <n v="-40928"/>
    <n v="-47078"/>
    <n v="-45000"/>
    <n v="-41201"/>
    <n v="-50232"/>
    <n v="-43277"/>
    <n v="-47714"/>
    <n v="-43016"/>
    <n v="-35179"/>
    <n v="-534549"/>
    <n v="-161638.160893641"/>
    <n v="-239273.589106359"/>
  </r>
  <r>
    <s v="PPLETO: TOTAL OPERATING EXPENSE"/>
    <m/>
    <n v="512100"/>
    <s v="MTCE-BOILER PLANT"/>
    <x v="1"/>
    <s v="0321 - TRIMBLE COUNTY 2 - GENERATION"/>
    <x v="6"/>
    <s v="PLTL: TOTAL LABOR"/>
    <s v="MA60KU"/>
    <s v="MA 60 KU"/>
    <s v="OTHER"/>
    <s v="P42100: GENERATION"/>
    <n v="-47184"/>
    <n v="-47049"/>
    <n v="-51625"/>
    <n v="-83535"/>
    <n v="-47854"/>
    <n v="-47856"/>
    <n v="-45013"/>
    <n v="-53286"/>
    <n v="-49527"/>
    <n v="-48305"/>
    <n v="-46459"/>
    <n v="-42793"/>
    <n v="-610487"/>
    <n v="0"/>
    <n v="-457865.25"/>
  </r>
  <r>
    <s v="PPLETO: TOTAL OPERATING EXPENSE"/>
    <m/>
    <n v="512100"/>
    <s v="MTCE-BOILER PLANT"/>
    <x v="1"/>
    <s v="0311 - TRIMBLE COUNTY 1 - GENERATION"/>
    <x v="9"/>
    <s v="PLTL: TOTAL LABOR"/>
    <s v="MA42LGE"/>
    <s v="MA42LGE TC"/>
    <s v="OTHER"/>
    <s v="P42100: GENERATION"/>
    <n v="-47183"/>
    <n v="-26891"/>
    <n v="-26867"/>
    <n v="-44016"/>
    <n v="-43395"/>
    <n v="-40960"/>
    <n v="-44850"/>
    <n v="-46001"/>
    <n v="-118274"/>
    <n v="-121855"/>
    <n v="-36766"/>
    <n v="-40198"/>
    <n v="-637257"/>
    <n v="-477942.75"/>
    <n v="0"/>
  </r>
  <r>
    <s v="PPLETO: TOTAL OPERATING EXPENSE"/>
    <m/>
    <n v="502100"/>
    <s v="STM EXP(EX SDRS.SPP)"/>
    <x v="1"/>
    <s v="0321 - TRIMBLE COUNTY 2 - GENERATION"/>
    <x v="3"/>
    <s v="PLTL: TOTAL LABOR"/>
    <s v="MA60KU"/>
    <s v="MA 60 KU"/>
    <s v="OTHER"/>
    <s v="P42100: GENERATION"/>
    <n v="-47077"/>
    <n v="-42083"/>
    <n v="-42184"/>
    <n v="-43993"/>
    <n v="-43418"/>
    <n v="-41011"/>
    <n v="-44923"/>
    <n v="-45868"/>
    <n v="-44350"/>
    <n v="-47850"/>
    <n v="-36935"/>
    <n v="-40572"/>
    <n v="-520265"/>
    <n v="0"/>
    <n v="-390198.75"/>
  </r>
  <r>
    <s v="PPLETO: TOTAL OPERATING EXPENSE"/>
    <m/>
    <n v="512100"/>
    <s v="MTCE-BOILER PLANT"/>
    <x v="1"/>
    <s v="0311 - TRIMBLE COUNTY 1 - GENERATION"/>
    <x v="1"/>
    <s v="PNTL: TOTAL NON-LABOR"/>
    <s v="MA42LGE"/>
    <s v="MA42LGE TC"/>
    <s v="OTHER"/>
    <s v="P42100: GENERATION"/>
    <n v="-47071"/>
    <n v="-41569"/>
    <n v="-41900"/>
    <n v="-37531"/>
    <n v="-153984"/>
    <n v="-128723"/>
    <n v="-88815"/>
    <n v="-77848"/>
    <n v="-58912"/>
    <n v="-883495"/>
    <n v="-58557"/>
    <n v="-71570"/>
    <n v="-1689975"/>
    <n v="-1267481.25"/>
    <n v="0"/>
  </r>
  <r>
    <s v="PPLETO: TOTAL OPERATING EXPENSE"/>
    <m/>
    <n v="506900"/>
    <s v="MISC STM PWR EXP - INDIRECT"/>
    <x v="1"/>
    <s v="0321 - TRIMBLE COUNTY 2 - GENERATION"/>
    <x v="0"/>
    <s v="PLTL: TOTAL LABOR"/>
    <s v="MA41LGE"/>
    <s v="MA41LGE"/>
    <s v="OTHER"/>
    <s v="P42100: GENERATION"/>
    <n v="-46679"/>
    <n v="-41869"/>
    <n v="-41488"/>
    <n v="-43130"/>
    <n v="-42336"/>
    <n v="-39775"/>
    <n v="-43562"/>
    <n v="-45316"/>
    <n v="-43474"/>
    <n v="-47234"/>
    <n v="-35244"/>
    <n v="-37979"/>
    <n v="-508087"/>
    <n v="0"/>
    <n v="-381065.25"/>
  </r>
  <r>
    <s v="PPLETO: TOTAL OPERATING EXPENSE"/>
    <m/>
    <n v="510100"/>
    <s v="MTCE SUPER/ENG - STEAM"/>
    <x v="1"/>
    <s v="0321 - TRIMBLE COUNTY 2 - GENERATION"/>
    <x v="4"/>
    <s v="PLTL: TOTAL LABOR"/>
    <s v="MA60KU"/>
    <s v="MA 60 KU"/>
    <s v="OTHER"/>
    <s v="P42100: GENERATION"/>
    <n v="-46580"/>
    <n v="-41810"/>
    <n v="-41482"/>
    <n v="-43271"/>
    <n v="-42597"/>
    <n v="-40083"/>
    <n v="-44032"/>
    <n v="-45583"/>
    <n v="-43668"/>
    <n v="-47585"/>
    <n v="-35514"/>
    <n v="-38837"/>
    <n v="-511041"/>
    <n v="0"/>
    <n v="-383280.75"/>
  </r>
  <r>
    <s v="PPLETO: TOTAL OPERATING EXPENSE"/>
    <m/>
    <n v="512100"/>
    <s v="MTCE-BOILER PLANT"/>
    <x v="1"/>
    <s v="0321 - TRIMBLE COUNTY 2 - GENERATION"/>
    <x v="5"/>
    <s v="PLTL: TOTAL LABOR"/>
    <s v="MA60KU"/>
    <s v="MA 60 KU"/>
    <s v="OTHER"/>
    <s v="P42100: GENERATION"/>
    <n v="-46516"/>
    <n v="-46359"/>
    <n v="-50907"/>
    <n v="-72325"/>
    <n v="-45358"/>
    <n v="-47311"/>
    <n v="-46491"/>
    <n v="-50009"/>
    <n v="-21620"/>
    <n v="-21072"/>
    <n v="-45293"/>
    <n v="-44473"/>
    <n v="-537734"/>
    <n v="0"/>
    <n v="-403300.5"/>
  </r>
  <r>
    <s v="PPLETO: TOTAL OPERATING EXPENSE"/>
    <m/>
    <n v="513100"/>
    <s v="MTCE-ELECTRIC PLANT"/>
    <x v="1"/>
    <s v="0321 - TRIMBLE COUNTY 2 - GENERATION"/>
    <x v="9"/>
    <s v="PLTL: TOTAL LABOR"/>
    <s v="MA41LGE"/>
    <s v="MA41LGE"/>
    <s v="OTHER"/>
    <s v="P42100: GENERATION"/>
    <n v="-46172"/>
    <n v="-41384"/>
    <n v="-41312"/>
    <n v="-43041"/>
    <n v="-42416"/>
    <n v="-40021"/>
    <n v="-43816"/>
    <n v="-45021"/>
    <n v="-43413"/>
    <n v="-46945"/>
    <n v="-35881"/>
    <n v="-39157"/>
    <n v="-508578"/>
    <n v="0"/>
    <n v="-381433.5"/>
  </r>
  <r>
    <s v="PPLETO: TOTAL OPERATING EXPENSE"/>
    <m/>
    <n v="512100"/>
    <s v="MTCE-BOILER PLANT"/>
    <x v="1"/>
    <s v="0311 - TRIMBLE COUNTY 1 - GENERATION"/>
    <x v="8"/>
    <s v="PLTL: TOTAL LABOR"/>
    <s v="MA42LGE"/>
    <s v="MA42LGE TC"/>
    <s v="OTHER"/>
    <s v="P42100: GENERATION"/>
    <n v="-46035"/>
    <n v="-43563"/>
    <n v="-41231"/>
    <n v="5474"/>
    <n v="-44753"/>
    <n v="-37740"/>
    <n v="-43889"/>
    <n v="-44942"/>
    <n v="-41042"/>
    <n v="-46880"/>
    <n v="-38295"/>
    <n v="-37129"/>
    <n v="-460025"/>
    <n v="-345018.75"/>
    <n v="0"/>
  </r>
  <r>
    <s v="PPLETO: TOTAL OPERATING EXPENSE"/>
    <m/>
    <n v="512100"/>
    <s v="MTCE-BOILER PLANT"/>
    <x v="1"/>
    <s v="0311 - TRIMBLE COUNTY 1 - GENERATION"/>
    <x v="0"/>
    <s v="PNTL: TOTAL NON-LABOR"/>
    <s v="MA42LGE"/>
    <s v="MA42LGE TC"/>
    <s v="OTHER"/>
    <s v="P42100: GENERATION"/>
    <n v="-45786"/>
    <n v="-40449"/>
    <n v="-40787"/>
    <n v="-36510"/>
    <n v="-150243"/>
    <n v="-126074"/>
    <n v="-86372"/>
    <n v="-75961"/>
    <n v="-57416"/>
    <n v="-220092"/>
    <n v="-56939"/>
    <n v="-69777"/>
    <n v="-1006405"/>
    <n v="-754803.75"/>
    <n v="0"/>
  </r>
  <r>
    <s v="PPLETO: TOTAL OPERATING EXPENSE"/>
    <m/>
    <n v="502100"/>
    <s v="STM EXP(EX SDRS.SPP)"/>
    <x v="1"/>
    <s v="0321 - TRIMBLE COUNTY 2 - GENERATION"/>
    <x v="2"/>
    <s v="PLTL: TOTAL LABOR"/>
    <s v="MA60KU"/>
    <s v="MA 60 KU"/>
    <s v="OTHER"/>
    <s v="P42100: GENERATION"/>
    <n v="-45705"/>
    <n v="-40857"/>
    <n v="-40955"/>
    <n v="-42711"/>
    <n v="-42153"/>
    <n v="-39816"/>
    <n v="-43614"/>
    <n v="-44531"/>
    <n v="-43058"/>
    <n v="-46456"/>
    <n v="-35858"/>
    <n v="-39390"/>
    <n v="-505103"/>
    <n v="0"/>
    <n v="-378827.25"/>
  </r>
  <r>
    <s v="PPLETO: TOTAL OPERATING EXPENSE"/>
    <m/>
    <n v="506900"/>
    <s v="MISC STM PWR EXP - INDIRECT"/>
    <x v="1"/>
    <s v="0321 - TRIMBLE COUNTY 2 - GENERATION"/>
    <x v="9"/>
    <s v="PLTL: TOTAL LABOR"/>
    <s v="MA41LGE"/>
    <s v="MA41LGE"/>
    <s v="OTHER"/>
    <s v="P42100: GENERATION"/>
    <n v="-45319"/>
    <n v="-40649"/>
    <n v="-40279"/>
    <n v="-41874"/>
    <n v="-41103"/>
    <n v="-38617"/>
    <n v="-42293"/>
    <n v="-43996"/>
    <n v="-42208"/>
    <n v="-45858"/>
    <n v="-34218"/>
    <n v="-36873"/>
    <n v="-493288"/>
    <n v="0"/>
    <n v="-369966"/>
  </r>
  <r>
    <s v="PPLETO: TOTAL OPERATING EXPENSE"/>
    <m/>
    <n v="510100"/>
    <s v="MTCE SUPER/ENG - STEAM"/>
    <x v="1"/>
    <s v="0321 - TRIMBLE COUNTY 2 - GENERATION"/>
    <x v="3"/>
    <s v="PLTL: TOTAL LABOR"/>
    <s v="MA60KU"/>
    <s v="MA 60 KU"/>
    <s v="OTHER"/>
    <s v="P42100: GENERATION"/>
    <n v="-45222"/>
    <n v="-40591"/>
    <n v="-40273"/>
    <n v="-42009"/>
    <n v="-41355"/>
    <n v="-38914"/>
    <n v="-42748"/>
    <n v="-44254"/>
    <n v="-42395"/>
    <n v="-46198"/>
    <n v="-34478"/>
    <n v="-37704"/>
    <n v="-496142"/>
    <n v="0"/>
    <n v="-372106.5"/>
  </r>
  <r>
    <s v="PPLETO: TOTAL OPERATING EXPENSE"/>
    <m/>
    <n v="513100"/>
    <s v="MTCE-ELECTRIC PLANT"/>
    <x v="1"/>
    <s v="0321 - TRIMBLE COUNTY 2 - GENERATION"/>
    <x v="8"/>
    <s v="PLTL: TOTAL LABOR"/>
    <s v="MA41LGE"/>
    <s v="MA41LGE"/>
    <s v="OTHER"/>
    <s v="P42100: GENERATION"/>
    <n v="-45051"/>
    <n v="-42665"/>
    <n v="-40332"/>
    <n v="-42050"/>
    <n v="-43751"/>
    <n v="-36868"/>
    <n v="-42878"/>
    <n v="-43985"/>
    <n v="-40131"/>
    <n v="-45876"/>
    <n v="-37385"/>
    <n v="-36152"/>
    <n v="-497123"/>
    <n v="0"/>
    <n v="-372842.25"/>
  </r>
  <r>
    <s v="PPLETO: TOTAL OPERATING EXPENSE"/>
    <m/>
    <n v="514100"/>
    <s v="MTCE-MISC/STM PLANT"/>
    <x v="1"/>
    <s v="0301 - TRIMBLE COUNTY COMMON-GENERATION"/>
    <x v="4"/>
    <s v="PLTL: TOTAL LABOR"/>
    <s v="MA40LGE"/>
    <s v="MASS ALLOC 40 BUDGET"/>
    <s v="GEN O M: OTHER"/>
    <s v="P42100: GENERATION"/>
    <n v="-44954"/>
    <n v="-40437"/>
    <n v="-40122"/>
    <n v="-41724"/>
    <n v="-41011"/>
    <n v="-38625"/>
    <n v="-42240"/>
    <n v="-43849"/>
    <n v="-42130"/>
    <n v="-45685"/>
    <n v="-34397"/>
    <n v="-37073"/>
    <n v="-492247"/>
    <n v="-148846.784458323"/>
    <n v="-220338.465541677"/>
  </r>
  <r>
    <s v="PPLETO: TOTAL OPERATING EXPENSE"/>
    <m/>
    <n v="512100"/>
    <s v="MTCE-BOILER PLANT"/>
    <x v="1"/>
    <s v="0311 - TRIMBLE COUNTY 1 - GENERATION"/>
    <x v="9"/>
    <s v="PNTL: TOTAL NON-LABOR"/>
    <s v="MA42LGE"/>
    <s v="MA42LGE TC"/>
    <s v="OTHER"/>
    <s v="P42100: GENERATION"/>
    <n v="-44537"/>
    <n v="-39360"/>
    <n v="-39705"/>
    <n v="-35518"/>
    <n v="-146597"/>
    <n v="-123480"/>
    <n v="-83997"/>
    <n v="-274121"/>
    <n v="-928202"/>
    <n v="-1058796"/>
    <n v="-155367"/>
    <n v="-68030"/>
    <n v="-2997708"/>
    <n v="-2248281"/>
    <n v="0"/>
  </r>
  <r>
    <s v="PPLETO: TOTAL OPERATING EXPENSE"/>
    <m/>
    <n v="506900"/>
    <s v="MISC STM PWR EXP - INDIRECT"/>
    <x v="1"/>
    <s v="0321 - TRIMBLE COUNTY 2 - GENERATION"/>
    <x v="8"/>
    <s v="PLTL: TOTAL LABOR"/>
    <s v="MA41LGE"/>
    <s v="MA41LGE"/>
    <s v="OTHER"/>
    <s v="P42100: GENERATION"/>
    <n v="-44415"/>
    <n v="-42175"/>
    <n v="-39518"/>
    <n v="-41109"/>
    <n v="-42705"/>
    <n v="-35661"/>
    <n v="-41597"/>
    <n v="-43181"/>
    <n v="-39115"/>
    <n v="-45014"/>
    <n v="-35994"/>
    <n v="-34102"/>
    <n v="-484586"/>
    <n v="0"/>
    <n v="-363439.5"/>
  </r>
  <r>
    <s v="PPLETO: TOTAL OPERATING EXPENSE"/>
    <m/>
    <n v="502100"/>
    <s v="STM EXP(EX SDRS.SPP)"/>
    <x v="1"/>
    <s v="0321 - TRIMBLE COUNTY 2 - GENERATION"/>
    <x v="1"/>
    <s v="PLTL: TOTAL LABOR"/>
    <s v="MA60KU"/>
    <s v="MA 60 KU"/>
    <s v="OTHER"/>
    <s v="P42100: GENERATION"/>
    <n v="-44375"/>
    <n v="-39668"/>
    <n v="-39763"/>
    <n v="-41468"/>
    <n v="-40926"/>
    <n v="-38658"/>
    <n v="-42345"/>
    <n v="-43235"/>
    <n v="-41805"/>
    <n v="-45104"/>
    <n v="-34815"/>
    <n v="-38243"/>
    <n v="-490404"/>
    <n v="0"/>
    <n v="-367803"/>
  </r>
  <r>
    <s v="PPLETO: TOTAL OPERATING EXPENSE"/>
    <m/>
    <n v="513100"/>
    <s v="MTCE-ELECTRIC PLANT"/>
    <x v="1"/>
    <s v="0301 - TRIMBLE COUNTY COMMON-GENERATION"/>
    <x v="7"/>
    <s v="PNTL: TOTAL NON-LABOR"/>
    <s v="MA40LGE"/>
    <s v="MASS ALLOC 40 BUDGET"/>
    <s v="GEN O M: OTHER"/>
    <s v="P42100: GENERATION"/>
    <n v="-44300"/>
    <n v="-44300"/>
    <n v="-44300"/>
    <n v="-78290"/>
    <n v="-44300"/>
    <n v="-45229"/>
    <n v="-91101"/>
    <n v="-44300"/>
    <n v="-44300"/>
    <n v="-140227"/>
    <n v="-48420"/>
    <n v="-44300"/>
    <n v="-713367"/>
    <n v="-215709.56062440301"/>
    <n v="-319315.68937559699"/>
  </r>
  <r>
    <s v="PPLETO: TOTAL OPERATING EXPENSE"/>
    <m/>
    <n v="512100"/>
    <s v="MTCE-BOILER PLANT"/>
    <x v="1"/>
    <s v="0311 - TRIMBLE COUNTY 1 - GENERATION"/>
    <x v="8"/>
    <s v="PNTL: TOTAL NON-LABOR"/>
    <s v="MA42LGE"/>
    <s v="MA42LGE TC"/>
    <s v="OTHER"/>
    <s v="P42100: GENERATION"/>
    <n v="-44217"/>
    <n v="-39040"/>
    <n v="-39385"/>
    <n v="-35198"/>
    <n v="-146277"/>
    <n v="-121043"/>
    <n v="-75111"/>
    <n v="-71282"/>
    <n v="-53120"/>
    <n v="-209508"/>
    <n v="-37411"/>
    <n v="-52182"/>
    <n v="-923772"/>
    <n v="-692829"/>
    <n v="0"/>
  </r>
  <r>
    <s v="PPLETO: TOTAL OPERATING EXPENSE"/>
    <m/>
    <n v="510100"/>
    <s v="MTCE SUPER/ENG - STEAM"/>
    <x v="1"/>
    <s v="0321 - TRIMBLE COUNTY 2 - GENERATION"/>
    <x v="2"/>
    <s v="PLTL: TOTAL LABOR"/>
    <s v="MA60KU"/>
    <s v="MA 60 KU"/>
    <s v="OTHER"/>
    <s v="P42100: GENERATION"/>
    <n v="-43904"/>
    <n v="-39409"/>
    <n v="-39099"/>
    <n v="-40785"/>
    <n v="-40150"/>
    <n v="-37780"/>
    <n v="-41502"/>
    <n v="-42964"/>
    <n v="-41159"/>
    <n v="-44852"/>
    <n v="-33474"/>
    <n v="-36606"/>
    <n v="-481683"/>
    <n v="0"/>
    <n v="-361262.25"/>
  </r>
  <r>
    <s v="PPLETO: TOTAL OPERATING EXPENSE"/>
    <m/>
    <n v="514100"/>
    <s v="MTCE-MISC/STM PLANT"/>
    <x v="1"/>
    <s v="0301 - TRIMBLE COUNTY COMMON-GENERATION"/>
    <x v="3"/>
    <s v="PLTL: TOTAL LABOR"/>
    <s v="MA40LGE"/>
    <s v="MASS ALLOC 40 BUDGET"/>
    <s v="GEN O M: OTHER"/>
    <s v="P42100: GENERATION"/>
    <n v="-43644"/>
    <n v="-39258"/>
    <n v="-38952"/>
    <n v="-40508"/>
    <n v="-39815"/>
    <n v="-37499"/>
    <n v="-41009"/>
    <n v="-42571"/>
    <n v="-40901"/>
    <n v="-44353"/>
    <n v="-33394"/>
    <n v="-35992"/>
    <n v="-477896"/>
    <n v="-144507.29594186399"/>
    <n v="-213914.70405813601"/>
  </r>
  <r>
    <s v="PPLETO: TOTAL OPERATING EXPENSE"/>
    <m/>
    <n v="501990"/>
    <s v="FUEL HANDLING - INDIRECT"/>
    <x v="1"/>
    <s v="0301 - TRIMBLE COUNTY COMMON-GENERATION"/>
    <x v="6"/>
    <s v="PLTL: TOTAL LABOR"/>
    <s v="MA40LGE"/>
    <s v="MASS ALLOC 40 BUDGET"/>
    <s v="GEN O M: OTHER"/>
    <s v="P42100: GENERATION"/>
    <n v="-43446"/>
    <n v="-43458"/>
    <n v="-47521"/>
    <n v="-42287"/>
    <n v="-43300"/>
    <n v="-43161"/>
    <n v="-40117"/>
    <n v="-48841"/>
    <n v="-45192"/>
    <n v="-43920"/>
    <n v="-41841"/>
    <n v="-36823"/>
    <n v="-519908"/>
    <n v="-157210.981507572"/>
    <n v="-232720.018492428"/>
  </r>
  <r>
    <s v="PPLETO: TOTAL OPERATING EXPENSE"/>
    <m/>
    <n v="502100"/>
    <s v="STM EXP(EX SDRS.SPP)"/>
    <x v="1"/>
    <s v="0321 - TRIMBLE COUNTY 2 - GENERATION"/>
    <x v="0"/>
    <s v="PLTL: TOTAL LABOR"/>
    <s v="MA60KU"/>
    <s v="MA 60 KU"/>
    <s v="OTHER"/>
    <s v="P42100: GENERATION"/>
    <n v="-43082"/>
    <n v="-38513"/>
    <n v="-38605"/>
    <n v="-40261"/>
    <n v="-39734"/>
    <n v="-37532"/>
    <n v="-41112"/>
    <n v="-41976"/>
    <n v="-40587"/>
    <n v="-43790"/>
    <n v="-33801"/>
    <n v="-37129"/>
    <n v="-476120"/>
    <n v="0"/>
    <n v="-357090"/>
  </r>
  <r>
    <s v="PPLETO: TOTAL OPERATING EXPENSE"/>
    <m/>
    <n v="513100"/>
    <s v="MTCE-ELECTRIC PLANT"/>
    <x v="1"/>
    <s v="0301 - TRIMBLE COUNTY COMMON-GENERATION"/>
    <x v="6"/>
    <s v="PNTL: TOTAL NON-LABOR"/>
    <s v="MA40LGE"/>
    <s v="MASS ALLOC 40 BUDGET"/>
    <s v="GEN O M: OTHER"/>
    <s v="P42100: GENERATION"/>
    <n v="-43000"/>
    <n v="-43000"/>
    <n v="-43000"/>
    <n v="-76990"/>
    <n v="-43000"/>
    <n v="-43929"/>
    <n v="-89801"/>
    <n v="-43000"/>
    <n v="-43000"/>
    <n v="-138927"/>
    <n v="-47120"/>
    <n v="-43000"/>
    <n v="-697767"/>
    <n v="-210992.39660400298"/>
    <n v="-312332.85339599702"/>
  </r>
  <r>
    <s v="PPLETO: TOTAL OPERATING EXPENSE"/>
    <m/>
    <n v="512100"/>
    <s v="MTCE-BOILER PLANT"/>
    <x v="1"/>
    <s v="0311 - TRIMBLE COUNTY 1 - GENERATION"/>
    <x v="7"/>
    <s v="PLTL: TOTAL LABOR"/>
    <s v="MA42LGE"/>
    <s v="MA42LGE TC"/>
    <s v="OTHER"/>
    <s v="P42100: GENERATION"/>
    <n v="-42696"/>
    <n v="-40330"/>
    <n v="-28876"/>
    <n v="-22179"/>
    <n v="-43174"/>
    <n v="-41471"/>
    <n v="-38431"/>
    <n v="-45611"/>
    <n v="-39590"/>
    <n v="-113252"/>
    <n v="-39739"/>
    <n v="-34172"/>
    <n v="-529521"/>
    <n v="-397140.75"/>
    <n v="0"/>
  </r>
  <r>
    <s v="PPLETO: TOTAL OPERATING EXPENSE"/>
    <m/>
    <n v="510100"/>
    <s v="MTCE SUPER/ENG - STEAM"/>
    <x v="1"/>
    <s v="0321 - TRIMBLE COUNTY 2 - GENERATION"/>
    <x v="1"/>
    <s v="PLTL: TOTAL LABOR"/>
    <s v="MA60KU"/>
    <s v="MA 60 KU"/>
    <s v="OTHER"/>
    <s v="P42100: GENERATION"/>
    <n v="-42627"/>
    <n v="-38262"/>
    <n v="-37961"/>
    <n v="-39598"/>
    <n v="-38981"/>
    <n v="-36681"/>
    <n v="-40295"/>
    <n v="-41714"/>
    <n v="-39962"/>
    <n v="-43546"/>
    <n v="-32499"/>
    <n v="-35540"/>
    <n v="-467665"/>
    <n v="0"/>
    <n v="-350748.75"/>
  </r>
  <r>
    <s v="PPLETO: TOTAL OPERATING EXPENSE"/>
    <m/>
    <n v="514100"/>
    <s v="MTCE-MISC/STM PLANT"/>
    <x v="1"/>
    <s v="0301 - TRIMBLE COUNTY COMMON-GENERATION"/>
    <x v="2"/>
    <s v="PLTL: TOTAL LABOR"/>
    <s v="MA40LGE"/>
    <s v="MASS ALLOC 40 BUDGET"/>
    <s v="GEN O M: OTHER"/>
    <s v="P42100: GENERATION"/>
    <n v="-42372"/>
    <n v="-38114"/>
    <n v="-37817"/>
    <n v="-39327"/>
    <n v="-38655"/>
    <n v="-36406"/>
    <n v="-39814"/>
    <n v="-41330"/>
    <n v="-39709"/>
    <n v="-43060"/>
    <n v="-32421"/>
    <n v="-34943"/>
    <n v="-463968"/>
    <n v="-140295.71514211199"/>
    <n v="-207680.28485788801"/>
  </r>
  <r>
    <s v="PPLETO: TOTAL OPERATING EXPENSE"/>
    <m/>
    <n v="501990"/>
    <s v="FUEL HANDLING - INDIRECT"/>
    <x v="1"/>
    <s v="0301 - TRIMBLE COUNTY COMMON-GENERATION"/>
    <x v="5"/>
    <s v="PLTL: TOTAL LABOR"/>
    <s v="MA40LGE"/>
    <s v="MASS ALLOC 40 BUDGET"/>
    <s v="GEN O M: OTHER"/>
    <s v="P42100: GENERATION"/>
    <n v="-42292"/>
    <n v="-42349"/>
    <n v="-46269"/>
    <n v="-43021"/>
    <n v="-40397"/>
    <n v="-42091"/>
    <n v="-40969"/>
    <n v="-45171"/>
    <n v="-43428"/>
    <n v="-42818"/>
    <n v="-40182"/>
    <n v="-37834"/>
    <n v="-506822"/>
    <n v="-153254.00661199799"/>
    <n v="-226862.49338800201"/>
  </r>
  <r>
    <s v="PPLETO: TOTAL OPERATING EXPENSE"/>
    <m/>
    <n v="502100"/>
    <s v="STM EXP(EX SDRS.SPP)"/>
    <x v="1"/>
    <s v="0321 - TRIMBLE COUNTY 2 - GENERATION"/>
    <x v="9"/>
    <s v="PLTL: TOTAL LABOR"/>
    <s v="MA60KU"/>
    <s v="MA 60 KU"/>
    <s v="OTHER"/>
    <s v="P42100: GENERATION"/>
    <n v="-41828"/>
    <n v="-37391"/>
    <n v="-37480"/>
    <n v="-39088"/>
    <n v="-38577"/>
    <n v="-36438"/>
    <n v="-39914"/>
    <n v="-40753"/>
    <n v="-39405"/>
    <n v="-42515"/>
    <n v="-32816"/>
    <n v="-36048"/>
    <n v="-462253"/>
    <n v="0"/>
    <n v="-346689.75"/>
  </r>
  <r>
    <s v="PPLETO: TOTAL OPERATING EXPENSE"/>
    <m/>
    <n v="513100"/>
    <s v="MTCE-ELECTRIC PLANT"/>
    <x v="1"/>
    <s v="0321 - TRIMBLE COUNTY 2 - GENERATION"/>
    <x v="7"/>
    <s v="PLTL: TOTAL LABOR"/>
    <s v="MA41LGE"/>
    <s v="MA41LGE"/>
    <s v="OTHER"/>
    <s v="P42100: GENERATION"/>
    <n v="-41771"/>
    <n v="-39488"/>
    <n v="-43281"/>
    <n v="-36694"/>
    <n v="-42194"/>
    <n v="-40517"/>
    <n v="-37515"/>
    <n v="-44632"/>
    <n v="-38700"/>
    <n v="-42608"/>
    <n v="-38793"/>
    <n v="-33240"/>
    <n v="-479435"/>
    <n v="0"/>
    <n v="-359576.25"/>
  </r>
  <r>
    <s v="PPLETO: TOTAL OPERATING EXPENSE"/>
    <m/>
    <n v="513100"/>
    <s v="MTCE-ELECTRIC PLANT"/>
    <x v="1"/>
    <s v="0301 - TRIMBLE COUNTY COMMON-GENERATION"/>
    <x v="5"/>
    <s v="PNTL: TOTAL NON-LABOR"/>
    <s v="MA40LGE"/>
    <s v="MASS ALLOC 40 BUDGET"/>
    <s v="GEN O M: OTHER"/>
    <s v="P42100: GENERATION"/>
    <n v="-41700"/>
    <n v="-41700"/>
    <n v="-41700"/>
    <n v="-75690"/>
    <n v="-41700"/>
    <n v="-42629"/>
    <n v="-88501"/>
    <n v="-41700"/>
    <n v="-41700"/>
    <n v="-137627"/>
    <n v="-45820"/>
    <n v="-41700"/>
    <n v="-682167"/>
    <n v="-206275.23258360298"/>
    <n v="-305350.01741639699"/>
  </r>
  <r>
    <s v="PPLETO: TOTAL OPERATING EXPENSE"/>
    <m/>
    <n v="510100"/>
    <s v="MTCE SUPER/ENG - STEAM"/>
    <x v="1"/>
    <s v="0321 - TRIMBLE COUNTY 2 - GENERATION"/>
    <x v="0"/>
    <s v="PLTL: TOTAL LABOR"/>
    <s v="MA60KU"/>
    <s v="MA 60 KU"/>
    <s v="OTHER"/>
    <s v="P42100: GENERATION"/>
    <n v="-41385"/>
    <n v="-37147"/>
    <n v="-36856"/>
    <n v="-38444"/>
    <n v="-37846"/>
    <n v="-35612"/>
    <n v="-39121"/>
    <n v="-40499"/>
    <n v="-38798"/>
    <n v="-42278"/>
    <n v="-31553"/>
    <n v="-34505"/>
    <n v="-454043"/>
    <n v="0"/>
    <n v="-340532.25"/>
  </r>
  <r>
    <s v="PPLETO: TOTAL OPERATING EXPENSE"/>
    <m/>
    <n v="506900"/>
    <s v="MISC STM PWR EXP - INDIRECT"/>
    <x v="1"/>
    <s v="0321 - TRIMBLE COUNTY 2 - GENERATION"/>
    <x v="7"/>
    <s v="PLTL: TOTAL LABOR"/>
    <s v="MA41LGE"/>
    <s v="MA41LGE"/>
    <s v="OTHER"/>
    <s v="P42100: GENERATION"/>
    <n v="-41267"/>
    <n v="-39128"/>
    <n v="-42652"/>
    <n v="-35866"/>
    <n v="-41323"/>
    <n v="-39570"/>
    <n v="-36362"/>
    <n v="-44026"/>
    <n v="-37856"/>
    <n v="-41888"/>
    <n v="-37627"/>
    <n v="-31384"/>
    <n v="-468949"/>
    <n v="0"/>
    <n v="-351711.75"/>
  </r>
  <r>
    <s v="PPLETO: TOTAL OPERATING EXPENSE"/>
    <m/>
    <n v="506900"/>
    <s v="MISC STM PWR EXP - INDIRECT"/>
    <x v="1"/>
    <s v="0301 - TRIMBLE COUNTY COMMON-GENERATION"/>
    <x v="5"/>
    <s v="PNTL: TOTAL NON-LABOR"/>
    <s v="MA40LGE"/>
    <s v="MASS ALLOC 40 BUDGET"/>
    <s v="GEN O M: OTHER"/>
    <s v="P42100: GENERATION"/>
    <n v="-41231"/>
    <n v="-42015"/>
    <n v="-40581"/>
    <n v="-42405"/>
    <n v="-39854"/>
    <n v="-53606"/>
    <n v="-63292"/>
    <n v="-59285"/>
    <n v="-77228"/>
    <n v="-67994"/>
    <n v="-66188"/>
    <n v="-64431"/>
    <n v="-658108"/>
    <n v="-199000.21661137199"/>
    <n v="-294580.78338862798"/>
  </r>
  <r>
    <s v="PPLETO: TOTAL OPERATING EXPENSE"/>
    <m/>
    <n v="514100"/>
    <s v="MTCE-MISC/STM PLANT"/>
    <x v="1"/>
    <s v="0301 - TRIMBLE COUNTY COMMON-GENERATION"/>
    <x v="1"/>
    <s v="PLTL: TOTAL LABOR"/>
    <s v="MA40LGE"/>
    <s v="MASS ALLOC 40 BUDGET"/>
    <s v="GEN O M: OTHER"/>
    <s v="P42100: GENERATION"/>
    <n v="-41139"/>
    <n v="-37005"/>
    <n v="-36716"/>
    <n v="-38183"/>
    <n v="-37530"/>
    <n v="-35347"/>
    <n v="-38655"/>
    <n v="-40128"/>
    <n v="-38554"/>
    <n v="-41807"/>
    <n v="-31477"/>
    <n v="-33926"/>
    <n v="-450466"/>
    <n v="-136212.94920599399"/>
    <n v="-201636.55079400601"/>
  </r>
  <r>
    <s v="PPLETO: TOTAL OPERATING EXPENSE"/>
    <m/>
    <n v="500100"/>
    <s v="OPER SUPER/ENG"/>
    <x v="1"/>
    <s v="0321 - TRIMBLE COUNTY 2 - GENERATION"/>
    <x v="4"/>
    <s v="PLTL: TOTAL LABOR"/>
    <s v="MA60KU"/>
    <s v="MA 60 KU"/>
    <s v="OTHER"/>
    <s v="P42100: GENERATION"/>
    <n v="-41101"/>
    <n v="-36756"/>
    <n v="-36504"/>
    <n v="-37973"/>
    <n v="-37263"/>
    <n v="-34979"/>
    <n v="-38364"/>
    <n v="-39902"/>
    <n v="-38345"/>
    <n v="-41618"/>
    <n v="-31072"/>
    <n v="-33433"/>
    <n v="-447311"/>
    <n v="0"/>
    <n v="-335483.25"/>
  </r>
  <r>
    <s v="PPLETO: TOTAL OPERATING EXPENSE"/>
    <m/>
    <n v="502100"/>
    <s v="STM EXP(EX SDRS.SPP)"/>
    <x v="1"/>
    <s v="0321 - TRIMBLE COUNTY 2 - GENERATION"/>
    <x v="8"/>
    <s v="PLTL: TOTAL LABOR"/>
    <s v="MA60KU"/>
    <s v="MA 60 KU"/>
    <s v="OTHER"/>
    <s v="P42100: GENERATION"/>
    <n v="-40785"/>
    <n v="-38511"/>
    <n v="-36560"/>
    <n v="-38145"/>
    <n v="-39714"/>
    <n v="-33538"/>
    <n v="-38993"/>
    <n v="-39769"/>
    <n v="-36403"/>
    <n v="-41494"/>
    <n v="-34105"/>
    <n v="-33234"/>
    <n v="-451250"/>
    <n v="0"/>
    <n v="-338437.5"/>
  </r>
  <r>
    <s v="PPLETO: TOTAL OPERATING EXPENSE"/>
    <m/>
    <n v="502100"/>
    <s v="STM EXP(EX SDRS.SPP)"/>
    <x v="1"/>
    <s v="0311 - TRIMBLE COUNTY 1 - GENERATION"/>
    <x v="4"/>
    <s v="PLTL: TOTAL LABOR"/>
    <s v="MA42LGE"/>
    <s v="MA42LGE TC"/>
    <s v="OTHER"/>
    <s v="P42100: GENERATION"/>
    <n v="-40428"/>
    <n v="-36140"/>
    <n v="-36226"/>
    <n v="-37780"/>
    <n v="-37286"/>
    <n v="-35219"/>
    <n v="-38579"/>
    <n v="-39390"/>
    <n v="-38086"/>
    <n v="-41092"/>
    <n v="-31718"/>
    <n v="-34842"/>
    <n v="-446788"/>
    <n v="-335091"/>
    <n v="0"/>
  </r>
  <r>
    <s v="PPLETO: TOTAL OPERATING EXPENSE"/>
    <m/>
    <n v="510100"/>
    <s v="MTCE SUPER/ENG - STEAM"/>
    <x v="1"/>
    <s v="0321 - TRIMBLE COUNTY 2 - GENERATION"/>
    <x v="9"/>
    <s v="PLTL: TOTAL LABOR"/>
    <s v="MA60KU"/>
    <s v="MA 60 KU"/>
    <s v="OTHER"/>
    <s v="P42100: GENERATION"/>
    <n v="-40180"/>
    <n v="-36065"/>
    <n v="-35782"/>
    <n v="-37325"/>
    <n v="-36743"/>
    <n v="-34575"/>
    <n v="-37982"/>
    <n v="-39319"/>
    <n v="-37668"/>
    <n v="-41046"/>
    <n v="-30634"/>
    <n v="-33500"/>
    <n v="-440819"/>
    <n v="0"/>
    <n v="-330614.25"/>
  </r>
  <r>
    <s v="PPLETO: TOTAL OPERATING EXPENSE"/>
    <m/>
    <n v="514100"/>
    <s v="MTCE-MISC/STM PLANT"/>
    <x v="1"/>
    <s v="0301 - TRIMBLE COUNTY COMMON-GENERATION"/>
    <x v="0"/>
    <s v="PLTL: TOTAL LABOR"/>
    <s v="MA40LGE"/>
    <s v="MASS ALLOC 40 BUDGET"/>
    <s v="GEN O M: OTHER"/>
    <s v="P42100: GENERATION"/>
    <n v="-39940"/>
    <n v="-35927"/>
    <n v="-35647"/>
    <n v="-37071"/>
    <n v="-36437"/>
    <n v="-34317"/>
    <n v="-37529"/>
    <n v="-38959"/>
    <n v="-37431"/>
    <n v="-40589"/>
    <n v="-30561"/>
    <n v="-32938"/>
    <n v="-437346"/>
    <n v="-132245.69331191399"/>
    <n v="-195763.80668808601"/>
  </r>
  <r>
    <s v="PPLETO: TOTAL OPERATING EXPENSE"/>
    <m/>
    <n v="500100"/>
    <s v="OPER SUPER/ENG"/>
    <x v="1"/>
    <s v="0321 - TRIMBLE COUNTY 2 - GENERATION"/>
    <x v="3"/>
    <s v="PLTL: TOTAL LABOR"/>
    <s v="MA60KU"/>
    <s v="MA 60 KU"/>
    <s v="OTHER"/>
    <s v="P42100: GENERATION"/>
    <n v="-39903"/>
    <n v="-35685"/>
    <n v="-35440"/>
    <n v="-36866"/>
    <n v="-36176"/>
    <n v="-33959"/>
    <n v="-37246"/>
    <n v="-38739"/>
    <n v="-37227"/>
    <n v="-40405"/>
    <n v="-30166"/>
    <n v="-32459"/>
    <n v="-434269"/>
    <n v="0"/>
    <n v="-325701.75"/>
  </r>
  <r>
    <s v="PPLETO: TOTAL OPERATING EXPENSE"/>
    <m/>
    <n v="512100"/>
    <s v="MTCE-BOILER PLANT"/>
    <x v="1"/>
    <s v="0311 - TRIMBLE COUNTY 1 - GENERATION"/>
    <x v="6"/>
    <s v="PLTL: TOTAL LABOR"/>
    <s v="MA42LGE"/>
    <s v="MA42LGE TC"/>
    <s v="OTHER"/>
    <s v="P42100: GENERATION"/>
    <n v="-39339"/>
    <n v="-39226"/>
    <n v="-43041"/>
    <n v="6973"/>
    <n v="-39897"/>
    <n v="-39899"/>
    <n v="-37528"/>
    <n v="-44426"/>
    <n v="-41293"/>
    <n v="-40274"/>
    <n v="-38734"/>
    <n v="-35678"/>
    <n v="-432363"/>
    <n v="-324272.25"/>
    <n v="0"/>
  </r>
  <r>
    <s v="PPLETO: TOTAL OPERATING EXPENSE"/>
    <m/>
    <n v="502100"/>
    <s v="STM EXP(EX SDRS.SPP)"/>
    <x v="1"/>
    <s v="0311 - TRIMBLE COUNTY 1 - GENERATION"/>
    <x v="3"/>
    <s v="PLTL: TOTAL LABOR"/>
    <s v="MA42LGE"/>
    <s v="MA42LGE TC"/>
    <s v="OTHER"/>
    <s v="P42100: GENERATION"/>
    <n v="-39250"/>
    <n v="-35086"/>
    <n v="-35170"/>
    <n v="-36679"/>
    <n v="-36199"/>
    <n v="-34193"/>
    <n v="-37454"/>
    <n v="-38241"/>
    <n v="-36976"/>
    <n v="-39894"/>
    <n v="-30794"/>
    <n v="-33826"/>
    <n v="-433762"/>
    <n v="-325321.5"/>
    <n v="0"/>
  </r>
  <r>
    <s v="PPLETO: TOTAL OPERATING EXPENSE"/>
    <m/>
    <n v="510100"/>
    <s v="MTCE SUPER/ENG - STEAM"/>
    <x v="1"/>
    <s v="0321 - TRIMBLE COUNTY 2 - GENERATION"/>
    <x v="8"/>
    <s v="PLTL: TOTAL LABOR"/>
    <s v="MA60KU"/>
    <s v="MA 60 KU"/>
    <s v="OTHER"/>
    <s v="P42100: GENERATION"/>
    <n v="-39189"/>
    <n v="-37235"/>
    <n v="-34908"/>
    <n v="-36421"/>
    <n v="-37926"/>
    <n v="-31690"/>
    <n v="-37083"/>
    <n v="-38360"/>
    <n v="-34691"/>
    <n v="-40049"/>
    <n v="-31977"/>
    <n v="-30689"/>
    <n v="-430219"/>
    <n v="0"/>
    <n v="-322664.25"/>
  </r>
  <r>
    <s v="PPLETO: TOTAL OPERATING EXPENSE"/>
    <m/>
    <n v="514100"/>
    <s v="MTCE-MISC/STM PLANT"/>
    <x v="1"/>
    <s v="0321 - TRIMBLE COUNTY 2 - GENERATION"/>
    <x v="4"/>
    <s v="PNTL: TOTAL NON-LABOR"/>
    <s v="MA41LGE"/>
    <s v="MA41LGE"/>
    <s v="OTHER"/>
    <s v="P42100: GENERATION"/>
    <n v="-39119"/>
    <n v="-39119"/>
    <n v="-39119"/>
    <n v="-39119"/>
    <n v="-39119"/>
    <n v="-39119"/>
    <n v="-39119"/>
    <n v="-39119"/>
    <n v="-76487"/>
    <n v="-39119"/>
    <n v="-39119"/>
    <n v="-39119"/>
    <n v="-506797"/>
    <n v="0"/>
    <n v="-380097.75"/>
  </r>
  <r>
    <s v="PPLETO: TOTAL OPERATING EXPENSE"/>
    <m/>
    <n v="500900"/>
    <s v="OPER SUPER/ENG - INDIRECT"/>
    <x v="1"/>
    <s v="0301 - TRIMBLE COUNTY COMMON-GENERATION"/>
    <x v="6"/>
    <s v="PLTL: TOTAL LABOR"/>
    <s v="MA40LGE"/>
    <s v="MASS ALLOC 40 BUDGET"/>
    <s v="GEN O M: OTHER"/>
    <s v="P42100: GENERATION"/>
    <n v="-38871"/>
    <n v="-35006"/>
    <n v="-38089"/>
    <n v="-28049"/>
    <n v="-27644"/>
    <n v="-25642"/>
    <n v="-19171"/>
    <n v="-29583"/>
    <n v="-23546"/>
    <n v="-21387"/>
    <n v="-17639"/>
    <n v="-11438"/>
    <n v="-316064"/>
    <n v="-95572.162111775993"/>
    <n v="-141475.83788822399"/>
  </r>
  <r>
    <s v="PPLETO: TOTAL OPERATING EXPENSE"/>
    <m/>
    <n v="512100"/>
    <s v="MTCE-BOILER PLANT"/>
    <x v="1"/>
    <s v="0311 - TRIMBLE COUNTY 1 - GENERATION"/>
    <x v="5"/>
    <s v="PLTL: TOTAL LABOR"/>
    <s v="MA42LGE"/>
    <s v="MA42LGE TC"/>
    <s v="OTHER"/>
    <s v="P42100: GENERATION"/>
    <n v="-38782"/>
    <n v="-38651"/>
    <n v="-42443"/>
    <n v="-9650"/>
    <n v="-37816"/>
    <n v="-39445"/>
    <n v="-38761"/>
    <n v="-41694"/>
    <n v="-73105"/>
    <n v="-72649"/>
    <n v="-37763"/>
    <n v="-37078"/>
    <n v="-507836"/>
    <n v="-380877"/>
    <n v="0"/>
  </r>
  <r>
    <s v="PPLETO: TOTAL OPERATING EXPENSE"/>
    <m/>
    <n v="514100"/>
    <s v="MTCE-MISC/STM PLANT"/>
    <x v="1"/>
    <s v="0301 - TRIMBLE COUNTY COMMON-GENERATION"/>
    <x v="9"/>
    <s v="PLTL: TOTAL LABOR"/>
    <s v="MA40LGE"/>
    <s v="MASS ALLOC 40 BUDGET"/>
    <s v="GEN O M: OTHER"/>
    <s v="P42100: GENERATION"/>
    <n v="-38777"/>
    <n v="-34881"/>
    <n v="-34609"/>
    <n v="-35991"/>
    <n v="-35375"/>
    <n v="-33318"/>
    <n v="-36436"/>
    <n v="-37824"/>
    <n v="-36341"/>
    <n v="-39407"/>
    <n v="-29670"/>
    <n v="-31979"/>
    <n v="-424607"/>
    <n v="-128393.64507756299"/>
    <n v="-190061.60492243699"/>
  </r>
  <r>
    <s v="PPLETO: TOTAL OPERATING EXPENSE"/>
    <m/>
    <n v="500100"/>
    <s v="OPER SUPER/ENG"/>
    <x v="1"/>
    <s v="0321 - TRIMBLE COUNTY 2 - GENERATION"/>
    <x v="2"/>
    <s v="PLTL: TOTAL LABOR"/>
    <s v="MA60KU"/>
    <s v="MA 60 KU"/>
    <s v="OTHER"/>
    <s v="P42100: GENERATION"/>
    <n v="-38740"/>
    <n v="-34645"/>
    <n v="-34407"/>
    <n v="-35791"/>
    <n v="-35122"/>
    <n v="-32969"/>
    <n v="-36160"/>
    <n v="-37610"/>
    <n v="-36142"/>
    <n v="-39227"/>
    <n v="-29287"/>
    <n v="-31513"/>
    <n v="-421614"/>
    <n v="0"/>
    <n v="-316210.5"/>
  </r>
  <r>
    <s v="PPLETO: TOTAL OPERATING EXPENSE"/>
    <m/>
    <n v="513100"/>
    <s v="MTCE-ELECTRIC PLANT"/>
    <x v="1"/>
    <s v="0321 - TRIMBLE COUNTY 2 - GENERATION"/>
    <x v="6"/>
    <s v="PLTL: TOTAL LABOR"/>
    <s v="MA41LGE"/>
    <s v="MA41LGE"/>
    <s v="OTHER"/>
    <s v="P42100: GENERATION"/>
    <n v="-38492"/>
    <n v="-38418"/>
    <n v="-42117"/>
    <n v="-37907"/>
    <n v="-39009"/>
    <n v="-39007"/>
    <n v="-36667"/>
    <n v="-43494"/>
    <n v="-40392"/>
    <n v="-39415"/>
    <n v="-37836"/>
    <n v="-34773"/>
    <n v="-467527"/>
    <n v="0"/>
    <n v="-350645.25"/>
  </r>
  <r>
    <s v="PPLETO: TOTAL OPERATING EXPENSE"/>
    <m/>
    <n v="514100"/>
    <s v="MTCE-MISC/STM PLANT"/>
    <x v="1"/>
    <s v="0321 - TRIMBLE COUNTY 2 - GENERATION"/>
    <x v="3"/>
    <s v="PNTL: TOTAL NON-LABOR"/>
    <s v="MA41LGE"/>
    <s v="MA41LGE"/>
    <s v="OTHER"/>
    <s v="P42100: GENERATION"/>
    <n v="-38269"/>
    <n v="-38269"/>
    <n v="-38269"/>
    <n v="-38269"/>
    <n v="-38269"/>
    <n v="-38269"/>
    <n v="-38269"/>
    <n v="-38269"/>
    <n v="-74902"/>
    <n v="-38269"/>
    <n v="-38269"/>
    <n v="-38269"/>
    <n v="-495856"/>
    <n v="0"/>
    <n v="-371892"/>
  </r>
  <r>
    <s v="PPLETO: TOTAL OPERATING EXPENSE"/>
    <m/>
    <n v="506900"/>
    <s v="MISC STM PWR EXP - INDIRECT"/>
    <x v="1"/>
    <s v="0321 - TRIMBLE COUNTY 2 - GENERATION"/>
    <x v="6"/>
    <s v="PLTL: TOTAL LABOR"/>
    <s v="MA41LGE"/>
    <s v="MA41LGE"/>
    <s v="OTHER"/>
    <s v="P42100: GENERATION"/>
    <n v="-38111"/>
    <n v="-38158"/>
    <n v="-41662"/>
    <n v="-37200"/>
    <n v="-38163"/>
    <n v="-38088"/>
    <n v="-35518"/>
    <n v="-42944"/>
    <n v="-39661"/>
    <n v="-38700"/>
    <n v="-36729"/>
    <n v="-32865"/>
    <n v="-457798"/>
    <n v="0"/>
    <n v="-343348.5"/>
  </r>
  <r>
    <s v="PPLETO: TOTAL OPERATING EXPENSE"/>
    <m/>
    <n v="502100"/>
    <s v="STM EXP(EX SDRS.SPP)"/>
    <x v="1"/>
    <s v="0311 - TRIMBLE COUNTY 1 - GENERATION"/>
    <x v="2"/>
    <s v="PLTL: TOTAL LABOR"/>
    <s v="MA42LGE"/>
    <s v="MA42LGE TC"/>
    <s v="OTHER"/>
    <s v="P42100: GENERATION"/>
    <n v="-38106"/>
    <n v="-34064"/>
    <n v="-34145"/>
    <n v="-35610"/>
    <n v="-35144"/>
    <n v="-33196"/>
    <n v="-36363"/>
    <n v="-37127"/>
    <n v="-35898"/>
    <n v="-38732"/>
    <n v="-29896"/>
    <n v="-32840"/>
    <n v="-421121"/>
    <n v="-315840.75"/>
    <n v="0"/>
  </r>
  <r>
    <s v="PPLETO: TOTAL OPERATING EXPENSE"/>
    <m/>
    <n v="514100"/>
    <s v="MTCE-MISC/STM PLANT"/>
    <x v="1"/>
    <s v="0301 - TRIMBLE COUNTY COMMON-GENERATION"/>
    <x v="8"/>
    <s v="PLTL: TOTAL LABOR"/>
    <s v="MA40LGE"/>
    <s v="MASS ALLOC 40 BUDGET"/>
    <s v="GEN O M: OTHER"/>
    <s v="P42100: GENERATION"/>
    <n v="-37854"/>
    <n v="-35996"/>
    <n v="-33805"/>
    <n v="-35181"/>
    <n v="-36549"/>
    <n v="-30669"/>
    <n v="-35679"/>
    <n v="-36972"/>
    <n v="-33579"/>
    <n v="-38529"/>
    <n v="-30991"/>
    <n v="-29476"/>
    <n v="-415280"/>
    <n v="-125573.32528152"/>
    <n v="-185886.67471848"/>
  </r>
  <r>
    <s v="PPLETO: TOTAL OPERATING EXPENSE"/>
    <m/>
    <n v="502100"/>
    <s v="STM EXP(EX SDRS.SPP)"/>
    <x v="1"/>
    <s v="0321 - TRIMBLE COUNTY 2 - GENERATION"/>
    <x v="7"/>
    <s v="PLTL: TOTAL LABOR"/>
    <s v="MA60KU"/>
    <s v="MA 60 KU"/>
    <s v="OTHER"/>
    <s v="P42100: GENERATION"/>
    <n v="-37847"/>
    <n v="-35667"/>
    <n v="-39217"/>
    <n v="-33338"/>
    <n v="-38321"/>
    <n v="-36822"/>
    <n v="-34177"/>
    <n v="-40361"/>
    <n v="-35124"/>
    <n v="-38567"/>
    <n v="-35372"/>
    <n v="-30611"/>
    <n v="-435423"/>
    <n v="0"/>
    <n v="-326567.25"/>
  </r>
  <r>
    <s v="PPLETO: TOTAL OPERATING EXPENSE"/>
    <m/>
    <n v="500100"/>
    <s v="OPER SUPER/ENG"/>
    <x v="1"/>
    <s v="0321 - TRIMBLE COUNTY 2 - GENERATION"/>
    <x v="1"/>
    <s v="PLTL: TOTAL LABOR"/>
    <s v="MA60KU"/>
    <s v="MA 60 KU"/>
    <s v="OTHER"/>
    <s v="P42100: GENERATION"/>
    <n v="-37613"/>
    <n v="-33636"/>
    <n v="-33406"/>
    <n v="-34750"/>
    <n v="-34100"/>
    <n v="-32010"/>
    <n v="-35108"/>
    <n v="-36515"/>
    <n v="-35090"/>
    <n v="-38086"/>
    <n v="-28435"/>
    <n v="-30596"/>
    <n v="-409344"/>
    <n v="0"/>
    <n v="-307008"/>
  </r>
  <r>
    <s v="PPLETO: TOTAL OPERATING EXPENSE"/>
    <m/>
    <n v="513100"/>
    <s v="MTCE-ELECTRIC PLANT"/>
    <x v="1"/>
    <s v="0321 - TRIMBLE COUNTY 2 - GENERATION"/>
    <x v="5"/>
    <s v="PLTL: TOTAL LABOR"/>
    <s v="MA41LGE"/>
    <s v="MA41LGE"/>
    <s v="OTHER"/>
    <s v="P42100: GENERATION"/>
    <n v="-37572"/>
    <n v="-37498"/>
    <n v="-41121"/>
    <n v="-38616"/>
    <n v="-36596"/>
    <n v="-38171"/>
    <n v="-37486"/>
    <n v="-40424"/>
    <n v="-38958"/>
    <n v="-38549"/>
    <n v="-36494"/>
    <n v="-35741"/>
    <n v="-457225"/>
    <n v="0"/>
    <n v="-342918.75"/>
  </r>
  <r>
    <s v="PPLETO: TOTAL OPERATING EXPENSE"/>
    <m/>
    <n v="506900"/>
    <s v="MISC STM PWR EXP - INDIRECT"/>
    <x v="1"/>
    <s v="0321 - TRIMBLE COUNTY 2 - GENERATION"/>
    <x v="5"/>
    <s v="PLTL: TOTAL LABOR"/>
    <s v="MA41LGE"/>
    <s v="MA41LGE"/>
    <s v="OTHER"/>
    <s v="P42100: GENERATION"/>
    <n v="-37448"/>
    <n v="-37513"/>
    <n v="-40893"/>
    <n v="-38131"/>
    <n v="-35900"/>
    <n v="-37411"/>
    <n v="-36493"/>
    <n v="-40001"/>
    <n v="-38387"/>
    <n v="-37979"/>
    <n v="-35540"/>
    <n v="-33933"/>
    <n v="-449631"/>
    <n v="0"/>
    <n v="-337223.25"/>
  </r>
  <r>
    <s v="PPLETO: TOTAL OPERATING EXPENSE"/>
    <m/>
    <n v="514100"/>
    <s v="MTCE-MISC/STM PLANT"/>
    <x v="1"/>
    <s v="0321 - TRIMBLE COUNTY 2 - GENERATION"/>
    <x v="2"/>
    <s v="PNTL: TOTAL NON-LABOR"/>
    <s v="MA41LGE"/>
    <s v="MA41LGE"/>
    <s v="OTHER"/>
    <s v="P42100: GENERATION"/>
    <n v="-37439"/>
    <n v="-37439"/>
    <n v="-37439"/>
    <n v="-37439"/>
    <n v="-37439"/>
    <n v="-37439"/>
    <n v="-37439"/>
    <n v="-37439"/>
    <n v="-73355"/>
    <n v="-37439"/>
    <n v="-37439"/>
    <n v="-37439"/>
    <n v="-485186"/>
    <n v="0"/>
    <n v="-363889.5"/>
  </r>
  <r>
    <s v="PPLETO: TOTAL OPERATING EXPENSE"/>
    <m/>
    <n v="502100"/>
    <s v="STM EXP(EX SDRS.SPP)"/>
    <x v="1"/>
    <s v="0311 - TRIMBLE COUNTY 1 - GENERATION"/>
    <x v="1"/>
    <s v="PLTL: TOTAL LABOR"/>
    <s v="MA42LGE"/>
    <s v="MA42LGE TC"/>
    <s v="OTHER"/>
    <s v="P42100: GENERATION"/>
    <n v="-36997"/>
    <n v="-33072"/>
    <n v="-33152"/>
    <n v="-34573"/>
    <n v="-34121"/>
    <n v="-32230"/>
    <n v="-35304"/>
    <n v="-36046"/>
    <n v="-34854"/>
    <n v="-37604"/>
    <n v="-29026"/>
    <n v="-31885"/>
    <n v="-408865"/>
    <n v="-306648.75"/>
    <n v="0"/>
  </r>
  <r>
    <s v="PPLETO: TOTAL OPERATING EXPENSE"/>
    <m/>
    <n v="514100"/>
    <s v="MTCE-MISC/STM PLANT"/>
    <x v="1"/>
    <s v="0321 - TRIMBLE COUNTY 2 - GENERATION"/>
    <x v="1"/>
    <s v="PNTL: TOTAL NON-LABOR"/>
    <s v="MA41LGE"/>
    <s v="MA41LGE"/>
    <s v="OTHER"/>
    <s v="P42100: GENERATION"/>
    <n v="-36628"/>
    <n v="-36628"/>
    <n v="-36628"/>
    <n v="-36628"/>
    <n v="-36628"/>
    <n v="-36628"/>
    <n v="-36628"/>
    <n v="-36628"/>
    <n v="-71840"/>
    <n v="-36628"/>
    <n v="-36628"/>
    <n v="-36628"/>
    <n v="-474752"/>
    <n v="0"/>
    <n v="-356064"/>
  </r>
  <r>
    <s v="PPLETO: TOTAL OPERATING EXPENSE"/>
    <m/>
    <n v="500100"/>
    <s v="OPER SUPER/ENG"/>
    <x v="1"/>
    <s v="0321 - TRIMBLE COUNTY 2 - GENERATION"/>
    <x v="0"/>
    <s v="PLTL: TOTAL LABOR"/>
    <s v="MA60KU"/>
    <s v="MA 60 KU"/>
    <s v="OTHER"/>
    <s v="P42100: GENERATION"/>
    <n v="-36517"/>
    <n v="-32657"/>
    <n v="-32433"/>
    <n v="-33738"/>
    <n v="-33107"/>
    <n v="-31078"/>
    <n v="-34086"/>
    <n v="-35452"/>
    <n v="-34068"/>
    <n v="-36976"/>
    <n v="-27607"/>
    <n v="-29704"/>
    <n v="-397421"/>
    <n v="0"/>
    <n v="-298065.75"/>
  </r>
  <r>
    <s v="PPLETO: TOTAL OPERATING EXPENSE"/>
    <m/>
    <n v="510100"/>
    <s v="MTCE SUPER/ENG - STEAM"/>
    <x v="1"/>
    <s v="0321 - TRIMBLE COUNTY 2 - GENERATION"/>
    <x v="7"/>
    <s v="PLTL: TOTAL LABOR"/>
    <s v="MA60KU"/>
    <s v="MA 60 KU"/>
    <s v="OTHER"/>
    <s v="P42100: GENERATION"/>
    <n v="-36238"/>
    <n v="-34372"/>
    <n v="-37581"/>
    <n v="-31585"/>
    <n v="-36513"/>
    <n v="-34979"/>
    <n v="-32222"/>
    <n v="-38936"/>
    <n v="-33400"/>
    <n v="-37083"/>
    <n v="-33252"/>
    <n v="-28028"/>
    <n v="-414189"/>
    <n v="0"/>
    <n v="-310641.75"/>
  </r>
  <r>
    <s v="PPLETO: TOTAL OPERATING EXPENSE"/>
    <m/>
    <n v="502100"/>
    <s v="STM EXP(EX SDRS.SPP)"/>
    <x v="1"/>
    <s v="0311 - TRIMBLE COUNTY 1 - GENERATION"/>
    <x v="0"/>
    <s v="PLTL: TOTAL LABOR"/>
    <s v="MA42LGE"/>
    <s v="MA42LGE TC"/>
    <s v="OTHER"/>
    <s v="P42100: GENERATION"/>
    <n v="-35919"/>
    <n v="-32109"/>
    <n v="-32186"/>
    <n v="-33566"/>
    <n v="-33127"/>
    <n v="-31291"/>
    <n v="-34276"/>
    <n v="-34997"/>
    <n v="-33839"/>
    <n v="-36509"/>
    <n v="-28181"/>
    <n v="-30956"/>
    <n v="-396956"/>
    <n v="-297717"/>
    <n v="0"/>
  </r>
  <r>
    <s v="PPLETO: TOTAL OPERATING EXPENSE"/>
    <m/>
    <n v="510100"/>
    <s v="MTCE SUPER/ENG - STEAM"/>
    <x v="1"/>
    <s v="0311 - TRIMBLE COUNTY 1 - GENERATION"/>
    <x v="4"/>
    <s v="PLTL: TOTAL LABOR"/>
    <s v="MA42LGE"/>
    <s v="MA42LGE TC"/>
    <s v="OTHER"/>
    <s v="P42100: GENERATION"/>
    <n v="-35865"/>
    <n v="-32189"/>
    <n v="-31938"/>
    <n v="-33328"/>
    <n v="-32818"/>
    <n v="-30883"/>
    <n v="-33942"/>
    <n v="-35118"/>
    <n v="-33633"/>
    <n v="-36669"/>
    <n v="-27350"/>
    <n v="-29967"/>
    <n v="-393701"/>
    <n v="-295275.75"/>
    <n v="0"/>
  </r>
  <r>
    <s v="PPLETO: TOTAL OPERATING EXPENSE"/>
    <m/>
    <n v="514100"/>
    <s v="MTCE-MISC/STM PLANT"/>
    <x v="1"/>
    <s v="0321 - TRIMBLE COUNTY 2 - GENERATION"/>
    <x v="0"/>
    <s v="PNTL: TOTAL NON-LABOR"/>
    <s v="MA41LGE"/>
    <s v="MA41LGE"/>
    <s v="OTHER"/>
    <s v="P42100: GENERATION"/>
    <n v="-35835"/>
    <n v="-35835"/>
    <n v="-35835"/>
    <n v="-35835"/>
    <n v="-35835"/>
    <n v="-35835"/>
    <n v="-35835"/>
    <n v="-35835"/>
    <n v="-70356"/>
    <n v="-35835"/>
    <n v="-35835"/>
    <n v="-35835"/>
    <n v="-464544"/>
    <n v="0"/>
    <n v="-348408"/>
  </r>
  <r>
    <s v="PPLETO: TOTAL OPERATING EXPENSE"/>
    <m/>
    <n v="500100"/>
    <s v="OPER SUPER/ENG"/>
    <x v="1"/>
    <s v="0321 - TRIMBLE COUNTY 2 - GENERATION"/>
    <x v="9"/>
    <s v="PLTL: TOTAL LABOR"/>
    <s v="MA60KU"/>
    <s v="MA 60 KU"/>
    <s v="OTHER"/>
    <s v="P42100: GENERATION"/>
    <n v="-35454"/>
    <n v="-31706"/>
    <n v="-31488"/>
    <n v="-32755"/>
    <n v="-32143"/>
    <n v="-30172"/>
    <n v="-33093"/>
    <n v="-34419"/>
    <n v="-33076"/>
    <n v="-35899"/>
    <n v="-26802"/>
    <n v="-28839"/>
    <n v="-385846"/>
    <n v="0"/>
    <n v="-289384.5"/>
  </r>
  <r>
    <s v="PPLETO: TOTAL OPERATING EXPENSE"/>
    <m/>
    <n v="501028"/>
    <s v="AMORTIZATION OF REFINED COAL - COAL YARD SERVICES - KY"/>
    <x v="1"/>
    <s v="0311 - TRIMBLE COUNTY 1 - GENERATION"/>
    <x v="5"/>
    <s v="PNTL: TOTAL NON-LABOR"/>
    <n v="159602"/>
    <s v="Refined Coal Amortization"/>
    <s v="GEN O M: OTHER"/>
    <s v="P42100: GENERATION"/>
    <n v="-35328"/>
    <n v="-32159"/>
    <n v="-35461"/>
    <n v="-23628"/>
    <n v="-28922"/>
    <n v="-31675"/>
    <n v="0"/>
    <n v="0"/>
    <n v="0"/>
    <n v="0"/>
    <n v="0"/>
    <n v="0"/>
    <n v="-187173"/>
    <n v="-140379.75"/>
    <n v="0"/>
  </r>
  <r>
    <s v="PPLETO: TOTAL OPERATING EXPENSE"/>
    <m/>
    <n v="506900"/>
    <s v="MISC STM PWR EXP - INDIRECT"/>
    <x v="1"/>
    <s v="0321 - TRIMBLE COUNTY 2 - GENERATION"/>
    <x v="4"/>
    <s v="PNTL: TOTAL NON-LABOR"/>
    <s v="MA41LGE"/>
    <s v="MA41LGE"/>
    <s v="OTHER"/>
    <s v="P42100: GENERATION"/>
    <n v="-35234"/>
    <n v="-42727"/>
    <n v="-35098"/>
    <n v="-36246"/>
    <n v="-34967"/>
    <n v="-35202"/>
    <n v="-38334"/>
    <n v="-35267"/>
    <n v="-36199"/>
    <n v="-63933"/>
    <n v="-35578"/>
    <n v="-38549"/>
    <n v="-467334"/>
    <n v="0"/>
    <n v="-350500.5"/>
  </r>
  <r>
    <s v="PPLETO: TOTAL OPERATING EXPENSE"/>
    <m/>
    <n v="514100"/>
    <s v="MTCE-MISC/STM PLANT"/>
    <x v="1"/>
    <s v="0321 - TRIMBLE COUNTY 2 - GENERATION"/>
    <x v="7"/>
    <s v="PNTL: TOTAL NON-LABOR"/>
    <s v="MA41LGE"/>
    <s v="MA41LGE"/>
    <s v="OTHER"/>
    <s v="P42100: GENERATION"/>
    <n v="-35060"/>
    <n v="-35060"/>
    <n v="-35060"/>
    <n v="-35060"/>
    <n v="-35060"/>
    <n v="-35060"/>
    <n v="-35060"/>
    <n v="-35060"/>
    <n v="-68904"/>
    <n v="-35060"/>
    <n v="-35060"/>
    <n v="-35060"/>
    <n v="-454562"/>
    <n v="0"/>
    <n v="-340921.5"/>
  </r>
  <r>
    <s v="PPLETO: TOTAL OPERATING EXPENSE"/>
    <m/>
    <n v="514100"/>
    <s v="MTCE-MISC/STM PLANT"/>
    <x v="1"/>
    <s v="0321 - TRIMBLE COUNTY 2 - GENERATION"/>
    <x v="8"/>
    <s v="PNTL: TOTAL NON-LABOR"/>
    <s v="MA41LGE"/>
    <s v="MA41LGE"/>
    <s v="OTHER"/>
    <s v="P42100: GENERATION"/>
    <n v="-35060"/>
    <n v="-35060"/>
    <n v="-35060"/>
    <n v="-35060"/>
    <n v="-35060"/>
    <n v="-35060"/>
    <n v="-35060"/>
    <n v="-35060"/>
    <n v="-68904"/>
    <n v="-35060"/>
    <n v="-35060"/>
    <n v="-35060"/>
    <n v="-454562"/>
    <n v="0"/>
    <n v="-340921.5"/>
  </r>
  <r>
    <s v="PPLETO: TOTAL OPERATING EXPENSE"/>
    <m/>
    <n v="514100"/>
    <s v="MTCE-MISC/STM PLANT"/>
    <x v="1"/>
    <s v="0321 - TRIMBLE COUNTY 2 - GENERATION"/>
    <x v="9"/>
    <s v="PNTL: TOTAL NON-LABOR"/>
    <s v="MA41LGE"/>
    <s v="MA41LGE"/>
    <s v="OTHER"/>
    <s v="P42100: GENERATION"/>
    <n v="-35060"/>
    <n v="-35060"/>
    <n v="-35060"/>
    <n v="-35060"/>
    <n v="-35060"/>
    <n v="-35060"/>
    <n v="-35060"/>
    <n v="-35060"/>
    <n v="-68904"/>
    <n v="-35060"/>
    <n v="-35060"/>
    <n v="-35060"/>
    <n v="-454562"/>
    <n v="0"/>
    <n v="-340921.5"/>
  </r>
  <r>
    <s v="PPLETO: TOTAL OPERATING EXPENSE"/>
    <m/>
    <n v="514100"/>
    <s v="MTCE-MISC/STM PLANT"/>
    <x v="1"/>
    <s v="0321 - TRIMBLE COUNTY 2 - GENERATION"/>
    <x v="5"/>
    <s v="PNTL: TOTAL NON-LABOR"/>
    <s v="MA41LGE"/>
    <s v="MA41LGE"/>
    <s v="OTHER"/>
    <s v="P42100: GENERATION"/>
    <n v="-35055"/>
    <n v="-35055"/>
    <n v="-35055"/>
    <n v="-35055"/>
    <n v="-35055"/>
    <n v="-35055"/>
    <n v="-35055"/>
    <n v="-35055"/>
    <n v="-68899"/>
    <n v="-35055"/>
    <n v="-35055"/>
    <n v="-35055"/>
    <n v="-454504"/>
    <n v="0"/>
    <n v="-340878"/>
  </r>
  <r>
    <s v="PPLETO: TOTAL OPERATING EXPENSE"/>
    <m/>
    <n v="514100"/>
    <s v="MTCE-MISC/STM PLANT"/>
    <x v="1"/>
    <s v="0321 - TRIMBLE COUNTY 2 - GENERATION"/>
    <x v="6"/>
    <s v="PNTL: TOTAL NON-LABOR"/>
    <s v="MA41LGE"/>
    <s v="MA41LGE"/>
    <s v="OTHER"/>
    <s v="P42100: GENERATION"/>
    <n v="-35055"/>
    <n v="-35055"/>
    <n v="-35055"/>
    <n v="-35055"/>
    <n v="-35055"/>
    <n v="-35055"/>
    <n v="-35055"/>
    <n v="-35055"/>
    <n v="-68899"/>
    <n v="-35055"/>
    <n v="-35055"/>
    <n v="-35055"/>
    <n v="-454504"/>
    <n v="0"/>
    <n v="-340878"/>
  </r>
  <r>
    <s v="PPLETO: TOTAL OPERATING EXPENSE"/>
    <m/>
    <n v="514100"/>
    <s v="MTCE-MISC/STM PLANT"/>
    <x v="1"/>
    <s v="0301 - TRIMBLE COUNTY COMMON-GENERATION"/>
    <x v="7"/>
    <s v="PLTL: TOTAL LABOR"/>
    <s v="MA40LGE"/>
    <s v="MASS ALLOC 40 BUDGET"/>
    <s v="GEN O M: OTHER"/>
    <s v="P42100: GENERATION"/>
    <n v="-35037"/>
    <n v="-33264"/>
    <n v="-36289"/>
    <n v="-30592"/>
    <n v="-35188"/>
    <n v="-33739"/>
    <n v="-31072"/>
    <n v="-37484"/>
    <n v="-32329"/>
    <n v="-35706"/>
    <n v="-32161"/>
    <n v="-26951"/>
    <n v="-399813"/>
    <n v="-120896.37810821699"/>
    <n v="-178963.371891783"/>
  </r>
  <r>
    <s v="PPLETO: TOTAL OPERATING EXPENSE"/>
    <m/>
    <n v="502100"/>
    <s v="STM EXP(EX SDRS.SPP)"/>
    <x v="1"/>
    <s v="0321 - TRIMBLE COUNTY 2 - GENERATION"/>
    <x v="6"/>
    <s v="PLTL: TOTAL LABOR"/>
    <s v="MA60KU"/>
    <s v="MA 60 KU"/>
    <s v="OTHER"/>
    <s v="P42100: GENERATION"/>
    <n v="-34881"/>
    <n v="-34690"/>
    <n v="-38149"/>
    <n v="-34399"/>
    <n v="-35424"/>
    <n v="-35427"/>
    <n v="-33371"/>
    <n v="-39311"/>
    <n v="-36616"/>
    <n v="-35667"/>
    <n v="-34476"/>
    <n v="-31923"/>
    <n v="-424333"/>
    <n v="0"/>
    <n v="-318249.75"/>
  </r>
  <r>
    <s v="PPLETO: TOTAL OPERATING EXPENSE"/>
    <m/>
    <n v="502100"/>
    <s v="STM EXP(EX SDRS.SPP)"/>
    <x v="1"/>
    <s v="0311 - TRIMBLE COUNTY 1 - GENERATION"/>
    <x v="9"/>
    <s v="PLTL: TOTAL LABOR"/>
    <s v="MA42LGE"/>
    <s v="MA42LGE TC"/>
    <s v="OTHER"/>
    <s v="P42100: GENERATION"/>
    <n v="-34873"/>
    <n v="-31174"/>
    <n v="-31249"/>
    <n v="-32589"/>
    <n v="-32162"/>
    <n v="-30380"/>
    <n v="-33278"/>
    <n v="-33977"/>
    <n v="-32853"/>
    <n v="-35446"/>
    <n v="-27360"/>
    <n v="-30054"/>
    <n v="-385395"/>
    <n v="-289046.25"/>
    <n v="0"/>
  </r>
  <r>
    <s v="PPLETO: TOTAL OPERATING EXPENSE"/>
    <m/>
    <n v="510100"/>
    <s v="MTCE SUPER/ENG - STEAM"/>
    <x v="1"/>
    <s v="0311 - TRIMBLE COUNTY 1 - GENERATION"/>
    <x v="3"/>
    <s v="PLTL: TOTAL LABOR"/>
    <s v="MA42LGE"/>
    <s v="MA42LGE TC"/>
    <s v="OTHER"/>
    <s v="P42100: GENERATION"/>
    <n v="-34819"/>
    <n v="-31251"/>
    <n v="-31006"/>
    <n v="-32357"/>
    <n v="-31862"/>
    <n v="-29983"/>
    <n v="-32952"/>
    <n v="-34095"/>
    <n v="-32653"/>
    <n v="-35600"/>
    <n v="-26552"/>
    <n v="-29093"/>
    <n v="-382222"/>
    <n v="-286666.5"/>
    <n v="0"/>
  </r>
  <r>
    <s v="PPLETO: TOTAL OPERATING EXPENSE"/>
    <m/>
    <n v="506100"/>
    <s v="MISC STM PWR EXP"/>
    <x v="1"/>
    <s v="0321 - TRIMBLE COUNTY 2 - GENERATION"/>
    <x v="4"/>
    <s v="PNTL: TOTAL NON-LABOR"/>
    <s v="MA60KU"/>
    <s v="MA 60 KU"/>
    <s v="OTHER"/>
    <s v="P42100: GENERATION"/>
    <n v="-34661"/>
    <n v="-34925"/>
    <n v="-36413"/>
    <n v="-44960"/>
    <n v="-36413"/>
    <n v="-36272"/>
    <n v="-35568"/>
    <n v="-35081"/>
    <n v="-36693"/>
    <n v="-36760"/>
    <n v="-37534"/>
    <n v="-40153"/>
    <n v="-445432"/>
    <n v="0"/>
    <n v="-334074"/>
  </r>
  <r>
    <s v="PPLETO: TOTAL OPERATING EXPENSE"/>
    <m/>
    <n v="510100"/>
    <s v="MTCE SUPER/ENG - STEAM"/>
    <x v="1"/>
    <s v="0321 - TRIMBLE COUNTY 2 - GENERATION"/>
    <x v="5"/>
    <s v="PLTL: TOTAL LABOR"/>
    <s v="MA60KU"/>
    <s v="MA 60 KU"/>
    <s v="OTHER"/>
    <s v="P42100: GENERATION"/>
    <n v="-34623"/>
    <n v="-34737"/>
    <n v="-37886"/>
    <n v="-35458"/>
    <n v="-33501"/>
    <n v="-34927"/>
    <n v="-33082"/>
    <n v="-36180"/>
    <n v="-34658"/>
    <n v="-34387"/>
    <n v="-32113"/>
    <n v="-31011"/>
    <n v="-412564"/>
    <n v="0"/>
    <n v="-309423"/>
  </r>
  <r>
    <s v="PPLETO: TOTAL OPERATING EXPENSE"/>
    <m/>
    <n v="501028"/>
    <s v="AMORTIZATION OF REFINED COAL - COAL YARD SERVICES - KY"/>
    <x v="1"/>
    <s v="0321 - TRIMBLE COUNTY 2 - GENERATION"/>
    <x v="5"/>
    <s v="PNTL: TOTAL NON-LABOR"/>
    <n v="155746"/>
    <s v="Refined Coal Amortization"/>
    <s v="OTHER"/>
    <s v="P42100: GENERATION"/>
    <n v="-34432"/>
    <n v="-30829"/>
    <n v="-21793"/>
    <n v="-11880"/>
    <n v="-30690"/>
    <n v="-28548"/>
    <n v="-2085"/>
    <n v="-2085"/>
    <n v="-2085"/>
    <n v="-2085"/>
    <n v="-2085"/>
    <n v="-885"/>
    <n v="-169482"/>
    <n v="0"/>
    <n v="-127111.5"/>
  </r>
  <r>
    <s v="PPLETO: TOTAL OPERATING EXPENSE"/>
    <m/>
    <n v="500100"/>
    <s v="OPER SUPER/ENG"/>
    <x v="1"/>
    <s v="0321 - TRIMBLE COUNTY 2 - GENERATION"/>
    <x v="8"/>
    <s v="PLTL: TOTAL LABOR"/>
    <s v="MA60KU"/>
    <s v="MA 60 KU"/>
    <s v="OTHER"/>
    <s v="P42100: GENERATION"/>
    <n v="-34296"/>
    <n v="-32477"/>
    <n v="-30436"/>
    <n v="-31681"/>
    <n v="-32932"/>
    <n v="-27337"/>
    <n v="-32033"/>
    <n v="-33300"/>
    <n v="-30154"/>
    <n v="-34748"/>
    <n v="-27733"/>
    <n v="-26084"/>
    <n v="-373210"/>
    <n v="0"/>
    <n v="-279907.5"/>
  </r>
  <r>
    <s v="PPLETO: TOTAL OPERATING EXPENSE"/>
    <m/>
    <n v="506900"/>
    <s v="MISC STM PWR EXP - INDIRECT"/>
    <x v="1"/>
    <s v="0321 - TRIMBLE COUNTY 2 - GENERATION"/>
    <x v="3"/>
    <s v="PNTL: TOTAL NON-LABOR"/>
    <s v="MA41LGE"/>
    <s v="MA41LGE"/>
    <s v="OTHER"/>
    <s v="P42100: GENERATION"/>
    <n v="-34197"/>
    <n v="-41543"/>
    <n v="-34068"/>
    <n v="-35179"/>
    <n v="-33940"/>
    <n v="-34170"/>
    <n v="-37205"/>
    <n v="-34233"/>
    <n v="-35141"/>
    <n v="-62062"/>
    <n v="-34523"/>
    <n v="-37407"/>
    <n v="-453669"/>
    <n v="0"/>
    <n v="-340251.75"/>
  </r>
  <r>
    <s v="PPLETO: TOTAL OPERATING EXPENSE"/>
    <m/>
    <n v="502100"/>
    <s v="STM EXP(EX SDRS.SPP)"/>
    <x v="1"/>
    <s v="0321 - TRIMBLE COUNTY 2 - GENERATION"/>
    <x v="5"/>
    <s v="PLTL: TOTAL LABOR"/>
    <s v="MA60KU"/>
    <s v="MA 60 KU"/>
    <s v="OTHER"/>
    <s v="P42100: GENERATION"/>
    <n v="-34042"/>
    <n v="-33855"/>
    <n v="-37243"/>
    <n v="-35027"/>
    <n v="-33247"/>
    <n v="-34668"/>
    <n v="-34100"/>
    <n v="-36545"/>
    <n v="-35317"/>
    <n v="-34883"/>
    <n v="-33257"/>
    <n v="-32783"/>
    <n v="-414966"/>
    <n v="0"/>
    <n v="-311224.5"/>
  </r>
  <r>
    <s v="PPLETO: TOTAL OPERATING EXPENSE"/>
    <m/>
    <n v="502100"/>
    <s v="STM EXP(EX SDRS.SPP)"/>
    <x v="1"/>
    <s v="0311 - TRIMBLE COUNTY 1 - GENERATION"/>
    <x v="8"/>
    <s v="PLTL: TOTAL LABOR"/>
    <s v="MA42LGE"/>
    <s v="MA42LGE TC"/>
    <s v="OTHER"/>
    <s v="P42100: GENERATION"/>
    <n v="-34004"/>
    <n v="-32108"/>
    <n v="-30481"/>
    <n v="-31803"/>
    <n v="-33111"/>
    <n v="-27962"/>
    <n v="-32510"/>
    <n v="-33157"/>
    <n v="-30351"/>
    <n v="-34595"/>
    <n v="-28434"/>
    <n v="-27708"/>
    <n v="-376221"/>
    <n v="-282165.75"/>
    <n v="0"/>
  </r>
  <r>
    <s v="PPLETO: TOTAL OPERATING EXPENSE"/>
    <m/>
    <n v="506100"/>
    <s v="MISC STM PWR EXP"/>
    <x v="1"/>
    <s v="0321 - TRIMBLE COUNTY 2 - GENERATION"/>
    <x v="3"/>
    <s v="PNTL: TOTAL NON-LABOR"/>
    <s v="MA60KU"/>
    <s v="MA 60 KU"/>
    <s v="OTHER"/>
    <s v="P42100: GENERATION"/>
    <n v="-33874"/>
    <n v="-34130"/>
    <n v="-35575"/>
    <n v="-43873"/>
    <n v="-35575"/>
    <n v="-35439"/>
    <n v="-34756"/>
    <n v="-34282"/>
    <n v="-35847"/>
    <n v="-35912"/>
    <n v="-36663"/>
    <n v="-39206"/>
    <n v="-435131"/>
    <n v="0"/>
    <n v="-326348.25"/>
  </r>
  <r>
    <s v="PPLETO: TOTAL OPERATING EXPENSE"/>
    <m/>
    <n v="510100"/>
    <s v="MTCE SUPER/ENG - STEAM"/>
    <x v="1"/>
    <s v="0321 - TRIMBLE COUNTY 2 - GENERATION"/>
    <x v="6"/>
    <s v="PLTL: TOTAL LABOR"/>
    <s v="MA60KU"/>
    <s v="MA 60 KU"/>
    <s v="OTHER"/>
    <s v="P42100: GENERATION"/>
    <n v="-33848"/>
    <n v="-33969"/>
    <n v="-37141"/>
    <n v="-33192"/>
    <n v="-34140"/>
    <n v="-34102"/>
    <n v="-31878"/>
    <n v="-38491"/>
    <n v="-35477"/>
    <n v="-34704"/>
    <n v="-32882"/>
    <n v="-29724"/>
    <n v="-409547"/>
    <n v="0"/>
    <n v="-307160.25"/>
  </r>
  <r>
    <s v="PPLETO: TOTAL OPERATING EXPENSE"/>
    <m/>
    <n v="505100"/>
    <s v="ELECTRIC SYS OPR"/>
    <x v="1"/>
    <s v="0321 - TRIMBLE COUNTY 2 - GENERATION"/>
    <x v="4"/>
    <s v="PLTL: TOTAL LABOR"/>
    <s v="MA60KU"/>
    <s v="MA 60 KU"/>
    <s v="OTHER"/>
    <s v="P42100: GENERATION"/>
    <n v="-33832"/>
    <n v="-30225"/>
    <n v="-30319"/>
    <n v="-31621"/>
    <n v="-31209"/>
    <n v="-29482"/>
    <n v="-32293"/>
    <n v="-32947"/>
    <n v="-31878"/>
    <n v="-34371"/>
    <n v="-26574"/>
    <n v="-29193"/>
    <n v="-373945"/>
    <n v="0"/>
    <n v="-280458.75"/>
  </r>
  <r>
    <s v="PPLETO: TOTAL OPERATING EXPENSE"/>
    <m/>
    <n v="510100"/>
    <s v="MTCE SUPER/ENG - STEAM"/>
    <x v="1"/>
    <s v="0311 - TRIMBLE COUNTY 1 - GENERATION"/>
    <x v="2"/>
    <s v="PLTL: TOTAL LABOR"/>
    <s v="MA42LGE"/>
    <s v="MA42LGE TC"/>
    <s v="OTHER"/>
    <s v="P42100: GENERATION"/>
    <n v="-33805"/>
    <n v="-30340"/>
    <n v="-30103"/>
    <n v="-31414"/>
    <n v="-30933"/>
    <n v="-29109"/>
    <n v="-31992"/>
    <n v="-33101"/>
    <n v="-31701"/>
    <n v="-34563"/>
    <n v="-25778"/>
    <n v="-28245"/>
    <n v="-371083"/>
    <n v="-278312.25"/>
    <n v="0"/>
  </r>
  <r>
    <s v="PPLETO: TOTAL OPERATING EXPENSE"/>
    <m/>
    <n v="506900"/>
    <s v="MISC STM PWR EXP - INDIRECT"/>
    <x v="1"/>
    <s v="0321 - TRIMBLE COUNTY 2 - GENERATION"/>
    <x v="2"/>
    <s v="PNTL: TOTAL NON-LABOR"/>
    <s v="MA41LGE"/>
    <s v="MA41LGE"/>
    <s v="OTHER"/>
    <s v="P42100: GENERATION"/>
    <n v="-33193"/>
    <n v="-40396"/>
    <n v="-33072"/>
    <n v="-34145"/>
    <n v="-32946"/>
    <n v="-33172"/>
    <n v="-36113"/>
    <n v="-33232"/>
    <n v="-34116"/>
    <n v="-60249"/>
    <n v="-33501"/>
    <n v="-36302"/>
    <n v="-440438"/>
    <n v="0"/>
    <n v="-330328.5"/>
  </r>
  <r>
    <s v="PPLETO: TOTAL OPERATING EXPENSE"/>
    <m/>
    <n v="500100"/>
    <s v="OPER SUPER/ENG"/>
    <x v="1"/>
    <s v="0321 - TRIMBLE COUNTY 2 - GENERATION"/>
    <x v="7"/>
    <s v="PLTL: TOTAL LABOR"/>
    <s v="MA60KU"/>
    <s v="MA 60 KU"/>
    <s v="OTHER"/>
    <s v="P42100: GENERATION"/>
    <n v="-33152"/>
    <n v="-31414"/>
    <n v="-34309"/>
    <n v="-28864"/>
    <n v="-33173"/>
    <n v="-31773"/>
    <n v="-29207"/>
    <n v="-35313"/>
    <n v="-30497"/>
    <n v="-33607"/>
    <n v="-30366"/>
    <n v="-25235"/>
    <n v="-376910"/>
    <n v="0"/>
    <n v="-282682.5"/>
  </r>
  <r>
    <s v="PPLETO: TOTAL OPERATING EXPENSE"/>
    <m/>
    <n v="506100"/>
    <s v="MISC STM PWR EXP"/>
    <x v="1"/>
    <s v="0321 - TRIMBLE COUNTY 2 - GENERATION"/>
    <x v="2"/>
    <s v="PNTL: TOTAL NON-LABOR"/>
    <s v="MA60KU"/>
    <s v="MA 60 KU"/>
    <s v="OTHER"/>
    <s v="P42100: GENERATION"/>
    <n v="-33107"/>
    <n v="-33357"/>
    <n v="-34758"/>
    <n v="-42815"/>
    <n v="-34758"/>
    <n v="-34626"/>
    <n v="-33964"/>
    <n v="-33504"/>
    <n v="-35023"/>
    <n v="-35087"/>
    <n v="-35815"/>
    <n v="-38284"/>
    <n v="-425099"/>
    <n v="0"/>
    <n v="-318824.25"/>
  </r>
  <r>
    <s v="PPLETO: TOTAL OPERATING EXPENSE"/>
    <m/>
    <n v="505100"/>
    <s v="ELECTRIC SYS OPR"/>
    <x v="1"/>
    <s v="0321 - TRIMBLE COUNTY 2 - GENERATION"/>
    <x v="3"/>
    <s v="PLTL: TOTAL LABOR"/>
    <s v="MA60KU"/>
    <s v="MA 60 KU"/>
    <s v="OTHER"/>
    <s v="P42100: GENERATION"/>
    <n v="-32846"/>
    <n v="-29344"/>
    <n v="-29435"/>
    <n v="-30699"/>
    <n v="-30299"/>
    <n v="-28623"/>
    <n v="-31352"/>
    <n v="-31986"/>
    <n v="-30949"/>
    <n v="-33369"/>
    <n v="-25800"/>
    <n v="-28342"/>
    <n v="-363043"/>
    <n v="0"/>
    <n v="-272282.25"/>
  </r>
  <r>
    <s v="PPLETO: TOTAL OPERATING EXPENSE"/>
    <m/>
    <n v="510100"/>
    <s v="MTCE SUPER/ENG - STEAM"/>
    <x v="1"/>
    <s v="0311 - TRIMBLE COUNTY 1 - GENERATION"/>
    <x v="1"/>
    <s v="PLTL: TOTAL LABOR"/>
    <s v="MA42LGE"/>
    <s v="MA42LGE TC"/>
    <s v="OTHER"/>
    <s v="P42100: GENERATION"/>
    <n v="-32821"/>
    <n v="-29457"/>
    <n v="-29227"/>
    <n v="-30499"/>
    <n v="-30033"/>
    <n v="-28262"/>
    <n v="-31061"/>
    <n v="-32138"/>
    <n v="-30778"/>
    <n v="-33557"/>
    <n v="-25028"/>
    <n v="-27423"/>
    <n v="-360284"/>
    <n v="-270213"/>
    <n v="0"/>
  </r>
  <r>
    <s v="PPLETO: TOTAL OPERATING EXPENSE"/>
    <m/>
    <n v="513100"/>
    <s v="MTCE-ELECTRIC PLANT"/>
    <x v="1"/>
    <s v="0301 - TRIMBLE COUNTY COMMON-GENERATION"/>
    <x v="4"/>
    <s v="PNTL: TOTAL NON-LABOR"/>
    <s v="MA40LGE"/>
    <s v="MASS ALLOC 40 BUDGET"/>
    <s v="GEN O M: OTHER"/>
    <s v="P42100: GENERATION"/>
    <n v="-32646"/>
    <n v="-32646"/>
    <n v="-32646"/>
    <n v="-72050"/>
    <n v="-32646"/>
    <n v="-33723"/>
    <n v="-84970"/>
    <n v="-32646"/>
    <n v="13726"/>
    <n v="-143854"/>
    <n v="-37422"/>
    <n v="-32646"/>
    <n v="-554168"/>
    <n v="-167570.59941391199"/>
    <n v="-248055.40058608801"/>
  </r>
  <r>
    <s v="PPLETO: TOTAL OPERATING EXPENSE"/>
    <m/>
    <n v="511100"/>
    <s v="MTCE-STRUCTURES"/>
    <x v="1"/>
    <s v="0321 - TRIMBLE COUNTY 2 - GENERATION"/>
    <x v="4"/>
    <s v="PNTL: TOTAL NON-LABOR"/>
    <s v="MA60KU"/>
    <s v="MA 60 KU"/>
    <s v="OTHER"/>
    <s v="P42100: GENERATION"/>
    <n v="-32394"/>
    <n v="-18376"/>
    <n v="-20760"/>
    <n v="-21896"/>
    <n v="-18390"/>
    <n v="-19118"/>
    <n v="-18411"/>
    <n v="-32426"/>
    <n v="-32435"/>
    <n v="-20486"/>
    <n v="-18425"/>
    <n v="-33636"/>
    <n v="-286753"/>
    <n v="0"/>
    <n v="-215064.75"/>
  </r>
  <r>
    <s v="PPLETO: TOTAL OPERATING EXPENSE"/>
    <m/>
    <n v="506100"/>
    <s v="MISC STM PWR EXP"/>
    <x v="1"/>
    <s v="0321 - TRIMBLE COUNTY 2 - GENERATION"/>
    <x v="1"/>
    <s v="PNTL: TOTAL NON-LABOR"/>
    <s v="MA60KU"/>
    <s v="MA 60 KU"/>
    <s v="OTHER"/>
    <s v="P42100: GENERATION"/>
    <n v="-32359"/>
    <n v="-32602"/>
    <n v="-33962"/>
    <n v="-41784"/>
    <n v="-33962"/>
    <n v="-33834"/>
    <n v="-33191"/>
    <n v="-32744"/>
    <n v="-34218"/>
    <n v="-34281"/>
    <n v="-34988"/>
    <n v="-37385"/>
    <n v="-415310"/>
    <n v="0"/>
    <n v="-311482.5"/>
  </r>
  <r>
    <s v="PPLETO: TOTAL OPERATING EXPENSE"/>
    <m/>
    <n v="514100"/>
    <s v="MTCE-MISC/STM PLANT"/>
    <x v="1"/>
    <s v="0301 - TRIMBLE COUNTY COMMON-GENERATION"/>
    <x v="6"/>
    <s v="PLTL: TOTAL LABOR"/>
    <s v="MA40LGE"/>
    <s v="MASS ALLOC 40 BUDGET"/>
    <s v="GEN O M: OTHER"/>
    <s v="P42100: GENERATION"/>
    <n v="-32251"/>
    <n v="-32351"/>
    <n v="-35301"/>
    <n v="-31621"/>
    <n v="-32472"/>
    <n v="-32446"/>
    <n v="-30340"/>
    <n v="-36507"/>
    <n v="-33766"/>
    <n v="-32978"/>
    <n v="-31346"/>
    <n v="-28241"/>
    <n v="-389620"/>
    <n v="-117814.19523257999"/>
    <n v="-174400.80476741999"/>
  </r>
  <r>
    <s v="PPLETO: TOTAL OPERATING EXPENSE"/>
    <m/>
    <n v="506900"/>
    <s v="MISC STM PWR EXP - INDIRECT"/>
    <x v="1"/>
    <s v="0321 - TRIMBLE COUNTY 2 - GENERATION"/>
    <x v="1"/>
    <s v="PNTL: TOTAL NON-LABOR"/>
    <s v="MA41LGE"/>
    <s v="MA41LGE"/>
    <s v="OTHER"/>
    <s v="P42100: GENERATION"/>
    <n v="-32221"/>
    <n v="-39283"/>
    <n v="-32107"/>
    <n v="-33144"/>
    <n v="-31983"/>
    <n v="-32205"/>
    <n v="-35056"/>
    <n v="-32263"/>
    <n v="-33124"/>
    <n v="-58492"/>
    <n v="-32513"/>
    <n v="-35232"/>
    <n v="-427621"/>
    <n v="0"/>
    <n v="-320715.75"/>
  </r>
  <r>
    <s v="PPLETO: TOTAL OPERATING EXPENSE"/>
    <m/>
    <n v="505100"/>
    <s v="ELECTRIC SYS OPR"/>
    <x v="1"/>
    <s v="0321 - TRIMBLE COUNTY 2 - GENERATION"/>
    <x v="2"/>
    <s v="PLTL: TOTAL LABOR"/>
    <s v="MA60KU"/>
    <s v="MA 60 KU"/>
    <s v="OTHER"/>
    <s v="P42100: GENERATION"/>
    <n v="-31889"/>
    <n v="-28488"/>
    <n v="-28578"/>
    <n v="-29805"/>
    <n v="-29416"/>
    <n v="-27789"/>
    <n v="-30438"/>
    <n v="-31054"/>
    <n v="-30047"/>
    <n v="-32397"/>
    <n v="-25048"/>
    <n v="-27516"/>
    <n v="-352463"/>
    <n v="0"/>
    <n v="-264347.25"/>
  </r>
  <r>
    <s v="PPLETO: TOTAL OPERATING EXPENSE"/>
    <m/>
    <n v="510100"/>
    <s v="MTCE SUPER/ENG - STEAM"/>
    <x v="1"/>
    <s v="0311 - TRIMBLE COUNTY 1 - GENERATION"/>
    <x v="0"/>
    <s v="PLTL: TOTAL LABOR"/>
    <s v="MA42LGE"/>
    <s v="MA42LGE TC"/>
    <s v="OTHER"/>
    <s v="P42100: GENERATION"/>
    <n v="-31865"/>
    <n v="-28599"/>
    <n v="-28375"/>
    <n v="-29611"/>
    <n v="-29158"/>
    <n v="-27439"/>
    <n v="-30156"/>
    <n v="-31202"/>
    <n v="-29882"/>
    <n v="-32579"/>
    <n v="-24299"/>
    <n v="-26625"/>
    <n v="-349790"/>
    <n v="-262342.5"/>
    <n v="0"/>
  </r>
  <r>
    <s v="PPLETO: TOTAL OPERATING EXPENSE"/>
    <m/>
    <n v="513100"/>
    <s v="MTCE-ELECTRIC PLANT"/>
    <x v="1"/>
    <s v="0301 - TRIMBLE COUNTY COMMON-GENERATION"/>
    <x v="3"/>
    <s v="PNTL: TOTAL NON-LABOR"/>
    <s v="MA40LGE"/>
    <s v="MASS ALLOC 40 BUDGET"/>
    <s v="GEN O M: OTHER"/>
    <s v="P42100: GENERATION"/>
    <n v="-31795"/>
    <n v="-31795"/>
    <n v="-31795"/>
    <n v="-70050"/>
    <n v="-31795"/>
    <n v="-32840"/>
    <n v="-82961"/>
    <n v="-31795"/>
    <n v="13225"/>
    <n v="-139761"/>
    <n v="-36432"/>
    <n v="-31795"/>
    <n v="-539587"/>
    <n v="-163161.562966383"/>
    <n v="-241528.687033617"/>
  </r>
  <r>
    <s v="PPLETO: TOTAL OPERATING EXPENSE"/>
    <m/>
    <n v="506100"/>
    <s v="MISC STM PWR EXP"/>
    <x v="1"/>
    <s v="0321 - TRIMBLE COUNTY 2 - GENERATION"/>
    <x v="0"/>
    <s v="PNTL: TOTAL NON-LABOR"/>
    <s v="MA60KU"/>
    <s v="MA 60 KU"/>
    <s v="OTHER"/>
    <s v="P42100: GENERATION"/>
    <n v="-31628"/>
    <n v="-31864"/>
    <n v="-33184"/>
    <n v="-40778"/>
    <n v="-33184"/>
    <n v="-33059"/>
    <n v="-32436"/>
    <n v="-32001"/>
    <n v="-33433"/>
    <n v="-33495"/>
    <n v="-34180"/>
    <n v="-36508"/>
    <n v="-405749"/>
    <n v="0"/>
    <n v="-304311.75"/>
  </r>
  <r>
    <s v="PPLETO: TOTAL OPERATING EXPENSE"/>
    <m/>
    <n v="502100"/>
    <s v="STM EXP(EX SDRS.SPP)"/>
    <x v="1"/>
    <s v="0311 - TRIMBLE COUNTY 1 - GENERATION"/>
    <x v="7"/>
    <s v="PLTL: TOTAL LABOR"/>
    <s v="MA42LGE"/>
    <s v="MA42LGE TC"/>
    <s v="OTHER"/>
    <s v="P42100: GENERATION"/>
    <n v="-31554"/>
    <n v="-29736"/>
    <n v="-32697"/>
    <n v="-27795"/>
    <n v="-31949"/>
    <n v="-30699"/>
    <n v="-28494"/>
    <n v="-33650"/>
    <n v="-29284"/>
    <n v="-32155"/>
    <n v="-29491"/>
    <n v="-25521"/>
    <n v="-363026"/>
    <n v="-272269.5"/>
    <n v="0"/>
  </r>
  <r>
    <s v="PPLETO: TOTAL OPERATING EXPENSE"/>
    <m/>
    <n v="511100"/>
    <s v="MTCE-STRUCTURES"/>
    <x v="1"/>
    <s v="0321 - TRIMBLE COUNTY 2 - GENERATION"/>
    <x v="3"/>
    <s v="PNTL: TOTAL NON-LABOR"/>
    <s v="MA60KU"/>
    <s v="MA 60 KU"/>
    <s v="OTHER"/>
    <s v="P42100: GENERATION"/>
    <n v="-31486"/>
    <n v="-17877"/>
    <n v="-20192"/>
    <n v="-21294"/>
    <n v="-17891"/>
    <n v="-18597"/>
    <n v="-17911"/>
    <n v="-31517"/>
    <n v="-31526"/>
    <n v="-19926"/>
    <n v="-17924"/>
    <n v="-32692"/>
    <n v="-278833"/>
    <n v="0"/>
    <n v="-209124.75"/>
  </r>
  <r>
    <s v="PPLETO: TOTAL OPERATING EXPENSE"/>
    <m/>
    <n v="514100"/>
    <s v="MTCE-MISC/STM PLANT"/>
    <x v="1"/>
    <s v="0301 - TRIMBLE COUNTY COMMON-GENERATION"/>
    <x v="5"/>
    <s v="PLTL: TOTAL LABOR"/>
    <s v="MA40LGE"/>
    <s v="MASS ALLOC 40 BUDGET"/>
    <s v="GEN O M: OTHER"/>
    <s v="P42100: GENERATION"/>
    <n v="-31480"/>
    <n v="-31574"/>
    <n v="-34463"/>
    <n v="-32229"/>
    <n v="-30417"/>
    <n v="-31730"/>
    <n v="-31028"/>
    <n v="-33890"/>
    <n v="-32547"/>
    <n v="-32234"/>
    <n v="-30208"/>
    <n v="-29048"/>
    <n v="-380849"/>
    <n v="-115162.000000341"/>
    <n v="-170474.74999965899"/>
  </r>
  <r>
    <s v="PPLETO: TOTAL OPERATING EXPENSE"/>
    <m/>
    <n v="500100"/>
    <s v="OPER SUPER/ENG"/>
    <x v="1"/>
    <s v="0321 - TRIMBLE COUNTY 2 - GENERATION"/>
    <x v="6"/>
    <s v="PLTL: TOTAL LABOR"/>
    <s v="MA60KU"/>
    <s v="MA 60 KU"/>
    <s v="OTHER"/>
    <s v="P42100: GENERATION"/>
    <n v="-31360"/>
    <n v="-31398"/>
    <n v="-34293"/>
    <n v="-30639"/>
    <n v="-31412"/>
    <n v="-31348"/>
    <n v="-29240"/>
    <n v="-35316"/>
    <n v="-32714"/>
    <n v="-31847"/>
    <n v="-30375"/>
    <n v="-27075"/>
    <n v="-377017"/>
    <n v="0"/>
    <n v="-282762.75"/>
  </r>
  <r>
    <s v="PPLETO: TOTAL OPERATING EXPENSE"/>
    <m/>
    <n v="500100"/>
    <s v="OPER SUPER/ENG"/>
    <x v="1"/>
    <s v="0321 - TRIMBLE COUNTY 2 - GENERATION"/>
    <x v="5"/>
    <s v="PLTL: TOTAL LABOR"/>
    <s v="MA60KU"/>
    <s v="MA 60 KU"/>
    <s v="OTHER"/>
    <s v="P42100: GENERATION"/>
    <n v="-31291"/>
    <n v="-31323"/>
    <n v="-34218"/>
    <n v="-31903"/>
    <n v="-30031"/>
    <n v="-31293"/>
    <n v="-30520"/>
    <n v="-33474"/>
    <n v="-32206"/>
    <n v="-31783"/>
    <n v="-29884"/>
    <n v="-28383"/>
    <n v="-376309"/>
    <n v="0"/>
    <n v="-282231.75"/>
  </r>
  <r>
    <s v="PPLETO: TOTAL OPERATING EXPENSE"/>
    <m/>
    <n v="506900"/>
    <s v="MISC STM PWR EXP - INDIRECT"/>
    <x v="1"/>
    <s v="0321 - TRIMBLE COUNTY 2 - GENERATION"/>
    <x v="0"/>
    <s v="PNTL: TOTAL NON-LABOR"/>
    <s v="MA41LGE"/>
    <s v="MA41LGE"/>
    <s v="OTHER"/>
    <s v="P42100: GENERATION"/>
    <n v="-31278"/>
    <n v="-38203"/>
    <n v="-31172"/>
    <n v="-32174"/>
    <n v="-31050"/>
    <n v="-31267"/>
    <n v="-34030"/>
    <n v="-31323"/>
    <n v="-32161"/>
    <n v="-56788"/>
    <n v="-31555"/>
    <n v="-34194"/>
    <n v="-415196"/>
    <n v="0"/>
    <n v="-311397"/>
  </r>
  <r>
    <s v="PPLETO: TOTAL OPERATING EXPENSE"/>
    <m/>
    <n v="513100"/>
    <s v="MTCE-ELECTRIC PLANT"/>
    <x v="1"/>
    <s v="0301 - TRIMBLE COUNTY COMMON-GENERATION"/>
    <x v="2"/>
    <s v="PNTL: TOTAL NON-LABOR"/>
    <s v="MA40LGE"/>
    <s v="MASS ALLOC 40 BUDGET"/>
    <s v="GEN O M: OTHER"/>
    <s v="P42100: GENERATION"/>
    <n v="-30967"/>
    <n v="-30967"/>
    <n v="-30967"/>
    <n v="-68108"/>
    <n v="-30967"/>
    <n v="-31983"/>
    <n v="-81004"/>
    <n v="-30967"/>
    <n v="12741"/>
    <n v="-135787"/>
    <n v="-35469"/>
    <n v="-30967"/>
    <n v="-525416"/>
    <n v="-158876.50326554399"/>
    <n v="-235185.49673445601"/>
  </r>
  <r>
    <s v="PPLETO: TOTAL OPERATING EXPENSE"/>
    <m/>
    <n v="505100"/>
    <s v="ELECTRIC SYS OPR"/>
    <x v="1"/>
    <s v="0321 - TRIMBLE COUNTY 2 - GENERATION"/>
    <x v="1"/>
    <s v="PLTL: TOTAL LABOR"/>
    <s v="MA60KU"/>
    <s v="MA 60 KU"/>
    <s v="OTHER"/>
    <s v="P42100: GENERATION"/>
    <n v="-30961"/>
    <n v="-27659"/>
    <n v="-27746"/>
    <n v="-28937"/>
    <n v="-28560"/>
    <n v="-26980"/>
    <n v="-29552"/>
    <n v="-30150"/>
    <n v="-29172"/>
    <n v="-31454"/>
    <n v="-24319"/>
    <n v="-26715"/>
    <n v="-342205"/>
    <n v="0"/>
    <n v="-256653.75"/>
  </r>
  <r>
    <s v="PPLETO: TOTAL OPERATING EXPENSE"/>
    <m/>
    <n v="510100"/>
    <s v="MTCE SUPER/ENG - STEAM"/>
    <x v="1"/>
    <s v="0311 - TRIMBLE COUNTY 1 - GENERATION"/>
    <x v="9"/>
    <s v="PLTL: TOTAL LABOR"/>
    <s v="MA42LGE"/>
    <s v="MA42LGE TC"/>
    <s v="OTHER"/>
    <s v="P42100: GENERATION"/>
    <n v="-30937"/>
    <n v="-27766"/>
    <n v="-27549"/>
    <n v="-28749"/>
    <n v="-28309"/>
    <n v="-26640"/>
    <n v="-29278"/>
    <n v="-30293"/>
    <n v="-29012"/>
    <n v="-31630"/>
    <n v="-23591"/>
    <n v="-25849"/>
    <n v="-339602"/>
    <n v="-254701.5"/>
    <n v="0"/>
  </r>
  <r>
    <s v="PPLETO: TOTAL OPERATING EXPENSE"/>
    <m/>
    <n v="511100"/>
    <s v="MTCE-STRUCTURES"/>
    <x v="1"/>
    <s v="0321 - TRIMBLE COUNTY 2 - GENERATION"/>
    <x v="2"/>
    <s v="PNTL: TOTAL NON-LABOR"/>
    <s v="MA60KU"/>
    <s v="MA 60 KU"/>
    <s v="OTHER"/>
    <s v="P42100: GENERATION"/>
    <n v="-30605"/>
    <n v="-17393"/>
    <n v="-19640"/>
    <n v="-20710"/>
    <n v="-17406"/>
    <n v="-18091"/>
    <n v="-17425"/>
    <n v="-30635"/>
    <n v="-30643"/>
    <n v="-19381"/>
    <n v="-17438"/>
    <n v="-31775"/>
    <n v="-271143"/>
    <n v="0"/>
    <n v="-203357.25"/>
  </r>
  <r>
    <s v="PPLETO: TOTAL OPERATING EXPENSE"/>
    <m/>
    <n v="511100"/>
    <s v="MTCE-STRUCTURES"/>
    <x v="1"/>
    <s v="0321 - TRIMBLE COUNTY 2 - GENERATION"/>
    <x v="5"/>
    <s v="PNTL: TOTAL NON-LABOR"/>
    <s v="MA60KU"/>
    <s v="MA 60 KU"/>
    <s v="OTHER"/>
    <s v="P42100: GENERATION"/>
    <n v="-30483"/>
    <n v="-36773"/>
    <n v="-25291"/>
    <n v="-25129"/>
    <n v="-18827"/>
    <n v="-19460"/>
    <n v="-25328"/>
    <n v="-25330"/>
    <n v="-19288"/>
    <n v="-21068"/>
    <n v="-19290"/>
    <n v="-19246"/>
    <n v="-285515"/>
    <n v="0"/>
    <n v="-214136.25"/>
  </r>
  <r>
    <s v="PPLETO: TOTAL OPERATING EXPENSE"/>
    <m/>
    <n v="506100"/>
    <s v="MISC STM PWR EXP"/>
    <x v="1"/>
    <s v="0321 - TRIMBLE COUNTY 2 - GENERATION"/>
    <x v="9"/>
    <s v="PNTL: TOTAL NON-LABOR"/>
    <s v="MA60KU"/>
    <s v="MA 60 KU"/>
    <s v="OTHER"/>
    <s v="P42100: GENERATION"/>
    <n v="-30475"/>
    <n v="-30704"/>
    <n v="-31986"/>
    <n v="-39359"/>
    <n v="-31986"/>
    <n v="-31865"/>
    <n v="-31260"/>
    <n v="-30837"/>
    <n v="-32227"/>
    <n v="-32288"/>
    <n v="-32953"/>
    <n v="-35213"/>
    <n v="-391152"/>
    <n v="0"/>
    <n v="-293364"/>
  </r>
  <r>
    <s v="PPLETO: TOTAL OPERATING EXPENSE"/>
    <m/>
    <n v="512017"/>
    <s v="MTCE-SLUDGE STAB SYS"/>
    <x v="1"/>
    <s v="0301 - TRIMBLE COUNTY COMMON-GENERATION"/>
    <x v="5"/>
    <s v="PNTL: TOTAL NON-LABOR"/>
    <s v="MA40LGE"/>
    <s v="MASS ALLOC 40 BUDGET"/>
    <s v="GEN O M: OTHER"/>
    <s v="P42100: GENERATION"/>
    <n v="-30417"/>
    <n v="-30417"/>
    <n v="-30417"/>
    <n v="-30417"/>
    <n v="-8417"/>
    <n v="-9417"/>
    <n v="-30417"/>
    <n v="-9417"/>
    <n v="-9417"/>
    <n v="-9417"/>
    <n v="-40417"/>
    <n v="-5417"/>
    <n v="-244000"/>
    <n v="-73781.283395999999"/>
    <n v="-109218.716604"/>
  </r>
  <r>
    <s v="PPLETO: TOTAL OPERATING EXPENSE"/>
    <m/>
    <n v="512017"/>
    <s v="MTCE-SLUDGE STAB SYS"/>
    <x v="1"/>
    <s v="0301 - TRIMBLE COUNTY COMMON-GENERATION"/>
    <x v="6"/>
    <s v="PNTL: TOTAL NON-LABOR"/>
    <s v="MA40LGE"/>
    <s v="MASS ALLOC 40 BUDGET"/>
    <s v="GEN O M: OTHER"/>
    <s v="P42100: GENERATION"/>
    <n v="-30417"/>
    <n v="-30417"/>
    <n v="-30417"/>
    <n v="-30417"/>
    <n v="-8417"/>
    <n v="-9417"/>
    <n v="-30417"/>
    <n v="-9417"/>
    <n v="-9417"/>
    <n v="-9417"/>
    <n v="-40417"/>
    <n v="-5417"/>
    <n v="-244000"/>
    <n v="-73781.283395999999"/>
    <n v="-109218.716604"/>
  </r>
  <r>
    <s v="PPLETO: TOTAL OPERATING EXPENSE"/>
    <m/>
    <n v="506900"/>
    <s v="MISC STM PWR EXP - INDIRECT"/>
    <x v="1"/>
    <s v="0321 - TRIMBLE COUNTY 2 - GENERATION"/>
    <x v="7"/>
    <s v="PNTL: TOTAL NON-LABOR"/>
    <s v="MA41LGE"/>
    <s v="MA41LGE"/>
    <s v="OTHER"/>
    <s v="P42100: GENERATION"/>
    <n v="-30399"/>
    <n v="-30693"/>
    <n v="-29915"/>
    <n v="-30739"/>
    <n v="-29588"/>
    <n v="-30668"/>
    <n v="-32169"/>
    <n v="-29902"/>
    <n v="-33123"/>
    <n v="-38926"/>
    <n v="-29958"/>
    <n v="-33320"/>
    <n v="-379400"/>
    <n v="0"/>
    <n v="-284550"/>
  </r>
  <r>
    <s v="PPLETO: TOTAL OPERATING EXPENSE"/>
    <m/>
    <n v="506900"/>
    <s v="MISC STM PWR EXP - INDIRECT"/>
    <x v="1"/>
    <s v="0321 - TRIMBLE COUNTY 2 - GENERATION"/>
    <x v="9"/>
    <s v="PNTL: TOTAL NON-LABOR"/>
    <s v="MA41LGE"/>
    <s v="MA41LGE"/>
    <s v="OTHER"/>
    <s v="P42100: GENERATION"/>
    <n v="-30365"/>
    <n v="-37154"/>
    <n v="-30265"/>
    <n v="-31234"/>
    <n v="-30146"/>
    <n v="-30359"/>
    <n v="-33037"/>
    <n v="-30413"/>
    <n v="-31229"/>
    <n v="-55135"/>
    <n v="-30627"/>
    <n v="-33189"/>
    <n v="-403153"/>
    <n v="0"/>
    <n v="-302364.75"/>
  </r>
  <r>
    <s v="PPLETO: TOTAL OPERATING EXPENSE"/>
    <m/>
    <n v="500100"/>
    <s v="OPER SUPER/ENG"/>
    <x v="1"/>
    <s v="0311 - TRIMBLE COUNTY 1 - GENERATION"/>
    <x v="4"/>
    <s v="PLTL: TOTAL LABOR"/>
    <s v="MA42LGE"/>
    <s v="MA42LGE TC"/>
    <s v="OTHER"/>
    <s v="P42100: GENERATION"/>
    <n v="-30352"/>
    <n v="-27126"/>
    <n v="-26945"/>
    <n v="-28037"/>
    <n v="-27514"/>
    <n v="-25822"/>
    <n v="-28335"/>
    <n v="-29464"/>
    <n v="-28312"/>
    <n v="-30738"/>
    <n v="-22927"/>
    <n v="-24694"/>
    <n v="-330267"/>
    <n v="-247700.25"/>
    <n v="0"/>
  </r>
  <r>
    <s v="PPLETO: TOTAL OPERATING EXPENSE"/>
    <m/>
    <n v="511100"/>
    <s v="MTCE-STRUCTURES"/>
    <x v="1"/>
    <s v="0321 - TRIMBLE COUNTY 2 - GENERATION"/>
    <x v="6"/>
    <s v="PNTL: TOTAL NON-LABOR"/>
    <s v="MA60KU"/>
    <s v="MA 60 KU"/>
    <s v="OTHER"/>
    <s v="P42100: GENERATION"/>
    <n v="-30265"/>
    <n v="-36909"/>
    <n v="-26031"/>
    <n v="-23229"/>
    <n v="-20205"/>
    <n v="-20832"/>
    <n v="-20223"/>
    <n v="-20225"/>
    <n v="-20232"/>
    <n v="-22013"/>
    <n v="-20235"/>
    <n v="-26240"/>
    <n v="-286638"/>
    <n v="0"/>
    <n v="-214978.5"/>
  </r>
  <r>
    <s v="PPLETO: TOTAL OPERATING EXPENSE"/>
    <m/>
    <n v="926102"/>
    <s v="401K EXPENSE - BURDENS"/>
    <x v="1"/>
    <s v="0321 - TRIMBLE COUNTY 2 - GENERATION"/>
    <x v="4"/>
    <s v="PLTL: TOTAL LABOR"/>
    <s v="MA41LGE"/>
    <s v="MA41LGE"/>
    <s v="OTHER"/>
    <s v="P42100: GENERATION"/>
    <n v="-30194"/>
    <n v="-27170"/>
    <n v="-26964"/>
    <n v="-28056"/>
    <n v="-27593"/>
    <n v="-26001"/>
    <n v="-28443"/>
    <n v="-29486"/>
    <n v="-28324"/>
    <n v="-30726"/>
    <n v="-23157"/>
    <n v="-25036"/>
    <n v="-331151"/>
    <n v="0"/>
    <n v="-248363.25"/>
  </r>
  <r>
    <s v="PPLETO: TOTAL OPERATING EXPENSE"/>
    <m/>
    <n v="510100"/>
    <s v="MTCE SUPER/ENG - STEAM"/>
    <x v="1"/>
    <s v="0311 - TRIMBLE COUNTY 1 - GENERATION"/>
    <x v="8"/>
    <s v="PLTL: TOTAL LABOR"/>
    <s v="MA42LGE"/>
    <s v="MA42LGE TC"/>
    <s v="OTHER"/>
    <s v="P42100: GENERATION"/>
    <n v="-30175"/>
    <n v="-28671"/>
    <n v="-26877"/>
    <n v="-28054"/>
    <n v="-29223"/>
    <n v="-24417"/>
    <n v="-28587"/>
    <n v="-29556"/>
    <n v="-26719"/>
    <n v="-30864"/>
    <n v="-24630"/>
    <n v="-23684"/>
    <n v="-331456"/>
    <n v="-248592"/>
    <n v="0"/>
  </r>
  <r>
    <s v="PPLETO: TOTAL OPERATING EXPENSE"/>
    <m/>
    <n v="513100"/>
    <s v="MTCE-ELECTRIC PLANT"/>
    <x v="1"/>
    <s v="0301 - TRIMBLE COUNTY COMMON-GENERATION"/>
    <x v="1"/>
    <s v="PNTL: TOTAL NON-LABOR"/>
    <s v="MA40LGE"/>
    <s v="MASS ALLOC 40 BUDGET"/>
    <s v="GEN O M: OTHER"/>
    <s v="P42100: GENERATION"/>
    <n v="-30163"/>
    <n v="-30163"/>
    <n v="-30163"/>
    <n v="-66223"/>
    <n v="-30163"/>
    <n v="-31149"/>
    <n v="-79097"/>
    <n v="-30163"/>
    <n v="12273"/>
    <n v="-131932"/>
    <n v="-34534"/>
    <n v="-30163"/>
    <n v="-511639"/>
    <n v="-154710.58219445098"/>
    <n v="-229018.66780554902"/>
  </r>
  <r>
    <s v="PPLETO: TOTAL OPERATING EXPENSE"/>
    <m/>
    <n v="505100"/>
    <s v="ELECTRIC SYS OPR"/>
    <x v="1"/>
    <s v="0321 - TRIMBLE COUNTY 2 - GENERATION"/>
    <x v="0"/>
    <s v="PLTL: TOTAL LABOR"/>
    <s v="MA60KU"/>
    <s v="MA 60 KU"/>
    <s v="OTHER"/>
    <s v="P42100: GENERATION"/>
    <n v="-30059"/>
    <n v="-26854"/>
    <n v="-26938"/>
    <n v="-28094"/>
    <n v="-27728"/>
    <n v="-26194"/>
    <n v="-28691"/>
    <n v="-29272"/>
    <n v="-28323"/>
    <n v="-30538"/>
    <n v="-23610"/>
    <n v="-25937"/>
    <n v="-332238"/>
    <n v="0"/>
    <n v="-249178.5"/>
  </r>
  <r>
    <s v="PPLETO: TOTAL OPERATING EXPENSE"/>
    <m/>
    <n v="506900"/>
    <s v="MISC STM PWR EXP - INDIRECT"/>
    <x v="1"/>
    <s v="0321 - TRIMBLE COUNTY 2 - GENERATION"/>
    <x v="8"/>
    <s v="PNTL: TOTAL NON-LABOR"/>
    <s v="MA41LGE"/>
    <s v="MA41LGE"/>
    <s v="OTHER"/>
    <s v="P42100: GENERATION"/>
    <n v="-30017"/>
    <n v="-30506"/>
    <n v="-29896"/>
    <n v="-30847"/>
    <n v="-29779"/>
    <n v="-30710"/>
    <n v="-32289"/>
    <n v="-29924"/>
    <n v="-30720"/>
    <n v="-41144"/>
    <n v="-30085"/>
    <n v="-33125"/>
    <n v="-379041"/>
    <n v="0"/>
    <n v="-284280.75"/>
  </r>
  <r>
    <s v="PPLETO: TOTAL OPERATING EXPENSE"/>
    <m/>
    <n v="511100"/>
    <s v="MTCE-STRUCTURES"/>
    <x v="1"/>
    <s v="0321 - TRIMBLE COUNTY 2 - GENERATION"/>
    <x v="1"/>
    <s v="PNTL: TOTAL NON-LABOR"/>
    <s v="MA60KU"/>
    <s v="MA 60 KU"/>
    <s v="OTHER"/>
    <s v="P42100: GENERATION"/>
    <n v="-29750"/>
    <n v="-16922"/>
    <n v="-19103"/>
    <n v="-20142"/>
    <n v="-16935"/>
    <n v="-17600"/>
    <n v="-16953"/>
    <n v="-29779"/>
    <n v="-29787"/>
    <n v="-18852"/>
    <n v="-16966"/>
    <n v="-30886"/>
    <n v="-263676"/>
    <n v="0"/>
    <n v="-197757"/>
  </r>
  <r>
    <s v="PPLETO: TOTAL OPERATING EXPENSE"/>
    <m/>
    <n v="506900"/>
    <s v="MISC STM PWR EXP - INDIRECT"/>
    <x v="1"/>
    <s v="0321 - TRIMBLE COUNTY 2 - GENERATION"/>
    <x v="6"/>
    <s v="PNTL: TOTAL NON-LABOR"/>
    <s v="MA41LGE"/>
    <s v="MA41LGE"/>
    <s v="OTHER"/>
    <s v="P42100: GENERATION"/>
    <n v="-29683"/>
    <n v="-36207"/>
    <n v="-29195"/>
    <n v="-30101"/>
    <n v="-29116"/>
    <n v="-30958"/>
    <n v="-30692"/>
    <n v="-28804"/>
    <n v="-33449"/>
    <n v="-40360"/>
    <n v="-31862"/>
    <n v="-31268"/>
    <n v="-381696"/>
    <n v="0"/>
    <n v="-286272"/>
  </r>
  <r>
    <s v="PPLETO: TOTAL OPERATING EXPENSE"/>
    <m/>
    <n v="500100"/>
    <s v="OPER SUPER/ENG"/>
    <x v="1"/>
    <s v="0311 - TRIMBLE COUNTY 1 - GENERATION"/>
    <x v="3"/>
    <s v="PLTL: TOTAL LABOR"/>
    <s v="MA42LGE"/>
    <s v="MA42LGE TC"/>
    <s v="OTHER"/>
    <s v="P42100: GENERATION"/>
    <n v="-29467"/>
    <n v="-26335"/>
    <n v="-26159"/>
    <n v="-27220"/>
    <n v="-26712"/>
    <n v="-25069"/>
    <n v="-27509"/>
    <n v="-28605"/>
    <n v="-27487"/>
    <n v="-29842"/>
    <n v="-22259"/>
    <n v="-23974"/>
    <n v="-320638"/>
    <n v="-240478.5"/>
    <n v="0"/>
  </r>
  <r>
    <s v="PPLETO: TOTAL OPERATING EXPENSE"/>
    <m/>
    <n v="501990"/>
    <s v="FUEL HANDLING - INDIRECT"/>
    <x v="1"/>
    <s v="0321 - TRIMBLE COUNTY 2 - GENERATION"/>
    <x v="4"/>
    <s v="PLTL: TOTAL LABOR"/>
    <s v="MA41LGE"/>
    <s v="MA41LGE"/>
    <s v="OTHER"/>
    <s v="P42100: GENERATION"/>
    <n v="-29384"/>
    <n v="-26351"/>
    <n v="-26140"/>
    <n v="-27106"/>
    <n v="-26563"/>
    <n v="-24936"/>
    <n v="-27252"/>
    <n v="-28446"/>
    <n v="-27360"/>
    <n v="-29617"/>
    <n v="-22230"/>
    <n v="-23641"/>
    <n v="-319027"/>
    <n v="0"/>
    <n v="-239270.25"/>
  </r>
  <r>
    <s v="PPLETO: TOTAL OPERATING EXPENSE"/>
    <m/>
    <n v="513100"/>
    <s v="MTCE-ELECTRIC PLANT"/>
    <x v="1"/>
    <s v="0301 - TRIMBLE COUNTY COMMON-GENERATION"/>
    <x v="0"/>
    <s v="PNTL: TOTAL NON-LABOR"/>
    <s v="MA40LGE"/>
    <s v="MASS ALLOC 40 BUDGET"/>
    <s v="GEN O M: OTHER"/>
    <s v="P42100: GENERATION"/>
    <n v="-29380"/>
    <n v="-29380"/>
    <n v="-29380"/>
    <n v="-64389"/>
    <n v="-29380"/>
    <n v="-30336"/>
    <n v="-77235"/>
    <n v="-29380"/>
    <n v="11820"/>
    <n v="-128185"/>
    <n v="-33623"/>
    <n v="-29380"/>
    <n v="-498225"/>
    <n v="-150654.42590152498"/>
    <n v="-223014.32409847502"/>
  </r>
  <r>
    <s v="PPLETO: TOTAL OPERATING EXPENSE"/>
    <m/>
    <n v="926102"/>
    <s v="401K EXPENSE - BURDENS"/>
    <x v="1"/>
    <s v="0321 - TRIMBLE COUNTY 2 - GENERATION"/>
    <x v="3"/>
    <s v="PLTL: TOTAL LABOR"/>
    <s v="MA41LGE"/>
    <s v="MA41LGE"/>
    <s v="OTHER"/>
    <s v="P42100: GENERATION"/>
    <n v="-29314"/>
    <n v="-26378"/>
    <n v="-26178"/>
    <n v="-27238"/>
    <n v="-26789"/>
    <n v="-25243"/>
    <n v="-27613"/>
    <n v="-28627"/>
    <n v="-27498"/>
    <n v="-29830"/>
    <n v="-22482"/>
    <n v="-24306"/>
    <n v="-321496"/>
    <n v="0"/>
    <n v="-241122"/>
  </r>
  <r>
    <s v="PPLETO: TOTAL OPERATING EXPENSE"/>
    <m/>
    <n v="505100"/>
    <s v="ELECTRIC SYS OPR"/>
    <x v="1"/>
    <s v="0321 - TRIMBLE COUNTY 2 - GENERATION"/>
    <x v="9"/>
    <s v="PLTL: TOTAL LABOR"/>
    <s v="MA60KU"/>
    <s v="MA 60 KU"/>
    <s v="OTHER"/>
    <s v="P42100: GENERATION"/>
    <n v="-29183"/>
    <n v="-26072"/>
    <n v="-26153"/>
    <n v="-27276"/>
    <n v="-26921"/>
    <n v="-25431"/>
    <n v="-27856"/>
    <n v="-28419"/>
    <n v="-27498"/>
    <n v="-29648"/>
    <n v="-22923"/>
    <n v="-25181"/>
    <n v="-322561"/>
    <n v="0"/>
    <n v="-241920.75"/>
  </r>
  <r>
    <s v="PPLETO: TOTAL OPERATING EXPENSE"/>
    <m/>
    <n v="506100"/>
    <s v="MISC STM PWR EXP"/>
    <x v="1"/>
    <s v="0321 - TRIMBLE COUNTY 2 - GENERATION"/>
    <x v="8"/>
    <s v="PNTL: TOTAL NON-LABOR"/>
    <s v="MA60KU"/>
    <s v="MA 60 KU"/>
    <s v="OTHER"/>
    <s v="P42100: GENERATION"/>
    <n v="-29092"/>
    <n v="-29321"/>
    <n v="-30603"/>
    <n v="-37976"/>
    <n v="-30603"/>
    <n v="-30482"/>
    <n v="-29877"/>
    <n v="-29454"/>
    <n v="-30844"/>
    <n v="-30905"/>
    <n v="-31570"/>
    <n v="-33830"/>
    <n v="-374557"/>
    <n v="0"/>
    <n v="-280917.75"/>
  </r>
  <r>
    <s v="PPLETO: TOTAL OPERATING EXPENSE"/>
    <m/>
    <n v="502100"/>
    <s v="STM EXP(EX SDRS.SPP)"/>
    <x v="1"/>
    <s v="0311 - TRIMBLE COUNTY 1 - GENERATION"/>
    <x v="6"/>
    <s v="PLTL: TOTAL LABOR"/>
    <s v="MA42LGE"/>
    <s v="MA42LGE TC"/>
    <s v="OTHER"/>
    <s v="P42100: GENERATION"/>
    <n v="-29081"/>
    <n v="-28922"/>
    <n v="-31806"/>
    <n v="-28680"/>
    <n v="-29534"/>
    <n v="-29536"/>
    <n v="-27823"/>
    <n v="-32775"/>
    <n v="-30528"/>
    <n v="-29736"/>
    <n v="-28743"/>
    <n v="-26615"/>
    <n v="-353780"/>
    <n v="-265335"/>
    <n v="0"/>
  </r>
  <r>
    <s v="PPLETO: TOTAL OPERATING EXPENSE"/>
    <m/>
    <n v="511100"/>
    <s v="MTCE-STRUCTURES"/>
    <x v="1"/>
    <s v="0321 - TRIMBLE COUNTY 2 - GENERATION"/>
    <x v="0"/>
    <s v="PNTL: TOTAL NON-LABOR"/>
    <s v="MA60KU"/>
    <s v="MA 60 KU"/>
    <s v="OTHER"/>
    <s v="P42100: GENERATION"/>
    <n v="-28918"/>
    <n v="-16464"/>
    <n v="-18582"/>
    <n v="-19590"/>
    <n v="-16476"/>
    <n v="-17122"/>
    <n v="-16494"/>
    <n v="-28946"/>
    <n v="-28954"/>
    <n v="-18338"/>
    <n v="-16507"/>
    <n v="-30021"/>
    <n v="-256412"/>
    <n v="0"/>
    <n v="-192309"/>
  </r>
  <r>
    <s v="PPLETO: TOTAL OPERATING EXPENSE"/>
    <m/>
    <n v="506100"/>
    <s v="MISC STM PWR EXP"/>
    <x v="1"/>
    <s v="0311 - TRIMBLE COUNTY 1 - GENERATION"/>
    <x v="4"/>
    <s v="PNTL: TOTAL NON-LABOR"/>
    <s v="MA42LGE"/>
    <s v="MA42LGE TC"/>
    <s v="OTHER"/>
    <s v="P42100: GENERATION"/>
    <n v="-28898"/>
    <n v="-29118"/>
    <n v="-30358"/>
    <n v="-37485"/>
    <n v="-30358"/>
    <n v="-30241"/>
    <n v="-29655"/>
    <n v="-29248"/>
    <n v="-30592"/>
    <n v="-30648"/>
    <n v="-31293"/>
    <n v="-33477"/>
    <n v="-371371"/>
    <n v="-278528.25"/>
    <n v="0"/>
  </r>
  <r>
    <s v="PPLETO: TOTAL OPERATING EXPENSE"/>
    <m/>
    <n v="500900"/>
    <s v="OPER SUPER/ENG - INDIRECT"/>
    <x v="1"/>
    <s v="0321 - TRIMBLE COUNTY 2 - GENERATION"/>
    <x v="5"/>
    <s v="PLTL: TOTAL LABOR"/>
    <s v="MA41LGE"/>
    <s v="MA41LGE"/>
    <s v="OTHER"/>
    <s v="P42100: GENERATION"/>
    <n v="-28818"/>
    <n v="-27091"/>
    <n v="-28394"/>
    <n v="-24816"/>
    <n v="-22137"/>
    <n v="-22365"/>
    <n v="-20401"/>
    <n v="-27097"/>
    <n v="-20849"/>
    <n v="-20304"/>
    <n v="-17883"/>
    <n v="-16448"/>
    <n v="-276604"/>
    <n v="0"/>
    <n v="-207453"/>
  </r>
  <r>
    <s v="PPLETO: TOTAL OPERATING EXPENSE"/>
    <m/>
    <n v="513100"/>
    <s v="MTCE-ELECTRIC PLANT"/>
    <x v="1"/>
    <s v="0301 - TRIMBLE COUNTY COMMON-GENERATION"/>
    <x v="9"/>
    <s v="PNTL: TOTAL NON-LABOR"/>
    <s v="MA40LGE"/>
    <s v="MASS ALLOC 40 BUDGET"/>
    <s v="GEN O M: OTHER"/>
    <s v="P42100: GENERATION"/>
    <n v="-28617"/>
    <n v="-28617"/>
    <n v="-28617"/>
    <n v="-62607"/>
    <n v="-28617"/>
    <n v="-29546"/>
    <n v="-75418"/>
    <n v="-28617"/>
    <n v="11383"/>
    <n v="-124544"/>
    <n v="-32737"/>
    <n v="-28617"/>
    <n v="-485171"/>
    <n v="-146707.127239839"/>
    <n v="-217171.122760161"/>
  </r>
  <r>
    <s v="PPLETO: TOTAL OPERATING EXPENSE"/>
    <m/>
    <n v="500100"/>
    <s v="OPER SUPER/ENG"/>
    <x v="1"/>
    <s v="0311 - TRIMBLE COUNTY 1 - GENERATION"/>
    <x v="2"/>
    <s v="PLTL: TOTAL LABOR"/>
    <s v="MA42LGE"/>
    <s v="MA42LGE TC"/>
    <s v="OTHER"/>
    <s v="P42100: GENERATION"/>
    <n v="-28608"/>
    <n v="-25568"/>
    <n v="-25397"/>
    <n v="-26426"/>
    <n v="-25933"/>
    <n v="-24338"/>
    <n v="-26707"/>
    <n v="-27772"/>
    <n v="-26686"/>
    <n v="-28972"/>
    <n v="-21610"/>
    <n v="-23276"/>
    <n v="-311294"/>
    <n v="-233470.5"/>
    <n v="0"/>
  </r>
  <r>
    <s v="PPLETO: TOTAL OPERATING EXPENSE"/>
    <m/>
    <n v="926116"/>
    <s v="RETIREMENT INCOME EXPENSE - BURDENS"/>
    <x v="1"/>
    <s v="0321 - TRIMBLE COUNTY 2 - GENERATION"/>
    <x v="4"/>
    <s v="PLTL: TOTAL LABOR"/>
    <s v="MA41LGE"/>
    <s v="MA41LGE"/>
    <s v="OTHER"/>
    <s v="P42100: GENERATION"/>
    <n v="-28601"/>
    <n v="-25736"/>
    <n v="-25542"/>
    <n v="-26576"/>
    <n v="-26138"/>
    <n v="-24630"/>
    <n v="-26942"/>
    <n v="-27931"/>
    <n v="-26830"/>
    <n v="-29105"/>
    <n v="-21935"/>
    <n v="-23715"/>
    <n v="-313681"/>
    <n v="0"/>
    <n v="-235260.75"/>
  </r>
  <r>
    <s v="PPLETO: TOTAL OPERATING EXPENSE"/>
    <m/>
    <n v="501990"/>
    <s v="FUEL HANDLING - INDIRECT"/>
    <x v="1"/>
    <s v="0321 - TRIMBLE COUNTY 2 - GENERATION"/>
    <x v="3"/>
    <s v="PLTL: TOTAL LABOR"/>
    <s v="MA41LGE"/>
    <s v="MA41LGE"/>
    <s v="OTHER"/>
    <s v="P42100: GENERATION"/>
    <n v="-28527"/>
    <n v="-25583"/>
    <n v="-25378"/>
    <n v="-26316"/>
    <n v="-25789"/>
    <n v="-24209"/>
    <n v="-26458"/>
    <n v="-27616"/>
    <n v="-26562"/>
    <n v="-28754"/>
    <n v="-21581"/>
    <n v="-22952"/>
    <n v="-309725"/>
    <n v="0"/>
    <n v="-232293.75"/>
  </r>
  <r>
    <s v="PPLETO: TOTAL OPERATING EXPENSE"/>
    <m/>
    <n v="926102"/>
    <s v="401K EXPENSE - BURDENS"/>
    <x v="1"/>
    <s v="0321 - TRIMBLE COUNTY 2 - GENERATION"/>
    <x v="2"/>
    <s v="PLTL: TOTAL LABOR"/>
    <s v="MA41LGE"/>
    <s v="MA41LGE"/>
    <s v="OTHER"/>
    <s v="P42100: GENERATION"/>
    <n v="-28459"/>
    <n v="-25609"/>
    <n v="-25415"/>
    <n v="-26444"/>
    <n v="-26008"/>
    <n v="-24508"/>
    <n v="-26809"/>
    <n v="-27793"/>
    <n v="-26697"/>
    <n v="-28961"/>
    <n v="-21827"/>
    <n v="-23598"/>
    <n v="-312127"/>
    <n v="0"/>
    <n v="-234095.25"/>
  </r>
  <r>
    <s v="PPLETO: TOTAL OPERATING EXPENSE"/>
    <m/>
    <n v="505100"/>
    <s v="ELECTRIC SYS OPR"/>
    <x v="1"/>
    <s v="0321 - TRIMBLE COUNTY 2 - GENERATION"/>
    <x v="8"/>
    <s v="PLTL: TOTAL LABOR"/>
    <s v="MA60KU"/>
    <s v="MA 60 KU"/>
    <s v="OTHER"/>
    <s v="P42100: GENERATION"/>
    <n v="-28459"/>
    <n v="-26856"/>
    <n v="-25515"/>
    <n v="-26625"/>
    <n v="-27722"/>
    <n v="-23419"/>
    <n v="-27225"/>
    <n v="-27741"/>
    <n v="-25412"/>
    <n v="-28946"/>
    <n v="-23829"/>
    <n v="-23238"/>
    <n v="-314987"/>
    <n v="0"/>
    <n v="-236240.25"/>
  </r>
  <r>
    <s v="PPLETO: TOTAL OPERATING EXPENSE"/>
    <m/>
    <n v="513100"/>
    <s v="MTCE-ELECTRIC PLANT"/>
    <x v="1"/>
    <s v="0301 - TRIMBLE COUNTY COMMON-GENERATION"/>
    <x v="8"/>
    <s v="PNTL: TOTAL NON-LABOR"/>
    <s v="MA40LGE"/>
    <s v="MASS ALLOC 40 BUDGET"/>
    <s v="GEN O M: OTHER"/>
    <s v="P42100: GENERATION"/>
    <n v="-28417"/>
    <n v="-28417"/>
    <n v="-28417"/>
    <n v="-62407"/>
    <n v="-28417"/>
    <n v="-29346"/>
    <n v="-75218"/>
    <n v="-28417"/>
    <n v="-28417"/>
    <n v="-124344"/>
    <n v="-32537"/>
    <n v="-28417"/>
    <n v="-522771"/>
    <n v="-158076.702058239"/>
    <n v="-234001.547941761"/>
  </r>
  <r>
    <s v="PPLETO: TOTAL OPERATING EXPENSE"/>
    <m/>
    <n v="502100"/>
    <s v="STM EXP(EX SDRS.SPP)"/>
    <x v="1"/>
    <s v="0311 - TRIMBLE COUNTY 1 - GENERATION"/>
    <x v="5"/>
    <s v="PLTL: TOTAL LABOR"/>
    <s v="MA42LGE"/>
    <s v="MA42LGE TC"/>
    <s v="OTHER"/>
    <s v="P42100: GENERATION"/>
    <n v="-28382"/>
    <n v="-28226"/>
    <n v="-31050"/>
    <n v="-29203"/>
    <n v="-27719"/>
    <n v="-28904"/>
    <n v="-28430"/>
    <n v="-30469"/>
    <n v="-29445"/>
    <n v="-29083"/>
    <n v="-27727"/>
    <n v="-27332"/>
    <n v="-345970"/>
    <n v="-259477.5"/>
    <n v="0"/>
  </r>
  <r>
    <s v="PPLETO: TOTAL OPERATING EXPENSE"/>
    <m/>
    <n v="506100"/>
    <s v="MISC STM PWR EXP"/>
    <x v="1"/>
    <s v="0311 - TRIMBLE COUNTY 1 - GENERATION"/>
    <x v="3"/>
    <s v="PNTL: TOTAL NON-LABOR"/>
    <s v="MA42LGE"/>
    <s v="MA42LGE TC"/>
    <s v="OTHER"/>
    <s v="P42100: GENERATION"/>
    <n v="-28242"/>
    <n v="-28456"/>
    <n v="-29660"/>
    <n v="-36578"/>
    <n v="-29660"/>
    <n v="-29546"/>
    <n v="-28977"/>
    <n v="-28582"/>
    <n v="-29887"/>
    <n v="-29941"/>
    <n v="-30567"/>
    <n v="-32687"/>
    <n v="-362783"/>
    <n v="-272087.25"/>
    <n v="0"/>
  </r>
  <r>
    <s v="PPLETO: TOTAL OPERATING EXPENSE"/>
    <m/>
    <n v="505100"/>
    <s v="ELECTRIC SYS OPR"/>
    <x v="1"/>
    <s v="0311 - TRIMBLE COUNTY 1 - GENERATION"/>
    <x v="4"/>
    <s v="PLTL: TOTAL LABOR"/>
    <s v="MA42LGE"/>
    <s v="MA42LGE TC"/>
    <s v="OTHER"/>
    <s v="P42100: GENERATION"/>
    <n v="-28207"/>
    <n v="-25199"/>
    <n v="-25278"/>
    <n v="-26364"/>
    <n v="-26020"/>
    <n v="-24580"/>
    <n v="-26924"/>
    <n v="-27469"/>
    <n v="-26578"/>
    <n v="-28656"/>
    <n v="-22156"/>
    <n v="-24339"/>
    <n v="-311770"/>
    <n v="-233827.5"/>
    <n v="0"/>
  </r>
  <r>
    <s v="PPLETO: TOTAL OPERATING EXPENSE"/>
    <m/>
    <n v="511100"/>
    <s v="MTCE-STRUCTURES"/>
    <x v="1"/>
    <s v="0321 - TRIMBLE COUNTY 2 - GENERATION"/>
    <x v="9"/>
    <s v="PNTL: TOTAL NON-LABOR"/>
    <s v="MA60KU"/>
    <s v="MA 60 KU"/>
    <s v="OTHER"/>
    <s v="P42100: GENERATION"/>
    <n v="-28110"/>
    <n v="-16018"/>
    <n v="-18074"/>
    <n v="-19054"/>
    <n v="-16030"/>
    <n v="-16658"/>
    <n v="-16048"/>
    <n v="-28137"/>
    <n v="-28145"/>
    <n v="-17838"/>
    <n v="-16060"/>
    <n v="-29181"/>
    <n v="-249352"/>
    <n v="0"/>
    <n v="-187014"/>
  </r>
  <r>
    <s v="PPLETO: TOTAL OPERATING EXPENSE"/>
    <m/>
    <n v="510100"/>
    <s v="MTCE SUPER/ENG - STEAM"/>
    <x v="1"/>
    <s v="0311 - TRIMBLE COUNTY 1 - GENERATION"/>
    <x v="7"/>
    <s v="PLTL: TOTAL LABOR"/>
    <s v="MA42LGE"/>
    <s v="MA42LGE TC"/>
    <s v="OTHER"/>
    <s v="P42100: GENERATION"/>
    <n v="-27901"/>
    <n v="-26465"/>
    <n v="-28941"/>
    <n v="-24326"/>
    <n v="-28136"/>
    <n v="-26956"/>
    <n v="-24840"/>
    <n v="-30002"/>
    <n v="-25725"/>
    <n v="-28579"/>
    <n v="-25616"/>
    <n v="-21635"/>
    <n v="-319122"/>
    <n v="-239341.5"/>
    <n v="0"/>
  </r>
  <r>
    <s v="PPLETO: TOTAL OPERATING EXPENSE"/>
    <m/>
    <n v="500100"/>
    <s v="OPER SUPER/ENG"/>
    <x v="1"/>
    <s v="0311 - TRIMBLE COUNTY 1 - GENERATION"/>
    <x v="1"/>
    <s v="PLTL: TOTAL LABOR"/>
    <s v="MA42LGE"/>
    <s v="MA42LGE TC"/>
    <s v="OTHER"/>
    <s v="P42100: GENERATION"/>
    <n v="-27776"/>
    <n v="-24824"/>
    <n v="-24658"/>
    <n v="-25657"/>
    <n v="-25178"/>
    <n v="-23630"/>
    <n v="-25930"/>
    <n v="-26963"/>
    <n v="-25909"/>
    <n v="-28129"/>
    <n v="-20981"/>
    <n v="-22598"/>
    <n v="-302235"/>
    <n v="-226676.25"/>
    <n v="0"/>
  </r>
  <r>
    <s v="PPLETO: TOTAL OPERATING EXPENSE"/>
    <m/>
    <n v="926116"/>
    <s v="RETIREMENT INCOME EXPENSE - BURDENS"/>
    <x v="1"/>
    <s v="0321 - TRIMBLE COUNTY 2 - GENERATION"/>
    <x v="3"/>
    <s v="PLTL: TOTAL LABOR"/>
    <s v="MA41LGE"/>
    <s v="MA41LGE"/>
    <s v="OTHER"/>
    <s v="P42100: GENERATION"/>
    <n v="-27767"/>
    <n v="-24986"/>
    <n v="-24797"/>
    <n v="-25801"/>
    <n v="-25376"/>
    <n v="-23912"/>
    <n v="-26157"/>
    <n v="-27117"/>
    <n v="-26048"/>
    <n v="-28256"/>
    <n v="-21296"/>
    <n v="-23024"/>
    <n v="-304536"/>
    <n v="0"/>
    <n v="-228402"/>
  </r>
  <r>
    <s v="PPLETO: TOTAL OPERATING EXPENSE"/>
    <m/>
    <n v="501990"/>
    <s v="FUEL HANDLING - INDIRECT"/>
    <x v="1"/>
    <s v="0321 - TRIMBLE COUNTY 2 - GENERATION"/>
    <x v="2"/>
    <s v="PLTL: TOTAL LABOR"/>
    <s v="MA41LGE"/>
    <s v="MA41LGE"/>
    <s v="OTHER"/>
    <s v="P42100: GENERATION"/>
    <n v="-27696"/>
    <n v="-24838"/>
    <n v="-24638"/>
    <n v="-25549"/>
    <n v="-25037"/>
    <n v="-23504"/>
    <n v="-25687"/>
    <n v="-26812"/>
    <n v="-25788"/>
    <n v="-27916"/>
    <n v="-20952"/>
    <n v="-22283"/>
    <n v="-300699"/>
    <n v="0"/>
    <n v="-225524.25"/>
  </r>
  <r>
    <s v="PPLETO: TOTAL OPERATING EXPENSE"/>
    <m/>
    <n v="926102"/>
    <s v="401K EXPENSE - BURDENS"/>
    <x v="1"/>
    <s v="0321 - TRIMBLE COUNTY 2 - GENERATION"/>
    <x v="1"/>
    <s v="PLTL: TOTAL LABOR"/>
    <s v="MA41LGE"/>
    <s v="MA41LGE"/>
    <s v="OTHER"/>
    <s v="P42100: GENERATION"/>
    <n v="-27631"/>
    <n v="-24864"/>
    <n v="-24676"/>
    <n v="-25674"/>
    <n v="-25251"/>
    <n v="-23794"/>
    <n v="-26028"/>
    <n v="-26984"/>
    <n v="-25920"/>
    <n v="-28118"/>
    <n v="-21191"/>
    <n v="-22911"/>
    <n v="-303043"/>
    <n v="0"/>
    <n v="-227282.25"/>
  </r>
  <r>
    <s v="PPLETO: TOTAL OPERATING EXPENSE"/>
    <m/>
    <n v="506100"/>
    <s v="MISC STM PWR EXP"/>
    <x v="1"/>
    <s v="0311 - TRIMBLE COUNTY 1 - GENERATION"/>
    <x v="2"/>
    <s v="PNTL: TOTAL NON-LABOR"/>
    <s v="MA42LGE"/>
    <s v="MA42LGE TC"/>
    <s v="OTHER"/>
    <s v="P42100: GENERATION"/>
    <n v="-27603"/>
    <n v="-27811"/>
    <n v="-28979"/>
    <n v="-35696"/>
    <n v="-28979"/>
    <n v="-28869"/>
    <n v="-28317"/>
    <n v="-27933"/>
    <n v="-29199"/>
    <n v="-29253"/>
    <n v="-29860"/>
    <n v="-31919"/>
    <n v="-354419"/>
    <n v="-265814.25"/>
    <n v="0"/>
  </r>
  <r>
    <s v="PPLETO: TOTAL OPERATING EXPENSE"/>
    <m/>
    <n v="511100"/>
    <s v="MTCE-STRUCTURES"/>
    <x v="1"/>
    <s v="0321 - TRIMBLE COUNTY 2 - GENERATION"/>
    <x v="8"/>
    <s v="PNTL: TOTAL NON-LABOR"/>
    <s v="MA60KU"/>
    <s v="MA 60 KU"/>
    <s v="OTHER"/>
    <s v="P42100: GENERATION"/>
    <n v="-27533"/>
    <n v="-15441"/>
    <n v="-17497"/>
    <n v="-18477"/>
    <n v="-15453"/>
    <n v="-16081"/>
    <n v="-15471"/>
    <n v="-15473"/>
    <n v="-27568"/>
    <n v="-17261"/>
    <n v="-15483"/>
    <n v="-28604"/>
    <n v="-230341"/>
    <n v="0"/>
    <n v="-172755.75"/>
  </r>
  <r>
    <s v="PPLETO: TOTAL OPERATING EXPENSE"/>
    <m/>
    <n v="505100"/>
    <s v="ELECTRIC SYS OPR"/>
    <x v="1"/>
    <s v="0311 - TRIMBLE COUNTY 1 - GENERATION"/>
    <x v="3"/>
    <s v="PLTL: TOTAL LABOR"/>
    <s v="MA42LGE"/>
    <s v="MA42LGE TC"/>
    <s v="OTHER"/>
    <s v="P42100: GENERATION"/>
    <n v="-27385"/>
    <n v="-24465"/>
    <n v="-24541"/>
    <n v="-25595"/>
    <n v="-25261"/>
    <n v="-23864"/>
    <n v="-26139"/>
    <n v="-26668"/>
    <n v="-25803"/>
    <n v="-27821"/>
    <n v="-21510"/>
    <n v="-23629"/>
    <n v="-302680"/>
    <n v="-227010"/>
    <n v="0"/>
  </r>
  <r>
    <s v="PPLETO: TOTAL OPERATING EXPENSE"/>
    <m/>
    <n v="506109"/>
    <s v="SORBENT INJECTION OPERATION"/>
    <x v="1"/>
    <s v="0321 - TRIMBLE COUNTY 2 - GENERATION"/>
    <x v="4"/>
    <s v="PNTL: TOTAL NON-LABOR"/>
    <s v="MA41LGE"/>
    <s v="MA41LGE"/>
    <s v="OTHER"/>
    <s v="P42100: GENERATION"/>
    <n v="-27134"/>
    <n v="-27134"/>
    <n v="-27134"/>
    <n v="-27134"/>
    <n v="-27134"/>
    <n v="-27134"/>
    <n v="-27134"/>
    <n v="-27134"/>
    <n v="-27134"/>
    <n v="-27134"/>
    <n v="-27134"/>
    <n v="-27134"/>
    <n v="-325613"/>
    <n v="0"/>
    <n v="-244209.75"/>
  </r>
  <r>
    <s v="PPLETO: TOTAL OPERATING EXPENSE"/>
    <m/>
    <n v="511100"/>
    <s v="MTCE-STRUCTURES"/>
    <x v="1"/>
    <s v="0311 - TRIMBLE COUNTY 1 - GENERATION"/>
    <x v="4"/>
    <s v="PNTL: TOTAL NON-LABOR"/>
    <s v="MA42LGE"/>
    <s v="MA42LGE TC"/>
    <s v="OTHER"/>
    <s v="P42100: GENERATION"/>
    <n v="-27008"/>
    <n v="-15321"/>
    <n v="-17308"/>
    <n v="-18255"/>
    <n v="-15333"/>
    <n v="-15939"/>
    <n v="-15350"/>
    <n v="-27035"/>
    <n v="-27042"/>
    <n v="-17080"/>
    <n v="-15361"/>
    <n v="-28043"/>
    <n v="-239075"/>
    <n v="-179306.25"/>
    <n v="0"/>
  </r>
  <r>
    <s v="PPLETO: TOTAL OPERATING EXPENSE"/>
    <m/>
    <n v="506100"/>
    <s v="MISC STM PWR EXP"/>
    <x v="1"/>
    <s v="0311 - TRIMBLE COUNTY 1 - GENERATION"/>
    <x v="1"/>
    <s v="PNTL: TOTAL NON-LABOR"/>
    <s v="MA42LGE"/>
    <s v="MA42LGE TC"/>
    <s v="OTHER"/>
    <s v="P42100: GENERATION"/>
    <n v="-26979"/>
    <n v="-27181"/>
    <n v="-28315"/>
    <n v="-34837"/>
    <n v="-28315"/>
    <n v="-28208"/>
    <n v="-27673"/>
    <n v="-27299"/>
    <n v="-28529"/>
    <n v="-28581"/>
    <n v="-29170"/>
    <n v="-31169"/>
    <n v="-346257"/>
    <n v="-259692.75"/>
    <n v="0"/>
  </r>
  <r>
    <s v="PPLETO: TOTAL OPERATING EXPENSE"/>
    <m/>
    <n v="500100"/>
    <s v="OPER SUPER/ENG"/>
    <x v="1"/>
    <s v="0311 - TRIMBLE COUNTY 1 - GENERATION"/>
    <x v="0"/>
    <s v="PLTL: TOTAL LABOR"/>
    <s v="MA42LGE"/>
    <s v="MA42LGE TC"/>
    <s v="OTHER"/>
    <s v="P42100: GENERATION"/>
    <n v="-26967"/>
    <n v="-24101"/>
    <n v="-23940"/>
    <n v="-24910"/>
    <n v="-24445"/>
    <n v="-22942"/>
    <n v="-25175"/>
    <n v="-26178"/>
    <n v="-25155"/>
    <n v="-27310"/>
    <n v="-20370"/>
    <n v="-21940"/>
    <n v="-293432"/>
    <n v="-220074"/>
    <n v="0"/>
  </r>
  <r>
    <s v="PPLETO: TOTAL OPERATING EXPENSE"/>
    <m/>
    <n v="926116"/>
    <s v="RETIREMENT INCOME EXPENSE - BURDENS"/>
    <x v="1"/>
    <s v="0321 - TRIMBLE COUNTY 2 - GENERATION"/>
    <x v="2"/>
    <s v="PLTL: TOTAL LABOR"/>
    <s v="MA41LGE"/>
    <s v="MA41LGE"/>
    <s v="OTHER"/>
    <s v="P42100: GENERATION"/>
    <n v="-26958"/>
    <n v="-24258"/>
    <n v="-24075"/>
    <n v="-25049"/>
    <n v="-24636"/>
    <n v="-23215"/>
    <n v="-25394"/>
    <n v="-26326"/>
    <n v="-25289"/>
    <n v="-27433"/>
    <n v="-20675"/>
    <n v="-22353"/>
    <n v="-295661"/>
    <n v="0"/>
    <n v="-221745.75"/>
  </r>
  <r>
    <s v="PPLETO: TOTAL OPERATING EXPENSE"/>
    <m/>
    <n v="501990"/>
    <s v="FUEL HANDLING - INDIRECT"/>
    <x v="1"/>
    <s v="0321 - TRIMBLE COUNTY 2 - GENERATION"/>
    <x v="1"/>
    <s v="PLTL: TOTAL LABOR"/>
    <s v="MA41LGE"/>
    <s v="MA41LGE"/>
    <s v="OTHER"/>
    <s v="P42100: GENERATION"/>
    <n v="-26890"/>
    <n v="-24115"/>
    <n v="-23921"/>
    <n v="-24806"/>
    <n v="-24308"/>
    <n v="-22820"/>
    <n v="-24939"/>
    <n v="-26031"/>
    <n v="-25037"/>
    <n v="-27103"/>
    <n v="-20343"/>
    <n v="-21635"/>
    <n v="-291948"/>
    <n v="0"/>
    <n v="-218961"/>
  </r>
  <r>
    <s v="PPLETO: TOTAL OPERATING EXPENSE"/>
    <m/>
    <n v="926102"/>
    <s v="401K EXPENSE - BURDENS"/>
    <x v="1"/>
    <s v="0321 - TRIMBLE COUNTY 2 - GENERATION"/>
    <x v="0"/>
    <s v="PLTL: TOTAL LABOR"/>
    <s v="MA41LGE"/>
    <s v="MA41LGE"/>
    <s v="OTHER"/>
    <s v="P42100: GENERATION"/>
    <n v="-26826"/>
    <n v="-24139"/>
    <n v="-23957"/>
    <n v="-24927"/>
    <n v="-24516"/>
    <n v="-23101"/>
    <n v="-25270"/>
    <n v="-26198"/>
    <n v="-25165"/>
    <n v="-27299"/>
    <n v="-20574"/>
    <n v="-22244"/>
    <n v="-294217"/>
    <n v="0"/>
    <n v="-220662.75"/>
  </r>
  <r>
    <s v="PPLETO: TOTAL OPERATING EXPENSE"/>
    <m/>
    <n v="510100"/>
    <s v="MTCE SUPER/ENG - STEAM"/>
    <x v="1"/>
    <s v="0311 - TRIMBLE COUNTY 1 - GENERATION"/>
    <x v="5"/>
    <s v="PLTL: TOTAL LABOR"/>
    <s v="MA42LGE"/>
    <s v="MA42LGE TC"/>
    <s v="OTHER"/>
    <s v="P42100: GENERATION"/>
    <n v="-26790"/>
    <n v="-26880"/>
    <n v="-29315"/>
    <n v="-27446"/>
    <n v="-25938"/>
    <n v="-27043"/>
    <n v="-25558"/>
    <n v="-27941"/>
    <n v="-26758"/>
    <n v="-26558"/>
    <n v="-24794"/>
    <n v="-23977"/>
    <n v="-318997"/>
    <n v="-239247.75"/>
    <n v="0"/>
  </r>
  <r>
    <s v="PPLETO: TOTAL OPERATING EXPENSE"/>
    <m/>
    <n v="505100"/>
    <s v="ELECTRIC SYS OPR"/>
    <x v="1"/>
    <s v="0311 - TRIMBLE COUNTY 1 - GENERATION"/>
    <x v="2"/>
    <s v="PLTL: TOTAL LABOR"/>
    <s v="MA42LGE"/>
    <s v="MA42LGE TC"/>
    <s v="OTHER"/>
    <s v="P42100: GENERATION"/>
    <n v="-26587"/>
    <n v="-23752"/>
    <n v="-23826"/>
    <n v="-24849"/>
    <n v="-24525"/>
    <n v="-23168"/>
    <n v="-25377"/>
    <n v="-25891"/>
    <n v="-25051"/>
    <n v="-27010"/>
    <n v="-20883"/>
    <n v="-22941"/>
    <n v="-293859"/>
    <n v="-220394.25"/>
    <n v="0"/>
  </r>
  <r>
    <s v="PPLETO: TOTAL OPERATING EXPENSE"/>
    <m/>
    <n v="505100"/>
    <s v="ELECTRIC SYS OPR"/>
    <x v="1"/>
    <s v="0321 - TRIMBLE COUNTY 2 - GENERATION"/>
    <x v="7"/>
    <s v="PLTL: TOTAL LABOR"/>
    <s v="MA60KU"/>
    <s v="MA 60 KU"/>
    <s v="OTHER"/>
    <s v="P42100: GENERATION"/>
    <n v="-26415"/>
    <n v="-24878"/>
    <n v="-27374"/>
    <n v="-23281"/>
    <n v="-26760"/>
    <n v="-25718"/>
    <n v="-23878"/>
    <n v="-28162"/>
    <n v="-24526"/>
    <n v="-26914"/>
    <n v="-24720"/>
    <n v="-21424"/>
    <n v="-304049"/>
    <n v="0"/>
    <n v="-228036.75"/>
  </r>
  <r>
    <s v="PPLETO: TOTAL OPERATING EXPENSE"/>
    <m/>
    <n v="926102"/>
    <s v="401K EXPENSE - BURDENS"/>
    <x v="1"/>
    <s v="0321 - TRIMBLE COUNTY 2 - GENERATION"/>
    <x v="9"/>
    <s v="PLTL: TOTAL LABOR"/>
    <s v="MA41LGE"/>
    <s v="MA41LGE"/>
    <s v="OTHER"/>
    <s v="P42100: GENERATION"/>
    <n v="-26396"/>
    <n v="-23753"/>
    <n v="-23575"/>
    <n v="-24532"/>
    <n v="-24130"/>
    <n v="-22740"/>
    <n v="-24877"/>
    <n v="-25783"/>
    <n v="-24767"/>
    <n v="-26868"/>
    <n v="-20252"/>
    <n v="-21907"/>
    <n v="-289579"/>
    <n v="0"/>
    <n v="-217184.25"/>
  </r>
  <r>
    <s v="PPLETO: TOTAL OPERATING EXPENSE"/>
    <m/>
    <n v="506100"/>
    <s v="MISC STM PWR EXP"/>
    <x v="1"/>
    <s v="0311 - TRIMBLE COUNTY 1 - GENERATION"/>
    <x v="0"/>
    <s v="PNTL: TOTAL NON-LABOR"/>
    <s v="MA42LGE"/>
    <s v="MA42LGE TC"/>
    <s v="OTHER"/>
    <s v="P42100: GENERATION"/>
    <n v="-26369"/>
    <n v="-26566"/>
    <n v="-27666"/>
    <n v="-33998"/>
    <n v="-27666"/>
    <n v="-27563"/>
    <n v="-27043"/>
    <n v="-26680"/>
    <n v="-27874"/>
    <n v="-27925"/>
    <n v="-28497"/>
    <n v="-30438"/>
    <n v="-338286"/>
    <n v="-253714.5"/>
    <n v="0"/>
  </r>
  <r>
    <s v="PPLETO: TOTAL OPERATING EXPENSE"/>
    <m/>
    <n v="506109"/>
    <s v="SORBENT INJECTION OPERATION"/>
    <x v="1"/>
    <s v="0321 - TRIMBLE COUNTY 2 - GENERATION"/>
    <x v="3"/>
    <s v="PNTL: TOTAL NON-LABOR"/>
    <s v="MA41LGE"/>
    <s v="MA41LGE"/>
    <s v="OTHER"/>
    <s v="P42100: GENERATION"/>
    <n v="-26343"/>
    <n v="-26343"/>
    <n v="-26343"/>
    <n v="-26343"/>
    <n v="-26343"/>
    <n v="-26343"/>
    <n v="-26343"/>
    <n v="-26343"/>
    <n v="-26343"/>
    <n v="-26343"/>
    <n v="-26343"/>
    <n v="-26343"/>
    <n v="-316119"/>
    <n v="0"/>
    <n v="-237089.25"/>
  </r>
  <r>
    <s v="PPLETO: TOTAL OPERATING EXPENSE"/>
    <m/>
    <n v="511100"/>
    <s v="MTCE-STRUCTURES"/>
    <x v="1"/>
    <s v="0311 - TRIMBLE COUNTY 1 - GENERATION"/>
    <x v="3"/>
    <s v="PNTL: TOTAL NON-LABOR"/>
    <s v="MA42LGE"/>
    <s v="MA42LGE TC"/>
    <s v="OTHER"/>
    <s v="P42100: GENERATION"/>
    <n v="-26251"/>
    <n v="-14905"/>
    <n v="-16834"/>
    <n v="-17754"/>
    <n v="-14916"/>
    <n v="-15505"/>
    <n v="-14933"/>
    <n v="-26277"/>
    <n v="-26284"/>
    <n v="-16613"/>
    <n v="-14944"/>
    <n v="-27256"/>
    <n v="-232472"/>
    <n v="-174354"/>
    <n v="0"/>
  </r>
  <r>
    <s v="PPLETO: TOTAL OPERATING EXPENSE"/>
    <m/>
    <n v="500100"/>
    <s v="OPER SUPER/ENG"/>
    <x v="1"/>
    <s v="0311 - TRIMBLE COUNTY 1 - GENERATION"/>
    <x v="9"/>
    <s v="PLTL: TOTAL LABOR"/>
    <s v="MA42LGE"/>
    <s v="MA42LGE TC"/>
    <s v="OTHER"/>
    <s v="P42100: GENERATION"/>
    <n v="-26181"/>
    <n v="-23399"/>
    <n v="-23242"/>
    <n v="-24185"/>
    <n v="-23733"/>
    <n v="-22273"/>
    <n v="-24442"/>
    <n v="-25416"/>
    <n v="-24422"/>
    <n v="-26515"/>
    <n v="-19777"/>
    <n v="-21301"/>
    <n v="-284885"/>
    <n v="-213663.75"/>
    <n v="0"/>
  </r>
  <r>
    <s v="PPLETO: TOTAL OPERATING EXPENSE"/>
    <m/>
    <n v="926116"/>
    <s v="RETIREMENT INCOME EXPENSE - BURDENS"/>
    <x v="1"/>
    <s v="0321 - TRIMBLE COUNTY 2 - GENERATION"/>
    <x v="1"/>
    <s v="PLTL: TOTAL LABOR"/>
    <s v="MA41LGE"/>
    <s v="MA41LGE"/>
    <s v="OTHER"/>
    <s v="P42100: GENERATION"/>
    <n v="-26174"/>
    <n v="-23552"/>
    <n v="-23374"/>
    <n v="-24320"/>
    <n v="-23919"/>
    <n v="-22539"/>
    <n v="-24655"/>
    <n v="-25560"/>
    <n v="-24553"/>
    <n v="-26635"/>
    <n v="-20074"/>
    <n v="-21702"/>
    <n v="-287057"/>
    <n v="0"/>
    <n v="-215292.75"/>
  </r>
  <r>
    <s v="PPLETO: TOTAL OPERATING EXPENSE"/>
    <m/>
    <n v="506100"/>
    <s v="MISC STM PWR EXP"/>
    <x v="1"/>
    <s v="0321 - TRIMBLE COUNTY 2 - GENERATION"/>
    <x v="7"/>
    <s v="PNTL: TOTAL NON-LABOR"/>
    <s v="MA60KU"/>
    <s v="MA 60 KU"/>
    <s v="OTHER"/>
    <s v="P42100: GENERATION"/>
    <n v="-26170"/>
    <n v="-26400"/>
    <n v="-27681"/>
    <n v="-35054"/>
    <n v="-27681"/>
    <n v="-27560"/>
    <n v="-26956"/>
    <n v="-26532"/>
    <n v="-27923"/>
    <n v="-27983"/>
    <n v="-28648"/>
    <n v="-30908"/>
    <n v="-339494"/>
    <n v="0"/>
    <n v="-254620.5"/>
  </r>
  <r>
    <s v="PPLETO: TOTAL OPERATING EXPENSE"/>
    <m/>
    <n v="501990"/>
    <s v="FUEL HANDLING - INDIRECT"/>
    <x v="1"/>
    <s v="0321 - TRIMBLE COUNTY 2 - GENERATION"/>
    <x v="0"/>
    <s v="PLTL: TOTAL LABOR"/>
    <s v="MA41LGE"/>
    <s v="MA41LGE"/>
    <s v="OTHER"/>
    <s v="P42100: GENERATION"/>
    <n v="-26107"/>
    <n v="-23412"/>
    <n v="-23224"/>
    <n v="-24083"/>
    <n v="-23600"/>
    <n v="-22155"/>
    <n v="-24213"/>
    <n v="-25273"/>
    <n v="-24308"/>
    <n v="-26314"/>
    <n v="-19750"/>
    <n v="-21005"/>
    <n v="-283445"/>
    <n v="0"/>
    <n v="-212583.75"/>
  </r>
  <r>
    <s v="PPLETO: TOTAL OPERATING EXPENSE"/>
    <m/>
    <n v="510100"/>
    <s v="MTCE SUPER/ENG - STEAM"/>
    <x v="1"/>
    <s v="0311 - TRIMBLE COUNTY 1 - GENERATION"/>
    <x v="6"/>
    <s v="PLTL: TOTAL LABOR"/>
    <s v="MA42LGE"/>
    <s v="MA42LGE TC"/>
    <s v="OTHER"/>
    <s v="P42100: GENERATION"/>
    <n v="-26094"/>
    <n v="-26190"/>
    <n v="-28640"/>
    <n v="-25600"/>
    <n v="-26339"/>
    <n v="-26313"/>
    <n v="-24605"/>
    <n v="-29697"/>
    <n v="-27363"/>
    <n v="-26777"/>
    <n v="-25363"/>
    <n v="-22966"/>
    <n v="-315947"/>
    <n v="-236960.25"/>
    <n v="0"/>
  </r>
  <r>
    <s v="PPLETO: TOTAL OPERATING EXPENSE"/>
    <m/>
    <n v="513100"/>
    <s v="MTCE-ELECTRIC PLANT"/>
    <x v="1"/>
    <s v="0321 - TRIMBLE COUNTY 2 - GENERATION"/>
    <x v="7"/>
    <s v="PNTL: TOTAL NON-LABOR"/>
    <s v="MA41LGE"/>
    <s v="MA41LGE"/>
    <s v="OTHER"/>
    <s v="P42100: GENERATION"/>
    <n v="-26045"/>
    <n v="-26045"/>
    <n v="-26045"/>
    <n v="-480191"/>
    <n v="-26045"/>
    <n v="-42345"/>
    <n v="-48672"/>
    <n v="-26045"/>
    <n v="-26045"/>
    <n v="-113128"/>
    <n v="-28037"/>
    <n v="-26045"/>
    <n v="-894685"/>
    <n v="0"/>
    <n v="-671013.75"/>
  </r>
  <r>
    <s v="PPLETO: TOTAL OPERATING EXPENSE"/>
    <m/>
    <n v="505100"/>
    <s v="ELECTRIC SYS OPR"/>
    <x v="1"/>
    <s v="0311 - TRIMBLE COUNTY 1 - GENERATION"/>
    <x v="1"/>
    <s v="PLTL: TOTAL LABOR"/>
    <s v="MA42LGE"/>
    <s v="MA42LGE TC"/>
    <s v="OTHER"/>
    <s v="P42100: GENERATION"/>
    <n v="-25813"/>
    <n v="-23060"/>
    <n v="-23133"/>
    <n v="-24126"/>
    <n v="-23811"/>
    <n v="-22494"/>
    <n v="-24639"/>
    <n v="-25137"/>
    <n v="-24322"/>
    <n v="-26224"/>
    <n v="-20275"/>
    <n v="-22273"/>
    <n v="-285308"/>
    <n v="-213981"/>
    <n v="0"/>
  </r>
  <r>
    <s v="PPLETO: TOTAL OPERATING EXPENSE"/>
    <m/>
    <n v="506100"/>
    <s v="MISC STM PWR EXP"/>
    <x v="1"/>
    <s v="0321 - TRIMBLE COUNTY 2 - GENERATION"/>
    <x v="6"/>
    <s v="PNTL: TOTAL NON-LABOR"/>
    <s v="MA60KU"/>
    <s v="MA 60 KU"/>
    <s v="OTHER"/>
    <s v="P42100: GENERATION"/>
    <n v="-25808"/>
    <n v="-26038"/>
    <n v="-27319"/>
    <n v="-34693"/>
    <n v="-27319"/>
    <n v="-27198"/>
    <n v="-26594"/>
    <n v="-26171"/>
    <n v="-27561"/>
    <n v="-27621"/>
    <n v="-28286"/>
    <n v="-30547"/>
    <n v="-335156"/>
    <n v="0"/>
    <n v="-251367"/>
  </r>
  <r>
    <s v="PPLETO: TOTAL OPERATING EXPENSE"/>
    <m/>
    <n v="501090"/>
    <s v="FUEL HANDLING"/>
    <x v="1"/>
    <s v="0321 - TRIMBLE COUNTY 2 - GENERATION"/>
    <x v="4"/>
    <s v="PNTL: TOTAL NON-LABOR"/>
    <s v="MA60KU"/>
    <s v="MA 60 KU"/>
    <s v="OTHER"/>
    <s v="P42100: GENERATION"/>
    <n v="-25667"/>
    <n v="-29004"/>
    <n v="-29004"/>
    <n v="-25667"/>
    <n v="-25667"/>
    <n v="-25667"/>
    <n v="-25667"/>
    <n v="-25667"/>
    <n v="-25667"/>
    <n v="-25667"/>
    <n v="-25667"/>
    <n v="-25667"/>
    <n v="-314682"/>
    <n v="0"/>
    <n v="-236011.5"/>
  </r>
  <r>
    <s v="PPLETO: TOTAL OPERATING EXPENSE"/>
    <m/>
    <n v="926102"/>
    <s v="401K EXPENSE - BURDENS"/>
    <x v="1"/>
    <s v="0321 - TRIMBLE COUNTY 2 - GENERATION"/>
    <x v="8"/>
    <s v="PLTL: TOTAL LABOR"/>
    <s v="MA41LGE"/>
    <s v="MA41LGE"/>
    <s v="OTHER"/>
    <s v="P42100: GENERATION"/>
    <n v="-25629"/>
    <n v="-24375"/>
    <n v="-22900"/>
    <n v="-23843"/>
    <n v="-24779"/>
    <n v="-20813"/>
    <n v="-24211"/>
    <n v="-25058"/>
    <n v="-22759"/>
    <n v="-26118"/>
    <n v="-21021"/>
    <n v="-20066"/>
    <n v="-281572"/>
    <n v="0"/>
    <n v="-211179"/>
  </r>
  <r>
    <s v="PPLETO: TOTAL OPERATING EXPENSE"/>
    <m/>
    <n v="506109"/>
    <s v="SORBENT INJECTION OPERATION"/>
    <x v="1"/>
    <s v="0321 - TRIMBLE COUNTY 2 - GENERATION"/>
    <x v="2"/>
    <s v="PNTL: TOTAL NON-LABOR"/>
    <s v="MA41LGE"/>
    <s v="MA41LGE"/>
    <s v="OTHER"/>
    <s v="P42100: GENERATION"/>
    <n v="-25576"/>
    <n v="-25576"/>
    <n v="-25576"/>
    <n v="-25576"/>
    <n v="-25576"/>
    <n v="-25576"/>
    <n v="-25576"/>
    <n v="-25576"/>
    <n v="-25576"/>
    <n v="-25576"/>
    <n v="-25576"/>
    <n v="-25576"/>
    <n v="-306907"/>
    <n v="0"/>
    <n v="-230180.25"/>
  </r>
  <r>
    <s v="PPLETO: TOTAL OPERATING EXPENSE"/>
    <m/>
    <n v="511100"/>
    <s v="MTCE-STRUCTURES"/>
    <x v="1"/>
    <s v="0311 - TRIMBLE COUNTY 1 - GENERATION"/>
    <x v="2"/>
    <s v="PNTL: TOTAL NON-LABOR"/>
    <s v="MA42LGE"/>
    <s v="MA42LGE TC"/>
    <s v="OTHER"/>
    <s v="P42100: GENERATION"/>
    <n v="-25516"/>
    <n v="-14501"/>
    <n v="-16374"/>
    <n v="-17266"/>
    <n v="-14512"/>
    <n v="-15083"/>
    <n v="-14528"/>
    <n v="-25541"/>
    <n v="-25548"/>
    <n v="-16159"/>
    <n v="-14539"/>
    <n v="-26492"/>
    <n v="-226060"/>
    <n v="-169545"/>
    <n v="0"/>
  </r>
  <r>
    <s v="PPLETO: TOTAL OPERATING EXPENSE"/>
    <m/>
    <n v="513100"/>
    <s v="MTCE-ELECTRIC PLANT"/>
    <x v="1"/>
    <s v="0321 - TRIMBLE COUNTY 2 - GENERATION"/>
    <x v="6"/>
    <s v="PNTL: TOTAL NON-LABOR"/>
    <s v="MA41LGE"/>
    <s v="MA41LGE"/>
    <s v="OTHER"/>
    <s v="P42100: GENERATION"/>
    <n v="-25416"/>
    <n v="-25416"/>
    <n v="-268416"/>
    <n v="-203850"/>
    <n v="-268416"/>
    <n v="-41717"/>
    <n v="-48044"/>
    <n v="-25416"/>
    <n v="-25416"/>
    <n v="-112499"/>
    <n v="-27408"/>
    <n v="-25416"/>
    <n v="-1097430"/>
    <n v="0"/>
    <n v="-823072.5"/>
  </r>
  <r>
    <s v="PPLETO: TOTAL OPERATING EXPENSE"/>
    <m/>
    <n v="511100"/>
    <s v="MTCE-STRUCTURES"/>
    <x v="1"/>
    <s v="0311 - TRIMBLE COUNTY 1 - GENERATION"/>
    <x v="5"/>
    <s v="PNTL: TOTAL NON-LABOR"/>
    <s v="MA42LGE"/>
    <s v="MA42LGE TC"/>
    <s v="OTHER"/>
    <s v="P42100: GENERATION"/>
    <n v="-25415"/>
    <n v="-30659"/>
    <n v="-21086"/>
    <n v="-20951"/>
    <n v="-15696"/>
    <n v="-16225"/>
    <n v="-21117"/>
    <n v="-21119"/>
    <n v="-16081"/>
    <n v="-17565"/>
    <n v="-16083"/>
    <n v="-16046"/>
    <n v="-238042"/>
    <n v="-178531.5"/>
    <n v="0"/>
  </r>
  <r>
    <s v="PPLETO: TOTAL OPERATING EXPENSE"/>
    <m/>
    <n v="926116"/>
    <s v="RETIREMENT INCOME EXPENSE - BURDENS"/>
    <x v="1"/>
    <s v="0321 - TRIMBLE COUNTY 2 - GENERATION"/>
    <x v="0"/>
    <s v="PLTL: TOTAL LABOR"/>
    <s v="MA41LGE"/>
    <s v="MA41LGE"/>
    <s v="OTHER"/>
    <s v="P42100: GENERATION"/>
    <n v="-25411"/>
    <n v="-22866"/>
    <n v="-22693"/>
    <n v="-23612"/>
    <n v="-23222"/>
    <n v="-21883"/>
    <n v="-23937"/>
    <n v="-24816"/>
    <n v="-23838"/>
    <n v="-25859"/>
    <n v="-19489"/>
    <n v="-21070"/>
    <n v="-278696"/>
    <n v="0"/>
    <n v="-209022"/>
  </r>
  <r>
    <s v="PPLETO: TOTAL OPERATING EXPENSE"/>
    <m/>
    <n v="506100"/>
    <s v="MISC STM PWR EXP"/>
    <x v="1"/>
    <s v="0311 - TRIMBLE COUNTY 1 - GENERATION"/>
    <x v="9"/>
    <s v="PNTL: TOTAL NON-LABOR"/>
    <s v="MA42LGE"/>
    <s v="MA42LGE TC"/>
    <s v="OTHER"/>
    <s v="P42100: GENERATION"/>
    <n v="-25408"/>
    <n v="-25599"/>
    <n v="-26667"/>
    <n v="-32815"/>
    <n v="-26667"/>
    <n v="-26567"/>
    <n v="-26063"/>
    <n v="-25710"/>
    <n v="-26869"/>
    <n v="-26919"/>
    <n v="-27474"/>
    <n v="-29358"/>
    <n v="-326116"/>
    <n v="-244587"/>
    <n v="0"/>
  </r>
  <r>
    <s v="PPLETO: TOTAL OPERATING EXPENSE"/>
    <m/>
    <n v="501990"/>
    <s v="FUEL HANDLING - INDIRECT"/>
    <x v="1"/>
    <s v="0321 - TRIMBLE COUNTY 2 - GENERATION"/>
    <x v="9"/>
    <s v="PLTL: TOTAL LABOR"/>
    <s v="MA41LGE"/>
    <s v="MA41LGE"/>
    <s v="OTHER"/>
    <s v="P42100: GENERATION"/>
    <n v="-25346"/>
    <n v="-22730"/>
    <n v="-22548"/>
    <n v="-23382"/>
    <n v="-22913"/>
    <n v="-21510"/>
    <n v="-23508"/>
    <n v="-24537"/>
    <n v="-23600"/>
    <n v="-25548"/>
    <n v="-19175"/>
    <n v="-20393"/>
    <n v="-275189"/>
    <n v="0"/>
    <n v="-206391.75"/>
  </r>
  <r>
    <s v="PPLETO: TOTAL OPERATING EXPENSE"/>
    <m/>
    <n v="500100"/>
    <s v="OPER SUPER/ENG"/>
    <x v="1"/>
    <s v="0311 - TRIMBLE COUNTY 1 - GENERATION"/>
    <x v="8"/>
    <s v="PLTL: TOTAL LABOR"/>
    <s v="MA42LGE"/>
    <s v="MA42LGE TC"/>
    <s v="OTHER"/>
    <s v="P42100: GENERATION"/>
    <n v="-25300"/>
    <n v="-23948"/>
    <n v="-22440"/>
    <n v="-23366"/>
    <n v="-24297"/>
    <n v="-20151"/>
    <n v="-23636"/>
    <n v="-24564"/>
    <n v="-22234"/>
    <n v="-25640"/>
    <n v="-20445"/>
    <n v="-19240"/>
    <n v="-275260"/>
    <n v="-206445"/>
    <n v="0"/>
  </r>
  <r>
    <s v="PPLETO: TOTAL OPERATING EXPENSE"/>
    <m/>
    <n v="506100"/>
    <s v="MISC STM PWR EXP"/>
    <x v="1"/>
    <s v="0321 - TRIMBLE COUNTY 2 - GENERATION"/>
    <x v="4"/>
    <s v="PLTL: TOTAL LABOR"/>
    <s v="MA60KU"/>
    <s v="MA 60 KU"/>
    <s v="OTHER"/>
    <s v="P42100: GENERATION"/>
    <n v="-25253"/>
    <n v="-22628"/>
    <n v="-22575"/>
    <n v="-23495"/>
    <n v="-23128"/>
    <n v="-21805"/>
    <n v="-23857"/>
    <n v="-24575"/>
    <n v="-23703"/>
    <n v="-25615"/>
    <n v="-19547"/>
    <n v="-21212"/>
    <n v="-277393"/>
    <n v="0"/>
    <n v="-208044.75"/>
  </r>
  <r>
    <s v="PPLETO: TOTAL OPERATING EXPENSE"/>
    <m/>
    <n v="511100"/>
    <s v="MTCE-STRUCTURES"/>
    <x v="1"/>
    <s v="0311 - TRIMBLE COUNTY 1 - GENERATION"/>
    <x v="6"/>
    <s v="PNTL: TOTAL NON-LABOR"/>
    <s v="MA42LGE"/>
    <s v="MA42LGE TC"/>
    <s v="OTHER"/>
    <s v="P42100: GENERATION"/>
    <n v="-25233"/>
    <n v="-30772"/>
    <n v="-21703"/>
    <n v="-19366"/>
    <n v="-16845"/>
    <n v="-17368"/>
    <n v="-16860"/>
    <n v="-16862"/>
    <n v="-16868"/>
    <n v="-18353"/>
    <n v="-16870"/>
    <n v="-21877"/>
    <n v="-238979"/>
    <n v="-179234.25"/>
    <n v="0"/>
  </r>
  <r>
    <s v="PPLETO: TOTAL OPERATING EXPENSE"/>
    <m/>
    <n v="505100"/>
    <s v="ELECTRIC SYS OPR"/>
    <x v="1"/>
    <s v="0311 - TRIMBLE COUNTY 1 - GENERATION"/>
    <x v="0"/>
    <s v="PLTL: TOTAL LABOR"/>
    <s v="MA42LGE"/>
    <s v="MA42LGE TC"/>
    <s v="OTHER"/>
    <s v="P42100: GENERATION"/>
    <n v="-25061"/>
    <n v="-22389"/>
    <n v="-22459"/>
    <n v="-23423"/>
    <n v="-23118"/>
    <n v="-21839"/>
    <n v="-23921"/>
    <n v="-24405"/>
    <n v="-23613"/>
    <n v="-25460"/>
    <n v="-19685"/>
    <n v="-21624"/>
    <n v="-276998"/>
    <n v="-207748.5"/>
    <n v="0"/>
  </r>
  <r>
    <s v="PPLETO: TOTAL OPERATING EXPENSE"/>
    <m/>
    <n v="926116"/>
    <s v="RETIREMENT INCOME EXPENSE - BURDENS"/>
    <x v="1"/>
    <s v="0321 - TRIMBLE COUNTY 2 - GENERATION"/>
    <x v="9"/>
    <s v="PLTL: TOTAL LABOR"/>
    <s v="MA41LGE"/>
    <s v="MA41LGE"/>
    <s v="OTHER"/>
    <s v="P42100: GENERATION"/>
    <n v="-25003"/>
    <n v="-22500"/>
    <n v="-22331"/>
    <n v="-23237"/>
    <n v="-22857"/>
    <n v="-21540"/>
    <n v="-23564"/>
    <n v="-24423"/>
    <n v="-23460"/>
    <n v="-25451"/>
    <n v="-19184"/>
    <n v="-20752"/>
    <n v="-274303"/>
    <n v="0"/>
    <n v="-205727.25"/>
  </r>
  <r>
    <s v="PPLETO: TOTAL OPERATING EXPENSE"/>
    <m/>
    <n v="501090"/>
    <s v="FUEL HANDLING"/>
    <x v="1"/>
    <s v="0321 - TRIMBLE COUNTY 2 - GENERATION"/>
    <x v="3"/>
    <s v="PNTL: TOTAL NON-LABOR"/>
    <s v="MA60KU"/>
    <s v="MA 60 KU"/>
    <s v="OTHER"/>
    <s v="P42100: GENERATION"/>
    <n v="-24951"/>
    <n v="-28222"/>
    <n v="-28222"/>
    <n v="-24951"/>
    <n v="-24951"/>
    <n v="-24951"/>
    <n v="-24951"/>
    <n v="-24951"/>
    <n v="-24951"/>
    <n v="-24951"/>
    <n v="-24951"/>
    <n v="-24951"/>
    <n v="-305951"/>
    <n v="0"/>
    <n v="-229463.25"/>
  </r>
  <r>
    <s v="PPLETO: TOTAL OPERATING EXPENSE"/>
    <m/>
    <n v="506109"/>
    <s v="SORBENT INJECTION OPERATION"/>
    <x v="1"/>
    <s v="0321 - TRIMBLE COUNTY 2 - GENERATION"/>
    <x v="1"/>
    <s v="PNTL: TOTAL NON-LABOR"/>
    <s v="MA41LGE"/>
    <s v="MA41LGE"/>
    <s v="OTHER"/>
    <s v="P42100: GENERATION"/>
    <n v="-24831"/>
    <n v="-24831"/>
    <n v="-24831"/>
    <n v="-24831"/>
    <n v="-24831"/>
    <n v="-24831"/>
    <n v="-24831"/>
    <n v="-24831"/>
    <n v="-24831"/>
    <n v="-24831"/>
    <n v="-24831"/>
    <n v="-24831"/>
    <n v="-297975"/>
    <n v="0"/>
    <n v="-223481.25"/>
  </r>
  <r>
    <s v="PPLETO: TOTAL OPERATING EXPENSE"/>
    <m/>
    <n v="511100"/>
    <s v="MTCE-STRUCTURES"/>
    <x v="1"/>
    <s v="0311 - TRIMBLE COUNTY 1 - GENERATION"/>
    <x v="1"/>
    <s v="PNTL: TOTAL NON-LABOR"/>
    <s v="MA42LGE"/>
    <s v="MA42LGE TC"/>
    <s v="OTHER"/>
    <s v="P42100: GENERATION"/>
    <n v="-24803"/>
    <n v="-14108"/>
    <n v="-15927"/>
    <n v="-16793"/>
    <n v="-14119"/>
    <n v="-14674"/>
    <n v="-14135"/>
    <n v="-24828"/>
    <n v="-24834"/>
    <n v="-15718"/>
    <n v="-14145"/>
    <n v="-25751"/>
    <n v="-219835"/>
    <n v="-164876.25"/>
    <n v="0"/>
  </r>
  <r>
    <s v="PPLETO: TOTAL OPERATING EXPENSE"/>
    <m/>
    <n v="506100"/>
    <s v="MISC STM PWR EXP"/>
    <x v="1"/>
    <s v="0321 - TRIMBLE COUNTY 2 - GENERATION"/>
    <x v="5"/>
    <s v="PNTL: TOTAL NON-LABOR"/>
    <s v="MA60KU"/>
    <s v="MA 60 KU"/>
    <s v="OTHER"/>
    <s v="P42100: GENERATION"/>
    <n v="-24793"/>
    <n v="-25023"/>
    <n v="-26304"/>
    <n v="-33678"/>
    <n v="-26304"/>
    <n v="-26183"/>
    <n v="-25727"/>
    <n v="-25304"/>
    <n v="-26694"/>
    <n v="-26754"/>
    <n v="-27419"/>
    <n v="-29679"/>
    <n v="-323862"/>
    <n v="0"/>
    <n v="-242896.5"/>
  </r>
  <r>
    <s v="PPLETO: TOTAL OPERATING EXPENSE"/>
    <m/>
    <n v="513100"/>
    <s v="MTCE-ELECTRIC PLANT"/>
    <x v="1"/>
    <s v="0321 - TRIMBLE COUNTY 2 - GENERATION"/>
    <x v="5"/>
    <s v="PNTL: TOTAL NON-LABOR"/>
    <s v="MA41LGE"/>
    <s v="MA41LGE"/>
    <s v="OTHER"/>
    <s v="P42100: GENERATION"/>
    <n v="-24788"/>
    <n v="-24788"/>
    <n v="-105788"/>
    <n v="-486721"/>
    <n v="-24788"/>
    <n v="-41088"/>
    <n v="-47415"/>
    <n v="-24788"/>
    <n v="-24788"/>
    <n v="-111871"/>
    <n v="-26779"/>
    <n v="-24788"/>
    <n v="-968388"/>
    <n v="0"/>
    <n v="-726291"/>
  </r>
  <r>
    <s v="PPLETO: TOTAL OPERATING EXPENSE"/>
    <m/>
    <n v="501990"/>
    <s v="FUEL HANDLING - INDIRECT"/>
    <x v="1"/>
    <s v="0321 - TRIMBLE COUNTY 2 - GENERATION"/>
    <x v="8"/>
    <s v="PLTL: TOTAL LABOR"/>
    <s v="MA41LGE"/>
    <s v="MA41LGE"/>
    <s v="OTHER"/>
    <s v="P42100: GENERATION"/>
    <n v="-24709"/>
    <n v="-23444"/>
    <n v="-21985"/>
    <n v="-22803"/>
    <n v="-23638"/>
    <n v="-19701"/>
    <n v="-22940"/>
    <n v="-23930"/>
    <n v="-21730"/>
    <n v="-24918"/>
    <n v="-19996"/>
    <n v="-18637"/>
    <n v="-268431"/>
    <n v="0"/>
    <n v="-201323.25"/>
  </r>
  <r>
    <s v="PPLETO: TOTAL OPERATING EXPENSE"/>
    <m/>
    <n v="500100"/>
    <s v="OPER SUPER/ENG"/>
    <x v="1"/>
    <s v="0311 - TRIMBLE COUNTY 1 - GENERATION"/>
    <x v="7"/>
    <s v="PLTL: TOTAL LABOR"/>
    <s v="MA42LGE"/>
    <s v="MA42LGE TC"/>
    <s v="OTHER"/>
    <s v="P42100: GENERATION"/>
    <n v="-24593"/>
    <n v="-23301"/>
    <n v="-25452"/>
    <n v="-21420"/>
    <n v="-24618"/>
    <n v="-23581"/>
    <n v="-21683"/>
    <n v="-26199"/>
    <n v="-22630"/>
    <n v="-24936"/>
    <n v="-22539"/>
    <n v="-18754"/>
    <n v="-279705"/>
    <n v="-209778.75"/>
    <n v="0"/>
  </r>
  <r>
    <s v="PPLETO: TOTAL OPERATING EXPENSE"/>
    <m/>
    <n v="506100"/>
    <s v="MISC STM PWR EXP"/>
    <x v="1"/>
    <s v="0321 - TRIMBLE COUNTY 2 - GENERATION"/>
    <x v="3"/>
    <s v="PLTL: TOTAL LABOR"/>
    <s v="MA60KU"/>
    <s v="MA 60 KU"/>
    <s v="OTHER"/>
    <s v="P42100: GENERATION"/>
    <n v="-24517"/>
    <n v="-21968"/>
    <n v="-21917"/>
    <n v="-22810"/>
    <n v="-22454"/>
    <n v="-21169"/>
    <n v="-23161"/>
    <n v="-23859"/>
    <n v="-23012"/>
    <n v="-24868"/>
    <n v="-18977"/>
    <n v="-20594"/>
    <n v="-269306"/>
    <n v="0"/>
    <n v="-201979.5"/>
  </r>
  <r>
    <s v="PPLETO: TOTAL OPERATING EXPENSE"/>
    <m/>
    <n v="511100"/>
    <s v="MTCE-STRUCTURES"/>
    <x v="1"/>
    <s v="0321 - TRIMBLE COUNTY 2 - GENERATION"/>
    <x v="7"/>
    <s v="PNTL: TOTAL NON-LABOR"/>
    <s v="MA60KU"/>
    <s v="MA 60 KU"/>
    <s v="OTHER"/>
    <s v="P42100: GENERATION"/>
    <n v="-24511"/>
    <n v="-24500"/>
    <n v="-25106"/>
    <n v="-23916"/>
    <n v="-20892"/>
    <n v="-21526"/>
    <n v="-24543"/>
    <n v="-20918"/>
    <n v="-20920"/>
    <n v="-33578"/>
    <n v="-19713"/>
    <n v="-31756"/>
    <n v="-291878"/>
    <n v="0"/>
    <n v="-218908.5"/>
  </r>
  <r>
    <s v="PPLETO: TOTAL OPERATING EXPENSE"/>
    <m/>
    <n v="505100"/>
    <s v="ELECTRIC SYS OPR"/>
    <x v="1"/>
    <s v="0321 - TRIMBLE COUNTY 2 - GENERATION"/>
    <x v="6"/>
    <s v="PLTL: TOTAL LABOR"/>
    <s v="MA60KU"/>
    <s v="MA 60 KU"/>
    <s v="OTHER"/>
    <s v="P42100: GENERATION"/>
    <n v="-24342"/>
    <n v="-24192"/>
    <n v="-26623"/>
    <n v="-24012"/>
    <n v="-24730"/>
    <n v="-24734"/>
    <n v="-23303"/>
    <n v="-27422"/>
    <n v="-25559"/>
    <n v="-24882"/>
    <n v="-24085"/>
    <n v="-22318"/>
    <n v="-296202"/>
    <n v="0"/>
    <n v="-222151.5"/>
  </r>
  <r>
    <s v="PPLETO: TOTAL OPERATING EXPENSE"/>
    <m/>
    <n v="505100"/>
    <s v="ELECTRIC SYS OPR"/>
    <x v="1"/>
    <s v="0311 - TRIMBLE COUNTY 1 - GENERATION"/>
    <x v="9"/>
    <s v="PLTL: TOTAL LABOR"/>
    <s v="MA42LGE"/>
    <s v="MA42LGE TC"/>
    <s v="OTHER"/>
    <s v="P42100: GENERATION"/>
    <n v="-24331"/>
    <n v="-21737"/>
    <n v="-21805"/>
    <n v="-22741"/>
    <n v="-22445"/>
    <n v="-21203"/>
    <n v="-23224"/>
    <n v="-23694"/>
    <n v="-22926"/>
    <n v="-24719"/>
    <n v="-19111"/>
    <n v="-20995"/>
    <n v="-268930"/>
    <n v="-201697.5"/>
    <n v="0"/>
  </r>
  <r>
    <s v="PPLETO: TOTAL OPERATING EXPENSE"/>
    <m/>
    <n v="501090"/>
    <s v="FUEL HANDLING"/>
    <x v="1"/>
    <s v="0321 - TRIMBLE COUNTY 2 - GENERATION"/>
    <x v="2"/>
    <s v="PNTL: TOTAL NON-LABOR"/>
    <s v="MA60KU"/>
    <s v="MA 60 KU"/>
    <s v="OTHER"/>
    <s v="P42100: GENERATION"/>
    <n v="-24255"/>
    <n v="-27462"/>
    <n v="-27462"/>
    <n v="-24255"/>
    <n v="-24255"/>
    <n v="-24255"/>
    <n v="-24255"/>
    <n v="-24255"/>
    <n v="-24255"/>
    <n v="-24255"/>
    <n v="-24255"/>
    <n v="-24255"/>
    <n v="-297473"/>
    <n v="0"/>
    <n v="-223104.75"/>
  </r>
  <r>
    <s v="PPLETO: TOTAL OPERATING EXPENSE"/>
    <m/>
    <n v="506100"/>
    <s v="MISC STM PWR EXP"/>
    <x v="1"/>
    <s v="0311 - TRIMBLE COUNTY 1 - GENERATION"/>
    <x v="8"/>
    <s v="PNTL: TOTAL NON-LABOR"/>
    <s v="MA42LGE"/>
    <s v="MA42LGE TC"/>
    <s v="OTHER"/>
    <s v="P42100: GENERATION"/>
    <n v="-24255"/>
    <n v="-24446"/>
    <n v="-25514"/>
    <n v="-31662"/>
    <n v="-25514"/>
    <n v="-25414"/>
    <n v="-24910"/>
    <n v="-24557"/>
    <n v="-25716"/>
    <n v="-25766"/>
    <n v="-26321"/>
    <n v="-28205"/>
    <n v="-312280"/>
    <n v="-234210"/>
    <n v="0"/>
  </r>
  <r>
    <s v="PPLETO: TOTAL OPERATING EXPENSE"/>
    <m/>
    <n v="500900"/>
    <s v="OPER SUPER/ENG - INDIRECT"/>
    <x v="1"/>
    <s v="0301 - TRIMBLE COUNTY COMMON-GENERATION"/>
    <x v="5"/>
    <s v="PNTL: TOTAL NON-LABOR"/>
    <s v="MA40LGE"/>
    <s v="MASS ALLOC 40 BUDGET"/>
    <s v="GEN O M: OTHER"/>
    <s v="P42100: GENERATION"/>
    <n v="-24223"/>
    <n v="-37475"/>
    <n v="-24141"/>
    <n v="-24359"/>
    <n v="-24242"/>
    <n v="-25554"/>
    <n v="-24305"/>
    <n v="-24314"/>
    <n v="-24323"/>
    <n v="-24541"/>
    <n v="-25218"/>
    <n v="-24421"/>
    <n v="-307117"/>
    <n v="-92866.747593152992"/>
    <n v="-137471.00240684699"/>
  </r>
  <r>
    <s v="PPLETO: TOTAL OPERATING EXPENSE"/>
    <m/>
    <n v="511100"/>
    <s v="MTCE-STRUCTURES"/>
    <x v="1"/>
    <s v="0311 - TRIMBLE COUNTY 1 - GENERATION"/>
    <x v="0"/>
    <s v="PNTL: TOTAL NON-LABOR"/>
    <s v="MA42LGE"/>
    <s v="MA42LGE TC"/>
    <s v="OTHER"/>
    <s v="P42100: GENERATION"/>
    <n v="-24110"/>
    <n v="-13726"/>
    <n v="-15492"/>
    <n v="-16333"/>
    <n v="-13737"/>
    <n v="-14275"/>
    <n v="-13752"/>
    <n v="-24133"/>
    <n v="-24140"/>
    <n v="-15289"/>
    <n v="-13762"/>
    <n v="-25029"/>
    <n v="-213779"/>
    <n v="-160334.25"/>
    <n v="0"/>
  </r>
  <r>
    <s v="PPLETO: TOTAL OPERATING EXPENSE"/>
    <m/>
    <n v="506109"/>
    <s v="SORBENT INJECTION OPERATION"/>
    <x v="1"/>
    <s v="0321 - TRIMBLE COUNTY 2 - GENERATION"/>
    <x v="0"/>
    <s v="PNTL: TOTAL NON-LABOR"/>
    <s v="MA41LGE"/>
    <s v="MA41LGE"/>
    <s v="OTHER"/>
    <s v="P42100: GENERATION"/>
    <n v="-24108"/>
    <n v="-24108"/>
    <n v="-24108"/>
    <n v="-24108"/>
    <n v="-24108"/>
    <n v="-24108"/>
    <n v="-24108"/>
    <n v="-24108"/>
    <n v="-24108"/>
    <n v="-24108"/>
    <n v="-24108"/>
    <n v="-24108"/>
    <n v="-289296"/>
    <n v="0"/>
    <n v="-216972"/>
  </r>
  <r>
    <s v="PPLETO: TOTAL OPERATING EXPENSE"/>
    <m/>
    <n v="500900"/>
    <s v="OPER SUPER/ENG - INDIRECT"/>
    <x v="1"/>
    <s v="0301 - TRIMBLE COUNTY COMMON-GENERATION"/>
    <x v="6"/>
    <s v="PNTL: TOTAL NON-LABOR"/>
    <s v="MA40LGE"/>
    <s v="MASS ALLOC 40 BUDGET"/>
    <s v="GEN O M: OTHER"/>
    <s v="P42100: GENERATION"/>
    <n v="-24103"/>
    <n v="-32091"/>
    <n v="-18357"/>
    <n v="-18575"/>
    <n v="-18299"/>
    <n v="-19589"/>
    <n v="-18340"/>
    <n v="-18167"/>
    <n v="-18176"/>
    <n v="-18394"/>
    <n v="-19229"/>
    <n v="-18456"/>
    <n v="-241777"/>
    <n v="-73109.087523092996"/>
    <n v="-108223.662476907"/>
  </r>
  <r>
    <s v="PPLETO: TOTAL OPERATING EXPENSE"/>
    <m/>
    <n v="926101"/>
    <s v="PENSION SERVICE COST - BURDENS"/>
    <x v="1"/>
    <s v="0321 - TRIMBLE COUNTY 2 - GENERATION"/>
    <x v="4"/>
    <s v="PLTL: TOTAL LABOR"/>
    <s v="MA41LGE"/>
    <s v="MA41LGE"/>
    <s v="OTHER"/>
    <s v="P42100: GENERATION"/>
    <n v="-24095"/>
    <n v="-21681"/>
    <n v="-21517"/>
    <n v="-22388"/>
    <n v="-22019"/>
    <n v="-20749"/>
    <n v="-22697"/>
    <n v="-23530"/>
    <n v="-22602"/>
    <n v="-24519"/>
    <n v="-18479"/>
    <n v="-19979"/>
    <n v="-264255"/>
    <n v="0"/>
    <n v="-198191.25"/>
  </r>
  <r>
    <s v="PPLETO: TOTAL OPERATING EXPENSE"/>
    <m/>
    <n v="506100"/>
    <s v="MISC STM PWR EXP"/>
    <x v="1"/>
    <s v="0321 - TRIMBLE COUNTY 2 - GENERATION"/>
    <x v="2"/>
    <s v="PLTL: TOTAL LABOR"/>
    <s v="MA60KU"/>
    <s v="MA 60 KU"/>
    <s v="OTHER"/>
    <s v="P42100: GENERATION"/>
    <n v="-23802"/>
    <n v="-21328"/>
    <n v="-21278"/>
    <n v="-22145"/>
    <n v="-21799"/>
    <n v="-20552"/>
    <n v="-22486"/>
    <n v="-23163"/>
    <n v="-22341"/>
    <n v="-24144"/>
    <n v="-18424"/>
    <n v="-19994"/>
    <n v="-261457"/>
    <n v="0"/>
    <n v="-196092.75"/>
  </r>
  <r>
    <s v="PPLETO: TOTAL OPERATING EXPENSE"/>
    <m/>
    <n v="505100"/>
    <s v="ELECTRIC SYS OPR"/>
    <x v="1"/>
    <s v="0321 - TRIMBLE COUNTY 2 - GENERATION"/>
    <x v="5"/>
    <s v="PLTL: TOTAL LABOR"/>
    <s v="MA60KU"/>
    <s v="MA 60 KU"/>
    <s v="OTHER"/>
    <s v="P42100: GENERATION"/>
    <n v="-23762"/>
    <n v="-23616"/>
    <n v="-25997"/>
    <n v="-24459"/>
    <n v="-23223"/>
    <n v="-24218"/>
    <n v="-23828"/>
    <n v="-25504"/>
    <n v="-24663"/>
    <n v="-24349"/>
    <n v="-23246"/>
    <n v="-22943"/>
    <n v="-289806"/>
    <n v="0"/>
    <n v="-217354.5"/>
  </r>
  <r>
    <s v="PPLETO: TOTAL OPERATING EXPENSE"/>
    <m/>
    <n v="505100"/>
    <s v="ELECTRIC SYS OPR"/>
    <x v="1"/>
    <s v="0311 - TRIMBLE COUNTY 1 - GENERATION"/>
    <x v="8"/>
    <s v="PLTL: TOTAL LABOR"/>
    <s v="MA42LGE"/>
    <s v="MA42LGE TC"/>
    <s v="OTHER"/>
    <s v="P42100: GENERATION"/>
    <n v="-23727"/>
    <n v="-22391"/>
    <n v="-21273"/>
    <n v="-22198"/>
    <n v="-23113"/>
    <n v="-19525"/>
    <n v="-22699"/>
    <n v="-23129"/>
    <n v="-21186"/>
    <n v="-24134"/>
    <n v="-19867"/>
    <n v="-19374"/>
    <n v="-262615"/>
    <n v="-196961.25"/>
    <n v="0"/>
  </r>
  <r>
    <s v="PPLETO: TOTAL OPERATING EXPENSE"/>
    <m/>
    <n v="501090"/>
    <s v="FUEL HANDLING"/>
    <x v="1"/>
    <s v="0321 - TRIMBLE COUNTY 2 - GENERATION"/>
    <x v="1"/>
    <s v="PNTL: TOTAL NON-LABOR"/>
    <s v="MA60KU"/>
    <s v="MA 60 KU"/>
    <s v="OTHER"/>
    <s v="P42100: GENERATION"/>
    <n v="-23580"/>
    <n v="-26723"/>
    <n v="-26723"/>
    <n v="-23580"/>
    <n v="-23580"/>
    <n v="-23580"/>
    <n v="-23580"/>
    <n v="-23580"/>
    <n v="-23580"/>
    <n v="-23580"/>
    <n v="-23580"/>
    <n v="-23580"/>
    <n v="-289242"/>
    <n v="0"/>
    <n v="-216931.5"/>
  </r>
  <r>
    <s v="PPLETO: TOTAL OPERATING EXPENSE"/>
    <m/>
    <n v="511100"/>
    <s v="MTCE-STRUCTURES"/>
    <x v="1"/>
    <s v="0311 - TRIMBLE COUNTY 1 - GENERATION"/>
    <x v="9"/>
    <s v="PNTL: TOTAL NON-LABOR"/>
    <s v="MA42LGE"/>
    <s v="MA42LGE TC"/>
    <s v="OTHER"/>
    <s v="P42100: GENERATION"/>
    <n v="-23436"/>
    <n v="-13355"/>
    <n v="-15069"/>
    <n v="-15886"/>
    <n v="-13365"/>
    <n v="-13888"/>
    <n v="-13380"/>
    <n v="-23459"/>
    <n v="-23465"/>
    <n v="-14872"/>
    <n v="-13390"/>
    <n v="-24329"/>
    <n v="-207893"/>
    <n v="-155919.75"/>
    <n v="0"/>
  </r>
  <r>
    <s v="PPLETO: TOTAL OPERATING EXPENSE"/>
    <m/>
    <n v="506109"/>
    <s v="SORBENT INJECTION OPERATION"/>
    <x v="1"/>
    <s v="0321 - TRIMBLE COUNTY 2 - GENERATION"/>
    <x v="9"/>
    <s v="PNTL: TOTAL NON-LABOR"/>
    <s v="MA41LGE"/>
    <s v="MA41LGE"/>
    <s v="OTHER"/>
    <s v="P42100: GENERATION"/>
    <n v="-23406"/>
    <n v="-23406"/>
    <n v="-23406"/>
    <n v="-23406"/>
    <n v="-23406"/>
    <n v="-23406"/>
    <n v="-23406"/>
    <n v="-23406"/>
    <n v="-23406"/>
    <n v="-23406"/>
    <n v="-23406"/>
    <n v="-23406"/>
    <n v="-280870"/>
    <n v="0"/>
    <n v="-210652.5"/>
  </r>
  <r>
    <s v="PPLETO: TOTAL OPERATING EXPENSE"/>
    <m/>
    <n v="926101"/>
    <s v="PENSION SERVICE COST - BURDENS"/>
    <x v="1"/>
    <s v="0321 - TRIMBLE COUNTY 2 - GENERATION"/>
    <x v="3"/>
    <s v="PLTL: TOTAL LABOR"/>
    <s v="MA41LGE"/>
    <s v="MA41LGE"/>
    <s v="OTHER"/>
    <s v="P42100: GENERATION"/>
    <n v="-23392"/>
    <n v="-21049"/>
    <n v="-20890"/>
    <n v="-21735"/>
    <n v="-21377"/>
    <n v="-20144"/>
    <n v="-22035"/>
    <n v="-22844"/>
    <n v="-21943"/>
    <n v="-23804"/>
    <n v="-17940"/>
    <n v="-19396"/>
    <n v="-256550"/>
    <n v="0"/>
    <n v="-192412.5"/>
  </r>
  <r>
    <s v="PPLETO: TOTAL OPERATING EXPENSE"/>
    <m/>
    <n v="926102"/>
    <s v="401K EXPENSE - BURDENS"/>
    <x v="1"/>
    <s v="0321 - TRIMBLE COUNTY 2 - GENERATION"/>
    <x v="7"/>
    <s v="PLTL: TOTAL LABOR"/>
    <s v="MA41LGE"/>
    <s v="MA41LGE"/>
    <s v="OTHER"/>
    <s v="P42100: GENERATION"/>
    <n v="-23377"/>
    <n v="-22198"/>
    <n v="-24216"/>
    <n v="-20441"/>
    <n v="-23512"/>
    <n v="-22553"/>
    <n v="-21104"/>
    <n v="-25386"/>
    <n v="-21901"/>
    <n v="-24199"/>
    <n v="-21802"/>
    <n v="-18388"/>
    <n v="-269077"/>
    <n v="0"/>
    <n v="-201807.75"/>
  </r>
  <r>
    <s v="PPLETO: TOTAL OPERATING EXPENSE"/>
    <m/>
    <n v="500100"/>
    <s v="OPER SUPER/ENG"/>
    <x v="1"/>
    <s v="0311 - TRIMBLE COUNTY 1 - GENERATION"/>
    <x v="5"/>
    <s v="PLTL: TOTAL LABOR"/>
    <s v="MA42LGE"/>
    <s v="MA42LGE TC"/>
    <s v="OTHER"/>
    <s v="P42100: GENERATION"/>
    <n v="-23351"/>
    <n v="-23371"/>
    <n v="-25534"/>
    <n v="-23808"/>
    <n v="-22412"/>
    <n v="-23353"/>
    <n v="-22777"/>
    <n v="-24976"/>
    <n v="-24033"/>
    <n v="-23716"/>
    <n v="-22305"/>
    <n v="-21189"/>
    <n v="-280826"/>
    <n v="-210619.5"/>
    <n v="0"/>
  </r>
  <r>
    <s v="PPLETO: TOTAL OPERATING EXPENSE"/>
    <m/>
    <n v="500100"/>
    <s v="OPER SUPER/ENG"/>
    <x v="1"/>
    <s v="0311 - TRIMBLE COUNTY 1 - GENERATION"/>
    <x v="6"/>
    <s v="PLTL: TOTAL LABOR"/>
    <s v="MA42LGE"/>
    <s v="MA42LGE TC"/>
    <s v="OTHER"/>
    <s v="P42100: GENERATION"/>
    <n v="-23344"/>
    <n v="-23368"/>
    <n v="-25527"/>
    <n v="-22811"/>
    <n v="-23389"/>
    <n v="-23342"/>
    <n v="-21777"/>
    <n v="-26288"/>
    <n v="-24354"/>
    <n v="-23710"/>
    <n v="-22620"/>
    <n v="-20180"/>
    <n v="-280710"/>
    <n v="-210532.5"/>
    <n v="0"/>
  </r>
  <r>
    <s v="PPLETO: TOTAL OPERATING EXPENSE"/>
    <m/>
    <n v="506100"/>
    <s v="MISC STM PWR EXP"/>
    <x v="1"/>
    <s v="0321 - TRIMBLE COUNTY 2 - GENERATION"/>
    <x v="1"/>
    <s v="PLTL: TOTAL LABOR"/>
    <s v="MA60KU"/>
    <s v="MA 60 KU"/>
    <s v="OTHER"/>
    <s v="P42100: GENERATION"/>
    <n v="-23110"/>
    <n v="-20707"/>
    <n v="-20659"/>
    <n v="-21501"/>
    <n v="-21165"/>
    <n v="-19954"/>
    <n v="-21832"/>
    <n v="-22489"/>
    <n v="-21691"/>
    <n v="-23441"/>
    <n v="-17888"/>
    <n v="-19412"/>
    <n v="-253848"/>
    <n v="0"/>
    <n v="-190386"/>
  </r>
  <r>
    <s v="PPLETO: TOTAL OPERATING EXPENSE"/>
    <m/>
    <n v="511100"/>
    <s v="MTCE-STRUCTURES"/>
    <x v="1"/>
    <s v="0311 - TRIMBLE COUNTY 1 - GENERATION"/>
    <x v="8"/>
    <s v="PNTL: TOTAL NON-LABOR"/>
    <s v="MA42LGE"/>
    <s v="MA42LGE TC"/>
    <s v="OTHER"/>
    <s v="P42100: GENERATION"/>
    <n v="-22955"/>
    <n v="-12874"/>
    <n v="-14588"/>
    <n v="-15405"/>
    <n v="-12884"/>
    <n v="-13407"/>
    <n v="-12899"/>
    <n v="-12900"/>
    <n v="-22984"/>
    <n v="-14391"/>
    <n v="-12909"/>
    <n v="-23848"/>
    <n v="-192042"/>
    <n v="-144031.5"/>
    <n v="0"/>
  </r>
  <r>
    <s v="PPLETO: TOTAL OPERATING EXPENSE"/>
    <m/>
    <n v="501090"/>
    <s v="FUEL HANDLING"/>
    <x v="1"/>
    <s v="0321 - TRIMBLE COUNTY 2 - GENERATION"/>
    <x v="0"/>
    <s v="PNTL: TOTAL NON-LABOR"/>
    <s v="MA60KU"/>
    <s v="MA 60 KU"/>
    <s v="OTHER"/>
    <s v="P42100: GENERATION"/>
    <n v="-22923"/>
    <n v="-26005"/>
    <n v="-26005"/>
    <n v="-22923"/>
    <n v="-22923"/>
    <n v="-22923"/>
    <n v="-22923"/>
    <n v="-22923"/>
    <n v="-22923"/>
    <n v="-22923"/>
    <n v="-22923"/>
    <n v="-22923"/>
    <n v="-281237"/>
    <n v="0"/>
    <n v="-210927.75"/>
  </r>
  <r>
    <s v="PPLETO: TOTAL OPERATING EXPENSE"/>
    <m/>
    <n v="501990"/>
    <s v="FUEL HANDLING - INDIRECT"/>
    <x v="1"/>
    <s v="0321 - TRIMBLE COUNTY 2 - GENERATION"/>
    <x v="7"/>
    <s v="PLTL: TOTAL LABOR"/>
    <s v="MA41LGE"/>
    <s v="MA41LGE"/>
    <s v="OTHER"/>
    <s v="P42100: GENERATION"/>
    <n v="-22863"/>
    <n v="-21649"/>
    <n v="-23624"/>
    <n v="-19788"/>
    <n v="-22762"/>
    <n v="-21757"/>
    <n v="-19920"/>
    <n v="-24286"/>
    <n v="-20924"/>
    <n v="-23069"/>
    <n v="-20798"/>
    <n v="-17009"/>
    <n v="-258448"/>
    <n v="0"/>
    <n v="-193836"/>
  </r>
  <r>
    <s v="PPLETO: TOTAL OPERATING EXPENSE"/>
    <m/>
    <n v="926101"/>
    <s v="PENSION SERVICE COST - BURDENS"/>
    <x v="1"/>
    <s v="0321 - TRIMBLE COUNTY 2 - GENERATION"/>
    <x v="5"/>
    <s v="PLTL: TOTAL LABOR"/>
    <s v="MA41LGE"/>
    <s v="MA41LGE"/>
    <s v="OTHER"/>
    <s v="P42100: GENERATION"/>
    <n v="-22797"/>
    <n v="-22866"/>
    <n v="-24956"/>
    <n v="-23357"/>
    <n v="-22061"/>
    <n v="-23014"/>
    <n v="-22522"/>
    <n v="-24675"/>
    <n v="-23584"/>
    <n v="-23374"/>
    <n v="-21905"/>
    <n v="-21135"/>
    <n v="-276246"/>
    <n v="0"/>
    <n v="-207184.5"/>
  </r>
  <r>
    <s v="PPLETO: TOTAL OPERATING EXPENSE"/>
    <m/>
    <n v="926101"/>
    <s v="PENSION SERVICE COST - BURDENS"/>
    <x v="1"/>
    <s v="0321 - TRIMBLE COUNTY 2 - GENERATION"/>
    <x v="2"/>
    <s v="PLTL: TOTAL LABOR"/>
    <s v="MA41LGE"/>
    <s v="MA41LGE"/>
    <s v="OTHER"/>
    <s v="P42100: GENERATION"/>
    <n v="-22710"/>
    <n v="-20436"/>
    <n v="-20281"/>
    <n v="-21102"/>
    <n v="-20754"/>
    <n v="-19557"/>
    <n v="-21393"/>
    <n v="-22178"/>
    <n v="-21304"/>
    <n v="-23110"/>
    <n v="-17417"/>
    <n v="-18831"/>
    <n v="-249074"/>
    <n v="0"/>
    <n v="-186805.5"/>
  </r>
  <r>
    <s v="PPLETO: TOTAL OPERATING EXPENSE"/>
    <m/>
    <n v="500900"/>
    <s v="OPER SUPER/ENG - INDIRECT"/>
    <x v="1"/>
    <s v="0301 - TRIMBLE COUNTY COMMON-GENERATION"/>
    <x v="7"/>
    <s v="PLTL: TOTAL LABOR"/>
    <s v="MA40LGE"/>
    <s v="MASS ALLOC 40 BUDGET"/>
    <s v="GEN O M: OTHER"/>
    <s v="P42100: GENERATION"/>
    <n v="-22678"/>
    <n v="-15579"/>
    <n v="-18748"/>
    <n v="-5256"/>
    <n v="-11871"/>
    <n v="-7294"/>
    <n v="181"/>
    <n v="-10552"/>
    <n v="-24"/>
    <n v="-5708"/>
    <n v="1632"/>
    <n v="11580"/>
    <n v="-84316"/>
    <n v="-25495.666765644"/>
    <n v="-37741.333234356003"/>
  </r>
  <r>
    <s v="PPLETO: TOTAL OPERATING EXPENSE"/>
    <m/>
    <n v="926116"/>
    <s v="RETIREMENT INCOME EXPENSE - BURDENS"/>
    <x v="1"/>
    <s v="0321 - TRIMBLE COUNTY 2 - GENERATION"/>
    <x v="8"/>
    <s v="PLTL: TOTAL LABOR"/>
    <s v="MA41LGE"/>
    <s v="MA41LGE"/>
    <s v="OTHER"/>
    <s v="P42100: GENERATION"/>
    <n v="-22591"/>
    <n v="-21487"/>
    <n v="-20186"/>
    <n v="-21018"/>
    <n v="-21843"/>
    <n v="-18346"/>
    <n v="-21342"/>
    <n v="-22088"/>
    <n v="-20062"/>
    <n v="-23022"/>
    <n v="-18530"/>
    <n v="-17687"/>
    <n v="-248202"/>
    <n v="0"/>
    <n v="-186151.5"/>
  </r>
  <r>
    <s v="PPLETO: TOTAL OPERATING EXPENSE"/>
    <m/>
    <n v="506109"/>
    <s v="SORBENT INJECTION OPERATION"/>
    <x v="1"/>
    <s v="0321 - TRIMBLE COUNTY 2 - GENERATION"/>
    <x v="8"/>
    <s v="PNTL: TOTAL NON-LABOR"/>
    <s v="MA41LGE"/>
    <s v="MA41LGE"/>
    <s v="OTHER"/>
    <s v="P42100: GENERATION"/>
    <n v="-22467"/>
    <n v="-22467"/>
    <n v="-22467"/>
    <n v="-22467"/>
    <n v="-22467"/>
    <n v="-22467"/>
    <n v="-22467"/>
    <n v="-22467"/>
    <n v="-22467"/>
    <n v="-22467"/>
    <n v="-22467"/>
    <n v="-22467"/>
    <n v="-269609"/>
    <n v="0"/>
    <n v="-202206.75"/>
  </r>
  <r>
    <s v="PPLETO: TOTAL OPERATING EXPENSE"/>
    <m/>
    <n v="506100"/>
    <s v="MISC STM PWR EXP"/>
    <x v="1"/>
    <s v="0321 - TRIMBLE COUNTY 2 - GENERATION"/>
    <x v="0"/>
    <s v="PLTL: TOTAL LABOR"/>
    <s v="MA60KU"/>
    <s v="MA 60 KU"/>
    <s v="OTHER"/>
    <s v="P42100: GENERATION"/>
    <n v="-22437"/>
    <n v="-20104"/>
    <n v="-20057"/>
    <n v="-20875"/>
    <n v="-20549"/>
    <n v="-19373"/>
    <n v="-21196"/>
    <n v="-21834"/>
    <n v="-21059"/>
    <n v="-22758"/>
    <n v="-17367"/>
    <n v="-18846"/>
    <n v="-246455"/>
    <n v="0"/>
    <n v="-184841.25"/>
  </r>
  <r>
    <s v="PPLETO: TOTAL OPERATING EXPENSE"/>
    <m/>
    <n v="501090"/>
    <s v="FUEL HANDLING"/>
    <x v="1"/>
    <s v="0321 - TRIMBLE COUNTY 2 - GENERATION"/>
    <x v="9"/>
    <s v="PNTL: TOTAL NON-LABOR"/>
    <s v="MA60KU"/>
    <s v="MA 60 KU"/>
    <s v="OTHER"/>
    <s v="P42100: GENERATION"/>
    <n v="-22284"/>
    <n v="-25306"/>
    <n v="-25306"/>
    <n v="-22284"/>
    <n v="-22284"/>
    <n v="-22284"/>
    <n v="-22284"/>
    <n v="-22284"/>
    <n v="-22284"/>
    <n v="-22284"/>
    <n v="-22284"/>
    <n v="-22284"/>
    <n v="-273456"/>
    <n v="0"/>
    <n v="-205092"/>
  </r>
  <r>
    <s v="PPLETO: TOTAL OPERATING EXPENSE"/>
    <m/>
    <n v="926101"/>
    <s v="PENSION SERVICE COST - BURDENS"/>
    <x v="1"/>
    <s v="0321 - TRIMBLE COUNTY 2 - GENERATION"/>
    <x v="8"/>
    <s v="PLTL: TOTAL LABOR"/>
    <s v="MA41LGE"/>
    <s v="MA41LGE"/>
    <s v="OTHER"/>
    <s v="P42100: GENERATION"/>
    <n v="-22247"/>
    <n v="-21159"/>
    <n v="-19878"/>
    <n v="-20697"/>
    <n v="-21510"/>
    <n v="-18066"/>
    <n v="-21017"/>
    <n v="-21752"/>
    <n v="-19756"/>
    <n v="-22671"/>
    <n v="-18247"/>
    <n v="-17418"/>
    <n v="-244417"/>
    <n v="0"/>
    <n v="-183312.75"/>
  </r>
  <r>
    <s v="PPLETO: TOTAL OPERATING EXPENSE"/>
    <m/>
    <n v="926101"/>
    <s v="PENSION SERVICE COST - BURDENS"/>
    <x v="1"/>
    <s v="0321 - TRIMBLE COUNTY 2 - GENERATION"/>
    <x v="1"/>
    <s v="PLTL: TOTAL LABOR"/>
    <s v="MA41LGE"/>
    <s v="MA41LGE"/>
    <s v="OTHER"/>
    <s v="P42100: GENERATION"/>
    <n v="-22049"/>
    <n v="-19841"/>
    <n v="-19691"/>
    <n v="-20488"/>
    <n v="-20150"/>
    <n v="-18988"/>
    <n v="-20770"/>
    <n v="-21533"/>
    <n v="-20684"/>
    <n v="-22438"/>
    <n v="-16911"/>
    <n v="-18283"/>
    <n v="-241825"/>
    <n v="0"/>
    <n v="-181368.75"/>
  </r>
  <r>
    <s v="PPLETO: TOTAL OPERATING EXPENSE"/>
    <m/>
    <n v="505100"/>
    <s v="ELECTRIC SYS OPR"/>
    <x v="1"/>
    <s v="0311 - TRIMBLE COUNTY 1 - GENERATION"/>
    <x v="7"/>
    <s v="PLTL: TOTAL LABOR"/>
    <s v="MA42LGE"/>
    <s v="MA42LGE TC"/>
    <s v="OTHER"/>
    <s v="P42100: GENERATION"/>
    <n v="-22023"/>
    <n v="-20742"/>
    <n v="-22822"/>
    <n v="-19410"/>
    <n v="-22310"/>
    <n v="-21442"/>
    <n v="-19908"/>
    <n v="-23480"/>
    <n v="-20448"/>
    <n v="-22439"/>
    <n v="-20610"/>
    <n v="-17862"/>
    <n v="-253496"/>
    <n v="-190122"/>
    <n v="0"/>
  </r>
  <r>
    <s v="PPLETO: TOTAL OPERATING EXPENSE"/>
    <m/>
    <n v="506109"/>
    <s v="SORBENT INJECTION OPERATION"/>
    <x v="1"/>
    <s v="0321 - TRIMBLE COUNTY 2 - GENERATION"/>
    <x v="7"/>
    <s v="PNTL: TOTAL NON-LABOR"/>
    <s v="MA41LGE"/>
    <s v="MA41LGE"/>
    <s v="OTHER"/>
    <s v="P42100: GENERATION"/>
    <n v="-21979"/>
    <n v="-21979"/>
    <n v="-21979"/>
    <n v="-21979"/>
    <n v="-21979"/>
    <n v="-21979"/>
    <n v="-21979"/>
    <n v="-21979"/>
    <n v="-21979"/>
    <n v="-21979"/>
    <n v="-21979"/>
    <n v="-21979"/>
    <n v="-263746"/>
    <n v="0"/>
    <n v="-197809.5"/>
  </r>
  <r>
    <s v="PPLETO: TOTAL OPERATING EXPENSE"/>
    <m/>
    <n v="506100"/>
    <s v="MISC STM PWR EXP"/>
    <x v="1"/>
    <s v="0311 - TRIMBLE COUNTY 1 - GENERATION"/>
    <x v="7"/>
    <s v="PNTL: TOTAL NON-LABOR"/>
    <s v="MA42LGE"/>
    <s v="MA42LGE TC"/>
    <s v="OTHER"/>
    <s v="P42100: GENERATION"/>
    <n v="-21819"/>
    <n v="-22010"/>
    <n v="-23078"/>
    <n v="-29226"/>
    <n v="-23078"/>
    <n v="-22978"/>
    <n v="-22474"/>
    <n v="-22121"/>
    <n v="-23280"/>
    <n v="-23330"/>
    <n v="-23885"/>
    <n v="-25769"/>
    <n v="-283047"/>
    <n v="-212285.25"/>
    <n v="0"/>
  </r>
  <r>
    <s v="PPLETO: TOTAL OPERATING EXPENSE"/>
    <m/>
    <n v="506100"/>
    <s v="MISC STM PWR EXP"/>
    <x v="1"/>
    <s v="0321 - TRIMBLE COUNTY 2 - GENERATION"/>
    <x v="9"/>
    <s v="PLTL: TOTAL LABOR"/>
    <s v="MA60KU"/>
    <s v="MA 60 KU"/>
    <s v="OTHER"/>
    <s v="P42100: GENERATION"/>
    <n v="-21783"/>
    <n v="-19519"/>
    <n v="-19473"/>
    <n v="-20267"/>
    <n v="-19950"/>
    <n v="-18808"/>
    <n v="-20579"/>
    <n v="-21198"/>
    <n v="-20446"/>
    <n v="-22095"/>
    <n v="-16861"/>
    <n v="-18298"/>
    <n v="-239276"/>
    <n v="0"/>
    <n v="-179457"/>
  </r>
  <r>
    <s v="PPLETO: TOTAL OPERATING EXPENSE"/>
    <m/>
    <n v="514100"/>
    <s v="MTCE-MISC/STM PLANT"/>
    <x v="1"/>
    <s v="0321 - TRIMBLE COUNTY 2 - GENERATION"/>
    <x v="4"/>
    <s v="PLTL: TOTAL LABOR"/>
    <s v="MA41LGE"/>
    <s v="MA41LGE"/>
    <s v="OTHER"/>
    <s v="P42100: GENERATION"/>
    <n v="-21735"/>
    <n v="-19551"/>
    <n v="-19399"/>
    <n v="-20173"/>
    <n v="-19828"/>
    <n v="-18675"/>
    <n v="-20423"/>
    <n v="-21201"/>
    <n v="-20369"/>
    <n v="-22088"/>
    <n v="-16631"/>
    <n v="-17924"/>
    <n v="-237996"/>
    <n v="0"/>
    <n v="-178497"/>
  </r>
  <r>
    <s v="PPLETO: TOTAL OPERATING EXPENSE"/>
    <m/>
    <n v="501090"/>
    <s v="FUEL HANDLING"/>
    <x v="1"/>
    <s v="0321 - TRIMBLE COUNTY 2 - GENERATION"/>
    <x v="8"/>
    <s v="PNTL: TOTAL NON-LABOR"/>
    <s v="MA60KU"/>
    <s v="MA 60 KU"/>
    <s v="OTHER"/>
    <s v="P42100: GENERATION"/>
    <n v="-21687"/>
    <n v="-21687"/>
    <n v="-24709"/>
    <n v="-21687"/>
    <n v="-24709"/>
    <n v="-21687"/>
    <n v="-21687"/>
    <n v="-21687"/>
    <n v="-21687"/>
    <n v="-21687"/>
    <n v="-21687"/>
    <n v="-21687"/>
    <n v="-266289"/>
    <n v="0"/>
    <n v="-199716.75"/>
  </r>
  <r>
    <s v="PPLETO: TOTAL OPERATING EXPENSE"/>
    <m/>
    <n v="512100"/>
    <s v="MTCE-BOILER PLANT"/>
    <x v="1"/>
    <s v="0321 - TRIMBLE COUNTY 2 - GENERATION"/>
    <x v="6"/>
    <s v="PNTL: TOTAL NON-LABOR"/>
    <s v="MA46LGE"/>
    <s v="MA 46 LGE"/>
    <s v="OTHER"/>
    <s v="P42100: GENERATION"/>
    <n v="-21636"/>
    <n v="-28136"/>
    <n v="-108417"/>
    <n v="-128984"/>
    <n v="-19945"/>
    <n v="-14602"/>
    <n v="-14850"/>
    <n v="-13176"/>
    <n v="-29976"/>
    <n v="-19402"/>
    <n v="-13317"/>
    <n v="-17069"/>
    <n v="-429509"/>
    <n v="0"/>
    <n v="-322131.75"/>
  </r>
  <r>
    <s v="PPLETO: TOTAL OPERATING EXPENSE"/>
    <m/>
    <n v="506100"/>
    <s v="MISC STM PWR EXP"/>
    <x v="1"/>
    <s v="0311 - TRIMBLE COUNTY 1 - GENERATION"/>
    <x v="6"/>
    <s v="PNTL: TOTAL NON-LABOR"/>
    <s v="MA42LGE"/>
    <s v="MA42LGE TC"/>
    <s v="OTHER"/>
    <s v="P42100: GENERATION"/>
    <n v="-21517"/>
    <n v="-21709"/>
    <n v="-22777"/>
    <n v="-28924"/>
    <n v="-22777"/>
    <n v="-22676"/>
    <n v="-22172"/>
    <n v="-21820"/>
    <n v="-22978"/>
    <n v="-23029"/>
    <n v="-23583"/>
    <n v="-25468"/>
    <n v="-279430"/>
    <n v="-209572.5"/>
    <n v="0"/>
  </r>
  <r>
    <s v="PPLETO: TOTAL OPERATING EXPENSE"/>
    <m/>
    <n v="926102"/>
    <s v="401K EXPENSE - BURDENS"/>
    <x v="1"/>
    <s v="0321 - TRIMBLE COUNTY 2 - GENERATION"/>
    <x v="6"/>
    <s v="PLTL: TOTAL LABOR"/>
    <s v="MA41LGE"/>
    <s v="MA41LGE"/>
    <s v="OTHER"/>
    <s v="P42100: GENERATION"/>
    <n v="-21507"/>
    <n v="-21574"/>
    <n v="-23539"/>
    <n v="-21101"/>
    <n v="-21677"/>
    <n v="-21662"/>
    <n v="-20275"/>
    <n v="-24358"/>
    <n v="-22528"/>
    <n v="-22017"/>
    <n v="-20927"/>
    <n v="-18914"/>
    <n v="-260079"/>
    <n v="0"/>
    <n v="-195059.25"/>
  </r>
  <r>
    <s v="PPLETO: TOTAL OPERATING EXPENSE"/>
    <m/>
    <n v="926101"/>
    <s v="PENSION SERVICE COST - BURDENS"/>
    <x v="1"/>
    <s v="0321 - TRIMBLE COUNTY 2 - GENERATION"/>
    <x v="6"/>
    <s v="PLTL: TOTAL LABOR"/>
    <s v="MA41LGE"/>
    <s v="MA41LGE"/>
    <s v="OTHER"/>
    <s v="P42100: GENERATION"/>
    <n v="-21478"/>
    <n v="-21545"/>
    <n v="-23507"/>
    <n v="-21073"/>
    <n v="-21648"/>
    <n v="-21633"/>
    <n v="-20248"/>
    <n v="-24325"/>
    <n v="-22498"/>
    <n v="-21987"/>
    <n v="-20899"/>
    <n v="-18889"/>
    <n v="-259730"/>
    <n v="0"/>
    <n v="-194797.5"/>
  </r>
  <r>
    <s v="PPLETO: TOTAL OPERATING EXPENSE"/>
    <m/>
    <n v="926101"/>
    <s v="PENSION SERVICE COST - BURDENS"/>
    <x v="1"/>
    <s v="0321 - TRIMBLE COUNTY 2 - GENERATION"/>
    <x v="0"/>
    <s v="PLTL: TOTAL LABOR"/>
    <s v="MA41LGE"/>
    <s v="MA41LGE"/>
    <s v="OTHER"/>
    <s v="P42100: GENERATION"/>
    <n v="-21407"/>
    <n v="-19263"/>
    <n v="-19117"/>
    <n v="-19891"/>
    <n v="-19563"/>
    <n v="-18435"/>
    <n v="-20165"/>
    <n v="-20906"/>
    <n v="-20082"/>
    <n v="-21784"/>
    <n v="-16418"/>
    <n v="-17750"/>
    <n v="-234782"/>
    <n v="0"/>
    <n v="-176086.5"/>
  </r>
  <r>
    <s v="PPLETO: TOTAL OPERATING EXPENSE"/>
    <m/>
    <n v="501090"/>
    <s v="FUEL HANDLING"/>
    <x v="1"/>
    <s v="0311 - TRIMBLE COUNTY 1 - GENERATION"/>
    <x v="4"/>
    <s v="PNTL: TOTAL NON-LABOR"/>
    <s v="MA42LGE"/>
    <s v="MA42LGE TC"/>
    <s v="OTHER"/>
    <s v="P42100: GENERATION"/>
    <n v="-21400"/>
    <n v="-24181"/>
    <n v="-24181"/>
    <n v="-21400"/>
    <n v="-21400"/>
    <n v="-21400"/>
    <n v="-21400"/>
    <n v="-21400"/>
    <n v="-21400"/>
    <n v="-21400"/>
    <n v="-21400"/>
    <n v="-21400"/>
    <n v="-262361"/>
    <n v="-196770.75"/>
    <n v="0"/>
  </r>
  <r>
    <s v="PPLETO: TOTAL OPERATING EXPENSE"/>
    <m/>
    <n v="926101"/>
    <s v="PENSION SERVICE COST - BURDENS"/>
    <x v="1"/>
    <s v="0321 - TRIMBLE COUNTY 2 - GENERATION"/>
    <x v="7"/>
    <s v="PLTL: TOTAL LABOR"/>
    <s v="MA41LGE"/>
    <s v="MA41LGE"/>
    <s v="OTHER"/>
    <s v="P42100: GENERATION"/>
    <n v="-21376"/>
    <n v="-20298"/>
    <n v="-22143"/>
    <n v="-18691"/>
    <n v="-21499"/>
    <n v="-20622"/>
    <n v="-19297"/>
    <n v="-23213"/>
    <n v="-20026"/>
    <n v="-22128"/>
    <n v="-19935"/>
    <n v="-16814"/>
    <n v="-246044"/>
    <n v="0"/>
    <n v="-184533"/>
  </r>
  <r>
    <s v="PPLETO: TOTAL OPERATING EXPENSE"/>
    <m/>
    <n v="506109"/>
    <s v="SORBENT INJECTION OPERATION"/>
    <x v="1"/>
    <s v="0321 - TRIMBLE COUNTY 2 - GENERATION"/>
    <x v="6"/>
    <s v="PNTL: TOTAL NON-LABOR"/>
    <s v="MA41LGE"/>
    <s v="MA41LGE"/>
    <s v="OTHER"/>
    <s v="P42100: GENERATION"/>
    <n v="-21297"/>
    <n v="-21297"/>
    <n v="-21297"/>
    <n v="-21297"/>
    <n v="-21297"/>
    <n v="-21297"/>
    <n v="-21297"/>
    <n v="-21297"/>
    <n v="-21297"/>
    <n v="-21297"/>
    <n v="-21297"/>
    <n v="-21297"/>
    <n v="-255567"/>
    <n v="0"/>
    <n v="-191675.25"/>
  </r>
  <r>
    <s v="PPLETO: TOTAL OPERATING EXPENSE"/>
    <m/>
    <n v="506100"/>
    <s v="MISC STM PWR EXP"/>
    <x v="1"/>
    <s v="0321 - TRIMBLE COUNTY 2 - GENERATION"/>
    <x v="8"/>
    <s v="PLTL: TOTAL LABOR"/>
    <s v="MA60KU"/>
    <s v="MA 60 KU"/>
    <s v="OTHER"/>
    <s v="P42100: GENERATION"/>
    <n v="-21243"/>
    <n v="-20115"/>
    <n v="-18996"/>
    <n v="-19778"/>
    <n v="-20557"/>
    <n v="-17287"/>
    <n v="-20100"/>
    <n v="-20685"/>
    <n v="-18872"/>
    <n v="-21564"/>
    <n v="-17549"/>
    <n v="-16823"/>
    <n v="-233570"/>
    <n v="0"/>
    <n v="-175177.5"/>
  </r>
  <r>
    <s v="PPLETO: TOTAL OPERATING EXPENSE"/>
    <m/>
    <n v="501090"/>
    <s v="FUEL HANDLING"/>
    <x v="1"/>
    <s v="0321 - TRIMBLE COUNTY 2 - GENERATION"/>
    <x v="7"/>
    <s v="PNTL: TOTAL NON-LABOR"/>
    <s v="MA60KU"/>
    <s v="MA 60 KU"/>
    <s v="OTHER"/>
    <s v="P42100: GENERATION"/>
    <n v="-21108"/>
    <n v="-24130"/>
    <n v="-24130"/>
    <n v="-21108"/>
    <n v="-21108"/>
    <n v="-21108"/>
    <n v="-21108"/>
    <n v="-21108"/>
    <n v="-21108"/>
    <n v="-21108"/>
    <n v="-21108"/>
    <n v="-21108"/>
    <n v="-259343"/>
    <n v="0"/>
    <n v="-194507.25"/>
  </r>
  <r>
    <s v="PPLETO: TOTAL OPERATING EXPENSE"/>
    <m/>
    <n v="514100"/>
    <s v="MTCE-MISC/STM PLANT"/>
    <x v="1"/>
    <s v="0321 - TRIMBLE COUNTY 2 - GENERATION"/>
    <x v="3"/>
    <s v="PLTL: TOTAL LABOR"/>
    <s v="MA41LGE"/>
    <s v="MA41LGE"/>
    <s v="OTHER"/>
    <s v="P42100: GENERATION"/>
    <n v="-21101"/>
    <n v="-18981"/>
    <n v="-18833"/>
    <n v="-19585"/>
    <n v="-19250"/>
    <n v="-18130"/>
    <n v="-19827"/>
    <n v="-20583"/>
    <n v="-19775"/>
    <n v="-21444"/>
    <n v="-16146"/>
    <n v="-17402"/>
    <n v="-231057"/>
    <n v="0"/>
    <n v="-173292.75"/>
  </r>
  <r>
    <s v="PPLETO: TOTAL OPERATING EXPENSE"/>
    <m/>
    <n v="926101"/>
    <s v="PENSION SERVICE COST - BURDENS"/>
    <x v="1"/>
    <s v="0321 - TRIMBLE COUNTY 2 - GENERATION"/>
    <x v="9"/>
    <s v="PLTL: TOTAL LABOR"/>
    <s v="MA41LGE"/>
    <s v="MA41LGE"/>
    <s v="OTHER"/>
    <s v="P42100: GENERATION"/>
    <n v="-21064"/>
    <n v="-18954"/>
    <n v="-18812"/>
    <n v="-19576"/>
    <n v="-19255"/>
    <n v="-18146"/>
    <n v="-19851"/>
    <n v="-20575"/>
    <n v="-19764"/>
    <n v="-21441"/>
    <n v="-16161"/>
    <n v="-17482"/>
    <n v="-231081"/>
    <n v="0"/>
    <n v="-173310.75"/>
  </r>
  <r>
    <s v="PPLETO: TOTAL OPERATING EXPENSE"/>
    <m/>
    <n v="501990"/>
    <s v="FUEL HANDLING - INDIRECT"/>
    <x v="1"/>
    <s v="0321 - TRIMBLE COUNTY 2 - GENERATION"/>
    <x v="6"/>
    <s v="PLTL: TOTAL LABOR"/>
    <s v="MA41LGE"/>
    <s v="MA41LGE"/>
    <s v="OTHER"/>
    <s v="P42100: GENERATION"/>
    <n v="-21006"/>
    <n v="-21011"/>
    <n v="-22976"/>
    <n v="-20445"/>
    <n v="-20935"/>
    <n v="-20868"/>
    <n v="-19396"/>
    <n v="-23614"/>
    <n v="-21850"/>
    <n v="-21235"/>
    <n v="-20229"/>
    <n v="-17804"/>
    <n v="-251369"/>
    <n v="0"/>
    <n v="-188526.75"/>
  </r>
  <r>
    <s v="PPLETO: TOTAL OPERATING EXPENSE"/>
    <m/>
    <n v="506109"/>
    <s v="SORBENT INJECTION OPERATION"/>
    <x v="1"/>
    <s v="0301 - TRIMBLE COUNTY COMMON-GENERATION"/>
    <x v="4"/>
    <s v="PNTL: TOTAL NON-LABOR"/>
    <s v="MA40LGE"/>
    <s v="MASS ALLOC 40 BUDGET"/>
    <s v="GEN O M: OTHER"/>
    <s v="P42100: GENERATION"/>
    <n v="-20978"/>
    <n v="-20978"/>
    <n v="-20978"/>
    <n v="-20978"/>
    <n v="-20978"/>
    <n v="-20978"/>
    <n v="-20978"/>
    <n v="-20978"/>
    <n v="-20978"/>
    <n v="-20978"/>
    <n v="-20978"/>
    <n v="-20978"/>
    <n v="-251732"/>
    <n v="-76119.303409187996"/>
    <n v="-112679.696590812"/>
  </r>
  <r>
    <s v="PPLETO: TOTAL OPERATING EXPENSE"/>
    <m/>
    <n v="513100"/>
    <s v="MTCE-ELECTRIC PLANT"/>
    <x v="1"/>
    <s v="0321 - TRIMBLE COUNTY 2 - GENERATION"/>
    <x v="4"/>
    <s v="PNTL: TOTAL NON-LABOR"/>
    <s v="MA41LGE"/>
    <s v="MA41LGE"/>
    <s v="OTHER"/>
    <s v="P42100: GENERATION"/>
    <n v="-20891"/>
    <n v="-20891"/>
    <n v="-20891"/>
    <n v="-39943"/>
    <n v="-20891"/>
    <n v="-39789"/>
    <n v="-46190"/>
    <n v="-20891"/>
    <n v="1529"/>
    <n v="-121743"/>
    <n v="-23201"/>
    <n v="-20891"/>
    <n v="-394686"/>
    <n v="0"/>
    <n v="-296014.5"/>
  </r>
  <r>
    <s v="PPLETO: TOTAL OPERATING EXPENSE"/>
    <m/>
    <n v="926102"/>
    <s v="401K EXPENSE - BURDENS"/>
    <x v="1"/>
    <s v="0321 - TRIMBLE COUNTY 2 - GENERATION"/>
    <x v="5"/>
    <s v="PLTL: TOTAL LABOR"/>
    <s v="MA41LGE"/>
    <s v="MA41LGE"/>
    <s v="OTHER"/>
    <s v="P42100: GENERATION"/>
    <n v="-20890"/>
    <n v="-20953"/>
    <n v="-22868"/>
    <n v="-21403"/>
    <n v="-20215"/>
    <n v="-21088"/>
    <n v="-20637"/>
    <n v="-22610"/>
    <n v="-21611"/>
    <n v="-21419"/>
    <n v="-20073"/>
    <n v="-19367"/>
    <n v="-253134"/>
    <n v="0"/>
    <n v="-189850.5"/>
  </r>
  <r>
    <s v="PPLETO: TOTAL OPERATING EXPENSE"/>
    <m/>
    <n v="501090"/>
    <s v="FUEL HANDLING"/>
    <x v="1"/>
    <s v="0311 - TRIMBLE COUNTY 1 - GENERATION"/>
    <x v="3"/>
    <s v="PNTL: TOTAL NON-LABOR"/>
    <s v="MA42LGE"/>
    <s v="MA42LGE TC"/>
    <s v="OTHER"/>
    <s v="P42100: GENERATION"/>
    <n v="-20802"/>
    <n v="-23529"/>
    <n v="-23529"/>
    <n v="-20802"/>
    <n v="-20802"/>
    <n v="-20802"/>
    <n v="-20802"/>
    <n v="-20802"/>
    <n v="-20802"/>
    <n v="-20802"/>
    <n v="-20802"/>
    <n v="-20802"/>
    <n v="-255081"/>
    <n v="-191310.75"/>
    <n v="0"/>
  </r>
  <r>
    <s v="PPLETO: TOTAL OPERATING EXPENSE"/>
    <m/>
    <n v="512015"/>
    <s v="SDRS-COMMON H2O SYS"/>
    <x v="1"/>
    <s v="0301 - TRIMBLE COUNTY COMMON-GENERATION"/>
    <x v="4"/>
    <s v="PNTL: TOTAL NON-LABOR"/>
    <s v="MA40LGE"/>
    <s v="MASS ALLOC 40 BUDGET"/>
    <s v="GEN O M: OTHER"/>
    <s v="P42100: GENERATION"/>
    <n v="-20702"/>
    <n v="-20702"/>
    <n v="-20702"/>
    <n v="-37392"/>
    <n v="-64895"/>
    <n v="-26857"/>
    <n v="-20702"/>
    <n v="-20702"/>
    <n v="-20702"/>
    <n v="-95393"/>
    <n v="-20702"/>
    <n v="-20701"/>
    <n v="-390152"/>
    <n v="-117975.06262096799"/>
    <n v="-174638.937379032"/>
  </r>
  <r>
    <s v="PPLETO: TOTAL OPERATING EXPENSE"/>
    <m/>
    <n v="506100"/>
    <s v="MISC STM PWR EXP"/>
    <x v="1"/>
    <s v="0311 - TRIMBLE COUNTY 1 - GENERATION"/>
    <x v="5"/>
    <s v="PNTL: TOTAL NON-LABOR"/>
    <s v="MA42LGE"/>
    <s v="MA42LGE TC"/>
    <s v="OTHER"/>
    <s v="P42100: GENERATION"/>
    <n v="-20671"/>
    <n v="-20863"/>
    <n v="-21931"/>
    <n v="-28078"/>
    <n v="-21931"/>
    <n v="-21830"/>
    <n v="-21449"/>
    <n v="-21096"/>
    <n v="-22255"/>
    <n v="-22306"/>
    <n v="-22860"/>
    <n v="-24744"/>
    <n v="-270014"/>
    <n v="-202510.5"/>
    <n v="0"/>
  </r>
  <r>
    <s v="PPLETO: TOTAL OPERATING EXPENSE"/>
    <m/>
    <n v="501090"/>
    <s v="FUEL HANDLING"/>
    <x v="1"/>
    <s v="0321 - TRIMBLE COUNTY 2 - GENERATION"/>
    <x v="6"/>
    <s v="PNTL: TOTAL NON-LABOR"/>
    <s v="MA60KU"/>
    <s v="MA 60 KU"/>
    <s v="OTHER"/>
    <s v="P42100: GENERATION"/>
    <n v="-20548"/>
    <n v="-20548"/>
    <n v="-23569"/>
    <n v="-20548"/>
    <n v="-23569"/>
    <n v="-20548"/>
    <n v="-20548"/>
    <n v="-20548"/>
    <n v="-20548"/>
    <n v="-20548"/>
    <n v="-20548"/>
    <n v="-20548"/>
    <n v="-252614"/>
    <n v="0"/>
    <n v="-189460.5"/>
  </r>
  <r>
    <s v="PPLETO: TOTAL OPERATING EXPENSE"/>
    <m/>
    <n v="514100"/>
    <s v="MTCE-MISC/STM PLANT"/>
    <x v="1"/>
    <s v="0321 - TRIMBLE COUNTY 2 - GENERATION"/>
    <x v="2"/>
    <s v="PLTL: TOTAL LABOR"/>
    <s v="MA41LGE"/>
    <s v="MA41LGE"/>
    <s v="OTHER"/>
    <s v="P42100: GENERATION"/>
    <n v="-20486"/>
    <n v="-18428"/>
    <n v="-18284"/>
    <n v="-19014"/>
    <n v="-18689"/>
    <n v="-17602"/>
    <n v="-19250"/>
    <n v="-19983"/>
    <n v="-19199"/>
    <n v="-20819"/>
    <n v="-15675"/>
    <n v="-16895"/>
    <n v="-224324"/>
    <n v="0"/>
    <n v="-168243"/>
  </r>
  <r>
    <s v="PPLETO: TOTAL OPERATING EXPENSE"/>
    <m/>
    <n v="501990"/>
    <s v="FUEL HANDLING - INDIRECT"/>
    <x v="1"/>
    <s v="0321 - TRIMBLE COUNTY 2 - GENERATION"/>
    <x v="5"/>
    <s v="PLTL: TOTAL LABOR"/>
    <s v="MA41LGE"/>
    <s v="MA41LGE"/>
    <s v="OTHER"/>
    <s v="P42100: GENERATION"/>
    <n v="-20448"/>
    <n v="-20475"/>
    <n v="-22371"/>
    <n v="-20800"/>
    <n v="-19531"/>
    <n v="-20350"/>
    <n v="-19808"/>
    <n v="-21839"/>
    <n v="-20997"/>
    <n v="-20702"/>
    <n v="-19428"/>
    <n v="-18292"/>
    <n v="-245043"/>
    <n v="0"/>
    <n v="-183782.25"/>
  </r>
  <r>
    <s v="PPLETO: TOTAL OPERATING EXPENSE"/>
    <m/>
    <n v="511100"/>
    <s v="MTCE-STRUCTURES"/>
    <x v="1"/>
    <s v="0311 - TRIMBLE COUNTY 1 - GENERATION"/>
    <x v="7"/>
    <s v="PNTL: TOTAL NON-LABOR"/>
    <s v="MA42LGE"/>
    <s v="MA42LGE TC"/>
    <s v="OTHER"/>
    <s v="P42100: GENERATION"/>
    <n v="-20435"/>
    <n v="-20426"/>
    <n v="-20931"/>
    <n v="-19939"/>
    <n v="-17418"/>
    <n v="-17947"/>
    <n v="-20462"/>
    <n v="-17440"/>
    <n v="-17441"/>
    <n v="-27995"/>
    <n v="-16436"/>
    <n v="-26476"/>
    <n v="-243348"/>
    <n v="-182511"/>
    <n v="0"/>
  </r>
  <r>
    <s v="PPLETO: TOTAL OPERATING EXPENSE"/>
    <m/>
    <n v="513100"/>
    <s v="MTCE-ELECTRIC PLANT"/>
    <x v="1"/>
    <s v="0321 - TRIMBLE COUNTY 2 - GENERATION"/>
    <x v="3"/>
    <s v="PNTL: TOTAL NON-LABOR"/>
    <s v="MA41LGE"/>
    <s v="MA41LGE"/>
    <s v="OTHER"/>
    <s v="P42100: GENERATION"/>
    <n v="-20380"/>
    <n v="-20380"/>
    <n v="-20380"/>
    <n v="-38876"/>
    <n v="-20380"/>
    <n v="-38726"/>
    <n v="-45118"/>
    <n v="-20380"/>
    <n v="1387"/>
    <n v="-118311"/>
    <n v="-22622"/>
    <n v="-20380"/>
    <n v="-384543"/>
    <n v="0"/>
    <n v="-288407.25"/>
  </r>
  <r>
    <s v="PPLETO: TOTAL OPERATING EXPENSE"/>
    <m/>
    <n v="506109"/>
    <s v="SORBENT INJECTION OPERATION"/>
    <x v="1"/>
    <s v="0301 - TRIMBLE COUNTY COMMON-GENERATION"/>
    <x v="3"/>
    <s v="PNTL: TOTAL NON-LABOR"/>
    <s v="MA40LGE"/>
    <s v="MASS ALLOC 40 BUDGET"/>
    <s v="GEN O M: OTHER"/>
    <s v="P42100: GENERATION"/>
    <n v="-20366"/>
    <n v="-20366"/>
    <n v="-20366"/>
    <n v="-20366"/>
    <n v="-20366"/>
    <n v="-20366"/>
    <n v="-20366"/>
    <n v="-20366"/>
    <n v="-20366"/>
    <n v="-20366"/>
    <n v="-20366"/>
    <n v="-20366"/>
    <n v="-244393"/>
    <n v="-73900.119643436992"/>
    <n v="-109394.63035656301"/>
  </r>
  <r>
    <s v="PPLETO: TOTAL OPERATING EXPENSE"/>
    <m/>
    <n v="512015"/>
    <s v="SDRS-COMMON H2O SYS"/>
    <x v="1"/>
    <s v="0301 - TRIMBLE COUNTY COMMON-GENERATION"/>
    <x v="3"/>
    <s v="PNTL: TOTAL NON-LABOR"/>
    <s v="MA40LGE"/>
    <s v="MASS ALLOC 40 BUDGET"/>
    <s v="GEN O M: OTHER"/>
    <s v="P42100: GENERATION"/>
    <n v="-20295"/>
    <n v="-20295"/>
    <n v="-20295"/>
    <n v="-36657"/>
    <n v="-63543"/>
    <n v="-26329"/>
    <n v="-20295"/>
    <n v="-20295"/>
    <n v="-20295"/>
    <n v="-93068"/>
    <n v="-20295"/>
    <n v="-20294"/>
    <n v="-381958"/>
    <n v="-115497.34198102199"/>
    <n v="-170971.15801897799"/>
  </r>
  <r>
    <s v="PPLETO: TOTAL OPERATING EXPENSE"/>
    <m/>
    <n v="505100"/>
    <s v="ELECTRIC SYS OPR"/>
    <x v="1"/>
    <s v="0311 - TRIMBLE COUNTY 1 - GENERATION"/>
    <x v="6"/>
    <s v="PLTL: TOTAL LABOR"/>
    <s v="MA42LGE"/>
    <s v="MA42LGE TC"/>
    <s v="OTHER"/>
    <s v="P42100: GENERATION"/>
    <n v="-20295"/>
    <n v="-20170"/>
    <n v="-22197"/>
    <n v="-20020"/>
    <n v="-20618"/>
    <n v="-20621"/>
    <n v="-19429"/>
    <n v="-22862"/>
    <n v="-21309"/>
    <n v="-20745"/>
    <n v="-20080"/>
    <n v="-18607"/>
    <n v="-246953"/>
    <n v="-185214.75"/>
    <n v="0"/>
  </r>
  <r>
    <s v="PPLETO: TOTAL OPERATING EXPENSE"/>
    <m/>
    <n v="512100"/>
    <s v="MTCE-BOILER PLANT"/>
    <x v="1"/>
    <s v="0321 - TRIMBLE COUNTY 2 - GENERATION"/>
    <x v="5"/>
    <s v="PNTL: TOTAL NON-LABOR"/>
    <s v="MA46LGE"/>
    <s v="MA 46 LGE"/>
    <s v="OTHER"/>
    <s v="P42100: GENERATION"/>
    <n v="-20272"/>
    <n v="-16329"/>
    <n v="-48644"/>
    <n v="-59921"/>
    <n v="-18326"/>
    <n v="-12983"/>
    <n v="-18545"/>
    <n v="-17410"/>
    <n v="-25130"/>
    <n v="-20092"/>
    <n v="-14007"/>
    <n v="-17674"/>
    <n v="-289334"/>
    <n v="0"/>
    <n v="-217000.5"/>
  </r>
  <r>
    <s v="PPLETO: TOTAL OPERATING EXPENSE"/>
    <m/>
    <n v="501090"/>
    <s v="FUEL HANDLING"/>
    <x v="1"/>
    <s v="0311 - TRIMBLE COUNTY 1 - GENERATION"/>
    <x v="2"/>
    <s v="PNTL: TOTAL NON-LABOR"/>
    <s v="MA42LGE"/>
    <s v="MA42LGE TC"/>
    <s v="OTHER"/>
    <s v="P42100: GENERATION"/>
    <n v="-20222"/>
    <n v="-22896"/>
    <n v="-22896"/>
    <n v="-20222"/>
    <n v="-20222"/>
    <n v="-20222"/>
    <n v="-20222"/>
    <n v="-20222"/>
    <n v="-20222"/>
    <n v="-20222"/>
    <n v="-20222"/>
    <n v="-20222"/>
    <n v="-248012"/>
    <n v="-186009"/>
    <n v="0"/>
  </r>
  <r>
    <s v="PPLETO: TOTAL OPERATING EXPENSE"/>
    <m/>
    <n v="500900"/>
    <s v="OPER SUPER/ENG - INDIRECT"/>
    <x v="1"/>
    <s v="0301 - TRIMBLE COUNTY COMMON-GENERATION"/>
    <x v="4"/>
    <s v="PNTL: TOTAL NON-LABOR"/>
    <s v="MA40LGE"/>
    <s v="MASS ALLOC 40 BUDGET"/>
    <s v="GEN O M: OTHER"/>
    <s v="P42100: GENERATION"/>
    <n v="-20132"/>
    <n v="-36247"/>
    <n v="-20232"/>
    <n v="-20232"/>
    <n v="-20144"/>
    <n v="-20132"/>
    <n v="-20132"/>
    <n v="-20032"/>
    <n v="-20032"/>
    <n v="-20032"/>
    <n v="-20119"/>
    <n v="-20130"/>
    <n v="-257596"/>
    <n v="-77892.473269163995"/>
    <n v="-115304.52673083601"/>
  </r>
  <r>
    <s v="PPLETO: TOTAL OPERATING EXPENSE"/>
    <m/>
    <n v="501090"/>
    <s v="FUEL HANDLING"/>
    <x v="1"/>
    <s v="0321 - TRIMBLE COUNTY 2 - GENERATION"/>
    <x v="5"/>
    <s v="PNTL: TOTAL NON-LABOR"/>
    <s v="MA60KU"/>
    <s v="MA 60 KU"/>
    <s v="OTHER"/>
    <s v="P42100: GENERATION"/>
    <n v="-20004"/>
    <n v="-23026"/>
    <n v="-23026"/>
    <n v="-20004"/>
    <n v="-20004"/>
    <n v="-20004"/>
    <n v="-20548"/>
    <n v="-20548"/>
    <n v="-20548"/>
    <n v="-20548"/>
    <n v="-20548"/>
    <n v="-20548"/>
    <n v="-249354"/>
    <n v="0"/>
    <n v="-187015.5"/>
  </r>
  <r>
    <s v="PPLETO: TOTAL OPERATING EXPENSE"/>
    <m/>
    <n v="506900"/>
    <s v="MISC STM PWR EXP - INDIRECT"/>
    <x v="1"/>
    <s v="0321 - TRIMBLE COUNTY 2 - GENERATION"/>
    <x v="5"/>
    <s v="PNTL: TOTAL NON-LABOR"/>
    <s v="MA41LGE"/>
    <s v="MA41LGE"/>
    <s v="OTHER"/>
    <s v="P42100: GENERATION"/>
    <n v="-19935"/>
    <n v="-20314"/>
    <n v="-19621"/>
    <n v="-20502"/>
    <n v="-19269"/>
    <n v="-25918"/>
    <n v="-30601"/>
    <n v="-28663"/>
    <n v="-37339"/>
    <n v="-32874"/>
    <n v="-32001"/>
    <n v="-31152"/>
    <n v="-318188"/>
    <n v="0"/>
    <n v="-238641"/>
  </r>
  <r>
    <s v="PPLETO: TOTAL OPERATING EXPENSE"/>
    <m/>
    <n v="512015"/>
    <s v="SDRS-COMMON H2O SYS"/>
    <x v="1"/>
    <s v="0301 - TRIMBLE COUNTY COMMON-GENERATION"/>
    <x v="2"/>
    <s v="PNTL: TOTAL NON-LABOR"/>
    <s v="MA40LGE"/>
    <s v="MASS ALLOC 40 BUDGET"/>
    <s v="GEN O M: OTHER"/>
    <s v="P42100: GENERATION"/>
    <n v="-19898"/>
    <n v="-19898"/>
    <n v="-19898"/>
    <n v="-35939"/>
    <n v="-62224"/>
    <n v="-25813"/>
    <n v="-19898"/>
    <n v="-19898"/>
    <n v="-19898"/>
    <n v="-90805"/>
    <n v="-19898"/>
    <n v="-19897"/>
    <n v="-373962"/>
    <n v="-113079.49303825799"/>
    <n v="-167392.00696174201"/>
  </r>
  <r>
    <s v="PPLETO: TOTAL OPERATING EXPENSE"/>
    <m/>
    <n v="514100"/>
    <s v="MTCE-MISC/STM PLANT"/>
    <x v="1"/>
    <s v="0321 - TRIMBLE COUNTY 2 - GENERATION"/>
    <x v="1"/>
    <s v="PLTL: TOTAL LABOR"/>
    <s v="MA41LGE"/>
    <s v="MA41LGE"/>
    <s v="OTHER"/>
    <s v="P42100: GENERATION"/>
    <n v="-19890"/>
    <n v="-17891"/>
    <n v="-17752"/>
    <n v="-18461"/>
    <n v="-18145"/>
    <n v="-17090"/>
    <n v="-18689"/>
    <n v="-19401"/>
    <n v="-18640"/>
    <n v="-20213"/>
    <n v="-15219"/>
    <n v="-16403"/>
    <n v="-217795"/>
    <n v="0"/>
    <n v="-163346.25"/>
  </r>
  <r>
    <s v="PPLETO: TOTAL OPERATING EXPENSE"/>
    <m/>
    <n v="513100"/>
    <s v="MTCE-ELECTRIC PLANT"/>
    <x v="1"/>
    <s v="0321 - TRIMBLE COUNTY 2 - GENERATION"/>
    <x v="2"/>
    <s v="PNTL: TOTAL NON-LABOR"/>
    <s v="MA41LGE"/>
    <s v="MA41LGE"/>
    <s v="OTHER"/>
    <s v="P42100: GENERATION"/>
    <n v="-19882"/>
    <n v="-19882"/>
    <n v="-19882"/>
    <n v="-969339"/>
    <n v="-19882"/>
    <n v="-37693"/>
    <n v="-44074"/>
    <n v="-19882"/>
    <n v="1251"/>
    <n v="-114978"/>
    <n v="-22058"/>
    <n v="-19882"/>
    <n v="-1306181"/>
    <n v="0"/>
    <n v="-979635.75"/>
  </r>
  <r>
    <s v="PPLETO: TOTAL OPERATING EXPENSE"/>
    <m/>
    <n v="505100"/>
    <s v="ELECTRIC SYS OPR"/>
    <x v="1"/>
    <s v="0311 - TRIMBLE COUNTY 1 - GENERATION"/>
    <x v="5"/>
    <s v="PLTL: TOTAL LABOR"/>
    <s v="MA42LGE"/>
    <s v="MA42LGE TC"/>
    <s v="OTHER"/>
    <s v="P42100: GENERATION"/>
    <n v="-19811"/>
    <n v="-19689"/>
    <n v="-21674"/>
    <n v="-20393"/>
    <n v="-19362"/>
    <n v="-20191"/>
    <n v="-19866"/>
    <n v="-21264"/>
    <n v="-20562"/>
    <n v="-20300"/>
    <n v="-19381"/>
    <n v="-19128"/>
    <n v="-241621"/>
    <n v="-181215.75"/>
    <n v="0"/>
  </r>
  <r>
    <s v="PPLETO: TOTAL OPERATING EXPENSE"/>
    <m/>
    <n v="502100"/>
    <s v="STM EXP(EX SDRS.SPP)"/>
    <x v="1"/>
    <s v="0321 - TRIMBLE COUNTY 2 - GENERATION"/>
    <x v="4"/>
    <s v="PNTL: TOTAL NON-LABOR"/>
    <s v="MA60KU"/>
    <s v="MA 60 KU"/>
    <s v="OTHER"/>
    <s v="P42100: GENERATION"/>
    <n v="-19787"/>
    <n v="-19787"/>
    <n v="-19787"/>
    <n v="-19787"/>
    <n v="-19787"/>
    <n v="-19787"/>
    <n v="-19787"/>
    <n v="-23124"/>
    <n v="-19787"/>
    <n v="-19787"/>
    <n v="-19787"/>
    <n v="-19787"/>
    <n v="-240785"/>
    <n v="0"/>
    <n v="-180588.75"/>
  </r>
  <r>
    <s v="PPLETO: TOTAL OPERATING EXPENSE"/>
    <m/>
    <n v="506109"/>
    <s v="SORBENT INJECTION OPERATION"/>
    <x v="1"/>
    <s v="0301 - TRIMBLE COUNTY COMMON-GENERATION"/>
    <x v="2"/>
    <s v="PNTL: TOTAL NON-LABOR"/>
    <s v="MA40LGE"/>
    <s v="MASS ALLOC 40 BUDGET"/>
    <s v="GEN O M: OTHER"/>
    <s v="P42100: GENERATION"/>
    <n v="-19773"/>
    <n v="-19773"/>
    <n v="-19773"/>
    <n v="-19773"/>
    <n v="-19773"/>
    <n v="-19773"/>
    <n v="-19773"/>
    <n v="-19773"/>
    <n v="-19773"/>
    <n v="-19773"/>
    <n v="-19773"/>
    <n v="-19773"/>
    <n v="-237270"/>
    <n v="-71746.250456430003"/>
    <n v="-106206.24954357"/>
  </r>
  <r>
    <s v="PPLETO: TOTAL OPERATING EXPENSE"/>
    <m/>
    <n v="500900"/>
    <s v="OPER SUPER/ENG - INDIRECT"/>
    <x v="1"/>
    <s v="0301 - TRIMBLE COUNTY COMMON-GENERATION"/>
    <x v="3"/>
    <s v="PNTL: TOTAL NON-LABOR"/>
    <s v="MA40LGE"/>
    <s v="MASS ALLOC 40 BUDGET"/>
    <s v="GEN O M: OTHER"/>
    <s v="P42100: GENERATION"/>
    <n v="-19729"/>
    <n v="-35527"/>
    <n v="-19827"/>
    <n v="-19827"/>
    <n v="-19741"/>
    <n v="-19729"/>
    <n v="-19729"/>
    <n v="-19630"/>
    <n v="-19630"/>
    <n v="-19630"/>
    <n v="-19716"/>
    <n v="-19726"/>
    <n v="-252442"/>
    <n v="-76333.994848578004"/>
    <n v="-112997.505151422"/>
  </r>
  <r>
    <s v="PPLETO: TOTAL OPERATING EXPENSE"/>
    <m/>
    <n v="506100"/>
    <s v="MISC STM PWR EXP"/>
    <x v="1"/>
    <s v="0321 - TRIMBLE COUNTY 2 - GENERATION"/>
    <x v="7"/>
    <s v="PLTL: TOTAL LABOR"/>
    <s v="MA60KU"/>
    <s v="MA 60 KU"/>
    <s v="OTHER"/>
    <s v="P42100: GENERATION"/>
    <n v="-19691"/>
    <n v="-18611"/>
    <n v="-20392"/>
    <n v="-17244"/>
    <n v="-19821"/>
    <n v="-19015"/>
    <n v="-17564"/>
    <n v="-20992"/>
    <n v="-18195"/>
    <n v="-20018"/>
    <n v="-18216"/>
    <n v="-15448"/>
    <n v="-225208"/>
    <n v="0"/>
    <n v="-168906"/>
  </r>
  <r>
    <s v="PPLETO: TOTAL OPERATING EXPENSE"/>
    <m/>
    <n v="501090"/>
    <s v="FUEL HANDLING"/>
    <x v="1"/>
    <s v="0311 - TRIMBLE COUNTY 1 - GENERATION"/>
    <x v="1"/>
    <s v="PNTL: TOTAL NON-LABOR"/>
    <s v="MA42LGE"/>
    <s v="MA42LGE TC"/>
    <s v="OTHER"/>
    <s v="P42100: GENERATION"/>
    <n v="-19659"/>
    <n v="-22280"/>
    <n v="-22280"/>
    <n v="-19659"/>
    <n v="-19659"/>
    <n v="-19659"/>
    <n v="-19659"/>
    <n v="-19659"/>
    <n v="-19659"/>
    <n v="-19659"/>
    <n v="-19659"/>
    <n v="-19659"/>
    <n v="-241150"/>
    <n v="-180862.5"/>
    <n v="0"/>
  </r>
  <r>
    <s v="PPLETO: TOTAL OPERATING EXPENSE"/>
    <m/>
    <n v="512015"/>
    <s v="SDRS-COMMON H2O SYS"/>
    <x v="1"/>
    <s v="0301 - TRIMBLE COUNTY COMMON-GENERATION"/>
    <x v="1"/>
    <s v="PNTL: TOTAL NON-LABOR"/>
    <s v="MA40LGE"/>
    <s v="MASS ALLOC 40 BUDGET"/>
    <s v="GEN O M: OTHER"/>
    <s v="P42100: GENERATION"/>
    <n v="-19508"/>
    <n v="-19508"/>
    <n v="-19508"/>
    <n v="-35234"/>
    <n v="-60933"/>
    <n v="-25307"/>
    <n v="-19508"/>
    <n v="-19508"/>
    <n v="-19508"/>
    <n v="-88600"/>
    <n v="-19508"/>
    <n v="-19507"/>
    <n v="-366136"/>
    <n v="-110713.049088024"/>
    <n v="-163888.95091197602"/>
  </r>
  <r>
    <s v="PPLETO: TOTAL OPERATING EXPENSE"/>
    <m/>
    <n v="513100"/>
    <s v="MTCE-ELECTRIC PLANT"/>
    <x v="1"/>
    <s v="0321 - TRIMBLE COUNTY 2 - GENERATION"/>
    <x v="1"/>
    <s v="PNTL: TOTAL NON-LABOR"/>
    <s v="MA41LGE"/>
    <s v="MA41LGE"/>
    <s v="OTHER"/>
    <s v="P42100: GENERATION"/>
    <n v="-19396"/>
    <n v="-19396"/>
    <n v="-19396"/>
    <n v="-36831"/>
    <n v="-19396"/>
    <n v="-36690"/>
    <n v="-43055"/>
    <n v="-19396"/>
    <n v="1121"/>
    <n v="-111745"/>
    <n v="-21510"/>
    <n v="-19396"/>
    <n v="-365088"/>
    <n v="0"/>
    <n v="-273816"/>
  </r>
  <r>
    <s v="PPLETO: TOTAL OPERATING EXPENSE"/>
    <m/>
    <n v="500900"/>
    <s v="OPER SUPER/ENG - INDIRECT"/>
    <x v="1"/>
    <s v="0301 - TRIMBLE COUNTY COMMON-GENERATION"/>
    <x v="2"/>
    <s v="PNTL: TOTAL NON-LABOR"/>
    <s v="MA40LGE"/>
    <s v="MASS ALLOC 40 BUDGET"/>
    <s v="GEN O M: OTHER"/>
    <s v="P42100: GENERATION"/>
    <n v="-19335"/>
    <n v="-34824"/>
    <n v="-19431"/>
    <n v="-19431"/>
    <n v="-19347"/>
    <n v="-19335"/>
    <n v="-19335"/>
    <n v="-19239"/>
    <n v="-19239"/>
    <n v="-19239"/>
    <n v="-19323"/>
    <n v="-19333"/>
    <n v="-247409"/>
    <n v="-74812.104687380997"/>
    <n v="-110744.645312619"/>
  </r>
  <r>
    <s v="PPLETO: TOTAL OPERATING EXPENSE"/>
    <m/>
    <n v="514100"/>
    <s v="MTCE-MISC/STM PLANT"/>
    <x v="1"/>
    <s v="0321 - TRIMBLE COUNTY 2 - GENERATION"/>
    <x v="0"/>
    <s v="PLTL: TOTAL LABOR"/>
    <s v="MA41LGE"/>
    <s v="MA41LGE"/>
    <s v="OTHER"/>
    <s v="P42100: GENERATION"/>
    <n v="-19311"/>
    <n v="-17370"/>
    <n v="-17235"/>
    <n v="-17923"/>
    <n v="-17617"/>
    <n v="-16592"/>
    <n v="-18145"/>
    <n v="-18836"/>
    <n v="-18097"/>
    <n v="-19625"/>
    <n v="-14776"/>
    <n v="-15925"/>
    <n v="-211452"/>
    <n v="0"/>
    <n v="-158589"/>
  </r>
  <r>
    <s v="PPLETO: TOTAL OPERATING EXPENSE"/>
    <m/>
    <n v="926116"/>
    <s v="RETIREMENT INCOME EXPENSE - BURDENS"/>
    <x v="1"/>
    <s v="0321 - TRIMBLE COUNTY 2 - GENERATION"/>
    <x v="7"/>
    <s v="PLTL: TOTAL LABOR"/>
    <s v="MA41LGE"/>
    <s v="MA41LGE"/>
    <s v="OTHER"/>
    <s v="P42100: GENERATION"/>
    <n v="-19311"/>
    <n v="-18337"/>
    <n v="-20004"/>
    <n v="-16885"/>
    <n v="-19422"/>
    <n v="-18629"/>
    <n v="-17433"/>
    <n v="-20970"/>
    <n v="-18091"/>
    <n v="-19989"/>
    <n v="-18009"/>
    <n v="-15189"/>
    <n v="-222268"/>
    <n v="0"/>
    <n v="-166701"/>
  </r>
  <r>
    <s v="PPLETO: TOTAL OPERATING EXPENSE"/>
    <m/>
    <n v="502100"/>
    <s v="STM EXP(EX SDRS.SPP)"/>
    <x v="1"/>
    <s v="0321 - TRIMBLE COUNTY 2 - GENERATION"/>
    <x v="3"/>
    <s v="PNTL: TOTAL NON-LABOR"/>
    <s v="MA60KU"/>
    <s v="MA 60 KU"/>
    <s v="OTHER"/>
    <s v="P42100: GENERATION"/>
    <n v="-19285"/>
    <n v="-19285"/>
    <n v="-19285"/>
    <n v="-19285"/>
    <n v="-19285"/>
    <n v="-19285"/>
    <n v="-19285"/>
    <n v="-22556"/>
    <n v="-19285"/>
    <n v="-19285"/>
    <n v="-19285"/>
    <n v="-19285"/>
    <n v="-234694"/>
    <n v="0"/>
    <n v="-176020.5"/>
  </r>
  <r>
    <s v="PPLETO: TOTAL OPERATING EXPENSE"/>
    <m/>
    <n v="506109"/>
    <s v="SORBENT INJECTION OPERATION"/>
    <x v="1"/>
    <s v="0301 - TRIMBLE COUNTY COMMON-GENERATION"/>
    <x v="1"/>
    <s v="PNTL: TOTAL NON-LABOR"/>
    <s v="MA40LGE"/>
    <s v="MASS ALLOC 40 BUDGET"/>
    <s v="GEN O M: OTHER"/>
    <s v="P42100: GENERATION"/>
    <n v="-19197"/>
    <n v="-19197"/>
    <n v="-19197"/>
    <n v="-19197"/>
    <n v="-19197"/>
    <n v="-19197"/>
    <n v="-19197"/>
    <n v="-19197"/>
    <n v="-19197"/>
    <n v="-19197"/>
    <n v="-19197"/>
    <n v="-19197"/>
    <n v="-230365"/>
    <n v="-69658.300612784995"/>
    <n v="-103115.44938721501"/>
  </r>
  <r>
    <s v="PPLETO: TOTAL OPERATING EXPENSE"/>
    <m/>
    <n v="512015"/>
    <s v="SDRS-COMMON H2O SYS"/>
    <x v="1"/>
    <s v="0301 - TRIMBLE COUNTY COMMON-GENERATION"/>
    <x v="0"/>
    <s v="PNTL: TOTAL NON-LABOR"/>
    <s v="MA40LGE"/>
    <s v="MASS ALLOC 40 BUDGET"/>
    <s v="GEN O M: OTHER"/>
    <s v="P42100: GENERATION"/>
    <n v="-19125"/>
    <n v="-19125"/>
    <n v="-19125"/>
    <n v="-34544"/>
    <n v="-59668"/>
    <n v="-24811"/>
    <n v="-19125"/>
    <n v="-19125"/>
    <n v="-19125"/>
    <n v="-86450"/>
    <n v="-19125"/>
    <n v="-19124"/>
    <n v="-358473"/>
    <n v="-108395.89345415699"/>
    <n v="-160458.85654584301"/>
  </r>
  <r>
    <s v="PPLETO: TOTAL OPERATING EXPENSE"/>
    <m/>
    <n v="501090"/>
    <s v="FUEL HANDLING"/>
    <x v="1"/>
    <s v="0311 - TRIMBLE COUNTY 1 - GENERATION"/>
    <x v="0"/>
    <s v="PNTL: TOTAL NON-LABOR"/>
    <s v="MA42LGE"/>
    <s v="MA42LGE TC"/>
    <s v="OTHER"/>
    <s v="P42100: GENERATION"/>
    <n v="-19111"/>
    <n v="-21681"/>
    <n v="-21681"/>
    <n v="-19111"/>
    <n v="-19111"/>
    <n v="-19111"/>
    <n v="-19111"/>
    <n v="-19111"/>
    <n v="-19111"/>
    <n v="-19111"/>
    <n v="-19111"/>
    <n v="-19111"/>
    <n v="-234476"/>
    <n v="-175857"/>
    <n v="0"/>
  </r>
  <r>
    <s v="PPLETO: TOTAL OPERATING EXPENSE"/>
    <m/>
    <n v="500900"/>
    <s v="OPER SUPER/ENG - INDIRECT"/>
    <x v="1"/>
    <s v="0301 - TRIMBLE COUNTY COMMON-GENERATION"/>
    <x v="1"/>
    <s v="PNTL: TOTAL NON-LABOR"/>
    <s v="MA40LGE"/>
    <s v="MASS ALLOC 40 BUDGET"/>
    <s v="GEN O M: OTHER"/>
    <s v="P42100: GENERATION"/>
    <n v="-18949"/>
    <n v="-34134"/>
    <n v="-19043"/>
    <n v="-19043"/>
    <n v="-18961"/>
    <n v="-18949"/>
    <n v="-18949"/>
    <n v="-18854"/>
    <n v="-18854"/>
    <n v="-18854"/>
    <n v="-18937"/>
    <n v="-18946"/>
    <n v="-242473"/>
    <n v="-73319.545610157002"/>
    <n v="-108535.204389843"/>
  </r>
  <r>
    <s v="PPLETO: TOTAL OPERATING EXPENSE"/>
    <m/>
    <n v="513100"/>
    <s v="MTCE-ELECTRIC PLANT"/>
    <x v="1"/>
    <s v="0321 - TRIMBLE COUNTY 2 - GENERATION"/>
    <x v="0"/>
    <s v="PNTL: TOTAL NON-LABOR"/>
    <s v="MA41LGE"/>
    <s v="MA41LGE"/>
    <s v="OTHER"/>
    <s v="P42100: GENERATION"/>
    <n v="-18923"/>
    <n v="-18923"/>
    <n v="-18923"/>
    <n v="-1817850"/>
    <n v="-18923"/>
    <n v="-35713"/>
    <n v="-42061"/>
    <n v="-18923"/>
    <n v="997"/>
    <n v="-108600"/>
    <n v="-20975"/>
    <n v="-18923"/>
    <n v="-2137742"/>
    <n v="0"/>
    <n v="-1603306.5"/>
  </r>
  <r>
    <s v="PPLETO: TOTAL OPERATING EXPENSE"/>
    <m/>
    <n v="502100"/>
    <s v="STM EXP(EX SDRS.SPP)"/>
    <x v="1"/>
    <s v="0321 - TRIMBLE COUNTY 2 - GENERATION"/>
    <x v="2"/>
    <s v="PNTL: TOTAL NON-LABOR"/>
    <s v="MA60KU"/>
    <s v="MA 60 KU"/>
    <s v="OTHER"/>
    <s v="P42100: GENERATION"/>
    <n v="-18797"/>
    <n v="-18797"/>
    <n v="-18797"/>
    <n v="-18797"/>
    <n v="-18797"/>
    <n v="-18797"/>
    <n v="-18797"/>
    <n v="-22004"/>
    <n v="-18797"/>
    <n v="-18797"/>
    <n v="-18797"/>
    <n v="-18797"/>
    <n v="-228770"/>
    <n v="0"/>
    <n v="-171577.5"/>
  </r>
  <r>
    <s v="PPLETO: TOTAL OPERATING EXPENSE"/>
    <m/>
    <n v="500900"/>
    <s v="OPER SUPER/ENG - INDIRECT"/>
    <x v="1"/>
    <s v="0321 - TRIMBLE COUNTY 2 - GENERATION"/>
    <x v="6"/>
    <s v="PLTL: TOTAL LABOR"/>
    <s v="MA41LGE"/>
    <s v="MA41LGE"/>
    <s v="OTHER"/>
    <s v="P42100: GENERATION"/>
    <n v="-18794"/>
    <n v="-16925"/>
    <n v="-18416"/>
    <n v="-13561"/>
    <n v="-13366"/>
    <n v="-12397"/>
    <n v="-9269"/>
    <n v="-14303"/>
    <n v="-11384"/>
    <n v="-10340"/>
    <n v="-8528"/>
    <n v="-5530"/>
    <n v="-152813"/>
    <n v="0"/>
    <n v="-114609.75"/>
  </r>
  <r>
    <s v="PPLETO: TOTAL OPERATING EXPENSE"/>
    <m/>
    <n v="512015"/>
    <s v="SDRS-COMMON H2O SYS"/>
    <x v="1"/>
    <s v="0301 - TRIMBLE COUNTY COMMON-GENERATION"/>
    <x v="5"/>
    <s v="PNTL: TOTAL NON-LABOR"/>
    <s v="MA40LGE"/>
    <s v="MASS ALLOC 40 BUDGET"/>
    <s v="GEN O M: OTHER"/>
    <s v="P42100: GENERATION"/>
    <n v="-18750"/>
    <n v="-18750"/>
    <n v="-18750"/>
    <n v="-33866"/>
    <n v="-58430"/>
    <n v="-24325"/>
    <n v="-18750"/>
    <n v="-18750"/>
    <n v="-18750"/>
    <n v="-84354"/>
    <n v="-18750"/>
    <n v="-18749"/>
    <n v="-350976"/>
    <n v="-106128.93328358399"/>
    <n v="-157103.06671641601"/>
  </r>
  <r>
    <s v="PPLETO: TOTAL OPERATING EXPENSE"/>
    <m/>
    <n v="512015"/>
    <s v="SDRS-COMMON H2O SYS"/>
    <x v="1"/>
    <s v="0301 - TRIMBLE COUNTY COMMON-GENERATION"/>
    <x v="6"/>
    <s v="PNTL: TOTAL NON-LABOR"/>
    <s v="MA40LGE"/>
    <s v="MASS ALLOC 40 BUDGET"/>
    <s v="GEN O M: OTHER"/>
    <s v="P42100: GENERATION"/>
    <n v="-18750"/>
    <n v="-18750"/>
    <n v="-18750"/>
    <n v="-33866"/>
    <n v="-58430"/>
    <n v="-24325"/>
    <n v="-18750"/>
    <n v="-18750"/>
    <n v="-18750"/>
    <n v="-84354"/>
    <n v="-18750"/>
    <n v="-18749"/>
    <n v="-350976"/>
    <n v="-106128.93328358399"/>
    <n v="-157103.06671641601"/>
  </r>
  <r>
    <s v="PPLETO: TOTAL OPERATING EXPENSE"/>
    <m/>
    <n v="512015"/>
    <s v="SDRS-COMMON H2O SYS"/>
    <x v="1"/>
    <s v="0301 - TRIMBLE COUNTY COMMON-GENERATION"/>
    <x v="7"/>
    <s v="PNTL: TOTAL NON-LABOR"/>
    <s v="MA40LGE"/>
    <s v="MASS ALLOC 40 BUDGET"/>
    <s v="GEN O M: OTHER"/>
    <s v="P42100: GENERATION"/>
    <n v="-18750"/>
    <n v="-18750"/>
    <n v="-18750"/>
    <n v="-33866"/>
    <n v="-58430"/>
    <n v="-24325"/>
    <n v="-18750"/>
    <n v="-18750"/>
    <n v="-18750"/>
    <n v="-84354"/>
    <n v="-18750"/>
    <n v="-18749"/>
    <n v="-350976"/>
    <n v="-106128.93328358399"/>
    <n v="-157103.06671641601"/>
  </r>
  <r>
    <s v="PPLETO: TOTAL OPERATING EXPENSE"/>
    <m/>
    <n v="512015"/>
    <s v="SDRS-COMMON H2O SYS"/>
    <x v="1"/>
    <s v="0301 - TRIMBLE COUNTY COMMON-GENERATION"/>
    <x v="8"/>
    <s v="PNTL: TOTAL NON-LABOR"/>
    <s v="MA40LGE"/>
    <s v="MASS ALLOC 40 BUDGET"/>
    <s v="GEN O M: OTHER"/>
    <s v="P42100: GENERATION"/>
    <n v="-18750"/>
    <n v="-18750"/>
    <n v="-18750"/>
    <n v="-33866"/>
    <n v="-58430"/>
    <n v="-24325"/>
    <n v="-18750"/>
    <n v="-18750"/>
    <n v="-51710"/>
    <n v="-84354"/>
    <n v="-18750"/>
    <n v="-18749"/>
    <n v="-383936"/>
    <n v="-116095.454188224"/>
    <n v="-171856.54581177601"/>
  </r>
  <r>
    <s v="PPLETO: TOTAL OPERATING EXPENSE"/>
    <m/>
    <n v="512015"/>
    <s v="SDRS-COMMON H2O SYS"/>
    <x v="1"/>
    <s v="0301 - TRIMBLE COUNTY COMMON-GENERATION"/>
    <x v="9"/>
    <s v="PNTL: TOTAL NON-LABOR"/>
    <s v="MA40LGE"/>
    <s v="MASS ALLOC 40 BUDGET"/>
    <s v="GEN O M: OTHER"/>
    <s v="P42100: GENERATION"/>
    <n v="-18750"/>
    <n v="-18750"/>
    <n v="-18750"/>
    <n v="-33866"/>
    <n v="-58430"/>
    <n v="-24325"/>
    <n v="-18750"/>
    <n v="-18750"/>
    <n v="-18750"/>
    <n v="-84354"/>
    <n v="-18750"/>
    <n v="-18749"/>
    <n v="-350976"/>
    <n v="-106128.93328358399"/>
    <n v="-157103.06671641601"/>
  </r>
  <r>
    <s v="PPLETO: TOTAL OPERATING EXPENSE"/>
    <m/>
    <n v="514100"/>
    <s v="MTCE-MISC/STM PLANT"/>
    <x v="1"/>
    <s v="0321 - TRIMBLE COUNTY 2 - GENERATION"/>
    <x v="9"/>
    <s v="PLTL: TOTAL LABOR"/>
    <s v="MA41LGE"/>
    <s v="MA41LGE"/>
    <s v="OTHER"/>
    <s v="P42100: GENERATION"/>
    <n v="-18748"/>
    <n v="-16864"/>
    <n v="-16733"/>
    <n v="-17401"/>
    <n v="-17104"/>
    <n v="-16109"/>
    <n v="-17616"/>
    <n v="-18288"/>
    <n v="-17570"/>
    <n v="-19053"/>
    <n v="-14345"/>
    <n v="-15461"/>
    <n v="-205293"/>
    <n v="0"/>
    <n v="-153969.75"/>
  </r>
  <r>
    <s v="PPLETO: TOTAL OPERATING EXPENSE"/>
    <m/>
    <n v="506109"/>
    <s v="SORBENT INJECTION OPERATION"/>
    <x v="1"/>
    <s v="0301 - TRIMBLE COUNTY COMMON-GENERATION"/>
    <x v="0"/>
    <s v="PNTL: TOTAL NON-LABOR"/>
    <s v="MA40LGE"/>
    <s v="MASS ALLOC 40 BUDGET"/>
    <s v="GEN O M: OTHER"/>
    <s v="P42100: GENERATION"/>
    <n v="-18638"/>
    <n v="-18638"/>
    <n v="-18638"/>
    <n v="-18638"/>
    <n v="-18638"/>
    <n v="-18638"/>
    <n v="-18638"/>
    <n v="-18638"/>
    <n v="-18638"/>
    <n v="-18638"/>
    <n v="-18638"/>
    <n v="-18638"/>
    <n v="-223656"/>
    <n v="-67629.617701704003"/>
    <n v="-100112.382298296"/>
  </r>
  <r>
    <s v="PPLETO: TOTAL OPERATING EXPENSE"/>
    <m/>
    <n v="501090"/>
    <s v="FUEL HANDLING"/>
    <x v="1"/>
    <s v="0311 - TRIMBLE COUNTY 1 - GENERATION"/>
    <x v="9"/>
    <s v="PNTL: TOTAL NON-LABOR"/>
    <s v="MA42LGE"/>
    <s v="MA42LGE TC"/>
    <s v="OTHER"/>
    <s v="P42100: GENERATION"/>
    <n v="-18579"/>
    <n v="-21099"/>
    <n v="-21099"/>
    <n v="-18579"/>
    <n v="-18579"/>
    <n v="-18579"/>
    <n v="-18579"/>
    <n v="-18579"/>
    <n v="-18579"/>
    <n v="-18579"/>
    <n v="-18579"/>
    <n v="-18579"/>
    <n v="-227989"/>
    <n v="-170991.75"/>
    <n v="0"/>
  </r>
  <r>
    <s v="PPLETO: TOTAL OPERATING EXPENSE"/>
    <m/>
    <n v="500900"/>
    <s v="OPER SUPER/ENG - INDIRECT"/>
    <x v="1"/>
    <s v="0301 - TRIMBLE COUNTY COMMON-GENERATION"/>
    <x v="0"/>
    <s v="PNTL: TOTAL NON-LABOR"/>
    <s v="MA40LGE"/>
    <s v="MASS ALLOC 40 BUDGET"/>
    <s v="GEN O M: OTHER"/>
    <s v="P42100: GENERATION"/>
    <n v="-18570"/>
    <n v="-33458"/>
    <n v="-18663"/>
    <n v="-18663"/>
    <n v="-18582"/>
    <n v="-18570"/>
    <n v="-18570"/>
    <n v="-18478"/>
    <n v="-18478"/>
    <n v="-18478"/>
    <n v="-18559"/>
    <n v="-18568"/>
    <n v="-237635"/>
    <n v="-71856.619999214992"/>
    <n v="-106369.63000078501"/>
  </r>
  <r>
    <s v="PPLETO: TOTAL OPERATING EXPENSE"/>
    <m/>
    <n v="513100"/>
    <s v="MTCE-ELECTRIC PLANT"/>
    <x v="1"/>
    <s v="0321 - TRIMBLE COUNTY 2 - GENERATION"/>
    <x v="9"/>
    <s v="PNTL: TOTAL NON-LABOR"/>
    <s v="MA41LGE"/>
    <s v="MA41LGE"/>
    <s v="OTHER"/>
    <s v="P42100: GENERATION"/>
    <n v="-18462"/>
    <n v="-220962"/>
    <n v="-220962"/>
    <n v="-34896"/>
    <n v="-18462"/>
    <n v="-34763"/>
    <n v="-41090"/>
    <n v="-18462"/>
    <n v="878"/>
    <n v="-105545"/>
    <n v="-20454"/>
    <n v="-18462"/>
    <n v="-751643"/>
    <n v="0"/>
    <n v="-563732.25"/>
  </r>
  <r>
    <s v="PPLETO: TOTAL OPERATING EXPENSE"/>
    <m/>
    <n v="513100"/>
    <s v="MTCE-ELECTRIC PLANT"/>
    <x v="1"/>
    <s v="0321 - TRIMBLE COUNTY 2 - GENERATION"/>
    <x v="8"/>
    <s v="PNTL: TOTAL NON-LABOR"/>
    <s v="MA41LGE"/>
    <s v="MA41LGE"/>
    <s v="OTHER"/>
    <s v="P42100: GENERATION"/>
    <n v="-18365"/>
    <n v="-18365"/>
    <n v="-18365"/>
    <n v="-561299"/>
    <n v="-18365"/>
    <n v="-34666"/>
    <n v="-40993"/>
    <n v="-18365"/>
    <n v="-18365"/>
    <n v="-105449"/>
    <n v="-20357"/>
    <n v="-18365"/>
    <n v="-891322"/>
    <n v="0"/>
    <n v="-668491.5"/>
  </r>
  <r>
    <s v="PPLETO: TOTAL OPERATING EXPENSE"/>
    <m/>
    <n v="500900"/>
    <s v="OPER SUPER/ENG - INDIRECT"/>
    <x v="1"/>
    <s v="0301 - TRIMBLE COUNTY COMMON-GENERATION"/>
    <x v="7"/>
    <s v="PNTL: TOTAL NON-LABOR"/>
    <s v="MA40LGE"/>
    <s v="MASS ALLOC 40 BUDGET"/>
    <s v="GEN O M: OTHER"/>
    <s v="P42100: GENERATION"/>
    <n v="-18336"/>
    <n v="-32582"/>
    <n v="-18427"/>
    <n v="-18427"/>
    <n v="-18347"/>
    <n v="-18336"/>
    <n v="-18336"/>
    <n v="-18245"/>
    <n v="-18245"/>
    <n v="-18245"/>
    <n v="-18325"/>
    <n v="-18335"/>
    <n v="-234188"/>
    <n v="-70814.30818009199"/>
    <n v="-104826.69181990801"/>
  </r>
  <r>
    <s v="PPLETO: TOTAL OPERATING EXPENSE"/>
    <m/>
    <n v="502100"/>
    <s v="STM EXP(EX SDRS.SPP)"/>
    <x v="1"/>
    <s v="0321 - TRIMBLE COUNTY 2 - GENERATION"/>
    <x v="1"/>
    <s v="PNTL: TOTAL NON-LABOR"/>
    <s v="MA60KU"/>
    <s v="MA 60 KU"/>
    <s v="OTHER"/>
    <s v="P42100: GENERATION"/>
    <n v="-18322"/>
    <n v="-18322"/>
    <n v="-18322"/>
    <n v="-18322"/>
    <n v="-18322"/>
    <n v="-18322"/>
    <n v="-18322"/>
    <n v="-21466"/>
    <n v="-18322"/>
    <n v="-18322"/>
    <n v="-18322"/>
    <n v="-18322"/>
    <n v="-223006"/>
    <n v="0"/>
    <n v="-167254.5"/>
  </r>
  <r>
    <s v="PPLETO: TOTAL OPERATING EXPENSE"/>
    <m/>
    <n v="514100"/>
    <s v="MTCE-MISC/STM PLANT"/>
    <x v="1"/>
    <s v="0321 - TRIMBLE COUNTY 2 - GENERATION"/>
    <x v="8"/>
    <s v="PLTL: TOTAL LABOR"/>
    <s v="MA41LGE"/>
    <s v="MA41LGE"/>
    <s v="OTHER"/>
    <s v="P42100: GENERATION"/>
    <n v="-18302"/>
    <n v="-17404"/>
    <n v="-16344"/>
    <n v="-17010"/>
    <n v="-17671"/>
    <n v="-14828"/>
    <n v="-17250"/>
    <n v="-17876"/>
    <n v="-16235"/>
    <n v="-18629"/>
    <n v="-14984"/>
    <n v="-14251"/>
    <n v="-200783"/>
    <n v="0"/>
    <n v="-150587.25"/>
  </r>
  <r>
    <s v="PPLETO: TOTAL OPERATING EXPENSE"/>
    <m/>
    <n v="500900"/>
    <s v="OPER SUPER/ENG - INDIRECT"/>
    <x v="1"/>
    <s v="0301 - TRIMBLE COUNTY COMMON-GENERATION"/>
    <x v="9"/>
    <s v="PNTL: TOTAL NON-LABOR"/>
    <s v="MA40LGE"/>
    <s v="MASS ALLOC 40 BUDGET"/>
    <s v="GEN O M: OTHER"/>
    <s v="P42100: GENERATION"/>
    <n v="-18199"/>
    <n v="-32795"/>
    <n v="-18290"/>
    <n v="-18290"/>
    <n v="-18211"/>
    <n v="-18199"/>
    <n v="-18199"/>
    <n v="-18109"/>
    <n v="-18109"/>
    <n v="-18109"/>
    <n v="-18188"/>
    <n v="-18197"/>
    <n v="-232894"/>
    <n v="-70423.025472245994"/>
    <n v="-104247.47452775401"/>
  </r>
  <r>
    <s v="PPLETO: TOTAL OPERATING EXPENSE"/>
    <m/>
    <n v="506100"/>
    <s v="MISC STM PWR EXP"/>
    <x v="1"/>
    <s v="0321 - TRIMBLE COUNTY 2 - GENERATION"/>
    <x v="6"/>
    <s v="PLTL: TOTAL LABOR"/>
    <s v="MA60KU"/>
    <s v="MA 60 KU"/>
    <s v="OTHER"/>
    <s v="P42100: GENERATION"/>
    <n v="-18132"/>
    <n v="-18098"/>
    <n v="-19833"/>
    <n v="-17808"/>
    <n v="-18302"/>
    <n v="-18288"/>
    <n v="-17149"/>
    <n v="-20443"/>
    <n v="-18986"/>
    <n v="-18495"/>
    <n v="-17753"/>
    <n v="-16156"/>
    <n v="-219443"/>
    <n v="0"/>
    <n v="-164582.25"/>
  </r>
  <r>
    <s v="PPLETO: TOTAL OPERATING EXPENSE"/>
    <m/>
    <n v="506109"/>
    <s v="SORBENT INJECTION OPERATION"/>
    <x v="1"/>
    <s v="0301 - TRIMBLE COUNTY COMMON-GENERATION"/>
    <x v="9"/>
    <s v="PNTL: TOTAL NON-LABOR"/>
    <s v="MA40LGE"/>
    <s v="MASS ALLOC 40 BUDGET"/>
    <s v="GEN O M: OTHER"/>
    <s v="P42100: GENERATION"/>
    <n v="-18095"/>
    <n v="-18095"/>
    <n v="-18095"/>
    <n v="-18095"/>
    <n v="-18095"/>
    <n v="-18095"/>
    <n v="-18095"/>
    <n v="-18095"/>
    <n v="-18095"/>
    <n v="-18095"/>
    <n v="-18095"/>
    <n v="-18095"/>
    <n v="-217141"/>
    <n v="-65659.596958569004"/>
    <n v="-97196.153041430996"/>
  </r>
  <r>
    <s v="PPLETO: TOTAL OPERATING EXPENSE"/>
    <m/>
    <n v="501090"/>
    <s v="FUEL HANDLING"/>
    <x v="1"/>
    <s v="0311 - TRIMBLE COUNTY 1 - GENERATION"/>
    <x v="8"/>
    <s v="PNTL: TOTAL NON-LABOR"/>
    <s v="MA42LGE"/>
    <s v="MA42LGE TC"/>
    <s v="OTHER"/>
    <s v="P42100: GENERATION"/>
    <n v="-18081"/>
    <n v="-18081"/>
    <n v="-20601"/>
    <n v="-18081"/>
    <n v="-20601"/>
    <n v="-18081"/>
    <n v="-18081"/>
    <n v="-18081"/>
    <n v="-18081"/>
    <n v="-18081"/>
    <n v="-18081"/>
    <n v="-18081"/>
    <n v="-222014"/>
    <n v="-166510.5"/>
    <n v="0"/>
  </r>
  <r>
    <s v="PPLETO: TOTAL OPERATING EXPENSE"/>
    <m/>
    <n v="500900"/>
    <s v="OPER SUPER/ENG - INDIRECT"/>
    <x v="1"/>
    <s v="0301 - TRIMBLE COUNTY COMMON-GENERATION"/>
    <x v="8"/>
    <s v="PNTL: TOTAL NON-LABOR"/>
    <s v="MA40LGE"/>
    <s v="MASS ALLOC 40 BUDGET"/>
    <s v="GEN O M: OTHER"/>
    <s v="P42100: GENERATION"/>
    <n v="-18030"/>
    <n v="-32341"/>
    <n v="-18120"/>
    <n v="-18120"/>
    <n v="-18041"/>
    <n v="-18030"/>
    <n v="-18030"/>
    <n v="-17939"/>
    <n v="-17939"/>
    <n v="-17939"/>
    <n v="-18018"/>
    <n v="-18028"/>
    <n v="-230576"/>
    <n v="-69722.103279984003"/>
    <n v="-103209.896720016"/>
  </r>
  <r>
    <s v="PPLETO: TOTAL OPERATING EXPENSE"/>
    <m/>
    <n v="502100"/>
    <s v="STM EXP(EX SDRS.SPP)"/>
    <x v="1"/>
    <s v="0321 - TRIMBLE COUNTY 2 - GENERATION"/>
    <x v="0"/>
    <s v="PNTL: TOTAL NON-LABOR"/>
    <s v="MA60KU"/>
    <s v="MA 60 KU"/>
    <s v="OTHER"/>
    <s v="P42100: GENERATION"/>
    <n v="-17859"/>
    <n v="-17859"/>
    <n v="-17859"/>
    <n v="-17859"/>
    <n v="-17859"/>
    <n v="-17859"/>
    <n v="-17859"/>
    <n v="-20941"/>
    <n v="-17859"/>
    <n v="-17859"/>
    <n v="-17859"/>
    <n v="-17859"/>
    <n v="-217388"/>
    <n v="0"/>
    <n v="-163041"/>
  </r>
  <r>
    <s v="PPLETO: TOTAL OPERATING EXPENSE"/>
    <m/>
    <n v="506100"/>
    <s v="MISC STM PWR EXP"/>
    <x v="1"/>
    <s v="0321 - TRIMBLE COUNTY 2 - GENERATION"/>
    <x v="5"/>
    <s v="PLTL: TOTAL LABOR"/>
    <s v="MA60KU"/>
    <s v="MA 60 KU"/>
    <s v="OTHER"/>
    <s v="P42100: GENERATION"/>
    <n v="-17697"/>
    <n v="-17662"/>
    <n v="-19362"/>
    <n v="-18142"/>
    <n v="-17158"/>
    <n v="-17890"/>
    <n v="-17533"/>
    <n v="-18988"/>
    <n v="-18306"/>
    <n v="-18083"/>
    <n v="-17116"/>
    <n v="-16608"/>
    <n v="-214545"/>
    <n v="0"/>
    <n v="-160908.75"/>
  </r>
  <r>
    <s v="PPLETO: TOTAL OPERATING EXPENSE"/>
    <m/>
    <n v="501090"/>
    <s v="FUEL HANDLING"/>
    <x v="1"/>
    <s v="0311 - TRIMBLE COUNTY 1 - GENERATION"/>
    <x v="7"/>
    <s v="PNTL: TOTAL NON-LABOR"/>
    <s v="MA42LGE"/>
    <s v="MA42LGE TC"/>
    <s v="OTHER"/>
    <s v="P42100: GENERATION"/>
    <n v="-17599"/>
    <n v="-20118"/>
    <n v="-20118"/>
    <n v="-17599"/>
    <n v="-17599"/>
    <n v="-17599"/>
    <n v="-17599"/>
    <n v="-17599"/>
    <n v="-17599"/>
    <n v="-17599"/>
    <n v="-17599"/>
    <n v="-17599"/>
    <n v="-216222"/>
    <n v="-162166.5"/>
    <n v="0"/>
  </r>
  <r>
    <s v="PPLETO: TOTAL OPERATING EXPENSE"/>
    <m/>
    <n v="502100"/>
    <s v="STM EXP(EX SDRS.SPP)"/>
    <x v="1"/>
    <s v="0321 - TRIMBLE COUNTY 2 - GENERATION"/>
    <x v="9"/>
    <s v="PNTL: TOTAL NON-LABOR"/>
    <s v="MA60KU"/>
    <s v="MA 60 KU"/>
    <s v="OTHER"/>
    <s v="P42100: GENERATION"/>
    <n v="-17408"/>
    <n v="-17408"/>
    <n v="-17408"/>
    <n v="-17408"/>
    <n v="-17408"/>
    <n v="-17408"/>
    <n v="-17408"/>
    <n v="-20430"/>
    <n v="-17408"/>
    <n v="-17408"/>
    <n v="-17408"/>
    <n v="-17408"/>
    <n v="-211916"/>
    <n v="0"/>
    <n v="-158937"/>
  </r>
  <r>
    <s v="PPLETO: TOTAL OPERATING EXPENSE"/>
    <m/>
    <n v="506109"/>
    <s v="SORBENT INJECTION OPERATION"/>
    <x v="1"/>
    <s v="0301 - TRIMBLE COUNTY COMMON-GENERATION"/>
    <x v="8"/>
    <s v="PNTL: TOTAL NON-LABOR"/>
    <s v="MA40LGE"/>
    <s v="MASS ALLOC 40 BUDGET"/>
    <s v="GEN O M: OTHER"/>
    <s v="P42100: GENERATION"/>
    <n v="-17370"/>
    <n v="-17370"/>
    <n v="-17370"/>
    <n v="-17370"/>
    <n v="-17370"/>
    <n v="-17370"/>
    <n v="-17370"/>
    <n v="-17370"/>
    <n v="-17370"/>
    <n v="-17370"/>
    <n v="-17370"/>
    <n v="-17370"/>
    <n v="-208436"/>
    <n v="-63027.358958723999"/>
    <n v="-93299.641041276001"/>
  </r>
  <r>
    <s v="PPLETO: TOTAL OPERATING EXPENSE"/>
    <m/>
    <n v="501090"/>
    <s v="FUEL HANDLING"/>
    <x v="1"/>
    <s v="0311 - TRIMBLE COUNTY 1 - GENERATION"/>
    <x v="6"/>
    <s v="PNTL: TOTAL NON-LABOR"/>
    <s v="MA42LGE"/>
    <s v="MA42LGE TC"/>
    <s v="OTHER"/>
    <s v="P42100: GENERATION"/>
    <n v="-17131"/>
    <n v="-17131"/>
    <n v="-19651"/>
    <n v="-17131"/>
    <n v="-19651"/>
    <n v="-17131"/>
    <n v="-17131"/>
    <n v="-17131"/>
    <n v="-17131"/>
    <n v="-17131"/>
    <n v="-17131"/>
    <n v="-17131"/>
    <n v="-210612"/>
    <n v="-157959"/>
    <n v="0"/>
  </r>
  <r>
    <s v="PPLETO: TOTAL OPERATING EXPENSE"/>
    <m/>
    <n v="502100"/>
    <s v="STM EXP(EX SDRS.SPP)"/>
    <x v="1"/>
    <s v="0321 - TRIMBLE COUNTY 2 - GENERATION"/>
    <x v="8"/>
    <s v="PNTL: TOTAL NON-LABOR"/>
    <s v="MA60KU"/>
    <s v="MA 60 KU"/>
    <s v="OTHER"/>
    <s v="P42100: GENERATION"/>
    <n v="-17090"/>
    <n v="-17091"/>
    <n v="-17090"/>
    <n v="-17090"/>
    <n v="-17090"/>
    <n v="-17090"/>
    <n v="-20112"/>
    <n v="-17090"/>
    <n v="-17090"/>
    <n v="-17090"/>
    <n v="-17090"/>
    <n v="-17090"/>
    <n v="-208104"/>
    <n v="0"/>
    <n v="-156078"/>
  </r>
  <r>
    <s v="PPLETO: TOTAL OPERATING EXPENSE"/>
    <m/>
    <n v="506109"/>
    <s v="SORBENT INJECTION OPERATION"/>
    <x v="1"/>
    <s v="0301 - TRIMBLE COUNTY COMMON-GENERATION"/>
    <x v="7"/>
    <s v="PNTL: TOTAL NON-LABOR"/>
    <s v="MA40LGE"/>
    <s v="MASS ALLOC 40 BUDGET"/>
    <s v="GEN O M: OTHER"/>
    <s v="P42100: GENERATION"/>
    <n v="-16992"/>
    <n v="-16992"/>
    <n v="-16992"/>
    <n v="-16992"/>
    <n v="-16992"/>
    <n v="-16992"/>
    <n v="-16992"/>
    <n v="-16992"/>
    <n v="-16992"/>
    <n v="-16992"/>
    <n v="-16992"/>
    <n v="-16992"/>
    <n v="-203902"/>
    <n v="-61656.357569717999"/>
    <n v="-91270.142430282009"/>
  </r>
  <r>
    <s v="PPLETO: TOTAL OPERATING EXPENSE"/>
    <m/>
    <n v="514100"/>
    <s v="MTCE-MISC/STM PLANT"/>
    <x v="1"/>
    <s v="0321 - TRIMBLE COUNTY 2 - GENERATION"/>
    <x v="7"/>
    <s v="PLTL: TOTAL LABOR"/>
    <s v="MA41LGE"/>
    <s v="MA41LGE"/>
    <s v="OTHER"/>
    <s v="P42100: GENERATION"/>
    <n v="-16940"/>
    <n v="-16083"/>
    <n v="-17545"/>
    <n v="-14791"/>
    <n v="-17013"/>
    <n v="-16313"/>
    <n v="-15023"/>
    <n v="-18123"/>
    <n v="-15631"/>
    <n v="-17263"/>
    <n v="-15550"/>
    <n v="-13030"/>
    <n v="-193305"/>
    <n v="0"/>
    <n v="-144978.75"/>
  </r>
  <r>
    <s v="PPLETO: TOTAL OPERATING EXPENSE"/>
    <m/>
    <n v="502100"/>
    <s v="STM EXP(EX SDRS.SPP)"/>
    <x v="1"/>
    <s v="0321 - TRIMBLE COUNTY 2 - GENERATION"/>
    <x v="7"/>
    <s v="PNTL: TOTAL NON-LABOR"/>
    <s v="MA60KU"/>
    <s v="MA 60 KU"/>
    <s v="OTHER"/>
    <s v="P42100: GENERATION"/>
    <n v="-16925"/>
    <n v="-17009"/>
    <n v="-16925"/>
    <n v="-16925"/>
    <n v="-19947"/>
    <n v="-16925"/>
    <n v="-16925"/>
    <n v="-16925"/>
    <n v="-16925"/>
    <n v="-16925"/>
    <n v="-16925"/>
    <n v="-16925"/>
    <n v="-206208"/>
    <n v="0"/>
    <n v="-154656"/>
  </r>
  <r>
    <s v="PPLETO: TOTAL OPERATING EXPENSE"/>
    <m/>
    <n v="510900"/>
    <s v="MTCE SUPER/ENG - STEAM - INDIRECT"/>
    <x v="1"/>
    <s v="0321 - TRIMBLE COUNTY 2 - GENERATION"/>
    <x v="4"/>
    <s v="PLTL: TOTAL LABOR"/>
    <s v="MA60KU"/>
    <s v="MA 60 KU"/>
    <s v="OTHER"/>
    <s v="P42100: GENERATION"/>
    <n v="-16872"/>
    <n v="-15179"/>
    <n v="-15077"/>
    <n v="-15706"/>
    <n v="-15461"/>
    <n v="-14583"/>
    <n v="-15961"/>
    <n v="-16507"/>
    <n v="-15861"/>
    <n v="-17208"/>
    <n v="-12987"/>
    <n v="-14103"/>
    <n v="-185505"/>
    <n v="0"/>
    <n v="-139128.75"/>
  </r>
  <r>
    <s v="PPLETO: TOTAL OPERATING EXPENSE"/>
    <m/>
    <n v="926116"/>
    <s v="RETIREMENT INCOME EXPENSE - BURDENS"/>
    <x v="1"/>
    <s v="0321 - TRIMBLE COUNTY 2 - GENERATION"/>
    <x v="6"/>
    <s v="PLTL: TOTAL LABOR"/>
    <s v="MA41LGE"/>
    <s v="MA41LGE"/>
    <s v="OTHER"/>
    <s v="P42100: GENERATION"/>
    <n v="-16832"/>
    <n v="-16884"/>
    <n v="-18422"/>
    <n v="-16514"/>
    <n v="-16965"/>
    <n v="-16953"/>
    <n v="-15868"/>
    <n v="-19063"/>
    <n v="-17631"/>
    <n v="-17231"/>
    <n v="-16378"/>
    <n v="-14803"/>
    <n v="-203543"/>
    <n v="0"/>
    <n v="-152657.25"/>
  </r>
  <r>
    <s v="PPLETO: TOTAL OPERATING EXPENSE"/>
    <m/>
    <n v="512005"/>
    <s v="MAINTENANCE-SDRS"/>
    <x v="1"/>
    <s v="0321 - TRIMBLE COUNTY 2 - GENERATION"/>
    <x v="4"/>
    <s v="PNTL: TOTAL NON-LABOR"/>
    <s v="MA41LGE"/>
    <s v="MA41LGE"/>
    <s v="OTHER"/>
    <s v="P42100: GENERATION"/>
    <n v="-16709"/>
    <n v="-13132"/>
    <n v="-19602"/>
    <n v="-13132"/>
    <n v="-13132"/>
    <n v="-45059"/>
    <n v="-90297"/>
    <n v="-13132"/>
    <n v="-38173"/>
    <n v="-13132"/>
    <n v="-13132"/>
    <n v="-67273"/>
    <n v="-355907"/>
    <n v="0"/>
    <n v="-266930.25"/>
  </r>
  <r>
    <s v="PPLETO: TOTAL OPERATING EXPENSE"/>
    <m/>
    <n v="501090"/>
    <s v="FUEL HANDLING"/>
    <x v="1"/>
    <s v="0311 - TRIMBLE COUNTY 1 - GENERATION"/>
    <x v="5"/>
    <s v="PNTL: TOTAL NON-LABOR"/>
    <s v="MA42LGE"/>
    <s v="MA42LGE TC"/>
    <s v="OTHER"/>
    <s v="P42100: GENERATION"/>
    <n v="-16678"/>
    <n v="-19198"/>
    <n v="-19198"/>
    <n v="-16678"/>
    <n v="-16678"/>
    <n v="-16678"/>
    <n v="-17131"/>
    <n v="-17131"/>
    <n v="-17131"/>
    <n v="-17131"/>
    <n v="-17131"/>
    <n v="-17131"/>
    <n v="-207895"/>
    <n v="-155921.25"/>
    <n v="0"/>
  </r>
  <r>
    <s v="PPLETO: TOTAL OPERATING EXPENSE"/>
    <m/>
    <n v="502100"/>
    <s v="STM EXP(EX SDRS.SPP)"/>
    <x v="1"/>
    <s v="0321 - TRIMBLE COUNTY 2 - GENERATION"/>
    <x v="6"/>
    <s v="PNTL: TOTAL NON-LABOR"/>
    <s v="MA60KU"/>
    <s v="MA 60 KU"/>
    <s v="OTHER"/>
    <s v="P42100: GENERATION"/>
    <n v="-16622"/>
    <n v="-16670"/>
    <n v="-16622"/>
    <n v="-16622"/>
    <n v="-16622"/>
    <n v="-16622"/>
    <n v="-19644"/>
    <n v="-16622"/>
    <n v="-16622"/>
    <n v="-16622"/>
    <n v="-16622"/>
    <n v="-16622"/>
    <n v="-202532"/>
    <n v="0"/>
    <n v="-151899"/>
  </r>
  <r>
    <s v="PPLETO: TOTAL OPERATING EXPENSE"/>
    <m/>
    <n v="502100"/>
    <s v="STM EXP(EX SDRS.SPP)"/>
    <x v="1"/>
    <s v="0311 - TRIMBLE COUNTY 1 - GENERATION"/>
    <x v="4"/>
    <s v="PNTL: TOTAL NON-LABOR"/>
    <s v="MA42LGE"/>
    <s v="MA42LGE TC"/>
    <s v="OTHER"/>
    <s v="P42100: GENERATION"/>
    <n v="-16497"/>
    <n v="-16497"/>
    <n v="-16497"/>
    <n v="-16497"/>
    <n v="-16497"/>
    <n v="-16497"/>
    <n v="-16497"/>
    <n v="-19279"/>
    <n v="-16497"/>
    <n v="-16497"/>
    <n v="-16497"/>
    <n v="-16497"/>
    <n v="-200750"/>
    <n v="-150562.5"/>
    <n v="0"/>
  </r>
  <r>
    <s v="PPLETO: TOTAL OPERATING EXPENSE"/>
    <m/>
    <n v="506109"/>
    <s v="SORBENT INJECTION OPERATION"/>
    <x v="1"/>
    <s v="0301 - TRIMBLE COUNTY COMMON-GENERATION"/>
    <x v="6"/>
    <s v="PNTL: TOTAL NON-LABOR"/>
    <s v="MA40LGE"/>
    <s v="MASS ALLOC 40 BUDGET"/>
    <s v="GEN O M: OTHER"/>
    <s v="P42100: GENERATION"/>
    <n v="-16465"/>
    <n v="-16465"/>
    <n v="-16465"/>
    <n v="-16465"/>
    <n v="-16465"/>
    <n v="-16465"/>
    <n v="-16465"/>
    <n v="-16465"/>
    <n v="-16465"/>
    <n v="-16465"/>
    <n v="-16465"/>
    <n v="-16465"/>
    <n v="-197580"/>
    <n v="-59744.696612219996"/>
    <n v="-88440.303387780004"/>
  </r>
  <r>
    <s v="PPLETO: TOTAL OPERATING EXPENSE"/>
    <m/>
    <n v="512005"/>
    <s v="MAINTENANCE-SDRS"/>
    <x v="1"/>
    <s v="0321 - TRIMBLE COUNTY 2 - GENERATION"/>
    <x v="3"/>
    <s v="PNTL: TOTAL NON-LABOR"/>
    <s v="MA41LGE"/>
    <s v="MA41LGE"/>
    <s v="OTHER"/>
    <s v="P42100: GENERATION"/>
    <n v="-16381"/>
    <n v="-12874"/>
    <n v="-19156"/>
    <n v="-12874"/>
    <n v="-12874"/>
    <n v="-43870"/>
    <n v="-88329"/>
    <n v="-12874"/>
    <n v="-37423"/>
    <n v="-12874"/>
    <n v="-12874"/>
    <n v="-65437"/>
    <n v="-347840"/>
    <n v="0"/>
    <n v="-260880"/>
  </r>
  <r>
    <s v="PPLETO: TOTAL OPERATING EXPENSE"/>
    <m/>
    <n v="510900"/>
    <s v="MTCE SUPER/ENG - STEAM - INDIRECT"/>
    <x v="1"/>
    <s v="0321 - TRIMBLE COUNTY 2 - GENERATION"/>
    <x v="3"/>
    <s v="PLTL: TOTAL LABOR"/>
    <s v="MA60KU"/>
    <s v="MA 60 KU"/>
    <s v="OTHER"/>
    <s v="P42100: GENERATION"/>
    <n v="-16380"/>
    <n v="-14737"/>
    <n v="-14637"/>
    <n v="-15248"/>
    <n v="-15010"/>
    <n v="-14158"/>
    <n v="-15495"/>
    <n v="-16026"/>
    <n v="-15399"/>
    <n v="-16706"/>
    <n v="-12608"/>
    <n v="-13692"/>
    <n v="-180096"/>
    <n v="0"/>
    <n v="-135072"/>
  </r>
  <r>
    <s v="PPLETO: TOTAL OPERATING EXPENSE"/>
    <m/>
    <n v="502100"/>
    <s v="STM EXP(EX SDRS.SPP)"/>
    <x v="1"/>
    <s v="0321 - TRIMBLE COUNTY 2 - GENERATION"/>
    <x v="5"/>
    <s v="PNTL: TOTAL NON-LABOR"/>
    <s v="MA60KU"/>
    <s v="MA 60 KU"/>
    <s v="OTHER"/>
    <s v="P42100: GENERATION"/>
    <n v="-16313"/>
    <n v="-16392"/>
    <n v="-16313"/>
    <n v="-16313"/>
    <n v="-16313"/>
    <n v="-16313"/>
    <n v="-19622"/>
    <n v="-16601"/>
    <n v="-16601"/>
    <n v="-16601"/>
    <n v="-16601"/>
    <n v="-16601"/>
    <n v="-200583"/>
    <n v="0"/>
    <n v="-150437.25"/>
  </r>
  <r>
    <s v="PPLETO: TOTAL OPERATING EXPENSE"/>
    <m/>
    <n v="502100"/>
    <s v="STM EXP(EX SDRS.SPP)"/>
    <x v="1"/>
    <s v="0311 - TRIMBLE COUNTY 1 - GENERATION"/>
    <x v="3"/>
    <s v="PNTL: TOTAL NON-LABOR"/>
    <s v="MA42LGE"/>
    <s v="MA42LGE TC"/>
    <s v="OTHER"/>
    <s v="P42100: GENERATION"/>
    <n v="-16079"/>
    <n v="-16079"/>
    <n v="-16079"/>
    <n v="-16079"/>
    <n v="-16079"/>
    <n v="-16079"/>
    <n v="-16079"/>
    <n v="-18806"/>
    <n v="-16079"/>
    <n v="-16079"/>
    <n v="-16079"/>
    <n v="-16079"/>
    <n v="-195672"/>
    <n v="-146754"/>
    <n v="0"/>
  </r>
  <r>
    <s v="PPLETO: TOTAL OPERATING EXPENSE"/>
    <m/>
    <n v="512005"/>
    <s v="MAINTENANCE-SDRS"/>
    <x v="1"/>
    <s v="0321 - TRIMBLE COUNTY 2 - GENERATION"/>
    <x v="2"/>
    <s v="PNTL: TOTAL NON-LABOR"/>
    <s v="MA41LGE"/>
    <s v="MA41LGE"/>
    <s v="OTHER"/>
    <s v="P42100: GENERATION"/>
    <n v="-16060"/>
    <n v="-12622"/>
    <n v="-18720"/>
    <n v="-12622"/>
    <n v="-12622"/>
    <n v="-42715"/>
    <n v="-86410"/>
    <n v="-12622"/>
    <n v="-36690"/>
    <n v="-12622"/>
    <n v="-12622"/>
    <n v="-63653"/>
    <n v="-339980"/>
    <n v="0"/>
    <n v="-254985"/>
  </r>
  <r>
    <s v="PPLETO: TOTAL OPERATING EXPENSE"/>
    <m/>
    <n v="510900"/>
    <s v="MTCE SUPER/ENG - STEAM - INDIRECT"/>
    <x v="1"/>
    <s v="0321 - TRIMBLE COUNTY 2 - GENERATION"/>
    <x v="2"/>
    <s v="PLTL: TOTAL LABOR"/>
    <s v="MA60KU"/>
    <s v="MA 60 KU"/>
    <s v="OTHER"/>
    <s v="P42100: GENERATION"/>
    <n v="-15902"/>
    <n v="-14307"/>
    <n v="-14211"/>
    <n v="-14804"/>
    <n v="-14573"/>
    <n v="-13745"/>
    <n v="-15044"/>
    <n v="-15559"/>
    <n v="-14950"/>
    <n v="-16219"/>
    <n v="-12241"/>
    <n v="-13293"/>
    <n v="-174848"/>
    <n v="0"/>
    <n v="-131136"/>
  </r>
  <r>
    <s v="PPLETO: TOTAL OPERATING EXPENSE"/>
    <m/>
    <n v="506100"/>
    <s v="MISC STM PWR EXP"/>
    <x v="1"/>
    <s v="0311 - TRIMBLE COUNTY 1 - GENERATION"/>
    <x v="4"/>
    <s v="PLTL: TOTAL LABOR"/>
    <s v="MA42LGE"/>
    <s v="MA42LGE TC"/>
    <s v="OTHER"/>
    <s v="P42100: GENERATION"/>
    <n v="-15788"/>
    <n v="-14134"/>
    <n v="-14128"/>
    <n v="-14718"/>
    <n v="-14504"/>
    <n v="-13685"/>
    <n v="-14981"/>
    <n v="-15374"/>
    <n v="-14844"/>
    <n v="-16031"/>
    <n v="-12291"/>
    <n v="-13409"/>
    <n v="-173888"/>
    <n v="-130416"/>
    <n v="0"/>
  </r>
  <r>
    <s v="PPLETO: TOTAL OPERATING EXPENSE"/>
    <m/>
    <n v="512005"/>
    <s v="MAINTENANCE-SDRS"/>
    <x v="1"/>
    <s v="0321 - TRIMBLE COUNTY 2 - GENERATION"/>
    <x v="1"/>
    <s v="PNTL: TOTAL NON-LABOR"/>
    <s v="MA41LGE"/>
    <s v="MA41LGE"/>
    <s v="OTHER"/>
    <s v="P42100: GENERATION"/>
    <n v="-15745"/>
    <n v="-12375"/>
    <n v="-18295"/>
    <n v="-12375"/>
    <n v="-12375"/>
    <n v="-41592"/>
    <n v="-84535"/>
    <n v="-12375"/>
    <n v="-35971"/>
    <n v="-12375"/>
    <n v="-12375"/>
    <n v="-61920"/>
    <n v="-332305"/>
    <n v="0"/>
    <n v="-249228.75"/>
  </r>
  <r>
    <s v="PPLETO: TOTAL OPERATING EXPENSE"/>
    <m/>
    <n v="502100"/>
    <s v="STM EXP(EX SDRS.SPP)"/>
    <x v="1"/>
    <s v="0311 - TRIMBLE COUNTY 1 - GENERATION"/>
    <x v="2"/>
    <s v="PNTL: TOTAL NON-LABOR"/>
    <s v="MA42LGE"/>
    <s v="MA42LGE TC"/>
    <s v="OTHER"/>
    <s v="P42100: GENERATION"/>
    <n v="-15672"/>
    <n v="-15672"/>
    <n v="-15672"/>
    <n v="-15672"/>
    <n v="-15672"/>
    <n v="-15672"/>
    <n v="-15672"/>
    <n v="-18345"/>
    <n v="-15672"/>
    <n v="-15672"/>
    <n v="-15672"/>
    <n v="-15672"/>
    <n v="-190733"/>
    <n v="-143049.75"/>
    <n v="0"/>
  </r>
  <r>
    <s v="PPLETO: TOTAL OPERATING EXPENSE"/>
    <m/>
    <n v="514100"/>
    <s v="MTCE-MISC/STM PLANT"/>
    <x v="1"/>
    <s v="0321 - TRIMBLE COUNTY 2 - GENERATION"/>
    <x v="6"/>
    <s v="PLTL: TOTAL LABOR"/>
    <s v="MA41LGE"/>
    <s v="MA41LGE"/>
    <s v="OTHER"/>
    <s v="P42100: GENERATION"/>
    <n v="-15593"/>
    <n v="-15642"/>
    <n v="-17067"/>
    <n v="-15289"/>
    <n v="-15700"/>
    <n v="-15687"/>
    <n v="-14669"/>
    <n v="-17651"/>
    <n v="-16325"/>
    <n v="-15944"/>
    <n v="-15156"/>
    <n v="-13654"/>
    <n v="-188377"/>
    <n v="0"/>
    <n v="-141282.75"/>
  </r>
  <r>
    <s v="PPLETO: TOTAL OPERATING EXPENSE"/>
    <m/>
    <n v="926116"/>
    <s v="RETIREMENT INCOME EXPENSE - BURDENS"/>
    <x v="1"/>
    <s v="0321 - TRIMBLE COUNTY 2 - GENERATION"/>
    <x v="5"/>
    <s v="PLTL: TOTAL LABOR"/>
    <s v="MA41LGE"/>
    <s v="MA41LGE"/>
    <s v="OTHER"/>
    <s v="P42100: GENERATION"/>
    <n v="-15585"/>
    <n v="-15632"/>
    <n v="-17061"/>
    <n v="-15968"/>
    <n v="-15082"/>
    <n v="-15733"/>
    <n v="-15397"/>
    <n v="-16869"/>
    <n v="-16123"/>
    <n v="-15980"/>
    <n v="-14975"/>
    <n v="-14449"/>
    <n v="-188853"/>
    <n v="0"/>
    <n v="-141639.75"/>
  </r>
  <r>
    <s v="PPLETO: TOTAL OPERATING EXPENSE"/>
    <m/>
    <n v="510900"/>
    <s v="MTCE SUPER/ENG - STEAM - INDIRECT"/>
    <x v="1"/>
    <s v="0321 - TRIMBLE COUNTY 2 - GENERATION"/>
    <x v="1"/>
    <s v="PLTL: TOTAL LABOR"/>
    <s v="MA60KU"/>
    <s v="MA 60 KU"/>
    <s v="OTHER"/>
    <s v="P42100: GENERATION"/>
    <n v="-15440"/>
    <n v="-13891"/>
    <n v="-13797"/>
    <n v="-14373"/>
    <n v="-14149"/>
    <n v="-13345"/>
    <n v="-14606"/>
    <n v="-15106"/>
    <n v="-14515"/>
    <n v="-15747"/>
    <n v="-11885"/>
    <n v="-12906"/>
    <n v="-169759"/>
    <n v="0"/>
    <n v="-127319.25"/>
  </r>
  <r>
    <s v="PPLETO: TOTAL OPERATING EXPENSE"/>
    <m/>
    <n v="512005"/>
    <s v="MAINTENANCE-SDRS"/>
    <x v="1"/>
    <s v="0321 - TRIMBLE COUNTY 2 - GENERATION"/>
    <x v="0"/>
    <s v="PNTL: TOTAL NON-LABOR"/>
    <s v="MA41LGE"/>
    <s v="MA41LGE"/>
    <s v="OTHER"/>
    <s v="P42100: GENERATION"/>
    <n v="-15437"/>
    <n v="-12132"/>
    <n v="-17880"/>
    <n v="-12132"/>
    <n v="-12132"/>
    <n v="-40498"/>
    <n v="-82700"/>
    <n v="-12132"/>
    <n v="-35266"/>
    <n v="-12132"/>
    <n v="-12132"/>
    <n v="-60234"/>
    <n v="-324806"/>
    <n v="0"/>
    <n v="-243604.5"/>
  </r>
  <r>
    <s v="PPLETO: TOTAL OPERATING EXPENSE"/>
    <m/>
    <n v="512100"/>
    <s v="MTCE-BOILER PLANT"/>
    <x v="1"/>
    <s v="0321 - TRIMBLE COUNTY 2 - GENERATION"/>
    <x v="4"/>
    <s v="PLTL: TOTAL LABOR"/>
    <s v="MA46LGE"/>
    <s v="MA 46 LGE"/>
    <s v="OTHER"/>
    <s v="P42100: GENERATION"/>
    <n v="-15390"/>
    <n v="-8771"/>
    <n v="-8763"/>
    <n v="-37157"/>
    <n v="-14154"/>
    <n v="-13360"/>
    <n v="-14628"/>
    <n v="-15004"/>
    <n v="1794"/>
    <n v="626"/>
    <n v="-11992"/>
    <n v="-13111"/>
    <n v="-149908"/>
    <n v="0"/>
    <n v="-112431"/>
  </r>
  <r>
    <s v="PPLETO: TOTAL OPERATING EXPENSE"/>
    <m/>
    <n v="506100"/>
    <s v="MISC STM PWR EXP"/>
    <x v="1"/>
    <s v="0311 - TRIMBLE COUNTY 1 - GENERATION"/>
    <x v="3"/>
    <s v="PLTL: TOTAL LABOR"/>
    <s v="MA42LGE"/>
    <s v="MA42LGE TC"/>
    <s v="OTHER"/>
    <s v="P42100: GENERATION"/>
    <n v="-15328"/>
    <n v="-13722"/>
    <n v="-13717"/>
    <n v="-14289"/>
    <n v="-14081"/>
    <n v="-13286"/>
    <n v="-14544"/>
    <n v="-14926"/>
    <n v="-14411"/>
    <n v="-15563"/>
    <n v="-11933"/>
    <n v="-13018"/>
    <n v="-168818"/>
    <n v="-126613.5"/>
    <n v="0"/>
  </r>
  <r>
    <s v="PPLETO: TOTAL OPERATING EXPENSE"/>
    <m/>
    <n v="502100"/>
    <s v="STM EXP(EX SDRS.SPP)"/>
    <x v="1"/>
    <s v="0311 - TRIMBLE COUNTY 1 - GENERATION"/>
    <x v="1"/>
    <s v="PNTL: TOTAL NON-LABOR"/>
    <s v="MA42LGE"/>
    <s v="MA42LGE TC"/>
    <s v="OTHER"/>
    <s v="P42100: GENERATION"/>
    <n v="-15275"/>
    <n v="-15275"/>
    <n v="-15275"/>
    <n v="-15275"/>
    <n v="-15275"/>
    <n v="-15275"/>
    <n v="-15275"/>
    <n v="-17897"/>
    <n v="-15275"/>
    <n v="-15275"/>
    <n v="-15275"/>
    <n v="-15275"/>
    <n v="-185927"/>
    <n v="-139445.25"/>
    <n v="0"/>
  </r>
  <r>
    <s v="PPLETO: TOTAL OPERATING EXPENSE"/>
    <m/>
    <n v="514100"/>
    <s v="MTCE-MISC/STM PLANT"/>
    <x v="1"/>
    <s v="0321 - TRIMBLE COUNTY 2 - GENERATION"/>
    <x v="5"/>
    <s v="PLTL: TOTAL LABOR"/>
    <s v="MA41LGE"/>
    <s v="MA41LGE"/>
    <s v="OTHER"/>
    <s v="P42100: GENERATION"/>
    <n v="-15220"/>
    <n v="-15266"/>
    <n v="-16663"/>
    <n v="-15582"/>
    <n v="-14706"/>
    <n v="-15341"/>
    <n v="-15002"/>
    <n v="-16385"/>
    <n v="-15736"/>
    <n v="-15585"/>
    <n v="-14605"/>
    <n v="-14044"/>
    <n v="-184136"/>
    <n v="0"/>
    <n v="-138102"/>
  </r>
  <r>
    <s v="PPLETO: TOTAL OPERATING EXPENSE"/>
    <m/>
    <n v="512005"/>
    <s v="MAINTENANCE-SDRS"/>
    <x v="1"/>
    <s v="0321 - TRIMBLE COUNTY 2 - GENERATION"/>
    <x v="5"/>
    <s v="PNTL: TOTAL NON-LABOR"/>
    <s v="MA41LGE"/>
    <s v="MA41LGE"/>
    <s v="OTHER"/>
    <s v="P42100: GENERATION"/>
    <n v="-15134"/>
    <n v="-11894"/>
    <n v="-86487"/>
    <n v="-11894"/>
    <n v="-11894"/>
    <n v="-39434"/>
    <n v="-11894"/>
    <n v="-11894"/>
    <n v="-34574"/>
    <n v="-11894"/>
    <n v="-11894"/>
    <n v="-58595"/>
    <n v="-317483"/>
    <n v="0"/>
    <n v="-238112.25"/>
  </r>
  <r>
    <s v="PPLETO: TOTAL OPERATING EXPENSE"/>
    <m/>
    <n v="512005"/>
    <s v="MAINTENANCE-SDRS"/>
    <x v="1"/>
    <s v="0321 - TRIMBLE COUNTY 2 - GENERATION"/>
    <x v="6"/>
    <s v="PNTL: TOTAL NON-LABOR"/>
    <s v="MA41LGE"/>
    <s v="MA41LGE"/>
    <s v="OTHER"/>
    <s v="P42100: GENERATION"/>
    <n v="-15134"/>
    <n v="-11894"/>
    <n v="-86487"/>
    <n v="-11894"/>
    <n v="-11894"/>
    <n v="-39434"/>
    <n v="-11894"/>
    <n v="-11894"/>
    <n v="-34574"/>
    <n v="-11894"/>
    <n v="-11894"/>
    <n v="-58595"/>
    <n v="-317483"/>
    <n v="0"/>
    <n v="-238112.25"/>
  </r>
  <r>
    <s v="PPLETO: TOTAL OPERATING EXPENSE"/>
    <m/>
    <n v="512005"/>
    <s v="MAINTENANCE-SDRS"/>
    <x v="1"/>
    <s v="0321 - TRIMBLE COUNTY 2 - GENERATION"/>
    <x v="7"/>
    <s v="PNTL: TOTAL NON-LABOR"/>
    <s v="MA41LGE"/>
    <s v="MA41LGE"/>
    <s v="OTHER"/>
    <s v="P42100: GENERATION"/>
    <n v="-15134"/>
    <n v="-11894"/>
    <n v="-17475"/>
    <n v="-11894"/>
    <n v="-11894"/>
    <n v="-39434"/>
    <n v="-80906"/>
    <n v="-11894"/>
    <n v="-34574"/>
    <n v="-11894"/>
    <n v="-11894"/>
    <n v="-58595"/>
    <n v="-317483"/>
    <n v="0"/>
    <n v="-238112.25"/>
  </r>
  <r>
    <s v="PPLETO: TOTAL OPERATING EXPENSE"/>
    <m/>
    <n v="512005"/>
    <s v="MAINTENANCE-SDRS"/>
    <x v="1"/>
    <s v="0321 - TRIMBLE COUNTY 2 - GENERATION"/>
    <x v="8"/>
    <s v="PNTL: TOTAL NON-LABOR"/>
    <s v="MA41LGE"/>
    <s v="MA41LGE"/>
    <s v="OTHER"/>
    <s v="P42100: GENERATION"/>
    <n v="-15134"/>
    <n v="-11894"/>
    <n v="-17475"/>
    <n v="-11894"/>
    <n v="-11894"/>
    <n v="-39434"/>
    <n v="-80906"/>
    <n v="-11894"/>
    <n v="-34574"/>
    <n v="-11894"/>
    <n v="-11894"/>
    <n v="-58595"/>
    <n v="-317483"/>
    <n v="0"/>
    <n v="-238112.25"/>
  </r>
  <r>
    <s v="PPLETO: TOTAL OPERATING EXPENSE"/>
    <m/>
    <n v="512005"/>
    <s v="MAINTENANCE-SDRS"/>
    <x v="1"/>
    <s v="0321 - TRIMBLE COUNTY 2 - GENERATION"/>
    <x v="9"/>
    <s v="PNTL: TOTAL NON-LABOR"/>
    <s v="MA41LGE"/>
    <s v="MA41LGE"/>
    <s v="OTHER"/>
    <s v="P42100: GENERATION"/>
    <n v="-15134"/>
    <n v="-11894"/>
    <n v="-17475"/>
    <n v="-11894"/>
    <n v="-11894"/>
    <n v="-39434"/>
    <n v="-80906"/>
    <n v="-11894"/>
    <n v="-34574"/>
    <n v="-11894"/>
    <n v="-11894"/>
    <n v="-58595"/>
    <n v="-317483"/>
    <n v="0"/>
    <n v="-238112.25"/>
  </r>
  <r>
    <s v="PPLETO: TOTAL OPERATING EXPENSE"/>
    <m/>
    <n v="510900"/>
    <s v="MTCE SUPER/ENG - STEAM - INDIRECT"/>
    <x v="1"/>
    <s v="0321 - TRIMBLE COUNTY 2 - GENERATION"/>
    <x v="0"/>
    <s v="PLTL: TOTAL LABOR"/>
    <s v="MA60KU"/>
    <s v="MA 60 KU"/>
    <s v="OTHER"/>
    <s v="P42100: GENERATION"/>
    <n v="-14990"/>
    <n v="-13486"/>
    <n v="-13395"/>
    <n v="-13954"/>
    <n v="-13737"/>
    <n v="-12957"/>
    <n v="-14180"/>
    <n v="-14666"/>
    <n v="-14092"/>
    <n v="-15289"/>
    <n v="-11539"/>
    <n v="-12530"/>
    <n v="-164815"/>
    <n v="0"/>
    <n v="-123611.25"/>
  </r>
  <r>
    <s v="PPLETO: TOTAL OPERATING EXPENSE"/>
    <m/>
    <n v="512100"/>
    <s v="MTCE-BOILER PLANT"/>
    <x v="1"/>
    <s v="0321 - TRIMBLE COUNTY 2 - GENERATION"/>
    <x v="3"/>
    <s v="PLTL: TOTAL LABOR"/>
    <s v="MA46LGE"/>
    <s v="MA 46 LGE"/>
    <s v="OTHER"/>
    <s v="P42100: GENERATION"/>
    <n v="-14941"/>
    <n v="-8515"/>
    <n v="-8508"/>
    <n v="-29138"/>
    <n v="-13741"/>
    <n v="-12970"/>
    <n v="-14202"/>
    <n v="-14567"/>
    <n v="1742"/>
    <n v="608"/>
    <n v="-11642"/>
    <n v="-12729"/>
    <n v="-138603"/>
    <n v="0"/>
    <n v="-103952.25"/>
  </r>
  <r>
    <s v="PPLETO: TOTAL OPERATING EXPENSE"/>
    <m/>
    <n v="502100"/>
    <s v="STM EXP(EX SDRS.SPP)"/>
    <x v="1"/>
    <s v="0311 - TRIMBLE COUNTY 1 - GENERATION"/>
    <x v="0"/>
    <s v="PNTL: TOTAL NON-LABOR"/>
    <s v="MA42LGE"/>
    <s v="MA42LGE TC"/>
    <s v="OTHER"/>
    <s v="P42100: GENERATION"/>
    <n v="-14889"/>
    <n v="-14889"/>
    <n v="-14889"/>
    <n v="-14889"/>
    <n v="-14889"/>
    <n v="-14889"/>
    <n v="-14889"/>
    <n v="-17459"/>
    <n v="-14889"/>
    <n v="-14889"/>
    <n v="-14889"/>
    <n v="-14889"/>
    <n v="-181243"/>
    <n v="-135932.25"/>
    <n v="0"/>
  </r>
  <r>
    <s v="PPLETO: TOTAL OPERATING EXPENSE"/>
    <m/>
    <n v="506100"/>
    <s v="MISC STM PWR EXP"/>
    <x v="1"/>
    <s v="0311 - TRIMBLE COUNTY 1 - GENERATION"/>
    <x v="2"/>
    <s v="PLTL: TOTAL LABOR"/>
    <s v="MA42LGE"/>
    <s v="MA42LGE TC"/>
    <s v="OTHER"/>
    <s v="P42100: GENERATION"/>
    <n v="-14881"/>
    <n v="-13322"/>
    <n v="-13317"/>
    <n v="-13872"/>
    <n v="-13671"/>
    <n v="-12899"/>
    <n v="-14120"/>
    <n v="-14491"/>
    <n v="-13991"/>
    <n v="-15110"/>
    <n v="-11585"/>
    <n v="-12639"/>
    <n v="-163898"/>
    <n v="-122923.5"/>
    <n v="0"/>
  </r>
  <r>
    <s v="PPLETO: TOTAL OPERATING EXPENSE"/>
    <m/>
    <n v="512100"/>
    <s v="MTCE-BOILER PLANT"/>
    <x v="1"/>
    <s v="0321 - TRIMBLE COUNTY 2 - GENERATION"/>
    <x v="7"/>
    <s v="PNTL: TOTAL NON-LABOR"/>
    <s v="MA46LGE"/>
    <s v="MA 46 LGE"/>
    <s v="OTHER"/>
    <s v="P42100: GENERATION"/>
    <n v="-14731"/>
    <n v="-27524"/>
    <n v="-72426"/>
    <n v="-99087"/>
    <n v="-19438"/>
    <n v="-14096"/>
    <n v="-15761"/>
    <n v="-15930"/>
    <n v="-33269"/>
    <n v="-23967"/>
    <n v="-14228"/>
    <n v="-18122"/>
    <n v="-368579"/>
    <n v="0"/>
    <n v="-276434.25"/>
  </r>
  <r>
    <s v="PPLETO: TOTAL OPERATING EXPENSE"/>
    <m/>
    <n v="512017"/>
    <s v="MTCE-SLUDGE STAB SYS"/>
    <x v="1"/>
    <s v="0321 - TRIMBLE COUNTY 2 - GENERATION"/>
    <x v="5"/>
    <s v="PNTL: TOTAL NON-LABOR"/>
    <s v="MA41LGE"/>
    <s v="MA41LGE"/>
    <s v="OTHER"/>
    <s v="P42100: GENERATION"/>
    <n v="-14706"/>
    <n v="-14706"/>
    <n v="-14706"/>
    <n v="-14706"/>
    <n v="-4069"/>
    <n v="-34664"/>
    <n v="-14706"/>
    <n v="-4553"/>
    <n v="-4553"/>
    <n v="-4553"/>
    <n v="-19541"/>
    <n v="-2619"/>
    <n v="-148082"/>
    <n v="0"/>
    <n v="-111061.5"/>
  </r>
  <r>
    <s v="PPLETO: TOTAL OPERATING EXPENSE"/>
    <m/>
    <n v="512017"/>
    <s v="MTCE-SLUDGE STAB SYS"/>
    <x v="1"/>
    <s v="0321 - TRIMBLE COUNTY 2 - GENERATION"/>
    <x v="6"/>
    <s v="PNTL: TOTAL NON-LABOR"/>
    <s v="MA41LGE"/>
    <s v="MA41LGE"/>
    <s v="OTHER"/>
    <s v="P42100: GENERATION"/>
    <n v="-14706"/>
    <n v="-14706"/>
    <n v="-14706"/>
    <n v="-14706"/>
    <n v="-4069"/>
    <n v="-34664"/>
    <n v="-14706"/>
    <n v="-4553"/>
    <n v="-4553"/>
    <n v="-4553"/>
    <n v="-19541"/>
    <n v="-2619"/>
    <n v="-148082"/>
    <n v="0"/>
    <n v="-111061.5"/>
  </r>
  <r>
    <s v="PPLETO: TOTAL OPERATING EXPENSE"/>
    <m/>
    <n v="510900"/>
    <s v="MTCE SUPER/ENG - STEAM - INDIRECT"/>
    <x v="1"/>
    <s v="0321 - TRIMBLE COUNTY 2 - GENERATION"/>
    <x v="9"/>
    <s v="PLTL: TOTAL LABOR"/>
    <s v="MA60KU"/>
    <s v="MA 60 KU"/>
    <s v="OTHER"/>
    <s v="P42100: GENERATION"/>
    <n v="-14553"/>
    <n v="-13093"/>
    <n v="-13005"/>
    <n v="-13548"/>
    <n v="-13337"/>
    <n v="-12579"/>
    <n v="-13767"/>
    <n v="-14239"/>
    <n v="-13682"/>
    <n v="-14843"/>
    <n v="-11202"/>
    <n v="-12165"/>
    <n v="-160014"/>
    <n v="0"/>
    <n v="-120010.5"/>
  </r>
  <r>
    <s v="PPLETO: TOTAL OPERATING EXPENSE"/>
    <m/>
    <n v="502100"/>
    <s v="STM EXP(EX SDRS.SPP)"/>
    <x v="1"/>
    <s v="0311 - TRIMBLE COUNTY 1 - GENERATION"/>
    <x v="9"/>
    <s v="PNTL: TOTAL NON-LABOR"/>
    <s v="MA42LGE"/>
    <s v="MA42LGE TC"/>
    <s v="OTHER"/>
    <s v="P42100: GENERATION"/>
    <n v="-14513"/>
    <n v="-14513"/>
    <n v="-14513"/>
    <n v="-14513"/>
    <n v="-14513"/>
    <n v="-14513"/>
    <n v="-14513"/>
    <n v="-17033"/>
    <n v="-14513"/>
    <n v="-14513"/>
    <n v="-14513"/>
    <n v="-14513"/>
    <n v="-176681"/>
    <n v="-132510.75"/>
    <n v="0"/>
  </r>
  <r>
    <s v="PPLETO: TOTAL OPERATING EXPENSE"/>
    <m/>
    <n v="512100"/>
    <s v="MTCE-BOILER PLANT"/>
    <x v="1"/>
    <s v="0321 - TRIMBLE COUNTY 2 - GENERATION"/>
    <x v="2"/>
    <s v="PLTL: TOTAL LABOR"/>
    <s v="MA46LGE"/>
    <s v="MA 46 LGE"/>
    <s v="OTHER"/>
    <s v="P42100: GENERATION"/>
    <n v="-14505"/>
    <n v="-8267"/>
    <n v="-8260"/>
    <n v="-39205"/>
    <n v="-13341"/>
    <n v="-12592"/>
    <n v="-13788"/>
    <n v="-14142"/>
    <n v="1691"/>
    <n v="590"/>
    <n v="-11303"/>
    <n v="-12358"/>
    <n v="-145479"/>
    <n v="0"/>
    <n v="-109109.25"/>
  </r>
  <r>
    <s v="PPLETO: TOTAL OPERATING EXPENSE"/>
    <m/>
    <n v="506100"/>
    <s v="MISC STM PWR EXP"/>
    <x v="1"/>
    <s v="0311 - TRIMBLE COUNTY 1 - GENERATION"/>
    <x v="1"/>
    <s v="PLTL: TOTAL LABOR"/>
    <s v="MA42LGE"/>
    <s v="MA42LGE TC"/>
    <s v="OTHER"/>
    <s v="P42100: GENERATION"/>
    <n v="-14448"/>
    <n v="-12934"/>
    <n v="-12929"/>
    <n v="-13468"/>
    <n v="-13273"/>
    <n v="-12524"/>
    <n v="-13709"/>
    <n v="-14069"/>
    <n v="-13584"/>
    <n v="-14670"/>
    <n v="-11248"/>
    <n v="-12271"/>
    <n v="-159128"/>
    <n v="-119346"/>
    <n v="0"/>
  </r>
  <r>
    <s v="PPLETO: TOTAL OPERATING EXPENSE"/>
    <m/>
    <n v="512100"/>
    <s v="MTCE-BOILER PLANT"/>
    <x v="1"/>
    <s v="0321 - TRIMBLE COUNTY 2 - GENERATION"/>
    <x v="4"/>
    <s v="PNTL: TOTAL NON-LABOR"/>
    <s v="MA46LGE"/>
    <s v="MA 46 LGE"/>
    <s v="OTHER"/>
    <s v="P42100: GENERATION"/>
    <n v="-14374"/>
    <n v="-12679"/>
    <n v="-13173"/>
    <n v="-294740"/>
    <n v="-19751"/>
    <n v="-7863"/>
    <n v="-26992"/>
    <n v="-15723"/>
    <n v="-18956"/>
    <n v="-24582"/>
    <n v="-18743"/>
    <n v="-18193"/>
    <n v="-485769"/>
    <n v="0"/>
    <n v="-364326.75"/>
  </r>
  <r>
    <s v="PPLETO: TOTAL OPERATING EXPENSE"/>
    <m/>
    <n v="502100"/>
    <s v="STM EXP(EX SDRS.SPP)"/>
    <x v="1"/>
    <s v="0311 - TRIMBLE COUNTY 1 - GENERATION"/>
    <x v="8"/>
    <s v="PNTL: TOTAL NON-LABOR"/>
    <s v="MA42LGE"/>
    <s v="MA42LGE TC"/>
    <s v="OTHER"/>
    <s v="P42100: GENERATION"/>
    <n v="-14248"/>
    <n v="-14250"/>
    <n v="-14248"/>
    <n v="-14248"/>
    <n v="-14248"/>
    <n v="-14248"/>
    <n v="-16768"/>
    <n v="-14248"/>
    <n v="-14248"/>
    <n v="-14248"/>
    <n v="-14248"/>
    <n v="-14248"/>
    <n v="-173502"/>
    <n v="-130126.5"/>
    <n v="0"/>
  </r>
  <r>
    <s v="PPLETO: TOTAL OPERATING EXPENSE"/>
    <m/>
    <n v="510900"/>
    <s v="MTCE SUPER/ENG - STEAM - INDIRECT"/>
    <x v="1"/>
    <s v="0321 - TRIMBLE COUNTY 2 - GENERATION"/>
    <x v="8"/>
    <s v="PLTL: TOTAL LABOR"/>
    <s v="MA60KU"/>
    <s v="MA 60 KU"/>
    <s v="OTHER"/>
    <s v="P42100: GENERATION"/>
    <n v="-14213"/>
    <n v="-13517"/>
    <n v="-12711"/>
    <n v="-13255"/>
    <n v="-13789"/>
    <n v="-11602"/>
    <n v="-13502"/>
    <n v="-13932"/>
    <n v="-12659"/>
    <n v="-14528"/>
    <n v="-11709"/>
    <n v="-11254"/>
    <n v="-156672"/>
    <n v="0"/>
    <n v="-117504"/>
  </r>
  <r>
    <s v="PPLETO: TOTAL OPERATING EXPENSE"/>
    <m/>
    <n v="502100"/>
    <s v="STM EXP(EX SDRS.SPP)"/>
    <x v="1"/>
    <s v="0311 - TRIMBLE COUNTY 1 - GENERATION"/>
    <x v="7"/>
    <s v="PNTL: TOTAL NON-LABOR"/>
    <s v="MA42LGE"/>
    <s v="MA42LGE TC"/>
    <s v="OTHER"/>
    <s v="P42100: GENERATION"/>
    <n v="-14111"/>
    <n v="-14181"/>
    <n v="-14111"/>
    <n v="-14111"/>
    <n v="-16630"/>
    <n v="-14111"/>
    <n v="-14111"/>
    <n v="-14111"/>
    <n v="-14111"/>
    <n v="-14111"/>
    <n v="-14111"/>
    <n v="-14111"/>
    <n v="-171922"/>
    <n v="-128941.5"/>
    <n v="0"/>
  </r>
  <r>
    <s v="PPLETO: TOTAL OPERATING EXPENSE"/>
    <m/>
    <n v="512100"/>
    <s v="MTCE-BOILER PLANT"/>
    <x v="1"/>
    <s v="0321 - TRIMBLE COUNTY 2 - GENERATION"/>
    <x v="1"/>
    <s v="PLTL: TOTAL LABOR"/>
    <s v="MA46LGE"/>
    <s v="MA 46 LGE"/>
    <s v="OTHER"/>
    <s v="P42100: GENERATION"/>
    <n v="-14083"/>
    <n v="-8026"/>
    <n v="-8019"/>
    <n v="-28100"/>
    <n v="-12953"/>
    <n v="-12226"/>
    <n v="-13387"/>
    <n v="-13730"/>
    <n v="1642"/>
    <n v="573"/>
    <n v="-10974"/>
    <n v="-11998"/>
    <n v="-131282"/>
    <n v="0"/>
    <n v="-98461.5"/>
  </r>
  <r>
    <s v="PPLETO: TOTAL OPERATING EXPENSE"/>
    <m/>
    <n v="510900"/>
    <s v="MTCE SUPER/ENG - STEAM - INDIRECT"/>
    <x v="1"/>
    <s v="0311 - TRIMBLE COUNTY 1 - GENERATION"/>
    <x v="4"/>
    <s v="PLTL: TOTAL LABOR"/>
    <s v="MA42LGE"/>
    <s v="MA42LGE TC"/>
    <s v="OTHER"/>
    <s v="P42100: GENERATION"/>
    <n v="-14066"/>
    <n v="-12655"/>
    <n v="-12570"/>
    <n v="-13095"/>
    <n v="-12891"/>
    <n v="-12158"/>
    <n v="-13307"/>
    <n v="-13763"/>
    <n v="-13224"/>
    <n v="-14347"/>
    <n v="-10828"/>
    <n v="-11758"/>
    <n v="-154661"/>
    <n v="-115995.75"/>
    <n v="0"/>
  </r>
  <r>
    <s v="PPLETO: TOTAL OPERATING EXPENSE"/>
    <m/>
    <n v="506100"/>
    <s v="MISC STM PWR EXP"/>
    <x v="1"/>
    <s v="0311 - TRIMBLE COUNTY 1 - GENERATION"/>
    <x v="0"/>
    <s v="PLTL: TOTAL LABOR"/>
    <s v="MA42LGE"/>
    <s v="MA42LGE TC"/>
    <s v="OTHER"/>
    <s v="P42100: GENERATION"/>
    <n v="-14028"/>
    <n v="-12557"/>
    <n v="-12553"/>
    <n v="-13076"/>
    <n v="-12886"/>
    <n v="-12159"/>
    <n v="-13310"/>
    <n v="-13659"/>
    <n v="-13188"/>
    <n v="-14243"/>
    <n v="-10921"/>
    <n v="-11913"/>
    <n v="-154493"/>
    <n v="-115869.75"/>
    <n v="0"/>
  </r>
  <r>
    <s v="PPLETO: TOTAL OPERATING EXPENSE"/>
    <m/>
    <n v="512100"/>
    <s v="MTCE-BOILER PLANT"/>
    <x v="1"/>
    <s v="0321 - TRIMBLE COUNTY 2 - GENERATION"/>
    <x v="3"/>
    <s v="PNTL: TOTAL NON-LABOR"/>
    <s v="MA46LGE"/>
    <s v="MA 46 LGE"/>
    <s v="OTHER"/>
    <s v="P42100: GENERATION"/>
    <n v="-13980"/>
    <n v="-12336"/>
    <n v="-12824"/>
    <n v="-113794"/>
    <n v="-19216"/>
    <n v="-7669"/>
    <n v="-26245"/>
    <n v="-15297"/>
    <n v="-18467"/>
    <n v="-23986"/>
    <n v="-18230"/>
    <n v="-17715"/>
    <n v="-299760"/>
    <n v="0"/>
    <n v="-224820"/>
  </r>
  <r>
    <s v="PPLETO: TOTAL OPERATING EXPENSE"/>
    <m/>
    <n v="502100"/>
    <s v="STM EXP(EX SDRS.SPP)"/>
    <x v="1"/>
    <s v="0311 - TRIMBLE COUNTY 1 - GENERATION"/>
    <x v="6"/>
    <s v="PNTL: TOTAL NON-LABOR"/>
    <s v="MA42LGE"/>
    <s v="MA42LGE TC"/>
    <s v="OTHER"/>
    <s v="P42100: GENERATION"/>
    <n v="-13858"/>
    <n v="-13898"/>
    <n v="-13858"/>
    <n v="-13858"/>
    <n v="-13858"/>
    <n v="-13858"/>
    <n v="-16378"/>
    <n v="-13858"/>
    <n v="-13858"/>
    <n v="-13858"/>
    <n v="-13858"/>
    <n v="-13858"/>
    <n v="-168857"/>
    <n v="-126642.75"/>
    <n v="0"/>
  </r>
  <r>
    <s v="PPLETO: TOTAL OPERATING EXPENSE"/>
    <m/>
    <n v="512100"/>
    <s v="MTCE-BOILER PLANT"/>
    <x v="1"/>
    <s v="0321 - TRIMBLE COUNTY 2 - GENERATION"/>
    <x v="0"/>
    <s v="PLTL: TOTAL LABOR"/>
    <s v="MA46LGE"/>
    <s v="MA 46 LGE"/>
    <s v="OTHER"/>
    <s v="P42100: GENERATION"/>
    <n v="-13673"/>
    <n v="-7793"/>
    <n v="-7786"/>
    <n v="-61195"/>
    <n v="-12575"/>
    <n v="-11870"/>
    <n v="-12997"/>
    <n v="-13331"/>
    <n v="1594"/>
    <n v="557"/>
    <n v="-10654"/>
    <n v="-11649"/>
    <n v="-161371"/>
    <n v="0"/>
    <n v="-121028.25"/>
  </r>
  <r>
    <s v="PPLETO: TOTAL OPERATING EXPENSE"/>
    <m/>
    <n v="510900"/>
    <s v="MTCE SUPER/ENG - STEAM - INDIRECT"/>
    <x v="1"/>
    <s v="0311 - TRIMBLE COUNTY 1 - GENERATION"/>
    <x v="3"/>
    <s v="PLTL: TOTAL LABOR"/>
    <s v="MA42LGE"/>
    <s v="MA42LGE TC"/>
    <s v="OTHER"/>
    <s v="P42100: GENERATION"/>
    <n v="-13656"/>
    <n v="-12286"/>
    <n v="-12204"/>
    <n v="-12713"/>
    <n v="-12515"/>
    <n v="-11804"/>
    <n v="-12919"/>
    <n v="-13361"/>
    <n v="-12839"/>
    <n v="-13928"/>
    <n v="-10512"/>
    <n v="-11415"/>
    <n v="-150152"/>
    <n v="-112614"/>
    <n v="0"/>
  </r>
  <r>
    <s v="PPLETO: TOTAL OPERATING EXPENSE"/>
    <m/>
    <n v="506100"/>
    <s v="MISC STM PWR EXP"/>
    <x v="1"/>
    <s v="0311 - TRIMBLE COUNTY 1 - GENERATION"/>
    <x v="9"/>
    <s v="PLTL: TOTAL LABOR"/>
    <s v="MA42LGE"/>
    <s v="MA42LGE TC"/>
    <s v="OTHER"/>
    <s v="P42100: GENERATION"/>
    <n v="-13619"/>
    <n v="-12192"/>
    <n v="-12187"/>
    <n v="-12695"/>
    <n v="-12511"/>
    <n v="-11805"/>
    <n v="-12922"/>
    <n v="-13262"/>
    <n v="-12804"/>
    <n v="-13828"/>
    <n v="-10603"/>
    <n v="-11566"/>
    <n v="-149994"/>
    <n v="-112495.5"/>
    <n v="0"/>
  </r>
  <r>
    <s v="PPLETO: TOTAL OPERATING EXPENSE"/>
    <m/>
    <n v="502100"/>
    <s v="STM EXP(EX SDRS.SPP)"/>
    <x v="1"/>
    <s v="0311 - TRIMBLE COUNTY 1 - GENERATION"/>
    <x v="5"/>
    <s v="PNTL: TOTAL NON-LABOR"/>
    <s v="MA42LGE"/>
    <s v="MA42LGE TC"/>
    <s v="OTHER"/>
    <s v="P42100: GENERATION"/>
    <n v="-13601"/>
    <n v="-13667"/>
    <n v="-13601"/>
    <n v="-13601"/>
    <n v="-13601"/>
    <n v="-13601"/>
    <n v="-16360"/>
    <n v="-13841"/>
    <n v="-13841"/>
    <n v="-13841"/>
    <n v="-13841"/>
    <n v="-13841"/>
    <n v="-167232"/>
    <n v="-125424"/>
    <n v="0"/>
  </r>
  <r>
    <s v="PPLETO: TOTAL OPERATING EXPENSE"/>
    <m/>
    <n v="512100"/>
    <s v="MTCE-BOILER PLANT"/>
    <x v="1"/>
    <s v="0321 - TRIMBLE COUNTY 2 - GENERATION"/>
    <x v="2"/>
    <s v="PNTL: TOTAL NON-LABOR"/>
    <s v="MA46LGE"/>
    <s v="MA 46 LGE"/>
    <s v="OTHER"/>
    <s v="P42100: GENERATION"/>
    <n v="-13597"/>
    <n v="-12002"/>
    <n v="-12485"/>
    <n v="-236285"/>
    <n v="-18695"/>
    <n v="-7481"/>
    <n v="-25520"/>
    <n v="-14884"/>
    <n v="-17992"/>
    <n v="-23405"/>
    <n v="-17732"/>
    <n v="-17251"/>
    <n v="-417330"/>
    <n v="0"/>
    <n v="-312997.5"/>
  </r>
  <r>
    <s v="PPLETO: TOTAL OPERATING EXPENSE"/>
    <m/>
    <n v="513100"/>
    <s v="MTCE-ELECTRIC PLANT"/>
    <x v="1"/>
    <s v="0321 - TRIMBLE COUNTY 2 - GENERATION"/>
    <x v="4"/>
    <s v="PLTL: TOTAL LABOR"/>
    <s v="MA60KU"/>
    <s v="MA 60 KU"/>
    <s v="OTHER"/>
    <s v="P42100: GENERATION"/>
    <n v="-13382"/>
    <n v="-11994"/>
    <n v="-11973"/>
    <n v="-12474"/>
    <n v="-12293"/>
    <n v="-11599"/>
    <n v="-12699"/>
    <n v="-13048"/>
    <n v="-12582"/>
    <n v="-13606"/>
    <n v="-10399"/>
    <n v="-11349"/>
    <n v="-147398"/>
    <n v="0"/>
    <n v="-110548.5"/>
  </r>
  <r>
    <s v="PPLETO: TOTAL OPERATING EXPENSE"/>
    <m/>
    <n v="506100"/>
    <s v="MISC STM PWR EXP"/>
    <x v="1"/>
    <s v="0311 - TRIMBLE COUNTY 1 - GENERATION"/>
    <x v="8"/>
    <s v="PLTL: TOTAL LABOR"/>
    <s v="MA42LGE"/>
    <s v="MA42LGE TC"/>
    <s v="OTHER"/>
    <s v="P42100: GENERATION"/>
    <n v="-13282"/>
    <n v="-12563"/>
    <n v="-11890"/>
    <n v="-12392"/>
    <n v="-12890"/>
    <n v="-10861"/>
    <n v="-12628"/>
    <n v="-12944"/>
    <n v="-11826"/>
    <n v="-13499"/>
    <n v="-11032"/>
    <n v="-10654"/>
    <n v="-146460"/>
    <n v="-109845"/>
    <n v="0"/>
  </r>
  <r>
    <s v="PPLETO: TOTAL OPERATING EXPENSE"/>
    <m/>
    <n v="512100"/>
    <s v="MTCE-BOILER PLANT"/>
    <x v="1"/>
    <s v="0321 - TRIMBLE COUNTY 2 - GENERATION"/>
    <x v="9"/>
    <s v="PLTL: TOTAL LABOR"/>
    <s v="MA46LGE"/>
    <s v="MA 46 LGE"/>
    <s v="OTHER"/>
    <s v="P42100: GENERATION"/>
    <n v="-13275"/>
    <n v="-14809"/>
    <n v="-14803"/>
    <n v="-12384"/>
    <n v="-12209"/>
    <n v="-11524"/>
    <n v="-12618"/>
    <n v="-12942"/>
    <n v="1548"/>
    <n v="540"/>
    <n v="-10344"/>
    <n v="-11310"/>
    <n v="-124130"/>
    <n v="0"/>
    <n v="-93097.5"/>
  </r>
  <r>
    <s v="PPLETO: TOTAL OPERATING EXPENSE"/>
    <m/>
    <n v="510900"/>
    <s v="MTCE SUPER/ENG - STEAM - INDIRECT"/>
    <x v="1"/>
    <s v="0311 - TRIMBLE COUNTY 1 - GENERATION"/>
    <x v="2"/>
    <s v="PLTL: TOTAL LABOR"/>
    <s v="MA42LGE"/>
    <s v="MA42LGE TC"/>
    <s v="OTHER"/>
    <s v="P42100: GENERATION"/>
    <n v="-13258"/>
    <n v="-11928"/>
    <n v="-11848"/>
    <n v="-12342"/>
    <n v="-12150"/>
    <n v="-11460"/>
    <n v="-12542"/>
    <n v="-12972"/>
    <n v="-12464"/>
    <n v="-13523"/>
    <n v="-10206"/>
    <n v="-11082"/>
    <n v="-145776"/>
    <n v="-109332"/>
    <n v="0"/>
  </r>
  <r>
    <s v="PPLETO: TOTAL OPERATING EXPENSE"/>
    <m/>
    <n v="512100"/>
    <s v="MTCE-BOILER PLANT"/>
    <x v="1"/>
    <s v="0321 - TRIMBLE COUNTY 2 - GENERATION"/>
    <x v="1"/>
    <s v="PNTL: TOTAL NON-LABOR"/>
    <s v="MA46LGE"/>
    <s v="MA 46 LGE"/>
    <s v="OTHER"/>
    <s v="P42100: GENERATION"/>
    <n v="-13226"/>
    <n v="-11678"/>
    <n v="-12156"/>
    <n v="-108113"/>
    <n v="-18190"/>
    <n v="-7297"/>
    <n v="-24817"/>
    <n v="-14482"/>
    <n v="-17529"/>
    <n v="-22839"/>
    <n v="-17248"/>
    <n v="-16799"/>
    <n v="-284374"/>
    <n v="0"/>
    <n v="-213280.5"/>
  </r>
  <r>
    <s v="PPLETO: TOTAL OPERATING EXPENSE"/>
    <m/>
    <n v="510900"/>
    <s v="MTCE SUPER/ENG - STEAM - INDIRECT"/>
    <x v="1"/>
    <s v="0321 - TRIMBLE COUNTY 2 - GENERATION"/>
    <x v="7"/>
    <s v="PLTL: TOTAL LABOR"/>
    <s v="MA60KU"/>
    <s v="MA 60 KU"/>
    <s v="OTHER"/>
    <s v="P42100: GENERATION"/>
    <n v="-13162"/>
    <n v="-12498"/>
    <n v="-13631"/>
    <n v="-11544"/>
    <n v="-13289"/>
    <n v="-12762"/>
    <n v="-11789"/>
    <n v="-14132"/>
    <n v="-12198"/>
    <n v="-13481"/>
    <n v="-12155"/>
    <n v="-10327"/>
    <n v="-150969"/>
    <n v="0"/>
    <n v="-113226.75"/>
  </r>
  <r>
    <s v="PPLETO: TOTAL OPERATING EXPENSE"/>
    <m/>
    <n v="506900"/>
    <s v="MISC STM PWR EXP - INDIRECT"/>
    <x v="1"/>
    <s v="0321 - TRIMBLE COUNTY 2 - GENERATION"/>
    <x v="4"/>
    <s v="PLTL: TOTAL LABOR"/>
    <s v="MA60KU"/>
    <s v="MA 60 KU"/>
    <s v="OTHER"/>
    <s v="P42100: GENERATION"/>
    <n v="-13135"/>
    <n v="-11781"/>
    <n v="-11674"/>
    <n v="-12136"/>
    <n v="-11913"/>
    <n v="-11192"/>
    <n v="-12258"/>
    <n v="-12751"/>
    <n v="-12233"/>
    <n v="-13291"/>
    <n v="-9917"/>
    <n v="-10687"/>
    <n v="-142967"/>
    <n v="0"/>
    <n v="-107225.25"/>
  </r>
  <r>
    <s v="PPLETO: TOTAL OPERATING EXPENSE"/>
    <m/>
    <n v="513100"/>
    <s v="MTCE-ELECTRIC PLANT"/>
    <x v="1"/>
    <s v="0321 - TRIMBLE COUNTY 2 - GENERATION"/>
    <x v="3"/>
    <s v="PLTL: TOTAL LABOR"/>
    <s v="MA60KU"/>
    <s v="MA 60 KU"/>
    <s v="OTHER"/>
    <s v="P42100: GENERATION"/>
    <n v="-12992"/>
    <n v="-11644"/>
    <n v="-11624"/>
    <n v="-12111"/>
    <n v="-11935"/>
    <n v="-11261"/>
    <n v="-12329"/>
    <n v="-12668"/>
    <n v="-12215"/>
    <n v="-13209"/>
    <n v="-10096"/>
    <n v="-11018"/>
    <n v="-143101"/>
    <n v="0"/>
    <n v="-107325.75"/>
  </r>
  <r>
    <s v="PPLETO: TOTAL OPERATING EXPENSE"/>
    <m/>
    <n v="512100"/>
    <s v="MTCE-BOILER PLANT"/>
    <x v="1"/>
    <s v="0321 - TRIMBLE COUNTY 2 - GENERATION"/>
    <x v="8"/>
    <s v="PLTL: TOTAL LABOR"/>
    <s v="MA46LGE"/>
    <s v="MA 46 LGE"/>
    <s v="OTHER"/>
    <s v="P42100: GENERATION"/>
    <n v="-12952"/>
    <n v="-12256"/>
    <n v="-11600"/>
    <n v="-21309"/>
    <n v="-12591"/>
    <n v="-10618"/>
    <n v="-12348"/>
    <n v="-12644"/>
    <n v="-11547"/>
    <n v="-13190"/>
    <n v="-10774"/>
    <n v="-10446"/>
    <n v="-152275"/>
    <n v="0"/>
    <n v="-114206.25"/>
  </r>
  <r>
    <s v="PPLETO: TOTAL OPERATING EXPENSE"/>
    <m/>
    <n v="506109"/>
    <s v="SORBENT INJECTION OPERATION"/>
    <x v="1"/>
    <s v="0321 - TRIMBLE COUNTY 2 - GENERATION"/>
    <x v="5"/>
    <s v="PNTL: TOTAL NON-LABOR"/>
    <s v="MA41LGE"/>
    <s v="MA41LGE"/>
    <s v="OTHER"/>
    <s v="P42100: GENERATION"/>
    <n v="-12923"/>
    <n v="-12923"/>
    <n v="-12923"/>
    <n v="-12923"/>
    <n v="-12923"/>
    <n v="-12923"/>
    <n v="-21464"/>
    <n v="-21464"/>
    <n v="-21464"/>
    <n v="-21464"/>
    <n v="-21464"/>
    <n v="-21464"/>
    <n v="-206323"/>
    <n v="0"/>
    <n v="-154742.25"/>
  </r>
  <r>
    <s v="PPLETO: TOTAL OPERATING EXPENSE"/>
    <m/>
    <n v="510900"/>
    <s v="MTCE SUPER/ENG - STEAM - INDIRECT"/>
    <x v="1"/>
    <s v="0311 - TRIMBLE COUNTY 1 - GENERATION"/>
    <x v="1"/>
    <s v="PLTL: TOTAL LABOR"/>
    <s v="MA42LGE"/>
    <s v="MA42LGE TC"/>
    <s v="OTHER"/>
    <s v="P42100: GENERATION"/>
    <n v="-12872"/>
    <n v="-11581"/>
    <n v="-11503"/>
    <n v="-11983"/>
    <n v="-11796"/>
    <n v="-11126"/>
    <n v="-12177"/>
    <n v="-12595"/>
    <n v="-12102"/>
    <n v="-13129"/>
    <n v="-9909"/>
    <n v="-10760"/>
    <n v="-141534"/>
    <n v="-106150.5"/>
    <n v="0"/>
  </r>
  <r>
    <s v="PPLETO: TOTAL OPERATING EXPENSE"/>
    <m/>
    <n v="512100"/>
    <s v="MTCE-BOILER PLANT"/>
    <x v="1"/>
    <s v="0321 - TRIMBLE COUNTY 2 - GENERATION"/>
    <x v="0"/>
    <s v="PNTL: TOTAL NON-LABOR"/>
    <s v="MA46LGE"/>
    <s v="MA 46 LGE"/>
    <s v="OTHER"/>
    <s v="P42100: GENERATION"/>
    <n v="-12864"/>
    <n v="-11363"/>
    <n v="-11835"/>
    <n v="-307160"/>
    <n v="-17698"/>
    <n v="-7118"/>
    <n v="-24132"/>
    <n v="-14092"/>
    <n v="-17078"/>
    <n v="-22287"/>
    <n v="-16777"/>
    <n v="-16360"/>
    <n v="-478764"/>
    <n v="0"/>
    <n v="-359073"/>
  </r>
  <r>
    <s v="PPLETO: TOTAL OPERATING EXPENSE"/>
    <m/>
    <n v="506900"/>
    <s v="MISC STM PWR EXP - INDIRECT"/>
    <x v="1"/>
    <s v="0321 - TRIMBLE COUNTY 2 - GENERATION"/>
    <x v="3"/>
    <s v="PLTL: TOTAL LABOR"/>
    <s v="MA60KU"/>
    <s v="MA 60 KU"/>
    <s v="OTHER"/>
    <s v="P42100: GENERATION"/>
    <n v="-12752"/>
    <n v="-11438"/>
    <n v="-11334"/>
    <n v="-11782"/>
    <n v="-11565"/>
    <n v="-10866"/>
    <n v="-11900"/>
    <n v="-12379"/>
    <n v="-11876"/>
    <n v="-12903"/>
    <n v="-9628"/>
    <n v="-10375"/>
    <n v="-138799"/>
    <n v="0"/>
    <n v="-104099.25"/>
  </r>
  <r>
    <s v="PPLETO: TOTAL OPERATING EXPENSE"/>
    <m/>
    <n v="513100"/>
    <s v="MTCE-ELECTRIC PLANT"/>
    <x v="1"/>
    <s v="0321 - TRIMBLE COUNTY 2 - GENERATION"/>
    <x v="2"/>
    <s v="PLTL: TOTAL LABOR"/>
    <s v="MA60KU"/>
    <s v="MA 60 KU"/>
    <s v="OTHER"/>
    <s v="P42100: GENERATION"/>
    <n v="-12613"/>
    <n v="-11305"/>
    <n v="-11286"/>
    <n v="-11758"/>
    <n v="-11587"/>
    <n v="-10933"/>
    <n v="-11969"/>
    <n v="-12299"/>
    <n v="-11859"/>
    <n v="-12824"/>
    <n v="-9802"/>
    <n v="-10697"/>
    <n v="-138931"/>
    <n v="0"/>
    <n v="-104198.25"/>
  </r>
  <r>
    <s v="PPLETO: TOTAL OPERATING EXPENSE"/>
    <m/>
    <n v="512100"/>
    <s v="MTCE-BOILER PLANT"/>
    <x v="1"/>
    <s v="0321 - TRIMBLE COUNTY 2 - GENERATION"/>
    <x v="9"/>
    <s v="PNTL: TOTAL NON-LABOR"/>
    <s v="MA46LGE"/>
    <s v="MA 46 LGE"/>
    <s v="OTHER"/>
    <s v="P42100: GENERATION"/>
    <n v="-12513"/>
    <n v="-53880"/>
    <n v="-54348"/>
    <n v="-17879"/>
    <n v="-17220"/>
    <n v="-6944"/>
    <n v="-23467"/>
    <n v="-13712"/>
    <n v="-16640"/>
    <n v="-21749"/>
    <n v="-16319"/>
    <n v="-15932"/>
    <n v="-270602"/>
    <n v="0"/>
    <n v="-202951.5"/>
  </r>
  <r>
    <s v="PPLETO: TOTAL OPERATING EXPENSE"/>
    <m/>
    <n v="500100"/>
    <s v="OPER SUPER/ENG"/>
    <x v="1"/>
    <s v="0301 - TRIMBLE COUNTY COMMON-GENERATION"/>
    <x v="8"/>
    <s v="PLTL: TOTAL LABOR"/>
    <s v="TCCOMLABR"/>
    <s v="Company Labor"/>
    <s v="GEN OPS: PLANT OPERATION"/>
    <s v="P42100: GENERATION"/>
    <n v="-12500"/>
    <n v="-12500"/>
    <n v="-12500"/>
    <n v="-12500"/>
    <n v="-12500"/>
    <n v="-12500"/>
    <n v="-12500"/>
    <n v="-12500"/>
    <n v="-12500"/>
    <n v="-12500"/>
    <n v="-12500"/>
    <n v="-12500"/>
    <n v="-150000"/>
    <n v="-45357.34635"/>
    <n v="-67142.653650000007"/>
  </r>
  <r>
    <s v="PPLETO: TOTAL OPERATING EXPENSE"/>
    <m/>
    <n v="510900"/>
    <s v="MTCE SUPER/ENG - STEAM - INDIRECT"/>
    <x v="1"/>
    <s v="0311 - TRIMBLE COUNTY 1 - GENERATION"/>
    <x v="0"/>
    <s v="PLTL: TOTAL LABOR"/>
    <s v="MA42LGE"/>
    <s v="MA42LGE TC"/>
    <s v="OTHER"/>
    <s v="P42100: GENERATION"/>
    <n v="-12497"/>
    <n v="-11244"/>
    <n v="-11168"/>
    <n v="-11634"/>
    <n v="-11453"/>
    <n v="-10802"/>
    <n v="-11823"/>
    <n v="-12228"/>
    <n v="-11749"/>
    <n v="-12747"/>
    <n v="-9620"/>
    <n v="-10446"/>
    <n v="-137411"/>
    <n v="-103058.25"/>
    <n v="0"/>
  </r>
  <r>
    <s v="PPLETO: TOTAL OPERATING EXPENSE"/>
    <m/>
    <n v="512100"/>
    <s v="MTCE-BOILER PLANT"/>
    <x v="1"/>
    <s v="0321 - TRIMBLE COUNTY 2 - GENERATION"/>
    <x v="8"/>
    <s v="PNTL: TOTAL NON-LABOR"/>
    <s v="MA46LGE"/>
    <s v="MA 46 LGE"/>
    <s v="OTHER"/>
    <s v="P42100: GENERATION"/>
    <n v="-12423"/>
    <n v="-10966"/>
    <n v="-34282"/>
    <n v="-285856"/>
    <n v="-17130"/>
    <n v="-6259"/>
    <n v="-20966"/>
    <n v="-12913"/>
    <n v="-15841"/>
    <n v="-20950"/>
    <n v="-11268"/>
    <n v="-15133"/>
    <n v="-463986"/>
    <n v="0"/>
    <n v="-347989.5"/>
  </r>
  <r>
    <s v="PPLETO: TOTAL OPERATING EXPENSE"/>
    <m/>
    <n v="506900"/>
    <s v="MISC STM PWR EXP - INDIRECT"/>
    <x v="1"/>
    <s v="0321 - TRIMBLE COUNTY 2 - GENERATION"/>
    <x v="2"/>
    <s v="PLTL: TOTAL LABOR"/>
    <s v="MA60KU"/>
    <s v="MA 60 KU"/>
    <s v="OTHER"/>
    <s v="P42100: GENERATION"/>
    <n v="-12380"/>
    <n v="-11104"/>
    <n v="-11003"/>
    <n v="-11439"/>
    <n v="-11228"/>
    <n v="-10549"/>
    <n v="-11554"/>
    <n v="-12019"/>
    <n v="-11530"/>
    <n v="-12527"/>
    <n v="-9347"/>
    <n v="-10073"/>
    <n v="-134754"/>
    <n v="0"/>
    <n v="-101065.5"/>
  </r>
  <r>
    <s v="PPLETO: TOTAL OPERATING EXPENSE"/>
    <m/>
    <n v="506100"/>
    <s v="MISC STM PWR EXP"/>
    <x v="1"/>
    <s v="0311 - TRIMBLE COUNTY 1 - GENERATION"/>
    <x v="7"/>
    <s v="PLTL: TOTAL LABOR"/>
    <s v="MA42LGE"/>
    <s v="MA42LGE TC"/>
    <s v="OTHER"/>
    <s v="P42100: GENERATION"/>
    <n v="-12319"/>
    <n v="-11630"/>
    <n v="-12762"/>
    <n v="-10819"/>
    <n v="-12437"/>
    <n v="-11942"/>
    <n v="-11056"/>
    <n v="-13141"/>
    <n v="-11409"/>
    <n v="-12543"/>
    <n v="-11452"/>
    <n v="-9806"/>
    <n v="-141317"/>
    <n v="-105987.75"/>
    <n v="0"/>
  </r>
  <r>
    <s v="PPLETO: TOTAL OPERATING EXPENSE"/>
    <m/>
    <n v="500900"/>
    <s v="OPER SUPER/ENG - INDIRECT"/>
    <x v="1"/>
    <s v="0301 - TRIMBLE COUNTY COMMON-GENERATION"/>
    <x v="4"/>
    <s v="PLTL: TOTAL LABOR"/>
    <s v="MA50COM"/>
    <s v="Mass Allocation 50 "/>
    <s v="OTHER"/>
    <s v="P42100: GENERATION"/>
    <n v="-12319"/>
    <n v="-24845"/>
    <n v="-28045"/>
    <n v="-28260"/>
    <n v="-31755"/>
    <n v="-38256"/>
    <n v="-34231"/>
    <n v="-32476"/>
    <n v="-36648"/>
    <n v="-30714"/>
    <n v="-52560"/>
    <n v="-47994"/>
    <n v="-398105"/>
    <n v="-120379.909124445"/>
    <n v="-178198.840875555"/>
  </r>
  <r>
    <s v="PPLETO: TOTAL OPERATING EXPENSE"/>
    <m/>
    <n v="513100"/>
    <s v="MTCE-ELECTRIC PLANT"/>
    <x v="1"/>
    <s v="0321 - TRIMBLE COUNTY 2 - GENERATION"/>
    <x v="1"/>
    <s v="PLTL: TOTAL LABOR"/>
    <s v="MA60KU"/>
    <s v="MA 60 KU"/>
    <s v="OTHER"/>
    <s v="P42100: GENERATION"/>
    <n v="-12246"/>
    <n v="-10976"/>
    <n v="-10957"/>
    <n v="-11415"/>
    <n v="-11250"/>
    <n v="-10615"/>
    <n v="-11621"/>
    <n v="-11941"/>
    <n v="-11514"/>
    <n v="-12451"/>
    <n v="-9516"/>
    <n v="-10385"/>
    <n v="-134887"/>
    <n v="0"/>
    <n v="-101165.25"/>
  </r>
  <r>
    <s v="PPLETO: TOTAL OPERATING EXPENSE"/>
    <m/>
    <n v="510900"/>
    <s v="MTCE SUPER/ENG - STEAM - INDIRECT"/>
    <x v="1"/>
    <s v="0311 - TRIMBLE COUNTY 1 - GENERATION"/>
    <x v="9"/>
    <s v="PLTL: TOTAL LABOR"/>
    <s v="MA42LGE"/>
    <s v="MA42LGE TC"/>
    <s v="OTHER"/>
    <s v="P42100: GENERATION"/>
    <n v="-12133"/>
    <n v="-10916"/>
    <n v="-10843"/>
    <n v="-11295"/>
    <n v="-11119"/>
    <n v="-10488"/>
    <n v="-11478"/>
    <n v="-11872"/>
    <n v="-11407"/>
    <n v="-12375"/>
    <n v="-9340"/>
    <n v="-10142"/>
    <n v="-133409"/>
    <n v="-100056.75"/>
    <n v="0"/>
  </r>
  <r>
    <s v="PPLETO: TOTAL OPERATING EXPENSE"/>
    <m/>
    <n v="501090"/>
    <s v="FUEL HANDLING"/>
    <x v="1"/>
    <s v="0301 - TRIMBLE COUNTY COMMON-GENERATION"/>
    <x v="4"/>
    <s v="PLTL: TOTAL LABOR"/>
    <s v="MA40LGE"/>
    <s v="MASS ALLOC 40 BUDGET"/>
    <s v="GEN O M: OTHER"/>
    <s v="P42100: GENERATION"/>
    <n v="-12117"/>
    <n v="-10889"/>
    <n v="-10801"/>
    <n v="-11213"/>
    <n v="-11004"/>
    <n v="-10350"/>
    <n v="-11308"/>
    <n v="-11776"/>
    <n v="-11322"/>
    <n v="-12261"/>
    <n v="-9225"/>
    <n v="-9861"/>
    <n v="-132127"/>
    <n v="-39952.867341243"/>
    <n v="-59142.382658757"/>
  </r>
  <r>
    <s v="PPLETO: TOTAL OPERATING EXPENSE"/>
    <m/>
    <n v="510900"/>
    <s v="MTCE SUPER/ENG - STEAM - INDIRECT"/>
    <x v="1"/>
    <s v="0321 - TRIMBLE COUNTY 2 - GENERATION"/>
    <x v="6"/>
    <s v="PLTL: TOTAL LABOR"/>
    <s v="MA60KU"/>
    <s v="MA 60 KU"/>
    <s v="OTHER"/>
    <s v="P42100: GENERATION"/>
    <n v="-12111"/>
    <n v="-12135"/>
    <n v="-13266"/>
    <n v="-11914"/>
    <n v="-12253"/>
    <n v="-12256"/>
    <n v="-11489"/>
    <n v="-13749"/>
    <n v="-12720"/>
    <n v="-12440"/>
    <n v="-11832"/>
    <n v="-10771"/>
    <n v="-146937"/>
    <n v="0"/>
    <n v="-110202.75"/>
  </r>
  <r>
    <s v="PPLETO: TOTAL OPERATING EXPENSE"/>
    <m/>
    <n v="500100"/>
    <s v="OPER SUPER/ENG"/>
    <x v="1"/>
    <s v="0301 - TRIMBLE COUNTY COMMON-GENERATION"/>
    <x v="4"/>
    <s v="PLTL: TOTAL LABOR"/>
    <s v="TCCOMLABR"/>
    <s v="Company Labor"/>
    <s v="GEN OPS: PLANT OPERATION"/>
    <s v="P42100: GENERATION"/>
    <n v="-12075"/>
    <n v="-12075"/>
    <n v="-12075"/>
    <n v="-12075"/>
    <n v="-12075"/>
    <n v="-12075"/>
    <n v="-12075"/>
    <n v="-12075"/>
    <n v="-12075"/>
    <n v="-12075"/>
    <n v="-12075"/>
    <n v="-12075"/>
    <n v="-144903"/>
    <n v="-43816.103721027001"/>
    <n v="-64861.146278972999"/>
  </r>
  <r>
    <s v="PPLETO: TOTAL OPERATING EXPENSE"/>
    <m/>
    <n v="506900"/>
    <s v="MISC STM PWR EXP - INDIRECT"/>
    <x v="1"/>
    <s v="0321 - TRIMBLE COUNTY 2 - GENERATION"/>
    <x v="1"/>
    <s v="PLTL: TOTAL LABOR"/>
    <s v="MA60KU"/>
    <s v="MA 60 KU"/>
    <s v="OTHER"/>
    <s v="P42100: GENERATION"/>
    <n v="-12020"/>
    <n v="-10781"/>
    <n v="-10683"/>
    <n v="-11106"/>
    <n v="-10901"/>
    <n v="-10242"/>
    <n v="-11217"/>
    <n v="-11669"/>
    <n v="-11195"/>
    <n v="-12163"/>
    <n v="-9075"/>
    <n v="-9780"/>
    <n v="-130832"/>
    <n v="0"/>
    <n v="-98124"/>
  </r>
  <r>
    <s v="PPLETO: TOTAL OPERATING EXPENSE"/>
    <m/>
    <n v="512100"/>
    <s v="MTCE-BOILER PLANT"/>
    <x v="1"/>
    <s v="0321 - TRIMBLE COUNTY 2 - GENERATION"/>
    <x v="7"/>
    <s v="PLTL: TOTAL LABOR"/>
    <s v="MA46LGE"/>
    <s v="MA 46 LGE"/>
    <s v="OTHER"/>
    <s v="P42100: GENERATION"/>
    <n v="-12012"/>
    <n v="-11347"/>
    <n v="-15368"/>
    <n v="-13484"/>
    <n v="-12147"/>
    <n v="-11668"/>
    <n v="-10812"/>
    <n v="-12832"/>
    <n v="-11139"/>
    <n v="987"/>
    <n v="-11180"/>
    <n v="-9614"/>
    <n v="-130616"/>
    <n v="0"/>
    <n v="-97962"/>
  </r>
  <r>
    <s v="PPLETO: TOTAL OPERATING EXPENSE"/>
    <m/>
    <n v="500900"/>
    <s v="OPER SUPER/ENG - INDIRECT"/>
    <x v="1"/>
    <s v="0301 - TRIMBLE COUNTY COMMON-GENERATION"/>
    <x v="3"/>
    <s v="PLTL: TOTAL LABOR"/>
    <s v="MA50COM"/>
    <s v="Mass Allocation 50 "/>
    <s v="OTHER"/>
    <s v="P42100: GENERATION"/>
    <n v="-11960"/>
    <n v="-24121"/>
    <n v="-27227"/>
    <n v="-27436"/>
    <n v="-30829"/>
    <n v="-37141"/>
    <n v="-33233"/>
    <n v="-31529"/>
    <n v="-35580"/>
    <n v="-29819"/>
    <n v="-51028"/>
    <n v="-46595"/>
    <n v="-386498"/>
    <n v="-116870.157663882"/>
    <n v="-173003.34233611802"/>
  </r>
  <r>
    <s v="PPLETO: TOTAL OPERATING EXPENSE"/>
    <m/>
    <n v="513100"/>
    <s v="MTCE-ELECTRIC PLANT"/>
    <x v="1"/>
    <s v="0321 - TRIMBLE COUNTY 2 - GENERATION"/>
    <x v="0"/>
    <s v="PLTL: TOTAL LABOR"/>
    <s v="MA60KU"/>
    <s v="MA 60 KU"/>
    <s v="OTHER"/>
    <s v="P42100: GENERATION"/>
    <n v="-11889"/>
    <n v="-10656"/>
    <n v="-10638"/>
    <n v="-11083"/>
    <n v="-10922"/>
    <n v="-10306"/>
    <n v="-11283"/>
    <n v="-11593"/>
    <n v="-11179"/>
    <n v="-12088"/>
    <n v="-9239"/>
    <n v="-10083"/>
    <n v="-130959"/>
    <n v="0"/>
    <n v="-98219.25"/>
  </r>
  <r>
    <s v="PPLETO: TOTAL OPERATING EXPENSE"/>
    <m/>
    <n v="510900"/>
    <s v="MTCE SUPER/ENG - STEAM - INDIRECT"/>
    <x v="1"/>
    <s v="0311 - TRIMBLE COUNTY 1 - GENERATION"/>
    <x v="8"/>
    <s v="PLTL: TOTAL LABOR"/>
    <s v="MA42LGE"/>
    <s v="MA42LGE TC"/>
    <s v="OTHER"/>
    <s v="P42100: GENERATION"/>
    <n v="-11850"/>
    <n v="-11270"/>
    <n v="-10598"/>
    <n v="-11051"/>
    <n v="-11497"/>
    <n v="-9673"/>
    <n v="-11257"/>
    <n v="-11615"/>
    <n v="-10554"/>
    <n v="-12113"/>
    <n v="-9762"/>
    <n v="-9383"/>
    <n v="-130622"/>
    <n v="-97966.5"/>
    <n v="0"/>
  </r>
  <r>
    <s v="PPLETO: TOTAL OPERATING EXPENSE"/>
    <m/>
    <n v="510900"/>
    <s v="MTCE SUPER/ENG - STEAM - INDIRECT"/>
    <x v="1"/>
    <s v="0321 - TRIMBLE COUNTY 2 - GENERATION"/>
    <x v="5"/>
    <s v="PLTL: TOTAL LABOR"/>
    <s v="MA60KU"/>
    <s v="MA 60 KU"/>
    <s v="OTHER"/>
    <s v="P42100: GENERATION"/>
    <n v="-11837"/>
    <n v="-11872"/>
    <n v="-12970"/>
    <n v="-12168"/>
    <n v="-11517"/>
    <n v="-12025"/>
    <n v="-11791"/>
    <n v="-12799"/>
    <n v="-12291"/>
    <n v="-12195"/>
    <n v="-11437"/>
    <n v="-11140"/>
    <n v="-144042"/>
    <n v="0"/>
    <n v="-108031.5"/>
  </r>
  <r>
    <s v="PPLETO: TOTAL OPERATING EXPENSE"/>
    <m/>
    <n v="501090"/>
    <s v="FUEL HANDLING"/>
    <x v="1"/>
    <s v="0301 - TRIMBLE COUNTY COMMON-GENERATION"/>
    <x v="3"/>
    <s v="PLTL: TOTAL LABOR"/>
    <s v="MA40LGE"/>
    <s v="MASS ALLOC 40 BUDGET"/>
    <s v="GEN O M: OTHER"/>
    <s v="P42100: GENERATION"/>
    <n v="-11764"/>
    <n v="-10572"/>
    <n v="-10486"/>
    <n v="-10886"/>
    <n v="-10683"/>
    <n v="-10048"/>
    <n v="-10978"/>
    <n v="-11432"/>
    <n v="-10992"/>
    <n v="-11904"/>
    <n v="-8956"/>
    <n v="-9574"/>
    <n v="-128275"/>
    <n v="-38788.090686974996"/>
    <n v="-57418.159313025004"/>
  </r>
  <r>
    <s v="PPLETO: TOTAL OPERATING EXPENSE"/>
    <m/>
    <n v="500100"/>
    <s v="OPER SUPER/ENG"/>
    <x v="1"/>
    <s v="0301 - TRIMBLE COUNTY COMMON-GENERATION"/>
    <x v="3"/>
    <s v="PLTL: TOTAL LABOR"/>
    <s v="TCCOMLABR"/>
    <s v="Company Labor"/>
    <s v="GEN OPS: PLANT OPERATION"/>
    <s v="P42100: GENERATION"/>
    <n v="-11723"/>
    <n v="-11723"/>
    <n v="-11723"/>
    <n v="-11723"/>
    <n v="-11723"/>
    <n v="-11723"/>
    <n v="-11723"/>
    <n v="-11723"/>
    <n v="-11723"/>
    <n v="-11723"/>
    <n v="-11723"/>
    <n v="-11723"/>
    <n v="-140679"/>
    <n v="-42538.840847811"/>
    <n v="-62970.409152189"/>
  </r>
  <r>
    <s v="PPLETO: TOTAL OPERATING EXPENSE"/>
    <m/>
    <n v="500900"/>
    <s v="OPER SUPER/ENG - INDIRECT"/>
    <x v="1"/>
    <s v="0321 - TRIMBLE COUNTY 2 - GENERATION"/>
    <x v="5"/>
    <s v="PNTL: TOTAL NON-LABOR"/>
    <s v="MA41LGE"/>
    <s v="MA41LGE"/>
    <s v="OTHER"/>
    <s v="P42100: GENERATION"/>
    <n v="-11712"/>
    <n v="-18119"/>
    <n v="-11672"/>
    <n v="-11778"/>
    <n v="-11721"/>
    <n v="-12355"/>
    <n v="-11751"/>
    <n v="-11756"/>
    <n v="-11760"/>
    <n v="-11865"/>
    <n v="-12192"/>
    <n v="-11807"/>
    <n v="-148488"/>
    <n v="0"/>
    <n v="-111366"/>
  </r>
  <r>
    <s v="PPLETO: TOTAL OPERATING EXPENSE"/>
    <m/>
    <n v="506900"/>
    <s v="MISC STM PWR EXP - INDIRECT"/>
    <x v="1"/>
    <s v="0321 - TRIMBLE COUNTY 2 - GENERATION"/>
    <x v="0"/>
    <s v="PLTL: TOTAL LABOR"/>
    <s v="MA60KU"/>
    <s v="MA 60 KU"/>
    <s v="OTHER"/>
    <s v="P42100: GENERATION"/>
    <n v="-11670"/>
    <n v="-10467"/>
    <n v="-10372"/>
    <n v="-10783"/>
    <n v="-10584"/>
    <n v="-9944"/>
    <n v="-10891"/>
    <n v="-11329"/>
    <n v="-10869"/>
    <n v="-11809"/>
    <n v="-8811"/>
    <n v="-9495"/>
    <n v="-127022"/>
    <n v="0"/>
    <n v="-95266.5"/>
  </r>
  <r>
    <s v="PPLETO: TOTAL OPERATING EXPENSE"/>
    <m/>
    <n v="500900"/>
    <s v="OPER SUPER/ENG - INDIRECT"/>
    <x v="1"/>
    <s v="0321 - TRIMBLE COUNTY 2 - GENERATION"/>
    <x v="6"/>
    <s v="PNTL: TOTAL NON-LABOR"/>
    <s v="MA41LGE"/>
    <s v="MA41LGE"/>
    <s v="OTHER"/>
    <s v="P42100: GENERATION"/>
    <n v="-11653"/>
    <n v="-15516"/>
    <n v="-8876"/>
    <n v="-8981"/>
    <n v="-8848"/>
    <n v="-9471"/>
    <n v="-8867"/>
    <n v="-8784"/>
    <n v="-8788"/>
    <n v="-8893"/>
    <n v="-9297"/>
    <n v="-8923"/>
    <n v="-116897"/>
    <n v="0"/>
    <n v="-87672.75"/>
  </r>
  <r>
    <s v="PPLETO: TOTAL OPERATING EXPENSE"/>
    <m/>
    <n v="500900"/>
    <s v="OPER SUPER/ENG - INDIRECT"/>
    <x v="1"/>
    <s v="0301 - TRIMBLE COUNTY COMMON-GENERATION"/>
    <x v="2"/>
    <s v="PLTL: TOTAL LABOR"/>
    <s v="MA50COM"/>
    <s v="Mass Allocation 50 "/>
    <s v="OTHER"/>
    <s v="P42100: GENERATION"/>
    <n v="-11611"/>
    <n v="-23418"/>
    <n v="-26434"/>
    <n v="-26637"/>
    <n v="-29931"/>
    <n v="-36058"/>
    <n v="-32265"/>
    <n v="-30611"/>
    <n v="-34543"/>
    <n v="-28950"/>
    <n v="-49541"/>
    <n v="-45237"/>
    <n v="-375235"/>
    <n v="-113464.425717615"/>
    <n v="-167961.824282385"/>
  </r>
  <r>
    <s v="PPLETO: TOTAL OPERATING EXPENSE"/>
    <m/>
    <n v="513100"/>
    <s v="MTCE-ELECTRIC PLANT"/>
    <x v="1"/>
    <s v="0321 - TRIMBLE COUNTY 2 - GENERATION"/>
    <x v="9"/>
    <s v="PLTL: TOTAL LABOR"/>
    <s v="MA60KU"/>
    <s v="MA 60 KU"/>
    <s v="OTHER"/>
    <s v="P42100: GENERATION"/>
    <n v="-11543"/>
    <n v="-10346"/>
    <n v="-10328"/>
    <n v="-10760"/>
    <n v="-10604"/>
    <n v="-10005"/>
    <n v="-10954"/>
    <n v="-11255"/>
    <n v="-10853"/>
    <n v="-11736"/>
    <n v="-8970"/>
    <n v="-9789"/>
    <n v="-127144"/>
    <n v="0"/>
    <n v="-95358"/>
  </r>
  <r>
    <s v="PPLETO: TOTAL OPERATING EXPENSE"/>
    <m/>
    <n v="501090"/>
    <s v="FUEL HANDLING"/>
    <x v="1"/>
    <s v="0301 - TRIMBLE COUNTY COMMON-GENERATION"/>
    <x v="2"/>
    <s v="PLTL: TOTAL LABOR"/>
    <s v="MA40LGE"/>
    <s v="MASS ALLOC 40 BUDGET"/>
    <s v="GEN O M: OTHER"/>
    <s v="P42100: GENERATION"/>
    <n v="-11421"/>
    <n v="-10264"/>
    <n v="-10181"/>
    <n v="-10569"/>
    <n v="-10372"/>
    <n v="-9755"/>
    <n v="-10658"/>
    <n v="-11099"/>
    <n v="-10671"/>
    <n v="-11557"/>
    <n v="-8695"/>
    <n v="-9295"/>
    <n v="-124536"/>
    <n v="-37657.483233624"/>
    <n v="-55744.516766376"/>
  </r>
  <r>
    <s v="PPLETO: TOTAL OPERATING EXPENSE"/>
    <m/>
    <n v="500100"/>
    <s v="OPER SUPER/ENG"/>
    <x v="1"/>
    <s v="0301 - TRIMBLE COUNTY COMMON-GENERATION"/>
    <x v="2"/>
    <s v="PLTL: TOTAL LABOR"/>
    <s v="TCCOMLABR"/>
    <s v="Company Labor"/>
    <s v="GEN OPS: PLANT OPERATION"/>
    <s v="P42100: GENERATION"/>
    <n v="-11382"/>
    <n v="-11382"/>
    <n v="-11382"/>
    <n v="-11382"/>
    <n v="-11382"/>
    <n v="-11382"/>
    <n v="-11382"/>
    <n v="-11382"/>
    <n v="-11382"/>
    <n v="-11382"/>
    <n v="-11382"/>
    <n v="-11382"/>
    <n v="-136579"/>
    <n v="-41299.073380910995"/>
    <n v="-61135.176619089005"/>
  </r>
  <r>
    <s v="PPLETO: TOTAL OPERATING EXPENSE"/>
    <m/>
    <n v="502100"/>
    <s v="STM EXP(EX SDRS.SPP)"/>
    <x v="1"/>
    <s v="0321 - TRIMBLE COUNTY 2 - GENERATION"/>
    <x v="4"/>
    <s v="PLTL: TOTAL LABOR"/>
    <s v="MA46LGE"/>
    <s v="MA 46 LGE"/>
    <s v="OTHER"/>
    <s v="P42100: GENERATION"/>
    <n v="-11374"/>
    <n v="-10168"/>
    <n v="-10192"/>
    <n v="-10629"/>
    <n v="-10490"/>
    <n v="-9909"/>
    <n v="-10854"/>
    <n v="-11082"/>
    <n v="-10716"/>
    <n v="-11561"/>
    <n v="-8924"/>
    <n v="-9803"/>
    <n v="-125702"/>
    <n v="0"/>
    <n v="-94276.5"/>
  </r>
  <r>
    <s v="PPLETO: TOTAL OPERATING EXPENSE"/>
    <m/>
    <n v="506100"/>
    <s v="MISC STM PWR EXP"/>
    <x v="1"/>
    <s v="0311 - TRIMBLE COUNTY 1 - GENERATION"/>
    <x v="6"/>
    <s v="PLTL: TOTAL LABOR"/>
    <s v="MA42LGE"/>
    <s v="MA42LGE TC"/>
    <s v="OTHER"/>
    <s v="P42100: GENERATION"/>
    <n v="-11348"/>
    <n v="-11311"/>
    <n v="-12414"/>
    <n v="-11171"/>
    <n v="-11494"/>
    <n v="-11491"/>
    <n v="-10800"/>
    <n v="-12800"/>
    <n v="-11902"/>
    <n v="-11597"/>
    <n v="-11164"/>
    <n v="-10251"/>
    <n v="-137743"/>
    <n v="-103307.25"/>
    <n v="0"/>
  </r>
  <r>
    <s v="PPLETO: TOTAL OPERATING EXPENSE"/>
    <m/>
    <n v="506900"/>
    <s v="MISC STM PWR EXP - INDIRECT"/>
    <x v="1"/>
    <s v="0321 - TRIMBLE COUNTY 2 - GENERATION"/>
    <x v="9"/>
    <s v="PLTL: TOTAL LABOR"/>
    <s v="MA60KU"/>
    <s v="MA 60 KU"/>
    <s v="OTHER"/>
    <s v="P42100: GENERATION"/>
    <n v="-11330"/>
    <n v="-10162"/>
    <n v="-10070"/>
    <n v="-10468"/>
    <n v="-10276"/>
    <n v="-9654"/>
    <n v="-10573"/>
    <n v="-10999"/>
    <n v="-10552"/>
    <n v="-11465"/>
    <n v="-8554"/>
    <n v="-9218"/>
    <n v="-123322"/>
    <n v="0"/>
    <n v="-92491.5"/>
  </r>
  <r>
    <s v="PPLETO: TOTAL OPERATING EXPENSE"/>
    <m/>
    <n v="500900"/>
    <s v="OPER SUPER/ENG - INDIRECT"/>
    <x v="1"/>
    <s v="0301 - TRIMBLE COUNTY COMMON-GENERATION"/>
    <x v="1"/>
    <s v="PLTL: TOTAL LABOR"/>
    <s v="MA50COM"/>
    <s v="Mass Allocation 50 "/>
    <s v="OTHER"/>
    <s v="P42100: GENERATION"/>
    <n v="-11273"/>
    <n v="-22736"/>
    <n v="-25665"/>
    <n v="-25862"/>
    <n v="-29060"/>
    <n v="-35009"/>
    <n v="-31326"/>
    <n v="-29720"/>
    <n v="-33538"/>
    <n v="-28107"/>
    <n v="-48099"/>
    <n v="-43920"/>
    <n v="-364315"/>
    <n v="-110162.410903335"/>
    <n v="-163073.839096665"/>
  </r>
  <r>
    <s v="PPLETO: TOTAL OPERATING EXPENSE"/>
    <m/>
    <n v="513100"/>
    <s v="MTCE-ELECTRIC PLANT"/>
    <x v="1"/>
    <s v="0321 - TRIMBLE COUNTY 2 - GENERATION"/>
    <x v="8"/>
    <s v="PLTL: TOTAL LABOR"/>
    <s v="MA60KU"/>
    <s v="MA 60 KU"/>
    <s v="OTHER"/>
    <s v="P42100: GENERATION"/>
    <n v="-11263"/>
    <n v="-10666"/>
    <n v="-10083"/>
    <n v="-10512"/>
    <n v="-10938"/>
    <n v="-9217"/>
    <n v="-10719"/>
    <n v="-10996"/>
    <n v="-10033"/>
    <n v="-11469"/>
    <n v="-9346"/>
    <n v="-9038"/>
    <n v="-124281"/>
    <n v="0"/>
    <n v="-93210.75"/>
  </r>
  <r>
    <s v="PPLETO: TOTAL OPERATING EXPENSE"/>
    <m/>
    <n v="511100"/>
    <s v="MTCE-STRUCTURES"/>
    <x v="1"/>
    <s v="0301 - TRIMBLE COUNTY COMMON-GENERATION"/>
    <x v="4"/>
    <s v="PLTL: TOTAL LABOR"/>
    <s v="MA40LGE"/>
    <s v="MASS ALLOC 40 BUDGET"/>
    <s v="GEN O M: OTHER"/>
    <s v="P42100: GENERATION"/>
    <n v="-11198"/>
    <n v="-10033"/>
    <n v="-10023"/>
    <n v="-10446"/>
    <n v="-10299"/>
    <n v="-9721"/>
    <n v="-10645"/>
    <n v="-10922"/>
    <n v="-10537"/>
    <n v="-11391"/>
    <n v="-8721"/>
    <n v="-9535"/>
    <n v="-123470"/>
    <n v="-37335.143692229998"/>
    <n v="-55267.356307770002"/>
  </r>
  <r>
    <s v="PPLETO: TOTAL OPERATING EXPENSE"/>
    <m/>
    <n v="926019"/>
    <s v="OTHER BENEFITS EXPENSE - BURDENS"/>
    <x v="1"/>
    <s v="0321 - TRIMBLE COUNTY 2 - GENERATION"/>
    <x v="4"/>
    <s v="PLTL: TOTAL LABOR"/>
    <s v="MA41LGE"/>
    <s v="MA41LGE"/>
    <s v="OTHER"/>
    <s v="P42100: GENERATION"/>
    <n v="-11186"/>
    <n v="-10066"/>
    <n v="-9990"/>
    <n v="-10394"/>
    <n v="-10223"/>
    <n v="-9633"/>
    <n v="-10537"/>
    <n v="-10924"/>
    <n v="-10494"/>
    <n v="-11383"/>
    <n v="-8579"/>
    <n v="-9275"/>
    <n v="-122685"/>
    <n v="0"/>
    <n v="-92013.75"/>
  </r>
  <r>
    <s v="PPLETO: TOTAL OPERATING EXPENSE"/>
    <m/>
    <n v="513100"/>
    <s v="MTCE-ELECTRIC PLANT"/>
    <x v="1"/>
    <s v="0311 - TRIMBLE COUNTY 1 - GENERATION"/>
    <x v="4"/>
    <s v="PLTL: TOTAL LABOR"/>
    <s v="MA42LGE"/>
    <s v="MA42LGE TC"/>
    <s v="OTHER"/>
    <s v="P42100: GENERATION"/>
    <n v="-11157"/>
    <n v="-10000"/>
    <n v="-9983"/>
    <n v="-10400"/>
    <n v="-10249"/>
    <n v="-9671"/>
    <n v="-10587"/>
    <n v="-10879"/>
    <n v="-10490"/>
    <n v="-11344"/>
    <n v="-8670"/>
    <n v="-9462"/>
    <n v="-122891"/>
    <n v="-92168.25"/>
    <n v="0"/>
  </r>
  <r>
    <s v="PPLETO: TOTAL OPERATING EXPENSE"/>
    <m/>
    <n v="506900"/>
    <s v="MISC STM PWR EXP - INDIRECT"/>
    <x v="1"/>
    <s v="0321 - TRIMBLE COUNTY 2 - GENERATION"/>
    <x v="8"/>
    <s v="PLTL: TOTAL LABOR"/>
    <s v="MA60KU"/>
    <s v="MA 60 KU"/>
    <s v="OTHER"/>
    <s v="P42100: GENERATION"/>
    <n v="-11104"/>
    <n v="-10544"/>
    <n v="-9879"/>
    <n v="-10277"/>
    <n v="-10676"/>
    <n v="-8915"/>
    <n v="-10399"/>
    <n v="-10795"/>
    <n v="-9779"/>
    <n v="-11254"/>
    <n v="-8998"/>
    <n v="-8525"/>
    <n v="-121147"/>
    <n v="0"/>
    <n v="-90860.25"/>
  </r>
  <r>
    <s v="PPLETO: TOTAL OPERATING EXPENSE"/>
    <m/>
    <n v="501090"/>
    <s v="FUEL HANDLING"/>
    <x v="1"/>
    <s v="0301 - TRIMBLE COUNTY COMMON-GENERATION"/>
    <x v="1"/>
    <s v="PLTL: TOTAL LABOR"/>
    <s v="MA40LGE"/>
    <s v="MASS ALLOC 40 BUDGET"/>
    <s v="GEN O M: OTHER"/>
    <s v="P42100: GENERATION"/>
    <n v="-11088"/>
    <n v="-9965"/>
    <n v="-9884"/>
    <n v="-10262"/>
    <n v="-10070"/>
    <n v="-9471"/>
    <n v="-10348"/>
    <n v="-10776"/>
    <n v="-10361"/>
    <n v="-11221"/>
    <n v="-8442"/>
    <n v="-9024"/>
    <n v="-120912"/>
    <n v="-36561.649745807998"/>
    <n v="-54122.350254192002"/>
  </r>
  <r>
    <s v="PPLETO: TOTAL OPERATING EXPENSE"/>
    <m/>
    <n v="506100"/>
    <s v="MISC STM PWR EXP"/>
    <x v="1"/>
    <s v="0311 - TRIMBLE COUNTY 1 - GENERATION"/>
    <x v="5"/>
    <s v="PLTL: TOTAL LABOR"/>
    <s v="MA42LGE"/>
    <s v="MA42LGE TC"/>
    <s v="OTHER"/>
    <s v="P42100: GENERATION"/>
    <n v="-11073"/>
    <n v="-11036"/>
    <n v="-12116"/>
    <n v="-11373"/>
    <n v="-10774"/>
    <n v="-11235"/>
    <n v="-11029"/>
    <n v="-11888"/>
    <n v="-11472"/>
    <n v="-11334"/>
    <n v="-10760"/>
    <n v="-10518"/>
    <n v="-134608"/>
    <n v="-100956"/>
    <n v="0"/>
  </r>
  <r>
    <s v="PPLETO: TOTAL OPERATING EXPENSE"/>
    <m/>
    <n v="512100"/>
    <s v="MTCE-BOILER PLANT"/>
    <x v="1"/>
    <s v="0321 - TRIMBLE COUNTY 2 - GENERATION"/>
    <x v="6"/>
    <s v="PLTL: TOTAL LABOR"/>
    <s v="MA46LGE"/>
    <s v="MA 46 LGE"/>
    <s v="OTHER"/>
    <s v="P42100: GENERATION"/>
    <n v="-11068"/>
    <n v="-11036"/>
    <n v="-12110"/>
    <n v="-19595"/>
    <n v="-11225"/>
    <n v="-11225"/>
    <n v="-10559"/>
    <n v="-12499"/>
    <n v="-11618"/>
    <n v="-11331"/>
    <n v="-10898"/>
    <n v="-10038"/>
    <n v="-143201"/>
    <n v="0"/>
    <n v="-107400.75"/>
  </r>
  <r>
    <s v="PPLETO: TOTAL OPERATING EXPENSE"/>
    <m/>
    <n v="500100"/>
    <s v="OPER SUPER/ENG"/>
    <x v="1"/>
    <s v="0301 - TRIMBLE COUNTY COMMON-GENERATION"/>
    <x v="1"/>
    <s v="PLTL: TOTAL LABOR"/>
    <s v="TCCOMLABR"/>
    <s v="Company Labor"/>
    <s v="GEN OPS: PLANT OPERATION"/>
    <s v="P42100: GENERATION"/>
    <n v="-11050"/>
    <n v="-11050"/>
    <n v="-11050"/>
    <n v="-11050"/>
    <n v="-11050"/>
    <n v="-11050"/>
    <n v="-11050"/>
    <n v="-11050"/>
    <n v="-11050"/>
    <n v="-11050"/>
    <n v="-11050"/>
    <n v="-11050"/>
    <n v="-132604"/>
    <n v="-40097.103702635999"/>
    <n v="-59355.896297364001"/>
  </r>
  <r>
    <s v="PPLETO: TOTAL OPERATING EXPENSE"/>
    <m/>
    <n v="502100"/>
    <s v="STM EXP(EX SDRS.SPP)"/>
    <x v="1"/>
    <s v="0321 - TRIMBLE COUNTY 2 - GENERATION"/>
    <x v="3"/>
    <s v="PLTL: TOTAL LABOR"/>
    <s v="MA46LGE"/>
    <s v="MA 46 LGE"/>
    <s v="OTHER"/>
    <s v="P42100: GENERATION"/>
    <n v="-11043"/>
    <n v="-9871"/>
    <n v="-9895"/>
    <n v="-10319"/>
    <n v="-10184"/>
    <n v="-9620"/>
    <n v="-10538"/>
    <n v="-10759"/>
    <n v="-10403"/>
    <n v="-11224"/>
    <n v="-8664"/>
    <n v="-9517"/>
    <n v="-122037"/>
    <n v="0"/>
    <n v="-91527.75"/>
  </r>
  <r>
    <s v="PPLETO: TOTAL OPERATING EXPENSE"/>
    <m/>
    <n v="510900"/>
    <s v="MTCE SUPER/ENG - STEAM - INDIRECT"/>
    <x v="1"/>
    <s v="0311 - TRIMBLE COUNTY 1 - GENERATION"/>
    <x v="7"/>
    <s v="PLTL: TOTAL LABOR"/>
    <s v="MA42LGE"/>
    <s v="MA42LGE TC"/>
    <s v="OTHER"/>
    <s v="P42100: GENERATION"/>
    <n v="-10974"/>
    <n v="-10420"/>
    <n v="-11365"/>
    <n v="-9625"/>
    <n v="-11079"/>
    <n v="-10640"/>
    <n v="-9829"/>
    <n v="-11782"/>
    <n v="-10170"/>
    <n v="-11239"/>
    <n v="-10134"/>
    <n v="-8610"/>
    <n v="-125868"/>
    <n v="-94401"/>
    <n v="0"/>
  </r>
  <r>
    <s v="PPLETO: TOTAL OPERATING EXPENSE"/>
    <m/>
    <n v="500900"/>
    <s v="OPER SUPER/ENG - INDIRECT"/>
    <x v="1"/>
    <s v="0321 - TRIMBLE COUNTY 2 - GENERATION"/>
    <x v="7"/>
    <s v="PLTL: TOTAL LABOR"/>
    <s v="MA41LGE"/>
    <s v="MA41LGE"/>
    <s v="OTHER"/>
    <s v="P42100: GENERATION"/>
    <n v="-10965"/>
    <n v="-7532"/>
    <n v="-9064"/>
    <n v="-2541"/>
    <n v="-5739"/>
    <n v="-3526"/>
    <n v="87"/>
    <n v="-5102"/>
    <n v="-12"/>
    <n v="-2760"/>
    <n v="789"/>
    <n v="5599"/>
    <n v="-40766"/>
    <n v="0"/>
    <n v="-30574.5"/>
  </r>
  <r>
    <s v="PPLETO: TOTAL OPERATING EXPENSE"/>
    <m/>
    <n v="506900"/>
    <s v="MISC STM PWR EXP - INDIRECT"/>
    <x v="1"/>
    <s v="0311 - TRIMBLE COUNTY 1 - GENERATION"/>
    <x v="4"/>
    <s v="PLTL: TOTAL LABOR"/>
    <s v="MA42LGE"/>
    <s v="MA42LGE TC"/>
    <s v="OTHER"/>
    <s v="P42100: GENERATION"/>
    <n v="-10951"/>
    <n v="-9822"/>
    <n v="-9733"/>
    <n v="-10118"/>
    <n v="-9932"/>
    <n v="-9331"/>
    <n v="-10220"/>
    <n v="-10631"/>
    <n v="-10199"/>
    <n v="-11081"/>
    <n v="-8268"/>
    <n v="-8910"/>
    <n v="-119196"/>
    <n v="-89397"/>
    <n v="0"/>
  </r>
  <r>
    <s v="PPLETO: TOTAL OPERATING EXPENSE"/>
    <m/>
    <n v="500900"/>
    <s v="OPER SUPER/ENG - INDIRECT"/>
    <x v="1"/>
    <s v="0301 - TRIMBLE COUNTY COMMON-GENERATION"/>
    <x v="0"/>
    <s v="PLTL: TOTAL LABOR"/>
    <s v="MA50COM"/>
    <s v="Mass Allocation 50 "/>
    <s v="OTHER"/>
    <s v="P42100: GENERATION"/>
    <n v="-10945"/>
    <n v="-22074"/>
    <n v="-24917"/>
    <n v="-25108"/>
    <n v="-28213"/>
    <n v="-33989"/>
    <n v="-30414"/>
    <n v="-28854"/>
    <n v="-32561"/>
    <n v="-27288"/>
    <n v="-46698"/>
    <n v="-42641"/>
    <n v="-353704"/>
    <n v="-106953.832222536"/>
    <n v="-158324.167777464"/>
  </r>
  <r>
    <s v="PPLETO: TOTAL OPERATING EXPENSE"/>
    <m/>
    <n v="510100"/>
    <s v="MTCE SUPER/ENG - STEAM"/>
    <x v="1"/>
    <s v="0321 - TRIMBLE COUNTY 2 - GENERATION"/>
    <x v="4"/>
    <s v="PLTL: TOTAL LABOR"/>
    <s v="MA46LGE"/>
    <s v="MA 46 LGE"/>
    <s v="OTHER"/>
    <s v="P42100: GENERATION"/>
    <n v="-10926"/>
    <n v="-9807"/>
    <n v="-9730"/>
    <n v="-10150"/>
    <n v="-9992"/>
    <n v="-9402"/>
    <n v="-10328"/>
    <n v="-10692"/>
    <n v="-10243"/>
    <n v="-11162"/>
    <n v="-8330"/>
    <n v="-9110"/>
    <n v="-119874"/>
    <n v="0"/>
    <n v="-89905.5"/>
  </r>
  <r>
    <s v="PPLETO: TOTAL OPERATING EXPENSE"/>
    <m/>
    <n v="512100"/>
    <s v="MTCE-BOILER PLANT"/>
    <x v="1"/>
    <s v="0321 - TRIMBLE COUNTY 2 - GENERATION"/>
    <x v="5"/>
    <s v="PLTL: TOTAL LABOR"/>
    <s v="MA46LGE"/>
    <s v="MA 46 LGE"/>
    <s v="OTHER"/>
    <s v="P42100: GENERATION"/>
    <n v="-10911"/>
    <n v="-10874"/>
    <n v="-11941"/>
    <n v="-16965"/>
    <n v="-10639"/>
    <n v="-11098"/>
    <n v="-10905"/>
    <n v="-11731"/>
    <n v="-5071"/>
    <n v="-4943"/>
    <n v="-10624"/>
    <n v="-10432"/>
    <n v="-126135"/>
    <n v="0"/>
    <n v="-94601.25"/>
  </r>
  <r>
    <s v="PPLETO: TOTAL OPERATING EXPENSE"/>
    <m/>
    <n v="511100"/>
    <s v="MTCE-STRUCTURES"/>
    <x v="1"/>
    <s v="0301 - TRIMBLE COUNTY COMMON-GENERATION"/>
    <x v="3"/>
    <s v="PLTL: TOTAL LABOR"/>
    <s v="MA40LGE"/>
    <s v="MASS ALLOC 40 BUDGET"/>
    <s v="GEN O M: OTHER"/>
    <s v="P42100: GENERATION"/>
    <n v="-10871"/>
    <n v="-9741"/>
    <n v="-9731"/>
    <n v="-10142"/>
    <n v="-9999"/>
    <n v="-9438"/>
    <n v="-10334"/>
    <n v="-10604"/>
    <n v="-10229"/>
    <n v="-11059"/>
    <n v="-8466"/>
    <n v="-9257"/>
    <n v="-119870"/>
    <n v="-36246.567379829998"/>
    <n v="-53655.932620170002"/>
  </r>
  <r>
    <s v="PPLETO: TOTAL OPERATING EXPENSE"/>
    <m/>
    <n v="926019"/>
    <s v="OTHER BENEFITS EXPENSE - BURDENS"/>
    <x v="1"/>
    <s v="0321 - TRIMBLE COUNTY 2 - GENERATION"/>
    <x v="3"/>
    <s v="PLTL: TOTAL LABOR"/>
    <s v="MA41LGE"/>
    <s v="MA41LGE"/>
    <s v="OTHER"/>
    <s v="P42100: GENERATION"/>
    <n v="-10860"/>
    <n v="-9772"/>
    <n v="-9699"/>
    <n v="-10091"/>
    <n v="-9925"/>
    <n v="-9352"/>
    <n v="-10230"/>
    <n v="-10606"/>
    <n v="-10188"/>
    <n v="-11051"/>
    <n v="-8329"/>
    <n v="-9005"/>
    <n v="-119108"/>
    <n v="0"/>
    <n v="-89331"/>
  </r>
  <r>
    <s v="PPLETO: TOTAL OPERATING EXPENSE"/>
    <m/>
    <n v="513100"/>
    <s v="MTCE-ELECTRIC PLANT"/>
    <x v="1"/>
    <s v="0311 - TRIMBLE COUNTY 1 - GENERATION"/>
    <x v="3"/>
    <s v="PLTL: TOTAL LABOR"/>
    <s v="MA42LGE"/>
    <s v="MA42LGE TC"/>
    <s v="OTHER"/>
    <s v="P42100: GENERATION"/>
    <n v="-10832"/>
    <n v="-9708"/>
    <n v="-9692"/>
    <n v="-10097"/>
    <n v="-9950"/>
    <n v="-9389"/>
    <n v="-10279"/>
    <n v="-10562"/>
    <n v="-10184"/>
    <n v="-11013"/>
    <n v="-8417"/>
    <n v="-9186"/>
    <n v="-119308"/>
    <n v="-89481"/>
    <n v="0"/>
  </r>
  <r>
    <s v="PPLETO: TOTAL OPERATING EXPENSE"/>
    <m/>
    <n v="501090"/>
    <s v="FUEL HANDLING"/>
    <x v="1"/>
    <s v="0301 - TRIMBLE COUNTY COMMON-GENERATION"/>
    <x v="0"/>
    <s v="PLTL: TOTAL LABOR"/>
    <s v="MA40LGE"/>
    <s v="MASS ALLOC 40 BUDGET"/>
    <s v="GEN O M: OTHER"/>
    <s v="P42100: GENERATION"/>
    <n v="-10765"/>
    <n v="-9675"/>
    <n v="-9596"/>
    <n v="-9963"/>
    <n v="-9777"/>
    <n v="-9195"/>
    <n v="-10047"/>
    <n v="-10462"/>
    <n v="-10059"/>
    <n v="-10894"/>
    <n v="-8196"/>
    <n v="-8761"/>
    <n v="-117390"/>
    <n v="-35496.659253509999"/>
    <n v="-52545.840746490001"/>
  </r>
  <r>
    <s v="PPLETO: TOTAL OPERATING EXPENSE"/>
    <m/>
    <n v="500100"/>
    <s v="OPER SUPER/ENG"/>
    <x v="1"/>
    <s v="0301 - TRIMBLE COUNTY COMMON-GENERATION"/>
    <x v="0"/>
    <s v="PLTL: TOTAL LABOR"/>
    <s v="TCCOMLABR"/>
    <s v="Company Labor"/>
    <s v="GEN OPS: PLANT OPERATION"/>
    <s v="P42100: GENERATION"/>
    <n v="-10728"/>
    <n v="-10728"/>
    <n v="-10728"/>
    <n v="-10728"/>
    <n v="-10728"/>
    <n v="-10728"/>
    <n v="-10728"/>
    <n v="-10728"/>
    <n v="-10728"/>
    <n v="-10728"/>
    <n v="-10728"/>
    <n v="-10728"/>
    <n v="-128742"/>
    <n v="-38929.303225277996"/>
    <n v="-57627.196774722004"/>
  </r>
  <r>
    <s v="PPLETO: TOTAL OPERATING EXPENSE"/>
    <m/>
    <n v="502100"/>
    <s v="STM EXP(EX SDRS.SPP)"/>
    <x v="1"/>
    <s v="0321 - TRIMBLE COUNTY 2 - GENERATION"/>
    <x v="2"/>
    <s v="PLTL: TOTAL LABOR"/>
    <s v="MA46LGE"/>
    <s v="MA 46 LGE"/>
    <s v="OTHER"/>
    <s v="P42100: GENERATION"/>
    <n v="-10721"/>
    <n v="-9584"/>
    <n v="-9607"/>
    <n v="-10019"/>
    <n v="-9888"/>
    <n v="-9340"/>
    <n v="-10231"/>
    <n v="-10446"/>
    <n v="-10100"/>
    <n v="-10897"/>
    <n v="-8411"/>
    <n v="-9240"/>
    <n v="-118481"/>
    <n v="0"/>
    <n v="-88860.75"/>
  </r>
  <r>
    <s v="PPLETO: TOTAL OPERATING EXPENSE"/>
    <m/>
    <n v="506900"/>
    <s v="MISC STM PWR EXP - INDIRECT"/>
    <x v="1"/>
    <s v="0311 - TRIMBLE COUNTY 1 - GENERATION"/>
    <x v="3"/>
    <s v="PLTL: TOTAL LABOR"/>
    <s v="MA42LGE"/>
    <s v="MA42LGE TC"/>
    <s v="OTHER"/>
    <s v="P42100: GENERATION"/>
    <n v="-10632"/>
    <n v="-9536"/>
    <n v="-9449"/>
    <n v="-9823"/>
    <n v="-9642"/>
    <n v="-9059"/>
    <n v="-9922"/>
    <n v="-10321"/>
    <n v="-9902"/>
    <n v="-10758"/>
    <n v="-8027"/>
    <n v="-8650"/>
    <n v="-115721"/>
    <n v="-86790.75"/>
    <n v="0"/>
  </r>
  <r>
    <s v="PPLETO: TOTAL OPERATING EXPENSE"/>
    <m/>
    <n v="500900"/>
    <s v="OPER SUPER/ENG - INDIRECT"/>
    <x v="1"/>
    <s v="0301 - TRIMBLE COUNTY COMMON-GENERATION"/>
    <x v="9"/>
    <s v="PLTL: TOTAL LABOR"/>
    <s v="MA50COM"/>
    <s v="Mass Allocation 50 "/>
    <s v="OTHER"/>
    <s v="P42100: GENERATION"/>
    <n v="-10626"/>
    <n v="-21431"/>
    <n v="-24191"/>
    <n v="-24377"/>
    <n v="-27392"/>
    <n v="-32999"/>
    <n v="-29528"/>
    <n v="-28014"/>
    <n v="-31613"/>
    <n v="-26494"/>
    <n v="-45338"/>
    <n v="-41399"/>
    <n v="-343401"/>
    <n v="-103838.387292909"/>
    <n v="-153712.362707091"/>
  </r>
  <r>
    <s v="PPLETO: TOTAL OPERATING EXPENSE"/>
    <m/>
    <n v="510100"/>
    <s v="MTCE SUPER/ENG - STEAM"/>
    <x v="1"/>
    <s v="0321 - TRIMBLE COUNTY 2 - GENERATION"/>
    <x v="3"/>
    <s v="PLTL: TOTAL LABOR"/>
    <s v="MA46LGE"/>
    <s v="MA 46 LGE"/>
    <s v="OTHER"/>
    <s v="P42100: GENERATION"/>
    <n v="-10608"/>
    <n v="-9521"/>
    <n v="-9447"/>
    <n v="-9854"/>
    <n v="-9700"/>
    <n v="-9128"/>
    <n v="-10027"/>
    <n v="-10381"/>
    <n v="-9944"/>
    <n v="-10837"/>
    <n v="-8088"/>
    <n v="-8844"/>
    <n v="-116379"/>
    <n v="0"/>
    <n v="-87284.25"/>
  </r>
  <r>
    <s v="PPLETO: TOTAL OPERATING EXPENSE"/>
    <m/>
    <n v="511100"/>
    <s v="MTCE-STRUCTURES"/>
    <x v="1"/>
    <s v="0301 - TRIMBLE COUNTY COMMON-GENERATION"/>
    <x v="2"/>
    <s v="PLTL: TOTAL LABOR"/>
    <s v="MA40LGE"/>
    <s v="MASS ALLOC 40 BUDGET"/>
    <s v="GEN O M: OTHER"/>
    <s v="P42100: GENERATION"/>
    <n v="-10555"/>
    <n v="-9457"/>
    <n v="-9447"/>
    <n v="-9846"/>
    <n v="-9707"/>
    <n v="-9163"/>
    <n v="-10033"/>
    <n v="-10295"/>
    <n v="-9931"/>
    <n v="-10736"/>
    <n v="-8220"/>
    <n v="-8987"/>
    <n v="-116377"/>
    <n v="-35190.345974493001"/>
    <n v="-52092.404025506999"/>
  </r>
  <r>
    <s v="PPLETO: TOTAL OPERATING EXPENSE"/>
    <m/>
    <n v="926019"/>
    <s v="OTHER BENEFITS EXPENSE - BURDENS"/>
    <x v="1"/>
    <s v="0321 - TRIMBLE COUNTY 2 - GENERATION"/>
    <x v="2"/>
    <s v="PLTL: TOTAL LABOR"/>
    <s v="MA41LGE"/>
    <s v="MA41LGE"/>
    <s v="OTHER"/>
    <s v="P42100: GENERATION"/>
    <n v="-10544"/>
    <n v="-9488"/>
    <n v="-9416"/>
    <n v="-9797"/>
    <n v="-9635"/>
    <n v="-9080"/>
    <n v="-9932"/>
    <n v="-10297"/>
    <n v="-9891"/>
    <n v="-10729"/>
    <n v="-8086"/>
    <n v="-8743"/>
    <n v="-115637"/>
    <n v="0"/>
    <n v="-86727.75"/>
  </r>
  <r>
    <s v="PPLETO: TOTAL OPERATING EXPENSE"/>
    <m/>
    <n v="513100"/>
    <s v="MTCE-ELECTRIC PLANT"/>
    <x v="1"/>
    <s v="0311 - TRIMBLE COUNTY 1 - GENERATION"/>
    <x v="2"/>
    <s v="PLTL: TOTAL LABOR"/>
    <s v="MA42LGE"/>
    <s v="MA42LGE TC"/>
    <s v="OTHER"/>
    <s v="P42100: GENERATION"/>
    <n v="-10516"/>
    <n v="-9425"/>
    <n v="-9409"/>
    <n v="-9803"/>
    <n v="-9660"/>
    <n v="-9115"/>
    <n v="-9979"/>
    <n v="-10254"/>
    <n v="-9888"/>
    <n v="-10692"/>
    <n v="-8172"/>
    <n v="-8918"/>
    <n v="-115831"/>
    <n v="-86873.25"/>
    <n v="0"/>
  </r>
  <r>
    <s v="PPLETO: TOTAL OPERATING EXPENSE"/>
    <m/>
    <n v="501090"/>
    <s v="FUEL HANDLING"/>
    <x v="1"/>
    <s v="0301 - TRIMBLE COUNTY COMMON-GENERATION"/>
    <x v="9"/>
    <s v="PLTL: TOTAL LABOR"/>
    <s v="MA40LGE"/>
    <s v="MASS ALLOC 40 BUDGET"/>
    <s v="GEN O M: OTHER"/>
    <s v="P42100: GENERATION"/>
    <n v="-10452"/>
    <n v="-9393"/>
    <n v="-9317"/>
    <n v="-9673"/>
    <n v="-9492"/>
    <n v="-8928"/>
    <n v="-9754"/>
    <n v="-10158"/>
    <n v="-9766"/>
    <n v="-10577"/>
    <n v="-7957"/>
    <n v="-8506"/>
    <n v="-113971"/>
    <n v="-34462.814139039001"/>
    <n v="-51015.435860960999"/>
  </r>
  <r>
    <s v="PPLETO: TOTAL OPERATING EXPENSE"/>
    <m/>
    <n v="513100"/>
    <s v="MTCE-ELECTRIC PLANT"/>
    <x v="1"/>
    <s v="0321 - TRIMBLE COUNTY 2 - GENERATION"/>
    <x v="7"/>
    <s v="PLTL: TOTAL LABOR"/>
    <s v="MA60KU"/>
    <s v="MA 60 KU"/>
    <s v="OTHER"/>
    <s v="P42100: GENERATION"/>
    <n v="-10443"/>
    <n v="-9872"/>
    <n v="-10820"/>
    <n v="-9174"/>
    <n v="-10549"/>
    <n v="-10129"/>
    <n v="-9379"/>
    <n v="-11158"/>
    <n v="-9675"/>
    <n v="-10652"/>
    <n v="-9698"/>
    <n v="-8310"/>
    <n v="-119859"/>
    <n v="0"/>
    <n v="-89894.25"/>
  </r>
  <r>
    <s v="PPLETO: TOTAL OPERATING EXPENSE"/>
    <m/>
    <n v="500100"/>
    <s v="OPER SUPER/ENG"/>
    <x v="1"/>
    <s v="0301 - TRIMBLE COUNTY COMMON-GENERATION"/>
    <x v="9"/>
    <s v="PLTL: TOTAL LABOR"/>
    <s v="TCCOMLABR"/>
    <s v="Company Labor"/>
    <s v="GEN OPS: PLANT OPERATION"/>
    <s v="P42100: GENERATION"/>
    <n v="-10416"/>
    <n v="-10416"/>
    <n v="-10416"/>
    <n v="-10416"/>
    <n v="-10416"/>
    <n v="-10416"/>
    <n v="-10416"/>
    <n v="-10416"/>
    <n v="-10416"/>
    <n v="-10416"/>
    <n v="-10416"/>
    <n v="-10416"/>
    <n v="-124992"/>
    <n v="-37795.369566527996"/>
    <n v="-55948.630433472004"/>
  </r>
  <r>
    <s v="PPLETO: TOTAL OPERATING EXPENSE"/>
    <m/>
    <n v="502100"/>
    <s v="STM EXP(EX SDRS.SPP)"/>
    <x v="1"/>
    <s v="0321 - TRIMBLE COUNTY 2 - GENERATION"/>
    <x v="1"/>
    <s v="PLTL: TOTAL LABOR"/>
    <s v="MA46LGE"/>
    <s v="MA 46 LGE"/>
    <s v="OTHER"/>
    <s v="P42100: GENERATION"/>
    <n v="-10409"/>
    <n v="-9305"/>
    <n v="-9327"/>
    <n v="-9727"/>
    <n v="-9600"/>
    <n v="-9068"/>
    <n v="-9933"/>
    <n v="-10142"/>
    <n v="-9806"/>
    <n v="-10580"/>
    <n v="-8166"/>
    <n v="-8971"/>
    <n v="-115033"/>
    <n v="0"/>
    <n v="-86274.75"/>
  </r>
  <r>
    <s v="PPLETO: TOTAL OPERATING EXPENSE"/>
    <m/>
    <n v="506900"/>
    <s v="MISC STM PWR EXP - INDIRECT"/>
    <x v="1"/>
    <s v="0311 - TRIMBLE COUNTY 1 - GENERATION"/>
    <x v="2"/>
    <s v="PLTL: TOTAL LABOR"/>
    <s v="MA42LGE"/>
    <s v="MA42LGE TC"/>
    <s v="OTHER"/>
    <s v="P42100: GENERATION"/>
    <n v="-10322"/>
    <n v="-9258"/>
    <n v="-9174"/>
    <n v="-9537"/>
    <n v="-9361"/>
    <n v="-8795"/>
    <n v="-9633"/>
    <n v="-10020"/>
    <n v="-9613"/>
    <n v="-10444"/>
    <n v="-7793"/>
    <n v="-8398"/>
    <n v="-112348"/>
    <n v="-84261"/>
    <n v="0"/>
  </r>
  <r>
    <s v="PPLETO: TOTAL OPERATING EXPENSE"/>
    <m/>
    <n v="506900"/>
    <s v="MISC STM PWR EXP - INDIRECT"/>
    <x v="1"/>
    <s v="0321 - TRIMBLE COUNTY 2 - GENERATION"/>
    <x v="7"/>
    <s v="PLTL: TOTAL LABOR"/>
    <s v="MA60KU"/>
    <s v="MA 60 KU"/>
    <s v="OTHER"/>
    <s v="P42100: GENERATION"/>
    <n v="-10317"/>
    <n v="-9782"/>
    <n v="-10663"/>
    <n v="-8967"/>
    <n v="-10331"/>
    <n v="-9893"/>
    <n v="-9091"/>
    <n v="-11006"/>
    <n v="-9464"/>
    <n v="-10472"/>
    <n v="-9407"/>
    <n v="-7846"/>
    <n v="-117237"/>
    <n v="0"/>
    <n v="-87927.75"/>
  </r>
  <r>
    <s v="PPLETO: TOTAL OPERATING EXPENSE"/>
    <m/>
    <n v="510100"/>
    <s v="MTCE SUPER/ENG - STEAM"/>
    <x v="1"/>
    <s v="0321 - TRIMBLE COUNTY 2 - GENERATION"/>
    <x v="2"/>
    <s v="PLTL: TOTAL LABOR"/>
    <s v="MA46LGE"/>
    <s v="MA 46 LGE"/>
    <s v="OTHER"/>
    <s v="P42100: GENERATION"/>
    <n v="-10299"/>
    <n v="-9244"/>
    <n v="-9171"/>
    <n v="-9567"/>
    <n v="-9418"/>
    <n v="-8862"/>
    <n v="-9735"/>
    <n v="-10078"/>
    <n v="-9655"/>
    <n v="-10521"/>
    <n v="-7852"/>
    <n v="-8586"/>
    <n v="-112987"/>
    <n v="0"/>
    <n v="-84740.25"/>
  </r>
  <r>
    <s v="PPLETO: TOTAL OPERATING EXPENSE"/>
    <m/>
    <n v="511100"/>
    <s v="MTCE-STRUCTURES"/>
    <x v="1"/>
    <s v="0301 - TRIMBLE COUNTY COMMON-GENERATION"/>
    <x v="1"/>
    <s v="PLTL: TOTAL LABOR"/>
    <s v="MA40LGE"/>
    <s v="MASS ALLOC 40 BUDGET"/>
    <s v="GEN O M: OTHER"/>
    <s v="P42100: GENERATION"/>
    <n v="-10247"/>
    <n v="-9182"/>
    <n v="-9172"/>
    <n v="-9560"/>
    <n v="-9425"/>
    <n v="-8896"/>
    <n v="-9741"/>
    <n v="-9995"/>
    <n v="-9642"/>
    <n v="-10424"/>
    <n v="-7980"/>
    <n v="-8725"/>
    <n v="-112990"/>
    <n v="-34166.177093909995"/>
    <n v="-50576.322906090005"/>
  </r>
  <r>
    <s v="PPLETO: TOTAL OPERATING EXPENSE"/>
    <m/>
    <n v="926019"/>
    <s v="OTHER BENEFITS EXPENSE - BURDENS"/>
    <x v="1"/>
    <s v="0321 - TRIMBLE COUNTY 2 - GENERATION"/>
    <x v="1"/>
    <s v="PLTL: TOTAL LABOR"/>
    <s v="MA41LGE"/>
    <s v="MA41LGE"/>
    <s v="OTHER"/>
    <s v="P42100: GENERATION"/>
    <n v="-10237"/>
    <n v="-9211"/>
    <n v="-9142"/>
    <n v="-9512"/>
    <n v="-9355"/>
    <n v="-8815"/>
    <n v="-9643"/>
    <n v="-9997"/>
    <n v="-9603"/>
    <n v="-10417"/>
    <n v="-7851"/>
    <n v="-8488"/>
    <n v="-112271"/>
    <n v="0"/>
    <n v="-84203.25"/>
  </r>
  <r>
    <s v="PPLETO: TOTAL OPERATING EXPENSE"/>
    <m/>
    <n v="513100"/>
    <s v="MTCE-ELECTRIC PLANT"/>
    <x v="1"/>
    <s v="0311 - TRIMBLE COUNTY 1 - GENERATION"/>
    <x v="1"/>
    <s v="PLTL: TOTAL LABOR"/>
    <s v="MA42LGE"/>
    <s v="MA42LGE TC"/>
    <s v="OTHER"/>
    <s v="P42100: GENERATION"/>
    <n v="-10210"/>
    <n v="-9151"/>
    <n v="-9135"/>
    <n v="-9517"/>
    <n v="-9379"/>
    <n v="-8850"/>
    <n v="-9689"/>
    <n v="-9955"/>
    <n v="-9600"/>
    <n v="-10381"/>
    <n v="-7934"/>
    <n v="-8659"/>
    <n v="-112460"/>
    <n v="-84345"/>
    <n v="0"/>
  </r>
  <r>
    <s v="PPLETO: TOTAL OPERATING EXPENSE"/>
    <m/>
    <n v="501090"/>
    <s v="FUEL HANDLING"/>
    <x v="1"/>
    <s v="0301 - TRIMBLE COUNTY COMMON-GENERATION"/>
    <x v="8"/>
    <s v="PLTL: TOTAL LABOR"/>
    <s v="MA40LGE"/>
    <s v="MASS ALLOC 40 BUDGET"/>
    <s v="GEN O M: OTHER"/>
    <s v="P42100: GENERATION"/>
    <n v="-10192"/>
    <n v="-9683"/>
    <n v="-9086"/>
    <n v="-9433"/>
    <n v="-9783"/>
    <n v="-8182"/>
    <n v="-9514"/>
    <n v="-9904"/>
    <n v="-8998"/>
    <n v="-10313"/>
    <n v="-8289"/>
    <n v="-7777"/>
    <n v="-111153"/>
    <n v="-33610.700792276999"/>
    <n v="-49754.049207723001"/>
  </r>
  <r>
    <s v="PPLETO: TOTAL OPERATING EXPENSE"/>
    <m/>
    <n v="502100"/>
    <s v="STM EXP(EX SDRS.SPP)"/>
    <x v="1"/>
    <s v="0321 - TRIMBLE COUNTY 2 - GENERATION"/>
    <x v="0"/>
    <s v="PLTL: TOTAL LABOR"/>
    <s v="MA46LGE"/>
    <s v="MA 46 LGE"/>
    <s v="OTHER"/>
    <s v="P42100: GENERATION"/>
    <n v="-10106"/>
    <n v="-9034"/>
    <n v="-9055"/>
    <n v="-9444"/>
    <n v="-9320"/>
    <n v="-8804"/>
    <n v="-9643"/>
    <n v="-9846"/>
    <n v="-9520"/>
    <n v="-10272"/>
    <n v="-7929"/>
    <n v="-8709"/>
    <n v="-111683"/>
    <n v="0"/>
    <n v="-83762.25"/>
  </r>
  <r>
    <s v="PPLETO: TOTAL OPERATING EXPENSE"/>
    <m/>
    <n v="510900"/>
    <s v="MTCE SUPER/ENG - STEAM - INDIRECT"/>
    <x v="1"/>
    <s v="0311 - TRIMBLE COUNTY 1 - GENERATION"/>
    <x v="6"/>
    <s v="PLTL: TOTAL LABOR"/>
    <s v="MA42LGE"/>
    <s v="MA42LGE TC"/>
    <s v="OTHER"/>
    <s v="P42100: GENERATION"/>
    <n v="-10098"/>
    <n v="-10118"/>
    <n v="-11060"/>
    <n v="-9933"/>
    <n v="-10216"/>
    <n v="-10218"/>
    <n v="-9579"/>
    <n v="-11463"/>
    <n v="-10605"/>
    <n v="-10372"/>
    <n v="-9865"/>
    <n v="-8980"/>
    <n v="-122506"/>
    <n v="-91879.5"/>
    <n v="0"/>
  </r>
  <r>
    <s v="PPLETO: TOTAL OPERATING EXPENSE"/>
    <m/>
    <n v="506900"/>
    <s v="MISC STM PWR EXP - INDIRECT"/>
    <x v="1"/>
    <s v="0311 - TRIMBLE COUNTY 1 - GENERATION"/>
    <x v="1"/>
    <s v="PLTL: TOTAL LABOR"/>
    <s v="MA42LGE"/>
    <s v="MA42LGE TC"/>
    <s v="OTHER"/>
    <s v="P42100: GENERATION"/>
    <n v="-10021"/>
    <n v="-8989"/>
    <n v="-8907"/>
    <n v="-9259"/>
    <n v="-9089"/>
    <n v="-8539"/>
    <n v="-9352"/>
    <n v="-9729"/>
    <n v="-9333"/>
    <n v="-10141"/>
    <n v="-7566"/>
    <n v="-8154"/>
    <n v="-109079"/>
    <n v="-81809.25"/>
    <n v="0"/>
  </r>
  <r>
    <s v="PPLETO: TOTAL OPERATING EXPENSE"/>
    <m/>
    <n v="512015"/>
    <s v="SDRS-COMMON H2O SYS"/>
    <x v="1"/>
    <s v="0321 - TRIMBLE COUNTY 2 - GENERATION"/>
    <x v="4"/>
    <s v="PNTL: TOTAL NON-LABOR"/>
    <s v="MA41LGE"/>
    <s v="MA41LGE"/>
    <s v="OTHER"/>
    <s v="P42100: GENERATION"/>
    <n v="-10009"/>
    <n v="-10009"/>
    <n v="-10009"/>
    <n v="-18078"/>
    <n v="-31376"/>
    <n v="-12985"/>
    <n v="-10009"/>
    <n v="-10009"/>
    <n v="-10009"/>
    <n v="-46122"/>
    <n v="-10009"/>
    <n v="-10009"/>
    <n v="-188634"/>
    <n v="0"/>
    <n v="-141475.5"/>
  </r>
  <r>
    <s v="PPLETO: TOTAL OPERATING EXPENSE"/>
    <m/>
    <n v="510100"/>
    <s v="MTCE SUPER/ENG - STEAM"/>
    <x v="1"/>
    <s v="0321 - TRIMBLE COUNTY 2 - GENERATION"/>
    <x v="1"/>
    <s v="PLTL: TOTAL LABOR"/>
    <s v="MA46LGE"/>
    <s v="MA 46 LGE"/>
    <s v="OTHER"/>
    <s v="P42100: GENERATION"/>
    <n v="-9999"/>
    <n v="-8975"/>
    <n v="-8904"/>
    <n v="-9288"/>
    <n v="-9144"/>
    <n v="-8604"/>
    <n v="-9452"/>
    <n v="-9785"/>
    <n v="-9374"/>
    <n v="-10215"/>
    <n v="-7623"/>
    <n v="-8337"/>
    <n v="-109699"/>
    <n v="0"/>
    <n v="-82274.25"/>
  </r>
  <r>
    <s v="PPLETO: TOTAL OPERATING EXPENSE"/>
    <m/>
    <n v="511100"/>
    <s v="MTCE-STRUCTURES"/>
    <x v="1"/>
    <s v="0301 - TRIMBLE COUNTY COMMON-GENERATION"/>
    <x v="0"/>
    <s v="PLTL: TOTAL LABOR"/>
    <s v="MA40LGE"/>
    <s v="MASS ALLOC 40 BUDGET"/>
    <s v="GEN O M: OTHER"/>
    <s v="P42100: GENERATION"/>
    <n v="-9949"/>
    <n v="-8914"/>
    <n v="-8905"/>
    <n v="-9281"/>
    <n v="-9150"/>
    <n v="-8637"/>
    <n v="-9457"/>
    <n v="-9704"/>
    <n v="-9361"/>
    <n v="-10120"/>
    <n v="-7748"/>
    <n v="-8471"/>
    <n v="-109699"/>
    <n v="-33171.036914990997"/>
    <n v="-49103.213085009003"/>
  </r>
  <r>
    <s v="PPLETO: TOTAL OPERATING EXPENSE"/>
    <m/>
    <n v="926019"/>
    <s v="OTHER BENEFITS EXPENSE - BURDENS"/>
    <x v="1"/>
    <s v="0321 - TRIMBLE COUNTY 2 - GENERATION"/>
    <x v="0"/>
    <s v="PLTL: TOTAL LABOR"/>
    <s v="MA41LGE"/>
    <s v="MA41LGE"/>
    <s v="OTHER"/>
    <s v="P42100: GENERATION"/>
    <n v="-9939"/>
    <n v="-8943"/>
    <n v="-8876"/>
    <n v="-9235"/>
    <n v="-9083"/>
    <n v="-8559"/>
    <n v="-9362"/>
    <n v="-9706"/>
    <n v="-9323"/>
    <n v="-10114"/>
    <n v="-7622"/>
    <n v="-8241"/>
    <n v="-109001"/>
    <n v="0"/>
    <n v="-81750.75"/>
  </r>
  <r>
    <s v="PPLETO: TOTAL OPERATING EXPENSE"/>
    <m/>
    <n v="513100"/>
    <s v="MTCE-ELECTRIC PLANT"/>
    <x v="1"/>
    <s v="0311 - TRIMBLE COUNTY 1 - GENERATION"/>
    <x v="0"/>
    <s v="PLTL: TOTAL LABOR"/>
    <s v="MA42LGE"/>
    <s v="MA42LGE TC"/>
    <s v="OTHER"/>
    <s v="P42100: GENERATION"/>
    <n v="-9912"/>
    <n v="-8884"/>
    <n v="-8869"/>
    <n v="-9240"/>
    <n v="-9106"/>
    <n v="-8592"/>
    <n v="-9407"/>
    <n v="-9665"/>
    <n v="-9320"/>
    <n v="-10078"/>
    <n v="-7703"/>
    <n v="-8406"/>
    <n v="-109184"/>
    <n v="-81888"/>
    <n v="0"/>
  </r>
  <r>
    <s v="PPLETO: TOTAL OPERATING EXPENSE"/>
    <m/>
    <n v="510900"/>
    <s v="MTCE SUPER/ENG - STEAM - INDIRECT"/>
    <x v="1"/>
    <s v="0311 - TRIMBLE COUNTY 1 - GENERATION"/>
    <x v="5"/>
    <s v="PLTL: TOTAL LABOR"/>
    <s v="MA42LGE"/>
    <s v="MA42LGE TC"/>
    <s v="OTHER"/>
    <s v="P42100: GENERATION"/>
    <n v="-9869"/>
    <n v="-9898"/>
    <n v="-10813"/>
    <n v="-10145"/>
    <n v="-9602"/>
    <n v="-10026"/>
    <n v="-9831"/>
    <n v="-10671"/>
    <n v="-10247"/>
    <n v="-10168"/>
    <n v="-9536"/>
    <n v="-9287"/>
    <n v="-120093"/>
    <n v="-90069.75"/>
    <n v="0"/>
  </r>
  <r>
    <s v="PPLETO: TOTAL OPERATING EXPENSE"/>
    <m/>
    <n v="512015"/>
    <s v="SDRS-COMMON H2O SYS"/>
    <x v="1"/>
    <s v="0321 - TRIMBLE COUNTY 2 - GENERATION"/>
    <x v="3"/>
    <s v="PNTL: TOTAL NON-LABOR"/>
    <s v="MA41LGE"/>
    <s v="MA41LGE"/>
    <s v="OTHER"/>
    <s v="P42100: GENERATION"/>
    <n v="-9813"/>
    <n v="-9813"/>
    <n v="-9813"/>
    <n v="-17723"/>
    <n v="-30722"/>
    <n v="-12730"/>
    <n v="-9813"/>
    <n v="-9812"/>
    <n v="-9813"/>
    <n v="-44997"/>
    <n v="-9813"/>
    <n v="-9812"/>
    <n v="-184672"/>
    <n v="0"/>
    <n v="-138504"/>
  </r>
  <r>
    <s v="PPLETO: TOTAL OPERATING EXPENSE"/>
    <m/>
    <n v="502100"/>
    <s v="STM EXP(EX SDRS.SPP)"/>
    <x v="1"/>
    <s v="0321 - TRIMBLE COUNTY 2 - GENERATION"/>
    <x v="9"/>
    <s v="PLTL: TOTAL LABOR"/>
    <s v="MA46LGE"/>
    <s v="MA 46 LGE"/>
    <s v="OTHER"/>
    <s v="P42100: GENERATION"/>
    <n v="-9811"/>
    <n v="-8771"/>
    <n v="-8792"/>
    <n v="-9169"/>
    <n v="-9049"/>
    <n v="-8547"/>
    <n v="-9363"/>
    <n v="-9559"/>
    <n v="-9243"/>
    <n v="-9973"/>
    <n v="-7698"/>
    <n v="-8456"/>
    <n v="-108430"/>
    <n v="0"/>
    <n v="-81322.5"/>
  </r>
  <r>
    <s v="PPLETO: TOTAL OPERATING EXPENSE"/>
    <m/>
    <n v="514100"/>
    <s v="MTCE-MISC/STM PLANT"/>
    <x v="1"/>
    <s v="0321 - TRIMBLE COUNTY 2 - GENERATION"/>
    <x v="4"/>
    <s v="PNTL: TOTAL NON-LABOR"/>
    <s v="MA60KU"/>
    <s v="MA 60 KU"/>
    <s v="OTHER"/>
    <s v="P42100: GENERATION"/>
    <n v="-9780"/>
    <n v="-9780"/>
    <n v="-9780"/>
    <n v="-9780"/>
    <n v="-9780"/>
    <n v="-9780"/>
    <n v="-9780"/>
    <n v="-9780"/>
    <n v="-19122"/>
    <n v="-9780"/>
    <n v="-9780"/>
    <n v="-9780"/>
    <n v="-126699"/>
    <n v="0"/>
    <n v="-95024.25"/>
  </r>
  <r>
    <s v="PPLETO: TOTAL OPERATING EXPENSE"/>
    <m/>
    <n v="926019"/>
    <s v="OTHER BENEFITS EXPENSE - BURDENS"/>
    <x v="1"/>
    <s v="0321 - TRIMBLE COUNTY 2 - GENERATION"/>
    <x v="9"/>
    <s v="PLTL: TOTAL LABOR"/>
    <s v="MA41LGE"/>
    <s v="MA41LGE"/>
    <s v="OTHER"/>
    <s v="P42100: GENERATION"/>
    <n v="-9779"/>
    <n v="-8800"/>
    <n v="-8734"/>
    <n v="-9088"/>
    <n v="-8940"/>
    <n v="-8425"/>
    <n v="-9216"/>
    <n v="-9552"/>
    <n v="-9176"/>
    <n v="-9954"/>
    <n v="-7503"/>
    <n v="-8116"/>
    <n v="-107283"/>
    <n v="0"/>
    <n v="-80462.25"/>
  </r>
  <r>
    <s v="PPLETO: TOTAL OPERATING EXPENSE"/>
    <m/>
    <n v="500900"/>
    <s v="OPER SUPER/ENG - INDIRECT"/>
    <x v="1"/>
    <s v="0321 - TRIMBLE COUNTY 2 - GENERATION"/>
    <x v="4"/>
    <s v="PNTL: TOTAL NON-LABOR"/>
    <s v="MA41LGE"/>
    <s v="MA41LGE"/>
    <s v="OTHER"/>
    <s v="P42100: GENERATION"/>
    <n v="-9734"/>
    <n v="-17525"/>
    <n v="-9782"/>
    <n v="-9782"/>
    <n v="-9740"/>
    <n v="-9734"/>
    <n v="-9734"/>
    <n v="-9685"/>
    <n v="-9685"/>
    <n v="-9685"/>
    <n v="-9728"/>
    <n v="-9732"/>
    <n v="-124545"/>
    <n v="0"/>
    <n v="-93408.75"/>
  </r>
  <r>
    <s v="PPLETO: TOTAL OPERATING EXPENSE"/>
    <m/>
    <n v="506900"/>
    <s v="MISC STM PWR EXP - INDIRECT"/>
    <x v="1"/>
    <s v="0311 - TRIMBLE COUNTY 1 - GENERATION"/>
    <x v="0"/>
    <s v="PLTL: TOTAL LABOR"/>
    <s v="MA42LGE"/>
    <s v="MA42LGE TC"/>
    <s v="OTHER"/>
    <s v="P42100: GENERATION"/>
    <n v="-9729"/>
    <n v="-8727"/>
    <n v="-8647"/>
    <n v="-8990"/>
    <n v="-8824"/>
    <n v="-8290"/>
    <n v="-9080"/>
    <n v="-9445"/>
    <n v="-9061"/>
    <n v="-9845"/>
    <n v="-7346"/>
    <n v="-7916"/>
    <n v="-105902"/>
    <n v="-79426.5"/>
    <n v="0"/>
  </r>
  <r>
    <s v="PPLETO: TOTAL OPERATING EXPENSE"/>
    <m/>
    <n v="510100"/>
    <s v="MTCE SUPER/ENG - STEAM"/>
    <x v="1"/>
    <s v="0321 - TRIMBLE COUNTY 2 - GENERATION"/>
    <x v="0"/>
    <s v="PLTL: TOTAL LABOR"/>
    <s v="MA46LGE"/>
    <s v="MA 46 LGE"/>
    <s v="OTHER"/>
    <s v="P42100: GENERATION"/>
    <n v="-9708"/>
    <n v="-8714"/>
    <n v="-8645"/>
    <n v="-9018"/>
    <n v="-8877"/>
    <n v="-8353"/>
    <n v="-9177"/>
    <n v="-9500"/>
    <n v="-9101"/>
    <n v="-9917"/>
    <n v="-7401"/>
    <n v="-8094"/>
    <n v="-106504"/>
    <n v="0"/>
    <n v="-79878"/>
  </r>
  <r>
    <s v="PPLETO: TOTAL OPERATING EXPENSE"/>
    <m/>
    <n v="926019"/>
    <s v="OTHER BENEFITS EXPENSE - BURDENS"/>
    <x v="1"/>
    <s v="0321 - TRIMBLE COUNTY 2 - GENERATION"/>
    <x v="8"/>
    <s v="PLTL: TOTAL LABOR"/>
    <s v="MA41LGE"/>
    <s v="MA41LGE"/>
    <s v="OTHER"/>
    <s v="P42100: GENERATION"/>
    <n v="-9675"/>
    <n v="-9202"/>
    <n v="-8645"/>
    <n v="-9001"/>
    <n v="-9355"/>
    <n v="-7857"/>
    <n v="-9140"/>
    <n v="-9460"/>
    <n v="-8592"/>
    <n v="-9860"/>
    <n v="-7936"/>
    <n v="-7575"/>
    <n v="-106300"/>
    <n v="0"/>
    <n v="-79725"/>
  </r>
  <r>
    <s v="PPLETO: TOTAL OPERATING EXPENSE"/>
    <m/>
    <n v="511100"/>
    <s v="MTCE-STRUCTURES"/>
    <x v="1"/>
    <s v="0301 - TRIMBLE COUNTY COMMON-GENERATION"/>
    <x v="9"/>
    <s v="PLTL: TOTAL LABOR"/>
    <s v="MA40LGE"/>
    <s v="MASS ALLOC 40 BUDGET"/>
    <s v="GEN O M: OTHER"/>
    <s v="P42100: GENERATION"/>
    <n v="-9659"/>
    <n v="-8655"/>
    <n v="-8646"/>
    <n v="-9011"/>
    <n v="-8884"/>
    <n v="-8385"/>
    <n v="-9182"/>
    <n v="-9422"/>
    <n v="-9089"/>
    <n v="-9826"/>
    <n v="-7522"/>
    <n v="-8224"/>
    <n v="-106504"/>
    <n v="-32204.925437735998"/>
    <n v="-47673.074562264002"/>
  </r>
  <r>
    <s v="PPLETO: TOTAL OPERATING EXPENSE"/>
    <m/>
    <n v="500100"/>
    <s v="OPER SUPER/ENG"/>
    <x v="1"/>
    <s v="0321 - TRIMBLE COUNTY 2 - GENERATION"/>
    <x v="4"/>
    <s v="PLTL: TOTAL LABOR"/>
    <s v="MA46LGE"/>
    <s v="MA 46 LGE"/>
    <s v="OTHER"/>
    <s v="P42100: GENERATION"/>
    <n v="-9641"/>
    <n v="-8622"/>
    <n v="-8563"/>
    <n v="-8907"/>
    <n v="-8741"/>
    <n v="-8205"/>
    <n v="-8999"/>
    <n v="-9360"/>
    <n v="-8994"/>
    <n v="-9762"/>
    <n v="-7289"/>
    <n v="-7842"/>
    <n v="-104925"/>
    <n v="0"/>
    <n v="-78693.75"/>
  </r>
  <r>
    <s v="PPLETO: TOTAL OPERATING EXPENSE"/>
    <m/>
    <n v="513100"/>
    <s v="MTCE-ELECTRIC PLANT"/>
    <x v="1"/>
    <s v="0311 - TRIMBLE COUNTY 1 - GENERATION"/>
    <x v="9"/>
    <s v="PLTL: TOTAL LABOR"/>
    <s v="MA42LGE"/>
    <s v="MA42LGE TC"/>
    <s v="OTHER"/>
    <s v="P42100: GENERATION"/>
    <n v="-9624"/>
    <n v="-8626"/>
    <n v="-8611"/>
    <n v="-8971"/>
    <n v="-8841"/>
    <n v="-8342"/>
    <n v="-9133"/>
    <n v="-9384"/>
    <n v="-9049"/>
    <n v="-9785"/>
    <n v="-7479"/>
    <n v="-8162"/>
    <n v="-106004"/>
    <n v="-79503"/>
    <n v="0"/>
  </r>
  <r>
    <s v="PPLETO: TOTAL OPERATING EXPENSE"/>
    <m/>
    <n v="513100"/>
    <s v="MTCE-ELECTRIC PLANT"/>
    <x v="1"/>
    <s v="0321 - TRIMBLE COUNTY 2 - GENERATION"/>
    <x v="6"/>
    <s v="PLTL: TOTAL LABOR"/>
    <s v="MA60KU"/>
    <s v="MA 60 KU"/>
    <s v="OTHER"/>
    <s v="P42100: GENERATION"/>
    <n v="-9623"/>
    <n v="-9605"/>
    <n v="-10529"/>
    <n v="-9477"/>
    <n v="-9752"/>
    <n v="-9752"/>
    <n v="-9167"/>
    <n v="-10874"/>
    <n v="-10098"/>
    <n v="-9854"/>
    <n v="-9459"/>
    <n v="-8693"/>
    <n v="-116882"/>
    <n v="0"/>
    <n v="-87661.5"/>
  </r>
  <r>
    <s v="PPLETO: TOTAL OPERATING EXPENSE"/>
    <m/>
    <n v="512015"/>
    <s v="SDRS-COMMON H2O SYS"/>
    <x v="1"/>
    <s v="0321 - TRIMBLE COUNTY 2 - GENERATION"/>
    <x v="2"/>
    <s v="PNTL: TOTAL NON-LABOR"/>
    <s v="MA41LGE"/>
    <s v="MA41LGE"/>
    <s v="OTHER"/>
    <s v="P42100: GENERATION"/>
    <n v="-9620"/>
    <n v="-9620"/>
    <n v="-9620"/>
    <n v="-17376"/>
    <n v="-30085"/>
    <n v="-12481"/>
    <n v="-9620"/>
    <n v="-9620"/>
    <n v="-9620"/>
    <n v="-43903"/>
    <n v="-9620"/>
    <n v="-9620"/>
    <n v="-180807"/>
    <n v="0"/>
    <n v="-135605.25"/>
  </r>
  <r>
    <s v="PPLETO: TOTAL OPERATING EXPENSE"/>
    <m/>
    <n v="514100"/>
    <s v="MTCE-MISC/STM PLANT"/>
    <x v="1"/>
    <s v="0321 - TRIMBLE COUNTY 2 - GENERATION"/>
    <x v="3"/>
    <s v="PNTL: TOTAL NON-LABOR"/>
    <s v="MA60KU"/>
    <s v="MA 60 KU"/>
    <s v="OTHER"/>
    <s v="P42100: GENERATION"/>
    <n v="-9567"/>
    <n v="-9567"/>
    <n v="-9567"/>
    <n v="-9567"/>
    <n v="-9567"/>
    <n v="-9567"/>
    <n v="-9567"/>
    <n v="-9567"/>
    <n v="-18725"/>
    <n v="-9567"/>
    <n v="-9567"/>
    <n v="-9567"/>
    <n v="-123964"/>
    <n v="0"/>
    <n v="-92973"/>
  </r>
  <r>
    <s v="PPLETO: TOTAL OPERATING EXPENSE"/>
    <m/>
    <n v="502100"/>
    <s v="STM EXP(EX SDRS.SPP)"/>
    <x v="1"/>
    <s v="0321 - TRIMBLE COUNTY 2 - GENERATION"/>
    <x v="8"/>
    <s v="PLTL: TOTAL LABOR"/>
    <s v="MA46LGE"/>
    <s v="MA 46 LGE"/>
    <s v="OTHER"/>
    <s v="P42100: GENERATION"/>
    <n v="-9567"/>
    <n v="-9033"/>
    <n v="-8576"/>
    <n v="-8948"/>
    <n v="-9316"/>
    <n v="-7867"/>
    <n v="-9146"/>
    <n v="-9329"/>
    <n v="-8539"/>
    <n v="-9733"/>
    <n v="-8000"/>
    <n v="-7796"/>
    <n v="-105849"/>
    <n v="0"/>
    <n v="-79386.75"/>
  </r>
  <r>
    <s v="PPLETO: TOTAL OPERATING EXPENSE"/>
    <m/>
    <n v="500900"/>
    <s v="OPER SUPER/ENG - INDIRECT"/>
    <x v="1"/>
    <s v="0321 - TRIMBLE COUNTY 2 - GENERATION"/>
    <x v="3"/>
    <s v="PNTL: TOTAL NON-LABOR"/>
    <s v="MA41LGE"/>
    <s v="MA41LGE"/>
    <s v="OTHER"/>
    <s v="P42100: GENERATION"/>
    <n v="-9539"/>
    <n v="-17177"/>
    <n v="-9586"/>
    <n v="-9586"/>
    <n v="-9545"/>
    <n v="-9539"/>
    <n v="-9539"/>
    <n v="-9491"/>
    <n v="-9491"/>
    <n v="-9491"/>
    <n v="-9533"/>
    <n v="-9537"/>
    <n v="-122053"/>
    <n v="0"/>
    <n v="-91539.75"/>
  </r>
  <r>
    <s v="PPLETO: TOTAL OPERATING EXPENSE"/>
    <m/>
    <n v="506900"/>
    <s v="MISC STM PWR EXP - INDIRECT"/>
    <x v="1"/>
    <s v="0321 - TRIMBLE COUNTY 2 - GENERATION"/>
    <x v="6"/>
    <s v="PLTL: TOTAL LABOR"/>
    <s v="MA60KU"/>
    <s v="MA 60 KU"/>
    <s v="OTHER"/>
    <s v="P42100: GENERATION"/>
    <n v="-9528"/>
    <n v="-9539"/>
    <n v="-10415"/>
    <n v="-9300"/>
    <n v="-9541"/>
    <n v="-9522"/>
    <n v="-8879"/>
    <n v="-10736"/>
    <n v="-9915"/>
    <n v="-9675"/>
    <n v="-9182"/>
    <n v="-8216"/>
    <n v="-114449"/>
    <n v="0"/>
    <n v="-85836.75"/>
  </r>
  <r>
    <s v="PPLETO: TOTAL OPERATING EXPENSE"/>
    <m/>
    <n v="506900"/>
    <s v="MISC STM PWR EXP - INDIRECT"/>
    <x v="1"/>
    <s v="0311 - TRIMBLE COUNTY 1 - GENERATION"/>
    <x v="9"/>
    <s v="PLTL: TOTAL LABOR"/>
    <s v="MA42LGE"/>
    <s v="MA42LGE TC"/>
    <s v="OTHER"/>
    <s v="P42100: GENERATION"/>
    <n v="-9446"/>
    <n v="-8473"/>
    <n v="-8396"/>
    <n v="-8728"/>
    <n v="-8567"/>
    <n v="-8049"/>
    <n v="-8815"/>
    <n v="-9170"/>
    <n v="-8798"/>
    <n v="-9558"/>
    <n v="-7132"/>
    <n v="-7686"/>
    <n v="-102817"/>
    <n v="-77112.75"/>
    <n v="0"/>
  </r>
  <r>
    <s v="PPLETO: TOTAL OPERATING EXPENSE"/>
    <m/>
    <n v="501090"/>
    <s v="FUEL HANDLING"/>
    <x v="1"/>
    <s v="0301 - TRIMBLE COUNTY COMMON-GENERATION"/>
    <x v="7"/>
    <s v="PLTL: TOTAL LABOR"/>
    <s v="MA40LGE"/>
    <s v="MASS ALLOC 40 BUDGET"/>
    <s v="GEN O M: OTHER"/>
    <s v="P42100: GENERATION"/>
    <n v="-9445"/>
    <n v="-8961"/>
    <n v="-9777"/>
    <n v="-8222"/>
    <n v="-9452"/>
    <n v="-9053"/>
    <n v="-8319"/>
    <n v="-10075"/>
    <n v="-8691"/>
    <n v="-9587"/>
    <n v="-8640"/>
    <n v="-7168"/>
    <n v="-107390"/>
    <n v="-32472.836163509997"/>
    <n v="-48069.663836489999"/>
  </r>
  <r>
    <s v="PPLETO: TOTAL OPERATING EXPENSE"/>
    <m/>
    <n v="512015"/>
    <s v="SDRS-COMMON H2O SYS"/>
    <x v="1"/>
    <s v="0321 - TRIMBLE COUNTY 2 - GENERATION"/>
    <x v="1"/>
    <s v="PNTL: TOTAL NON-LABOR"/>
    <s v="MA41LGE"/>
    <s v="MA41LGE"/>
    <s v="OTHER"/>
    <s v="P42100: GENERATION"/>
    <n v="-9432"/>
    <n v="-9432"/>
    <n v="-9432"/>
    <n v="-17035"/>
    <n v="-29460"/>
    <n v="-12236"/>
    <n v="-9432"/>
    <n v="-9432"/>
    <n v="-9432"/>
    <n v="-42837"/>
    <n v="-9432"/>
    <n v="-9431"/>
    <n v="-177023"/>
    <n v="0"/>
    <n v="-132767.25"/>
  </r>
  <r>
    <s v="PPLETO: TOTAL OPERATING EXPENSE"/>
    <m/>
    <n v="511100"/>
    <s v="MTCE-STRUCTURES"/>
    <x v="1"/>
    <s v="0301 - TRIMBLE COUNTY COMMON-GENERATION"/>
    <x v="8"/>
    <s v="PLTL: TOTAL LABOR"/>
    <s v="MA40LGE"/>
    <s v="MASS ALLOC 40 BUDGET"/>
    <s v="GEN O M: OTHER"/>
    <s v="P42100: GENERATION"/>
    <n v="-9425"/>
    <n v="-8923"/>
    <n v="-8441"/>
    <n v="-8805"/>
    <n v="-9163"/>
    <n v="-7727"/>
    <n v="-8987"/>
    <n v="-9206"/>
    <n v="-8404"/>
    <n v="-9603"/>
    <n v="-7837"/>
    <n v="-7599"/>
    <n v="-104120"/>
    <n v="-31484.046013079998"/>
    <n v="-46605.953986920002"/>
  </r>
  <r>
    <s v="PPLETO: TOTAL OPERATING EXPENSE"/>
    <m/>
    <n v="510100"/>
    <s v="MTCE SUPER/ENG - STEAM"/>
    <x v="1"/>
    <s v="0321 - TRIMBLE COUNTY 2 - GENERATION"/>
    <x v="9"/>
    <s v="PLTL: TOTAL LABOR"/>
    <s v="MA46LGE"/>
    <s v="MA 46 LGE"/>
    <s v="OTHER"/>
    <s v="P42100: GENERATION"/>
    <n v="-9425"/>
    <n v="-8460"/>
    <n v="-8393"/>
    <n v="-8755"/>
    <n v="-8619"/>
    <n v="-8110"/>
    <n v="-8909"/>
    <n v="-9223"/>
    <n v="-8836"/>
    <n v="-9628"/>
    <n v="-7186"/>
    <n v="-7858"/>
    <n v="-103402"/>
    <n v="0"/>
    <n v="-77551.5"/>
  </r>
  <r>
    <s v="PPLETO: TOTAL OPERATING EXPENSE"/>
    <m/>
    <n v="513100"/>
    <s v="MTCE-ELECTRIC PLANT"/>
    <x v="1"/>
    <s v="0321 - TRIMBLE COUNTY 2 - GENERATION"/>
    <x v="5"/>
    <s v="PLTL: TOTAL LABOR"/>
    <s v="MA60KU"/>
    <s v="MA 60 KU"/>
    <s v="OTHER"/>
    <s v="P42100: GENERATION"/>
    <n v="-9393"/>
    <n v="-9374"/>
    <n v="-10280"/>
    <n v="-9654"/>
    <n v="-9149"/>
    <n v="-9543"/>
    <n v="-9372"/>
    <n v="-10106"/>
    <n v="-9739"/>
    <n v="-9637"/>
    <n v="-9123"/>
    <n v="-8935"/>
    <n v="-114306"/>
    <n v="0"/>
    <n v="-85729.5"/>
  </r>
  <r>
    <s v="PPLETO: TOTAL OPERATING EXPENSE"/>
    <m/>
    <n v="513100"/>
    <s v="MTCE-ELECTRIC PLANT"/>
    <x v="1"/>
    <s v="0311 - TRIMBLE COUNTY 1 - GENERATION"/>
    <x v="8"/>
    <s v="PLTL: TOTAL LABOR"/>
    <s v="MA42LGE"/>
    <s v="MA42LGE TC"/>
    <s v="OTHER"/>
    <s v="P42100: GENERATION"/>
    <n v="-9390"/>
    <n v="-8893"/>
    <n v="-8407"/>
    <n v="-8765"/>
    <n v="-9119"/>
    <n v="-7684"/>
    <n v="-8937"/>
    <n v="-9168"/>
    <n v="-8365"/>
    <n v="-9562"/>
    <n v="-7792"/>
    <n v="-7535"/>
    <n v="-103617"/>
    <n v="-77712.75"/>
    <n v="0"/>
  </r>
  <r>
    <s v="PPLETO: TOTAL OPERATING EXPENSE"/>
    <m/>
    <n v="506900"/>
    <s v="MISC STM PWR EXP - INDIRECT"/>
    <x v="1"/>
    <s v="0321 - TRIMBLE COUNTY 2 - GENERATION"/>
    <x v="5"/>
    <s v="PLTL: TOTAL LABOR"/>
    <s v="MA60KU"/>
    <s v="MA 60 KU"/>
    <s v="OTHER"/>
    <s v="P42100: GENERATION"/>
    <n v="-9362"/>
    <n v="-9378"/>
    <n v="-10223"/>
    <n v="-9533"/>
    <n v="-8975"/>
    <n v="-9353"/>
    <n v="-9123"/>
    <n v="-10000"/>
    <n v="-9597"/>
    <n v="-9495"/>
    <n v="-8885"/>
    <n v="-8483"/>
    <n v="-112408"/>
    <n v="0"/>
    <n v="-84306"/>
  </r>
  <r>
    <s v="PPLETO: TOTAL OPERATING EXPENSE"/>
    <m/>
    <n v="500100"/>
    <s v="OPER SUPER/ENG"/>
    <x v="1"/>
    <s v="0321 - TRIMBLE COUNTY 2 - GENERATION"/>
    <x v="3"/>
    <s v="PLTL: TOTAL LABOR"/>
    <s v="MA46LGE"/>
    <s v="MA 46 LGE"/>
    <s v="OTHER"/>
    <s v="P42100: GENERATION"/>
    <n v="-9360"/>
    <n v="-8370"/>
    <n v="-8313"/>
    <n v="-8648"/>
    <n v="-8486"/>
    <n v="-7966"/>
    <n v="-8737"/>
    <n v="-9087"/>
    <n v="-8732"/>
    <n v="-9478"/>
    <n v="-7076"/>
    <n v="-7614"/>
    <n v="-101866"/>
    <n v="0"/>
    <n v="-76399.5"/>
  </r>
  <r>
    <s v="PPLETO: TOTAL OPERATING EXPENSE"/>
    <m/>
    <n v="514100"/>
    <s v="MTCE-MISC/STM PLANT"/>
    <x v="1"/>
    <s v="0321 - TRIMBLE COUNTY 2 - GENERATION"/>
    <x v="2"/>
    <s v="PNTL: TOTAL NON-LABOR"/>
    <s v="MA60KU"/>
    <s v="MA 60 KU"/>
    <s v="OTHER"/>
    <s v="P42100: GENERATION"/>
    <n v="-9360"/>
    <n v="-9360"/>
    <n v="-9360"/>
    <n v="-9360"/>
    <n v="-9360"/>
    <n v="-9360"/>
    <n v="-9360"/>
    <n v="-9360"/>
    <n v="-18339"/>
    <n v="-9360"/>
    <n v="-9360"/>
    <n v="-9360"/>
    <n v="-121296"/>
    <n v="0"/>
    <n v="-90972"/>
  </r>
  <r>
    <s v="PPLETO: TOTAL OPERATING EXPENSE"/>
    <m/>
    <n v="500900"/>
    <s v="OPER SUPER/ENG - INDIRECT"/>
    <x v="1"/>
    <s v="0321 - TRIMBLE COUNTY 2 - GENERATION"/>
    <x v="2"/>
    <s v="PNTL: TOTAL NON-LABOR"/>
    <s v="MA41LGE"/>
    <s v="MA41LGE"/>
    <s v="OTHER"/>
    <s v="P42100: GENERATION"/>
    <n v="-9348"/>
    <n v="-16837"/>
    <n v="-9395"/>
    <n v="-9395"/>
    <n v="-9354"/>
    <n v="-9348"/>
    <n v="-9348"/>
    <n v="-9302"/>
    <n v="-9302"/>
    <n v="-9302"/>
    <n v="-9342"/>
    <n v="-9347"/>
    <n v="-119620"/>
    <n v="0"/>
    <n v="-89715"/>
  </r>
  <r>
    <s v="PPLETO: TOTAL OPERATING EXPENSE"/>
    <m/>
    <n v="506900"/>
    <s v="MISC STM PWR EXP - INDIRECT"/>
    <x v="1"/>
    <s v="0311 - TRIMBLE COUNTY 1 - GENERATION"/>
    <x v="8"/>
    <s v="PLTL: TOTAL LABOR"/>
    <s v="MA42LGE"/>
    <s v="MA42LGE TC"/>
    <s v="OTHER"/>
    <s v="P42100: GENERATION"/>
    <n v="-9257"/>
    <n v="-8791"/>
    <n v="-8237"/>
    <n v="-8568"/>
    <n v="-8901"/>
    <n v="-7433"/>
    <n v="-8670"/>
    <n v="-9000"/>
    <n v="-8153"/>
    <n v="-9382"/>
    <n v="-7502"/>
    <n v="-7108"/>
    <n v="-101004"/>
    <n v="-75753"/>
    <n v="0"/>
  </r>
  <r>
    <s v="PPLETO: TOTAL OPERATING EXPENSE"/>
    <m/>
    <n v="512015"/>
    <s v="SDRS-COMMON H2O SYS"/>
    <x v="1"/>
    <s v="0321 - TRIMBLE COUNTY 2 - GENERATION"/>
    <x v="0"/>
    <s v="PNTL: TOTAL NON-LABOR"/>
    <s v="MA41LGE"/>
    <s v="MA41LGE"/>
    <s v="OTHER"/>
    <s v="P42100: GENERATION"/>
    <n v="-9247"/>
    <n v="-9247"/>
    <n v="-9247"/>
    <n v="-16701"/>
    <n v="-28849"/>
    <n v="-11996"/>
    <n v="-9247"/>
    <n v="-9247"/>
    <n v="-9247"/>
    <n v="-41798"/>
    <n v="-9247"/>
    <n v="-9246"/>
    <n v="-173318"/>
    <n v="0"/>
    <n v="-129988.5"/>
  </r>
  <r>
    <s v="PPLETO: TOTAL OPERATING EXPENSE"/>
    <m/>
    <n v="510100"/>
    <s v="MTCE SUPER/ENG - STEAM"/>
    <x v="1"/>
    <s v="0321 - TRIMBLE COUNTY 2 - GENERATION"/>
    <x v="8"/>
    <s v="PLTL: TOTAL LABOR"/>
    <s v="MA46LGE"/>
    <s v="MA 46 LGE"/>
    <s v="OTHER"/>
    <s v="P42100: GENERATION"/>
    <n v="-9193"/>
    <n v="-8734"/>
    <n v="-8188"/>
    <n v="-8543"/>
    <n v="-8896"/>
    <n v="-7433"/>
    <n v="-8699"/>
    <n v="-8998"/>
    <n v="-8137"/>
    <n v="-9394"/>
    <n v="-7501"/>
    <n v="-7199"/>
    <n v="-100916"/>
    <n v="0"/>
    <n v="-75687"/>
  </r>
  <r>
    <s v="PPLETO: TOTAL OPERATING EXPENSE"/>
    <m/>
    <n v="500900"/>
    <s v="OPER SUPER/ENG - INDIRECT"/>
    <x v="1"/>
    <s v="0321 - TRIMBLE COUNTY 2 - GENERATION"/>
    <x v="1"/>
    <s v="PNTL: TOTAL NON-LABOR"/>
    <s v="MA41LGE"/>
    <s v="MA41LGE"/>
    <s v="OTHER"/>
    <s v="P42100: GENERATION"/>
    <n v="-9162"/>
    <n v="-16503"/>
    <n v="-9207"/>
    <n v="-9207"/>
    <n v="-9167"/>
    <n v="-9162"/>
    <n v="-9162"/>
    <n v="-9116"/>
    <n v="-9116"/>
    <n v="-9116"/>
    <n v="-9156"/>
    <n v="-9160"/>
    <n v="-117233"/>
    <n v="0"/>
    <n v="-87924.75"/>
  </r>
  <r>
    <s v="PPLETO: TOTAL OPERATING EXPENSE"/>
    <m/>
    <n v="514100"/>
    <s v="MTCE-MISC/STM PLANT"/>
    <x v="1"/>
    <s v="0321 - TRIMBLE COUNTY 2 - GENERATION"/>
    <x v="1"/>
    <s v="PNTL: TOTAL NON-LABOR"/>
    <s v="MA60KU"/>
    <s v="MA 60 KU"/>
    <s v="OTHER"/>
    <s v="P42100: GENERATION"/>
    <n v="-9157"/>
    <n v="-9157"/>
    <n v="-9157"/>
    <n v="-9157"/>
    <n v="-9157"/>
    <n v="-9157"/>
    <n v="-9157"/>
    <n v="-9157"/>
    <n v="-17960"/>
    <n v="-9157"/>
    <n v="-9157"/>
    <n v="-9157"/>
    <n v="-118688"/>
    <n v="0"/>
    <n v="-89016"/>
  </r>
  <r>
    <s v="PPLETO: TOTAL OPERATING EXPENSE"/>
    <m/>
    <n v="500100"/>
    <s v="OPER SUPER/ENG"/>
    <x v="1"/>
    <s v="0321 - TRIMBLE COUNTY 2 - GENERATION"/>
    <x v="2"/>
    <s v="PLTL: TOTAL LABOR"/>
    <s v="MA46LGE"/>
    <s v="MA 46 LGE"/>
    <s v="OTHER"/>
    <s v="P42100: GENERATION"/>
    <n v="-9087"/>
    <n v="-8127"/>
    <n v="-8071"/>
    <n v="-8395"/>
    <n v="-8239"/>
    <n v="-7734"/>
    <n v="-8482"/>
    <n v="-8822"/>
    <n v="-8478"/>
    <n v="-9201"/>
    <n v="-6870"/>
    <n v="-7392"/>
    <n v="-98897"/>
    <n v="0"/>
    <n v="-74172.75"/>
  </r>
  <r>
    <s v="PPLETO: TOTAL OPERATING EXPENSE"/>
    <m/>
    <n v="512015"/>
    <s v="SDRS-COMMON H2O SYS"/>
    <x v="1"/>
    <s v="0321 - TRIMBLE COUNTY 2 - GENERATION"/>
    <x v="5"/>
    <s v="PNTL: TOTAL NON-LABOR"/>
    <s v="MA41LGE"/>
    <s v="MA41LGE"/>
    <s v="OTHER"/>
    <s v="P42100: GENERATION"/>
    <n v="-9066"/>
    <n v="-9066"/>
    <n v="-9066"/>
    <n v="-16374"/>
    <n v="-28250"/>
    <n v="-11761"/>
    <n v="-9066"/>
    <n v="-9065"/>
    <n v="-9066"/>
    <n v="-40784"/>
    <n v="-9066"/>
    <n v="-9065"/>
    <n v="-169693"/>
    <n v="0"/>
    <n v="-127269.75"/>
  </r>
  <r>
    <s v="PPLETO: TOTAL OPERATING EXPENSE"/>
    <m/>
    <n v="512015"/>
    <s v="SDRS-COMMON H2O SYS"/>
    <x v="1"/>
    <s v="0321 - TRIMBLE COUNTY 2 - GENERATION"/>
    <x v="6"/>
    <s v="PNTL: TOTAL NON-LABOR"/>
    <s v="MA41LGE"/>
    <s v="MA41LGE"/>
    <s v="OTHER"/>
    <s v="P42100: GENERATION"/>
    <n v="-9066"/>
    <n v="-9066"/>
    <n v="-9066"/>
    <n v="-16374"/>
    <n v="-28250"/>
    <n v="-11761"/>
    <n v="-9066"/>
    <n v="-9065"/>
    <n v="-9066"/>
    <n v="-40784"/>
    <n v="-9066"/>
    <n v="-9065"/>
    <n v="-169693"/>
    <n v="0"/>
    <n v="-127269.75"/>
  </r>
  <r>
    <s v="PPLETO: TOTAL OPERATING EXPENSE"/>
    <m/>
    <n v="512015"/>
    <s v="SDRS-COMMON H2O SYS"/>
    <x v="1"/>
    <s v="0321 - TRIMBLE COUNTY 2 - GENERATION"/>
    <x v="7"/>
    <s v="PNTL: TOTAL NON-LABOR"/>
    <s v="MA41LGE"/>
    <s v="MA41LGE"/>
    <s v="OTHER"/>
    <s v="P42100: GENERATION"/>
    <n v="-9066"/>
    <n v="-9066"/>
    <n v="-9066"/>
    <n v="-16374"/>
    <n v="-28250"/>
    <n v="-11761"/>
    <n v="-9066"/>
    <n v="-9065"/>
    <n v="-9066"/>
    <n v="-40784"/>
    <n v="-9066"/>
    <n v="-9065"/>
    <n v="-169693"/>
    <n v="0"/>
    <n v="-127269.75"/>
  </r>
  <r>
    <s v="PPLETO: TOTAL OPERATING EXPENSE"/>
    <m/>
    <n v="512015"/>
    <s v="SDRS-COMMON H2O SYS"/>
    <x v="1"/>
    <s v="0321 - TRIMBLE COUNTY 2 - GENERATION"/>
    <x v="8"/>
    <s v="PNTL: TOTAL NON-LABOR"/>
    <s v="MA41LGE"/>
    <s v="MA41LGE"/>
    <s v="OTHER"/>
    <s v="P42100: GENERATION"/>
    <n v="-9066"/>
    <n v="-9066"/>
    <n v="-9066"/>
    <n v="-16374"/>
    <n v="-28250"/>
    <n v="-11761"/>
    <n v="-9066"/>
    <n v="-9065"/>
    <n v="-25001"/>
    <n v="-40784"/>
    <n v="-9066"/>
    <n v="-9065"/>
    <n v="-185629"/>
    <n v="0"/>
    <n v="-139221.75"/>
  </r>
  <r>
    <s v="PPLETO: TOTAL OPERATING EXPENSE"/>
    <m/>
    <n v="512015"/>
    <s v="SDRS-COMMON H2O SYS"/>
    <x v="1"/>
    <s v="0321 - TRIMBLE COUNTY 2 - GENERATION"/>
    <x v="9"/>
    <s v="PNTL: TOTAL NON-LABOR"/>
    <s v="MA41LGE"/>
    <s v="MA41LGE"/>
    <s v="OTHER"/>
    <s v="P42100: GENERATION"/>
    <n v="-9066"/>
    <n v="-9066"/>
    <n v="-9066"/>
    <n v="-16374"/>
    <n v="-28250"/>
    <n v="-11761"/>
    <n v="-9066"/>
    <n v="-9065"/>
    <n v="-9066"/>
    <n v="-40784"/>
    <n v="-9066"/>
    <n v="-9065"/>
    <n v="-169693"/>
    <n v="0"/>
    <n v="-127269.75"/>
  </r>
  <r>
    <s v="PPLETO: TOTAL OPERATING EXPENSE"/>
    <m/>
    <n v="926019"/>
    <s v="OTHER BENEFITS EXPENSE - BURDENS"/>
    <x v="1"/>
    <s v="0321 - TRIMBLE COUNTY 2 - GENERATION"/>
    <x v="7"/>
    <s v="PLTL: TOTAL LABOR"/>
    <s v="MA41LGE"/>
    <s v="MA41LGE"/>
    <s v="OTHER"/>
    <s v="P42100: GENERATION"/>
    <n v="-8988"/>
    <n v="-8535"/>
    <n v="-9311"/>
    <n v="-7859"/>
    <n v="-9040"/>
    <n v="-8671"/>
    <n v="-8114"/>
    <n v="-9761"/>
    <n v="-8421"/>
    <n v="-9304"/>
    <n v="-8383"/>
    <n v="-7070"/>
    <n v="-103458"/>
    <n v="0"/>
    <n v="-77593.5"/>
  </r>
  <r>
    <s v="PPLETO: TOTAL OPERATING EXPENSE"/>
    <m/>
    <n v="500900"/>
    <s v="OPER SUPER/ENG - INDIRECT"/>
    <x v="1"/>
    <s v="0321 - TRIMBLE COUNTY 2 - GENERATION"/>
    <x v="0"/>
    <s v="PNTL: TOTAL NON-LABOR"/>
    <s v="MA41LGE"/>
    <s v="MA41LGE"/>
    <s v="OTHER"/>
    <s v="P42100: GENERATION"/>
    <n v="-8978"/>
    <n v="-16176"/>
    <n v="-9023"/>
    <n v="-9023"/>
    <n v="-8984"/>
    <n v="-8978"/>
    <n v="-8978"/>
    <n v="-8934"/>
    <n v="-8934"/>
    <n v="-8934"/>
    <n v="-8973"/>
    <n v="-8977"/>
    <n v="-114894"/>
    <n v="0"/>
    <n v="-86170.5"/>
  </r>
  <r>
    <s v="PPLETO: TOTAL OPERATING EXPENSE"/>
    <m/>
    <n v="514100"/>
    <s v="MTCE-MISC/STM PLANT"/>
    <x v="1"/>
    <s v="0321 - TRIMBLE COUNTY 2 - GENERATION"/>
    <x v="0"/>
    <s v="PNTL: TOTAL NON-LABOR"/>
    <s v="MA60KU"/>
    <s v="MA 60 KU"/>
    <s v="OTHER"/>
    <s v="P42100: GENERATION"/>
    <n v="-8959"/>
    <n v="-8959"/>
    <n v="-8959"/>
    <n v="-8959"/>
    <n v="-8959"/>
    <n v="-8959"/>
    <n v="-8959"/>
    <n v="-8959"/>
    <n v="-17589"/>
    <n v="-8959"/>
    <n v="-8959"/>
    <n v="-8959"/>
    <n v="-116136"/>
    <n v="0"/>
    <n v="-87102"/>
  </r>
  <r>
    <s v="PPLETO: TOTAL OPERATING EXPENSE"/>
    <m/>
    <n v="502100"/>
    <s v="STM EXP(EX SDRS.SPP)"/>
    <x v="1"/>
    <s v="0321 - TRIMBLE COUNTY 2 - GENERATION"/>
    <x v="7"/>
    <s v="PLTL: TOTAL LABOR"/>
    <s v="MA46LGE"/>
    <s v="MA 46 LGE"/>
    <s v="OTHER"/>
    <s v="P42100: GENERATION"/>
    <n v="-8878"/>
    <n v="-8366"/>
    <n v="-9199"/>
    <n v="-7820"/>
    <n v="-8989"/>
    <n v="-8637"/>
    <n v="-8017"/>
    <n v="-9467"/>
    <n v="-8239"/>
    <n v="-9047"/>
    <n v="-8297"/>
    <n v="-7180"/>
    <n v="-102136"/>
    <n v="0"/>
    <n v="-76602"/>
  </r>
  <r>
    <s v="PPLETO: TOTAL OPERATING EXPENSE"/>
    <m/>
    <n v="500900"/>
    <s v="OPER SUPER/ENG - INDIRECT"/>
    <x v="1"/>
    <s v="0321 - TRIMBLE COUNTY 2 - GENERATION"/>
    <x v="7"/>
    <s v="PNTL: TOTAL NON-LABOR"/>
    <s v="MA41LGE"/>
    <s v="MA41LGE"/>
    <s v="OTHER"/>
    <s v="P42100: GENERATION"/>
    <n v="-8865"/>
    <n v="-15753"/>
    <n v="-8909"/>
    <n v="-8909"/>
    <n v="-8871"/>
    <n v="-8865"/>
    <n v="-8865"/>
    <n v="-8821"/>
    <n v="-8821"/>
    <n v="-8821"/>
    <n v="-8860"/>
    <n v="-8865"/>
    <n v="-113227"/>
    <n v="0"/>
    <n v="-84920.25"/>
  </r>
  <r>
    <s v="PPLETO: TOTAL OPERATING EXPENSE"/>
    <m/>
    <n v="500100"/>
    <s v="OPER SUPER/ENG"/>
    <x v="1"/>
    <s v="0321 - TRIMBLE COUNTY 2 - GENERATION"/>
    <x v="1"/>
    <s v="PLTL: TOTAL LABOR"/>
    <s v="MA46LGE"/>
    <s v="MA 46 LGE"/>
    <s v="OTHER"/>
    <s v="P42100: GENERATION"/>
    <n v="-8823"/>
    <n v="-7890"/>
    <n v="-7836"/>
    <n v="-8151"/>
    <n v="-7999"/>
    <n v="-7509"/>
    <n v="-8235"/>
    <n v="-8565"/>
    <n v="-8231"/>
    <n v="-8934"/>
    <n v="-6670"/>
    <n v="-7177"/>
    <n v="-96019"/>
    <n v="0"/>
    <n v="-72014.25"/>
  </r>
  <r>
    <s v="PPLETO: TOTAL OPERATING EXPENSE"/>
    <m/>
    <n v="506900"/>
    <s v="MISC STM PWR EXP - INDIRECT"/>
    <x v="1"/>
    <s v="0321 - TRIMBLE COUNTY 2 - GENERATION"/>
    <x v="4"/>
    <s v="PNTL: TOTAL NON-LABOR"/>
    <s v="MA60KU"/>
    <s v="MA 60 KU"/>
    <s v="OTHER"/>
    <s v="P42100: GENERATION"/>
    <n v="-8809"/>
    <n v="-10682"/>
    <n v="-8774"/>
    <n v="-9062"/>
    <n v="-8742"/>
    <n v="-8800"/>
    <n v="-9583"/>
    <n v="-8817"/>
    <n v="-9050"/>
    <n v="-15983"/>
    <n v="-8894"/>
    <n v="-9637"/>
    <n v="-116833"/>
    <n v="0"/>
    <n v="-87624.75"/>
  </r>
  <r>
    <s v="PPLETO: TOTAL OPERATING EXPENSE"/>
    <m/>
    <n v="500900"/>
    <s v="OPER SUPER/ENG - INDIRECT"/>
    <x v="1"/>
    <s v="0321 - TRIMBLE COUNTY 2 - GENERATION"/>
    <x v="9"/>
    <s v="PNTL: TOTAL NON-LABOR"/>
    <s v="MA41LGE"/>
    <s v="MA41LGE"/>
    <s v="OTHER"/>
    <s v="P42100: GENERATION"/>
    <n v="-8799"/>
    <n v="-15856"/>
    <n v="-8843"/>
    <n v="-8843"/>
    <n v="-8805"/>
    <n v="-8799"/>
    <n v="-8799"/>
    <n v="-8755"/>
    <n v="-8755"/>
    <n v="-8755"/>
    <n v="-8794"/>
    <n v="-8798"/>
    <n v="-112602"/>
    <n v="0"/>
    <n v="-84451.5"/>
  </r>
  <r>
    <s v="PPLETO: TOTAL OPERATING EXPENSE"/>
    <m/>
    <n v="514100"/>
    <s v="MTCE-MISC/STM PLANT"/>
    <x v="1"/>
    <s v="0321 - TRIMBLE COUNTY 2 - GENERATION"/>
    <x v="7"/>
    <s v="PNTL: TOTAL NON-LABOR"/>
    <s v="MA60KU"/>
    <s v="MA 60 KU"/>
    <s v="OTHER"/>
    <s v="P42100: GENERATION"/>
    <n v="-8765"/>
    <n v="-8765"/>
    <n v="-8765"/>
    <n v="-8765"/>
    <n v="-8765"/>
    <n v="-8765"/>
    <n v="-8765"/>
    <n v="-8765"/>
    <n v="-17226"/>
    <n v="-8765"/>
    <n v="-8765"/>
    <n v="-8765"/>
    <n v="-113640"/>
    <n v="0"/>
    <n v="-85230"/>
  </r>
  <r>
    <s v="PPLETO: TOTAL OPERATING EXPENSE"/>
    <m/>
    <n v="514100"/>
    <s v="MTCE-MISC/STM PLANT"/>
    <x v="1"/>
    <s v="0321 - TRIMBLE COUNTY 2 - GENERATION"/>
    <x v="8"/>
    <s v="PNTL: TOTAL NON-LABOR"/>
    <s v="MA60KU"/>
    <s v="MA 60 KU"/>
    <s v="OTHER"/>
    <s v="P42100: GENERATION"/>
    <n v="-8765"/>
    <n v="-8765"/>
    <n v="-8765"/>
    <n v="-8765"/>
    <n v="-8765"/>
    <n v="-8765"/>
    <n v="-8765"/>
    <n v="-8765"/>
    <n v="-17226"/>
    <n v="-8765"/>
    <n v="-8765"/>
    <n v="-8765"/>
    <n v="-113640"/>
    <n v="0"/>
    <n v="-85230"/>
  </r>
  <r>
    <s v="PPLETO: TOTAL OPERATING EXPENSE"/>
    <m/>
    <n v="514100"/>
    <s v="MTCE-MISC/STM PLANT"/>
    <x v="1"/>
    <s v="0321 - TRIMBLE COUNTY 2 - GENERATION"/>
    <x v="9"/>
    <s v="PNTL: TOTAL NON-LABOR"/>
    <s v="MA60KU"/>
    <s v="MA 60 KU"/>
    <s v="OTHER"/>
    <s v="P42100: GENERATION"/>
    <n v="-8765"/>
    <n v="-8765"/>
    <n v="-8765"/>
    <n v="-8765"/>
    <n v="-8765"/>
    <n v="-8765"/>
    <n v="-8765"/>
    <n v="-8765"/>
    <n v="-17226"/>
    <n v="-8765"/>
    <n v="-8765"/>
    <n v="-8765"/>
    <n v="-113640"/>
    <n v="0"/>
    <n v="-85230"/>
  </r>
  <r>
    <s v="PPLETO: TOTAL OPERATING EXPENSE"/>
    <m/>
    <n v="514100"/>
    <s v="MTCE-MISC/STM PLANT"/>
    <x v="1"/>
    <s v="0321 - TRIMBLE COUNTY 2 - GENERATION"/>
    <x v="5"/>
    <s v="PNTL: TOTAL NON-LABOR"/>
    <s v="MA60KU"/>
    <s v="MA 60 KU"/>
    <s v="OTHER"/>
    <s v="P42100: GENERATION"/>
    <n v="-8764"/>
    <n v="-8764"/>
    <n v="-8764"/>
    <n v="-8764"/>
    <n v="-8764"/>
    <n v="-8764"/>
    <n v="-8764"/>
    <n v="-8764"/>
    <n v="-17225"/>
    <n v="-8764"/>
    <n v="-8764"/>
    <n v="-8764"/>
    <n v="-113626"/>
    <n v="0"/>
    <n v="-85219.5"/>
  </r>
  <r>
    <s v="PPLETO: TOTAL OPERATING EXPENSE"/>
    <m/>
    <n v="514100"/>
    <s v="MTCE-MISC/STM PLANT"/>
    <x v="1"/>
    <s v="0321 - TRIMBLE COUNTY 2 - GENERATION"/>
    <x v="6"/>
    <s v="PNTL: TOTAL NON-LABOR"/>
    <s v="MA60KU"/>
    <s v="MA 60 KU"/>
    <s v="OTHER"/>
    <s v="P42100: GENERATION"/>
    <n v="-8764"/>
    <n v="-8764"/>
    <n v="-8764"/>
    <n v="-8764"/>
    <n v="-8764"/>
    <n v="-8764"/>
    <n v="-8764"/>
    <n v="-8764"/>
    <n v="-17225"/>
    <n v="-8764"/>
    <n v="-8764"/>
    <n v="-8764"/>
    <n v="-113626"/>
    <n v="0"/>
    <n v="-85219.5"/>
  </r>
  <r>
    <s v="PPLETO: TOTAL OPERATING EXPENSE"/>
    <m/>
    <n v="511100"/>
    <s v="MTCE-STRUCTURES"/>
    <x v="1"/>
    <s v="0301 - TRIMBLE COUNTY COMMON-GENERATION"/>
    <x v="7"/>
    <s v="PLTL: TOTAL LABOR"/>
    <s v="MA40LGE"/>
    <s v="MASS ALLOC 40 BUDGET"/>
    <s v="GEN O M: OTHER"/>
    <s v="P42100: GENERATION"/>
    <n v="-8741"/>
    <n v="-8260"/>
    <n v="-9059"/>
    <n v="-7688"/>
    <n v="-8841"/>
    <n v="-8493"/>
    <n v="-7870"/>
    <n v="-9344"/>
    <n v="-8107"/>
    <n v="-8923"/>
    <n v="-8134"/>
    <n v="-6995"/>
    <n v="-100456"/>
    <n v="-30376.117232903998"/>
    <n v="-44965.882767096002"/>
  </r>
  <r>
    <s v="PPLETO: TOTAL OPERATING EXPENSE"/>
    <m/>
    <n v="500900"/>
    <s v="OPER SUPER/ENG - INDIRECT"/>
    <x v="1"/>
    <s v="0321 - TRIMBLE COUNTY 2 - GENERATION"/>
    <x v="8"/>
    <s v="PNTL: TOTAL NON-LABOR"/>
    <s v="MA41LGE"/>
    <s v="MA41LGE"/>
    <s v="OTHER"/>
    <s v="P42100: GENERATION"/>
    <n v="-8717"/>
    <n v="-15637"/>
    <n v="-8761"/>
    <n v="-8761"/>
    <n v="-8723"/>
    <n v="-8717"/>
    <n v="-8717"/>
    <n v="-8673"/>
    <n v="-8673"/>
    <n v="-8673"/>
    <n v="-8712"/>
    <n v="-8716"/>
    <n v="-111481"/>
    <n v="0"/>
    <n v="-83610.75"/>
  </r>
  <r>
    <s v="PPLETO: TOTAL OPERATING EXPENSE"/>
    <m/>
    <n v="513100"/>
    <s v="MTCE-ELECTRIC PLANT"/>
    <x v="1"/>
    <s v="0311 - TRIMBLE COUNTY 1 - GENERATION"/>
    <x v="7"/>
    <s v="PLTL: TOTAL LABOR"/>
    <s v="MA42LGE"/>
    <s v="MA42LGE TC"/>
    <s v="OTHER"/>
    <s v="P42100: GENERATION"/>
    <n v="-8707"/>
    <n v="-8231"/>
    <n v="-9021"/>
    <n v="-7648"/>
    <n v="-8795"/>
    <n v="-8445"/>
    <n v="-7819"/>
    <n v="-9303"/>
    <n v="-8066"/>
    <n v="-8881"/>
    <n v="-8086"/>
    <n v="-6928"/>
    <n v="-99930"/>
    <n v="-74947.5"/>
    <n v="0"/>
  </r>
  <r>
    <s v="PPLETO: TOTAL OPERATING EXPENSE"/>
    <m/>
    <n v="501090"/>
    <s v="FUEL HANDLING"/>
    <x v="1"/>
    <s v="0301 - TRIMBLE COUNTY COMMON-GENERATION"/>
    <x v="6"/>
    <s v="PLTL: TOTAL LABOR"/>
    <s v="MA40LGE"/>
    <s v="MASS ALLOC 40 BUDGET"/>
    <s v="GEN O M: OTHER"/>
    <s v="P42100: GENERATION"/>
    <n v="-8679"/>
    <n v="-8700"/>
    <n v="-9492"/>
    <n v="-8474"/>
    <n v="-8685"/>
    <n v="-8667"/>
    <n v="-8076"/>
    <n v="-9782"/>
    <n v="-9052"/>
    <n v="-8816"/>
    <n v="-8388"/>
    <n v="-7451"/>
    <n v="-104262"/>
    <n v="-31526.984300958"/>
    <n v="-46669.515699042"/>
  </r>
  <r>
    <s v="PPLETO: TOTAL OPERATING EXPENSE"/>
    <m/>
    <n v="506900"/>
    <s v="MISC STM PWR EXP - INDIRECT"/>
    <x v="1"/>
    <s v="0311 - TRIMBLE COUNTY 1 - GENERATION"/>
    <x v="7"/>
    <s v="PLTL: TOTAL LABOR"/>
    <s v="MA42LGE"/>
    <s v="MA42LGE TC"/>
    <s v="OTHER"/>
    <s v="P42100: GENERATION"/>
    <n v="-8601"/>
    <n v="-8156"/>
    <n v="-8890"/>
    <n v="-7476"/>
    <n v="-8613"/>
    <n v="-8248"/>
    <n v="-7579"/>
    <n v="-9176"/>
    <n v="-7890"/>
    <n v="-8731"/>
    <n v="-7843"/>
    <n v="-6541"/>
    <n v="-97744"/>
    <n v="-73308"/>
    <n v="0"/>
  </r>
  <r>
    <s v="PPLETO: TOTAL OPERATING EXPENSE"/>
    <m/>
    <n v="500100"/>
    <s v="OPER SUPER/ENG"/>
    <x v="1"/>
    <s v="0321 - TRIMBLE COUNTY 2 - GENERATION"/>
    <x v="0"/>
    <s v="PLTL: TOTAL LABOR"/>
    <s v="MA46LGE"/>
    <s v="MA 46 LGE"/>
    <s v="OTHER"/>
    <s v="P42100: GENERATION"/>
    <n v="-8566"/>
    <n v="-7660"/>
    <n v="-7608"/>
    <n v="-7914"/>
    <n v="-7766"/>
    <n v="-7290"/>
    <n v="-7995"/>
    <n v="-8316"/>
    <n v="-7991"/>
    <n v="-8673"/>
    <n v="-6476"/>
    <n v="-6968"/>
    <n v="-93222"/>
    <n v="0"/>
    <n v="-69916.5"/>
  </r>
  <r>
    <s v="PPLETO: TOTAL OPERATING EXPENSE"/>
    <m/>
    <n v="506900"/>
    <s v="MISC STM PWR EXP - INDIRECT"/>
    <x v="1"/>
    <s v="0321 - TRIMBLE COUNTY 2 - GENERATION"/>
    <x v="3"/>
    <s v="PNTL: TOTAL NON-LABOR"/>
    <s v="MA60KU"/>
    <s v="MA 60 KU"/>
    <s v="OTHER"/>
    <s v="P42100: GENERATION"/>
    <n v="-8549"/>
    <n v="-10386"/>
    <n v="-8517"/>
    <n v="-8795"/>
    <n v="-8485"/>
    <n v="-8543"/>
    <n v="-9301"/>
    <n v="-8558"/>
    <n v="-8785"/>
    <n v="-15515"/>
    <n v="-8631"/>
    <n v="-9352"/>
    <n v="-113417"/>
    <n v="0"/>
    <n v="-85062.75"/>
  </r>
  <r>
    <s v="PPLETO: TOTAL OPERATING EXPENSE"/>
    <m/>
    <n v="510100"/>
    <s v="MTCE SUPER/ENG - STEAM"/>
    <x v="1"/>
    <s v="0321 - TRIMBLE COUNTY 2 - GENERATION"/>
    <x v="7"/>
    <s v="PLTL: TOTAL LABOR"/>
    <s v="MA46LGE"/>
    <s v="MA 46 LGE"/>
    <s v="OTHER"/>
    <s v="P42100: GENERATION"/>
    <n v="-8500"/>
    <n v="-8063"/>
    <n v="-8815"/>
    <n v="-7409"/>
    <n v="-8565"/>
    <n v="-8205"/>
    <n v="-7558"/>
    <n v="-9133"/>
    <n v="-7835"/>
    <n v="-8699"/>
    <n v="-7800"/>
    <n v="-6575"/>
    <n v="-97155"/>
    <n v="0"/>
    <n v="-72866.25"/>
  </r>
  <r>
    <s v="PPLETO: TOTAL OPERATING EXPENSE"/>
    <m/>
    <n v="501090"/>
    <s v="FUEL HANDLING"/>
    <x v="1"/>
    <s v="0301 - TRIMBLE COUNTY COMMON-GENERATION"/>
    <x v="5"/>
    <s v="PLTL: TOTAL LABOR"/>
    <s v="MA40LGE"/>
    <s v="MASS ALLOC 40 BUDGET"/>
    <s v="GEN O M: OTHER"/>
    <s v="P42100: GENERATION"/>
    <n v="-8463"/>
    <n v="-8482"/>
    <n v="-9256"/>
    <n v="-8623"/>
    <n v="-8111"/>
    <n v="-8453"/>
    <n v="-8238"/>
    <n v="-9058"/>
    <n v="-8708"/>
    <n v="-8597"/>
    <n v="-8063"/>
    <n v="-7632"/>
    <n v="-101684"/>
    <n v="-30747.442708356"/>
    <n v="-45515.557291644"/>
  </r>
  <r>
    <s v="PPLETO: TOTAL OPERATING EXPENSE"/>
    <m/>
    <n v="510900"/>
    <s v="MTCE SUPER/ENG - STEAM - INDIRECT"/>
    <x v="1"/>
    <s v="0301 - TRIMBLE COUNTY COMMON-GENERATION"/>
    <x v="7"/>
    <s v="PNTL: TOTAL NON-LABOR"/>
    <s v="MA40LGE"/>
    <s v="MASS ALLOC 40 BUDGET"/>
    <s v="GEN O M: OTHER"/>
    <s v="P42100: GENERATION"/>
    <n v="-8455"/>
    <n v="-9866"/>
    <n v="-25460"/>
    <n v="-15885"/>
    <n v="-16168"/>
    <n v="-25474"/>
    <n v="-20381"/>
    <n v="-14945"/>
    <n v="-26229"/>
    <n v="-17491"/>
    <n v="-27203"/>
    <n v="-9008"/>
    <n v="-216567"/>
    <n v="-65486.029513203001"/>
    <n v="-96939.220486796999"/>
  </r>
  <r>
    <s v="PPLETO: TOTAL OPERATING EXPENSE"/>
    <m/>
    <n v="926019"/>
    <s v="OTHER BENEFITS EXPENSE - BURDENS"/>
    <x v="1"/>
    <s v="0321 - TRIMBLE COUNTY 2 - GENERATION"/>
    <x v="6"/>
    <s v="PLTL: TOTAL LABOR"/>
    <s v="MA41LGE"/>
    <s v="MA41LGE"/>
    <s v="OTHER"/>
    <s v="P42100: GENERATION"/>
    <n v="-8340"/>
    <n v="-8366"/>
    <n v="-9128"/>
    <n v="-8182"/>
    <n v="-8406"/>
    <n v="-8400"/>
    <n v="-7862"/>
    <n v="-9445"/>
    <n v="-8736"/>
    <n v="-8537"/>
    <n v="-8115"/>
    <n v="-7334"/>
    <n v="-100850"/>
    <n v="0"/>
    <n v="-75637.5"/>
  </r>
  <r>
    <s v="PPLETO: TOTAL OPERATING EXPENSE"/>
    <m/>
    <n v="500100"/>
    <s v="OPER SUPER/ENG"/>
    <x v="1"/>
    <s v="0321 - TRIMBLE COUNTY 2 - GENERATION"/>
    <x v="9"/>
    <s v="PLTL: TOTAL LABOR"/>
    <s v="MA46LGE"/>
    <s v="MA 46 LGE"/>
    <s v="OTHER"/>
    <s v="P42100: GENERATION"/>
    <n v="-8316"/>
    <n v="-7437"/>
    <n v="-7386"/>
    <n v="-7683"/>
    <n v="-7540"/>
    <n v="-7077"/>
    <n v="-7763"/>
    <n v="-8074"/>
    <n v="-7759"/>
    <n v="-8421"/>
    <n v="-6287"/>
    <n v="-6765"/>
    <n v="-90507"/>
    <n v="0"/>
    <n v="-67880.25"/>
  </r>
  <r>
    <s v="PPLETO: TOTAL OPERATING EXPENSE"/>
    <m/>
    <n v="506900"/>
    <s v="MISC STM PWR EXP - INDIRECT"/>
    <x v="1"/>
    <s v="0321 - TRIMBLE COUNTY 2 - GENERATION"/>
    <x v="2"/>
    <s v="PNTL: TOTAL NON-LABOR"/>
    <s v="MA60KU"/>
    <s v="MA 60 KU"/>
    <s v="OTHER"/>
    <s v="P42100: GENERATION"/>
    <n v="-8298"/>
    <n v="-10099"/>
    <n v="-8268"/>
    <n v="-8536"/>
    <n v="-8236"/>
    <n v="-8293"/>
    <n v="-9028"/>
    <n v="-8308"/>
    <n v="-8529"/>
    <n v="-15062"/>
    <n v="-8375"/>
    <n v="-9075"/>
    <n v="-110109"/>
    <n v="0"/>
    <n v="-82581.75"/>
  </r>
  <r>
    <s v="PPLETO: TOTAL OPERATING EXPENSE"/>
    <m/>
    <n v="926019"/>
    <s v="OTHER BENEFITS EXPENSE - BURDENS"/>
    <x v="1"/>
    <s v="0321 - TRIMBLE COUNTY 2 - GENERATION"/>
    <x v="5"/>
    <s v="PLTL: TOTAL LABOR"/>
    <s v="MA41LGE"/>
    <s v="MA41LGE"/>
    <s v="OTHER"/>
    <s v="P42100: GENERATION"/>
    <n v="-8275"/>
    <n v="-8300"/>
    <n v="-9059"/>
    <n v="-8478"/>
    <n v="-8008"/>
    <n v="-8354"/>
    <n v="-8175"/>
    <n v="-8957"/>
    <n v="-8561"/>
    <n v="-8484"/>
    <n v="-7951"/>
    <n v="-7672"/>
    <n v="-100273"/>
    <n v="0"/>
    <n v="-75204.75"/>
  </r>
  <r>
    <s v="PPLETO: TOTAL OPERATING EXPENSE"/>
    <m/>
    <n v="513100"/>
    <s v="MTCE-ELECTRIC PLANT"/>
    <x v="1"/>
    <s v="0311 - TRIMBLE COUNTY 1 - GENERATION"/>
    <x v="7"/>
    <s v="PNTL: TOTAL NON-LABOR"/>
    <s v="MA42LGE"/>
    <s v="MA42LGE TC"/>
    <s v="OTHER"/>
    <s v="P42100: GENERATION"/>
    <n v="-8271"/>
    <n v="-7858"/>
    <n v="-7858"/>
    <n v="-11284"/>
    <n v="-8053"/>
    <n v="-8377"/>
    <n v="-28379"/>
    <n v="-17777"/>
    <n v="-13655"/>
    <n v="-167720"/>
    <n v="-83273"/>
    <n v="-8286"/>
    <n v="-370790"/>
    <n v="-278092.5"/>
    <n v="0"/>
  </r>
  <r>
    <s v="PPLETO: TOTAL OPERATING EXPENSE"/>
    <m/>
    <n v="502100"/>
    <s v="STM EXP(EX SDRS.SPP)"/>
    <x v="1"/>
    <s v="0321 - TRIMBLE COUNTY 2 - GENERATION"/>
    <x v="6"/>
    <s v="PLTL: TOTAL LABOR"/>
    <s v="MA46LGE"/>
    <s v="MA 46 LGE"/>
    <s v="OTHER"/>
    <s v="P42100: GENERATION"/>
    <n v="-8182"/>
    <n v="-8137"/>
    <n v="-8949"/>
    <n v="-8069"/>
    <n v="-8309"/>
    <n v="-8310"/>
    <n v="-7828"/>
    <n v="-9221"/>
    <n v="-8589"/>
    <n v="-8366"/>
    <n v="-8087"/>
    <n v="-7488"/>
    <n v="-99535"/>
    <n v="0"/>
    <n v="-74651.25"/>
  </r>
  <r>
    <s v="PPLETO: TOTAL OPERATING EXPENSE"/>
    <m/>
    <n v="514100"/>
    <s v="MTCE-MISC/STM PLANT"/>
    <x v="1"/>
    <s v="0311 - TRIMBLE COUNTY 1 - GENERATION"/>
    <x v="4"/>
    <s v="PNTL: TOTAL NON-LABOR"/>
    <s v="MA42LGE"/>
    <s v="MA42LGE TC"/>
    <s v="OTHER"/>
    <s v="P42100: GENERATION"/>
    <n v="-8154"/>
    <n v="-8154"/>
    <n v="-8154"/>
    <n v="-8154"/>
    <n v="-8154"/>
    <n v="-8154"/>
    <n v="-8154"/>
    <n v="-8154"/>
    <n v="-15942"/>
    <n v="-8154"/>
    <n v="-8154"/>
    <n v="-8154"/>
    <n v="-105633"/>
    <n v="-79224.75"/>
    <n v="0"/>
  </r>
  <r>
    <s v="PPLETO: TOTAL OPERATING EXPENSE"/>
    <m/>
    <n v="513100"/>
    <s v="MTCE-ELECTRIC PLANT"/>
    <x v="1"/>
    <s v="0311 - TRIMBLE COUNTY 1 - GENERATION"/>
    <x v="6"/>
    <s v="PNTL: TOTAL NON-LABOR"/>
    <s v="MA42LGE"/>
    <s v="MA42LGE TC"/>
    <s v="OTHER"/>
    <s v="P42100: GENERATION"/>
    <n v="-8140"/>
    <n v="-7727"/>
    <n v="-7727"/>
    <n v="-11153"/>
    <n v="-7922"/>
    <n v="-8246"/>
    <n v="-28248"/>
    <n v="-7727"/>
    <n v="-23524"/>
    <n v="-17589"/>
    <n v="-8142"/>
    <n v="-8155"/>
    <n v="-144299"/>
    <n v="-108224.25"/>
    <n v="0"/>
  </r>
  <r>
    <s v="PPLETO: TOTAL OPERATING EXPENSE"/>
    <m/>
    <n v="506100"/>
    <s v="MISC STM PWR EXP"/>
    <x v="1"/>
    <s v="0321 - TRIMBLE COUNTY 2 - GENERATION"/>
    <x v="4"/>
    <s v="PNTL: TOTAL NON-LABOR"/>
    <s v="MA46LGE"/>
    <s v="MA 46 LGE"/>
    <s v="OTHER"/>
    <s v="P42100: GENERATION"/>
    <n v="-8130"/>
    <n v="-8192"/>
    <n v="-8541"/>
    <n v="-10546"/>
    <n v="-8541"/>
    <n v="-8508"/>
    <n v="-8343"/>
    <n v="-8229"/>
    <n v="-8607"/>
    <n v="-8623"/>
    <n v="-8804"/>
    <n v="-9419"/>
    <n v="-104484"/>
    <n v="0"/>
    <n v="-78363"/>
  </r>
  <r>
    <s v="PPLETO: TOTAL OPERATING EXPENSE"/>
    <m/>
    <n v="510100"/>
    <s v="MTCE SUPER/ENG - STEAM"/>
    <x v="1"/>
    <s v="0321 - TRIMBLE COUNTY 2 - GENERATION"/>
    <x v="5"/>
    <s v="PLTL: TOTAL LABOR"/>
    <s v="MA46LGE"/>
    <s v="MA 46 LGE"/>
    <s v="OTHER"/>
    <s v="P42100: GENERATION"/>
    <n v="-8122"/>
    <n v="-8148"/>
    <n v="-8887"/>
    <n v="-8317"/>
    <n v="-7858"/>
    <n v="-8193"/>
    <n v="-7760"/>
    <n v="-8487"/>
    <n v="-8130"/>
    <n v="-8066"/>
    <n v="-7533"/>
    <n v="-7274"/>
    <n v="-96774"/>
    <n v="0"/>
    <n v="-72580.5"/>
  </r>
  <r>
    <s v="PPLETO: TOTAL OPERATING EXPENSE"/>
    <m/>
    <n v="501990"/>
    <s v="FUEL HANDLING - INDIRECT"/>
    <x v="1"/>
    <s v="0301 - TRIMBLE COUNTY COMMON-GENERATION"/>
    <x v="4"/>
    <s v="PNTL: TOTAL NON-LABOR"/>
    <s v="MA40LGE"/>
    <s v="MASS ALLOC 40 BUDGET"/>
    <s v="GEN O M: OTHER"/>
    <s v="P42100: GENERATION"/>
    <n v="-8075"/>
    <n v="-8075"/>
    <n v="-8075"/>
    <n v="-8075"/>
    <n v="-8075"/>
    <n v="-8075"/>
    <n v="-8075"/>
    <n v="-8075"/>
    <n v="-8075"/>
    <n v="-8075"/>
    <n v="-8075"/>
    <n v="-8075"/>
    <n v="-96901"/>
    <n v="-29301.148124408999"/>
    <n v="-43374.601875591005"/>
  </r>
  <r>
    <s v="PPLETO: TOTAL OPERATING EXPENSE"/>
    <m/>
    <n v="510900"/>
    <s v="MTCE SUPER/ENG - STEAM - INDIRECT"/>
    <x v="1"/>
    <s v="0301 - TRIMBLE COUNTY COMMON-GENERATION"/>
    <x v="8"/>
    <s v="PNTL: TOTAL NON-LABOR"/>
    <s v="MA40LGE"/>
    <s v="MASS ALLOC 40 BUDGET"/>
    <s v="GEN O M: OTHER"/>
    <s v="P42100: GENERATION"/>
    <n v="-8061"/>
    <n v="-9484"/>
    <n v="-23629"/>
    <n v="-14658"/>
    <n v="-16296"/>
    <n v="-22677"/>
    <n v="-20667"/>
    <n v="-13743"/>
    <n v="-24542"/>
    <n v="-17674"/>
    <n v="-26732"/>
    <n v="-8738"/>
    <n v="-206900"/>
    <n v="-62562.899732099999"/>
    <n v="-92612.100267900008"/>
  </r>
  <r>
    <s v="PPLETO: TOTAL OPERATING EXPENSE"/>
    <m/>
    <n v="506900"/>
    <s v="MISC STM PWR EXP - INDIRECT"/>
    <x v="1"/>
    <s v="0321 - TRIMBLE COUNTY 2 - GENERATION"/>
    <x v="1"/>
    <s v="PNTL: TOTAL NON-LABOR"/>
    <s v="MA60KU"/>
    <s v="MA 60 KU"/>
    <s v="OTHER"/>
    <s v="P42100: GENERATION"/>
    <n v="-8055"/>
    <n v="-9821"/>
    <n v="-8027"/>
    <n v="-8286"/>
    <n v="-7996"/>
    <n v="-8051"/>
    <n v="-8764"/>
    <n v="-8066"/>
    <n v="-8281"/>
    <n v="-14623"/>
    <n v="-8128"/>
    <n v="-8808"/>
    <n v="-106905"/>
    <n v="0"/>
    <n v="-80178.75"/>
  </r>
  <r>
    <s v="PPLETO: TOTAL OPERATING EXPENSE"/>
    <m/>
    <n v="511100"/>
    <s v="MTCE-STRUCTURES"/>
    <x v="1"/>
    <s v="0301 - TRIMBLE COUNTY COMMON-GENERATION"/>
    <x v="6"/>
    <s v="PLTL: TOTAL LABOR"/>
    <s v="MA40LGE"/>
    <s v="MASS ALLOC 40 BUDGET"/>
    <s v="GEN O M: OTHER"/>
    <s v="P42100: GENERATION"/>
    <n v="-8053"/>
    <n v="-8034"/>
    <n v="-8812"/>
    <n v="-7936"/>
    <n v="-8169"/>
    <n v="-8170"/>
    <n v="-7685"/>
    <n v="-9100"/>
    <n v="-8455"/>
    <n v="-8250"/>
    <n v="-7928"/>
    <n v="-7303"/>
    <n v="-97896"/>
    <n v="-29602.018521864"/>
    <n v="-43819.981478136004"/>
  </r>
  <r>
    <s v="PPLETO: TOTAL OPERATING EXPENSE"/>
    <m/>
    <n v="500100"/>
    <s v="OPER SUPER/ENG"/>
    <x v="1"/>
    <s v="0321 - TRIMBLE COUNTY 2 - GENERATION"/>
    <x v="8"/>
    <s v="PLTL: TOTAL LABOR"/>
    <s v="MA46LGE"/>
    <s v="MA 46 LGE"/>
    <s v="OTHER"/>
    <s v="P42100: GENERATION"/>
    <n v="-8045"/>
    <n v="-7618"/>
    <n v="-7139"/>
    <n v="-7431"/>
    <n v="-7725"/>
    <n v="-6412"/>
    <n v="-7514"/>
    <n v="-7811"/>
    <n v="-7073"/>
    <n v="-8151"/>
    <n v="-6505"/>
    <n v="-6118"/>
    <n v="-87543"/>
    <n v="0"/>
    <n v="-65657.25"/>
  </r>
  <r>
    <s v="PPLETO: TOTAL OPERATING EXPENSE"/>
    <m/>
    <n v="513100"/>
    <s v="MTCE-ELECTRIC PLANT"/>
    <x v="1"/>
    <s v="0311 - TRIMBLE COUNTY 1 - GENERATION"/>
    <x v="6"/>
    <s v="PLTL: TOTAL LABOR"/>
    <s v="MA42LGE"/>
    <s v="MA42LGE TC"/>
    <s v="OTHER"/>
    <s v="P42100: GENERATION"/>
    <n v="-8023"/>
    <n v="-8008"/>
    <n v="-8779"/>
    <n v="-7901"/>
    <n v="-8131"/>
    <n v="-8130"/>
    <n v="-7643"/>
    <n v="-9066"/>
    <n v="-8419"/>
    <n v="-8215"/>
    <n v="-7886"/>
    <n v="-7248"/>
    <n v="-97448"/>
    <n v="-73086"/>
    <n v="0"/>
  </r>
  <r>
    <s v="PPLETO: TOTAL OPERATING EXPENSE"/>
    <m/>
    <n v="513100"/>
    <s v="MTCE-ELECTRIC PLANT"/>
    <x v="1"/>
    <s v="0311 - TRIMBLE COUNTY 1 - GENERATION"/>
    <x v="5"/>
    <s v="PNTL: TOTAL NON-LABOR"/>
    <s v="MA42LGE"/>
    <s v="MA42LGE TC"/>
    <s v="OTHER"/>
    <s v="P42100: GENERATION"/>
    <n v="-8009"/>
    <n v="-7596"/>
    <n v="-7596"/>
    <n v="-11022"/>
    <n v="-7791"/>
    <n v="-8115"/>
    <n v="-28117"/>
    <n v="-7596"/>
    <n v="-158393"/>
    <n v="-179958"/>
    <n v="-8011"/>
    <n v="-8024"/>
    <n v="-440227"/>
    <n v="-330170.25"/>
    <n v="0"/>
  </r>
  <r>
    <s v="PPLETO: TOTAL OPERATING EXPENSE"/>
    <m/>
    <n v="502100"/>
    <s v="STM EXP(EX SDRS.SPP)"/>
    <x v="1"/>
    <s v="0321 - TRIMBLE COUNTY 2 - GENERATION"/>
    <x v="5"/>
    <s v="PLTL: TOTAL LABOR"/>
    <s v="MA46LGE"/>
    <s v="MA 46 LGE"/>
    <s v="OTHER"/>
    <s v="P42100: GENERATION"/>
    <n v="-7985"/>
    <n v="-7941"/>
    <n v="-8736"/>
    <n v="-8216"/>
    <n v="-7799"/>
    <n v="-8132"/>
    <n v="-7999"/>
    <n v="-8572"/>
    <n v="-8284"/>
    <n v="-8182"/>
    <n v="-7801"/>
    <n v="-7690"/>
    <n v="-97338"/>
    <n v="0"/>
    <n v="-73003.5"/>
  </r>
  <r>
    <s v="PPLETO: TOTAL OPERATING EXPENSE"/>
    <m/>
    <n v="514100"/>
    <s v="MTCE-MISC/STM PLANT"/>
    <x v="1"/>
    <s v="0311 - TRIMBLE COUNTY 1 - GENERATION"/>
    <x v="3"/>
    <s v="PNTL: TOTAL NON-LABOR"/>
    <s v="MA42LGE"/>
    <s v="MA42LGE TC"/>
    <s v="OTHER"/>
    <s v="P42100: GENERATION"/>
    <n v="-7976"/>
    <n v="-7976"/>
    <n v="-7976"/>
    <n v="-7976"/>
    <n v="-7976"/>
    <n v="-7976"/>
    <n v="-7976"/>
    <n v="-7976"/>
    <n v="-15612"/>
    <n v="-7976"/>
    <n v="-7976"/>
    <n v="-7976"/>
    <n v="-103353"/>
    <n v="-77514.75"/>
    <n v="0"/>
  </r>
  <r>
    <s v="PPLETO: TOTAL OPERATING EXPENSE"/>
    <m/>
    <n v="506100"/>
    <s v="MISC STM PWR EXP"/>
    <x v="1"/>
    <s v="0321 - TRIMBLE COUNTY 2 - GENERATION"/>
    <x v="3"/>
    <s v="PNTL: TOTAL NON-LABOR"/>
    <s v="MA46LGE"/>
    <s v="MA 46 LGE"/>
    <s v="OTHER"/>
    <s v="P42100: GENERATION"/>
    <n v="-7946"/>
    <n v="-8006"/>
    <n v="-8345"/>
    <n v="-10291"/>
    <n v="-8345"/>
    <n v="-8313"/>
    <n v="-8153"/>
    <n v="-8042"/>
    <n v="-8408"/>
    <n v="-8424"/>
    <n v="-8600"/>
    <n v="-9196"/>
    <n v="-102068"/>
    <n v="0"/>
    <n v="-76551"/>
  </r>
  <r>
    <s v="PPLETO: TOTAL OPERATING EXPENSE"/>
    <m/>
    <n v="506900"/>
    <s v="MISC STM PWR EXP - INDIRECT"/>
    <x v="1"/>
    <s v="0311 - TRIMBLE COUNTY 1 - GENERATION"/>
    <x v="6"/>
    <s v="PLTL: TOTAL LABOR"/>
    <s v="MA42LGE"/>
    <s v="MA42LGE TC"/>
    <s v="OTHER"/>
    <s v="P42100: GENERATION"/>
    <n v="-7943"/>
    <n v="-7953"/>
    <n v="-8684"/>
    <n v="-7754"/>
    <n v="-7954"/>
    <n v="-7939"/>
    <n v="-7403"/>
    <n v="-8951"/>
    <n v="-8267"/>
    <n v="-8066"/>
    <n v="-7656"/>
    <n v="-6850"/>
    <n v="-95420"/>
    <n v="-71565"/>
    <n v="0"/>
  </r>
  <r>
    <s v="PPLETO: TOTAL OPERATING EXPENSE"/>
    <m/>
    <n v="510100"/>
    <s v="MTCE SUPER/ENG - STEAM"/>
    <x v="1"/>
    <s v="0321 - TRIMBLE COUNTY 2 - GENERATION"/>
    <x v="6"/>
    <s v="PLTL: TOTAL LABOR"/>
    <s v="MA46LGE"/>
    <s v="MA 46 LGE"/>
    <s v="OTHER"/>
    <s v="P42100: GENERATION"/>
    <n v="-7940"/>
    <n v="-7968"/>
    <n v="-8712"/>
    <n v="-7786"/>
    <n v="-8008"/>
    <n v="-7999"/>
    <n v="-7478"/>
    <n v="-9029"/>
    <n v="-8322"/>
    <n v="-8140"/>
    <n v="-7713"/>
    <n v="-6972"/>
    <n v="-96067"/>
    <n v="0"/>
    <n v="-72050.25"/>
  </r>
  <r>
    <s v="PPLETO: TOTAL OPERATING EXPENSE"/>
    <m/>
    <n v="505100"/>
    <s v="ELECTRIC SYS OPR"/>
    <x v="1"/>
    <s v="0321 - TRIMBLE COUNTY 2 - GENERATION"/>
    <x v="4"/>
    <s v="PLTL: TOTAL LABOR"/>
    <s v="MA46LGE"/>
    <s v="MA 46 LGE"/>
    <s v="OTHER"/>
    <s v="P42100: GENERATION"/>
    <n v="-7936"/>
    <n v="-7090"/>
    <n v="-7112"/>
    <n v="-7417"/>
    <n v="-7321"/>
    <n v="-6916"/>
    <n v="-7575"/>
    <n v="-7728"/>
    <n v="-7478"/>
    <n v="-8062"/>
    <n v="-6234"/>
    <n v="-6848"/>
    <n v="-87716"/>
    <n v="0"/>
    <n v="-65787"/>
  </r>
  <r>
    <s v="PPLETO: TOTAL OPERATING EXPENSE"/>
    <m/>
    <n v="501990"/>
    <s v="FUEL HANDLING - INDIRECT"/>
    <x v="1"/>
    <s v="0301 - TRIMBLE COUNTY COMMON-GENERATION"/>
    <x v="3"/>
    <s v="PNTL: TOTAL NON-LABOR"/>
    <s v="MA40LGE"/>
    <s v="MASS ALLOC 40 BUDGET"/>
    <s v="GEN O M: OTHER"/>
    <s v="P42100: GENERATION"/>
    <n v="-7886"/>
    <n v="-7886"/>
    <n v="-7886"/>
    <n v="-7886"/>
    <n v="-7886"/>
    <n v="-7886"/>
    <n v="-7886"/>
    <n v="-7886"/>
    <n v="-7886"/>
    <n v="-7886"/>
    <n v="-7886"/>
    <n v="-7886"/>
    <n v="-94634"/>
    <n v="-28615.647429905999"/>
    <n v="-42359.852570094001"/>
  </r>
  <r>
    <s v="PPLETO: TOTAL OPERATING EXPENSE"/>
    <m/>
    <n v="511100"/>
    <s v="MTCE-STRUCTURES"/>
    <x v="1"/>
    <s v="0301 - TRIMBLE COUNTY COMMON-GENERATION"/>
    <x v="5"/>
    <s v="PLTL: TOTAL LABOR"/>
    <s v="MA40LGE"/>
    <s v="MASS ALLOC 40 BUDGET"/>
    <s v="GEN O M: OTHER"/>
    <s v="P42100: GENERATION"/>
    <n v="-7861"/>
    <n v="-7842"/>
    <n v="-8604"/>
    <n v="-8084"/>
    <n v="-7665"/>
    <n v="-7996"/>
    <n v="-7856"/>
    <n v="-8459"/>
    <n v="-8156"/>
    <n v="-8069"/>
    <n v="-7647"/>
    <n v="-7505"/>
    <n v="-95745"/>
    <n v="-28951.594175204998"/>
    <n v="-42857.155824795002"/>
  </r>
  <r>
    <s v="PPLETO: TOTAL OPERATING EXPENSE"/>
    <m/>
    <n v="513100"/>
    <s v="MTCE-ELECTRIC PLANT"/>
    <x v="1"/>
    <s v="0311 - TRIMBLE COUNTY 1 - GENERATION"/>
    <x v="5"/>
    <s v="PLTL: TOTAL LABOR"/>
    <s v="MA42LGE"/>
    <s v="MA42LGE TC"/>
    <s v="OTHER"/>
    <s v="P42100: GENERATION"/>
    <n v="-7831"/>
    <n v="-7816"/>
    <n v="-8571"/>
    <n v="-8049"/>
    <n v="-7628"/>
    <n v="-7956"/>
    <n v="-7813"/>
    <n v="-8426"/>
    <n v="-8120"/>
    <n v="-8035"/>
    <n v="-7606"/>
    <n v="-7450"/>
    <n v="-95301"/>
    <n v="-71475.75"/>
    <n v="0"/>
  </r>
  <r>
    <s v="PPLETO: TOTAL OPERATING EXPENSE"/>
    <m/>
    <n v="506900"/>
    <s v="MISC STM PWR EXP - INDIRECT"/>
    <x v="1"/>
    <s v="0321 - TRIMBLE COUNTY 2 - GENERATION"/>
    <x v="0"/>
    <s v="PNTL: TOTAL NON-LABOR"/>
    <s v="MA60KU"/>
    <s v="MA 60 KU"/>
    <s v="OTHER"/>
    <s v="P42100: GENERATION"/>
    <n v="-7820"/>
    <n v="-9551"/>
    <n v="-7793"/>
    <n v="-8044"/>
    <n v="-7763"/>
    <n v="-7817"/>
    <n v="-8508"/>
    <n v="-7831"/>
    <n v="-8040"/>
    <n v="-14197"/>
    <n v="-7889"/>
    <n v="-8549"/>
    <n v="-103799"/>
    <n v="0"/>
    <n v="-77849.25"/>
  </r>
  <r>
    <s v="PPLETO: TOTAL OPERATING EXPENSE"/>
    <m/>
    <n v="506900"/>
    <s v="MISC STM PWR EXP - INDIRECT"/>
    <x v="1"/>
    <s v="0311 - TRIMBLE COUNTY 1 - GENERATION"/>
    <x v="5"/>
    <s v="PLTL: TOTAL LABOR"/>
    <s v="MA42LGE"/>
    <s v="MA42LGE TC"/>
    <s v="OTHER"/>
    <s v="P42100: GENERATION"/>
    <n v="-7805"/>
    <n v="-7819"/>
    <n v="-8524"/>
    <n v="-7948"/>
    <n v="-7483"/>
    <n v="-7798"/>
    <n v="-7606"/>
    <n v="-8338"/>
    <n v="-8001"/>
    <n v="-7916"/>
    <n v="-7408"/>
    <n v="-7073"/>
    <n v="-93718"/>
    <n v="-70288.5"/>
    <n v="0"/>
  </r>
  <r>
    <s v="PPLETO: TOTAL OPERATING EXPENSE"/>
    <m/>
    <n v="514100"/>
    <s v="MTCE-MISC/STM PLANT"/>
    <x v="1"/>
    <s v="0311 - TRIMBLE COUNTY 1 - GENERATION"/>
    <x v="2"/>
    <s v="PNTL: TOTAL NON-LABOR"/>
    <s v="MA42LGE"/>
    <s v="MA42LGE TC"/>
    <s v="OTHER"/>
    <s v="P42100: GENERATION"/>
    <n v="-7804"/>
    <n v="-7804"/>
    <n v="-7804"/>
    <n v="-7804"/>
    <n v="-7804"/>
    <n v="-7804"/>
    <n v="-7804"/>
    <n v="-7804"/>
    <n v="-15290"/>
    <n v="-7804"/>
    <n v="-7804"/>
    <n v="-7804"/>
    <n v="-101129"/>
    <n v="-75846.75"/>
    <n v="0"/>
  </r>
  <r>
    <s v="PPLETO: TOTAL OPERATING EXPENSE"/>
    <m/>
    <n v="500100"/>
    <s v="OPER SUPER/ENG"/>
    <x v="1"/>
    <s v="0321 - TRIMBLE COUNTY 2 - GENERATION"/>
    <x v="7"/>
    <s v="PLTL: TOTAL LABOR"/>
    <s v="MA46LGE"/>
    <s v="MA 46 LGE"/>
    <s v="OTHER"/>
    <s v="P42100: GENERATION"/>
    <n v="-7776"/>
    <n v="-7369"/>
    <n v="-8048"/>
    <n v="-6771"/>
    <n v="-7781"/>
    <n v="-7453"/>
    <n v="-6851"/>
    <n v="-8283"/>
    <n v="-7154"/>
    <n v="-7883"/>
    <n v="-7123"/>
    <n v="-5919"/>
    <n v="-88411"/>
    <n v="0"/>
    <n v="-66308.25"/>
  </r>
  <r>
    <s v="PPLETO: TOTAL OPERATING EXPENSE"/>
    <m/>
    <n v="506100"/>
    <s v="MISC STM PWR EXP"/>
    <x v="1"/>
    <s v="0321 - TRIMBLE COUNTY 2 - GENERATION"/>
    <x v="2"/>
    <s v="PNTL: TOTAL NON-LABOR"/>
    <s v="MA46LGE"/>
    <s v="MA 46 LGE"/>
    <s v="OTHER"/>
    <s v="P42100: GENERATION"/>
    <n v="-7766"/>
    <n v="-7824"/>
    <n v="-8153"/>
    <n v="-10043"/>
    <n v="-8153"/>
    <n v="-8122"/>
    <n v="-7967"/>
    <n v="-7859"/>
    <n v="-8215"/>
    <n v="-8230"/>
    <n v="-8401"/>
    <n v="-8980"/>
    <n v="-99715"/>
    <n v="0"/>
    <n v="-74786.25"/>
  </r>
  <r>
    <s v="PPLETO: TOTAL OPERATING EXPENSE"/>
    <m/>
    <n v="505100"/>
    <s v="ELECTRIC SYS OPR"/>
    <x v="1"/>
    <s v="0321 - TRIMBLE COUNTY 2 - GENERATION"/>
    <x v="3"/>
    <s v="PLTL: TOTAL LABOR"/>
    <s v="MA46LGE"/>
    <s v="MA 46 LGE"/>
    <s v="OTHER"/>
    <s v="P42100: GENERATION"/>
    <n v="-7705"/>
    <n v="-6883"/>
    <n v="-6905"/>
    <n v="-7201"/>
    <n v="-7107"/>
    <n v="-6714"/>
    <n v="-7354"/>
    <n v="-7503"/>
    <n v="-7260"/>
    <n v="-7827"/>
    <n v="-6052"/>
    <n v="-6648"/>
    <n v="-85158"/>
    <n v="0"/>
    <n v="-63868.5"/>
  </r>
  <r>
    <s v="PPLETO: TOTAL OPERATING EXPENSE"/>
    <m/>
    <n v="501990"/>
    <s v="FUEL HANDLING - INDIRECT"/>
    <x v="1"/>
    <s v="0301 - TRIMBLE COUNTY COMMON-GENERATION"/>
    <x v="2"/>
    <s v="PNTL: TOTAL NON-LABOR"/>
    <s v="MA40LGE"/>
    <s v="MASS ALLOC 40 BUDGET"/>
    <s v="GEN O M: OTHER"/>
    <s v="P42100: GENERATION"/>
    <n v="-7702"/>
    <n v="-7702"/>
    <n v="-7702"/>
    <n v="-7702"/>
    <n v="-7702"/>
    <n v="-7702"/>
    <n v="-7702"/>
    <n v="-7702"/>
    <n v="-7702"/>
    <n v="-7702"/>
    <n v="-7702"/>
    <n v="-7702"/>
    <n v="-92427"/>
    <n v="-27948.289673943"/>
    <n v="-41371.960326057"/>
  </r>
  <r>
    <s v="PPLETO: TOTAL OPERATING EXPENSE"/>
    <m/>
    <n v="510900"/>
    <s v="MTCE SUPER/ENG - STEAM - INDIRECT"/>
    <x v="1"/>
    <s v="0301 - TRIMBLE COUNTY COMMON-GENERATION"/>
    <x v="4"/>
    <s v="PNTL: TOTAL NON-LABOR"/>
    <s v="MA40LGE"/>
    <s v="MASS ALLOC 40 BUDGET"/>
    <s v="GEN O M: OTHER"/>
    <s v="P42100: GENERATION"/>
    <n v="-7683"/>
    <n v="-8859"/>
    <n v="-24599"/>
    <n v="-14984"/>
    <n v="-16669"/>
    <n v="-24052"/>
    <n v="-23314"/>
    <n v="-12597"/>
    <n v="-25482"/>
    <n v="-18358"/>
    <n v="-29292"/>
    <n v="-8470"/>
    <n v="-214358"/>
    <n v="-64818.066992622"/>
    <n v="-95950.433007378"/>
  </r>
  <r>
    <s v="PPLETO: TOTAL OPERATING EXPENSE"/>
    <m/>
    <n v="514100"/>
    <s v="MTCE-MISC/STM PLANT"/>
    <x v="1"/>
    <s v="0311 - TRIMBLE COUNTY 1 - GENERATION"/>
    <x v="1"/>
    <s v="PNTL: TOTAL NON-LABOR"/>
    <s v="MA42LGE"/>
    <s v="MA42LGE TC"/>
    <s v="OTHER"/>
    <s v="P42100: GENERATION"/>
    <n v="-7635"/>
    <n v="-7635"/>
    <n v="-7635"/>
    <n v="-7635"/>
    <n v="-7635"/>
    <n v="-7635"/>
    <n v="-7635"/>
    <n v="-7635"/>
    <n v="-14974"/>
    <n v="-7635"/>
    <n v="-7635"/>
    <n v="-7635"/>
    <n v="-98954"/>
    <n v="-74215.5"/>
    <n v="0"/>
  </r>
  <r>
    <s v="PPLETO: TOTAL OPERATING EXPENSE"/>
    <m/>
    <n v="506900"/>
    <s v="MISC STM PWR EXP - INDIRECT"/>
    <x v="1"/>
    <s v="0321 - TRIMBLE COUNTY 2 - GENERATION"/>
    <x v="7"/>
    <s v="PNTL: TOTAL NON-LABOR"/>
    <s v="MA60KU"/>
    <s v="MA 60 KU"/>
    <s v="OTHER"/>
    <s v="P42100: GENERATION"/>
    <n v="-7600"/>
    <n v="-7673"/>
    <n v="-7479"/>
    <n v="-7685"/>
    <n v="-7397"/>
    <n v="-7667"/>
    <n v="-8042"/>
    <n v="-7475"/>
    <n v="-8281"/>
    <n v="-9731"/>
    <n v="-7489"/>
    <n v="-8330"/>
    <n v="-94850"/>
    <n v="0"/>
    <n v="-71137.5"/>
  </r>
  <r>
    <s v="PPLETO: TOTAL OPERATING EXPENSE"/>
    <m/>
    <n v="511100"/>
    <s v="MTCE-STRUCTURES"/>
    <x v="1"/>
    <s v="0321 - TRIMBLE COUNTY 2 - GENERATION"/>
    <x v="4"/>
    <s v="PNTL: TOTAL NON-LABOR"/>
    <s v="MA46LGE"/>
    <s v="MA 46 LGE"/>
    <s v="OTHER"/>
    <s v="P42100: GENERATION"/>
    <n v="-7599"/>
    <n v="-4311"/>
    <n v="-4870"/>
    <n v="-5136"/>
    <n v="-4314"/>
    <n v="-4484"/>
    <n v="-4319"/>
    <n v="-7606"/>
    <n v="-7608"/>
    <n v="-4805"/>
    <n v="-4322"/>
    <n v="-7890"/>
    <n v="-67263"/>
    <n v="0"/>
    <n v="-50447.25"/>
  </r>
  <r>
    <s v="PPLETO: TOTAL OPERATING EXPENSE"/>
    <m/>
    <n v="506900"/>
    <s v="MISC STM PWR EXP - INDIRECT"/>
    <x v="1"/>
    <s v="0321 - TRIMBLE COUNTY 2 - GENERATION"/>
    <x v="9"/>
    <s v="PNTL: TOTAL NON-LABOR"/>
    <s v="MA60KU"/>
    <s v="MA 60 KU"/>
    <s v="OTHER"/>
    <s v="P42100: GENERATION"/>
    <n v="-7591"/>
    <n v="-9289"/>
    <n v="-7566"/>
    <n v="-7809"/>
    <n v="-7537"/>
    <n v="-7590"/>
    <n v="-8259"/>
    <n v="-7603"/>
    <n v="-7807"/>
    <n v="-13784"/>
    <n v="-7657"/>
    <n v="-8297"/>
    <n v="-100788"/>
    <n v="0"/>
    <n v="-75591"/>
  </r>
  <r>
    <s v="PPLETO: TOTAL OPERATING EXPENSE"/>
    <m/>
    <n v="506100"/>
    <s v="MISC STM PWR EXP"/>
    <x v="1"/>
    <s v="0321 - TRIMBLE COUNTY 2 - GENERATION"/>
    <x v="1"/>
    <s v="PNTL: TOTAL NON-LABOR"/>
    <s v="MA46LGE"/>
    <s v="MA 46 LGE"/>
    <s v="OTHER"/>
    <s v="P42100: GENERATION"/>
    <n v="-7590"/>
    <n v="-7647"/>
    <n v="-7966"/>
    <n v="-9801"/>
    <n v="-7966"/>
    <n v="-7936"/>
    <n v="-7786"/>
    <n v="-7681"/>
    <n v="-8027"/>
    <n v="-8041"/>
    <n v="-8207"/>
    <n v="-8769"/>
    <n v="-97418"/>
    <n v="0"/>
    <n v="-73063.5"/>
  </r>
  <r>
    <s v="PPLETO: TOTAL OPERATING EXPENSE"/>
    <m/>
    <n v="510900"/>
    <s v="MTCE SUPER/ENG - STEAM - INDIRECT"/>
    <x v="1"/>
    <s v="0301 - TRIMBLE COUNTY COMMON-GENERATION"/>
    <x v="5"/>
    <s v="PNTL: TOTAL NON-LABOR"/>
    <s v="MA40LGE"/>
    <s v="MASS ALLOC 40 BUDGET"/>
    <s v="GEN O M: OTHER"/>
    <s v="P42100: GENERATION"/>
    <n v="-7576"/>
    <n v="-8955"/>
    <n v="-14493"/>
    <n v="-16185"/>
    <n v="-28182"/>
    <n v="-23129"/>
    <n v="-19478"/>
    <n v="-15254"/>
    <n v="-26927"/>
    <n v="-15748"/>
    <n v="-34114"/>
    <n v="-8255"/>
    <n v="-218294"/>
    <n v="-66008.243760846002"/>
    <n v="-97712.256239153998"/>
  </r>
  <r>
    <s v="PPLETO: TOTAL OPERATING EXPENSE"/>
    <m/>
    <n v="510900"/>
    <s v="MTCE SUPER/ENG - STEAM - INDIRECT"/>
    <x v="1"/>
    <s v="0301 - TRIMBLE COUNTY COMMON-GENERATION"/>
    <x v="6"/>
    <s v="PNTL: TOTAL NON-LABOR"/>
    <s v="MA40LGE"/>
    <s v="MASS ALLOC 40 BUDGET"/>
    <s v="GEN O M: OTHER"/>
    <s v="P42100: GENERATION"/>
    <n v="-7525"/>
    <n v="-8923"/>
    <n v="-21701"/>
    <n v="-13948"/>
    <n v="-14228"/>
    <n v="-20874"/>
    <n v="-19445"/>
    <n v="-13017"/>
    <n v="-22463"/>
    <n v="-15498"/>
    <n v="-29967"/>
    <n v="-8202"/>
    <n v="-195792"/>
    <n v="-59204.037043728"/>
    <n v="-87639.962956272007"/>
  </r>
  <r>
    <s v="PPLETO: TOTAL OPERATING EXPENSE"/>
    <m/>
    <n v="501990"/>
    <s v="FUEL HANDLING - INDIRECT"/>
    <x v="1"/>
    <s v="0301 - TRIMBLE COUNTY COMMON-GENERATION"/>
    <x v="1"/>
    <s v="PNTL: TOTAL NON-LABOR"/>
    <s v="MA40LGE"/>
    <s v="MASS ALLOC 40 BUDGET"/>
    <s v="GEN O M: OTHER"/>
    <s v="P42100: GENERATION"/>
    <n v="-7523"/>
    <n v="-7523"/>
    <n v="-7523"/>
    <n v="-7523"/>
    <n v="-7523"/>
    <n v="-7523"/>
    <n v="-7523"/>
    <n v="-7523"/>
    <n v="-7523"/>
    <n v="-7523"/>
    <n v="-7523"/>
    <n v="-7523"/>
    <n v="-90275"/>
    <n v="-27297.562944974998"/>
    <n v="-40408.687055025002"/>
  </r>
  <r>
    <s v="PPLETO: TOTAL OPERATING EXPENSE"/>
    <m/>
    <n v="513100"/>
    <s v="MTCE-ELECTRIC PLANT"/>
    <x v="1"/>
    <s v="0311 - TRIMBLE COUNTY 1 - GENERATION"/>
    <x v="4"/>
    <s v="PNTL: TOTAL NON-LABOR"/>
    <s v="MA42LGE"/>
    <s v="MA42LGE TC"/>
    <s v="OTHER"/>
    <s v="P42100: GENERATION"/>
    <n v="-7507"/>
    <n v="-7052"/>
    <n v="-7052"/>
    <n v="-11023"/>
    <n v="-7266"/>
    <n v="-7629"/>
    <n v="-30647"/>
    <n v="-7052"/>
    <n v="-20139"/>
    <n v="-18473"/>
    <n v="-7533"/>
    <n v="-7524"/>
    <n v="-138899"/>
    <n v="-104174.25"/>
    <n v="0"/>
  </r>
  <r>
    <s v="PPLETO: TOTAL OPERATING EXPENSE"/>
    <m/>
    <n v="506900"/>
    <s v="MISC STM PWR EXP - INDIRECT"/>
    <x v="1"/>
    <s v="0321 - TRIMBLE COUNTY 2 - GENERATION"/>
    <x v="8"/>
    <s v="PNTL: TOTAL NON-LABOR"/>
    <s v="MA60KU"/>
    <s v="MA 60 KU"/>
    <s v="OTHER"/>
    <s v="P42100: GENERATION"/>
    <n v="-7504"/>
    <n v="-7626"/>
    <n v="-7474"/>
    <n v="-7712"/>
    <n v="-7445"/>
    <n v="-7677"/>
    <n v="-8072"/>
    <n v="-7481"/>
    <n v="-7680"/>
    <n v="-10286"/>
    <n v="-7521"/>
    <n v="-8281"/>
    <n v="-94760"/>
    <n v="0"/>
    <n v="-71070"/>
  </r>
  <r>
    <s v="PPLETO: TOTAL OPERATING EXPENSE"/>
    <m/>
    <n v="505100"/>
    <s v="ELECTRIC SYS OPR"/>
    <x v="1"/>
    <s v="0321 - TRIMBLE COUNTY 2 - GENERATION"/>
    <x v="2"/>
    <s v="PLTL: TOTAL LABOR"/>
    <s v="MA46LGE"/>
    <s v="MA 46 LGE"/>
    <s v="OTHER"/>
    <s v="P42100: GENERATION"/>
    <n v="-7480"/>
    <n v="-6682"/>
    <n v="-6703"/>
    <n v="-6991"/>
    <n v="-6900"/>
    <n v="-6518"/>
    <n v="-7140"/>
    <n v="-7284"/>
    <n v="-7048"/>
    <n v="-7599"/>
    <n v="-5875"/>
    <n v="-6454"/>
    <n v="-82676"/>
    <n v="0"/>
    <n v="-62007"/>
  </r>
  <r>
    <s v="PPLETO: TOTAL OPERATING EXPENSE"/>
    <m/>
    <n v="514100"/>
    <s v="MTCE-MISC/STM PLANT"/>
    <x v="1"/>
    <s v="0311 - TRIMBLE COUNTY 1 - GENERATION"/>
    <x v="0"/>
    <s v="PNTL: TOTAL NON-LABOR"/>
    <s v="MA42LGE"/>
    <s v="MA42LGE TC"/>
    <s v="OTHER"/>
    <s v="P42100: GENERATION"/>
    <n v="-7469"/>
    <n v="-7469"/>
    <n v="-7469"/>
    <n v="-7469"/>
    <n v="-7469"/>
    <n v="-7469"/>
    <n v="-7469"/>
    <n v="-7469"/>
    <n v="-14665"/>
    <n v="-7469"/>
    <n v="-7469"/>
    <n v="-7469"/>
    <n v="-96826"/>
    <n v="-72619.5"/>
    <n v="0"/>
  </r>
  <r>
    <s v="PPLETO: TOTAL OPERATING EXPENSE"/>
    <m/>
    <n v="510900"/>
    <s v="MTCE SUPER/ENG - STEAM - INDIRECT"/>
    <x v="1"/>
    <s v="0301 - TRIMBLE COUNTY COMMON-GENERATION"/>
    <x v="3"/>
    <s v="PNTL: TOTAL NON-LABOR"/>
    <s v="MA40LGE"/>
    <s v="MASS ALLOC 40 BUDGET"/>
    <s v="GEN O M: OTHER"/>
    <s v="P42100: GENERATION"/>
    <n v="-7467"/>
    <n v="-8618"/>
    <n v="-23890"/>
    <n v="-14555"/>
    <n v="-16200"/>
    <n v="-23374"/>
    <n v="-22664"/>
    <n v="-12246"/>
    <n v="-24756"/>
    <n v="-17832"/>
    <n v="-28452"/>
    <n v="-8231"/>
    <n v="-208284"/>
    <n v="-62981.396847755997"/>
    <n v="-93231.603152244003"/>
  </r>
  <r>
    <s v="PPLETO: TOTAL OPERATING EXPENSE"/>
    <m/>
    <n v="506900"/>
    <s v="MISC STM PWR EXP - INDIRECT"/>
    <x v="1"/>
    <s v="0321 - TRIMBLE COUNTY 2 - GENERATION"/>
    <x v="6"/>
    <s v="PNTL: TOTAL NON-LABOR"/>
    <s v="MA60KU"/>
    <s v="MA 60 KU"/>
    <s v="OTHER"/>
    <s v="P42100: GENERATION"/>
    <n v="-7421"/>
    <n v="-9052"/>
    <n v="-7299"/>
    <n v="-7525"/>
    <n v="-7279"/>
    <n v="-7739"/>
    <n v="-7673"/>
    <n v="-7201"/>
    <n v="-8362"/>
    <n v="-10090"/>
    <n v="-7966"/>
    <n v="-7817"/>
    <n v="-95424"/>
    <n v="0"/>
    <n v="-71568"/>
  </r>
  <r>
    <s v="PPLETO: TOTAL OPERATING EXPENSE"/>
    <m/>
    <n v="506100"/>
    <s v="MISC STM PWR EXP"/>
    <x v="1"/>
    <s v="0321 - TRIMBLE COUNTY 2 - GENERATION"/>
    <x v="0"/>
    <s v="PNTL: TOTAL NON-LABOR"/>
    <s v="MA46LGE"/>
    <s v="MA 46 LGE"/>
    <s v="OTHER"/>
    <s v="P42100: GENERATION"/>
    <n v="-7419"/>
    <n v="-7474"/>
    <n v="-7784"/>
    <n v="-9565"/>
    <n v="-7784"/>
    <n v="-7755"/>
    <n v="-7609"/>
    <n v="-7506"/>
    <n v="-7842"/>
    <n v="-7857"/>
    <n v="-8018"/>
    <n v="-8564"/>
    <n v="-95176"/>
    <n v="0"/>
    <n v="-71382"/>
  </r>
  <r>
    <s v="PPLETO: TOTAL OPERATING EXPENSE"/>
    <m/>
    <n v="511100"/>
    <s v="MTCE-STRUCTURES"/>
    <x v="1"/>
    <s v="0321 - TRIMBLE COUNTY 2 - GENERATION"/>
    <x v="3"/>
    <s v="PNTL: TOTAL NON-LABOR"/>
    <s v="MA46LGE"/>
    <s v="MA 46 LGE"/>
    <s v="OTHER"/>
    <s v="P42100: GENERATION"/>
    <n v="-7386"/>
    <n v="-4193"/>
    <n v="-4736"/>
    <n v="-4995"/>
    <n v="-4197"/>
    <n v="-4362"/>
    <n v="-4201"/>
    <n v="-7393"/>
    <n v="-7395"/>
    <n v="-4674"/>
    <n v="-4204"/>
    <n v="-7668"/>
    <n v="-65405"/>
    <n v="0"/>
    <n v="-49053.75"/>
  </r>
  <r>
    <s v="PPLETO: TOTAL OPERATING EXPENSE"/>
    <m/>
    <n v="500100"/>
    <s v="OPER SUPER/ENG"/>
    <x v="1"/>
    <s v="0321 - TRIMBLE COUNTY 2 - GENERATION"/>
    <x v="6"/>
    <s v="PLTL: TOTAL LABOR"/>
    <s v="MA46LGE"/>
    <s v="MA 46 LGE"/>
    <s v="OTHER"/>
    <s v="P42100: GENERATION"/>
    <n v="-7356"/>
    <n v="-7365"/>
    <n v="-8044"/>
    <n v="-7187"/>
    <n v="-7368"/>
    <n v="-7353"/>
    <n v="-6859"/>
    <n v="-8284"/>
    <n v="-7674"/>
    <n v="-7470"/>
    <n v="-7125"/>
    <n v="-6351"/>
    <n v="-88436"/>
    <n v="0"/>
    <n v="-66327"/>
  </r>
  <r>
    <s v="PPLETO: TOTAL OPERATING EXPENSE"/>
    <m/>
    <n v="500900"/>
    <s v="OPER SUPER/ENG - INDIRECT"/>
    <x v="1"/>
    <s v="0321 - TRIMBLE COUNTY 2 - GENERATION"/>
    <x v="4"/>
    <s v="PLTL: TOTAL LABOR"/>
    <s v="MA40LGE"/>
    <s v="MASS ALLOC 40 BUDGET"/>
    <s v="GEN O M: OTHER"/>
    <s v="P42100: GENERATION"/>
    <n v="-7353"/>
    <n v="-14830"/>
    <n v="-16740"/>
    <n v="-16869"/>
    <n v="-18955"/>
    <n v="-22835"/>
    <n v="-20433"/>
    <n v="-19385"/>
    <n v="-21875"/>
    <n v="-18333"/>
    <n v="-31373"/>
    <n v="-28647"/>
    <n v="-237629"/>
    <n v="0"/>
    <n v="-178221.75"/>
  </r>
  <r>
    <s v="PPLETO: TOTAL OPERATING EXPENSE"/>
    <m/>
    <n v="501990"/>
    <s v="FUEL HANDLING - INDIRECT"/>
    <x v="1"/>
    <s v="0301 - TRIMBLE COUNTY COMMON-GENERATION"/>
    <x v="0"/>
    <s v="PNTL: TOTAL NON-LABOR"/>
    <s v="MA40LGE"/>
    <s v="MASS ALLOC 40 BUDGET"/>
    <s v="GEN O M: OTHER"/>
    <s v="P42100: GENERATION"/>
    <n v="-7348"/>
    <n v="-7348"/>
    <n v="-7348"/>
    <n v="-7348"/>
    <n v="-7348"/>
    <n v="-7348"/>
    <n v="-7348"/>
    <n v="-7348"/>
    <n v="-7348"/>
    <n v="-7348"/>
    <n v="-7348"/>
    <n v="-7348"/>
    <n v="-88173"/>
    <n v="-26661.955331457"/>
    <n v="-39467.794668543"/>
  </r>
  <r>
    <s v="PPLETO: TOTAL OPERATING EXPENSE"/>
    <m/>
    <n v="501990"/>
    <s v="FUEL HANDLING - INDIRECT"/>
    <x v="1"/>
    <s v="0321 - TRIMBLE COUNTY 2 - GENERATION"/>
    <x v="4"/>
    <s v="PLTL: TOTAL LABOR"/>
    <s v="MA60KU"/>
    <s v="MA 60 KU"/>
    <s v="OTHER"/>
    <s v="P42100: GENERATION"/>
    <n v="-7346"/>
    <n v="-6588"/>
    <n v="-6535"/>
    <n v="-6777"/>
    <n v="-6641"/>
    <n v="-6234"/>
    <n v="-6813"/>
    <n v="-7111"/>
    <n v="-6840"/>
    <n v="-7404"/>
    <n v="-5557"/>
    <n v="-5910"/>
    <n v="-79757"/>
    <n v="0"/>
    <n v="-59817.75"/>
  </r>
  <r>
    <s v="PPLETO: TOTAL OPERATING EXPENSE"/>
    <m/>
    <n v="506900"/>
    <s v="MISC STM PWR EXP - INDIRECT"/>
    <x v="1"/>
    <s v="0311 - TRIMBLE COUNTY 1 - GENERATION"/>
    <x v="4"/>
    <s v="PNTL: TOTAL NON-LABOR"/>
    <s v="MA42LGE"/>
    <s v="MA42LGE TC"/>
    <s v="OTHER"/>
    <s v="P42100: GENERATION"/>
    <n v="-7344"/>
    <n v="-8906"/>
    <n v="-7316"/>
    <n v="-7555"/>
    <n v="-7288"/>
    <n v="-7337"/>
    <n v="-7990"/>
    <n v="-7351"/>
    <n v="-7545"/>
    <n v="-13326"/>
    <n v="-7416"/>
    <n v="-8035"/>
    <n v="-97408"/>
    <n v="-73056"/>
    <n v="0"/>
  </r>
  <r>
    <s v="PPLETO: TOTAL OPERATING EXPENSE"/>
    <m/>
    <n v="500100"/>
    <s v="OPER SUPER/ENG"/>
    <x v="1"/>
    <s v="0321 - TRIMBLE COUNTY 2 - GENERATION"/>
    <x v="5"/>
    <s v="PLTL: TOTAL LABOR"/>
    <s v="MA46LGE"/>
    <s v="MA 46 LGE"/>
    <s v="OTHER"/>
    <s v="P42100: GENERATION"/>
    <n v="-7340"/>
    <n v="-7347"/>
    <n v="-8026"/>
    <n v="-7483"/>
    <n v="-7044"/>
    <n v="-7340"/>
    <n v="-7159"/>
    <n v="-7852"/>
    <n v="-7555"/>
    <n v="-7455"/>
    <n v="-7010"/>
    <n v="-6658"/>
    <n v="-88270"/>
    <n v="0"/>
    <n v="-66202.5"/>
  </r>
  <r>
    <s v="PPLETO: TOTAL OPERATING EXPENSE"/>
    <m/>
    <n v="513100"/>
    <s v="MTCE-ELECTRIC PLANT"/>
    <x v="1"/>
    <s v="0311 - TRIMBLE COUNTY 1 - GENERATION"/>
    <x v="3"/>
    <s v="PNTL: TOTAL NON-LABOR"/>
    <s v="MA42LGE"/>
    <s v="MA42LGE TC"/>
    <s v="OTHER"/>
    <s v="P42100: GENERATION"/>
    <n v="-7335"/>
    <n v="-6889"/>
    <n v="-6889"/>
    <n v="-10744"/>
    <n v="-7100"/>
    <n v="-7454"/>
    <n v="-29834"/>
    <n v="-6889"/>
    <n v="-19700"/>
    <n v="-17980"/>
    <n v="-7356"/>
    <n v="-7353"/>
    <n v="-135523"/>
    <n v="-101642.25"/>
    <n v="0"/>
  </r>
  <r>
    <s v="PPLETO: TOTAL OPERATING EXPENSE"/>
    <m/>
    <n v="514100"/>
    <s v="MTCE-MISC/STM PLANT"/>
    <x v="1"/>
    <s v="0311 - TRIMBLE COUNTY 1 - GENERATION"/>
    <x v="7"/>
    <s v="PNTL: TOTAL NON-LABOR"/>
    <s v="MA42LGE"/>
    <s v="MA42LGE TC"/>
    <s v="OTHER"/>
    <s v="P42100: GENERATION"/>
    <n v="-7308"/>
    <n v="-7308"/>
    <n v="-7308"/>
    <n v="-7308"/>
    <n v="-7308"/>
    <n v="-7308"/>
    <n v="-7308"/>
    <n v="-7308"/>
    <n v="-14362"/>
    <n v="-7308"/>
    <n v="-7308"/>
    <n v="-7308"/>
    <n v="-94746"/>
    <n v="-71059.5"/>
    <n v="0"/>
  </r>
  <r>
    <s v="PPLETO: TOTAL OPERATING EXPENSE"/>
    <m/>
    <n v="514100"/>
    <s v="MTCE-MISC/STM PLANT"/>
    <x v="1"/>
    <s v="0311 - TRIMBLE COUNTY 1 - GENERATION"/>
    <x v="8"/>
    <s v="PNTL: TOTAL NON-LABOR"/>
    <s v="MA42LGE"/>
    <s v="MA42LGE TC"/>
    <s v="OTHER"/>
    <s v="P42100: GENERATION"/>
    <n v="-7308"/>
    <n v="-7308"/>
    <n v="-7308"/>
    <n v="-7308"/>
    <n v="-7308"/>
    <n v="-7308"/>
    <n v="-7308"/>
    <n v="-7308"/>
    <n v="-14362"/>
    <n v="-7308"/>
    <n v="-7308"/>
    <n v="-7308"/>
    <n v="-94746"/>
    <n v="-71059.5"/>
    <n v="0"/>
  </r>
  <r>
    <s v="PPLETO: TOTAL OPERATING EXPENSE"/>
    <m/>
    <n v="514100"/>
    <s v="MTCE-MISC/STM PLANT"/>
    <x v="1"/>
    <s v="0311 - TRIMBLE COUNTY 1 - GENERATION"/>
    <x v="9"/>
    <s v="PNTL: TOTAL NON-LABOR"/>
    <s v="MA42LGE"/>
    <s v="MA42LGE TC"/>
    <s v="OTHER"/>
    <s v="P42100: GENERATION"/>
    <n v="-7308"/>
    <n v="-7308"/>
    <n v="-7308"/>
    <n v="-7308"/>
    <n v="-7308"/>
    <n v="-7308"/>
    <n v="-7308"/>
    <n v="-7308"/>
    <n v="-14362"/>
    <n v="-7308"/>
    <n v="-7308"/>
    <n v="-7308"/>
    <n v="-94746"/>
    <n v="-71059.5"/>
    <n v="0"/>
  </r>
  <r>
    <s v="PPLETO: TOTAL OPERATING EXPENSE"/>
    <m/>
    <n v="514100"/>
    <s v="MTCE-MISC/STM PLANT"/>
    <x v="1"/>
    <s v="0311 - TRIMBLE COUNTY 1 - GENERATION"/>
    <x v="5"/>
    <s v="PNTL: TOTAL NON-LABOR"/>
    <s v="MA42LGE"/>
    <s v="MA42LGE TC"/>
    <s v="OTHER"/>
    <s v="P42100: GENERATION"/>
    <n v="-7307"/>
    <n v="-7307"/>
    <n v="-7307"/>
    <n v="-7307"/>
    <n v="-7307"/>
    <n v="-7307"/>
    <n v="-7307"/>
    <n v="-7307"/>
    <n v="-14361"/>
    <n v="-7307"/>
    <n v="-7307"/>
    <n v="-7307"/>
    <n v="-94733"/>
    <n v="-71049.75"/>
    <n v="0"/>
  </r>
  <r>
    <s v="PPLETO: TOTAL OPERATING EXPENSE"/>
    <m/>
    <n v="514100"/>
    <s v="MTCE-MISC/STM PLANT"/>
    <x v="1"/>
    <s v="0311 - TRIMBLE COUNTY 1 - GENERATION"/>
    <x v="6"/>
    <s v="PNTL: TOTAL NON-LABOR"/>
    <s v="MA42LGE"/>
    <s v="MA42LGE TC"/>
    <s v="OTHER"/>
    <s v="P42100: GENERATION"/>
    <n v="-7307"/>
    <n v="-7307"/>
    <n v="-7307"/>
    <n v="-7307"/>
    <n v="-7307"/>
    <n v="-7307"/>
    <n v="-7307"/>
    <n v="-7307"/>
    <n v="-14361"/>
    <n v="-7307"/>
    <n v="-7307"/>
    <n v="-7307"/>
    <n v="-94733"/>
    <n v="-71049.75"/>
    <n v="0"/>
  </r>
  <r>
    <s v="PPLETO: TOTAL OPERATING EXPENSE"/>
    <m/>
    <n v="925002"/>
    <s v="WORKERS COMP EXPENSE - BURDENS"/>
    <x v="1"/>
    <s v="0321 - TRIMBLE COUNTY 2 - GENERATION"/>
    <x v="4"/>
    <s v="PLTL: TOTAL LABOR"/>
    <s v="MA41LGE"/>
    <s v="MA41LGE"/>
    <s v="OTHER"/>
    <s v="P42100: GENERATION"/>
    <n v="-7289"/>
    <n v="-6559"/>
    <n v="-6509"/>
    <n v="-6773"/>
    <n v="-6661"/>
    <n v="-6277"/>
    <n v="-6866"/>
    <n v="-7118"/>
    <n v="-6838"/>
    <n v="-7417"/>
    <n v="-5590"/>
    <n v="-6044"/>
    <n v="-79942"/>
    <n v="0"/>
    <n v="-59956.5"/>
  </r>
  <r>
    <s v="PPLETO: TOTAL OPERATING EXPENSE"/>
    <m/>
    <n v="505100"/>
    <s v="ELECTRIC SYS OPR"/>
    <x v="1"/>
    <s v="0321 - TRIMBLE COUNTY 2 - GENERATION"/>
    <x v="1"/>
    <s v="PLTL: TOTAL LABOR"/>
    <s v="MA46LGE"/>
    <s v="MA 46 LGE"/>
    <s v="OTHER"/>
    <s v="P42100: GENERATION"/>
    <n v="-7262"/>
    <n v="-6488"/>
    <n v="-6508"/>
    <n v="-6788"/>
    <n v="-6699"/>
    <n v="-6329"/>
    <n v="-6932"/>
    <n v="-7072"/>
    <n v="-6843"/>
    <n v="-7378"/>
    <n v="-5704"/>
    <n v="-6266"/>
    <n v="-80270"/>
    <n v="0"/>
    <n v="-60202.5"/>
  </r>
  <r>
    <s v="PPLETO: TOTAL OPERATING EXPENSE"/>
    <m/>
    <n v="510900"/>
    <s v="MTCE SUPER/ENG - STEAM - INDIRECT"/>
    <x v="1"/>
    <s v="0301 - TRIMBLE COUNTY COMMON-GENERATION"/>
    <x v="2"/>
    <s v="PNTL: TOTAL NON-LABOR"/>
    <s v="MA40LGE"/>
    <s v="MASS ALLOC 40 BUDGET"/>
    <s v="GEN O M: OTHER"/>
    <s v="P42100: GENERATION"/>
    <n v="-7258"/>
    <n v="-8383"/>
    <n v="-23202"/>
    <n v="-14139"/>
    <n v="-15744"/>
    <n v="-22716"/>
    <n v="-22033"/>
    <n v="-11906"/>
    <n v="-24051"/>
    <n v="-17320"/>
    <n v="-27636"/>
    <n v="-7999"/>
    <n v="-202388"/>
    <n v="-61198.550753891999"/>
    <n v="-90592.449246108008"/>
  </r>
  <r>
    <s v="PPLETO: TOTAL OPERATING EXPENSE"/>
    <m/>
    <n v="500900"/>
    <s v="OPER SUPER/ENG - INDIRECT"/>
    <x v="1"/>
    <s v="0301 - TRIMBLE COUNTY COMMON-GENERATION"/>
    <x v="8"/>
    <s v="PLTL: TOTAL LABOR"/>
    <s v="MA40LGE"/>
    <s v="MASS ALLOC 40 BUDGET"/>
    <s v="GEN O M: OTHER"/>
    <s v="P42100: GENERATION"/>
    <n v="-7205"/>
    <n v="-183"/>
    <n v="6171"/>
    <n v="6359"/>
    <n v="5660"/>
    <n v="18407"/>
    <n v="11396"/>
    <n v="10124"/>
    <n v="17305"/>
    <n v="8649"/>
    <n v="23401"/>
    <n v="26480"/>
    <n v="126563"/>
    <n v="38270.412173967001"/>
    <n v="56651.837826032999"/>
  </r>
  <r>
    <s v="PPLETO: TOTAL OPERATING EXPENSE"/>
    <m/>
    <n v="500900"/>
    <s v="OPER SUPER/ENG - INDIRECT"/>
    <x v="1"/>
    <s v="0321 - TRIMBLE COUNTY 2 - GENERATION"/>
    <x v="5"/>
    <s v="PLTL: TOTAL LABOR"/>
    <s v="MA60KU"/>
    <s v="MA 60 KU"/>
    <s v="OTHER"/>
    <s v="P42100: GENERATION"/>
    <n v="-7205"/>
    <n v="-6773"/>
    <n v="-7099"/>
    <n v="-6204"/>
    <n v="-5534"/>
    <n v="-5591"/>
    <n v="-5100"/>
    <n v="-6774"/>
    <n v="-5212"/>
    <n v="-5076"/>
    <n v="-4471"/>
    <n v="-4112"/>
    <n v="-69151"/>
    <n v="0"/>
    <n v="-51863.25"/>
  </r>
  <r>
    <s v="PPLETO: TOTAL OPERATING EXPENSE"/>
    <m/>
    <n v="511100"/>
    <s v="MTCE-STRUCTURES"/>
    <x v="1"/>
    <s v="0321 - TRIMBLE COUNTY 2 - GENERATION"/>
    <x v="2"/>
    <s v="PNTL: TOTAL NON-LABOR"/>
    <s v="MA46LGE"/>
    <s v="MA 46 LGE"/>
    <s v="OTHER"/>
    <s v="P42100: GENERATION"/>
    <n v="-7179"/>
    <n v="-4080"/>
    <n v="-4607"/>
    <n v="-4858"/>
    <n v="-4083"/>
    <n v="-4244"/>
    <n v="-4087"/>
    <n v="-7186"/>
    <n v="-7188"/>
    <n v="-4546"/>
    <n v="-4090"/>
    <n v="-7453"/>
    <n v="-63601"/>
    <n v="0"/>
    <n v="-47700.75"/>
  </r>
  <r>
    <s v="PPLETO: TOTAL OPERATING EXPENSE"/>
    <m/>
    <n v="501990"/>
    <s v="FUEL HANDLING - INDIRECT"/>
    <x v="1"/>
    <s v="0301 - TRIMBLE COUNTY COMMON-GENERATION"/>
    <x v="9"/>
    <s v="PNTL: TOTAL NON-LABOR"/>
    <s v="MA40LGE"/>
    <s v="MASS ALLOC 40 BUDGET"/>
    <s v="GEN O M: OTHER"/>
    <s v="P42100: GENERATION"/>
    <n v="-7177"/>
    <n v="-7177"/>
    <n v="-7177"/>
    <n v="-7177"/>
    <n v="-7177"/>
    <n v="-7177"/>
    <n v="-7177"/>
    <n v="-7177"/>
    <n v="-7177"/>
    <n v="-7177"/>
    <n v="-7177"/>
    <n v="-7177"/>
    <n v="-86121"/>
    <n v="-26041.466833389"/>
    <n v="-38549.283166611"/>
  </r>
  <r>
    <s v="PPLETO: TOTAL OPERATING EXPENSE"/>
    <m/>
    <n v="513100"/>
    <s v="MTCE-ELECTRIC PLANT"/>
    <x v="1"/>
    <s v="0311 - TRIMBLE COUNTY 1 - GENERATION"/>
    <x v="2"/>
    <s v="PNTL: TOTAL NON-LABOR"/>
    <s v="MA42LGE"/>
    <s v="MA42LGE TC"/>
    <s v="OTHER"/>
    <s v="P42100: GENERATION"/>
    <n v="-7168"/>
    <n v="-6731"/>
    <n v="-6731"/>
    <n v="-10474"/>
    <n v="-6937"/>
    <n v="-7284"/>
    <n v="-29043"/>
    <n v="-6731"/>
    <n v="-19272"/>
    <n v="-17500"/>
    <n v="-7184"/>
    <n v="-7185"/>
    <n v="-132239"/>
    <n v="-99179.25"/>
    <n v="0"/>
  </r>
  <r>
    <s v="PPLETO: TOTAL OPERATING EXPENSE"/>
    <m/>
    <n v="511100"/>
    <s v="MTCE-STRUCTURES"/>
    <x v="1"/>
    <s v="0321 - TRIMBLE COUNTY 2 - GENERATION"/>
    <x v="5"/>
    <s v="PNTL: TOTAL NON-LABOR"/>
    <s v="MA46LGE"/>
    <s v="MA 46 LGE"/>
    <s v="OTHER"/>
    <s v="P42100: GENERATION"/>
    <n v="-7150"/>
    <n v="-8626"/>
    <n v="-5933"/>
    <n v="-5894"/>
    <n v="-4416"/>
    <n v="-4565"/>
    <n v="-5941"/>
    <n v="-5942"/>
    <n v="-4524"/>
    <n v="-4942"/>
    <n v="-4525"/>
    <n v="-4515"/>
    <n v="-66973"/>
    <n v="0"/>
    <n v="-50229.75"/>
  </r>
  <r>
    <s v="PPLETO: TOTAL OPERATING EXPENSE"/>
    <m/>
    <n v="506100"/>
    <s v="MISC STM PWR EXP"/>
    <x v="1"/>
    <s v="0321 - TRIMBLE COUNTY 2 - GENERATION"/>
    <x v="9"/>
    <s v="PNTL: TOTAL NON-LABOR"/>
    <s v="MA46LGE"/>
    <s v="MA 46 LGE"/>
    <s v="OTHER"/>
    <s v="P42100: GENERATION"/>
    <n v="-7148"/>
    <n v="-7202"/>
    <n v="-7503"/>
    <n v="-9232"/>
    <n v="-7503"/>
    <n v="-7474"/>
    <n v="-7333"/>
    <n v="-7233"/>
    <n v="-7560"/>
    <n v="-7574"/>
    <n v="-7730"/>
    <n v="-8260"/>
    <n v="-91752"/>
    <n v="0"/>
    <n v="-68814"/>
  </r>
  <r>
    <s v="PPLETO: TOTAL OPERATING EXPENSE"/>
    <m/>
    <n v="500900"/>
    <s v="OPER SUPER/ENG - INDIRECT"/>
    <x v="1"/>
    <s v="0321 - TRIMBLE COUNTY 2 - GENERATION"/>
    <x v="3"/>
    <s v="PLTL: TOTAL LABOR"/>
    <s v="MA40LGE"/>
    <s v="MASS ALLOC 40 BUDGET"/>
    <s v="GEN O M: OTHER"/>
    <s v="P42100: GENERATION"/>
    <n v="-7139"/>
    <n v="-14398"/>
    <n v="-16252"/>
    <n v="-16377"/>
    <n v="-18402"/>
    <n v="-22169"/>
    <n v="-19837"/>
    <n v="-18820"/>
    <n v="-21238"/>
    <n v="-17799"/>
    <n v="-30459"/>
    <n v="-27812"/>
    <n v="-230701"/>
    <n v="0"/>
    <n v="-173025.75"/>
  </r>
  <r>
    <s v="PPLETO: TOTAL OPERATING EXPENSE"/>
    <m/>
    <n v="501990"/>
    <s v="FUEL HANDLING - INDIRECT"/>
    <x v="1"/>
    <s v="0321 - TRIMBLE COUNTY 2 - GENERATION"/>
    <x v="3"/>
    <s v="PLTL: TOTAL LABOR"/>
    <s v="MA60KU"/>
    <s v="MA 60 KU"/>
    <s v="OTHER"/>
    <s v="P42100: GENERATION"/>
    <n v="-7132"/>
    <n v="-6396"/>
    <n v="-6344"/>
    <n v="-6579"/>
    <n v="-6447"/>
    <n v="-6052"/>
    <n v="-6614"/>
    <n v="-6904"/>
    <n v="-6640"/>
    <n v="-7188"/>
    <n v="-5395"/>
    <n v="-5738"/>
    <n v="-77431"/>
    <n v="0"/>
    <n v="-58073.25"/>
  </r>
  <r>
    <s v="PPLETO: TOTAL OPERATING EXPENSE"/>
    <m/>
    <n v="501990"/>
    <s v="FUEL HANDLING - INDIRECT"/>
    <x v="1"/>
    <s v="0301 - TRIMBLE COUNTY COMMON-GENERATION"/>
    <x v="7"/>
    <s v="PNTL: TOTAL NON-LABOR"/>
    <s v="MA40LGE"/>
    <s v="MASS ALLOC 40 BUDGET"/>
    <s v="GEN O M: OTHER"/>
    <s v="P42100: GENERATION"/>
    <n v="-7129"/>
    <n v="-7129"/>
    <n v="-7129"/>
    <n v="-7129"/>
    <n v="-7129"/>
    <n v="-7129"/>
    <n v="-7129"/>
    <n v="-7129"/>
    <n v="-7129"/>
    <n v="-7129"/>
    <n v="-7129"/>
    <n v="-7129"/>
    <n v="-85546"/>
    <n v="-25867.597005714"/>
    <n v="-38291.902994286"/>
  </r>
  <r>
    <s v="PPLETO: TOTAL OPERATING EXPENSE"/>
    <m/>
    <n v="501990"/>
    <s v="FUEL HANDLING - INDIRECT"/>
    <x v="1"/>
    <s v="0301 - TRIMBLE COUNTY COMMON-GENERATION"/>
    <x v="8"/>
    <s v="PNTL: TOTAL NON-LABOR"/>
    <s v="MA40LGE"/>
    <s v="MASS ALLOC 40 BUDGET"/>
    <s v="GEN O M: OTHER"/>
    <s v="P42100: GENERATION"/>
    <n v="-7129"/>
    <n v="-7129"/>
    <n v="-7129"/>
    <n v="-7129"/>
    <n v="-7129"/>
    <n v="-7129"/>
    <n v="-7129"/>
    <n v="-7129"/>
    <n v="-7129"/>
    <n v="-7129"/>
    <n v="-7129"/>
    <n v="-7129"/>
    <n v="-85546"/>
    <n v="-25867.597005714"/>
    <n v="-38291.902994286"/>
  </r>
  <r>
    <s v="PPLETO: TOTAL OPERATING EXPENSE"/>
    <m/>
    <n v="506900"/>
    <s v="MISC STM PWR EXP - INDIRECT"/>
    <x v="1"/>
    <s v="0311 - TRIMBLE COUNTY 1 - GENERATION"/>
    <x v="3"/>
    <s v="PNTL: TOTAL NON-LABOR"/>
    <s v="MA42LGE"/>
    <s v="MA42LGE TC"/>
    <s v="OTHER"/>
    <s v="P42100: GENERATION"/>
    <n v="-7128"/>
    <n v="-8659"/>
    <n v="-7101"/>
    <n v="-7332"/>
    <n v="-7074"/>
    <n v="-7122"/>
    <n v="-7755"/>
    <n v="-7135"/>
    <n v="-7324"/>
    <n v="-12936"/>
    <n v="-7196"/>
    <n v="-7797"/>
    <n v="-94559"/>
    <n v="-70919.25"/>
    <n v="0"/>
  </r>
  <r>
    <s v="PPLETO: TOTAL OPERATING EXPENSE"/>
    <m/>
    <n v="511100"/>
    <s v="MTCE-STRUCTURES"/>
    <x v="1"/>
    <s v="0321 - TRIMBLE COUNTY 2 - GENERATION"/>
    <x v="6"/>
    <s v="PNTL: TOTAL NON-LABOR"/>
    <s v="MA46LGE"/>
    <s v="MA 46 LGE"/>
    <s v="OTHER"/>
    <s v="P42100: GENERATION"/>
    <n v="-7099"/>
    <n v="-8658"/>
    <n v="-6106"/>
    <n v="-5449"/>
    <n v="-4739"/>
    <n v="-4887"/>
    <n v="-4744"/>
    <n v="-4744"/>
    <n v="-4746"/>
    <n v="-5163"/>
    <n v="-4746"/>
    <n v="-6155"/>
    <n v="-67236"/>
    <n v="0"/>
    <n v="-50427"/>
  </r>
  <r>
    <s v="PPLETO: TOTAL OPERATING EXPENSE"/>
    <m/>
    <n v="925002"/>
    <s v="WORKERS COMP EXPENSE - BURDENS"/>
    <x v="1"/>
    <s v="0321 - TRIMBLE COUNTY 2 - GENERATION"/>
    <x v="3"/>
    <s v="PLTL: TOTAL LABOR"/>
    <s v="MA41LGE"/>
    <s v="MA41LGE"/>
    <s v="OTHER"/>
    <s v="P42100: GENERATION"/>
    <n v="-7077"/>
    <n v="-6368"/>
    <n v="-6320"/>
    <n v="-6575"/>
    <n v="-6467"/>
    <n v="-6094"/>
    <n v="-6666"/>
    <n v="-6911"/>
    <n v="-6638"/>
    <n v="-7201"/>
    <n v="-5427"/>
    <n v="-5868"/>
    <n v="-77611"/>
    <n v="0"/>
    <n v="-58208.25"/>
  </r>
  <r>
    <s v="PPLETO: TOTAL OPERATING EXPENSE"/>
    <m/>
    <n v="510900"/>
    <s v="MTCE SUPER/ENG - STEAM - INDIRECT"/>
    <x v="1"/>
    <s v="0301 - TRIMBLE COUNTY COMMON-GENERATION"/>
    <x v="1"/>
    <s v="PNTL: TOTAL NON-LABOR"/>
    <s v="MA40LGE"/>
    <s v="MASS ALLOC 40 BUDGET"/>
    <s v="GEN O M: OTHER"/>
    <s v="P42100: GENERATION"/>
    <n v="-7054"/>
    <n v="-8155"/>
    <n v="-22535"/>
    <n v="-13736"/>
    <n v="-15302"/>
    <n v="-22077"/>
    <n v="-21420"/>
    <n v="-11576"/>
    <n v="-23367"/>
    <n v="-16824"/>
    <n v="-26845"/>
    <n v="-7775"/>
    <n v="-196667"/>
    <n v="-59468.621564102999"/>
    <n v="-88031.628435897001"/>
  </r>
  <r>
    <s v="PPLETO: TOTAL OPERATING EXPENSE"/>
    <m/>
    <n v="505100"/>
    <s v="ELECTRIC SYS OPR"/>
    <x v="1"/>
    <s v="0321 - TRIMBLE COUNTY 2 - GENERATION"/>
    <x v="0"/>
    <s v="PLTL: TOTAL LABOR"/>
    <s v="MA46LGE"/>
    <s v="MA 46 LGE"/>
    <s v="OTHER"/>
    <s v="P42100: GENERATION"/>
    <n v="-7051"/>
    <n v="-6299"/>
    <n v="-6319"/>
    <n v="-6590"/>
    <n v="-6504"/>
    <n v="-6144"/>
    <n v="-6730"/>
    <n v="-6866"/>
    <n v="-6644"/>
    <n v="-7163"/>
    <n v="-5538"/>
    <n v="-6084"/>
    <n v="-77932"/>
    <n v="0"/>
    <n v="-58449"/>
  </r>
  <r>
    <s v="PPLETO: TOTAL OPERATING EXPENSE"/>
    <m/>
    <n v="513100"/>
    <s v="MTCE-ELECTRIC PLANT"/>
    <x v="1"/>
    <s v="0311 - TRIMBLE COUNTY 1 - GENERATION"/>
    <x v="1"/>
    <s v="PNTL: TOTAL NON-LABOR"/>
    <s v="MA42LGE"/>
    <s v="MA42LGE TC"/>
    <s v="OTHER"/>
    <s v="P42100: GENERATION"/>
    <n v="-7005"/>
    <n v="-6576"/>
    <n v="-6576"/>
    <n v="-10210"/>
    <n v="-6778"/>
    <n v="-7117"/>
    <n v="-28275"/>
    <n v="-6576"/>
    <n v="-18853"/>
    <n v="-342034"/>
    <n v="-7017"/>
    <n v="-7022"/>
    <n v="-454039"/>
    <n v="-340529.25"/>
    <n v="0"/>
  </r>
  <r>
    <s v="PPLETO: TOTAL OPERATING EXPENSE"/>
    <m/>
    <n v="511100"/>
    <s v="MTCE-STRUCTURES"/>
    <x v="1"/>
    <s v="0321 - TRIMBLE COUNTY 2 - GENERATION"/>
    <x v="1"/>
    <s v="PNTL: TOTAL NON-LABOR"/>
    <s v="MA46LGE"/>
    <s v="MA 46 LGE"/>
    <s v="OTHER"/>
    <s v="P42100: GENERATION"/>
    <n v="-6978"/>
    <n v="-3969"/>
    <n v="-4481"/>
    <n v="-4725"/>
    <n v="-3972"/>
    <n v="-4128"/>
    <n v="-3977"/>
    <n v="-6985"/>
    <n v="-6987"/>
    <n v="-4422"/>
    <n v="-3980"/>
    <n v="-7245"/>
    <n v="-61850"/>
    <n v="0"/>
    <n v="-46387.5"/>
  </r>
  <r>
    <s v="PPLETO: TOTAL OPERATING EXPENSE"/>
    <m/>
    <n v="500900"/>
    <s v="OPER SUPER/ENG - INDIRECT"/>
    <x v="1"/>
    <s v="0321 - TRIMBLE COUNTY 2 - GENERATION"/>
    <x v="2"/>
    <s v="PLTL: TOTAL LABOR"/>
    <s v="MA40LGE"/>
    <s v="MASS ALLOC 40 BUDGET"/>
    <s v="GEN O M: OTHER"/>
    <s v="P42100: GENERATION"/>
    <n v="-6931"/>
    <n v="-13978"/>
    <n v="-15778"/>
    <n v="-15899"/>
    <n v="-17866"/>
    <n v="-21523"/>
    <n v="-19259"/>
    <n v="-18271"/>
    <n v="-20619"/>
    <n v="-17280"/>
    <n v="-29571"/>
    <n v="-27002"/>
    <n v="-223978"/>
    <n v="0"/>
    <n v="-167983.5"/>
  </r>
  <r>
    <s v="PPLETO: TOTAL OPERATING EXPENSE"/>
    <m/>
    <n v="501990"/>
    <s v="FUEL HANDLING - INDIRECT"/>
    <x v="1"/>
    <s v="0321 - TRIMBLE COUNTY 2 - GENERATION"/>
    <x v="2"/>
    <s v="PLTL: TOTAL LABOR"/>
    <s v="MA60KU"/>
    <s v="MA 60 KU"/>
    <s v="OTHER"/>
    <s v="P42100: GENERATION"/>
    <n v="-6924"/>
    <n v="-6209"/>
    <n v="-6160"/>
    <n v="-6387"/>
    <n v="-6259"/>
    <n v="-5876"/>
    <n v="-6422"/>
    <n v="-6703"/>
    <n v="-6447"/>
    <n v="-6979"/>
    <n v="-5238"/>
    <n v="-5571"/>
    <n v="-75175"/>
    <n v="0"/>
    <n v="-56381.25"/>
  </r>
  <r>
    <s v="PPLETO: TOTAL OPERATING EXPENSE"/>
    <m/>
    <n v="506900"/>
    <s v="MISC STM PWR EXP - INDIRECT"/>
    <x v="1"/>
    <s v="0311 - TRIMBLE COUNTY 1 - GENERATION"/>
    <x v="2"/>
    <s v="PNTL: TOTAL NON-LABOR"/>
    <s v="MA42LGE"/>
    <s v="MA42LGE TC"/>
    <s v="OTHER"/>
    <s v="P42100: GENERATION"/>
    <n v="-6919"/>
    <n v="-8420"/>
    <n v="-6893"/>
    <n v="-7117"/>
    <n v="-6867"/>
    <n v="-6914"/>
    <n v="-7527"/>
    <n v="-6927"/>
    <n v="-7111"/>
    <n v="-12558"/>
    <n v="-6983"/>
    <n v="-7566"/>
    <n v="-91801"/>
    <n v="-68850.75"/>
    <n v="0"/>
  </r>
  <r>
    <s v="PPLETO: TOTAL OPERATING EXPENSE"/>
    <m/>
    <n v="925002"/>
    <s v="WORKERS COMP EXPENSE - BURDENS"/>
    <x v="1"/>
    <s v="0321 - TRIMBLE COUNTY 2 - GENERATION"/>
    <x v="2"/>
    <s v="PLTL: TOTAL LABOR"/>
    <s v="MA41LGE"/>
    <s v="MA41LGE"/>
    <s v="OTHER"/>
    <s v="P42100: GENERATION"/>
    <n v="-6870"/>
    <n v="-6182"/>
    <n v="-6135"/>
    <n v="-6384"/>
    <n v="-6279"/>
    <n v="-5916"/>
    <n v="-6472"/>
    <n v="-6709"/>
    <n v="-6445"/>
    <n v="-6991"/>
    <n v="-5269"/>
    <n v="-5697"/>
    <n v="-75349"/>
    <n v="0"/>
    <n v="-56511.75"/>
  </r>
  <r>
    <s v="PPLETO: TOTAL OPERATING EXPENSE"/>
    <m/>
    <n v="510900"/>
    <s v="MTCE SUPER/ENG - STEAM - INDIRECT"/>
    <x v="1"/>
    <s v="0301 - TRIMBLE COUNTY COMMON-GENERATION"/>
    <x v="0"/>
    <s v="PNTL: TOTAL NON-LABOR"/>
    <s v="MA40LGE"/>
    <s v="MASS ALLOC 40 BUDGET"/>
    <s v="GEN O M: OTHER"/>
    <s v="P42100: GENERATION"/>
    <n v="-6857"/>
    <n v="-7933"/>
    <n v="-21886"/>
    <n v="-13344"/>
    <n v="-14872"/>
    <n v="-21456"/>
    <n v="-20825"/>
    <n v="-11254"/>
    <n v="-22703"/>
    <n v="-16342"/>
    <n v="-26077"/>
    <n v="-7556"/>
    <n v="-191105"/>
    <n v="-57786.771161444995"/>
    <n v="-85541.978838555005"/>
  </r>
  <r>
    <s v="PPLETO: TOTAL OPERATING EXPENSE"/>
    <m/>
    <n v="513100"/>
    <s v="MTCE-ELECTRIC PLANT"/>
    <x v="1"/>
    <s v="0311 - TRIMBLE COUNTY 1 - GENERATION"/>
    <x v="0"/>
    <s v="PNTL: TOTAL NON-LABOR"/>
    <s v="MA42LGE"/>
    <s v="MA42LGE TC"/>
    <s v="OTHER"/>
    <s v="P42100: GENERATION"/>
    <n v="-6846"/>
    <n v="-6425"/>
    <n v="-6425"/>
    <n v="-9953"/>
    <n v="-6623"/>
    <n v="-6955"/>
    <n v="-27527"/>
    <n v="-6425"/>
    <n v="-18443"/>
    <n v="-16580"/>
    <n v="-6853"/>
    <n v="-6862"/>
    <n v="-125918"/>
    <n v="-94438.5"/>
    <n v="0"/>
  </r>
  <r>
    <s v="PPLETO: TOTAL OPERATING EXPENSE"/>
    <m/>
    <n v="505100"/>
    <s v="ELECTRIC SYS OPR"/>
    <x v="1"/>
    <s v="0321 - TRIMBLE COUNTY 2 - GENERATION"/>
    <x v="9"/>
    <s v="PLTL: TOTAL LABOR"/>
    <s v="MA46LGE"/>
    <s v="MA 46 LGE"/>
    <s v="OTHER"/>
    <s v="P42100: GENERATION"/>
    <n v="-6845"/>
    <n v="-6116"/>
    <n v="-6135"/>
    <n v="-6398"/>
    <n v="-6315"/>
    <n v="-5965"/>
    <n v="-6534"/>
    <n v="-6666"/>
    <n v="-6450"/>
    <n v="-6955"/>
    <n v="-5377"/>
    <n v="-5907"/>
    <n v="-75663"/>
    <n v="0"/>
    <n v="-56747.25"/>
  </r>
  <r>
    <s v="PPLETO: TOTAL OPERATING EXPENSE"/>
    <m/>
    <n v="506100"/>
    <s v="MISC STM PWR EXP"/>
    <x v="1"/>
    <s v="0321 - TRIMBLE COUNTY 2 - GENERATION"/>
    <x v="8"/>
    <s v="PNTL: TOTAL NON-LABOR"/>
    <s v="MA46LGE"/>
    <s v="MA 46 LGE"/>
    <s v="OTHER"/>
    <s v="P42100: GENERATION"/>
    <n v="-6824"/>
    <n v="-6878"/>
    <n v="-7178"/>
    <n v="-8908"/>
    <n v="-7178"/>
    <n v="-7150"/>
    <n v="-7008"/>
    <n v="-6909"/>
    <n v="-7235"/>
    <n v="-7249"/>
    <n v="-7405"/>
    <n v="-7935"/>
    <n v="-87859"/>
    <n v="0"/>
    <n v="-65894.25"/>
  </r>
  <r>
    <s v="PPLETO: TOTAL OPERATING EXPENSE"/>
    <m/>
    <n v="926106"/>
    <s v="FASB 106 (OPEB) SERVICE COST - BURDENS"/>
    <x v="1"/>
    <s v="0321 - TRIMBLE COUNTY 2 - GENERATION"/>
    <x v="4"/>
    <s v="PLTL: TOTAL LABOR"/>
    <s v="MA41LGE"/>
    <s v="MA41LGE"/>
    <s v="OTHER"/>
    <s v="P42100: GENERATION"/>
    <n v="-6823"/>
    <n v="-6140"/>
    <n v="-6094"/>
    <n v="-6340"/>
    <n v="-6236"/>
    <n v="-5876"/>
    <n v="-6428"/>
    <n v="-6664"/>
    <n v="-6401"/>
    <n v="-6944"/>
    <n v="-5233"/>
    <n v="-5658"/>
    <n v="-74835"/>
    <n v="0"/>
    <n v="-56126.25"/>
  </r>
  <r>
    <s v="PPLETO: TOTAL OPERATING EXPENSE"/>
    <m/>
    <n v="506109"/>
    <s v="SORBENT INJECTION OPERATION"/>
    <x v="1"/>
    <s v="0321 - TRIMBLE COUNTY 2 - GENERATION"/>
    <x v="4"/>
    <s v="PNTL: TOTAL NON-LABOR"/>
    <s v="MA60KU"/>
    <s v="MA 60 KU"/>
    <s v="OTHER"/>
    <s v="P42100: GENERATION"/>
    <n v="-6784"/>
    <n v="-6784"/>
    <n v="-6784"/>
    <n v="-6784"/>
    <n v="-6784"/>
    <n v="-6784"/>
    <n v="-6784"/>
    <n v="-6784"/>
    <n v="-6784"/>
    <n v="-6784"/>
    <n v="-6784"/>
    <n v="-6784"/>
    <n v="-81403"/>
    <n v="0"/>
    <n v="-61052.25"/>
  </r>
  <r>
    <s v="PPLETO: TOTAL OPERATING EXPENSE"/>
    <m/>
    <n v="511100"/>
    <s v="MTCE-STRUCTURES"/>
    <x v="1"/>
    <s v="0321 - TRIMBLE COUNTY 2 - GENERATION"/>
    <x v="0"/>
    <s v="PNTL: TOTAL NON-LABOR"/>
    <s v="MA46LGE"/>
    <s v="MA 46 LGE"/>
    <s v="OTHER"/>
    <s v="P42100: GENERATION"/>
    <n v="-6783"/>
    <n v="-3862"/>
    <n v="-4359"/>
    <n v="-4595"/>
    <n v="-3865"/>
    <n v="-4016"/>
    <n v="-3869"/>
    <n v="-6790"/>
    <n v="-6792"/>
    <n v="-4302"/>
    <n v="-3872"/>
    <n v="-7042"/>
    <n v="-60146"/>
    <n v="0"/>
    <n v="-45109.5"/>
  </r>
  <r>
    <s v="PPLETO: TOTAL OPERATING EXPENSE"/>
    <m/>
    <n v="500900"/>
    <s v="OPER SUPER/ENG - INDIRECT"/>
    <x v="1"/>
    <s v="0321 - TRIMBLE COUNTY 2 - GENERATION"/>
    <x v="1"/>
    <s v="PLTL: TOTAL LABOR"/>
    <s v="MA40LGE"/>
    <s v="MASS ALLOC 40 BUDGET"/>
    <s v="GEN O M: OTHER"/>
    <s v="P42100: GENERATION"/>
    <n v="-6729"/>
    <n v="-13571"/>
    <n v="-15319"/>
    <n v="-15437"/>
    <n v="-17346"/>
    <n v="-20897"/>
    <n v="-18698"/>
    <n v="-17740"/>
    <n v="-20019"/>
    <n v="-16777"/>
    <n v="-28710"/>
    <n v="-26216"/>
    <n v="-217459"/>
    <n v="0"/>
    <n v="-163094.25"/>
  </r>
  <r>
    <s v="PPLETO: TOTAL OPERATING EXPENSE"/>
    <m/>
    <n v="501990"/>
    <s v="FUEL HANDLING - INDIRECT"/>
    <x v="1"/>
    <s v="0321 - TRIMBLE COUNTY 2 - GENERATION"/>
    <x v="1"/>
    <s v="PLTL: TOTAL LABOR"/>
    <s v="MA60KU"/>
    <s v="MA 60 KU"/>
    <s v="OTHER"/>
    <s v="P42100: GENERATION"/>
    <n v="-6722"/>
    <n v="-6029"/>
    <n v="-5980"/>
    <n v="-6201"/>
    <n v="-6077"/>
    <n v="-5705"/>
    <n v="-6235"/>
    <n v="-6508"/>
    <n v="-6259"/>
    <n v="-6776"/>
    <n v="-5086"/>
    <n v="-5409"/>
    <n v="-72987"/>
    <n v="0"/>
    <n v="-54740.25"/>
  </r>
  <r>
    <s v="PPLETO: TOTAL OPERATING EXPENSE"/>
    <m/>
    <n v="506900"/>
    <s v="MISC STM PWR EXP - INDIRECT"/>
    <x v="1"/>
    <s v="0311 - TRIMBLE COUNTY 1 - GENERATION"/>
    <x v="1"/>
    <s v="PNTL: TOTAL NON-LABOR"/>
    <s v="MA42LGE"/>
    <s v="MA42LGE TC"/>
    <s v="OTHER"/>
    <s v="P42100: GENERATION"/>
    <n v="-6716"/>
    <n v="-8188"/>
    <n v="-6692"/>
    <n v="-6908"/>
    <n v="-6666"/>
    <n v="-6712"/>
    <n v="-7307"/>
    <n v="-6725"/>
    <n v="-6904"/>
    <n v="-12192"/>
    <n v="-6777"/>
    <n v="-7343"/>
    <n v="-89130"/>
    <n v="-66847.5"/>
    <n v="0"/>
  </r>
  <r>
    <s v="PPLETO: TOTAL OPERATING EXPENSE"/>
    <m/>
    <n v="513100"/>
    <s v="MTCE-ELECTRIC PLANT"/>
    <x v="1"/>
    <s v="0311 - TRIMBLE COUNTY 1 - GENERATION"/>
    <x v="9"/>
    <s v="PNTL: TOTAL NON-LABOR"/>
    <s v="MA42LGE"/>
    <s v="MA42LGE TC"/>
    <s v="OTHER"/>
    <s v="P42100: GENERATION"/>
    <n v="-6690"/>
    <n v="-6278"/>
    <n v="-6278"/>
    <n v="-9703"/>
    <n v="-6472"/>
    <n v="-6796"/>
    <n v="-26799"/>
    <n v="-6278"/>
    <n v="-130543"/>
    <n v="-128639"/>
    <n v="-6693"/>
    <n v="-6706"/>
    <n v="-347875"/>
    <n v="-260906.25"/>
    <n v="0"/>
  </r>
  <r>
    <s v="PPLETO: TOTAL OPERATING EXPENSE"/>
    <m/>
    <n v="505100"/>
    <s v="ELECTRIC SYS OPR"/>
    <x v="1"/>
    <s v="0321 - TRIMBLE COUNTY 2 - GENERATION"/>
    <x v="8"/>
    <s v="PLTL: TOTAL LABOR"/>
    <s v="MA46LGE"/>
    <s v="MA 46 LGE"/>
    <s v="OTHER"/>
    <s v="P42100: GENERATION"/>
    <n v="-6676"/>
    <n v="-6300"/>
    <n v="-5985"/>
    <n v="-6245"/>
    <n v="-6503"/>
    <n v="-5493"/>
    <n v="-6386"/>
    <n v="-6507"/>
    <n v="-5961"/>
    <n v="-6790"/>
    <n v="-5590"/>
    <n v="-5451"/>
    <n v="-73886"/>
    <n v="0"/>
    <n v="-55414.5"/>
  </r>
  <r>
    <s v="PPLETO: TOTAL OPERATING EXPENSE"/>
    <m/>
    <n v="925002"/>
    <s v="WORKERS COMP EXPENSE - BURDENS"/>
    <x v="1"/>
    <s v="0321 - TRIMBLE COUNTY 2 - GENERATION"/>
    <x v="1"/>
    <s v="PLTL: TOTAL LABOR"/>
    <s v="MA41LGE"/>
    <s v="MA41LGE"/>
    <s v="OTHER"/>
    <s v="P42100: GENERATION"/>
    <n v="-6670"/>
    <n v="-6002"/>
    <n v="-5957"/>
    <n v="-6198"/>
    <n v="-6096"/>
    <n v="-5744"/>
    <n v="-6283"/>
    <n v="-6514"/>
    <n v="-6257"/>
    <n v="-6788"/>
    <n v="-5116"/>
    <n v="-5531"/>
    <n v="-73156"/>
    <n v="0"/>
    <n v="-54867"/>
  </r>
  <r>
    <s v="PPLETO: TOTAL OPERATING EXPENSE"/>
    <m/>
    <n v="513100"/>
    <s v="MTCE-ELECTRIC PLANT"/>
    <x v="1"/>
    <s v="0311 - TRIMBLE COUNTY 1 - GENERATION"/>
    <x v="8"/>
    <s v="PNTL: TOTAL NON-LABOR"/>
    <s v="MA42LGE"/>
    <s v="MA42LGE TC"/>
    <s v="OTHER"/>
    <s v="P42100: GENERATION"/>
    <n v="-6670"/>
    <n v="-6258"/>
    <n v="-6258"/>
    <n v="-9683"/>
    <n v="-6452"/>
    <n v="-6776"/>
    <n v="-26779"/>
    <n v="-6258"/>
    <n v="-22054"/>
    <n v="-16119"/>
    <n v="-6673"/>
    <n v="-6686"/>
    <n v="-126664"/>
    <n v="-94998"/>
    <n v="0"/>
  </r>
  <r>
    <s v="PPLETO: TOTAL OPERATING EXPENSE"/>
    <m/>
    <n v="510900"/>
    <s v="MTCE SUPER/ENG - STEAM - INDIRECT"/>
    <x v="1"/>
    <s v="0301 - TRIMBLE COUNTY COMMON-GENERATION"/>
    <x v="9"/>
    <s v="PNTL: TOTAL NON-LABOR"/>
    <s v="MA40LGE"/>
    <s v="MASS ALLOC 40 BUDGET"/>
    <s v="GEN O M: OTHER"/>
    <s v="P42100: GENERATION"/>
    <n v="-6665"/>
    <n v="-7718"/>
    <n v="-21257"/>
    <n v="-12963"/>
    <n v="-14455"/>
    <n v="-20853"/>
    <n v="-20246"/>
    <n v="-10942"/>
    <n v="-22057"/>
    <n v="-15874"/>
    <n v="-25330"/>
    <n v="-7344"/>
    <n v="-185701"/>
    <n v="-56152.697163608995"/>
    <n v="-83123.052836390998"/>
  </r>
  <r>
    <s v="PPLETO: TOTAL OPERATING EXPENSE"/>
    <m/>
    <n v="926106"/>
    <s v="FASB 106 (OPEB) SERVICE COST - BURDENS"/>
    <x v="1"/>
    <s v="0321 - TRIMBLE COUNTY 2 - GENERATION"/>
    <x v="3"/>
    <s v="PLTL: TOTAL LABOR"/>
    <s v="MA41LGE"/>
    <s v="MA41LGE"/>
    <s v="OTHER"/>
    <s v="P42100: GENERATION"/>
    <n v="-6625"/>
    <n v="-5961"/>
    <n v="-5916"/>
    <n v="-6155"/>
    <n v="-6054"/>
    <n v="-5705"/>
    <n v="-6240"/>
    <n v="-6469"/>
    <n v="-6214"/>
    <n v="-6741"/>
    <n v="-5081"/>
    <n v="-5493"/>
    <n v="-72653"/>
    <n v="0"/>
    <n v="-54489.75"/>
  </r>
  <r>
    <s v="PPLETO: TOTAL OPERATING EXPENSE"/>
    <m/>
    <n v="511100"/>
    <s v="MTCE-STRUCTURES"/>
    <x v="1"/>
    <s v="0321 - TRIMBLE COUNTY 2 - GENERATION"/>
    <x v="9"/>
    <s v="PNTL: TOTAL NON-LABOR"/>
    <s v="MA46LGE"/>
    <s v="MA 46 LGE"/>
    <s v="OTHER"/>
    <s v="P42100: GENERATION"/>
    <n v="-6594"/>
    <n v="-3757"/>
    <n v="-4240"/>
    <n v="-4469"/>
    <n v="-3760"/>
    <n v="-3907"/>
    <n v="-3764"/>
    <n v="-6600"/>
    <n v="-6602"/>
    <n v="-4184"/>
    <n v="-3767"/>
    <n v="-6845"/>
    <n v="-58490"/>
    <n v="0"/>
    <n v="-43867.5"/>
  </r>
  <r>
    <s v="PPLETO: TOTAL OPERATING EXPENSE"/>
    <m/>
    <n v="506109"/>
    <s v="SORBENT INJECTION OPERATION"/>
    <x v="1"/>
    <s v="0321 - TRIMBLE COUNTY 2 - GENERATION"/>
    <x v="3"/>
    <s v="PNTL: TOTAL NON-LABOR"/>
    <s v="MA60KU"/>
    <s v="MA 60 KU"/>
    <s v="OTHER"/>
    <s v="P42100: GENERATION"/>
    <n v="-6586"/>
    <n v="-6586"/>
    <n v="-6586"/>
    <n v="-6586"/>
    <n v="-6586"/>
    <n v="-6586"/>
    <n v="-6586"/>
    <n v="-6586"/>
    <n v="-6586"/>
    <n v="-6586"/>
    <n v="-6586"/>
    <n v="-6586"/>
    <n v="-79030"/>
    <n v="0"/>
    <n v="-59272.5"/>
  </r>
  <r>
    <s v="PPLETO: TOTAL OPERATING EXPENSE"/>
    <m/>
    <n v="500900"/>
    <s v="OPER SUPER/ENG - INDIRECT"/>
    <x v="1"/>
    <s v="0321 - TRIMBLE COUNTY 2 - GENERATION"/>
    <x v="0"/>
    <s v="PLTL: TOTAL LABOR"/>
    <s v="MA40LGE"/>
    <s v="MASS ALLOC 40 BUDGET"/>
    <s v="GEN O M: OTHER"/>
    <s v="P42100: GENERATION"/>
    <n v="-6533"/>
    <n v="-13176"/>
    <n v="-14873"/>
    <n v="-14987"/>
    <n v="-16841"/>
    <n v="-20288"/>
    <n v="-18154"/>
    <n v="-17223"/>
    <n v="-19436"/>
    <n v="-16288"/>
    <n v="-27874"/>
    <n v="-25452"/>
    <n v="-211126"/>
    <n v="0"/>
    <n v="-158344.5"/>
  </r>
  <r>
    <s v="PPLETO: TOTAL OPERATING EXPENSE"/>
    <m/>
    <n v="501990"/>
    <s v="FUEL HANDLING - INDIRECT"/>
    <x v="1"/>
    <s v="0321 - TRIMBLE COUNTY 2 - GENERATION"/>
    <x v="0"/>
    <s v="PLTL: TOTAL LABOR"/>
    <s v="MA60KU"/>
    <s v="MA 60 KU"/>
    <s v="OTHER"/>
    <s v="P42100: GENERATION"/>
    <n v="-6527"/>
    <n v="-5853"/>
    <n v="-5806"/>
    <n v="-6021"/>
    <n v="-5900"/>
    <n v="-5539"/>
    <n v="-6053"/>
    <n v="-6318"/>
    <n v="-6077"/>
    <n v="-6578"/>
    <n v="-4938"/>
    <n v="-5251"/>
    <n v="-70861"/>
    <n v="0"/>
    <n v="-53145.75"/>
  </r>
  <r>
    <s v="PPLETO: TOTAL OPERATING EXPENSE"/>
    <m/>
    <n v="506900"/>
    <s v="MISC STM PWR EXP - INDIRECT"/>
    <x v="1"/>
    <s v="0311 - TRIMBLE COUNTY 1 - GENERATION"/>
    <x v="0"/>
    <s v="PNTL: TOTAL NON-LABOR"/>
    <s v="MA42LGE"/>
    <s v="MA42LGE TC"/>
    <s v="OTHER"/>
    <s v="P42100: GENERATION"/>
    <n v="-6519"/>
    <n v="-7963"/>
    <n v="-6497"/>
    <n v="-6706"/>
    <n v="-6472"/>
    <n v="-6517"/>
    <n v="-7093"/>
    <n v="-6529"/>
    <n v="-6703"/>
    <n v="-11837"/>
    <n v="-6577"/>
    <n v="-7127"/>
    <n v="-86540"/>
    <n v="-64905"/>
    <n v="0"/>
  </r>
  <r>
    <s v="PPLETO: TOTAL OPERATING EXPENSE"/>
    <m/>
    <n v="513100"/>
    <s v="MTCE-ELECTRIC PLANT"/>
    <x v="1"/>
    <s v="0321 - TRIMBLE COUNTY 2 - GENERATION"/>
    <x v="7"/>
    <s v="PNTL: TOTAL NON-LABOR"/>
    <s v="MA60KU"/>
    <s v="MA 60 KU"/>
    <s v="OTHER"/>
    <s v="P42100: GENERATION"/>
    <n v="-6511"/>
    <n v="-6511"/>
    <n v="-6511"/>
    <n v="-120048"/>
    <n v="-6511"/>
    <n v="-10586"/>
    <n v="-12168"/>
    <n v="-6511"/>
    <n v="-6511"/>
    <n v="-28282"/>
    <n v="-7009"/>
    <n v="-6511"/>
    <n v="-223671"/>
    <n v="0"/>
    <n v="-167753.25"/>
  </r>
  <r>
    <s v="PPLETO: TOTAL OPERATING EXPENSE"/>
    <m/>
    <n v="925002"/>
    <s v="WORKERS COMP EXPENSE - BURDENS"/>
    <x v="1"/>
    <s v="0321 - TRIMBLE COUNTY 2 - GENERATION"/>
    <x v="0"/>
    <s v="PLTL: TOTAL LABOR"/>
    <s v="MA41LGE"/>
    <s v="MA41LGE"/>
    <s v="OTHER"/>
    <s v="P42100: GENERATION"/>
    <n v="-6476"/>
    <n v="-5827"/>
    <n v="-5783"/>
    <n v="-6017"/>
    <n v="-5918"/>
    <n v="-5577"/>
    <n v="-6100"/>
    <n v="-6324"/>
    <n v="-6075"/>
    <n v="-6590"/>
    <n v="-4967"/>
    <n v="-5370"/>
    <n v="-71026"/>
    <n v="0"/>
    <n v="-53269.5"/>
  </r>
  <r>
    <s v="PPLETO: TOTAL OPERATING EXPENSE"/>
    <m/>
    <n v="511100"/>
    <s v="MTCE-STRUCTURES"/>
    <x v="1"/>
    <s v="0321 - TRIMBLE COUNTY 2 - GENERATION"/>
    <x v="8"/>
    <s v="PNTL: TOTAL NON-LABOR"/>
    <s v="MA46LGE"/>
    <s v="MA 46 LGE"/>
    <s v="OTHER"/>
    <s v="P42100: GENERATION"/>
    <n v="-6458"/>
    <n v="-3622"/>
    <n v="-4104"/>
    <n v="-4334"/>
    <n v="-3625"/>
    <n v="-3772"/>
    <n v="-3629"/>
    <n v="-3629"/>
    <n v="-6467"/>
    <n v="-4049"/>
    <n v="-3632"/>
    <n v="-6710"/>
    <n v="-54031"/>
    <n v="0"/>
    <n v="-40523.25"/>
  </r>
  <r>
    <s v="PPLETO: TOTAL OPERATING EXPENSE"/>
    <m/>
    <n v="926106"/>
    <s v="FASB 106 (OPEB) SERVICE COST - BURDENS"/>
    <x v="1"/>
    <s v="0321 - TRIMBLE COUNTY 2 - GENERATION"/>
    <x v="2"/>
    <s v="PLTL: TOTAL LABOR"/>
    <s v="MA41LGE"/>
    <s v="MA41LGE"/>
    <s v="OTHER"/>
    <s v="P42100: GENERATION"/>
    <n v="-6431"/>
    <n v="-5787"/>
    <n v="-5744"/>
    <n v="-5976"/>
    <n v="-5877"/>
    <n v="-5538"/>
    <n v="-6058"/>
    <n v="-6281"/>
    <n v="-6033"/>
    <n v="-6545"/>
    <n v="-4933"/>
    <n v="-5333"/>
    <n v="-70536"/>
    <n v="0"/>
    <n v="-52902"/>
  </r>
  <r>
    <s v="PPLETO: TOTAL OPERATING EXPENSE"/>
    <m/>
    <n v="506109"/>
    <s v="SORBENT INJECTION OPERATION"/>
    <x v="1"/>
    <s v="0321 - TRIMBLE COUNTY 2 - GENERATION"/>
    <x v="2"/>
    <s v="PNTL: TOTAL NON-LABOR"/>
    <s v="MA60KU"/>
    <s v="MA 60 KU"/>
    <s v="OTHER"/>
    <s v="P42100: GENERATION"/>
    <n v="-6394"/>
    <n v="-6394"/>
    <n v="-6394"/>
    <n v="-6394"/>
    <n v="-6394"/>
    <n v="-6394"/>
    <n v="-6394"/>
    <n v="-6394"/>
    <n v="-6394"/>
    <n v="-6394"/>
    <n v="-6394"/>
    <n v="-6394"/>
    <n v="-76727"/>
    <n v="0"/>
    <n v="-57545.25"/>
  </r>
  <r>
    <s v="PPLETO: TOTAL OPERATING EXPENSE"/>
    <m/>
    <n v="925002"/>
    <s v="WORKERS COMP EXPENSE - BURDENS"/>
    <x v="1"/>
    <s v="0321 - TRIMBLE COUNTY 2 - GENERATION"/>
    <x v="9"/>
    <s v="PLTL: TOTAL LABOR"/>
    <s v="MA41LGE"/>
    <s v="MA41LGE"/>
    <s v="OTHER"/>
    <s v="P42100: GENERATION"/>
    <n v="-6372"/>
    <n v="-5734"/>
    <n v="-5691"/>
    <n v="-5922"/>
    <n v="-5825"/>
    <n v="-5490"/>
    <n v="-6005"/>
    <n v="-6224"/>
    <n v="-5979"/>
    <n v="-6486"/>
    <n v="-4889"/>
    <n v="-5289"/>
    <n v="-69906"/>
    <n v="0"/>
    <n v="-52429.5"/>
  </r>
  <r>
    <s v="PPLETO: TOTAL OPERATING EXPENSE"/>
    <m/>
    <n v="513100"/>
    <s v="MTCE-ELECTRIC PLANT"/>
    <x v="1"/>
    <s v="0321 - TRIMBLE COUNTY 2 - GENERATION"/>
    <x v="6"/>
    <s v="PNTL: TOTAL NON-LABOR"/>
    <s v="MA60KU"/>
    <s v="MA 60 KU"/>
    <s v="OTHER"/>
    <s v="P42100: GENERATION"/>
    <n v="-6354"/>
    <n v="-6354"/>
    <n v="-67104"/>
    <n v="-50962"/>
    <n v="-67104"/>
    <n v="-10429"/>
    <n v="-12011"/>
    <n v="-6354"/>
    <n v="-6354"/>
    <n v="-28125"/>
    <n v="-6852"/>
    <n v="-6354"/>
    <n v="-274358"/>
    <n v="0"/>
    <n v="-205768.5"/>
  </r>
  <r>
    <s v="PPLETO: TOTAL OPERATING EXPENSE"/>
    <m/>
    <n v="500900"/>
    <s v="OPER SUPER/ENG - INDIRECT"/>
    <x v="1"/>
    <s v="0321 - TRIMBLE COUNTY 2 - GENERATION"/>
    <x v="9"/>
    <s v="PLTL: TOTAL LABOR"/>
    <s v="MA40LGE"/>
    <s v="MASS ALLOC 40 BUDGET"/>
    <s v="GEN O M: OTHER"/>
    <s v="P42100: GENERATION"/>
    <n v="-6343"/>
    <n v="-12792"/>
    <n v="-14440"/>
    <n v="-14551"/>
    <n v="-16350"/>
    <n v="-19697"/>
    <n v="-17625"/>
    <n v="-16721"/>
    <n v="-18870"/>
    <n v="-15814"/>
    <n v="-27062"/>
    <n v="-24711"/>
    <n v="-204976"/>
    <n v="0"/>
    <n v="-153732"/>
  </r>
  <r>
    <s v="PPLETO: TOTAL OPERATING EXPENSE"/>
    <m/>
    <n v="501990"/>
    <s v="FUEL HANDLING - INDIRECT"/>
    <x v="1"/>
    <s v="0321 - TRIMBLE COUNTY 2 - GENERATION"/>
    <x v="9"/>
    <s v="PLTL: TOTAL LABOR"/>
    <s v="MA60KU"/>
    <s v="MA 60 KU"/>
    <s v="OTHER"/>
    <s v="P42100: GENERATION"/>
    <n v="-6337"/>
    <n v="-5683"/>
    <n v="-5637"/>
    <n v="-5845"/>
    <n v="-5728"/>
    <n v="-5377"/>
    <n v="-5877"/>
    <n v="-6134"/>
    <n v="-5900"/>
    <n v="-6387"/>
    <n v="-4794"/>
    <n v="-5098"/>
    <n v="-68797"/>
    <n v="0"/>
    <n v="-51597.75"/>
  </r>
  <r>
    <s v="PPLETO: TOTAL OPERATING EXPENSE"/>
    <m/>
    <n v="506900"/>
    <s v="MISC STM PWR EXP - INDIRECT"/>
    <x v="1"/>
    <s v="0311 - TRIMBLE COUNTY 1 - GENERATION"/>
    <x v="7"/>
    <s v="PNTL: TOTAL NON-LABOR"/>
    <s v="MA42LGE"/>
    <s v="MA42LGE TC"/>
    <s v="OTHER"/>
    <s v="P42100: GENERATION"/>
    <n v="-6336"/>
    <n v="-6398"/>
    <n v="-6235"/>
    <n v="-6407"/>
    <n v="-6167"/>
    <n v="-6392"/>
    <n v="-6705"/>
    <n v="-6233"/>
    <n v="-6904"/>
    <n v="-8113"/>
    <n v="-6244"/>
    <n v="-6945"/>
    <n v="-79079"/>
    <n v="-59309.25"/>
    <n v="0"/>
  </r>
  <r>
    <s v="PPLETO: TOTAL OPERATING EXPENSE"/>
    <m/>
    <n v="506900"/>
    <s v="MISC STM PWR EXP - INDIRECT"/>
    <x v="1"/>
    <s v="0311 - TRIMBLE COUNTY 1 - GENERATION"/>
    <x v="9"/>
    <s v="PNTL: TOTAL NON-LABOR"/>
    <s v="MA42LGE"/>
    <s v="MA42LGE TC"/>
    <s v="OTHER"/>
    <s v="P42100: GENERATION"/>
    <n v="-6329"/>
    <n v="-7744"/>
    <n v="-6308"/>
    <n v="-6510"/>
    <n v="-6283"/>
    <n v="-6328"/>
    <n v="-6886"/>
    <n v="-6339"/>
    <n v="-6509"/>
    <n v="-11492"/>
    <n v="-6384"/>
    <n v="-6918"/>
    <n v="-84030"/>
    <n v="-63022.5"/>
    <n v="0"/>
  </r>
  <r>
    <s v="PPLETO: TOTAL OPERATING EXPENSE"/>
    <m/>
    <n v="501990"/>
    <s v="FUEL HANDLING - INDIRECT"/>
    <x v="1"/>
    <s v="0301 - TRIMBLE COUNTY COMMON-GENERATION"/>
    <x v="5"/>
    <s v="PNTL: TOTAL NON-LABOR"/>
    <s v="MA40LGE"/>
    <s v="MASS ALLOC 40 BUDGET"/>
    <s v="GEN O M: OTHER"/>
    <s v="P42100: GENERATION"/>
    <n v="-6288"/>
    <n v="-6339"/>
    <n v="-8667"/>
    <n v="-5871"/>
    <n v="-9779"/>
    <n v="-7924"/>
    <n v="-6771"/>
    <n v="-5778"/>
    <n v="-7220"/>
    <n v="-8855"/>
    <n v="-5587"/>
    <n v="-6468"/>
    <n v="-85545"/>
    <n v="-25867.294623405"/>
    <n v="-38291.455376595004"/>
  </r>
  <r>
    <s v="PPLETO: TOTAL OPERATING EXPENSE"/>
    <m/>
    <n v="501990"/>
    <s v="FUEL HANDLING - INDIRECT"/>
    <x v="1"/>
    <s v="0301 - TRIMBLE COUNTY COMMON-GENERATION"/>
    <x v="6"/>
    <s v="PNTL: TOTAL NON-LABOR"/>
    <s v="MA40LGE"/>
    <s v="MASS ALLOC 40 BUDGET"/>
    <s v="GEN O M: OTHER"/>
    <s v="P42100: GENERATION"/>
    <n v="-6288"/>
    <n v="-6339"/>
    <n v="-8667"/>
    <n v="-5871"/>
    <n v="-9779"/>
    <n v="-7924"/>
    <n v="-6771"/>
    <n v="-5778"/>
    <n v="-7220"/>
    <n v="-8855"/>
    <n v="-5587"/>
    <n v="-6468"/>
    <n v="-85545"/>
    <n v="-25867.294623405"/>
    <n v="-38291.455376595004"/>
  </r>
  <r>
    <s v="PPLETO: TOTAL OPERATING EXPENSE"/>
    <m/>
    <n v="512017"/>
    <s v="MTCE-SLUDGE STAB SYS"/>
    <x v="1"/>
    <s v="0301 - TRIMBLE COUNTY COMMON-GENERATION"/>
    <x v="4"/>
    <s v="PNTL: TOTAL NON-LABOR"/>
    <s v="MA40LGE"/>
    <s v="MASS ALLOC 40 BUDGET"/>
    <s v="GEN O M: OTHER"/>
    <s v="P42100: GENERATION"/>
    <n v="-6280"/>
    <n v="-6280"/>
    <n v="-6280"/>
    <n v="-9757"/>
    <n v="-9757"/>
    <n v="-10917"/>
    <n v="-10917"/>
    <n v="-10917"/>
    <n v="-10917"/>
    <n v="-10917"/>
    <n v="-6280"/>
    <n v="-6280"/>
    <n v="-105496"/>
    <n v="-31900.124070263999"/>
    <n v="-47221.875929736001"/>
  </r>
  <r>
    <s v="PPLETO: TOTAL OPERATING EXPENSE"/>
    <m/>
    <n v="506900"/>
    <s v="MISC STM PWR EXP - INDIRECT"/>
    <x v="1"/>
    <s v="0311 - TRIMBLE COUNTY 1 - GENERATION"/>
    <x v="8"/>
    <s v="PNTL: TOTAL NON-LABOR"/>
    <s v="MA42LGE"/>
    <s v="MA42LGE TC"/>
    <s v="OTHER"/>
    <s v="P42100: GENERATION"/>
    <n v="-6256"/>
    <n v="-6358"/>
    <n v="-6231"/>
    <n v="-6430"/>
    <n v="-6207"/>
    <n v="-6401"/>
    <n v="-6730"/>
    <n v="-6237"/>
    <n v="-6403"/>
    <n v="-8576"/>
    <n v="-6271"/>
    <n v="-6904"/>
    <n v="-79004"/>
    <n v="-59253"/>
    <n v="0"/>
  </r>
  <r>
    <s v="PPLETO: TOTAL OPERATING EXPENSE"/>
    <m/>
    <n v="926106"/>
    <s v="FASB 106 (OPEB) SERVICE COST - BURDENS"/>
    <x v="1"/>
    <s v="0321 - TRIMBLE COUNTY 2 - GENERATION"/>
    <x v="1"/>
    <s v="PLTL: TOTAL LABOR"/>
    <s v="MA41LGE"/>
    <s v="MA41LGE"/>
    <s v="OTHER"/>
    <s v="P42100: GENERATION"/>
    <n v="-6244"/>
    <n v="-5619"/>
    <n v="-5576"/>
    <n v="-5802"/>
    <n v="-5706"/>
    <n v="-5377"/>
    <n v="-5882"/>
    <n v="-6098"/>
    <n v="-5858"/>
    <n v="-6354"/>
    <n v="-4789"/>
    <n v="-5178"/>
    <n v="-68483"/>
    <n v="0"/>
    <n v="-51362.25"/>
  </r>
  <r>
    <s v="PPLETO: TOTAL OPERATING EXPENSE"/>
    <m/>
    <n v="506109"/>
    <s v="SORBENT INJECTION OPERATION"/>
    <x v="1"/>
    <s v="0321 - TRIMBLE COUNTY 2 - GENERATION"/>
    <x v="1"/>
    <s v="PNTL: TOTAL NON-LABOR"/>
    <s v="MA60KU"/>
    <s v="MA 60 KU"/>
    <s v="OTHER"/>
    <s v="P42100: GENERATION"/>
    <n v="-6208"/>
    <n v="-6208"/>
    <n v="-6208"/>
    <n v="-6208"/>
    <n v="-6208"/>
    <n v="-6208"/>
    <n v="-6208"/>
    <n v="-6208"/>
    <n v="-6208"/>
    <n v="-6208"/>
    <n v="-6208"/>
    <n v="-6208"/>
    <n v="-74494"/>
    <n v="0"/>
    <n v="-55870.5"/>
  </r>
  <r>
    <s v="PPLETO: TOTAL OPERATING EXPENSE"/>
    <m/>
    <n v="513100"/>
    <s v="MTCE-ELECTRIC PLANT"/>
    <x v="1"/>
    <s v="0321 - TRIMBLE COUNTY 2 - GENERATION"/>
    <x v="5"/>
    <s v="PNTL: TOTAL NON-LABOR"/>
    <s v="MA60KU"/>
    <s v="MA 60 KU"/>
    <s v="OTHER"/>
    <s v="P42100: GENERATION"/>
    <n v="-6197"/>
    <n v="-6197"/>
    <n v="-26447"/>
    <n v="-121680"/>
    <n v="-6197"/>
    <n v="-10272"/>
    <n v="-11854"/>
    <n v="-6197"/>
    <n v="-6197"/>
    <n v="-27968"/>
    <n v="-6695"/>
    <n v="-6197"/>
    <n v="-242097"/>
    <n v="0"/>
    <n v="-181572.75"/>
  </r>
  <r>
    <s v="PPLETO: TOTAL OPERATING EXPENSE"/>
    <m/>
    <n v="505100"/>
    <s v="ELECTRIC SYS OPR"/>
    <x v="1"/>
    <s v="0321 - TRIMBLE COUNTY 2 - GENERATION"/>
    <x v="7"/>
    <s v="PLTL: TOTAL LABOR"/>
    <s v="MA46LGE"/>
    <s v="MA 46 LGE"/>
    <s v="OTHER"/>
    <s v="P42100: GENERATION"/>
    <n v="-6196"/>
    <n v="-5836"/>
    <n v="-6421"/>
    <n v="-5461"/>
    <n v="-6277"/>
    <n v="-6033"/>
    <n v="-5601"/>
    <n v="-6606"/>
    <n v="-5753"/>
    <n v="-6313"/>
    <n v="-5799"/>
    <n v="-5025"/>
    <n v="-71320"/>
    <n v="0"/>
    <n v="-53490"/>
  </r>
  <r>
    <s v="PPLETO: TOTAL OPERATING EXPENSE"/>
    <m/>
    <n v="506900"/>
    <s v="MISC STM PWR EXP - INDIRECT"/>
    <x v="1"/>
    <s v="0311 - TRIMBLE COUNTY 1 - GENERATION"/>
    <x v="6"/>
    <s v="PNTL: TOTAL NON-LABOR"/>
    <s v="MA42LGE"/>
    <s v="MA42LGE TC"/>
    <s v="OTHER"/>
    <s v="P42100: GENERATION"/>
    <n v="-6187"/>
    <n v="-7547"/>
    <n v="-6085"/>
    <n v="-6274"/>
    <n v="-6069"/>
    <n v="-6453"/>
    <n v="-6397"/>
    <n v="-6004"/>
    <n v="-6972"/>
    <n v="-8412"/>
    <n v="-6641"/>
    <n v="-6517"/>
    <n v="-79557"/>
    <n v="-59667.75"/>
    <n v="0"/>
  </r>
  <r>
    <s v="PPLETO: TOTAL OPERATING EXPENSE"/>
    <m/>
    <n v="501990"/>
    <s v="FUEL HANDLING - INDIRECT"/>
    <x v="1"/>
    <s v="0321 - TRIMBLE COUNTY 2 - GENERATION"/>
    <x v="8"/>
    <s v="PLTL: TOTAL LABOR"/>
    <s v="MA60KU"/>
    <s v="MA 60 KU"/>
    <s v="OTHER"/>
    <s v="P42100: GENERATION"/>
    <n v="-6177"/>
    <n v="-5861"/>
    <n v="-5496"/>
    <n v="-5701"/>
    <n v="-5910"/>
    <n v="-4925"/>
    <n v="-5735"/>
    <n v="-5982"/>
    <n v="-5433"/>
    <n v="-6229"/>
    <n v="-4999"/>
    <n v="-4659"/>
    <n v="-67108"/>
    <n v="0"/>
    <n v="-50331"/>
  </r>
  <r>
    <s v="PPLETO: TOTAL OPERATING EXPENSE"/>
    <m/>
    <n v="506100"/>
    <s v="MISC STM PWR EXP"/>
    <x v="1"/>
    <s v="0321 - TRIMBLE COUNTY 2 - GENERATION"/>
    <x v="7"/>
    <s v="PNTL: TOTAL NON-LABOR"/>
    <s v="MA46LGE"/>
    <s v="MA 46 LGE"/>
    <s v="OTHER"/>
    <s v="P42100: GENERATION"/>
    <n v="-6139"/>
    <n v="-6192"/>
    <n v="-6493"/>
    <n v="-8223"/>
    <n v="-6493"/>
    <n v="-6465"/>
    <n v="-6323"/>
    <n v="-6224"/>
    <n v="-6550"/>
    <n v="-6564"/>
    <n v="-6720"/>
    <n v="-7250"/>
    <n v="-79634"/>
    <n v="0"/>
    <n v="-59725.5"/>
  </r>
  <r>
    <s v="PPLETO: TOTAL OPERATING EXPENSE"/>
    <m/>
    <n v="926106"/>
    <s v="FASB 106 (OPEB) SERVICE COST - BURDENS"/>
    <x v="1"/>
    <s v="0321 - TRIMBLE COUNTY 2 - GENERATION"/>
    <x v="8"/>
    <s v="PLTL: TOTAL LABOR"/>
    <s v="MA41LGE"/>
    <s v="MA41LGE"/>
    <s v="OTHER"/>
    <s v="P42100: GENERATION"/>
    <n v="-6125"/>
    <n v="-5826"/>
    <n v="-5473"/>
    <n v="-5699"/>
    <n v="-5922"/>
    <n v="-4974"/>
    <n v="-5787"/>
    <n v="-5989"/>
    <n v="-5439"/>
    <n v="-6242"/>
    <n v="-5024"/>
    <n v="-4796"/>
    <n v="-67296"/>
    <n v="0"/>
    <n v="-50472"/>
  </r>
  <r>
    <s v="PPLETO: TOTAL OPERATING EXPENSE"/>
    <m/>
    <n v="501990"/>
    <s v="FUEL HANDLING - INDIRECT"/>
    <x v="1"/>
    <s v="0311 - TRIMBLE COUNTY 1 - GENERATION"/>
    <x v="4"/>
    <s v="PLTL: TOTAL LABOR"/>
    <s v="MA42LGE"/>
    <s v="MA42LGE TC"/>
    <s v="OTHER"/>
    <s v="P42100: GENERATION"/>
    <n v="-6125"/>
    <n v="-5493"/>
    <n v="-5448"/>
    <n v="-5650"/>
    <n v="-5537"/>
    <n v="-5198"/>
    <n v="-5680"/>
    <n v="-5929"/>
    <n v="-5703"/>
    <n v="-6173"/>
    <n v="-4633"/>
    <n v="-4928"/>
    <n v="-66496"/>
    <n v="-49872"/>
    <n v="0"/>
  </r>
  <r>
    <s v="PPLETO: TOTAL OPERATING EXPENSE"/>
    <m/>
    <n v="925002"/>
    <s v="WORKERS COMP EXPENSE - BURDENS"/>
    <x v="1"/>
    <s v="0321 - TRIMBLE COUNTY 2 - GENERATION"/>
    <x v="8"/>
    <s v="PLTL: TOTAL LABOR"/>
    <s v="MA41LGE"/>
    <s v="MA41LGE"/>
    <s v="OTHER"/>
    <s v="P42100: GENERATION"/>
    <n v="-6102"/>
    <n v="-5804"/>
    <n v="-5453"/>
    <n v="-5677"/>
    <n v="-5900"/>
    <n v="-4956"/>
    <n v="-5765"/>
    <n v="-5966"/>
    <n v="-5419"/>
    <n v="-6219"/>
    <n v="-5005"/>
    <n v="-4778"/>
    <n v="-67044"/>
    <n v="0"/>
    <n v="-50283"/>
  </r>
  <r>
    <s v="PPLETO: TOTAL OPERATING EXPENSE"/>
    <m/>
    <n v="512017"/>
    <s v="MTCE-SLUDGE STAB SYS"/>
    <x v="1"/>
    <s v="0301 - TRIMBLE COUNTY COMMON-GENERATION"/>
    <x v="3"/>
    <s v="PNTL: TOTAL NON-LABOR"/>
    <s v="MA40LGE"/>
    <s v="MASS ALLOC 40 BUDGET"/>
    <s v="GEN O M: OTHER"/>
    <s v="P42100: GENERATION"/>
    <n v="-6096"/>
    <n v="-6096"/>
    <n v="-6096"/>
    <n v="-9473"/>
    <n v="-9473"/>
    <n v="-10598"/>
    <n v="-10598"/>
    <n v="-10598"/>
    <n v="-10598"/>
    <n v="-10598"/>
    <n v="-6096"/>
    <n v="-6096"/>
    <n v="-102421"/>
    <n v="-30970.298470088997"/>
    <n v="-45845.451529910999"/>
  </r>
  <r>
    <s v="PPLETO: TOTAL OPERATING EXPENSE"/>
    <m/>
    <n v="926106"/>
    <s v="FASB 106 (OPEB) SERVICE COST - BURDENS"/>
    <x v="1"/>
    <s v="0321 - TRIMBLE COUNTY 2 - GENERATION"/>
    <x v="0"/>
    <s v="PLTL: TOTAL LABOR"/>
    <s v="MA41LGE"/>
    <s v="MA41LGE"/>
    <s v="OTHER"/>
    <s v="P42100: GENERATION"/>
    <n v="-6062"/>
    <n v="-5455"/>
    <n v="-5414"/>
    <n v="-5633"/>
    <n v="-5540"/>
    <n v="-5221"/>
    <n v="-5711"/>
    <n v="-5920"/>
    <n v="-5687"/>
    <n v="-6169"/>
    <n v="-4649"/>
    <n v="-5027"/>
    <n v="-66489"/>
    <n v="0"/>
    <n v="-49866.75"/>
  </r>
  <r>
    <s v="PPLETO: TOTAL OPERATING EXPENSE"/>
    <m/>
    <n v="506100"/>
    <s v="MISC STM PWR EXP"/>
    <x v="1"/>
    <s v="0321 - TRIMBLE COUNTY 2 - GENERATION"/>
    <x v="6"/>
    <s v="PNTL: TOTAL NON-LABOR"/>
    <s v="MA46LGE"/>
    <s v="MA 46 LGE"/>
    <s v="OTHER"/>
    <s v="P42100: GENERATION"/>
    <n v="-6054"/>
    <n v="-6108"/>
    <n v="-6408"/>
    <n v="-8138"/>
    <n v="-6408"/>
    <n v="-6380"/>
    <n v="-6238"/>
    <n v="-6139"/>
    <n v="-6465"/>
    <n v="-6479"/>
    <n v="-6635"/>
    <n v="-7165"/>
    <n v="-78617"/>
    <n v="0"/>
    <n v="-58962.75"/>
  </r>
  <r>
    <s v="PPLETO: TOTAL OPERATING EXPENSE"/>
    <m/>
    <n v="506109"/>
    <s v="SORBENT INJECTION OPERATION"/>
    <x v="1"/>
    <s v="0321 - TRIMBLE COUNTY 2 - GENERATION"/>
    <x v="0"/>
    <s v="PNTL: TOTAL NON-LABOR"/>
    <s v="MA60KU"/>
    <s v="MA 60 KU"/>
    <s v="OTHER"/>
    <s v="P42100: GENERATION"/>
    <n v="-6027"/>
    <n v="-6027"/>
    <n v="-6027"/>
    <n v="-6027"/>
    <n v="-6027"/>
    <n v="-6027"/>
    <n v="-6027"/>
    <n v="-6027"/>
    <n v="-6027"/>
    <n v="-6027"/>
    <n v="-6027"/>
    <n v="-6027"/>
    <n v="-72324"/>
    <n v="0"/>
    <n v="-54243"/>
  </r>
  <r>
    <s v="PPLETO: TOTAL OPERATING EXPENSE"/>
    <m/>
    <n v="501090"/>
    <s v="FUEL HANDLING"/>
    <x v="1"/>
    <s v="0321 - TRIMBLE COUNTY 2 - GENERATION"/>
    <x v="4"/>
    <s v="PNTL: TOTAL NON-LABOR"/>
    <s v="MA46LGE"/>
    <s v="MA 46 LGE"/>
    <s v="OTHER"/>
    <s v="P42100: GENERATION"/>
    <n v="-6021"/>
    <n v="-6803"/>
    <n v="-6803"/>
    <n v="-6021"/>
    <n v="-6021"/>
    <n v="-6021"/>
    <n v="-6021"/>
    <n v="-6021"/>
    <n v="-6021"/>
    <n v="-6021"/>
    <n v="-6021"/>
    <n v="-6021"/>
    <n v="-73814"/>
    <n v="0"/>
    <n v="-55360.5"/>
  </r>
  <r>
    <s v="PPLETO: TOTAL OPERATING EXPENSE"/>
    <m/>
    <n v="500900"/>
    <s v="OPER SUPER/ENG - INDIRECT"/>
    <x v="1"/>
    <s v="0311 - TRIMBLE COUNTY 1 - GENERATION"/>
    <x v="5"/>
    <s v="PLTL: TOTAL LABOR"/>
    <s v="MA42LGE"/>
    <s v="MA42LGE TC"/>
    <s v="OTHER"/>
    <s v="P42100: GENERATION"/>
    <n v="-6007"/>
    <n v="-5647"/>
    <n v="-5918"/>
    <n v="-5172"/>
    <n v="-4614"/>
    <n v="-4662"/>
    <n v="-4252"/>
    <n v="-5648"/>
    <n v="-4346"/>
    <n v="-4232"/>
    <n v="-3727"/>
    <n v="-3428"/>
    <n v="-57653"/>
    <n v="-43239.75"/>
    <n v="0"/>
  </r>
  <r>
    <s v="PPLETO: TOTAL OPERATING EXPENSE"/>
    <m/>
    <n v="926106"/>
    <s v="FASB 106 (OPEB) SERVICE COST - BURDENS"/>
    <x v="1"/>
    <s v="0321 - TRIMBLE COUNTY 2 - GENERATION"/>
    <x v="9"/>
    <s v="PLTL: TOTAL LABOR"/>
    <s v="MA41LGE"/>
    <s v="MA41LGE"/>
    <s v="OTHER"/>
    <s v="P42100: GENERATION"/>
    <n v="-5965"/>
    <n v="-5368"/>
    <n v="-5328"/>
    <n v="-5544"/>
    <n v="-5453"/>
    <n v="-5139"/>
    <n v="-5622"/>
    <n v="-5827"/>
    <n v="-5597"/>
    <n v="-6072"/>
    <n v="-4577"/>
    <n v="-4951"/>
    <n v="-65441"/>
    <n v="0"/>
    <n v="-49080.75"/>
  </r>
  <r>
    <s v="PPLETO: TOTAL OPERATING EXPENSE"/>
    <m/>
    <n v="500900"/>
    <s v="OPER SUPER/ENG - INDIRECT"/>
    <x v="1"/>
    <s v="0321 - TRIMBLE COUNTY 2 - GENERATION"/>
    <x v="4"/>
    <s v="PLTL: TOTAL LABOR"/>
    <s v="MA41KU"/>
    <s v="MA41KU TC2"/>
    <s v="OTHER"/>
    <s v="P42100: GENERATION"/>
    <n v="-5956"/>
    <n v="-12012"/>
    <n v="-13560"/>
    <n v="-13664"/>
    <n v="-15353"/>
    <n v="-18496"/>
    <n v="-16551"/>
    <n v="-15702"/>
    <n v="-17719"/>
    <n v="-14850"/>
    <n v="-25412"/>
    <n v="-23204"/>
    <n v="-192480"/>
    <n v="0"/>
    <n v="-144360"/>
  </r>
  <r>
    <s v="PPLETO: TOTAL OPERATING EXPENSE"/>
    <m/>
    <n v="512017"/>
    <s v="MTCE-SLUDGE STAB SYS"/>
    <x v="1"/>
    <s v="0311 - TRIMBLE COUNTY 1 - GENERATION"/>
    <x v="5"/>
    <s v="PNTL: TOTAL NON-LABOR"/>
    <s v="MA42LGE"/>
    <s v="MA42LGE TC"/>
    <s v="OTHER"/>
    <s v="P42100: GENERATION"/>
    <n v="-5951"/>
    <n v="-5951"/>
    <n v="-5951"/>
    <n v="-5951"/>
    <n v="-3734"/>
    <n v="-3835"/>
    <n v="-5951"/>
    <n v="-3835"/>
    <n v="-3835"/>
    <n v="-3835"/>
    <n v="-6959"/>
    <n v="-3432"/>
    <n v="-59223"/>
    <n v="-44417.25"/>
    <n v="0"/>
  </r>
  <r>
    <s v="PPLETO: TOTAL OPERATING EXPENSE"/>
    <m/>
    <n v="512017"/>
    <s v="MTCE-SLUDGE STAB SYS"/>
    <x v="1"/>
    <s v="0311 - TRIMBLE COUNTY 1 - GENERATION"/>
    <x v="6"/>
    <s v="PNTL: TOTAL NON-LABOR"/>
    <s v="MA42LGE"/>
    <s v="MA42LGE TC"/>
    <s v="OTHER"/>
    <s v="P42100: GENERATION"/>
    <n v="-5951"/>
    <n v="-5951"/>
    <n v="-5951"/>
    <n v="-5951"/>
    <n v="-3734"/>
    <n v="-3835"/>
    <n v="-5951"/>
    <n v="-3835"/>
    <n v="-3835"/>
    <n v="-3835"/>
    <n v="-6959"/>
    <n v="-3432"/>
    <n v="-59223"/>
    <n v="-44417.25"/>
    <n v="0"/>
  </r>
  <r>
    <s v="PPLETO: TOTAL OPERATING EXPENSE"/>
    <m/>
    <n v="501990"/>
    <s v="FUEL HANDLING - INDIRECT"/>
    <x v="1"/>
    <s v="0311 - TRIMBLE COUNTY 1 - GENERATION"/>
    <x v="3"/>
    <s v="PLTL: TOTAL LABOR"/>
    <s v="MA42LGE"/>
    <s v="MA42LGE TC"/>
    <s v="OTHER"/>
    <s v="P42100: GENERATION"/>
    <n v="-5946"/>
    <n v="-5332"/>
    <n v="-5290"/>
    <n v="-5485"/>
    <n v="-5375"/>
    <n v="-5046"/>
    <n v="-5515"/>
    <n v="-5756"/>
    <n v="-5536"/>
    <n v="-5993"/>
    <n v="-4498"/>
    <n v="-4784"/>
    <n v="-64557"/>
    <n v="-48417.75"/>
    <n v="0"/>
  </r>
  <r>
    <s v="PPLETO: TOTAL OPERATING EXPENSE"/>
    <m/>
    <n v="506100"/>
    <s v="MISC STM PWR EXP"/>
    <x v="1"/>
    <s v="0321 - TRIMBLE COUNTY 2 - GENERATION"/>
    <x v="4"/>
    <s v="PLTL: TOTAL LABOR"/>
    <s v="MA46LGE"/>
    <s v="MA 46 LGE"/>
    <s v="OTHER"/>
    <s v="P42100: GENERATION"/>
    <n v="-5924"/>
    <n v="-5308"/>
    <n v="-5295"/>
    <n v="-5511"/>
    <n v="-5425"/>
    <n v="-5115"/>
    <n v="-5596"/>
    <n v="-5765"/>
    <n v="-5560"/>
    <n v="-6009"/>
    <n v="-4585"/>
    <n v="-4976"/>
    <n v="-65067"/>
    <n v="0"/>
    <n v="-48800.25"/>
  </r>
  <r>
    <s v="PPLETO: TOTAL OPERATING EXPENSE"/>
    <m/>
    <n v="512017"/>
    <s v="MTCE-SLUDGE STAB SYS"/>
    <x v="1"/>
    <s v="0301 - TRIMBLE COUNTY COMMON-GENERATION"/>
    <x v="2"/>
    <s v="PNTL: TOTAL NON-LABOR"/>
    <s v="MA40LGE"/>
    <s v="MASS ALLOC 40 BUDGET"/>
    <s v="GEN O M: OTHER"/>
    <s v="P42100: GENERATION"/>
    <n v="-5919"/>
    <n v="-5919"/>
    <n v="-5919"/>
    <n v="-9197"/>
    <n v="-9197"/>
    <n v="-10290"/>
    <n v="-10290"/>
    <n v="-10290"/>
    <n v="-10290"/>
    <n v="-10290"/>
    <n v="-5919"/>
    <n v="-5919"/>
    <n v="-99436"/>
    <n v="-30067.687277723999"/>
    <n v="-44509.312722276001"/>
  </r>
  <r>
    <s v="PPLETO: TOTAL OPERATING EXPENSE"/>
    <m/>
    <n v="926106"/>
    <s v="FASB 106 (OPEB) SERVICE COST - BURDENS"/>
    <x v="1"/>
    <s v="0321 - TRIMBLE COUNTY 2 - GENERATION"/>
    <x v="5"/>
    <s v="PLTL: TOTAL LABOR"/>
    <s v="MA41LGE"/>
    <s v="MA41LGE"/>
    <s v="OTHER"/>
    <s v="P42100: GENERATION"/>
    <n v="-5886"/>
    <n v="-5904"/>
    <n v="-6444"/>
    <n v="-6031"/>
    <n v="-5696"/>
    <n v="-5942"/>
    <n v="-5815"/>
    <n v="-6371"/>
    <n v="-6090"/>
    <n v="-6035"/>
    <n v="-5656"/>
    <n v="-5457"/>
    <n v="-71330"/>
    <n v="0"/>
    <n v="-53497.5"/>
  </r>
  <r>
    <s v="PPLETO: TOTAL OPERATING EXPENSE"/>
    <m/>
    <n v="926106"/>
    <s v="FASB 106 (OPEB) SERVICE COST - BURDENS"/>
    <x v="1"/>
    <s v="0321 - TRIMBLE COUNTY 2 - GENERATION"/>
    <x v="7"/>
    <s v="PLTL: TOTAL LABOR"/>
    <s v="MA41LGE"/>
    <s v="MA41LGE"/>
    <s v="OTHER"/>
    <s v="P42100: GENERATION"/>
    <n v="-5868"/>
    <n v="-5572"/>
    <n v="-6078"/>
    <n v="-5131"/>
    <n v="-5902"/>
    <n v="-5661"/>
    <n v="-5297"/>
    <n v="-6372"/>
    <n v="-5497"/>
    <n v="-6074"/>
    <n v="-5472"/>
    <n v="-4615"/>
    <n v="-67540"/>
    <n v="0"/>
    <n v="-50655"/>
  </r>
  <r>
    <s v="PPLETO: TOTAL OPERATING EXPENSE"/>
    <m/>
    <n v="501090"/>
    <s v="FUEL HANDLING"/>
    <x v="1"/>
    <s v="0321 - TRIMBLE COUNTY 2 - GENERATION"/>
    <x v="4"/>
    <s v="PLTL: TOTAL LABOR"/>
    <s v="MA41LGE"/>
    <s v="MA41LGE"/>
    <s v="OTHER"/>
    <s v="P42100: GENERATION"/>
    <n v="-5858"/>
    <n v="-5265"/>
    <n v="-5222"/>
    <n v="-5422"/>
    <n v="-5320"/>
    <n v="-5004"/>
    <n v="-5467"/>
    <n v="-5693"/>
    <n v="-5474"/>
    <n v="-5928"/>
    <n v="-4460"/>
    <n v="-4768"/>
    <n v="-63882"/>
    <n v="0"/>
    <n v="-47911.5"/>
  </r>
  <r>
    <s v="PPLETO: TOTAL OPERATING EXPENSE"/>
    <m/>
    <n v="501090"/>
    <s v="FUEL HANDLING"/>
    <x v="1"/>
    <s v="0321 - TRIMBLE COUNTY 2 - GENERATION"/>
    <x v="3"/>
    <s v="PNTL: TOTAL NON-LABOR"/>
    <s v="MA46LGE"/>
    <s v="MA 46 LGE"/>
    <s v="OTHER"/>
    <s v="P42100: GENERATION"/>
    <n v="-5853"/>
    <n v="-6620"/>
    <n v="-6620"/>
    <n v="-5853"/>
    <n v="-5853"/>
    <n v="-5853"/>
    <n v="-5853"/>
    <n v="-5853"/>
    <n v="-5853"/>
    <n v="-5853"/>
    <n v="-5853"/>
    <n v="-5853"/>
    <n v="-71766"/>
    <n v="0"/>
    <n v="-53824.5"/>
  </r>
  <r>
    <s v="PPLETO: TOTAL OPERATING EXPENSE"/>
    <m/>
    <n v="506109"/>
    <s v="SORBENT INJECTION OPERATION"/>
    <x v="1"/>
    <s v="0321 - TRIMBLE COUNTY 2 - GENERATION"/>
    <x v="9"/>
    <s v="PNTL: TOTAL NON-LABOR"/>
    <s v="MA60KU"/>
    <s v="MA 60 KU"/>
    <s v="OTHER"/>
    <s v="P42100: GENERATION"/>
    <n v="-5851"/>
    <n v="-5851"/>
    <n v="-5851"/>
    <n v="-5851"/>
    <n v="-5851"/>
    <n v="-5851"/>
    <n v="-5851"/>
    <n v="-5851"/>
    <n v="-5851"/>
    <n v="-5851"/>
    <n v="-5851"/>
    <n v="-5851"/>
    <n v="-70218"/>
    <n v="0"/>
    <n v="-52663.5"/>
  </r>
  <r>
    <s v="PPLETO: TOTAL OPERATING EXPENSE"/>
    <m/>
    <n v="506100"/>
    <s v="MISC STM PWR EXP"/>
    <x v="1"/>
    <s v="0321 - TRIMBLE COUNTY 2 - GENERATION"/>
    <x v="5"/>
    <s v="PNTL: TOTAL NON-LABOR"/>
    <s v="MA46LGE"/>
    <s v="MA 46 LGE"/>
    <s v="OTHER"/>
    <s v="P42100: GENERATION"/>
    <n v="-5816"/>
    <n v="-5870"/>
    <n v="-6170"/>
    <n v="-7900"/>
    <n v="-6170"/>
    <n v="-6142"/>
    <n v="-6035"/>
    <n v="-5935"/>
    <n v="-6261"/>
    <n v="-6276"/>
    <n v="-6432"/>
    <n v="-6962"/>
    <n v="-75968"/>
    <n v="0"/>
    <n v="-56976"/>
  </r>
  <r>
    <s v="PPLETO: TOTAL OPERATING EXPENSE"/>
    <m/>
    <n v="500900"/>
    <s v="OPER SUPER/ENG - INDIRECT"/>
    <x v="1"/>
    <s v="0321 - TRIMBLE COUNTY 2 - GENERATION"/>
    <x v="3"/>
    <s v="PLTL: TOTAL LABOR"/>
    <s v="MA41KU"/>
    <s v="MA41KU TC2"/>
    <s v="OTHER"/>
    <s v="P42100: GENERATION"/>
    <n v="-5782"/>
    <n v="-11662"/>
    <n v="-13164"/>
    <n v="-13265"/>
    <n v="-14906"/>
    <n v="-17957"/>
    <n v="-16068"/>
    <n v="-15244"/>
    <n v="-17203"/>
    <n v="-14417"/>
    <n v="-24671"/>
    <n v="-22528"/>
    <n v="-186868"/>
    <n v="0"/>
    <n v="-140151"/>
  </r>
  <r>
    <s v="PPLETO: TOTAL OPERATING EXPENSE"/>
    <m/>
    <n v="501990"/>
    <s v="FUEL HANDLING - INDIRECT"/>
    <x v="1"/>
    <s v="0311 - TRIMBLE COUNTY 1 - GENERATION"/>
    <x v="2"/>
    <s v="PLTL: TOTAL LABOR"/>
    <s v="MA42LGE"/>
    <s v="MA42LGE TC"/>
    <s v="OTHER"/>
    <s v="P42100: GENERATION"/>
    <n v="-5773"/>
    <n v="-5177"/>
    <n v="-5135"/>
    <n v="-5325"/>
    <n v="-5219"/>
    <n v="-4899"/>
    <n v="-5354"/>
    <n v="-5588"/>
    <n v="-5375"/>
    <n v="-5819"/>
    <n v="-4367"/>
    <n v="-4645"/>
    <n v="-62675"/>
    <n v="-47006.25"/>
    <n v="0"/>
  </r>
  <r>
    <s v="PPLETO: TOTAL OPERATING EXPENSE"/>
    <m/>
    <n v="506100"/>
    <s v="MISC STM PWR EXP"/>
    <x v="1"/>
    <s v="0321 - TRIMBLE COUNTY 2 - GENERATION"/>
    <x v="3"/>
    <s v="PLTL: TOTAL LABOR"/>
    <s v="MA46LGE"/>
    <s v="MA 46 LGE"/>
    <s v="OTHER"/>
    <s v="P42100: GENERATION"/>
    <n v="-5751"/>
    <n v="-5153"/>
    <n v="-5141"/>
    <n v="-5351"/>
    <n v="-5267"/>
    <n v="-4966"/>
    <n v="-5433"/>
    <n v="-5596"/>
    <n v="-5398"/>
    <n v="-5833"/>
    <n v="-4451"/>
    <n v="-4831"/>
    <n v="-63170"/>
    <n v="0"/>
    <n v="-47377.5"/>
  </r>
  <r>
    <s v="PPLETO: TOTAL OPERATING EXPENSE"/>
    <m/>
    <n v="511100"/>
    <s v="MTCE-STRUCTURES"/>
    <x v="1"/>
    <s v="0321 - TRIMBLE COUNTY 2 - GENERATION"/>
    <x v="7"/>
    <s v="PNTL: TOTAL NON-LABOR"/>
    <s v="MA46LGE"/>
    <s v="MA 46 LGE"/>
    <s v="OTHER"/>
    <s v="P42100: GENERATION"/>
    <n v="-5749"/>
    <n v="-5747"/>
    <n v="-5889"/>
    <n v="-5610"/>
    <n v="-4901"/>
    <n v="-5049"/>
    <n v="-5757"/>
    <n v="-4907"/>
    <n v="-4907"/>
    <n v="-7876"/>
    <n v="-4624"/>
    <n v="-7449"/>
    <n v="-68465"/>
    <n v="0"/>
    <n v="-51348.75"/>
  </r>
  <r>
    <s v="PPLETO: TOTAL OPERATING EXPENSE"/>
    <m/>
    <n v="512017"/>
    <s v="MTCE-SLUDGE STAB SYS"/>
    <x v="1"/>
    <s v="0301 - TRIMBLE COUNTY COMMON-GENERATION"/>
    <x v="1"/>
    <s v="PNTL: TOTAL NON-LABOR"/>
    <s v="MA40LGE"/>
    <s v="MASS ALLOC 40 BUDGET"/>
    <s v="GEN O M: OTHER"/>
    <s v="P42100: GENERATION"/>
    <n v="-5747"/>
    <n v="-5747"/>
    <n v="-5747"/>
    <n v="-8929"/>
    <n v="-8929"/>
    <n v="-9990"/>
    <n v="-9990"/>
    <n v="-9990"/>
    <n v="-9990"/>
    <n v="-9990"/>
    <n v="-5747"/>
    <n v="-5747"/>
    <n v="-96542"/>
    <n v="-29192.592875478"/>
    <n v="-43213.907124522004"/>
  </r>
  <r>
    <s v="PPLETO: TOTAL OPERATING EXPENSE"/>
    <m/>
    <n v="926106"/>
    <s v="FASB 106 (OPEB) SERVICE COST - BURDENS"/>
    <x v="1"/>
    <s v="0321 - TRIMBLE COUNTY 2 - GENERATION"/>
    <x v="6"/>
    <s v="PLTL: TOTAL LABOR"/>
    <s v="MA41LGE"/>
    <s v="MA41LGE"/>
    <s v="OTHER"/>
    <s v="P42100: GENERATION"/>
    <n v="-5720"/>
    <n v="-5738"/>
    <n v="-6260"/>
    <n v="-5612"/>
    <n v="-5765"/>
    <n v="-5761"/>
    <n v="-5392"/>
    <n v="-6478"/>
    <n v="-5991"/>
    <n v="-5855"/>
    <n v="-5566"/>
    <n v="-5030"/>
    <n v="-69169"/>
    <n v="0"/>
    <n v="-51876.75"/>
  </r>
  <r>
    <s v="PPLETO: TOTAL OPERATING EXPENSE"/>
    <m/>
    <n v="501990"/>
    <s v="FUEL HANDLING - INDIRECT"/>
    <x v="1"/>
    <s v="0321 - TRIMBLE COUNTY 2 - GENERATION"/>
    <x v="7"/>
    <s v="PLTL: TOTAL LABOR"/>
    <s v="MA60KU"/>
    <s v="MA 60 KU"/>
    <s v="OTHER"/>
    <s v="P42100: GENERATION"/>
    <n v="-5716"/>
    <n v="-5412"/>
    <n v="-5906"/>
    <n v="-4947"/>
    <n v="-5690"/>
    <n v="-5439"/>
    <n v="-4980"/>
    <n v="-6072"/>
    <n v="-5231"/>
    <n v="-5767"/>
    <n v="-5199"/>
    <n v="-4252"/>
    <n v="-64612"/>
    <n v="0"/>
    <n v="-48459"/>
  </r>
  <r>
    <s v="PPLETO: TOTAL OPERATING EXPENSE"/>
    <m/>
    <n v="505100"/>
    <s v="ELECTRIC SYS OPR"/>
    <x v="1"/>
    <s v="0321 - TRIMBLE COUNTY 2 - GENERATION"/>
    <x v="6"/>
    <s v="PLTL: TOTAL LABOR"/>
    <s v="MA46LGE"/>
    <s v="MA 46 LGE"/>
    <s v="OTHER"/>
    <s v="P42100: GENERATION"/>
    <n v="-5710"/>
    <n v="-5675"/>
    <n v="-6245"/>
    <n v="-5633"/>
    <n v="-5801"/>
    <n v="-5802"/>
    <n v="-5466"/>
    <n v="-6432"/>
    <n v="-5995"/>
    <n v="-5837"/>
    <n v="-5650"/>
    <n v="-5235"/>
    <n v="-69479"/>
    <n v="0"/>
    <n v="-52109.25"/>
  </r>
  <r>
    <s v="PPLETO: TOTAL OPERATING EXPENSE"/>
    <m/>
    <n v="501090"/>
    <s v="FUEL HANDLING"/>
    <x v="1"/>
    <s v="0321 - TRIMBLE COUNTY 2 - GENERATION"/>
    <x v="2"/>
    <s v="PNTL: TOTAL NON-LABOR"/>
    <s v="MA46LGE"/>
    <s v="MA 46 LGE"/>
    <s v="OTHER"/>
    <s v="P42100: GENERATION"/>
    <n v="-5689"/>
    <n v="-6442"/>
    <n v="-6442"/>
    <n v="-5689"/>
    <n v="-5689"/>
    <n v="-5689"/>
    <n v="-5689"/>
    <n v="-5689"/>
    <n v="-5689"/>
    <n v="-5689"/>
    <n v="-5689"/>
    <n v="-5689"/>
    <n v="-69778"/>
    <n v="0"/>
    <n v="-52333.5"/>
  </r>
  <r>
    <s v="PPLETO: TOTAL OPERATING EXPENSE"/>
    <m/>
    <n v="501090"/>
    <s v="FUEL HANDLING"/>
    <x v="1"/>
    <s v="0321 - TRIMBLE COUNTY 2 - GENERATION"/>
    <x v="3"/>
    <s v="PLTL: TOTAL LABOR"/>
    <s v="MA41LGE"/>
    <s v="MA41LGE"/>
    <s v="OTHER"/>
    <s v="P42100: GENERATION"/>
    <n v="-5688"/>
    <n v="-5111"/>
    <n v="-5070"/>
    <n v="-5263"/>
    <n v="-5165"/>
    <n v="-4858"/>
    <n v="-5308"/>
    <n v="-5527"/>
    <n v="-5314"/>
    <n v="-5755"/>
    <n v="-4330"/>
    <n v="-4629"/>
    <n v="-62019"/>
    <n v="0"/>
    <n v="-46514.25"/>
  </r>
  <r>
    <s v="PPLETO: TOTAL OPERATING EXPENSE"/>
    <m/>
    <n v="506109"/>
    <s v="SORBENT INJECTION OPERATION"/>
    <x v="1"/>
    <s v="0321 - TRIMBLE COUNTY 2 - GENERATION"/>
    <x v="8"/>
    <s v="PNTL: TOTAL NON-LABOR"/>
    <s v="MA60KU"/>
    <s v="MA 60 KU"/>
    <s v="OTHER"/>
    <s v="P42100: GENERATION"/>
    <n v="-5617"/>
    <n v="-5617"/>
    <n v="-5617"/>
    <n v="-5617"/>
    <n v="-5617"/>
    <n v="-5617"/>
    <n v="-5617"/>
    <n v="-5617"/>
    <n v="-5617"/>
    <n v="-5617"/>
    <n v="-5617"/>
    <n v="-5617"/>
    <n v="-67402"/>
    <n v="0"/>
    <n v="-50551.5"/>
  </r>
  <r>
    <s v="PPLETO: TOTAL OPERATING EXPENSE"/>
    <m/>
    <n v="500900"/>
    <s v="OPER SUPER/ENG - INDIRECT"/>
    <x v="1"/>
    <s v="0321 - TRIMBLE COUNTY 2 - GENERATION"/>
    <x v="2"/>
    <s v="PLTL: TOTAL LABOR"/>
    <s v="MA41KU"/>
    <s v="MA41KU TC2"/>
    <s v="OTHER"/>
    <s v="P42100: GENERATION"/>
    <n v="-5614"/>
    <n v="-11322"/>
    <n v="-12781"/>
    <n v="-12879"/>
    <n v="-14471"/>
    <n v="-17434"/>
    <n v="-15600"/>
    <n v="-14800"/>
    <n v="-16701"/>
    <n v="-13997"/>
    <n v="-23952"/>
    <n v="-21871"/>
    <n v="-181422"/>
    <n v="0"/>
    <n v="-136066.5"/>
  </r>
  <r>
    <s v="PPLETO: TOTAL OPERATING EXPENSE"/>
    <m/>
    <n v="501990"/>
    <s v="FUEL HANDLING - INDIRECT"/>
    <x v="1"/>
    <s v="0311 - TRIMBLE COUNTY 1 - GENERATION"/>
    <x v="1"/>
    <s v="PLTL: TOTAL LABOR"/>
    <s v="MA42LGE"/>
    <s v="MA42LGE TC"/>
    <s v="OTHER"/>
    <s v="P42100: GENERATION"/>
    <n v="-5605"/>
    <n v="-5026"/>
    <n v="-4986"/>
    <n v="-5170"/>
    <n v="-5067"/>
    <n v="-4756"/>
    <n v="-5198"/>
    <n v="-5426"/>
    <n v="-5219"/>
    <n v="-5649"/>
    <n v="-4240"/>
    <n v="-4509"/>
    <n v="-60852"/>
    <n v="-45639"/>
    <n v="0"/>
  </r>
  <r>
    <s v="PPLETO: TOTAL OPERATING EXPENSE"/>
    <m/>
    <n v="506100"/>
    <s v="MISC STM PWR EXP"/>
    <x v="1"/>
    <s v="0321 - TRIMBLE COUNTY 2 - GENERATION"/>
    <x v="2"/>
    <s v="PLTL: TOTAL LABOR"/>
    <s v="MA46LGE"/>
    <s v="MA 46 LGE"/>
    <s v="OTHER"/>
    <s v="P42100: GENERATION"/>
    <n v="-5583"/>
    <n v="-5003"/>
    <n v="-4991"/>
    <n v="-5195"/>
    <n v="-5113"/>
    <n v="-4821"/>
    <n v="-5275"/>
    <n v="-5433"/>
    <n v="-5241"/>
    <n v="-5663"/>
    <n v="-4322"/>
    <n v="-4690"/>
    <n v="-61329"/>
    <n v="0"/>
    <n v="-45996.75"/>
  </r>
  <r>
    <s v="PPLETO: TOTAL OPERATING EXPENSE"/>
    <m/>
    <n v="512017"/>
    <s v="MTCE-SLUDGE STAB SYS"/>
    <x v="1"/>
    <s v="0301 - TRIMBLE COUNTY COMMON-GENERATION"/>
    <x v="0"/>
    <s v="PNTL: TOTAL NON-LABOR"/>
    <s v="MA40LGE"/>
    <s v="MASS ALLOC 40 BUDGET"/>
    <s v="GEN O M: OTHER"/>
    <s v="P42100: GENERATION"/>
    <n v="-5579"/>
    <n v="-5579"/>
    <n v="-5579"/>
    <n v="-8669"/>
    <n v="-8669"/>
    <n v="-9699"/>
    <n v="-9699"/>
    <n v="-9699"/>
    <n v="-9699"/>
    <n v="-9699"/>
    <n v="-5579"/>
    <n v="-5579"/>
    <n v="-93730"/>
    <n v="-28342.293822569998"/>
    <n v="-41955.206177430002"/>
  </r>
  <r>
    <s v="PPLETO: TOTAL OPERATING EXPENSE"/>
    <m/>
    <n v="505100"/>
    <s v="ELECTRIC SYS OPR"/>
    <x v="1"/>
    <s v="0321 - TRIMBLE COUNTY 2 - GENERATION"/>
    <x v="5"/>
    <s v="PLTL: TOTAL LABOR"/>
    <s v="MA46LGE"/>
    <s v="MA 46 LGE"/>
    <s v="OTHER"/>
    <s v="P42100: GENERATION"/>
    <n v="-5574"/>
    <n v="-5539"/>
    <n v="-6098"/>
    <n v="-5737"/>
    <n v="-5447"/>
    <n v="-5681"/>
    <n v="-5589"/>
    <n v="-5982"/>
    <n v="-5785"/>
    <n v="-5711"/>
    <n v="-5453"/>
    <n v="-5382"/>
    <n v="-67979"/>
    <n v="0"/>
    <n v="-50984.25"/>
  </r>
  <r>
    <s v="PPLETO: TOTAL OPERATING EXPENSE"/>
    <m/>
    <n v="501090"/>
    <s v="FUEL HANDLING"/>
    <x v="1"/>
    <s v="0321 - TRIMBLE COUNTY 2 - GENERATION"/>
    <x v="1"/>
    <s v="PNTL: TOTAL NON-LABOR"/>
    <s v="MA46LGE"/>
    <s v="MA 46 LGE"/>
    <s v="OTHER"/>
    <s v="P42100: GENERATION"/>
    <n v="-5531"/>
    <n v="-6268"/>
    <n v="-6268"/>
    <n v="-5531"/>
    <n v="-5531"/>
    <n v="-5531"/>
    <n v="-5531"/>
    <n v="-5531"/>
    <n v="-5531"/>
    <n v="-5531"/>
    <n v="-5531"/>
    <n v="-5531"/>
    <n v="-67847"/>
    <n v="0"/>
    <n v="-50885.25"/>
  </r>
  <r>
    <s v="PPLETO: TOTAL OPERATING EXPENSE"/>
    <m/>
    <n v="501090"/>
    <s v="FUEL HANDLING"/>
    <x v="1"/>
    <s v="0321 - TRIMBLE COUNTY 2 - GENERATION"/>
    <x v="2"/>
    <s v="PLTL: TOTAL LABOR"/>
    <s v="MA41LGE"/>
    <s v="MA41LGE"/>
    <s v="OTHER"/>
    <s v="P42100: GENERATION"/>
    <n v="-5522"/>
    <n v="-4962"/>
    <n v="-4922"/>
    <n v="-5110"/>
    <n v="-5015"/>
    <n v="-4717"/>
    <n v="-5153"/>
    <n v="-5366"/>
    <n v="-5160"/>
    <n v="-5588"/>
    <n v="-4204"/>
    <n v="-4494"/>
    <n v="-60212"/>
    <n v="0"/>
    <n v="-45159"/>
  </r>
  <r>
    <s v="PPLETO: TOTAL OPERATING EXPENSE"/>
    <m/>
    <n v="506109"/>
    <s v="SORBENT INJECTION OPERATION"/>
    <x v="1"/>
    <s v="0321 - TRIMBLE COUNTY 2 - GENERATION"/>
    <x v="7"/>
    <s v="PNTL: TOTAL NON-LABOR"/>
    <s v="MA60KU"/>
    <s v="MA 60 KU"/>
    <s v="OTHER"/>
    <s v="P42100: GENERATION"/>
    <n v="-5495"/>
    <n v="-5495"/>
    <n v="-5495"/>
    <n v="-5495"/>
    <n v="-5495"/>
    <n v="-5495"/>
    <n v="-5495"/>
    <n v="-5495"/>
    <n v="-5495"/>
    <n v="-5495"/>
    <n v="-5495"/>
    <n v="-5495"/>
    <n v="-65936"/>
    <n v="0"/>
    <n v="-49452"/>
  </r>
  <r>
    <s v="PPLETO: TOTAL OPERATING EXPENSE"/>
    <m/>
    <n v="500900"/>
    <s v="OPER SUPER/ENG - INDIRECT"/>
    <x v="1"/>
    <s v="0321 - TRIMBLE COUNTY 2 - GENERATION"/>
    <x v="1"/>
    <s v="PLTL: TOTAL LABOR"/>
    <s v="MA41KU"/>
    <s v="MA41KU TC2"/>
    <s v="OTHER"/>
    <s v="P42100: GENERATION"/>
    <n v="-5451"/>
    <n v="-10993"/>
    <n v="-12409"/>
    <n v="-12504"/>
    <n v="-14050"/>
    <n v="-16927"/>
    <n v="-15146"/>
    <n v="-14369"/>
    <n v="-16215"/>
    <n v="-13589"/>
    <n v="-23255"/>
    <n v="-21235"/>
    <n v="-176142"/>
    <n v="0"/>
    <n v="-132106.5"/>
  </r>
  <r>
    <s v="PPLETO: TOTAL OPERATING EXPENSE"/>
    <m/>
    <n v="501990"/>
    <s v="FUEL HANDLING - INDIRECT"/>
    <x v="1"/>
    <s v="0311 - TRIMBLE COUNTY 1 - GENERATION"/>
    <x v="0"/>
    <s v="PLTL: TOTAL LABOR"/>
    <s v="MA42LGE"/>
    <s v="MA42LGE TC"/>
    <s v="OTHER"/>
    <s v="P42100: GENERATION"/>
    <n v="-5441"/>
    <n v="-4880"/>
    <n v="-4841"/>
    <n v="-5020"/>
    <n v="-4919"/>
    <n v="-4618"/>
    <n v="-5047"/>
    <n v="-5268"/>
    <n v="-5067"/>
    <n v="-5485"/>
    <n v="-4117"/>
    <n v="-4378"/>
    <n v="-59079"/>
    <n v="-44309.25"/>
    <n v="0"/>
  </r>
  <r>
    <s v="PPLETO: TOTAL OPERATING EXPENSE"/>
    <m/>
    <n v="514100"/>
    <s v="MTCE-MISC/STM PLANT"/>
    <x v="1"/>
    <s v="0321 - TRIMBLE COUNTY 2 - GENERATION"/>
    <x v="4"/>
    <s v="PLTL: TOTAL LABOR"/>
    <s v="MA60KU"/>
    <s v="MA 60 KU"/>
    <s v="OTHER"/>
    <s v="P42100: GENERATION"/>
    <n v="-5434"/>
    <n v="-4888"/>
    <n v="-4850"/>
    <n v="-5043"/>
    <n v="-4957"/>
    <n v="-4669"/>
    <n v="-5106"/>
    <n v="-5300"/>
    <n v="-5092"/>
    <n v="-5522"/>
    <n v="-4158"/>
    <n v="-4481"/>
    <n v="-59499"/>
    <n v="0"/>
    <n v="-44624.25"/>
  </r>
  <r>
    <s v="PPLETO: TOTAL OPERATING EXPENSE"/>
    <m/>
    <n v="506100"/>
    <s v="MISC STM PWR EXP"/>
    <x v="1"/>
    <s v="0321 - TRIMBLE COUNTY 2 - GENERATION"/>
    <x v="1"/>
    <s v="PLTL: TOTAL LABOR"/>
    <s v="MA46LGE"/>
    <s v="MA 46 LGE"/>
    <s v="OTHER"/>
    <s v="P42100: GENERATION"/>
    <n v="-5421"/>
    <n v="-4857"/>
    <n v="-4846"/>
    <n v="-5043"/>
    <n v="-4965"/>
    <n v="-4681"/>
    <n v="-5121"/>
    <n v="-5275"/>
    <n v="-5088"/>
    <n v="-5499"/>
    <n v="-4196"/>
    <n v="-4553"/>
    <n v="-59545"/>
    <n v="0"/>
    <n v="-44658.75"/>
  </r>
  <r>
    <s v="PPLETO: TOTAL OPERATING EXPENSE"/>
    <m/>
    <n v="512017"/>
    <s v="MTCE-SLUDGE STAB SYS"/>
    <x v="1"/>
    <s v="0301 - TRIMBLE COUNTY COMMON-GENERATION"/>
    <x v="7"/>
    <s v="PNTL: TOTAL NON-LABOR"/>
    <s v="MA40LGE"/>
    <s v="MASS ALLOC 40 BUDGET"/>
    <s v="GEN O M: OTHER"/>
    <s v="P42100: GENERATION"/>
    <n v="-5417"/>
    <n v="-5417"/>
    <n v="-5417"/>
    <n v="-8417"/>
    <n v="-8417"/>
    <n v="-9417"/>
    <n v="-9417"/>
    <n v="-9417"/>
    <n v="-9417"/>
    <n v="-9417"/>
    <n v="-5417"/>
    <n v="-5417"/>
    <n v="-91000"/>
    <n v="-27516.790118999998"/>
    <n v="-40733.209881000002"/>
  </r>
  <r>
    <s v="PPLETO: TOTAL OPERATING EXPENSE"/>
    <m/>
    <n v="512017"/>
    <s v="MTCE-SLUDGE STAB SYS"/>
    <x v="1"/>
    <s v="0301 - TRIMBLE COUNTY COMMON-GENERATION"/>
    <x v="8"/>
    <s v="PNTL: TOTAL NON-LABOR"/>
    <s v="MA40LGE"/>
    <s v="MASS ALLOC 40 BUDGET"/>
    <s v="GEN O M: OTHER"/>
    <s v="P42100: GENERATION"/>
    <n v="-5417"/>
    <n v="-5417"/>
    <n v="-5417"/>
    <n v="-8417"/>
    <n v="-8417"/>
    <n v="-9417"/>
    <n v="-9417"/>
    <n v="-9417"/>
    <n v="-9417"/>
    <n v="-9417"/>
    <n v="-5417"/>
    <n v="-5417"/>
    <n v="-91000"/>
    <n v="-27516.790118999998"/>
    <n v="-40733.209881000002"/>
  </r>
  <r>
    <s v="PPLETO: TOTAL OPERATING EXPENSE"/>
    <m/>
    <n v="512017"/>
    <s v="MTCE-SLUDGE STAB SYS"/>
    <x v="1"/>
    <s v="0301 - TRIMBLE COUNTY COMMON-GENERATION"/>
    <x v="9"/>
    <s v="PNTL: TOTAL NON-LABOR"/>
    <s v="MA40LGE"/>
    <s v="MASS ALLOC 40 BUDGET"/>
    <s v="GEN O M: OTHER"/>
    <s v="P42100: GENERATION"/>
    <n v="-5417"/>
    <n v="-5417"/>
    <n v="-5417"/>
    <n v="-8417"/>
    <n v="-8417"/>
    <n v="-9417"/>
    <n v="-9417"/>
    <n v="-9417"/>
    <n v="-9417"/>
    <n v="-9417"/>
    <n v="-5417"/>
    <n v="-5417"/>
    <n v="-91000"/>
    <n v="-27516.790118999998"/>
    <n v="-40733.209881000002"/>
  </r>
  <r>
    <s v="PPLETO: TOTAL OPERATING EXPENSE"/>
    <m/>
    <n v="511100"/>
    <s v="MTCE-STRUCTURES"/>
    <x v="1"/>
    <s v="0321 - TRIMBLE COUNTY 2 - GENERATION"/>
    <x v="4"/>
    <s v="PLTL: TOTAL LABOR"/>
    <s v="MA41LGE"/>
    <s v="MA41LGE"/>
    <s v="OTHER"/>
    <s v="P42100: GENERATION"/>
    <n v="-5414"/>
    <n v="-4851"/>
    <n v="-4846"/>
    <n v="-5051"/>
    <n v="-4979"/>
    <n v="-4700"/>
    <n v="-5147"/>
    <n v="-5281"/>
    <n v="-5094"/>
    <n v="-5507"/>
    <n v="-4216"/>
    <n v="-4610"/>
    <n v="-59696"/>
    <n v="0"/>
    <n v="-44772"/>
  </r>
  <r>
    <s v="PPLETO: TOTAL OPERATING EXPENSE"/>
    <m/>
    <n v="501090"/>
    <s v="FUEL HANDLING"/>
    <x v="1"/>
    <s v="0321 - TRIMBLE COUNTY 2 - GENERATION"/>
    <x v="0"/>
    <s v="PNTL: TOTAL NON-LABOR"/>
    <s v="MA46LGE"/>
    <s v="MA 46 LGE"/>
    <s v="OTHER"/>
    <s v="P42100: GENERATION"/>
    <n v="-5377"/>
    <n v="-6100"/>
    <n v="-6100"/>
    <n v="-5377"/>
    <n v="-5377"/>
    <n v="-5377"/>
    <n v="-5377"/>
    <n v="-5377"/>
    <n v="-5377"/>
    <n v="-5377"/>
    <n v="-5377"/>
    <n v="-5377"/>
    <n v="-65969"/>
    <n v="0"/>
    <n v="-49476.75"/>
  </r>
  <r>
    <s v="PPLETO: TOTAL OPERATING EXPENSE"/>
    <m/>
    <n v="501090"/>
    <s v="FUEL HANDLING"/>
    <x v="1"/>
    <s v="0321 - TRIMBLE COUNTY 2 - GENERATION"/>
    <x v="1"/>
    <s v="PLTL: TOTAL LABOR"/>
    <s v="MA41LGE"/>
    <s v="MA41LGE"/>
    <s v="OTHER"/>
    <s v="P42100: GENERATION"/>
    <n v="-5361"/>
    <n v="-4818"/>
    <n v="-4779"/>
    <n v="-4961"/>
    <n v="-4869"/>
    <n v="-4579"/>
    <n v="-5003"/>
    <n v="-5210"/>
    <n v="-5009"/>
    <n v="-5425"/>
    <n v="-4081"/>
    <n v="-4363"/>
    <n v="-58460"/>
    <n v="0"/>
    <n v="-43845"/>
  </r>
  <r>
    <s v="PPLETO: TOTAL OPERATING EXPENSE"/>
    <m/>
    <n v="926002"/>
    <s v="GROUP LIFE INSURANCE EXPENSE - BURDENS"/>
    <x v="1"/>
    <s v="0321 - TRIMBLE COUNTY 2 - GENERATION"/>
    <x v="4"/>
    <s v="PLTL: TOTAL LABOR"/>
    <s v="MA41LGE"/>
    <s v="MA41LGE"/>
    <s v="OTHER"/>
    <s v="P42100: GENERATION"/>
    <n v="-5353"/>
    <n v="-4817"/>
    <n v="-4781"/>
    <n v="-4974"/>
    <n v="-4892"/>
    <n v="-4610"/>
    <n v="-5043"/>
    <n v="-5228"/>
    <n v="-5022"/>
    <n v="-5448"/>
    <n v="-4106"/>
    <n v="-4439"/>
    <n v="-58711"/>
    <n v="0"/>
    <n v="-44033.25"/>
  </r>
  <r>
    <s v="PPLETO: TOTAL OPERATING EXPENSE"/>
    <m/>
    <n v="506109"/>
    <s v="SORBENT INJECTION OPERATION"/>
    <x v="1"/>
    <s v="0321 - TRIMBLE COUNTY 2 - GENERATION"/>
    <x v="6"/>
    <s v="PNTL: TOTAL NON-LABOR"/>
    <s v="MA60KU"/>
    <s v="MA 60 KU"/>
    <s v="OTHER"/>
    <s v="P42100: GENERATION"/>
    <n v="-5324"/>
    <n v="-5324"/>
    <n v="-5324"/>
    <n v="-5324"/>
    <n v="-5324"/>
    <n v="-5324"/>
    <n v="-5324"/>
    <n v="-5324"/>
    <n v="-5324"/>
    <n v="-5324"/>
    <n v="-5324"/>
    <n v="-5324"/>
    <n v="-63892"/>
    <n v="0"/>
    <n v="-47919"/>
  </r>
  <r>
    <s v="PPLETO: TOTAL OPERATING EXPENSE"/>
    <m/>
    <n v="500900"/>
    <s v="OPER SUPER/ENG - INDIRECT"/>
    <x v="1"/>
    <s v="0321 - TRIMBLE COUNTY 2 - GENERATION"/>
    <x v="0"/>
    <s v="PLTL: TOTAL LABOR"/>
    <s v="MA41KU"/>
    <s v="MA41KU TC2"/>
    <s v="OTHER"/>
    <s v="P42100: GENERATION"/>
    <n v="-5292"/>
    <n v="-10673"/>
    <n v="-12047"/>
    <n v="-12140"/>
    <n v="-13641"/>
    <n v="-16434"/>
    <n v="-14705"/>
    <n v="-13951"/>
    <n v="-15743"/>
    <n v="-13194"/>
    <n v="-22578"/>
    <n v="-20616"/>
    <n v="-171012"/>
    <n v="0"/>
    <n v="-128259"/>
  </r>
  <r>
    <s v="PPLETO: TOTAL OPERATING EXPENSE"/>
    <m/>
    <n v="501990"/>
    <s v="FUEL HANDLING - INDIRECT"/>
    <x v="1"/>
    <s v="0311 - TRIMBLE COUNTY 1 - GENERATION"/>
    <x v="9"/>
    <s v="PLTL: TOTAL LABOR"/>
    <s v="MA42LGE"/>
    <s v="MA42LGE TC"/>
    <s v="OTHER"/>
    <s v="P42100: GENERATION"/>
    <n v="-5283"/>
    <n v="-4738"/>
    <n v="-4700"/>
    <n v="-4873"/>
    <n v="-4776"/>
    <n v="-4483"/>
    <n v="-4900"/>
    <n v="-5114"/>
    <n v="-4919"/>
    <n v="-5325"/>
    <n v="-3997"/>
    <n v="-4251"/>
    <n v="-57358"/>
    <n v="-43018.5"/>
    <n v="0"/>
  </r>
  <r>
    <s v="PPLETO: TOTAL OPERATING EXPENSE"/>
    <m/>
    <n v="514100"/>
    <s v="MTCE-MISC/STM PLANT"/>
    <x v="1"/>
    <s v="0321 - TRIMBLE COUNTY 2 - GENERATION"/>
    <x v="3"/>
    <s v="PLTL: TOTAL LABOR"/>
    <s v="MA60KU"/>
    <s v="MA 60 KU"/>
    <s v="OTHER"/>
    <s v="P42100: GENERATION"/>
    <n v="-5275"/>
    <n v="-4745"/>
    <n v="-4708"/>
    <n v="-4896"/>
    <n v="-4813"/>
    <n v="-4533"/>
    <n v="-4957"/>
    <n v="-5146"/>
    <n v="-4944"/>
    <n v="-5361"/>
    <n v="-4036"/>
    <n v="-4350"/>
    <n v="-57764"/>
    <n v="0"/>
    <n v="-43323"/>
  </r>
  <r>
    <s v="PPLETO: TOTAL OPERATING EXPENSE"/>
    <m/>
    <n v="506100"/>
    <s v="MISC STM PWR EXP"/>
    <x v="1"/>
    <s v="0321 - TRIMBLE COUNTY 2 - GENERATION"/>
    <x v="0"/>
    <s v="PLTL: TOTAL LABOR"/>
    <s v="MA46LGE"/>
    <s v="MA 46 LGE"/>
    <s v="OTHER"/>
    <s v="P42100: GENERATION"/>
    <n v="-5263"/>
    <n v="-4716"/>
    <n v="-4705"/>
    <n v="-4897"/>
    <n v="-4820"/>
    <n v="-4544"/>
    <n v="-4972"/>
    <n v="-5122"/>
    <n v="-4940"/>
    <n v="-5338"/>
    <n v="-4074"/>
    <n v="-4421"/>
    <n v="-57810"/>
    <n v="0"/>
    <n v="-43357.5"/>
  </r>
  <r>
    <s v="PPLETO: TOTAL OPERATING EXPENSE"/>
    <m/>
    <n v="511100"/>
    <s v="MTCE-STRUCTURES"/>
    <x v="1"/>
    <s v="0321 - TRIMBLE COUNTY 2 - GENERATION"/>
    <x v="3"/>
    <s v="PLTL: TOTAL LABOR"/>
    <s v="MA41LGE"/>
    <s v="MA41LGE"/>
    <s v="OTHER"/>
    <s v="P42100: GENERATION"/>
    <n v="-5256"/>
    <n v="-4710"/>
    <n v="-4705"/>
    <n v="-4903"/>
    <n v="-4834"/>
    <n v="-4563"/>
    <n v="-4996"/>
    <n v="-5127"/>
    <n v="-4946"/>
    <n v="-5347"/>
    <n v="-4093"/>
    <n v="-4475"/>
    <n v="-57956"/>
    <n v="0"/>
    <n v="-43467"/>
  </r>
  <r>
    <s v="PPLETO: TOTAL OPERATING EXPENSE"/>
    <m/>
    <n v="501990"/>
    <s v="FUEL HANDLING - INDIRECT"/>
    <x v="1"/>
    <s v="0321 - TRIMBLE COUNTY 2 - GENERATION"/>
    <x v="6"/>
    <s v="PLTL: TOTAL LABOR"/>
    <s v="MA60KU"/>
    <s v="MA 60 KU"/>
    <s v="OTHER"/>
    <s v="P42100: GENERATION"/>
    <n v="-5251"/>
    <n v="-5253"/>
    <n v="-5744"/>
    <n v="-5111"/>
    <n v="-5234"/>
    <n v="-5217"/>
    <n v="-4849"/>
    <n v="-5904"/>
    <n v="-5462"/>
    <n v="-5309"/>
    <n v="-5057"/>
    <n v="-4451"/>
    <n v="-62842"/>
    <n v="0"/>
    <n v="-47131.5"/>
  </r>
  <r>
    <s v="PPLETO: TOTAL OPERATING EXPENSE"/>
    <m/>
    <n v="925002"/>
    <s v="WORKERS COMP EXPENSE - BURDENS"/>
    <x v="1"/>
    <s v="0321 - TRIMBLE COUNTY 2 - GENERATION"/>
    <x v="7"/>
    <s v="PLTL: TOTAL LABOR"/>
    <s v="MA41LGE"/>
    <s v="MA41LGE"/>
    <s v="OTHER"/>
    <s v="P42100: GENERATION"/>
    <n v="-5251"/>
    <n v="-4986"/>
    <n v="-5439"/>
    <n v="-4591"/>
    <n v="-5281"/>
    <n v="-5066"/>
    <n v="-4740"/>
    <n v="-5702"/>
    <n v="-4919"/>
    <n v="-5435"/>
    <n v="-4897"/>
    <n v="-4130"/>
    <n v="-60437"/>
    <n v="0"/>
    <n v="-45327.75"/>
  </r>
  <r>
    <s v="PPLETO: TOTAL OPERATING EXPENSE"/>
    <m/>
    <n v="501090"/>
    <s v="FUEL HANDLING"/>
    <x v="1"/>
    <s v="0321 - TRIMBLE COUNTY 2 - GENERATION"/>
    <x v="9"/>
    <s v="PNTL: TOTAL NON-LABOR"/>
    <s v="MA46LGE"/>
    <s v="MA 46 LGE"/>
    <s v="OTHER"/>
    <s v="P42100: GENERATION"/>
    <n v="-5227"/>
    <n v="-5936"/>
    <n v="-5936"/>
    <n v="-5227"/>
    <n v="-5227"/>
    <n v="-5227"/>
    <n v="-5227"/>
    <n v="-5227"/>
    <n v="-5227"/>
    <n v="-5227"/>
    <n v="-5227"/>
    <n v="-5227"/>
    <n v="-64144"/>
    <n v="0"/>
    <n v="-48108"/>
  </r>
  <r>
    <s v="PPLETO: TOTAL OPERATING EXPENSE"/>
    <m/>
    <n v="513100"/>
    <s v="MTCE-ELECTRIC PLANT"/>
    <x v="1"/>
    <s v="0321 - TRIMBLE COUNTY 2 - GENERATION"/>
    <x v="4"/>
    <s v="PNTL: TOTAL NON-LABOR"/>
    <s v="MA60KU"/>
    <s v="MA 60 KU"/>
    <s v="OTHER"/>
    <s v="P42100: GENERATION"/>
    <n v="-5223"/>
    <n v="-5223"/>
    <n v="-5223"/>
    <n v="-9986"/>
    <n v="-5223"/>
    <n v="-9947"/>
    <n v="-11547"/>
    <n v="-5223"/>
    <n v="382"/>
    <n v="-30436"/>
    <n v="-5800"/>
    <n v="-5223"/>
    <n v="-98672"/>
    <n v="0"/>
    <n v="-74004"/>
  </r>
  <r>
    <s v="PPLETO: TOTAL OPERATING EXPENSE"/>
    <m/>
    <n v="501090"/>
    <s v="FUEL HANDLING"/>
    <x v="1"/>
    <s v="0321 - TRIMBLE COUNTY 2 - GENERATION"/>
    <x v="0"/>
    <s v="PLTL: TOTAL LABOR"/>
    <s v="MA41LGE"/>
    <s v="MA41LGE"/>
    <s v="OTHER"/>
    <s v="P42100: GENERATION"/>
    <n v="-5205"/>
    <n v="-4678"/>
    <n v="-4640"/>
    <n v="-4817"/>
    <n v="-4727"/>
    <n v="-4446"/>
    <n v="-4858"/>
    <n v="-5058"/>
    <n v="-4863"/>
    <n v="-5267"/>
    <n v="-3963"/>
    <n v="-4236"/>
    <n v="-56757"/>
    <n v="0"/>
    <n v="-42567.75"/>
  </r>
  <r>
    <s v="PPLETO: TOTAL OPERATING EXPENSE"/>
    <m/>
    <n v="926002"/>
    <s v="GROUP LIFE INSURANCE EXPENSE - BURDENS"/>
    <x v="1"/>
    <s v="0321 - TRIMBLE COUNTY 2 - GENERATION"/>
    <x v="3"/>
    <s v="PLTL: TOTAL LABOR"/>
    <s v="MA41LGE"/>
    <s v="MA41LGE"/>
    <s v="OTHER"/>
    <s v="P42100: GENERATION"/>
    <n v="-5197"/>
    <n v="-4677"/>
    <n v="-4641"/>
    <n v="-4829"/>
    <n v="-4750"/>
    <n v="-4476"/>
    <n v="-4896"/>
    <n v="-5075"/>
    <n v="-4875"/>
    <n v="-5289"/>
    <n v="-3986"/>
    <n v="-4309"/>
    <n v="-57000"/>
    <n v="0"/>
    <n v="-42750"/>
  </r>
  <r>
    <s v="PPLETO: TOTAL OPERATING EXPENSE"/>
    <m/>
    <n v="926005"/>
    <s v="LONG TERM DISABILITY EXPENSE - BURDENS"/>
    <x v="1"/>
    <s v="0321 - TRIMBLE COUNTY 2 - GENERATION"/>
    <x v="4"/>
    <s v="PLTL: TOTAL LABOR"/>
    <s v="MA41LGE"/>
    <s v="MA41LGE"/>
    <s v="OTHER"/>
    <s v="P42100: GENERATION"/>
    <n v="-5161"/>
    <n v="-4644"/>
    <n v="-4609"/>
    <n v="-4795"/>
    <n v="-4716"/>
    <n v="-4444"/>
    <n v="-4861"/>
    <n v="-5040"/>
    <n v="-4841"/>
    <n v="-5252"/>
    <n v="-3958"/>
    <n v="-4279"/>
    <n v="-56601"/>
    <n v="0"/>
    <n v="-42450.75"/>
  </r>
  <r>
    <s v="PPLETO: TOTAL OPERATING EXPENSE"/>
    <m/>
    <n v="501990"/>
    <s v="FUEL HANDLING - INDIRECT"/>
    <x v="1"/>
    <s v="0311 - TRIMBLE COUNTY 1 - GENERATION"/>
    <x v="8"/>
    <s v="PLTL: TOTAL LABOR"/>
    <s v="MA42LGE"/>
    <s v="MA42LGE TC"/>
    <s v="OTHER"/>
    <s v="P42100: GENERATION"/>
    <n v="-5150"/>
    <n v="-4887"/>
    <n v="-4582"/>
    <n v="-4753"/>
    <n v="-4927"/>
    <n v="-4106"/>
    <n v="-4781"/>
    <n v="-4988"/>
    <n v="-4529"/>
    <n v="-5194"/>
    <n v="-4168"/>
    <n v="-3885"/>
    <n v="-55950"/>
    <n v="-41962.5"/>
    <n v="0"/>
  </r>
  <r>
    <s v="PPLETO: TOTAL OPERATING EXPENSE"/>
    <m/>
    <n v="500900"/>
    <s v="OPER SUPER/ENG - INDIRECT"/>
    <x v="1"/>
    <s v="0321 - TRIMBLE COUNTY 2 - GENERATION"/>
    <x v="9"/>
    <s v="PLTL: TOTAL LABOR"/>
    <s v="MA41KU"/>
    <s v="MA41KU TC2"/>
    <s v="OTHER"/>
    <s v="P42100: GENERATION"/>
    <n v="-5138"/>
    <n v="-10362"/>
    <n v="-11696"/>
    <n v="-11786"/>
    <n v="-13244"/>
    <n v="-15955"/>
    <n v="-14276"/>
    <n v="-13544"/>
    <n v="-15284"/>
    <n v="-12809"/>
    <n v="-21920"/>
    <n v="-20016"/>
    <n v="-166031"/>
    <n v="0"/>
    <n v="-124523.25"/>
  </r>
  <r>
    <s v="PPLETO: TOTAL OPERATING EXPENSE"/>
    <m/>
    <n v="514100"/>
    <s v="MTCE-MISC/STM PLANT"/>
    <x v="1"/>
    <s v="0321 - TRIMBLE COUNTY 2 - GENERATION"/>
    <x v="2"/>
    <s v="PLTL: TOTAL LABOR"/>
    <s v="MA60KU"/>
    <s v="MA 60 KU"/>
    <s v="OTHER"/>
    <s v="P42100: GENERATION"/>
    <n v="-5122"/>
    <n v="-4607"/>
    <n v="-4571"/>
    <n v="-4754"/>
    <n v="-4672"/>
    <n v="-4400"/>
    <n v="-4812"/>
    <n v="-4996"/>
    <n v="-4800"/>
    <n v="-5205"/>
    <n v="-3919"/>
    <n v="-4224"/>
    <n v="-56081"/>
    <n v="0"/>
    <n v="-42060.75"/>
  </r>
  <r>
    <s v="PPLETO: TOTAL OPERATING EXPENSE"/>
    <m/>
    <n v="501990"/>
    <s v="FUEL HANDLING - INDIRECT"/>
    <x v="1"/>
    <s v="0321 - TRIMBLE COUNTY 2 - GENERATION"/>
    <x v="5"/>
    <s v="PLTL: TOTAL LABOR"/>
    <s v="MA60KU"/>
    <s v="MA 60 KU"/>
    <s v="OTHER"/>
    <s v="P42100: GENERATION"/>
    <n v="-5112"/>
    <n v="-5119"/>
    <n v="-5593"/>
    <n v="-5200"/>
    <n v="-4883"/>
    <n v="-5088"/>
    <n v="-4952"/>
    <n v="-5460"/>
    <n v="-5249"/>
    <n v="-5176"/>
    <n v="-4857"/>
    <n v="-4573"/>
    <n v="-61261"/>
    <n v="0"/>
    <n v="-45945.75"/>
  </r>
  <r>
    <s v="PPLETO: TOTAL OPERATING EXPENSE"/>
    <m/>
    <n v="506100"/>
    <s v="MISC STM PWR EXP"/>
    <x v="1"/>
    <s v="0321 - TRIMBLE COUNTY 2 - GENERATION"/>
    <x v="9"/>
    <s v="PLTL: TOTAL LABOR"/>
    <s v="MA46LGE"/>
    <s v="MA 46 LGE"/>
    <s v="OTHER"/>
    <s v="P42100: GENERATION"/>
    <n v="-5110"/>
    <n v="-4578"/>
    <n v="-4568"/>
    <n v="-4754"/>
    <n v="-4680"/>
    <n v="-4412"/>
    <n v="-4827"/>
    <n v="-4972"/>
    <n v="-4796"/>
    <n v="-5183"/>
    <n v="-3955"/>
    <n v="-4292"/>
    <n v="-56126"/>
    <n v="0"/>
    <n v="-42094.5"/>
  </r>
  <r>
    <s v="PPLETO: TOTAL OPERATING EXPENSE"/>
    <m/>
    <n v="511100"/>
    <s v="MTCE-STRUCTURES"/>
    <x v="1"/>
    <s v="0321 - TRIMBLE COUNTY 2 - GENERATION"/>
    <x v="2"/>
    <s v="PLTL: TOTAL LABOR"/>
    <s v="MA41LGE"/>
    <s v="MA41LGE"/>
    <s v="OTHER"/>
    <s v="P42100: GENERATION"/>
    <n v="-5103"/>
    <n v="-4572"/>
    <n v="-4568"/>
    <n v="-4761"/>
    <n v="-4693"/>
    <n v="-4430"/>
    <n v="-4851"/>
    <n v="-4977"/>
    <n v="-4802"/>
    <n v="-5191"/>
    <n v="-3974"/>
    <n v="-4345"/>
    <n v="-56267"/>
    <n v="0"/>
    <n v="-42200.25"/>
  </r>
  <r>
    <s v="PPLETO: TOTAL OPERATING EXPENSE"/>
    <m/>
    <n v="513100"/>
    <s v="MTCE-ELECTRIC PLANT"/>
    <x v="1"/>
    <s v="0321 - TRIMBLE COUNTY 2 - GENERATION"/>
    <x v="3"/>
    <s v="PNTL: TOTAL NON-LABOR"/>
    <s v="MA60KU"/>
    <s v="MA 60 KU"/>
    <s v="OTHER"/>
    <s v="P42100: GENERATION"/>
    <n v="-5095"/>
    <n v="-5095"/>
    <n v="-5095"/>
    <n v="-9719"/>
    <n v="-5095"/>
    <n v="-9682"/>
    <n v="-11279"/>
    <n v="-5095"/>
    <n v="347"/>
    <n v="-29578"/>
    <n v="-5655"/>
    <n v="-5095"/>
    <n v="-96136"/>
    <n v="0"/>
    <n v="-72102"/>
  </r>
  <r>
    <s v="PPLETO: TOTAL OPERATING EXPENSE"/>
    <m/>
    <n v="501090"/>
    <s v="FUEL HANDLING"/>
    <x v="1"/>
    <s v="0321 - TRIMBLE COUNTY 2 - GENERATION"/>
    <x v="8"/>
    <s v="PNTL: TOTAL NON-LABOR"/>
    <s v="MA46LGE"/>
    <s v="MA 46 LGE"/>
    <s v="OTHER"/>
    <s v="P42100: GENERATION"/>
    <n v="-5087"/>
    <n v="-5087"/>
    <n v="-5796"/>
    <n v="-5087"/>
    <n v="-5796"/>
    <n v="-5087"/>
    <n v="-5087"/>
    <n v="-5087"/>
    <n v="-5087"/>
    <n v="-5087"/>
    <n v="-5087"/>
    <n v="-5087"/>
    <n v="-62463"/>
    <n v="0"/>
    <n v="-46847.25"/>
  </r>
  <r>
    <s v="PPLETO: TOTAL OPERATING EXPENSE"/>
    <m/>
    <n v="501090"/>
    <s v="FUEL HANDLING"/>
    <x v="1"/>
    <s v="0321 - TRIMBLE COUNTY 2 - GENERATION"/>
    <x v="9"/>
    <s v="PLTL: TOTAL LABOR"/>
    <s v="MA41LGE"/>
    <s v="MA41LGE"/>
    <s v="OTHER"/>
    <s v="P42100: GENERATION"/>
    <n v="-5053"/>
    <n v="-4541"/>
    <n v="-4505"/>
    <n v="-4677"/>
    <n v="-4589"/>
    <n v="-4316"/>
    <n v="-4716"/>
    <n v="-4911"/>
    <n v="-4722"/>
    <n v="-5114"/>
    <n v="-3847"/>
    <n v="-4113"/>
    <n v="-55104"/>
    <n v="0"/>
    <n v="-41328"/>
  </r>
  <r>
    <s v="PPLETO: TOTAL OPERATING EXPENSE"/>
    <m/>
    <n v="926002"/>
    <s v="GROUP LIFE INSURANCE EXPENSE - BURDENS"/>
    <x v="1"/>
    <s v="0321 - TRIMBLE COUNTY 2 - GENERATION"/>
    <x v="2"/>
    <s v="PLTL: TOTAL LABOR"/>
    <s v="MA41LGE"/>
    <s v="MA41LGE"/>
    <s v="OTHER"/>
    <s v="P42100: GENERATION"/>
    <n v="-5046"/>
    <n v="-4540"/>
    <n v="-4506"/>
    <n v="-4688"/>
    <n v="-4611"/>
    <n v="-4345"/>
    <n v="-4753"/>
    <n v="-4927"/>
    <n v="-4733"/>
    <n v="-5135"/>
    <n v="-3870"/>
    <n v="-4184"/>
    <n v="-55339"/>
    <n v="0"/>
    <n v="-41504.25"/>
  </r>
  <r>
    <s v="PPLETO: TOTAL OPERATING EXPENSE"/>
    <m/>
    <n v="926005"/>
    <s v="LONG TERM DISABILITY EXPENSE - BURDENS"/>
    <x v="1"/>
    <s v="0321 - TRIMBLE COUNTY 2 - GENERATION"/>
    <x v="3"/>
    <s v="PLTL: TOTAL LABOR"/>
    <s v="MA41LGE"/>
    <s v="MA41LGE"/>
    <s v="OTHER"/>
    <s v="P42100: GENERATION"/>
    <n v="-5010"/>
    <n v="-4509"/>
    <n v="-4474"/>
    <n v="-4656"/>
    <n v="-4579"/>
    <n v="-4315"/>
    <n v="-4720"/>
    <n v="-4893"/>
    <n v="-4700"/>
    <n v="-5099"/>
    <n v="-3843"/>
    <n v="-4154"/>
    <n v="-54951"/>
    <n v="0"/>
    <n v="-41213.25"/>
  </r>
  <r>
    <s v="PPLETO: TOTAL OPERATING EXPENSE"/>
    <m/>
    <n v="506900"/>
    <s v="MISC STM PWR EXP - INDIRECT"/>
    <x v="1"/>
    <s v="0321 - TRIMBLE COUNTY 2 - GENERATION"/>
    <x v="5"/>
    <s v="PNTL: TOTAL NON-LABOR"/>
    <s v="MA60KU"/>
    <s v="MA 60 KU"/>
    <s v="OTHER"/>
    <s v="P42100: GENERATION"/>
    <n v="-4984"/>
    <n v="-5078"/>
    <n v="-4905"/>
    <n v="-5126"/>
    <n v="-4817"/>
    <n v="-6479"/>
    <n v="-7650"/>
    <n v="-7166"/>
    <n v="-9335"/>
    <n v="-8219"/>
    <n v="-8000"/>
    <n v="-7788"/>
    <n v="-79547"/>
    <n v="0"/>
    <n v="-59660.25"/>
  </r>
  <r>
    <s v="PPLETO: TOTAL OPERATING EXPENSE"/>
    <m/>
    <n v="506100"/>
    <s v="MISC STM PWR EXP"/>
    <x v="1"/>
    <s v="0321 - TRIMBLE COUNTY 2 - GENERATION"/>
    <x v="8"/>
    <s v="PLTL: TOTAL LABOR"/>
    <s v="MA46LGE"/>
    <s v="MA 46 LGE"/>
    <s v="OTHER"/>
    <s v="P42100: GENERATION"/>
    <n v="-4983"/>
    <n v="-4718"/>
    <n v="-4456"/>
    <n v="-4639"/>
    <n v="-4822"/>
    <n v="-4055"/>
    <n v="-4715"/>
    <n v="-4852"/>
    <n v="-4427"/>
    <n v="-5058"/>
    <n v="-4116"/>
    <n v="-3946"/>
    <n v="-54788"/>
    <n v="0"/>
    <n v="-41091"/>
  </r>
  <r>
    <s v="PPLETO: TOTAL OPERATING EXPENSE"/>
    <m/>
    <n v="514100"/>
    <s v="MTCE-MISC/STM PLANT"/>
    <x v="1"/>
    <s v="0321 - TRIMBLE COUNTY 2 - GENERATION"/>
    <x v="1"/>
    <s v="PLTL: TOTAL LABOR"/>
    <s v="MA60KU"/>
    <s v="MA 60 KU"/>
    <s v="OTHER"/>
    <s v="P42100: GENERATION"/>
    <n v="-4973"/>
    <n v="-4473"/>
    <n v="-4438"/>
    <n v="-4615"/>
    <n v="-4536"/>
    <n v="-4272"/>
    <n v="-4672"/>
    <n v="-4850"/>
    <n v="-4660"/>
    <n v="-5053"/>
    <n v="-3805"/>
    <n v="-4101"/>
    <n v="-54449"/>
    <n v="0"/>
    <n v="-40836.75"/>
  </r>
  <r>
    <s v="PPLETO: TOTAL OPERATING EXPENSE"/>
    <m/>
    <n v="513100"/>
    <s v="MTCE-ELECTRIC PLANT"/>
    <x v="1"/>
    <s v="0321 - TRIMBLE COUNTY 2 - GENERATION"/>
    <x v="2"/>
    <s v="PNTL: TOTAL NON-LABOR"/>
    <s v="MA60KU"/>
    <s v="MA 60 KU"/>
    <s v="OTHER"/>
    <s v="P42100: GENERATION"/>
    <n v="-4970"/>
    <n v="-4970"/>
    <n v="-4970"/>
    <n v="-242335"/>
    <n v="-4970"/>
    <n v="-9423"/>
    <n v="-11018"/>
    <n v="-4970"/>
    <n v="313"/>
    <n v="-28745"/>
    <n v="-5515"/>
    <n v="-4970"/>
    <n v="-326545"/>
    <n v="0"/>
    <n v="-244908.75"/>
  </r>
  <r>
    <s v="PPLETO: TOTAL OPERATING EXPENSE"/>
    <m/>
    <n v="500900"/>
    <s v="OPER SUPER/ENG - INDIRECT"/>
    <x v="1"/>
    <s v="0311 - TRIMBLE COUNTY 1 - GENERATION"/>
    <x v="4"/>
    <s v="PLTL: TOTAL LABOR"/>
    <s v="MA40LGE"/>
    <s v="MASS ALLOC 40 BUDGET"/>
    <s v="GEN O M: OTHER"/>
    <s v="P42100: GENERATION"/>
    <n v="-4966"/>
    <n v="-10015"/>
    <n v="-11305"/>
    <n v="-11392"/>
    <n v="-12800"/>
    <n v="-15421"/>
    <n v="-13799"/>
    <n v="-13091"/>
    <n v="-14773"/>
    <n v="-12381"/>
    <n v="-21187"/>
    <n v="-19346"/>
    <n v="-160476"/>
    <n v="-120357"/>
    <n v="0"/>
  </r>
  <r>
    <s v="PPLETO: TOTAL OPERATING EXPENSE"/>
    <m/>
    <n v="511100"/>
    <s v="MTCE-STRUCTURES"/>
    <x v="1"/>
    <s v="0321 - TRIMBLE COUNTY 2 - GENERATION"/>
    <x v="1"/>
    <s v="PLTL: TOTAL LABOR"/>
    <s v="MA41LGE"/>
    <s v="MA41LGE"/>
    <s v="OTHER"/>
    <s v="P42100: GENERATION"/>
    <n v="-4955"/>
    <n v="-4439"/>
    <n v="-4435"/>
    <n v="-4622"/>
    <n v="-4557"/>
    <n v="-4301"/>
    <n v="-4710"/>
    <n v="-4833"/>
    <n v="-4662"/>
    <n v="-5040"/>
    <n v="-3858"/>
    <n v="-4219"/>
    <n v="-54629"/>
    <n v="0"/>
    <n v="-40971.75"/>
  </r>
  <r>
    <s v="PPLETO: TOTAL OPERATING EXPENSE"/>
    <m/>
    <n v="501090"/>
    <s v="FUEL HANDLING"/>
    <x v="1"/>
    <s v="0321 - TRIMBLE COUNTY 2 - GENERATION"/>
    <x v="7"/>
    <s v="PNTL: TOTAL NON-LABOR"/>
    <s v="MA46LGE"/>
    <s v="MA 46 LGE"/>
    <s v="OTHER"/>
    <s v="P42100: GENERATION"/>
    <n v="-4951"/>
    <n v="-5660"/>
    <n v="-5660"/>
    <n v="-4951"/>
    <n v="-4951"/>
    <n v="-4951"/>
    <n v="-4951"/>
    <n v="-4951"/>
    <n v="-4951"/>
    <n v="-4951"/>
    <n v="-4951"/>
    <n v="-4951"/>
    <n v="-60834"/>
    <n v="0"/>
    <n v="-45625.5"/>
  </r>
  <r>
    <s v="PPLETO: TOTAL OPERATING EXPENSE"/>
    <m/>
    <n v="501090"/>
    <s v="FUEL HANDLING"/>
    <x v="1"/>
    <s v="0321 - TRIMBLE COUNTY 2 - GENERATION"/>
    <x v="8"/>
    <s v="PLTL: TOTAL LABOR"/>
    <s v="MA41LGE"/>
    <s v="MA41LGE"/>
    <s v="OTHER"/>
    <s v="P42100: GENERATION"/>
    <n v="-4927"/>
    <n v="-4682"/>
    <n v="-4393"/>
    <n v="-4561"/>
    <n v="-4730"/>
    <n v="-3956"/>
    <n v="-4600"/>
    <n v="-4788"/>
    <n v="-4351"/>
    <n v="-4986"/>
    <n v="-4008"/>
    <n v="-3760"/>
    <n v="-53741"/>
    <n v="0"/>
    <n v="-40305.75"/>
  </r>
  <r>
    <s v="PPLETO: TOTAL OPERATING EXPENSE"/>
    <m/>
    <n v="926002"/>
    <s v="GROUP LIFE INSURANCE EXPENSE - BURDENS"/>
    <x v="1"/>
    <s v="0321 - TRIMBLE COUNTY 2 - GENERATION"/>
    <x v="1"/>
    <s v="PLTL: TOTAL LABOR"/>
    <s v="MA41LGE"/>
    <s v="MA41LGE"/>
    <s v="OTHER"/>
    <s v="P42100: GENERATION"/>
    <n v="-4899"/>
    <n v="-4408"/>
    <n v="-4375"/>
    <n v="-4552"/>
    <n v="-4477"/>
    <n v="-4219"/>
    <n v="-4615"/>
    <n v="-4784"/>
    <n v="-4596"/>
    <n v="-4985"/>
    <n v="-3757"/>
    <n v="-4062"/>
    <n v="-53728"/>
    <n v="0"/>
    <n v="-40296"/>
  </r>
  <r>
    <s v="PPLETO: TOTAL OPERATING EXPENSE"/>
    <m/>
    <n v="926005"/>
    <s v="LONG TERM DISABILITY EXPENSE - BURDENS"/>
    <x v="1"/>
    <s v="0321 - TRIMBLE COUNTY 2 - GENERATION"/>
    <x v="2"/>
    <s v="PLTL: TOTAL LABOR"/>
    <s v="MA41LGE"/>
    <s v="MA41LGE"/>
    <s v="OTHER"/>
    <s v="P42100: GENERATION"/>
    <n v="-4864"/>
    <n v="-4377"/>
    <n v="-4344"/>
    <n v="-4520"/>
    <n v="-4445"/>
    <n v="-4189"/>
    <n v="-4582"/>
    <n v="-4750"/>
    <n v="-4563"/>
    <n v="-4950"/>
    <n v="-3731"/>
    <n v="-4033"/>
    <n v="-53349"/>
    <n v="0"/>
    <n v="-40011.75"/>
  </r>
  <r>
    <s v="PPLETO: TOTAL OPERATING EXPENSE"/>
    <m/>
    <n v="513100"/>
    <s v="MTCE-ELECTRIC PLANT"/>
    <x v="1"/>
    <s v="0321 - TRIMBLE COUNTY 2 - GENERATION"/>
    <x v="1"/>
    <s v="PNTL: TOTAL NON-LABOR"/>
    <s v="MA60KU"/>
    <s v="MA 60 KU"/>
    <s v="OTHER"/>
    <s v="P42100: GENERATION"/>
    <n v="-4849"/>
    <n v="-4849"/>
    <n v="-4849"/>
    <n v="-9208"/>
    <n v="-4849"/>
    <n v="-9172"/>
    <n v="-10764"/>
    <n v="-4849"/>
    <n v="280"/>
    <n v="-27936"/>
    <n v="-5377"/>
    <n v="-4849"/>
    <n v="-91272"/>
    <n v="0"/>
    <n v="-68454"/>
  </r>
  <r>
    <s v="PPLETO: TOTAL OPERATING EXPENSE"/>
    <m/>
    <n v="514100"/>
    <s v="MTCE-MISC/STM PLANT"/>
    <x v="1"/>
    <s v="0321 - TRIMBLE COUNTY 2 - GENERATION"/>
    <x v="0"/>
    <s v="PLTL: TOTAL LABOR"/>
    <s v="MA60KU"/>
    <s v="MA 60 KU"/>
    <s v="OTHER"/>
    <s v="P42100: GENERATION"/>
    <n v="-4828"/>
    <n v="-4343"/>
    <n v="-4309"/>
    <n v="-4481"/>
    <n v="-4404"/>
    <n v="-4148"/>
    <n v="-4536"/>
    <n v="-4709"/>
    <n v="-4524"/>
    <n v="-4906"/>
    <n v="-3694"/>
    <n v="-3981"/>
    <n v="-52863"/>
    <n v="0"/>
    <n v="-39647.25"/>
  </r>
  <r>
    <s v="PPLETO: TOTAL OPERATING EXPENSE"/>
    <m/>
    <n v="500900"/>
    <s v="OPER SUPER/ENG - INDIRECT"/>
    <x v="1"/>
    <s v="0311 - TRIMBLE COUNTY 1 - GENERATION"/>
    <x v="3"/>
    <s v="PLTL: TOTAL LABOR"/>
    <s v="MA40LGE"/>
    <s v="MASS ALLOC 40 BUDGET"/>
    <s v="GEN O M: OTHER"/>
    <s v="P42100: GENERATION"/>
    <n v="-4821"/>
    <n v="-9723"/>
    <n v="-10975"/>
    <n v="-11060"/>
    <n v="-12427"/>
    <n v="-14971"/>
    <n v="-13396"/>
    <n v="-12710"/>
    <n v="-14342"/>
    <n v="-12020"/>
    <n v="-20569"/>
    <n v="-18782"/>
    <n v="-155798"/>
    <n v="-116848.5"/>
    <n v="0"/>
  </r>
  <r>
    <s v="PPLETO: TOTAL OPERATING EXPENSE"/>
    <m/>
    <n v="501090"/>
    <s v="FUEL HANDLING"/>
    <x v="1"/>
    <s v="0321 - TRIMBLE COUNTY 2 - GENERATION"/>
    <x v="6"/>
    <s v="PNTL: TOTAL NON-LABOR"/>
    <s v="MA46LGE"/>
    <s v="MA 46 LGE"/>
    <s v="OTHER"/>
    <s v="P42100: GENERATION"/>
    <n v="-4820"/>
    <n v="-4820"/>
    <n v="-5529"/>
    <n v="-4820"/>
    <n v="-5529"/>
    <n v="-4820"/>
    <n v="-4820"/>
    <n v="-4820"/>
    <n v="-4820"/>
    <n v="-4820"/>
    <n v="-4820"/>
    <n v="-4820"/>
    <n v="-59255"/>
    <n v="0"/>
    <n v="-44441.25"/>
  </r>
  <r>
    <s v="PPLETO: TOTAL OPERATING EXPENSE"/>
    <m/>
    <n v="511100"/>
    <s v="MTCE-STRUCTURES"/>
    <x v="1"/>
    <s v="0321 - TRIMBLE COUNTY 2 - GENERATION"/>
    <x v="0"/>
    <s v="PLTL: TOTAL LABOR"/>
    <s v="MA41LGE"/>
    <s v="MA41LGE"/>
    <s v="OTHER"/>
    <s v="P42100: GENERATION"/>
    <n v="-4810"/>
    <n v="-4310"/>
    <n v="-4306"/>
    <n v="-4487"/>
    <n v="-4424"/>
    <n v="-4176"/>
    <n v="-4573"/>
    <n v="-4692"/>
    <n v="-4526"/>
    <n v="-4893"/>
    <n v="-3746"/>
    <n v="-4096"/>
    <n v="-53038"/>
    <n v="0"/>
    <n v="-39778.5"/>
  </r>
  <r>
    <s v="PPLETO: TOTAL OPERATING EXPENSE"/>
    <m/>
    <n v="501990"/>
    <s v="FUEL HANDLING - INDIRECT"/>
    <x v="1"/>
    <s v="0311 - TRIMBLE COUNTY 1 - GENERATION"/>
    <x v="7"/>
    <s v="PLTL: TOTAL LABOR"/>
    <s v="MA42LGE"/>
    <s v="MA42LGE TC"/>
    <s v="OTHER"/>
    <s v="P42100: GENERATION"/>
    <n v="-4765"/>
    <n v="-4512"/>
    <n v="-4924"/>
    <n v="-4125"/>
    <n v="-4744"/>
    <n v="-4535"/>
    <n v="-4152"/>
    <n v="-5062"/>
    <n v="-4361"/>
    <n v="-4808"/>
    <n v="-4335"/>
    <n v="-3545"/>
    <n v="-53869"/>
    <n v="-40401.75"/>
    <n v="0"/>
  </r>
  <r>
    <s v="PPLETO: TOTAL OPERATING EXPENSE"/>
    <m/>
    <n v="926002"/>
    <s v="GROUP LIFE INSURANCE EXPENSE - BURDENS"/>
    <x v="1"/>
    <s v="0321 - TRIMBLE COUNTY 2 - GENERATION"/>
    <x v="0"/>
    <s v="PLTL: TOTAL LABOR"/>
    <s v="MA41LGE"/>
    <s v="MA41LGE"/>
    <s v="OTHER"/>
    <s v="P42100: GENERATION"/>
    <n v="-4756"/>
    <n v="-4280"/>
    <n v="-4247"/>
    <n v="-4419"/>
    <n v="-4347"/>
    <n v="-4096"/>
    <n v="-4480"/>
    <n v="-4645"/>
    <n v="-4462"/>
    <n v="-4840"/>
    <n v="-3648"/>
    <n v="-3944"/>
    <n v="-52163"/>
    <n v="0"/>
    <n v="-39122.25"/>
  </r>
  <r>
    <s v="PPLETO: TOTAL OPERATING EXPENSE"/>
    <m/>
    <n v="513100"/>
    <s v="MTCE-ELECTRIC PLANT"/>
    <x v="1"/>
    <s v="0321 - TRIMBLE COUNTY 2 - GENERATION"/>
    <x v="0"/>
    <s v="PNTL: TOTAL NON-LABOR"/>
    <s v="MA60KU"/>
    <s v="MA 60 KU"/>
    <s v="OTHER"/>
    <s v="P42100: GENERATION"/>
    <n v="-4731"/>
    <n v="-4731"/>
    <n v="-4731"/>
    <n v="-454463"/>
    <n v="-4731"/>
    <n v="-8928"/>
    <n v="-10515"/>
    <n v="-4731"/>
    <n v="249"/>
    <n v="-27150"/>
    <n v="-5244"/>
    <n v="-4731"/>
    <n v="-534435"/>
    <n v="0"/>
    <n v="-400826.25"/>
  </r>
  <r>
    <s v="PPLETO: TOTAL OPERATING EXPENSE"/>
    <m/>
    <n v="926005"/>
    <s v="LONG TERM DISABILITY EXPENSE - BURDENS"/>
    <x v="1"/>
    <s v="0321 - TRIMBLE COUNTY 2 - GENERATION"/>
    <x v="1"/>
    <s v="PLTL: TOTAL LABOR"/>
    <s v="MA41LGE"/>
    <s v="MA41LGE"/>
    <s v="OTHER"/>
    <s v="P42100: GENERATION"/>
    <n v="-4723"/>
    <n v="-4250"/>
    <n v="-4218"/>
    <n v="-4388"/>
    <n v="-4316"/>
    <n v="-4067"/>
    <n v="-4449"/>
    <n v="-4612"/>
    <n v="-4430"/>
    <n v="-4806"/>
    <n v="-3622"/>
    <n v="-3916"/>
    <n v="-51797"/>
    <n v="0"/>
    <n v="-38847.75"/>
  </r>
  <r>
    <s v="PPLETO: TOTAL OPERATING EXPENSE"/>
    <m/>
    <n v="500900"/>
    <s v="OPER SUPER/ENG - INDIRECT"/>
    <x v="1"/>
    <s v="0321 - TRIMBLE COUNTY 2 - GENERATION"/>
    <x v="6"/>
    <s v="PLTL: TOTAL LABOR"/>
    <s v="MA60KU"/>
    <s v="MA 60 KU"/>
    <s v="OTHER"/>
    <s v="P42100: GENERATION"/>
    <n v="-4698"/>
    <n v="-4231"/>
    <n v="-4604"/>
    <n v="-3390"/>
    <n v="-3341"/>
    <n v="-3099"/>
    <n v="-2317"/>
    <n v="-3576"/>
    <n v="-2846"/>
    <n v="-2585"/>
    <n v="-2132"/>
    <n v="-1383"/>
    <n v="-38203"/>
    <n v="0"/>
    <n v="-28652.25"/>
  </r>
  <r>
    <s v="PPLETO: TOTAL OPERATING EXPENSE"/>
    <m/>
    <n v="501090"/>
    <s v="FUEL HANDLING"/>
    <x v="1"/>
    <s v="0321 - TRIMBLE COUNTY 2 - GENERATION"/>
    <x v="5"/>
    <s v="PNTL: TOTAL NON-LABOR"/>
    <s v="MA46LGE"/>
    <s v="MA 46 LGE"/>
    <s v="OTHER"/>
    <s v="P42100: GENERATION"/>
    <n v="-4692"/>
    <n v="-5401"/>
    <n v="-5401"/>
    <n v="-4692"/>
    <n v="-4692"/>
    <n v="-4692"/>
    <n v="-4820"/>
    <n v="-4820"/>
    <n v="-4820"/>
    <n v="-4820"/>
    <n v="-4820"/>
    <n v="-4820"/>
    <n v="-58491"/>
    <n v="0"/>
    <n v="-43868.25"/>
  </r>
  <r>
    <s v="PPLETO: TOTAL OPERATING EXPENSE"/>
    <m/>
    <n v="514100"/>
    <s v="MTCE-MISC/STM PLANT"/>
    <x v="1"/>
    <s v="0321 - TRIMBLE COUNTY 2 - GENERATION"/>
    <x v="9"/>
    <s v="PLTL: TOTAL LABOR"/>
    <s v="MA60KU"/>
    <s v="MA 60 KU"/>
    <s v="OTHER"/>
    <s v="P42100: GENERATION"/>
    <n v="-4687"/>
    <n v="-4216"/>
    <n v="-4183"/>
    <n v="-4350"/>
    <n v="-4276"/>
    <n v="-4027"/>
    <n v="-4404"/>
    <n v="-4572"/>
    <n v="-4393"/>
    <n v="-4763"/>
    <n v="-3586"/>
    <n v="-3865"/>
    <n v="-51323"/>
    <n v="0"/>
    <n v="-38492.25"/>
  </r>
  <r>
    <s v="PPLETO: TOTAL OPERATING EXPENSE"/>
    <m/>
    <n v="500900"/>
    <s v="OPER SUPER/ENG - INDIRECT"/>
    <x v="1"/>
    <s v="0311 - TRIMBLE COUNTY 1 - GENERATION"/>
    <x v="2"/>
    <s v="PLTL: TOTAL LABOR"/>
    <s v="MA40LGE"/>
    <s v="MASS ALLOC 40 BUDGET"/>
    <s v="GEN O M: OTHER"/>
    <s v="P42100: GENERATION"/>
    <n v="-4681"/>
    <n v="-9440"/>
    <n v="-10656"/>
    <n v="-10737"/>
    <n v="-12065"/>
    <n v="-14535"/>
    <n v="-13006"/>
    <n v="-12339"/>
    <n v="-13924"/>
    <n v="-11670"/>
    <n v="-19970"/>
    <n v="-18235"/>
    <n v="-151257"/>
    <n v="-113442.75"/>
    <n v="0"/>
  </r>
  <r>
    <s v="PPLETO: TOTAL OPERATING EXPENSE"/>
    <m/>
    <n v="926002"/>
    <s v="GROUP LIFE INSURANCE EXPENSE - BURDENS"/>
    <x v="1"/>
    <s v="0321 - TRIMBLE COUNTY 2 - GENERATION"/>
    <x v="9"/>
    <s v="PLTL: TOTAL LABOR"/>
    <s v="MA41LGE"/>
    <s v="MA41LGE"/>
    <s v="OTHER"/>
    <s v="P42100: GENERATION"/>
    <n v="-4680"/>
    <n v="-4211"/>
    <n v="-4180"/>
    <n v="-4349"/>
    <n v="-4278"/>
    <n v="-4032"/>
    <n v="-4411"/>
    <n v="-4571"/>
    <n v="-4391"/>
    <n v="-4764"/>
    <n v="-3591"/>
    <n v="-3884"/>
    <n v="-51341"/>
    <n v="0"/>
    <n v="-38505.75"/>
  </r>
  <r>
    <s v="PPLETO: TOTAL OPERATING EXPENSE"/>
    <m/>
    <n v="511100"/>
    <s v="MTCE-STRUCTURES"/>
    <x v="1"/>
    <s v="0321 - TRIMBLE COUNTY 2 - GENERATION"/>
    <x v="9"/>
    <s v="PLTL: TOTAL LABOR"/>
    <s v="MA41LGE"/>
    <s v="MA41LGE"/>
    <s v="OTHER"/>
    <s v="P42100: GENERATION"/>
    <n v="-4670"/>
    <n v="-4184"/>
    <n v="-4180"/>
    <n v="-4357"/>
    <n v="-4295"/>
    <n v="-4054"/>
    <n v="-4439"/>
    <n v="-4555"/>
    <n v="-4394"/>
    <n v="-4751"/>
    <n v="-3637"/>
    <n v="-3976"/>
    <n v="-51494"/>
    <n v="0"/>
    <n v="-38620.5"/>
  </r>
  <r>
    <s v="PPLETO: TOTAL OPERATING EXPENSE"/>
    <m/>
    <n v="502100"/>
    <s v="STM EXP(EX SDRS.SPP)"/>
    <x v="1"/>
    <s v="0321 - TRIMBLE COUNTY 2 - GENERATION"/>
    <x v="4"/>
    <s v="PNTL: TOTAL NON-LABOR"/>
    <s v="MA46LGE"/>
    <s v="MA 46 LGE"/>
    <s v="OTHER"/>
    <s v="P42100: GENERATION"/>
    <n v="-4641"/>
    <n v="-4641"/>
    <n v="-4641"/>
    <n v="-4641"/>
    <n v="-4641"/>
    <n v="-4641"/>
    <n v="-4641"/>
    <n v="-5424"/>
    <n v="-4641"/>
    <n v="-4641"/>
    <n v="-4641"/>
    <n v="-4641"/>
    <n v="-56480"/>
    <n v="0"/>
    <n v="-42360"/>
  </r>
  <r>
    <s v="PPLETO: TOTAL OPERATING EXPENSE"/>
    <m/>
    <n v="506100"/>
    <s v="MISC STM PWR EXP"/>
    <x v="1"/>
    <s v="0321 - TRIMBLE COUNTY 2 - GENERATION"/>
    <x v="7"/>
    <s v="PLTL: TOTAL LABOR"/>
    <s v="MA46LGE"/>
    <s v="MA 46 LGE"/>
    <s v="OTHER"/>
    <s v="P42100: GENERATION"/>
    <n v="-4619"/>
    <n v="-4366"/>
    <n v="-4783"/>
    <n v="-4045"/>
    <n v="-4649"/>
    <n v="-4460"/>
    <n v="-4120"/>
    <n v="-4924"/>
    <n v="-4268"/>
    <n v="-4696"/>
    <n v="-4273"/>
    <n v="-3624"/>
    <n v="-52826"/>
    <n v="0"/>
    <n v="-39619.5"/>
  </r>
  <r>
    <s v="PPLETO: TOTAL OPERATING EXPENSE"/>
    <m/>
    <n v="513100"/>
    <s v="MTCE-ELECTRIC PLANT"/>
    <x v="1"/>
    <s v="0321 - TRIMBLE COUNTY 2 - GENERATION"/>
    <x v="9"/>
    <s v="PNTL: TOTAL NON-LABOR"/>
    <s v="MA60KU"/>
    <s v="MA 60 KU"/>
    <s v="OTHER"/>
    <s v="P42100: GENERATION"/>
    <n v="-4616"/>
    <n v="-55241"/>
    <n v="-55241"/>
    <n v="-8724"/>
    <n v="-4616"/>
    <n v="-8691"/>
    <n v="-10272"/>
    <n v="-4616"/>
    <n v="219"/>
    <n v="-26386"/>
    <n v="-5114"/>
    <n v="-4616"/>
    <n v="-187911"/>
    <n v="0"/>
    <n v="-140933.25"/>
  </r>
  <r>
    <s v="PPLETO: TOTAL OPERATING EXPENSE"/>
    <m/>
    <n v="513100"/>
    <s v="MTCE-ELECTRIC PLANT"/>
    <x v="1"/>
    <s v="0321 - TRIMBLE COUNTY 2 - GENERATION"/>
    <x v="8"/>
    <s v="PNTL: TOTAL NON-LABOR"/>
    <s v="MA60KU"/>
    <s v="MA 60 KU"/>
    <s v="OTHER"/>
    <s v="P42100: GENERATION"/>
    <n v="-4591"/>
    <n v="-4591"/>
    <n v="-4591"/>
    <n v="-140325"/>
    <n v="-4591"/>
    <n v="-8667"/>
    <n v="-10248"/>
    <n v="-4591"/>
    <n v="-4591"/>
    <n v="-26362"/>
    <n v="-5089"/>
    <n v="-4591"/>
    <n v="-222830"/>
    <n v="0"/>
    <n v="-167122.5"/>
  </r>
  <r>
    <s v="PPLETO: TOTAL OPERATING EXPENSE"/>
    <m/>
    <n v="926005"/>
    <s v="LONG TERM DISABILITY EXPENSE - BURDENS"/>
    <x v="1"/>
    <s v="0321 - TRIMBLE COUNTY 2 - GENERATION"/>
    <x v="0"/>
    <s v="PLTL: TOTAL LABOR"/>
    <s v="MA41LGE"/>
    <s v="MA41LGE"/>
    <s v="OTHER"/>
    <s v="P42100: GENERATION"/>
    <n v="-4585"/>
    <n v="-4126"/>
    <n v="-4095"/>
    <n v="-4260"/>
    <n v="-4190"/>
    <n v="-3949"/>
    <n v="-4319"/>
    <n v="-4478"/>
    <n v="-4301"/>
    <n v="-4666"/>
    <n v="-3517"/>
    <n v="-3802"/>
    <n v="-50288"/>
    <n v="0"/>
    <n v="-37716"/>
  </r>
  <r>
    <s v="PPLETO: TOTAL OPERATING EXPENSE"/>
    <m/>
    <n v="514100"/>
    <s v="MTCE-MISC/STM PLANT"/>
    <x v="1"/>
    <s v="0321 - TRIMBLE COUNTY 2 - GENERATION"/>
    <x v="8"/>
    <s v="PLTL: TOTAL LABOR"/>
    <s v="MA60KU"/>
    <s v="MA 60 KU"/>
    <s v="OTHER"/>
    <s v="P42100: GENERATION"/>
    <n v="-4575"/>
    <n v="-4351"/>
    <n v="-4086"/>
    <n v="-4252"/>
    <n v="-4418"/>
    <n v="-3707"/>
    <n v="-4313"/>
    <n v="-4469"/>
    <n v="-4059"/>
    <n v="-4657"/>
    <n v="-3746"/>
    <n v="-3563"/>
    <n v="-50196"/>
    <n v="0"/>
    <n v="-37647"/>
  </r>
  <r>
    <s v="PPLETO: TOTAL OPERATING EXPENSE"/>
    <m/>
    <n v="925002"/>
    <s v="WORKERS COMP EXPENSE - BURDENS"/>
    <x v="1"/>
    <s v="0321 - TRIMBLE COUNTY 2 - GENERATION"/>
    <x v="6"/>
    <s v="PLTL: TOTAL LABOR"/>
    <s v="MA41LGE"/>
    <s v="MA41LGE"/>
    <s v="OTHER"/>
    <s v="P42100: GENERATION"/>
    <n v="-4575"/>
    <n v="-4589"/>
    <n v="-5007"/>
    <n v="-4489"/>
    <n v="-4611"/>
    <n v="-4608"/>
    <n v="-4313"/>
    <n v="-5181"/>
    <n v="-4792"/>
    <n v="-4683"/>
    <n v="-4452"/>
    <n v="-4023"/>
    <n v="-55323"/>
    <n v="0"/>
    <n v="-41492.25"/>
  </r>
  <r>
    <s v="PPLETO: TOTAL OPERATING EXPENSE"/>
    <m/>
    <n v="501090"/>
    <s v="FUEL HANDLING"/>
    <x v="1"/>
    <s v="0321 - TRIMBLE COUNTY 2 - GENERATION"/>
    <x v="7"/>
    <s v="PLTL: TOTAL LABOR"/>
    <s v="MA41LGE"/>
    <s v="MA41LGE"/>
    <s v="OTHER"/>
    <s v="P42100: GENERATION"/>
    <n v="-4567"/>
    <n v="-4333"/>
    <n v="-4727"/>
    <n v="-3975"/>
    <n v="-4570"/>
    <n v="-4377"/>
    <n v="-4022"/>
    <n v="-4871"/>
    <n v="-4202"/>
    <n v="-4635"/>
    <n v="-4177"/>
    <n v="-3466"/>
    <n v="-51922"/>
    <n v="0"/>
    <n v="-38941.5"/>
  </r>
  <r>
    <s v="PPLETO: TOTAL OPERATING EXPENSE"/>
    <m/>
    <n v="511100"/>
    <s v="MTCE-STRUCTURES"/>
    <x v="1"/>
    <s v="0321 - TRIMBLE COUNTY 2 - GENERATION"/>
    <x v="8"/>
    <s v="PLTL: TOTAL LABOR"/>
    <s v="MA41LGE"/>
    <s v="MA41LGE"/>
    <s v="OTHER"/>
    <s v="P42100: GENERATION"/>
    <n v="-4557"/>
    <n v="-4314"/>
    <n v="-4081"/>
    <n v="-4257"/>
    <n v="-4430"/>
    <n v="-3736"/>
    <n v="-4345"/>
    <n v="-4451"/>
    <n v="-4063"/>
    <n v="-4643"/>
    <n v="-3789"/>
    <n v="-3674"/>
    <n v="-50341"/>
    <n v="0"/>
    <n v="-37755.75"/>
  </r>
  <r>
    <s v="PPLETO: TOTAL OPERATING EXPENSE"/>
    <m/>
    <n v="926002"/>
    <s v="GROUP LIFE INSURANCE EXPENSE - BURDENS"/>
    <x v="1"/>
    <s v="0321 - TRIMBLE COUNTY 2 - GENERATION"/>
    <x v="8"/>
    <s v="PLTL: TOTAL LABOR"/>
    <s v="MA41LGE"/>
    <s v="MA41LGE"/>
    <s v="OTHER"/>
    <s v="P42100: GENERATION"/>
    <n v="-4556"/>
    <n v="-4334"/>
    <n v="-4071"/>
    <n v="-4239"/>
    <n v="-4405"/>
    <n v="-3700"/>
    <n v="-4304"/>
    <n v="-4455"/>
    <n v="-4046"/>
    <n v="-4643"/>
    <n v="-3737"/>
    <n v="-3567"/>
    <n v="-50059"/>
    <n v="0"/>
    <n v="-37544.25"/>
  </r>
  <r>
    <s v="PPLETO: TOTAL OPERATING EXPENSE"/>
    <m/>
    <n v="500900"/>
    <s v="OPER SUPER/ENG - INDIRECT"/>
    <x v="1"/>
    <s v="0311 - TRIMBLE COUNTY 1 - GENERATION"/>
    <x v="1"/>
    <s v="PLTL: TOTAL LABOR"/>
    <s v="MA40LGE"/>
    <s v="MASS ALLOC 40 BUDGET"/>
    <s v="GEN O M: OTHER"/>
    <s v="P42100: GENERATION"/>
    <n v="-4544"/>
    <n v="-9165"/>
    <n v="-10345"/>
    <n v="-10425"/>
    <n v="-11714"/>
    <n v="-14112"/>
    <n v="-12627"/>
    <n v="-11980"/>
    <n v="-13519"/>
    <n v="-11330"/>
    <n v="-19389"/>
    <n v="-17704"/>
    <n v="-146855"/>
    <n v="-110141.25"/>
    <n v="0"/>
  </r>
  <r>
    <s v="PPLETO: TOTAL OPERATING EXPENSE"/>
    <m/>
    <n v="514100"/>
    <s v="MTCE-MISC/STM PLANT"/>
    <x v="1"/>
    <s v="0311 - TRIMBLE COUNTY 1 - GENERATION"/>
    <x v="4"/>
    <s v="PLTL: TOTAL LABOR"/>
    <s v="MA42LGE"/>
    <s v="MA42LGE TC"/>
    <s v="OTHER"/>
    <s v="P42100: GENERATION"/>
    <n v="-4530"/>
    <n v="-4075"/>
    <n v="-4043"/>
    <n v="-4205"/>
    <n v="-4133"/>
    <n v="-3892"/>
    <n v="-4257"/>
    <n v="-4419"/>
    <n v="-4246"/>
    <n v="-4604"/>
    <n v="-3466"/>
    <n v="-3736"/>
    <n v="-49606"/>
    <n v="-37204.5"/>
    <n v="0"/>
  </r>
  <r>
    <s v="PPLETO: TOTAL OPERATING EXPENSE"/>
    <m/>
    <n v="502100"/>
    <s v="STM EXP(EX SDRS.SPP)"/>
    <x v="1"/>
    <s v="0321 - TRIMBLE COUNTY 2 - GENERATION"/>
    <x v="3"/>
    <s v="PNTL: TOTAL NON-LABOR"/>
    <s v="MA46LGE"/>
    <s v="MA 46 LGE"/>
    <s v="OTHER"/>
    <s v="P42100: GENERATION"/>
    <n v="-4524"/>
    <n v="-4524"/>
    <n v="-4524"/>
    <n v="-4524"/>
    <n v="-4524"/>
    <n v="-4524"/>
    <n v="-4524"/>
    <n v="-5291"/>
    <n v="-4524"/>
    <n v="-4524"/>
    <n v="-4524"/>
    <n v="-4524"/>
    <n v="-55052"/>
    <n v="0"/>
    <n v="-41289"/>
  </r>
  <r>
    <s v="PPLETO: TOTAL OPERATING EXPENSE"/>
    <m/>
    <n v="926005"/>
    <s v="LONG TERM DISABILITY EXPENSE - BURDENS"/>
    <x v="1"/>
    <s v="0321 - TRIMBLE COUNTY 2 - GENERATION"/>
    <x v="9"/>
    <s v="PLTL: TOTAL LABOR"/>
    <s v="MA41LGE"/>
    <s v="MA41LGE"/>
    <s v="OTHER"/>
    <s v="P42100: GENERATION"/>
    <n v="-4512"/>
    <n v="-4060"/>
    <n v="-4029"/>
    <n v="-4193"/>
    <n v="-4124"/>
    <n v="-3887"/>
    <n v="-4252"/>
    <n v="-4407"/>
    <n v="-4233"/>
    <n v="-4592"/>
    <n v="-3462"/>
    <n v="-3744"/>
    <n v="-49495"/>
    <n v="0"/>
    <n v="-37121.25"/>
  </r>
  <r>
    <s v="PPLETO: TOTAL OPERATING EXPENSE"/>
    <m/>
    <n v="926004"/>
    <s v="DENTAL INSURANCE EXPENSE - BURDENS"/>
    <x v="1"/>
    <s v="0321 - TRIMBLE COUNTY 2 - GENERATION"/>
    <x v="4"/>
    <s v="PLTL: TOTAL LABOR"/>
    <s v="MA41LGE"/>
    <s v="MA41LGE"/>
    <s v="OTHER"/>
    <s v="P42100: GENERATION"/>
    <n v="-4450"/>
    <n v="-4004"/>
    <n v="-3974"/>
    <n v="-4135"/>
    <n v="-4066"/>
    <n v="-3832"/>
    <n v="-4192"/>
    <n v="-4345"/>
    <n v="-4174"/>
    <n v="-4528"/>
    <n v="-3413"/>
    <n v="-3690"/>
    <n v="-48801"/>
    <n v="0"/>
    <n v="-36600.75"/>
  </r>
  <r>
    <s v="PPLETO: TOTAL OPERATING EXPENSE"/>
    <m/>
    <n v="500900"/>
    <s v="OPER SUPER/ENG - INDIRECT"/>
    <x v="1"/>
    <s v="0311 - TRIMBLE COUNTY 1 - GENERATION"/>
    <x v="0"/>
    <s v="PLTL: TOTAL LABOR"/>
    <s v="MA40LGE"/>
    <s v="MASS ALLOC 40 BUDGET"/>
    <s v="GEN O M: OTHER"/>
    <s v="P42100: GENERATION"/>
    <n v="-4412"/>
    <n v="-8898"/>
    <n v="-10044"/>
    <n v="-10121"/>
    <n v="-11373"/>
    <n v="-13701"/>
    <n v="-12260"/>
    <n v="-11631"/>
    <n v="-13125"/>
    <n v="-11000"/>
    <n v="-18824"/>
    <n v="-17189"/>
    <n v="-142578"/>
    <n v="-106933.5"/>
    <n v="0"/>
  </r>
  <r>
    <s v="PPLETO: TOTAL OPERATING EXPENSE"/>
    <m/>
    <n v="502100"/>
    <s v="STM EXP(EX SDRS.SPP)"/>
    <x v="1"/>
    <s v="0321 - TRIMBLE COUNTY 2 - GENERATION"/>
    <x v="2"/>
    <s v="PNTL: TOTAL NON-LABOR"/>
    <s v="MA46LGE"/>
    <s v="MA 46 LGE"/>
    <s v="OTHER"/>
    <s v="P42100: GENERATION"/>
    <n v="-4409"/>
    <n v="-4409"/>
    <n v="-4409"/>
    <n v="-4409"/>
    <n v="-4409"/>
    <n v="-4409"/>
    <n v="-4409"/>
    <n v="-5161"/>
    <n v="-4409"/>
    <n v="-4409"/>
    <n v="-4409"/>
    <n v="-4409"/>
    <n v="-53662"/>
    <n v="0"/>
    <n v="-40246.5"/>
  </r>
  <r>
    <s v="PPLETO: TOTAL OPERATING EXPENSE"/>
    <m/>
    <n v="514100"/>
    <s v="MTCE-MISC/STM PLANT"/>
    <x v="1"/>
    <s v="0311 - TRIMBLE COUNTY 1 - GENERATION"/>
    <x v="3"/>
    <s v="PLTL: TOTAL LABOR"/>
    <s v="MA42LGE"/>
    <s v="MA42LGE TC"/>
    <s v="OTHER"/>
    <s v="P42100: GENERATION"/>
    <n v="-4398"/>
    <n v="-3956"/>
    <n v="-3925"/>
    <n v="-4082"/>
    <n v="-4012"/>
    <n v="-3779"/>
    <n v="-4133"/>
    <n v="-4290"/>
    <n v="-4122"/>
    <n v="-4470"/>
    <n v="-3365"/>
    <n v="-3627"/>
    <n v="-48160"/>
    <n v="-36120"/>
    <n v="0"/>
  </r>
  <r>
    <s v="PPLETO: TOTAL OPERATING EXPENSE"/>
    <m/>
    <n v="926005"/>
    <s v="LONG TERM DISABILITY EXPENSE - BURDENS"/>
    <x v="1"/>
    <s v="0321 - TRIMBLE COUNTY 2 - GENERATION"/>
    <x v="8"/>
    <s v="PLTL: TOTAL LABOR"/>
    <s v="MA41LGE"/>
    <s v="MA41LGE"/>
    <s v="OTHER"/>
    <s v="P42100: GENERATION"/>
    <n v="-4393"/>
    <n v="-4178"/>
    <n v="-3925"/>
    <n v="-4087"/>
    <n v="-4247"/>
    <n v="-3567"/>
    <n v="-4150"/>
    <n v="-4295"/>
    <n v="-3901"/>
    <n v="-4476"/>
    <n v="-3603"/>
    <n v="-3439"/>
    <n v="-48260"/>
    <n v="0"/>
    <n v="-36195"/>
  </r>
  <r>
    <s v="PPLETO: TOTAL OPERATING EXPENSE"/>
    <m/>
    <n v="501990"/>
    <s v="FUEL HANDLING - INDIRECT"/>
    <x v="1"/>
    <s v="0311 - TRIMBLE COUNTY 1 - GENERATION"/>
    <x v="6"/>
    <s v="PLTL: TOTAL LABOR"/>
    <s v="MA42LGE"/>
    <s v="MA42LGE TC"/>
    <s v="OTHER"/>
    <s v="P42100: GENERATION"/>
    <n v="-4378"/>
    <n v="-4379"/>
    <n v="-4789"/>
    <n v="-4261"/>
    <n v="-4364"/>
    <n v="-4350"/>
    <n v="-4043"/>
    <n v="-4922"/>
    <n v="-4554"/>
    <n v="-4426"/>
    <n v="-4216"/>
    <n v="-3711"/>
    <n v="-52394"/>
    <n v="-39295.5"/>
    <n v="0"/>
  </r>
  <r>
    <s v="PPLETO: TOTAL OPERATING EXPENSE"/>
    <m/>
    <n v="926004"/>
    <s v="DENTAL INSURANCE EXPENSE - BURDENS"/>
    <x v="1"/>
    <s v="0321 - TRIMBLE COUNTY 2 - GENERATION"/>
    <x v="3"/>
    <s v="PLTL: TOTAL LABOR"/>
    <s v="MA41LGE"/>
    <s v="MA41LGE"/>
    <s v="OTHER"/>
    <s v="P42100: GENERATION"/>
    <n v="-4320"/>
    <n v="-3887"/>
    <n v="-3858"/>
    <n v="-4014"/>
    <n v="-3948"/>
    <n v="-3720"/>
    <n v="-4069"/>
    <n v="-4219"/>
    <n v="-4052"/>
    <n v="-4396"/>
    <n v="-3313"/>
    <n v="-3582"/>
    <n v="-47378"/>
    <n v="0"/>
    <n v="-35533.5"/>
  </r>
  <r>
    <s v="PPLETO: TOTAL OPERATING EXPENSE"/>
    <m/>
    <n v="502100"/>
    <s v="STM EXP(EX SDRS.SPP)"/>
    <x v="1"/>
    <s v="0321 - TRIMBLE COUNTY 2 - GENERATION"/>
    <x v="1"/>
    <s v="PNTL: TOTAL NON-LABOR"/>
    <s v="MA46LGE"/>
    <s v="MA 46 LGE"/>
    <s v="OTHER"/>
    <s v="P42100: GENERATION"/>
    <n v="-4298"/>
    <n v="-4298"/>
    <n v="-4298"/>
    <n v="-4298"/>
    <n v="-4298"/>
    <n v="-4298"/>
    <n v="-4298"/>
    <n v="-5035"/>
    <n v="-4298"/>
    <n v="-4298"/>
    <n v="-4298"/>
    <n v="-4298"/>
    <n v="-52310"/>
    <n v="0"/>
    <n v="-39232.5"/>
  </r>
  <r>
    <s v="PPLETO: TOTAL OPERATING EXPENSE"/>
    <m/>
    <n v="500900"/>
    <s v="OPER SUPER/ENG - INDIRECT"/>
    <x v="1"/>
    <s v="0311 - TRIMBLE COUNTY 1 - GENERATION"/>
    <x v="9"/>
    <s v="PLTL: TOTAL LABOR"/>
    <s v="MA40LGE"/>
    <s v="MASS ALLOC 40 BUDGET"/>
    <s v="GEN O M: OTHER"/>
    <s v="P42100: GENERATION"/>
    <n v="-4283"/>
    <n v="-8639"/>
    <n v="-9752"/>
    <n v="-9826"/>
    <n v="-11042"/>
    <n v="-13302"/>
    <n v="-11903"/>
    <n v="-11292"/>
    <n v="-12743"/>
    <n v="-10680"/>
    <n v="-18276"/>
    <n v="-16688"/>
    <n v="-138425"/>
    <n v="-103818.75"/>
    <n v="0"/>
  </r>
  <r>
    <s v="PPLETO: TOTAL OPERATING EXPENSE"/>
    <m/>
    <n v="514100"/>
    <s v="MTCE-MISC/STM PLANT"/>
    <x v="1"/>
    <s v="0311 - TRIMBLE COUNTY 1 - GENERATION"/>
    <x v="2"/>
    <s v="PLTL: TOTAL LABOR"/>
    <s v="MA42LGE"/>
    <s v="MA42LGE TC"/>
    <s v="OTHER"/>
    <s v="P42100: GENERATION"/>
    <n v="-4270"/>
    <n v="-3841"/>
    <n v="-3811"/>
    <n v="-3963"/>
    <n v="-3895"/>
    <n v="-3669"/>
    <n v="-4012"/>
    <n v="-4165"/>
    <n v="-4002"/>
    <n v="-4339"/>
    <n v="-3267"/>
    <n v="-3521"/>
    <n v="-46756"/>
    <n v="-35067"/>
    <n v="0"/>
  </r>
  <r>
    <s v="PPLETO: TOTAL OPERATING EXPENSE"/>
    <m/>
    <n v="501990"/>
    <s v="FUEL HANDLING - INDIRECT"/>
    <x v="1"/>
    <s v="0311 - TRIMBLE COUNTY 1 - GENERATION"/>
    <x v="5"/>
    <s v="PLTL: TOTAL LABOR"/>
    <s v="MA42LGE"/>
    <s v="MA42LGE TC"/>
    <s v="OTHER"/>
    <s v="P42100: GENERATION"/>
    <n v="-4262"/>
    <n v="-4268"/>
    <n v="-4663"/>
    <n v="-4335"/>
    <n v="-4071"/>
    <n v="-4242"/>
    <n v="-4129"/>
    <n v="-4552"/>
    <n v="-4377"/>
    <n v="-4315"/>
    <n v="-4049"/>
    <n v="-3813"/>
    <n v="-51075"/>
    <n v="-38306.25"/>
    <n v="0"/>
  </r>
  <r>
    <s v="PPLETO: TOTAL OPERATING EXPENSE"/>
    <m/>
    <n v="506100"/>
    <s v="MISC STM PWR EXP"/>
    <x v="1"/>
    <s v="0321 - TRIMBLE COUNTY 2 - GENERATION"/>
    <x v="6"/>
    <s v="PLTL: TOTAL LABOR"/>
    <s v="MA46LGE"/>
    <s v="MA 46 LGE"/>
    <s v="OTHER"/>
    <s v="P42100: GENERATION"/>
    <n v="-4253"/>
    <n v="-4245"/>
    <n v="-4652"/>
    <n v="-4177"/>
    <n v="-4293"/>
    <n v="-4290"/>
    <n v="-4023"/>
    <n v="-4795"/>
    <n v="-4454"/>
    <n v="-4338"/>
    <n v="-4164"/>
    <n v="-3790"/>
    <n v="-51474"/>
    <n v="0"/>
    <n v="-38605.5"/>
  </r>
  <r>
    <s v="PPLETO: TOTAL OPERATING EXPENSE"/>
    <m/>
    <n v="925002"/>
    <s v="WORKERS COMP EXPENSE - BURDENS"/>
    <x v="1"/>
    <s v="0321 - TRIMBLE COUNTY 2 - GENERATION"/>
    <x v="5"/>
    <s v="PLTL: TOTAL LABOR"/>
    <s v="MA41LGE"/>
    <s v="MA41LGE"/>
    <s v="OTHER"/>
    <s v="P42100: GENERATION"/>
    <n v="-4252"/>
    <n v="-4265"/>
    <n v="-4655"/>
    <n v="-4356"/>
    <n v="-4115"/>
    <n v="-4292"/>
    <n v="-4201"/>
    <n v="-4602"/>
    <n v="-4399"/>
    <n v="-4360"/>
    <n v="-4086"/>
    <n v="-3942"/>
    <n v="-51524"/>
    <n v="0"/>
    <n v="-38643"/>
  </r>
  <r>
    <s v="PPLETO: TOTAL OPERATING EXPENSE"/>
    <m/>
    <n v="514100"/>
    <s v="MTCE-MISC/STM PLANT"/>
    <x v="1"/>
    <s v="0321 - TRIMBLE COUNTY 2 - GENERATION"/>
    <x v="7"/>
    <s v="PLTL: TOTAL LABOR"/>
    <s v="MA60KU"/>
    <s v="MA 60 KU"/>
    <s v="OTHER"/>
    <s v="P42100: GENERATION"/>
    <n v="-4235"/>
    <n v="-4021"/>
    <n v="-4386"/>
    <n v="-3698"/>
    <n v="-4253"/>
    <n v="-4078"/>
    <n v="-3756"/>
    <n v="-4531"/>
    <n v="-3908"/>
    <n v="-4316"/>
    <n v="-3887"/>
    <n v="-3258"/>
    <n v="-48326"/>
    <n v="0"/>
    <n v="-36244.5"/>
  </r>
  <r>
    <s v="PPLETO: TOTAL OPERATING EXPENSE"/>
    <m/>
    <n v="511100"/>
    <s v="MTCE-STRUCTURES"/>
    <x v="1"/>
    <s v="0321 - TRIMBLE COUNTY 2 - GENERATION"/>
    <x v="7"/>
    <s v="PLTL: TOTAL LABOR"/>
    <s v="MA41LGE"/>
    <s v="MA41LGE"/>
    <s v="OTHER"/>
    <s v="P42100: GENERATION"/>
    <n v="-4226"/>
    <n v="-3994"/>
    <n v="-4380"/>
    <n v="-3717"/>
    <n v="-4275"/>
    <n v="-4106"/>
    <n v="-3805"/>
    <n v="-4518"/>
    <n v="-3920"/>
    <n v="-4314"/>
    <n v="-3933"/>
    <n v="-3382"/>
    <n v="-48569"/>
    <n v="0"/>
    <n v="-36426.75"/>
  </r>
  <r>
    <s v="PPLETO: TOTAL OPERATING EXPENSE"/>
    <m/>
    <n v="501090"/>
    <s v="FUEL HANDLING"/>
    <x v="1"/>
    <s v="0321 - TRIMBLE COUNTY 2 - GENERATION"/>
    <x v="6"/>
    <s v="PLTL: TOTAL LABOR"/>
    <s v="MA41LGE"/>
    <s v="MA41LGE"/>
    <s v="OTHER"/>
    <s v="P42100: GENERATION"/>
    <n v="-4196"/>
    <n v="-4206"/>
    <n v="-4589"/>
    <n v="-4097"/>
    <n v="-4199"/>
    <n v="-4190"/>
    <n v="-3905"/>
    <n v="-4729"/>
    <n v="-4377"/>
    <n v="-4263"/>
    <n v="-4056"/>
    <n v="-3602"/>
    <n v="-50410"/>
    <n v="0"/>
    <n v="-37807.5"/>
  </r>
  <r>
    <s v="PPLETO: TOTAL OPERATING EXPENSE"/>
    <m/>
    <n v="926004"/>
    <s v="DENTAL INSURANCE EXPENSE - BURDENS"/>
    <x v="1"/>
    <s v="0321 - TRIMBLE COUNTY 2 - GENERATION"/>
    <x v="2"/>
    <s v="PLTL: TOTAL LABOR"/>
    <s v="MA41LGE"/>
    <s v="MA41LGE"/>
    <s v="OTHER"/>
    <s v="P42100: GENERATION"/>
    <n v="-4194"/>
    <n v="-3774"/>
    <n v="-3745"/>
    <n v="-3897"/>
    <n v="-3833"/>
    <n v="-3612"/>
    <n v="-3951"/>
    <n v="-4096"/>
    <n v="-3934"/>
    <n v="-4268"/>
    <n v="-3217"/>
    <n v="-3478"/>
    <n v="-45998"/>
    <n v="0"/>
    <n v="-34498.5"/>
  </r>
  <r>
    <s v="PPLETO: TOTAL OPERATING EXPENSE"/>
    <m/>
    <n v="502100"/>
    <s v="STM EXP(EX SDRS.SPP)"/>
    <x v="1"/>
    <s v="0321 - TRIMBLE COUNTY 2 - GENERATION"/>
    <x v="0"/>
    <s v="PNTL: TOTAL NON-LABOR"/>
    <s v="MA46LGE"/>
    <s v="MA 46 LGE"/>
    <s v="OTHER"/>
    <s v="P42100: GENERATION"/>
    <n v="-4189"/>
    <n v="-4189"/>
    <n v="-4189"/>
    <n v="-4189"/>
    <n v="-4189"/>
    <n v="-4189"/>
    <n v="-4189"/>
    <n v="-4912"/>
    <n v="-4189"/>
    <n v="-4189"/>
    <n v="-4189"/>
    <n v="-4189"/>
    <n v="-50992"/>
    <n v="0"/>
    <n v="-38244"/>
  </r>
  <r>
    <s v="PPLETO: TOTAL OPERATING EXPENSE"/>
    <m/>
    <n v="512005"/>
    <s v="MAINTENANCE-SDRS"/>
    <x v="1"/>
    <s v="0321 - TRIMBLE COUNTY 2 - GENERATION"/>
    <x v="4"/>
    <s v="PNTL: TOTAL NON-LABOR"/>
    <s v="MA60KU"/>
    <s v="MA 60 KU"/>
    <s v="OTHER"/>
    <s v="P42100: GENERATION"/>
    <n v="-4177"/>
    <n v="-3283"/>
    <n v="-4901"/>
    <n v="-3283"/>
    <n v="-3283"/>
    <n v="-11265"/>
    <n v="-22574"/>
    <n v="-3283"/>
    <n v="-9543"/>
    <n v="-3283"/>
    <n v="-3283"/>
    <n v="-16818"/>
    <n v="-88977"/>
    <n v="0"/>
    <n v="-66732.75"/>
  </r>
  <r>
    <s v="PPLETO: TOTAL OPERATING EXPENSE"/>
    <m/>
    <n v="926002"/>
    <s v="GROUP LIFE INSURANCE EXPENSE - BURDENS"/>
    <x v="1"/>
    <s v="0321 - TRIMBLE COUNTY 2 - GENERATION"/>
    <x v="7"/>
    <s v="PLTL: TOTAL LABOR"/>
    <s v="MA41LGE"/>
    <s v="MA41LGE"/>
    <s v="OTHER"/>
    <s v="P42100: GENERATION"/>
    <n v="-4168"/>
    <n v="-3957"/>
    <n v="-4317"/>
    <n v="-3644"/>
    <n v="-4192"/>
    <n v="-4021"/>
    <n v="-3762"/>
    <n v="-4526"/>
    <n v="-3904"/>
    <n v="-4314"/>
    <n v="-3887"/>
    <n v="-3278"/>
    <n v="-47970"/>
    <n v="0"/>
    <n v="-35977.5"/>
  </r>
  <r>
    <s v="PPLETO: TOTAL OPERATING EXPENSE"/>
    <m/>
    <n v="506900"/>
    <s v="MISC STM PWR EXP - INDIRECT"/>
    <x v="1"/>
    <s v="0311 - TRIMBLE COUNTY 1 - GENERATION"/>
    <x v="5"/>
    <s v="PNTL: TOTAL NON-LABOR"/>
    <s v="MA42LGE"/>
    <s v="MA42LGE TC"/>
    <s v="OTHER"/>
    <s v="P42100: GENERATION"/>
    <n v="-4155"/>
    <n v="-4234"/>
    <n v="-4090"/>
    <n v="-4273"/>
    <n v="-4016"/>
    <n v="-5402"/>
    <n v="-6378"/>
    <n v="-5974"/>
    <n v="-7783"/>
    <n v="-6852"/>
    <n v="-6670"/>
    <n v="-6493"/>
    <n v="-66320"/>
    <n v="-49740"/>
    <n v="0"/>
  </r>
  <r>
    <s v="PPLETO: TOTAL OPERATING EXPENSE"/>
    <m/>
    <n v="506100"/>
    <s v="MISC STM PWR EXP"/>
    <x v="1"/>
    <s v="0321 - TRIMBLE COUNTY 2 - GENERATION"/>
    <x v="5"/>
    <s v="PLTL: TOTAL LABOR"/>
    <s v="MA46LGE"/>
    <s v="MA 46 LGE"/>
    <s v="OTHER"/>
    <s v="P42100: GENERATION"/>
    <n v="-4151"/>
    <n v="-4143"/>
    <n v="-4542"/>
    <n v="-4256"/>
    <n v="-4025"/>
    <n v="-4197"/>
    <n v="-4113"/>
    <n v="-4454"/>
    <n v="-4294"/>
    <n v="-4242"/>
    <n v="-4015"/>
    <n v="-3896"/>
    <n v="-50325"/>
    <n v="0"/>
    <n v="-37743.75"/>
  </r>
  <r>
    <s v="PPLETO: TOTAL OPERATING EXPENSE"/>
    <m/>
    <n v="514100"/>
    <s v="MTCE-MISC/STM PLANT"/>
    <x v="1"/>
    <s v="0311 - TRIMBLE COUNTY 1 - GENERATION"/>
    <x v="1"/>
    <s v="PLTL: TOTAL LABOR"/>
    <s v="MA42LGE"/>
    <s v="MA42LGE TC"/>
    <s v="OTHER"/>
    <s v="P42100: GENERATION"/>
    <n v="-4146"/>
    <n v="-3729"/>
    <n v="-3700"/>
    <n v="-3848"/>
    <n v="-3782"/>
    <n v="-3562"/>
    <n v="-3895"/>
    <n v="-4044"/>
    <n v="-3885"/>
    <n v="-4213"/>
    <n v="-3172"/>
    <n v="-3419"/>
    <n v="-45396"/>
    <n v="-34047"/>
    <n v="0"/>
  </r>
  <r>
    <s v="PPLETO: TOTAL OPERATING EXPENSE"/>
    <m/>
    <n v="512005"/>
    <s v="MAINTENANCE-SDRS"/>
    <x v="1"/>
    <s v="0321 - TRIMBLE COUNTY 2 - GENERATION"/>
    <x v="3"/>
    <s v="PNTL: TOTAL NON-LABOR"/>
    <s v="MA60KU"/>
    <s v="MA 60 KU"/>
    <s v="OTHER"/>
    <s v="P42100: GENERATION"/>
    <n v="-4095"/>
    <n v="-3219"/>
    <n v="-4789"/>
    <n v="-3219"/>
    <n v="-3219"/>
    <n v="-10968"/>
    <n v="-22082"/>
    <n v="-3219"/>
    <n v="-9356"/>
    <n v="-3219"/>
    <n v="-3219"/>
    <n v="-16359"/>
    <n v="-86960"/>
    <n v="0"/>
    <n v="-65220"/>
  </r>
  <r>
    <s v="PPLETO: TOTAL OPERATING EXPENSE"/>
    <m/>
    <n v="501090"/>
    <s v="FUEL HANDLING"/>
    <x v="1"/>
    <s v="0321 - TRIMBLE COUNTY 2 - GENERATION"/>
    <x v="5"/>
    <s v="PLTL: TOTAL LABOR"/>
    <s v="MA41LGE"/>
    <s v="MA41LGE"/>
    <s v="OTHER"/>
    <s v="P42100: GENERATION"/>
    <n v="-4092"/>
    <n v="-4101"/>
    <n v="-4475"/>
    <n v="-4169"/>
    <n v="-3922"/>
    <n v="-4087"/>
    <n v="-3983"/>
    <n v="-4380"/>
    <n v="-4210"/>
    <n v="-4156"/>
    <n v="-3899"/>
    <n v="-3690"/>
    <n v="-49163"/>
    <n v="0"/>
    <n v="-36872.25"/>
  </r>
  <r>
    <s v="PPLETO: TOTAL OPERATING EXPENSE"/>
    <m/>
    <n v="510900"/>
    <s v="MTCE SUPER/ENG - STEAM - INDIRECT"/>
    <x v="1"/>
    <s v="0321 - TRIMBLE COUNTY 2 - GENERATION"/>
    <x v="7"/>
    <s v="PNTL: TOTAL NON-LABOR"/>
    <s v="MA41LGE"/>
    <s v="MA41LGE"/>
    <s v="OTHER"/>
    <s v="P42100: GENERATION"/>
    <n v="-4088"/>
    <n v="-4770"/>
    <n v="-12310"/>
    <n v="-7680"/>
    <n v="-7817"/>
    <n v="-12316"/>
    <n v="-9854"/>
    <n v="-7226"/>
    <n v="-12682"/>
    <n v="-8457"/>
    <n v="-13152"/>
    <n v="-4356"/>
    <n v="-104708"/>
    <n v="0"/>
    <n v="-78531"/>
  </r>
  <r>
    <s v="PPLETO: TOTAL OPERATING EXPENSE"/>
    <m/>
    <n v="502100"/>
    <s v="STM EXP(EX SDRS.SPP)"/>
    <x v="1"/>
    <s v="0321 - TRIMBLE COUNTY 2 - GENERATION"/>
    <x v="9"/>
    <s v="PNTL: TOTAL NON-LABOR"/>
    <s v="MA46LGE"/>
    <s v="MA 46 LGE"/>
    <s v="OTHER"/>
    <s v="P42100: GENERATION"/>
    <n v="-4083"/>
    <n v="-4083"/>
    <n v="-4083"/>
    <n v="-4083"/>
    <n v="-4083"/>
    <n v="-4083"/>
    <n v="-4083"/>
    <n v="-4792"/>
    <n v="-4083"/>
    <n v="-4083"/>
    <n v="-4083"/>
    <n v="-4083"/>
    <n v="-49709"/>
    <n v="0"/>
    <n v="-37281.75"/>
  </r>
  <r>
    <s v="PPLETO: TOTAL OPERATING EXPENSE"/>
    <m/>
    <n v="926004"/>
    <s v="DENTAL INSURANCE EXPENSE - BURDENS"/>
    <x v="1"/>
    <s v="0321 - TRIMBLE COUNTY 2 - GENERATION"/>
    <x v="1"/>
    <s v="PLTL: TOTAL LABOR"/>
    <s v="MA41LGE"/>
    <s v="MA41LGE"/>
    <s v="OTHER"/>
    <s v="P42100: GENERATION"/>
    <n v="-4072"/>
    <n v="-3664"/>
    <n v="-3636"/>
    <n v="-3784"/>
    <n v="-3721"/>
    <n v="-3507"/>
    <n v="-3836"/>
    <n v="-3977"/>
    <n v="-3820"/>
    <n v="-4144"/>
    <n v="-3123"/>
    <n v="-3376"/>
    <n v="-44659"/>
    <n v="0"/>
    <n v="-33494.25"/>
  </r>
  <r>
    <s v="PPLETO: TOTAL OPERATING EXPENSE"/>
    <m/>
    <n v="514100"/>
    <s v="MTCE-MISC/STM PLANT"/>
    <x v="1"/>
    <s v="0311 - TRIMBLE COUNTY 1 - GENERATION"/>
    <x v="0"/>
    <s v="PLTL: TOTAL LABOR"/>
    <s v="MA42LGE"/>
    <s v="MA42LGE TC"/>
    <s v="OTHER"/>
    <s v="P42100: GENERATION"/>
    <n v="-4025"/>
    <n v="-3621"/>
    <n v="-3592"/>
    <n v="-3736"/>
    <n v="-3672"/>
    <n v="-3458"/>
    <n v="-3782"/>
    <n v="-3926"/>
    <n v="-3772"/>
    <n v="-4090"/>
    <n v="-3080"/>
    <n v="-3319"/>
    <n v="-44073"/>
    <n v="-33054.75"/>
    <n v="0"/>
  </r>
  <r>
    <s v="PPLETO: TOTAL OPERATING EXPENSE"/>
    <m/>
    <n v="926004"/>
    <s v="DENTAL INSURANCE EXPENSE - BURDENS"/>
    <x v="1"/>
    <s v="0321 - TRIMBLE COUNTY 2 - GENERATION"/>
    <x v="7"/>
    <s v="PLTL: TOTAL LABOR"/>
    <s v="MA41LGE"/>
    <s v="MA41LGE"/>
    <s v="OTHER"/>
    <s v="P42100: GENERATION"/>
    <n v="-4018"/>
    <n v="-3815"/>
    <n v="-4162"/>
    <n v="-3513"/>
    <n v="-4041"/>
    <n v="-3876"/>
    <n v="-3627"/>
    <n v="-4363"/>
    <n v="-3764"/>
    <n v="-4159"/>
    <n v="-3747"/>
    <n v="-3160"/>
    <n v="-46246"/>
    <n v="0"/>
    <n v="-34684.5"/>
  </r>
  <r>
    <s v="PPLETO: TOTAL OPERATING EXPENSE"/>
    <m/>
    <n v="926005"/>
    <s v="LONG TERM DISABILITY EXPENSE - BURDENS"/>
    <x v="1"/>
    <s v="0321 - TRIMBLE COUNTY 2 - GENERATION"/>
    <x v="7"/>
    <s v="PLTL: TOTAL LABOR"/>
    <s v="MA41LGE"/>
    <s v="MA41LGE"/>
    <s v="OTHER"/>
    <s v="P42100: GENERATION"/>
    <n v="-4018"/>
    <n v="-3815"/>
    <n v="-4162"/>
    <n v="-3513"/>
    <n v="-4041"/>
    <n v="-3876"/>
    <n v="-3627"/>
    <n v="-4363"/>
    <n v="-3764"/>
    <n v="-4159"/>
    <n v="-3747"/>
    <n v="-3160"/>
    <n v="-46246"/>
    <n v="0"/>
    <n v="-34684.5"/>
  </r>
  <r>
    <s v="PPLETO: TOTAL OPERATING EXPENSE"/>
    <m/>
    <n v="512005"/>
    <s v="MAINTENANCE-SDRS"/>
    <x v="1"/>
    <s v="0321 - TRIMBLE COUNTY 2 - GENERATION"/>
    <x v="2"/>
    <s v="PNTL: TOTAL NON-LABOR"/>
    <s v="MA60KU"/>
    <s v="MA 60 KU"/>
    <s v="OTHER"/>
    <s v="P42100: GENERATION"/>
    <n v="-4015"/>
    <n v="-3155"/>
    <n v="-4680"/>
    <n v="-3155"/>
    <n v="-3155"/>
    <n v="-10679"/>
    <n v="-21603"/>
    <n v="-3155"/>
    <n v="-9172"/>
    <n v="-3155"/>
    <n v="-3155"/>
    <n v="-15913"/>
    <n v="-84995"/>
    <n v="0"/>
    <n v="-63746.25"/>
  </r>
  <r>
    <s v="PPLETO: TOTAL OPERATING EXPENSE"/>
    <m/>
    <n v="502100"/>
    <s v="STM EXP(EX SDRS.SPP)"/>
    <x v="1"/>
    <s v="0321 - TRIMBLE COUNTY 2 - GENERATION"/>
    <x v="8"/>
    <s v="PNTL: TOTAL NON-LABOR"/>
    <s v="MA46LGE"/>
    <s v="MA 46 LGE"/>
    <s v="OTHER"/>
    <s v="P42100: GENERATION"/>
    <n v="-4009"/>
    <n v="-4009"/>
    <n v="-4009"/>
    <n v="-4009"/>
    <n v="-4009"/>
    <n v="-4009"/>
    <n v="-4718"/>
    <n v="-4009"/>
    <n v="-4009"/>
    <n v="-4009"/>
    <n v="-4009"/>
    <n v="-4009"/>
    <n v="-48814"/>
    <n v="0"/>
    <n v="-36610.5"/>
  </r>
  <r>
    <s v="PPLETO: TOTAL OPERATING EXPENSE"/>
    <m/>
    <n v="502100"/>
    <s v="STM EXP(EX SDRS.SPP)"/>
    <x v="1"/>
    <s v="0321 - TRIMBLE COUNTY 2 - GENERATION"/>
    <x v="7"/>
    <s v="PNTL: TOTAL NON-LABOR"/>
    <s v="MA46LGE"/>
    <s v="MA 46 LGE"/>
    <s v="OTHER"/>
    <s v="P42100: GENERATION"/>
    <n v="-3970"/>
    <n v="-3990"/>
    <n v="-3970"/>
    <n v="-3970"/>
    <n v="-4679"/>
    <n v="-3970"/>
    <n v="-3970"/>
    <n v="-3970"/>
    <n v="-3970"/>
    <n v="-3970"/>
    <n v="-3970"/>
    <n v="-3970"/>
    <n v="-48370"/>
    <n v="0"/>
    <n v="-36277.5"/>
  </r>
  <r>
    <s v="PPLETO: TOTAL OPERATING EXPENSE"/>
    <m/>
    <n v="510900"/>
    <s v="MTCE SUPER/ENG - STEAM - INDIRECT"/>
    <x v="1"/>
    <s v="0321 - TRIMBLE COUNTY 2 - GENERATION"/>
    <x v="4"/>
    <s v="PLTL: TOTAL LABOR"/>
    <s v="MA46LGE"/>
    <s v="MA 46 LGE"/>
    <s v="OTHER"/>
    <s v="P42100: GENERATION"/>
    <n v="-3958"/>
    <n v="-3561"/>
    <n v="-3537"/>
    <n v="-3684"/>
    <n v="-3627"/>
    <n v="-3421"/>
    <n v="-3744"/>
    <n v="-3872"/>
    <n v="-3721"/>
    <n v="-4036"/>
    <n v="-3046"/>
    <n v="-3308"/>
    <n v="-43513"/>
    <n v="0"/>
    <n v="-32634.75"/>
  </r>
  <r>
    <s v="PPLETO: TOTAL OPERATING EXPENSE"/>
    <m/>
    <n v="926004"/>
    <s v="DENTAL INSURANCE EXPENSE - BURDENS"/>
    <x v="1"/>
    <s v="0321 - TRIMBLE COUNTY 2 - GENERATION"/>
    <x v="0"/>
    <s v="PLTL: TOTAL LABOR"/>
    <s v="MA41LGE"/>
    <s v="MA41LGE"/>
    <s v="OTHER"/>
    <s v="P42100: GENERATION"/>
    <n v="-3953"/>
    <n v="-3557"/>
    <n v="-3531"/>
    <n v="-3673"/>
    <n v="-3613"/>
    <n v="-3404"/>
    <n v="-3724"/>
    <n v="-3861"/>
    <n v="-3709"/>
    <n v="-4023"/>
    <n v="-3032"/>
    <n v="-3278"/>
    <n v="-43358"/>
    <n v="0"/>
    <n v="-32518.5"/>
  </r>
  <r>
    <s v="PPLETO: TOTAL OPERATING EXPENSE"/>
    <m/>
    <n v="512005"/>
    <s v="MAINTENANCE-SDRS"/>
    <x v="1"/>
    <s v="0321 - TRIMBLE COUNTY 2 - GENERATION"/>
    <x v="1"/>
    <s v="PNTL: TOTAL NON-LABOR"/>
    <s v="MA60KU"/>
    <s v="MA 60 KU"/>
    <s v="OTHER"/>
    <s v="P42100: GENERATION"/>
    <n v="-3936"/>
    <n v="-3094"/>
    <n v="-4574"/>
    <n v="-3094"/>
    <n v="-3094"/>
    <n v="-10398"/>
    <n v="-21134"/>
    <n v="-3094"/>
    <n v="-8993"/>
    <n v="-3094"/>
    <n v="-3094"/>
    <n v="-15480"/>
    <n v="-83076"/>
    <n v="0"/>
    <n v="-62307"/>
  </r>
  <r>
    <s v="PPLETO: TOTAL OPERATING EXPENSE"/>
    <m/>
    <n v="500900"/>
    <s v="OPER SUPER/ENG - INDIRECT"/>
    <x v="1"/>
    <s v="0311 - TRIMBLE COUNTY 1 - GENERATION"/>
    <x v="6"/>
    <s v="PLTL: TOTAL LABOR"/>
    <s v="MA42LGE"/>
    <s v="MA42LGE TC"/>
    <s v="OTHER"/>
    <s v="P42100: GENERATION"/>
    <n v="-3917"/>
    <n v="-3528"/>
    <n v="-3838"/>
    <n v="-2827"/>
    <n v="-2786"/>
    <n v="-2584"/>
    <n v="-1932"/>
    <n v="-2981"/>
    <n v="-2373"/>
    <n v="-2155"/>
    <n v="-1778"/>
    <n v="-1153"/>
    <n v="-31851"/>
    <n v="-23888.25"/>
    <n v="0"/>
  </r>
  <r>
    <s v="PPLETO: TOTAL OPERATING EXPENSE"/>
    <m/>
    <n v="514100"/>
    <s v="MTCE-MISC/STM PLANT"/>
    <x v="1"/>
    <s v="0311 - TRIMBLE COUNTY 1 - GENERATION"/>
    <x v="9"/>
    <s v="PLTL: TOTAL LABOR"/>
    <s v="MA42LGE"/>
    <s v="MA42LGE TC"/>
    <s v="OTHER"/>
    <s v="P42100: GENERATION"/>
    <n v="-3908"/>
    <n v="-3515"/>
    <n v="-3488"/>
    <n v="-3627"/>
    <n v="-3565"/>
    <n v="-3358"/>
    <n v="-3672"/>
    <n v="-3812"/>
    <n v="-3662"/>
    <n v="-3971"/>
    <n v="-2990"/>
    <n v="-3223"/>
    <n v="-42790"/>
    <n v="-32092.5"/>
    <n v="0"/>
  </r>
  <r>
    <s v="PPLETO: TOTAL OPERATING EXPENSE"/>
    <m/>
    <n v="501990"/>
    <s v="FUEL HANDLING - INDIRECT"/>
    <x v="1"/>
    <s v="0321 - TRIMBLE COUNTY 2 - GENERATION"/>
    <x v="4"/>
    <s v="PNTL: TOTAL NON-LABOR"/>
    <s v="MA41LGE"/>
    <s v="MA41LGE"/>
    <s v="OTHER"/>
    <s v="P42100: GENERATION"/>
    <n v="-3904"/>
    <n v="-3904"/>
    <n v="-3904"/>
    <n v="-3904"/>
    <n v="-3904"/>
    <n v="-3904"/>
    <n v="-3904"/>
    <n v="-3904"/>
    <n v="-3904"/>
    <n v="-3904"/>
    <n v="-3904"/>
    <n v="-3904"/>
    <n v="-46850"/>
    <n v="0"/>
    <n v="-35137.5"/>
  </r>
  <r>
    <s v="PPLETO: TOTAL OPERATING EXPENSE"/>
    <m/>
    <n v="502100"/>
    <s v="STM EXP(EX SDRS.SPP)"/>
    <x v="1"/>
    <s v="0321 - TRIMBLE COUNTY 2 - GENERATION"/>
    <x v="6"/>
    <s v="PNTL: TOTAL NON-LABOR"/>
    <s v="MA46LGE"/>
    <s v="MA 46 LGE"/>
    <s v="OTHER"/>
    <s v="P42100: GENERATION"/>
    <n v="-3899"/>
    <n v="-3910"/>
    <n v="-3899"/>
    <n v="-3899"/>
    <n v="-3899"/>
    <n v="-3899"/>
    <n v="-4608"/>
    <n v="-3899"/>
    <n v="-3899"/>
    <n v="-3899"/>
    <n v="-3899"/>
    <n v="-3899"/>
    <n v="-47508"/>
    <n v="0"/>
    <n v="-35631"/>
  </r>
  <r>
    <s v="PPLETO: TOTAL OPERATING EXPENSE"/>
    <m/>
    <n v="514100"/>
    <s v="MTCE-MISC/STM PLANT"/>
    <x v="1"/>
    <s v="0321 - TRIMBLE COUNTY 2 - GENERATION"/>
    <x v="6"/>
    <s v="PLTL: TOTAL LABOR"/>
    <s v="MA60KU"/>
    <s v="MA 60 KU"/>
    <s v="OTHER"/>
    <s v="P42100: GENERATION"/>
    <n v="-3898"/>
    <n v="-3910"/>
    <n v="-4267"/>
    <n v="-3822"/>
    <n v="-3925"/>
    <n v="-3922"/>
    <n v="-3667"/>
    <n v="-4413"/>
    <n v="-4081"/>
    <n v="-3986"/>
    <n v="-3789"/>
    <n v="-3414"/>
    <n v="-47094"/>
    <n v="0"/>
    <n v="-35320.5"/>
  </r>
  <r>
    <s v="PPLETO: TOTAL OPERATING EXPENSE"/>
    <m/>
    <n v="510900"/>
    <s v="MTCE SUPER/ENG - STEAM - INDIRECT"/>
    <x v="1"/>
    <s v="0321 - TRIMBLE COUNTY 2 - GENERATION"/>
    <x v="8"/>
    <s v="PNTL: TOTAL NON-LABOR"/>
    <s v="MA41LGE"/>
    <s v="MA41LGE"/>
    <s v="OTHER"/>
    <s v="P42100: GENERATION"/>
    <n v="-3897"/>
    <n v="-4585"/>
    <n v="-11424"/>
    <n v="-7087"/>
    <n v="-7879"/>
    <n v="-10964"/>
    <n v="-9992"/>
    <n v="-6644"/>
    <n v="-11866"/>
    <n v="-8545"/>
    <n v="-12925"/>
    <n v="-4225"/>
    <n v="-100034"/>
    <n v="0"/>
    <n v="-75025.5"/>
  </r>
  <r>
    <s v="PPLETO: TOTAL OPERATING EXPENSE"/>
    <m/>
    <n v="511100"/>
    <s v="MTCE-STRUCTURES"/>
    <x v="1"/>
    <s v="0321 - TRIMBLE COUNTY 2 - GENERATION"/>
    <x v="6"/>
    <s v="PLTL: TOTAL LABOR"/>
    <s v="MA41LGE"/>
    <s v="MA41LGE"/>
    <s v="OTHER"/>
    <s v="P42100: GENERATION"/>
    <n v="-3894"/>
    <n v="-3884"/>
    <n v="-4261"/>
    <n v="-3837"/>
    <n v="-3950"/>
    <n v="-3950"/>
    <n v="-3715"/>
    <n v="-4400"/>
    <n v="-4088"/>
    <n v="-3989"/>
    <n v="-3833"/>
    <n v="-3531"/>
    <n v="-47332"/>
    <n v="0"/>
    <n v="-35499"/>
  </r>
  <r>
    <s v="PPLETO: TOTAL OPERATING EXPENSE"/>
    <m/>
    <n v="926004"/>
    <s v="DENTAL INSURANCE EXPENSE - BURDENS"/>
    <x v="1"/>
    <s v="0321 - TRIMBLE COUNTY 2 - GENERATION"/>
    <x v="9"/>
    <s v="PLTL: TOTAL LABOR"/>
    <s v="MA41LGE"/>
    <s v="MA41LGE"/>
    <s v="OTHER"/>
    <s v="P42100: GENERATION"/>
    <n v="-3890"/>
    <n v="-3500"/>
    <n v="-3474"/>
    <n v="-3615"/>
    <n v="-3556"/>
    <n v="-3351"/>
    <n v="-3666"/>
    <n v="-3800"/>
    <n v="-3650"/>
    <n v="-3960"/>
    <n v="-2985"/>
    <n v="-3228"/>
    <n v="-42675"/>
    <n v="0"/>
    <n v="-32006.25"/>
  </r>
  <r>
    <s v="PPLETO: TOTAL OPERATING EXPENSE"/>
    <m/>
    <n v="512005"/>
    <s v="MAINTENANCE-SDRS"/>
    <x v="1"/>
    <s v="0321 - TRIMBLE COUNTY 2 - GENERATION"/>
    <x v="0"/>
    <s v="PNTL: TOTAL NON-LABOR"/>
    <s v="MA60KU"/>
    <s v="MA 60 KU"/>
    <s v="OTHER"/>
    <s v="P42100: GENERATION"/>
    <n v="-3859"/>
    <n v="-3033"/>
    <n v="-4470"/>
    <n v="-3033"/>
    <n v="-3033"/>
    <n v="-10125"/>
    <n v="-20675"/>
    <n v="-3033"/>
    <n v="-8816"/>
    <n v="-3033"/>
    <n v="-3033"/>
    <n v="-15059"/>
    <n v="-81202"/>
    <n v="0"/>
    <n v="-60901.5"/>
  </r>
  <r>
    <s v="PPLETO: TOTAL OPERATING EXPENSE"/>
    <m/>
    <n v="926002"/>
    <s v="GROUP LIFE INSURANCE EXPENSE - BURDENS"/>
    <x v="1"/>
    <s v="0321 - TRIMBLE COUNTY 2 - GENERATION"/>
    <x v="6"/>
    <s v="PLTL: TOTAL LABOR"/>
    <s v="MA41LGE"/>
    <s v="MA41LGE"/>
    <s v="OTHER"/>
    <s v="P42100: GENERATION"/>
    <n v="-3845"/>
    <n v="-3857"/>
    <n v="-4208"/>
    <n v="-3772"/>
    <n v="-3875"/>
    <n v="-3873"/>
    <n v="-3625"/>
    <n v="-4354"/>
    <n v="-4027"/>
    <n v="-3936"/>
    <n v="-3741"/>
    <n v="-3381"/>
    <n v="-46494"/>
    <n v="0"/>
    <n v="-34870.5"/>
  </r>
  <r>
    <s v="PPLETO: TOTAL OPERATING EXPENSE"/>
    <m/>
    <n v="510900"/>
    <s v="MTCE SUPER/ENG - STEAM - INDIRECT"/>
    <x v="1"/>
    <s v="0321 - TRIMBLE COUNTY 2 - GENERATION"/>
    <x v="3"/>
    <s v="PLTL: TOTAL LABOR"/>
    <s v="MA46LGE"/>
    <s v="MA 46 LGE"/>
    <s v="OTHER"/>
    <s v="P42100: GENERATION"/>
    <n v="-3842"/>
    <n v="-3457"/>
    <n v="-3433"/>
    <n v="-3577"/>
    <n v="-3521"/>
    <n v="-3321"/>
    <n v="-3635"/>
    <n v="-3759"/>
    <n v="-3612"/>
    <n v="-3919"/>
    <n v="-2958"/>
    <n v="-3212"/>
    <n v="-42245"/>
    <n v="0"/>
    <n v="-31683.75"/>
  </r>
  <r>
    <s v="PPLETO: TOTAL OPERATING EXPENSE"/>
    <m/>
    <n v="502100"/>
    <s v="STM EXP(EX SDRS.SPP)"/>
    <x v="1"/>
    <s v="0321 - TRIMBLE COUNTY 2 - GENERATION"/>
    <x v="5"/>
    <s v="PNTL: TOTAL NON-LABOR"/>
    <s v="MA46LGE"/>
    <s v="MA 46 LGE"/>
    <s v="OTHER"/>
    <s v="P42100: GENERATION"/>
    <n v="-3826"/>
    <n v="-3845"/>
    <n v="-3826"/>
    <n v="-3826"/>
    <n v="-3826"/>
    <n v="-3826"/>
    <n v="-4603"/>
    <n v="-3894"/>
    <n v="-3894"/>
    <n v="-3894"/>
    <n v="-3894"/>
    <n v="-3894"/>
    <n v="-47050"/>
    <n v="0"/>
    <n v="-35287.5"/>
  </r>
  <r>
    <s v="PPLETO: TOTAL OPERATING EXPENSE"/>
    <m/>
    <n v="512017"/>
    <s v="MTCE-SLUDGE STAB SYS"/>
    <x v="1"/>
    <s v="0311 - TRIMBLE COUNTY 1 - GENERATION"/>
    <x v="4"/>
    <s v="PNTL: TOTAL NON-LABOR"/>
    <s v="MA42LGE"/>
    <s v="MA42LGE TC"/>
    <s v="OTHER"/>
    <s v="P42100: GENERATION"/>
    <n v="-3819"/>
    <n v="-3819"/>
    <n v="-3819"/>
    <n v="-4170"/>
    <n v="-4170"/>
    <n v="-4287"/>
    <n v="-4287"/>
    <n v="-4287"/>
    <n v="-4287"/>
    <n v="-4287"/>
    <n v="-3819"/>
    <n v="-3819"/>
    <n v="-48871"/>
    <n v="-36653.25"/>
    <n v="0"/>
  </r>
  <r>
    <s v="PPLETO: TOTAL OPERATING EXPENSE"/>
    <m/>
    <n v="514100"/>
    <s v="MTCE-MISC/STM PLANT"/>
    <x v="1"/>
    <s v="0311 - TRIMBLE COUNTY 1 - GENERATION"/>
    <x v="8"/>
    <s v="PLTL: TOTAL LABOR"/>
    <s v="MA42LGE"/>
    <s v="MA42LGE TC"/>
    <s v="OTHER"/>
    <s v="P42100: GENERATION"/>
    <n v="-3815"/>
    <n v="-3628"/>
    <n v="-3407"/>
    <n v="-3545"/>
    <n v="-3683"/>
    <n v="-3091"/>
    <n v="-3596"/>
    <n v="-3726"/>
    <n v="-3384"/>
    <n v="-3883"/>
    <n v="-3123"/>
    <n v="-2970"/>
    <n v="-41850"/>
    <n v="-31387.5"/>
    <n v="0"/>
  </r>
  <r>
    <s v="PPLETO: TOTAL OPERATING EXPENSE"/>
    <m/>
    <n v="926004"/>
    <s v="DENTAL INSURANCE EXPENSE - BURDENS"/>
    <x v="1"/>
    <s v="0321 - TRIMBLE COUNTY 2 - GENERATION"/>
    <x v="8"/>
    <s v="PLTL: TOTAL LABOR"/>
    <s v="MA41LGE"/>
    <s v="MA41LGE"/>
    <s v="OTHER"/>
    <s v="P42100: GENERATION"/>
    <n v="-3814"/>
    <n v="-3627"/>
    <n v="-3408"/>
    <n v="-3548"/>
    <n v="-3688"/>
    <n v="-3097"/>
    <n v="-3603"/>
    <n v="-3729"/>
    <n v="-3387"/>
    <n v="-3887"/>
    <n v="-3128"/>
    <n v="-2986"/>
    <n v="-41902"/>
    <n v="0"/>
    <n v="-31426.5"/>
  </r>
  <r>
    <s v="PPLETO: TOTAL OPERATING EXPENSE"/>
    <m/>
    <n v="501990"/>
    <s v="FUEL HANDLING - INDIRECT"/>
    <x v="1"/>
    <s v="0321 - TRIMBLE COUNTY 2 - GENERATION"/>
    <x v="3"/>
    <s v="PNTL: TOTAL NON-LABOR"/>
    <s v="MA41LGE"/>
    <s v="MA41LGE"/>
    <s v="OTHER"/>
    <s v="P42100: GENERATION"/>
    <n v="-3813"/>
    <n v="-3813"/>
    <n v="-3813"/>
    <n v="-3813"/>
    <n v="-3813"/>
    <n v="-3813"/>
    <n v="-3813"/>
    <n v="-3813"/>
    <n v="-3813"/>
    <n v="-3813"/>
    <n v="-3813"/>
    <n v="-3813"/>
    <n v="-45755"/>
    <n v="0"/>
    <n v="-34316.25"/>
  </r>
  <r>
    <s v="PPLETO: TOTAL OPERATING EXPENSE"/>
    <m/>
    <n v="514100"/>
    <s v="MTCE-MISC/STM PLANT"/>
    <x v="1"/>
    <s v="0321 - TRIMBLE COUNTY 2 - GENERATION"/>
    <x v="5"/>
    <s v="PLTL: TOTAL LABOR"/>
    <s v="MA60KU"/>
    <s v="MA 60 KU"/>
    <s v="OTHER"/>
    <s v="P42100: GENERATION"/>
    <n v="-3805"/>
    <n v="-3816"/>
    <n v="-4166"/>
    <n v="-3896"/>
    <n v="-3677"/>
    <n v="-3835"/>
    <n v="-3750"/>
    <n v="-4096"/>
    <n v="-3934"/>
    <n v="-3896"/>
    <n v="-3651"/>
    <n v="-3511"/>
    <n v="-46034"/>
    <n v="0"/>
    <n v="-34525.5"/>
  </r>
  <r>
    <s v="PPLETO: TOTAL OPERATING EXPENSE"/>
    <m/>
    <n v="511100"/>
    <s v="MTCE-STRUCTURES"/>
    <x v="1"/>
    <s v="0321 - TRIMBLE COUNTY 2 - GENERATION"/>
    <x v="5"/>
    <s v="PLTL: TOTAL LABOR"/>
    <s v="MA41LGE"/>
    <s v="MA41LGE"/>
    <s v="OTHER"/>
    <s v="P42100: GENERATION"/>
    <n v="-3801"/>
    <n v="-3791"/>
    <n v="-4160"/>
    <n v="-3909"/>
    <n v="-3706"/>
    <n v="-3866"/>
    <n v="-3798"/>
    <n v="-4090"/>
    <n v="-3943"/>
    <n v="-3901"/>
    <n v="-3697"/>
    <n v="-3629"/>
    <n v="-46292"/>
    <n v="0"/>
    <n v="-34719"/>
  </r>
  <r>
    <s v="PPLETO: TOTAL OPERATING EXPENSE"/>
    <m/>
    <n v="512005"/>
    <s v="MAINTENANCE-SDRS"/>
    <x v="1"/>
    <s v="0321 - TRIMBLE COUNTY 2 - GENERATION"/>
    <x v="5"/>
    <s v="PNTL: TOTAL NON-LABOR"/>
    <s v="MA60KU"/>
    <s v="MA 60 KU"/>
    <s v="OTHER"/>
    <s v="P42100: GENERATION"/>
    <n v="-3783"/>
    <n v="-2974"/>
    <n v="-21622"/>
    <n v="-2974"/>
    <n v="-2974"/>
    <n v="-9859"/>
    <n v="-2974"/>
    <n v="-2974"/>
    <n v="-8644"/>
    <n v="-2974"/>
    <n v="-2974"/>
    <n v="-14649"/>
    <n v="-79371"/>
    <n v="0"/>
    <n v="-59528.25"/>
  </r>
  <r>
    <s v="PPLETO: TOTAL OPERATING EXPENSE"/>
    <m/>
    <n v="512005"/>
    <s v="MAINTENANCE-SDRS"/>
    <x v="1"/>
    <s v="0321 - TRIMBLE COUNTY 2 - GENERATION"/>
    <x v="6"/>
    <s v="PNTL: TOTAL NON-LABOR"/>
    <s v="MA60KU"/>
    <s v="MA 60 KU"/>
    <s v="OTHER"/>
    <s v="P42100: GENERATION"/>
    <n v="-3783"/>
    <n v="-2974"/>
    <n v="-21622"/>
    <n v="-2974"/>
    <n v="-2974"/>
    <n v="-9859"/>
    <n v="-2974"/>
    <n v="-2974"/>
    <n v="-8644"/>
    <n v="-2974"/>
    <n v="-2974"/>
    <n v="-14649"/>
    <n v="-79371"/>
    <n v="0"/>
    <n v="-59528.25"/>
  </r>
  <r>
    <s v="PPLETO: TOTAL OPERATING EXPENSE"/>
    <m/>
    <n v="512005"/>
    <s v="MAINTENANCE-SDRS"/>
    <x v="1"/>
    <s v="0321 - TRIMBLE COUNTY 2 - GENERATION"/>
    <x v="7"/>
    <s v="PNTL: TOTAL NON-LABOR"/>
    <s v="MA60KU"/>
    <s v="MA 60 KU"/>
    <s v="OTHER"/>
    <s v="P42100: GENERATION"/>
    <n v="-3783"/>
    <n v="-2974"/>
    <n v="-4369"/>
    <n v="-2974"/>
    <n v="-2974"/>
    <n v="-9859"/>
    <n v="-20227"/>
    <n v="-2974"/>
    <n v="-8644"/>
    <n v="-2974"/>
    <n v="-2974"/>
    <n v="-14649"/>
    <n v="-79371"/>
    <n v="0"/>
    <n v="-59528.25"/>
  </r>
  <r>
    <s v="PPLETO: TOTAL OPERATING EXPENSE"/>
    <m/>
    <n v="512005"/>
    <s v="MAINTENANCE-SDRS"/>
    <x v="1"/>
    <s v="0321 - TRIMBLE COUNTY 2 - GENERATION"/>
    <x v="8"/>
    <s v="PNTL: TOTAL NON-LABOR"/>
    <s v="MA60KU"/>
    <s v="MA 60 KU"/>
    <s v="OTHER"/>
    <s v="P42100: GENERATION"/>
    <n v="-3783"/>
    <n v="-2974"/>
    <n v="-4369"/>
    <n v="-2974"/>
    <n v="-2974"/>
    <n v="-9859"/>
    <n v="-20227"/>
    <n v="-2974"/>
    <n v="-8644"/>
    <n v="-2974"/>
    <n v="-2974"/>
    <n v="-14649"/>
    <n v="-79371"/>
    <n v="0"/>
    <n v="-59528.25"/>
  </r>
  <r>
    <s v="PPLETO: TOTAL OPERATING EXPENSE"/>
    <m/>
    <n v="512005"/>
    <s v="MAINTENANCE-SDRS"/>
    <x v="1"/>
    <s v="0321 - TRIMBLE COUNTY 2 - GENERATION"/>
    <x v="9"/>
    <s v="PNTL: TOTAL NON-LABOR"/>
    <s v="MA60KU"/>
    <s v="MA 60 KU"/>
    <s v="OTHER"/>
    <s v="P42100: GENERATION"/>
    <n v="-3783"/>
    <n v="-2974"/>
    <n v="-4369"/>
    <n v="-2974"/>
    <n v="-2974"/>
    <n v="-9859"/>
    <n v="-20227"/>
    <n v="-2974"/>
    <n v="-8644"/>
    <n v="-2974"/>
    <n v="-2974"/>
    <n v="-14649"/>
    <n v="-79371"/>
    <n v="0"/>
    <n v="-59528.25"/>
  </r>
  <r>
    <s v="PPLETO: TOTAL OPERATING EXPENSE"/>
    <m/>
    <n v="512011"/>
    <s v="INSTR/CNTRL-ENVRNL"/>
    <x v="1"/>
    <s v="0321 - TRIMBLE COUNTY 2 - GENERATION"/>
    <x v="4"/>
    <s v="PNTL: TOTAL NON-LABOR"/>
    <s v="MA41LGE"/>
    <s v="MA41LGE"/>
    <s v="OTHER"/>
    <s v="P42100: GENERATION"/>
    <n v="-3756"/>
    <n v="-3756"/>
    <n v="-3756"/>
    <n v="-3756"/>
    <n v="-3756"/>
    <n v="-3756"/>
    <n v="-3756"/>
    <n v="-3756"/>
    <n v="-3756"/>
    <n v="-3756"/>
    <n v="-3756"/>
    <n v="-3756"/>
    <n v="-45074"/>
    <n v="0"/>
    <n v="-33805.5"/>
  </r>
  <r>
    <s v="PPLETO: TOTAL OPERATING EXPENSE"/>
    <m/>
    <n v="512017"/>
    <s v="MTCE-SLUDGE STAB SYS"/>
    <x v="1"/>
    <s v="0311 - TRIMBLE COUNTY 1 - GENERATION"/>
    <x v="3"/>
    <s v="PNTL: TOTAL NON-LABOR"/>
    <s v="MA42LGE"/>
    <s v="MA42LGE TC"/>
    <s v="OTHER"/>
    <s v="P42100: GENERATION"/>
    <n v="-3738"/>
    <n v="-3738"/>
    <n v="-3738"/>
    <n v="-4079"/>
    <n v="-4079"/>
    <n v="-4192"/>
    <n v="-4192"/>
    <n v="-4192"/>
    <n v="-4192"/>
    <n v="-4192"/>
    <n v="-3738"/>
    <n v="-3738"/>
    <n v="-47809"/>
    <n v="-35856.75"/>
    <n v="0"/>
  </r>
  <r>
    <s v="PPLETO: TOTAL OPERATING EXPENSE"/>
    <m/>
    <n v="510900"/>
    <s v="MTCE SUPER/ENG - STEAM - INDIRECT"/>
    <x v="1"/>
    <s v="0321 - TRIMBLE COUNTY 2 - GENERATION"/>
    <x v="2"/>
    <s v="PLTL: TOTAL LABOR"/>
    <s v="MA46LGE"/>
    <s v="MA 46 LGE"/>
    <s v="OTHER"/>
    <s v="P42100: GENERATION"/>
    <n v="-3730"/>
    <n v="-3356"/>
    <n v="-3333"/>
    <n v="-3472"/>
    <n v="-3418"/>
    <n v="-3224"/>
    <n v="-3529"/>
    <n v="-3650"/>
    <n v="-3507"/>
    <n v="-3805"/>
    <n v="-2871"/>
    <n v="-3118"/>
    <n v="-41014"/>
    <n v="0"/>
    <n v="-30760.5"/>
  </r>
  <r>
    <s v="PPLETO: TOTAL OPERATING EXPENSE"/>
    <m/>
    <n v="501990"/>
    <s v="FUEL HANDLING - INDIRECT"/>
    <x v="1"/>
    <s v="0321 - TRIMBLE COUNTY 2 - GENERATION"/>
    <x v="2"/>
    <s v="PNTL: TOTAL NON-LABOR"/>
    <s v="MA41LGE"/>
    <s v="MA41LGE"/>
    <s v="OTHER"/>
    <s v="P42100: GENERATION"/>
    <n v="-3724"/>
    <n v="-3724"/>
    <n v="-3724"/>
    <n v="-3724"/>
    <n v="-3724"/>
    <n v="-3724"/>
    <n v="-3724"/>
    <n v="-3724"/>
    <n v="-3724"/>
    <n v="-3724"/>
    <n v="-3724"/>
    <n v="-3724"/>
    <n v="-44688"/>
    <n v="0"/>
    <n v="-33516"/>
  </r>
  <r>
    <s v="PPLETO: TOTAL OPERATING EXPENSE"/>
    <m/>
    <n v="510900"/>
    <s v="MTCE SUPER/ENG - STEAM - INDIRECT"/>
    <x v="1"/>
    <s v="0321 - TRIMBLE COUNTY 2 - GENERATION"/>
    <x v="4"/>
    <s v="PNTL: TOTAL NON-LABOR"/>
    <s v="MA41LGE"/>
    <s v="MA41LGE"/>
    <s v="OTHER"/>
    <s v="P42100: GENERATION"/>
    <n v="-3714"/>
    <n v="-4283"/>
    <n v="-11893"/>
    <n v="-7244"/>
    <n v="-8059"/>
    <n v="-11629"/>
    <n v="-11272"/>
    <n v="-6090"/>
    <n v="-12320"/>
    <n v="-8876"/>
    <n v="-14162"/>
    <n v="-4095"/>
    <n v="-103640"/>
    <n v="0"/>
    <n v="-77730"/>
  </r>
  <r>
    <s v="PPLETO: TOTAL OPERATING EXPENSE"/>
    <m/>
    <n v="926005"/>
    <s v="LONG TERM DISABILITY EXPENSE - BURDENS"/>
    <x v="1"/>
    <s v="0321 - TRIMBLE COUNTY 2 - GENERATION"/>
    <x v="6"/>
    <s v="PLTL: TOTAL LABOR"/>
    <s v="MA41LGE"/>
    <s v="MA41LGE"/>
    <s v="OTHER"/>
    <s v="P42100: GENERATION"/>
    <n v="-3707"/>
    <n v="-3718"/>
    <n v="-4057"/>
    <n v="-3637"/>
    <n v="-3736"/>
    <n v="-3733"/>
    <n v="-3494"/>
    <n v="-4198"/>
    <n v="-3883"/>
    <n v="-3794"/>
    <n v="-3607"/>
    <n v="-3260"/>
    <n v="-44823"/>
    <n v="0"/>
    <n v="-33617.25"/>
  </r>
  <r>
    <s v="PPLETO: TOTAL OPERATING EXPENSE"/>
    <m/>
    <n v="512011"/>
    <s v="INSTR/CNTRL-ENVRNL"/>
    <x v="1"/>
    <s v="0321 - TRIMBLE COUNTY 2 - GENERATION"/>
    <x v="3"/>
    <s v="PNTL: TOTAL NON-LABOR"/>
    <s v="MA41LGE"/>
    <s v="MA41LGE"/>
    <s v="OTHER"/>
    <s v="P42100: GENERATION"/>
    <n v="-3682"/>
    <n v="-3682"/>
    <n v="-3682"/>
    <n v="-3682"/>
    <n v="-3682"/>
    <n v="-3682"/>
    <n v="-3682"/>
    <n v="-3682"/>
    <n v="-3682"/>
    <n v="-3682"/>
    <n v="-3682"/>
    <n v="-3682"/>
    <n v="-44188"/>
    <n v="0"/>
    <n v="-33141"/>
  </r>
  <r>
    <s v="PPLETO: TOTAL OPERATING EXPENSE"/>
    <m/>
    <n v="512017"/>
    <s v="MTCE-SLUDGE STAB SYS"/>
    <x v="1"/>
    <s v="0321 - TRIMBLE COUNTY 2 - GENERATION"/>
    <x v="5"/>
    <s v="PNTL: TOTAL NON-LABOR"/>
    <s v="MA60KU"/>
    <s v="MA 60 KU"/>
    <s v="OTHER"/>
    <s v="P42100: GENERATION"/>
    <n v="-3677"/>
    <n v="-3677"/>
    <n v="-3677"/>
    <n v="-3677"/>
    <n v="-1017"/>
    <n v="-8666"/>
    <n v="-3677"/>
    <n v="-1138"/>
    <n v="-1138"/>
    <n v="-1138"/>
    <n v="-4885"/>
    <n v="-655"/>
    <n v="-37020"/>
    <n v="0"/>
    <n v="-27765"/>
  </r>
  <r>
    <s v="PPLETO: TOTAL OPERATING EXPENSE"/>
    <m/>
    <n v="512017"/>
    <s v="MTCE-SLUDGE STAB SYS"/>
    <x v="1"/>
    <s v="0321 - TRIMBLE COUNTY 2 - GENERATION"/>
    <x v="6"/>
    <s v="PNTL: TOTAL NON-LABOR"/>
    <s v="MA60KU"/>
    <s v="MA 60 KU"/>
    <s v="OTHER"/>
    <s v="P42100: GENERATION"/>
    <n v="-3677"/>
    <n v="-3677"/>
    <n v="-3677"/>
    <n v="-3677"/>
    <n v="-1017"/>
    <n v="-8666"/>
    <n v="-3677"/>
    <n v="-1138"/>
    <n v="-1138"/>
    <n v="-1138"/>
    <n v="-4885"/>
    <n v="-655"/>
    <n v="-37020"/>
    <n v="0"/>
    <n v="-27765"/>
  </r>
  <r>
    <s v="PPLETO: TOTAL OPERATING EXPENSE"/>
    <m/>
    <n v="510900"/>
    <s v="MTCE SUPER/ENG - STEAM - INDIRECT"/>
    <x v="1"/>
    <s v="0321 - TRIMBLE COUNTY 2 - GENERATION"/>
    <x v="5"/>
    <s v="PNTL: TOTAL NON-LABOR"/>
    <s v="MA41LGE"/>
    <s v="MA41LGE"/>
    <s v="OTHER"/>
    <s v="P42100: GENERATION"/>
    <n v="-3663"/>
    <n v="-4330"/>
    <n v="-7007"/>
    <n v="-7825"/>
    <n v="-13626"/>
    <n v="-11182"/>
    <n v="-9417"/>
    <n v="-7375"/>
    <n v="-13019"/>
    <n v="-7614"/>
    <n v="-16494"/>
    <n v="-3991"/>
    <n v="-105543"/>
    <n v="0"/>
    <n v="-79157.25"/>
  </r>
  <r>
    <s v="PPLETO: TOTAL OPERATING EXPENSE"/>
    <m/>
    <n v="512017"/>
    <s v="MTCE-SLUDGE STAB SYS"/>
    <x v="1"/>
    <s v="0311 - TRIMBLE COUNTY 1 - GENERATION"/>
    <x v="2"/>
    <s v="PNTL: TOTAL NON-LABOR"/>
    <s v="MA42LGE"/>
    <s v="MA42LGE TC"/>
    <s v="OTHER"/>
    <s v="P42100: GENERATION"/>
    <n v="-3659"/>
    <n v="-3659"/>
    <n v="-3659"/>
    <n v="-3990"/>
    <n v="-3990"/>
    <n v="-4100"/>
    <n v="-4100"/>
    <n v="-4100"/>
    <n v="-4100"/>
    <n v="-4100"/>
    <n v="-3659"/>
    <n v="-3659"/>
    <n v="-46774"/>
    <n v="-35080.5"/>
    <n v="0"/>
  </r>
  <r>
    <s v="PPLETO: TOTAL OPERATING EXPENSE"/>
    <m/>
    <n v="510900"/>
    <s v="MTCE SUPER/ENG - STEAM - INDIRECT"/>
    <x v="1"/>
    <s v="0321 - TRIMBLE COUNTY 2 - GENERATION"/>
    <x v="6"/>
    <s v="PNTL: TOTAL NON-LABOR"/>
    <s v="MA41LGE"/>
    <s v="MA41LGE"/>
    <s v="OTHER"/>
    <s v="P42100: GENERATION"/>
    <n v="-3638"/>
    <n v="-4314"/>
    <n v="-10492"/>
    <n v="-6744"/>
    <n v="-6879"/>
    <n v="-10092"/>
    <n v="-9402"/>
    <n v="-6294"/>
    <n v="-10860"/>
    <n v="-7493"/>
    <n v="-14489"/>
    <n v="-3966"/>
    <n v="-94663"/>
    <n v="0"/>
    <n v="-70997.25"/>
  </r>
  <r>
    <s v="PPLETO: TOTAL OPERATING EXPENSE"/>
    <m/>
    <n v="501990"/>
    <s v="FUEL HANDLING - INDIRECT"/>
    <x v="1"/>
    <s v="0321 - TRIMBLE COUNTY 2 - GENERATION"/>
    <x v="1"/>
    <s v="PNTL: TOTAL NON-LABOR"/>
    <s v="MA41LGE"/>
    <s v="MA41LGE"/>
    <s v="OTHER"/>
    <s v="P42100: GENERATION"/>
    <n v="-3637"/>
    <n v="-3637"/>
    <n v="-3637"/>
    <n v="-3637"/>
    <n v="-3637"/>
    <n v="-3637"/>
    <n v="-3637"/>
    <n v="-3637"/>
    <n v="-3637"/>
    <n v="-3637"/>
    <n v="-3637"/>
    <n v="-3637"/>
    <n v="-43647"/>
    <n v="0"/>
    <n v="-32735.25"/>
  </r>
  <r>
    <s v="PPLETO: TOTAL OPERATING EXPENSE"/>
    <m/>
    <n v="510900"/>
    <s v="MTCE SUPER/ENG - STEAM - INDIRECT"/>
    <x v="1"/>
    <s v="0321 - TRIMBLE COUNTY 2 - GENERATION"/>
    <x v="1"/>
    <s v="PLTL: TOTAL LABOR"/>
    <s v="MA46LGE"/>
    <s v="MA 46 LGE"/>
    <s v="OTHER"/>
    <s v="P42100: GENERATION"/>
    <n v="-3622"/>
    <n v="-3258"/>
    <n v="-3236"/>
    <n v="-3371"/>
    <n v="-3319"/>
    <n v="-3130"/>
    <n v="-3426"/>
    <n v="-3543"/>
    <n v="-3405"/>
    <n v="-3694"/>
    <n v="-2788"/>
    <n v="-3027"/>
    <n v="-39820"/>
    <n v="0"/>
    <n v="-29865"/>
  </r>
  <r>
    <s v="PPLETO: TOTAL OPERATING EXPENSE"/>
    <m/>
    <n v="926005"/>
    <s v="LONG TERM DISABILITY EXPENSE - BURDENS"/>
    <x v="1"/>
    <s v="0321 - TRIMBLE COUNTY 2 - GENERATION"/>
    <x v="5"/>
    <s v="PLTL: TOTAL LABOR"/>
    <s v="MA41LGE"/>
    <s v="MA41LGE"/>
    <s v="OTHER"/>
    <s v="P42100: GENERATION"/>
    <n v="-3610"/>
    <n v="-3621"/>
    <n v="-3952"/>
    <n v="-3699"/>
    <n v="-3494"/>
    <n v="-3644"/>
    <n v="-3567"/>
    <n v="-3908"/>
    <n v="-3735"/>
    <n v="-3702"/>
    <n v="-3469"/>
    <n v="-3347"/>
    <n v="-43747"/>
    <n v="0"/>
    <n v="-32810.25"/>
  </r>
  <r>
    <s v="PPLETO: TOTAL OPERATING EXPENSE"/>
    <m/>
    <n v="512011"/>
    <s v="INSTR/CNTRL-ENVRNL"/>
    <x v="1"/>
    <s v="0321 - TRIMBLE COUNTY 2 - GENERATION"/>
    <x v="2"/>
    <s v="PNTL: TOTAL NON-LABOR"/>
    <s v="MA41LGE"/>
    <s v="MA41LGE"/>
    <s v="OTHER"/>
    <s v="P42100: GENERATION"/>
    <n v="-3610"/>
    <n v="-3610"/>
    <n v="-3610"/>
    <n v="-3610"/>
    <n v="-3610"/>
    <n v="-3610"/>
    <n v="-3610"/>
    <n v="-3610"/>
    <n v="-3610"/>
    <n v="-3610"/>
    <n v="-3610"/>
    <n v="-3610"/>
    <n v="-43323"/>
    <n v="0"/>
    <n v="-32492.25"/>
  </r>
  <r>
    <s v="PPLETO: TOTAL OPERATING EXPENSE"/>
    <m/>
    <n v="510900"/>
    <s v="MTCE SUPER/ENG - STEAM - INDIRECT"/>
    <x v="1"/>
    <s v="0321 - TRIMBLE COUNTY 2 - GENERATION"/>
    <x v="3"/>
    <s v="PNTL: TOTAL NON-LABOR"/>
    <s v="MA41LGE"/>
    <s v="MA41LGE"/>
    <s v="OTHER"/>
    <s v="P42100: GENERATION"/>
    <n v="-3610"/>
    <n v="-4167"/>
    <n v="-11551"/>
    <n v="-7037"/>
    <n v="-7832"/>
    <n v="-11301"/>
    <n v="-10958"/>
    <n v="-5921"/>
    <n v="-11969"/>
    <n v="-8621"/>
    <n v="-13756"/>
    <n v="-3980"/>
    <n v="-100703"/>
    <n v="0"/>
    <n v="-75527.25"/>
  </r>
  <r>
    <s v="PPLETO: TOTAL OPERATING EXPENSE"/>
    <m/>
    <n v="512017"/>
    <s v="MTCE-SLUDGE STAB SYS"/>
    <x v="1"/>
    <s v="0311 - TRIMBLE COUNTY 1 - GENERATION"/>
    <x v="1"/>
    <s v="PNTL: TOTAL NON-LABOR"/>
    <s v="MA42LGE"/>
    <s v="MA42LGE TC"/>
    <s v="OTHER"/>
    <s v="P42100: GENERATION"/>
    <n v="-3582"/>
    <n v="-3582"/>
    <n v="-3582"/>
    <n v="-3903"/>
    <n v="-3903"/>
    <n v="-4010"/>
    <n v="-4010"/>
    <n v="-4010"/>
    <n v="-4010"/>
    <n v="-4010"/>
    <n v="-3582"/>
    <n v="-3582"/>
    <n v="-45762"/>
    <n v="-34321.5"/>
    <n v="0"/>
  </r>
  <r>
    <s v="PPLETO: TOTAL OPERATING EXPENSE"/>
    <m/>
    <n v="501990"/>
    <s v="FUEL HANDLING - INDIRECT"/>
    <x v="1"/>
    <s v="0321 - TRIMBLE COUNTY 2 - GENERATION"/>
    <x v="0"/>
    <s v="PNTL: TOTAL NON-LABOR"/>
    <s v="MA41LGE"/>
    <s v="MA41LGE"/>
    <s v="OTHER"/>
    <s v="P42100: GENERATION"/>
    <n v="-3553"/>
    <n v="-3553"/>
    <n v="-3553"/>
    <n v="-3553"/>
    <n v="-3553"/>
    <n v="-3553"/>
    <n v="-3553"/>
    <n v="-3553"/>
    <n v="-3553"/>
    <n v="-3553"/>
    <n v="-3553"/>
    <n v="-3553"/>
    <n v="-42631"/>
    <n v="0"/>
    <n v="-31973.25"/>
  </r>
  <r>
    <s v="PPLETO: TOTAL OPERATING EXPENSE"/>
    <m/>
    <n v="512011"/>
    <s v="INSTR/CNTRL-ENVRNL"/>
    <x v="1"/>
    <s v="0321 - TRIMBLE COUNTY 2 - GENERATION"/>
    <x v="1"/>
    <s v="PNTL: TOTAL NON-LABOR"/>
    <s v="MA41LGE"/>
    <s v="MA41LGE"/>
    <s v="OTHER"/>
    <s v="P42100: GENERATION"/>
    <n v="-3539"/>
    <n v="-3539"/>
    <n v="-3539"/>
    <n v="-3539"/>
    <n v="-3539"/>
    <n v="-3539"/>
    <n v="-3539"/>
    <n v="-3539"/>
    <n v="-3539"/>
    <n v="-3539"/>
    <n v="-3539"/>
    <n v="-3539"/>
    <n v="-42473"/>
    <n v="0"/>
    <n v="-31854.75"/>
  </r>
  <r>
    <s v="PPLETO: TOTAL OPERATING EXPENSE"/>
    <m/>
    <n v="514100"/>
    <s v="MTCE-MISC/STM PLANT"/>
    <x v="1"/>
    <s v="0311 - TRIMBLE COUNTY 1 - GENERATION"/>
    <x v="7"/>
    <s v="PLTL: TOTAL LABOR"/>
    <s v="MA42LGE"/>
    <s v="MA42LGE TC"/>
    <s v="OTHER"/>
    <s v="P42100: GENERATION"/>
    <n v="-3531"/>
    <n v="-3352"/>
    <n v="-3657"/>
    <n v="-3083"/>
    <n v="-3546"/>
    <n v="-3400"/>
    <n v="-3131"/>
    <n v="-3777"/>
    <n v="-3258"/>
    <n v="-3598"/>
    <n v="-3241"/>
    <n v="-2716"/>
    <n v="-40291"/>
    <n v="-30218.25"/>
    <n v="0"/>
  </r>
  <r>
    <s v="PPLETO: TOTAL OPERATING EXPENSE"/>
    <m/>
    <n v="510900"/>
    <s v="MTCE SUPER/ENG - STEAM - INDIRECT"/>
    <x v="1"/>
    <s v="0321 - TRIMBLE COUNTY 2 - GENERATION"/>
    <x v="0"/>
    <s v="PLTL: TOTAL LABOR"/>
    <s v="MA46LGE"/>
    <s v="MA 46 LGE"/>
    <s v="OTHER"/>
    <s v="P42100: GENERATION"/>
    <n v="-3516"/>
    <n v="-3163"/>
    <n v="-3142"/>
    <n v="-3273"/>
    <n v="-3222"/>
    <n v="-3039"/>
    <n v="-3326"/>
    <n v="-3440"/>
    <n v="-3306"/>
    <n v="-3586"/>
    <n v="-2707"/>
    <n v="-2939"/>
    <n v="-38660"/>
    <n v="0"/>
    <n v="-28995"/>
  </r>
  <r>
    <s v="PPLETO: TOTAL OPERATING EXPENSE"/>
    <m/>
    <n v="510900"/>
    <s v="MTCE SUPER/ENG - STEAM - INDIRECT"/>
    <x v="1"/>
    <s v="0321 - TRIMBLE COUNTY 2 - GENERATION"/>
    <x v="2"/>
    <s v="PNTL: TOTAL NON-LABOR"/>
    <s v="MA41LGE"/>
    <s v="MA41LGE"/>
    <s v="OTHER"/>
    <s v="P42100: GENERATION"/>
    <n v="-3509"/>
    <n v="-4053"/>
    <n v="-11218"/>
    <n v="-6836"/>
    <n v="-7612"/>
    <n v="-10983"/>
    <n v="-10653"/>
    <n v="-5756"/>
    <n v="-11629"/>
    <n v="-8374"/>
    <n v="-13362"/>
    <n v="-3868"/>
    <n v="-97852"/>
    <n v="0"/>
    <n v="-73389"/>
  </r>
  <r>
    <s v="PPLETO: TOTAL OPERATING EXPENSE"/>
    <m/>
    <n v="512017"/>
    <s v="MTCE-SLUDGE STAB SYS"/>
    <x v="1"/>
    <s v="0311 - TRIMBLE COUNTY 1 - GENERATION"/>
    <x v="0"/>
    <s v="PNTL: TOTAL NON-LABOR"/>
    <s v="MA42LGE"/>
    <s v="MA42LGE TC"/>
    <s v="OTHER"/>
    <s v="P42100: GENERATION"/>
    <n v="-3506"/>
    <n v="-3506"/>
    <n v="-3506"/>
    <n v="-3818"/>
    <n v="-3818"/>
    <n v="-3921"/>
    <n v="-3921"/>
    <n v="-3921"/>
    <n v="-3921"/>
    <n v="-3921"/>
    <n v="-3506"/>
    <n v="-3506"/>
    <n v="-44772"/>
    <n v="-33579"/>
    <n v="0"/>
  </r>
  <r>
    <s v="PPLETO: TOTAL OPERATING EXPENSE"/>
    <m/>
    <n v="500900"/>
    <s v="OPER SUPER/ENG - INDIRECT"/>
    <x v="1"/>
    <s v="0321 - TRIMBLE COUNTY 2 - GENERATION"/>
    <x v="8"/>
    <s v="PLTL: TOTAL LABOR"/>
    <s v="MA41LGE"/>
    <s v="MA41LGE"/>
    <s v="OTHER"/>
    <s v="P42100: GENERATION"/>
    <n v="-3484"/>
    <n v="-88"/>
    <n v="2984"/>
    <n v="3074"/>
    <n v="2737"/>
    <n v="8900"/>
    <n v="5510"/>
    <n v="4895"/>
    <n v="8367"/>
    <n v="4182"/>
    <n v="11314"/>
    <n v="12803"/>
    <n v="61192"/>
    <n v="0"/>
    <n v="45894"/>
  </r>
  <r>
    <s v="PPLETO: TOTAL OPERATING EXPENSE"/>
    <m/>
    <n v="512011"/>
    <s v="INSTR/CNTRL-ENVRNL"/>
    <x v="1"/>
    <s v="0321 - TRIMBLE COUNTY 2 - GENERATION"/>
    <x v="0"/>
    <s v="PNTL: TOTAL NON-LABOR"/>
    <s v="MA41LGE"/>
    <s v="MA41LGE"/>
    <s v="OTHER"/>
    <s v="P42100: GENERATION"/>
    <n v="-3470"/>
    <n v="-3470"/>
    <n v="-3470"/>
    <n v="-3470"/>
    <n v="-3470"/>
    <n v="-3470"/>
    <n v="-3470"/>
    <n v="-3470"/>
    <n v="-3470"/>
    <n v="-3470"/>
    <n v="-3470"/>
    <n v="-3470"/>
    <n v="-41640"/>
    <n v="0"/>
    <n v="-31230"/>
  </r>
  <r>
    <s v="PPLETO: TOTAL OPERATING EXPENSE"/>
    <m/>
    <n v="501990"/>
    <s v="FUEL HANDLING - INDIRECT"/>
    <x v="1"/>
    <s v="0321 - TRIMBLE COUNTY 2 - GENERATION"/>
    <x v="9"/>
    <s v="PNTL: TOTAL NON-LABOR"/>
    <s v="MA41LGE"/>
    <s v="MA41LGE"/>
    <s v="OTHER"/>
    <s v="P42100: GENERATION"/>
    <n v="-3470"/>
    <n v="-3470"/>
    <n v="-3470"/>
    <n v="-3470"/>
    <n v="-3470"/>
    <n v="-3470"/>
    <n v="-3470"/>
    <n v="-3470"/>
    <n v="-3470"/>
    <n v="-3470"/>
    <n v="-3470"/>
    <n v="-3470"/>
    <n v="-41639"/>
    <n v="0"/>
    <n v="-31229.25"/>
  </r>
  <r>
    <s v="PPLETO: TOTAL OPERATING EXPENSE"/>
    <m/>
    <n v="501990"/>
    <s v="FUEL HANDLING - INDIRECT"/>
    <x v="1"/>
    <s v="0321 - TRIMBLE COUNTY 2 - GENERATION"/>
    <x v="7"/>
    <s v="PNTL: TOTAL NON-LABOR"/>
    <s v="MA41LGE"/>
    <s v="MA41LGE"/>
    <s v="OTHER"/>
    <s v="P42100: GENERATION"/>
    <n v="-3447"/>
    <n v="-3447"/>
    <n v="-3447"/>
    <n v="-3447"/>
    <n v="-3447"/>
    <n v="-3447"/>
    <n v="-3447"/>
    <n v="-3447"/>
    <n v="-3447"/>
    <n v="-3447"/>
    <n v="-3447"/>
    <n v="-3447"/>
    <n v="-41361"/>
    <n v="0"/>
    <n v="-31020.75"/>
  </r>
  <r>
    <s v="PPLETO: TOTAL OPERATING EXPENSE"/>
    <m/>
    <n v="501990"/>
    <s v="FUEL HANDLING - INDIRECT"/>
    <x v="1"/>
    <s v="0321 - TRIMBLE COUNTY 2 - GENERATION"/>
    <x v="8"/>
    <s v="PNTL: TOTAL NON-LABOR"/>
    <s v="MA41LGE"/>
    <s v="MA41LGE"/>
    <s v="OTHER"/>
    <s v="P42100: GENERATION"/>
    <n v="-3447"/>
    <n v="-3447"/>
    <n v="-3447"/>
    <n v="-3447"/>
    <n v="-3447"/>
    <n v="-3447"/>
    <n v="-3447"/>
    <n v="-3447"/>
    <n v="-3447"/>
    <n v="-3447"/>
    <n v="-3447"/>
    <n v="-3447"/>
    <n v="-41361"/>
    <n v="0"/>
    <n v="-31020.75"/>
  </r>
  <r>
    <s v="PPLETO: TOTAL OPERATING EXPENSE"/>
    <m/>
    <n v="512017"/>
    <s v="MTCE-SLUDGE STAB SYS"/>
    <x v="1"/>
    <s v="0311 - TRIMBLE COUNTY 1 - GENERATION"/>
    <x v="7"/>
    <s v="PNTL: TOTAL NON-LABOR"/>
    <s v="MA42LGE"/>
    <s v="MA42LGE TC"/>
    <s v="OTHER"/>
    <s v="P42100: GENERATION"/>
    <n v="-3432"/>
    <n v="-3432"/>
    <n v="-3432"/>
    <n v="-3734"/>
    <n v="-3734"/>
    <n v="-3835"/>
    <n v="-3835"/>
    <n v="-3835"/>
    <n v="-3835"/>
    <n v="-3835"/>
    <n v="-3432"/>
    <n v="-3432"/>
    <n v="-43805"/>
    <n v="-32853.75"/>
    <n v="0"/>
  </r>
  <r>
    <s v="PPLETO: TOTAL OPERATING EXPENSE"/>
    <m/>
    <n v="512017"/>
    <s v="MTCE-SLUDGE STAB SYS"/>
    <x v="1"/>
    <s v="0311 - TRIMBLE COUNTY 1 - GENERATION"/>
    <x v="8"/>
    <s v="PNTL: TOTAL NON-LABOR"/>
    <s v="MA42LGE"/>
    <s v="MA42LGE TC"/>
    <s v="OTHER"/>
    <s v="P42100: GENERATION"/>
    <n v="-3432"/>
    <n v="-3432"/>
    <n v="-3432"/>
    <n v="-3734"/>
    <n v="-3734"/>
    <n v="-3835"/>
    <n v="-3835"/>
    <n v="-3835"/>
    <n v="-3835"/>
    <n v="-3835"/>
    <n v="-3432"/>
    <n v="-3432"/>
    <n v="-43805"/>
    <n v="-32853.75"/>
    <n v="0"/>
  </r>
  <r>
    <s v="PPLETO: TOTAL OPERATING EXPENSE"/>
    <m/>
    <n v="512017"/>
    <s v="MTCE-SLUDGE STAB SYS"/>
    <x v="1"/>
    <s v="0311 - TRIMBLE COUNTY 1 - GENERATION"/>
    <x v="9"/>
    <s v="PNTL: TOTAL NON-LABOR"/>
    <s v="MA42LGE"/>
    <s v="MA42LGE TC"/>
    <s v="OTHER"/>
    <s v="P42100: GENERATION"/>
    <n v="-3432"/>
    <n v="-3432"/>
    <n v="-3432"/>
    <n v="-3734"/>
    <n v="-3734"/>
    <n v="-3835"/>
    <n v="-3835"/>
    <n v="-3835"/>
    <n v="-3835"/>
    <n v="-3835"/>
    <n v="-3432"/>
    <n v="-3432"/>
    <n v="-43805"/>
    <n v="-32853.75"/>
    <n v="0"/>
  </r>
  <r>
    <s v="PPLETO: TOTAL OPERATING EXPENSE"/>
    <m/>
    <n v="510900"/>
    <s v="MTCE SUPER/ENG - STEAM - INDIRECT"/>
    <x v="1"/>
    <s v="0321 - TRIMBLE COUNTY 2 - GENERATION"/>
    <x v="9"/>
    <s v="PLTL: TOTAL LABOR"/>
    <s v="MA46LGE"/>
    <s v="MA 46 LGE"/>
    <s v="OTHER"/>
    <s v="P42100: GENERATION"/>
    <n v="-3414"/>
    <n v="-3071"/>
    <n v="-3051"/>
    <n v="-3178"/>
    <n v="-3128"/>
    <n v="-2951"/>
    <n v="-3229"/>
    <n v="-3340"/>
    <n v="-3209"/>
    <n v="-3482"/>
    <n v="-2628"/>
    <n v="-2853"/>
    <n v="-37534"/>
    <n v="0"/>
    <n v="-28150.5"/>
  </r>
  <r>
    <s v="PPLETO: TOTAL OPERATING EXPENSE"/>
    <m/>
    <n v="510900"/>
    <s v="MTCE SUPER/ENG - STEAM - INDIRECT"/>
    <x v="1"/>
    <s v="0321 - TRIMBLE COUNTY 2 - GENERATION"/>
    <x v="1"/>
    <s v="PNTL: TOTAL NON-LABOR"/>
    <s v="MA41LGE"/>
    <s v="MA41LGE"/>
    <s v="OTHER"/>
    <s v="P42100: GENERATION"/>
    <n v="-3411"/>
    <n v="-3943"/>
    <n v="-10895"/>
    <n v="-6641"/>
    <n v="-7398"/>
    <n v="-10674"/>
    <n v="-10356"/>
    <n v="-5597"/>
    <n v="-11298"/>
    <n v="-8134"/>
    <n v="-12979"/>
    <n v="-3759"/>
    <n v="-95086"/>
    <n v="0"/>
    <n v="-71314.5"/>
  </r>
  <r>
    <s v="PPLETO: TOTAL OPERATING EXPENSE"/>
    <m/>
    <n v="512011"/>
    <s v="INSTR/CNTRL-ENVRNL"/>
    <x v="1"/>
    <s v="0321 - TRIMBLE COUNTY 2 - GENERATION"/>
    <x v="5"/>
    <s v="PNTL: TOTAL NON-LABOR"/>
    <s v="MA41LGE"/>
    <s v="MA41LGE"/>
    <s v="OTHER"/>
    <s v="P42100: GENERATION"/>
    <n v="-3402"/>
    <n v="-3402"/>
    <n v="-3402"/>
    <n v="-3402"/>
    <n v="-3402"/>
    <n v="-3402"/>
    <n v="-3402"/>
    <n v="-3402"/>
    <n v="-3402"/>
    <n v="-3402"/>
    <n v="-3402"/>
    <n v="-3402"/>
    <n v="-40824"/>
    <n v="0"/>
    <n v="-30618"/>
  </r>
  <r>
    <s v="PPLETO: TOTAL OPERATING EXPENSE"/>
    <m/>
    <n v="512011"/>
    <s v="INSTR/CNTRL-ENVRNL"/>
    <x v="1"/>
    <s v="0321 - TRIMBLE COUNTY 2 - GENERATION"/>
    <x v="6"/>
    <s v="PNTL: TOTAL NON-LABOR"/>
    <s v="MA41LGE"/>
    <s v="MA41LGE"/>
    <s v="OTHER"/>
    <s v="P42100: GENERATION"/>
    <n v="-3402"/>
    <n v="-3402"/>
    <n v="-3402"/>
    <n v="-3402"/>
    <n v="-3402"/>
    <n v="-3402"/>
    <n v="-3402"/>
    <n v="-3402"/>
    <n v="-3402"/>
    <n v="-3402"/>
    <n v="-3402"/>
    <n v="-3402"/>
    <n v="-40824"/>
    <n v="0"/>
    <n v="-30618"/>
  </r>
  <r>
    <s v="PPLETO: TOTAL OPERATING EXPENSE"/>
    <m/>
    <n v="512011"/>
    <s v="INSTR/CNTRL-ENVRNL"/>
    <x v="1"/>
    <s v="0321 - TRIMBLE COUNTY 2 - GENERATION"/>
    <x v="7"/>
    <s v="PNTL: TOTAL NON-LABOR"/>
    <s v="MA41LGE"/>
    <s v="MA41LGE"/>
    <s v="OTHER"/>
    <s v="P42100: GENERATION"/>
    <n v="-3402"/>
    <n v="-3402"/>
    <n v="-3402"/>
    <n v="-3402"/>
    <n v="-3402"/>
    <n v="-3402"/>
    <n v="-3402"/>
    <n v="-3402"/>
    <n v="-3402"/>
    <n v="-3402"/>
    <n v="-3402"/>
    <n v="-3402"/>
    <n v="-40824"/>
    <n v="0"/>
    <n v="-30618"/>
  </r>
  <r>
    <s v="PPLETO: TOTAL OPERATING EXPENSE"/>
    <m/>
    <n v="512011"/>
    <s v="INSTR/CNTRL-ENVRNL"/>
    <x v="1"/>
    <s v="0321 - TRIMBLE COUNTY 2 - GENERATION"/>
    <x v="8"/>
    <s v="PNTL: TOTAL NON-LABOR"/>
    <s v="MA41LGE"/>
    <s v="MA41LGE"/>
    <s v="OTHER"/>
    <s v="P42100: GENERATION"/>
    <n v="-3402"/>
    <n v="-3402"/>
    <n v="-3402"/>
    <n v="-3402"/>
    <n v="-3402"/>
    <n v="-3402"/>
    <n v="-3402"/>
    <n v="-3402"/>
    <n v="-3402"/>
    <n v="-3402"/>
    <n v="-3402"/>
    <n v="-3402"/>
    <n v="-40824"/>
    <n v="0"/>
    <n v="-30618"/>
  </r>
  <r>
    <s v="PPLETO: TOTAL OPERATING EXPENSE"/>
    <m/>
    <n v="512011"/>
    <s v="INSTR/CNTRL-ENVRNL"/>
    <x v="1"/>
    <s v="0321 - TRIMBLE COUNTY 2 - GENERATION"/>
    <x v="9"/>
    <s v="PNTL: TOTAL NON-LABOR"/>
    <s v="MA41LGE"/>
    <s v="MA41LGE"/>
    <s v="OTHER"/>
    <s v="P42100: GENERATION"/>
    <n v="-3402"/>
    <n v="-3402"/>
    <n v="-3402"/>
    <n v="-3402"/>
    <n v="-3402"/>
    <n v="-3402"/>
    <n v="-3402"/>
    <n v="-3402"/>
    <n v="-3402"/>
    <n v="-3402"/>
    <n v="-3402"/>
    <n v="-3402"/>
    <n v="-40824"/>
    <n v="0"/>
    <n v="-30618"/>
  </r>
  <r>
    <s v="PPLETO: TOTAL OPERATING EXPENSE"/>
    <m/>
    <n v="510900"/>
    <s v="MTCE SUPER/ENG - STEAM - INDIRECT"/>
    <x v="1"/>
    <s v="0321 - TRIMBLE COUNTY 2 - GENERATION"/>
    <x v="8"/>
    <s v="PLTL: TOTAL LABOR"/>
    <s v="MA46LGE"/>
    <s v="MA 46 LGE"/>
    <s v="OTHER"/>
    <s v="P42100: GENERATION"/>
    <n v="-3334"/>
    <n v="-3171"/>
    <n v="-2982"/>
    <n v="-3109"/>
    <n v="-3235"/>
    <n v="-2722"/>
    <n v="-3167"/>
    <n v="-3268"/>
    <n v="-2969"/>
    <n v="-3408"/>
    <n v="-2747"/>
    <n v="-2640"/>
    <n v="-36750"/>
    <n v="0"/>
    <n v="-27562.5"/>
  </r>
  <r>
    <s v="PPLETO: TOTAL OPERATING EXPENSE"/>
    <m/>
    <n v="510900"/>
    <s v="MTCE SUPER/ENG - STEAM - INDIRECT"/>
    <x v="1"/>
    <s v="0321 - TRIMBLE COUNTY 2 - GENERATION"/>
    <x v="0"/>
    <s v="PNTL: TOTAL NON-LABOR"/>
    <s v="MA41LGE"/>
    <s v="MA41LGE"/>
    <s v="OTHER"/>
    <s v="P42100: GENERATION"/>
    <n v="-3315"/>
    <n v="-3836"/>
    <n v="-10582"/>
    <n v="-6451"/>
    <n v="-7191"/>
    <n v="-10374"/>
    <n v="-10068"/>
    <n v="-5441"/>
    <n v="-10976"/>
    <n v="-7901"/>
    <n v="-12608"/>
    <n v="-3653"/>
    <n v="-92397"/>
    <n v="0"/>
    <n v="-69297.75"/>
  </r>
  <r>
    <s v="PPLETO: TOTAL OPERATING EXPENSE"/>
    <m/>
    <n v="926004"/>
    <s v="DENTAL INSURANCE EXPENSE - BURDENS"/>
    <x v="1"/>
    <s v="0321 - TRIMBLE COUNTY 2 - GENERATION"/>
    <x v="6"/>
    <s v="PLTL: TOTAL LABOR"/>
    <s v="MA41LGE"/>
    <s v="MA41LGE"/>
    <s v="OTHER"/>
    <s v="P42100: GENERATION"/>
    <n v="-3264"/>
    <n v="-3274"/>
    <n v="-3572"/>
    <n v="-3202"/>
    <n v="-3289"/>
    <n v="-3287"/>
    <n v="-3077"/>
    <n v="-3696"/>
    <n v="-3419"/>
    <n v="-3341"/>
    <n v="-3176"/>
    <n v="-2870"/>
    <n v="-39466"/>
    <n v="0"/>
    <n v="-29599.5"/>
  </r>
  <r>
    <s v="PPLETO: TOTAL OPERATING EXPENSE"/>
    <m/>
    <n v="514100"/>
    <s v="MTCE-MISC/STM PLANT"/>
    <x v="1"/>
    <s v="0311 - TRIMBLE COUNTY 1 - GENERATION"/>
    <x v="6"/>
    <s v="PLTL: TOTAL LABOR"/>
    <s v="MA42LGE"/>
    <s v="MA42LGE TC"/>
    <s v="OTHER"/>
    <s v="P42100: GENERATION"/>
    <n v="-3250"/>
    <n v="-3260"/>
    <n v="-3557"/>
    <n v="-3187"/>
    <n v="-3272"/>
    <n v="-3270"/>
    <n v="-3058"/>
    <n v="-3679"/>
    <n v="-3403"/>
    <n v="-3323"/>
    <n v="-3159"/>
    <n v="-2846"/>
    <n v="-39264"/>
    <n v="-29448"/>
    <n v="0"/>
  </r>
  <r>
    <s v="PPLETO: TOTAL OPERATING EXPENSE"/>
    <m/>
    <n v="506109"/>
    <s v="SORBENT INJECTION OPERATION"/>
    <x v="1"/>
    <s v="0321 - TRIMBLE COUNTY 2 - GENERATION"/>
    <x v="5"/>
    <s v="PNTL: TOTAL NON-LABOR"/>
    <s v="MA60KU"/>
    <s v="MA 60 KU"/>
    <s v="OTHER"/>
    <s v="P42100: GENERATION"/>
    <n v="-3231"/>
    <n v="-3231"/>
    <n v="-3231"/>
    <n v="-3231"/>
    <n v="-3231"/>
    <n v="-3231"/>
    <n v="-5366"/>
    <n v="-5366"/>
    <n v="-5366"/>
    <n v="-5366"/>
    <n v="-5366"/>
    <n v="-5366"/>
    <n v="-51581"/>
    <n v="0"/>
    <n v="-38685.75"/>
  </r>
  <r>
    <s v="PPLETO: TOTAL OPERATING EXPENSE"/>
    <m/>
    <n v="510900"/>
    <s v="MTCE SUPER/ENG - STEAM - INDIRECT"/>
    <x v="1"/>
    <s v="0321 - TRIMBLE COUNTY 2 - GENERATION"/>
    <x v="9"/>
    <s v="PNTL: TOTAL NON-LABOR"/>
    <s v="MA41LGE"/>
    <s v="MA41LGE"/>
    <s v="OTHER"/>
    <s v="P42100: GENERATION"/>
    <n v="-3222"/>
    <n v="-3732"/>
    <n v="-10277"/>
    <n v="-6267"/>
    <n v="-6989"/>
    <n v="-10082"/>
    <n v="-9789"/>
    <n v="-5290"/>
    <n v="-10664"/>
    <n v="-7675"/>
    <n v="-12247"/>
    <n v="-3551"/>
    <n v="-89785"/>
    <n v="0"/>
    <n v="-67338.75"/>
  </r>
  <r>
    <s v="PPLETO: TOTAL OPERATING EXPENSE"/>
    <m/>
    <n v="926004"/>
    <s v="DENTAL INSURANCE EXPENSE - BURDENS"/>
    <x v="1"/>
    <s v="0321 - TRIMBLE COUNTY 2 - GENERATION"/>
    <x v="5"/>
    <s v="PLTL: TOTAL LABOR"/>
    <s v="MA41LGE"/>
    <s v="MA41LGE"/>
    <s v="OTHER"/>
    <s v="P42100: GENERATION"/>
    <n v="-3201"/>
    <n v="-3211"/>
    <n v="-3504"/>
    <n v="-3280"/>
    <n v="-3098"/>
    <n v="-3231"/>
    <n v="-3162"/>
    <n v="-3465"/>
    <n v="-3312"/>
    <n v="-3282"/>
    <n v="-3076"/>
    <n v="-2968"/>
    <n v="-38789"/>
    <n v="0"/>
    <n v="-29091.75"/>
  </r>
  <r>
    <s v="PPLETO: TOTAL OPERATING EXPENSE"/>
    <m/>
    <n v="514100"/>
    <s v="MTCE-MISC/STM PLANT"/>
    <x v="1"/>
    <s v="0311 - TRIMBLE COUNTY 1 - GENERATION"/>
    <x v="5"/>
    <s v="PLTL: TOTAL LABOR"/>
    <s v="MA42LGE"/>
    <s v="MA42LGE TC"/>
    <s v="OTHER"/>
    <s v="P42100: GENERATION"/>
    <n v="-3172"/>
    <n v="-3182"/>
    <n v="-3473"/>
    <n v="-3248"/>
    <n v="-3065"/>
    <n v="-3198"/>
    <n v="-3127"/>
    <n v="-3415"/>
    <n v="-3280"/>
    <n v="-3248"/>
    <n v="-3044"/>
    <n v="-2927"/>
    <n v="-38380"/>
    <n v="-28785"/>
    <n v="0"/>
  </r>
  <r>
    <s v="PPLETO: TOTAL OPERATING EXPENSE"/>
    <m/>
    <n v="513100"/>
    <s v="MTCE-ELECTRIC PLANT"/>
    <x v="1"/>
    <s v="0321 - TRIMBLE COUNTY 2 - GENERATION"/>
    <x v="4"/>
    <s v="PLTL: TOTAL LABOR"/>
    <s v="MA46LGE"/>
    <s v="MA 46 LGE"/>
    <s v="OTHER"/>
    <s v="P42100: GENERATION"/>
    <n v="-3139"/>
    <n v="-2813"/>
    <n v="-2809"/>
    <n v="-2926"/>
    <n v="-2884"/>
    <n v="-2721"/>
    <n v="-2979"/>
    <n v="-3061"/>
    <n v="-2951"/>
    <n v="-3191"/>
    <n v="-2439"/>
    <n v="-2662"/>
    <n v="-34575"/>
    <n v="0"/>
    <n v="-25931.25"/>
  </r>
  <r>
    <s v="PPLETO: TOTAL OPERATING EXPENSE"/>
    <m/>
    <n v="510900"/>
    <s v="MTCE SUPER/ENG - STEAM - INDIRECT"/>
    <x v="1"/>
    <s v="0321 - TRIMBLE COUNTY 2 - GENERATION"/>
    <x v="7"/>
    <s v="PLTL: TOTAL LABOR"/>
    <s v="MA46LGE"/>
    <s v="MA 46 LGE"/>
    <s v="OTHER"/>
    <s v="P42100: GENERATION"/>
    <n v="-3087"/>
    <n v="-2932"/>
    <n v="-3197"/>
    <n v="-2708"/>
    <n v="-3117"/>
    <n v="-2993"/>
    <n v="-2765"/>
    <n v="-3315"/>
    <n v="-2861"/>
    <n v="-3162"/>
    <n v="-2851"/>
    <n v="-2422"/>
    <n v="-35412"/>
    <n v="0"/>
    <n v="-26559"/>
  </r>
  <r>
    <s v="PPLETO: TOTAL OPERATING EXPENSE"/>
    <m/>
    <n v="506900"/>
    <s v="MISC STM PWR EXP - INDIRECT"/>
    <x v="1"/>
    <s v="0321 - TRIMBLE COUNTY 2 - GENERATION"/>
    <x v="4"/>
    <s v="PLTL: TOTAL LABOR"/>
    <s v="MA46LGE"/>
    <s v="MA 46 LGE"/>
    <s v="OTHER"/>
    <s v="P42100: GENERATION"/>
    <n v="-3081"/>
    <n v="-2763"/>
    <n v="-2738"/>
    <n v="-2847"/>
    <n v="-2794"/>
    <n v="-2625"/>
    <n v="-2875"/>
    <n v="-2991"/>
    <n v="-2869"/>
    <n v="-3118"/>
    <n v="-2326"/>
    <n v="-2507"/>
    <n v="-33535"/>
    <n v="0"/>
    <n v="-25151.25"/>
  </r>
  <r>
    <s v="PPLETO: TOTAL OPERATING EXPENSE"/>
    <m/>
    <n v="513100"/>
    <s v="MTCE-ELECTRIC PLANT"/>
    <x v="1"/>
    <s v="0321 - TRIMBLE COUNTY 2 - GENERATION"/>
    <x v="3"/>
    <s v="PLTL: TOTAL LABOR"/>
    <s v="MA46LGE"/>
    <s v="MA 46 LGE"/>
    <s v="OTHER"/>
    <s v="P42100: GENERATION"/>
    <n v="-3047"/>
    <n v="-2731"/>
    <n v="-2727"/>
    <n v="-2841"/>
    <n v="-2799"/>
    <n v="-2641"/>
    <n v="-2892"/>
    <n v="-2971"/>
    <n v="-2865"/>
    <n v="-3098"/>
    <n v="-2368"/>
    <n v="-2584"/>
    <n v="-33567"/>
    <n v="0"/>
    <n v="-25175.25"/>
  </r>
  <r>
    <s v="PPLETO: TOTAL OPERATING EXPENSE"/>
    <m/>
    <n v="501990"/>
    <s v="FUEL HANDLING - INDIRECT"/>
    <x v="1"/>
    <s v="0321 - TRIMBLE COUNTY 2 - GENERATION"/>
    <x v="5"/>
    <s v="PNTL: TOTAL NON-LABOR"/>
    <s v="MA41LGE"/>
    <s v="MA41LGE"/>
    <s v="OTHER"/>
    <s v="P42100: GENERATION"/>
    <n v="-3040"/>
    <n v="-3065"/>
    <n v="-4191"/>
    <n v="-2838"/>
    <n v="-4728"/>
    <n v="-3831"/>
    <n v="-3274"/>
    <n v="-2794"/>
    <n v="-3491"/>
    <n v="-4281"/>
    <n v="-2701"/>
    <n v="-3127"/>
    <n v="-41360"/>
    <n v="0"/>
    <n v="-31020"/>
  </r>
  <r>
    <s v="PPLETO: TOTAL OPERATING EXPENSE"/>
    <m/>
    <n v="501990"/>
    <s v="FUEL HANDLING - INDIRECT"/>
    <x v="1"/>
    <s v="0321 - TRIMBLE COUNTY 2 - GENERATION"/>
    <x v="6"/>
    <s v="PNTL: TOTAL NON-LABOR"/>
    <s v="MA41LGE"/>
    <s v="MA41LGE"/>
    <s v="OTHER"/>
    <s v="P42100: GENERATION"/>
    <n v="-3040"/>
    <n v="-3065"/>
    <n v="-4191"/>
    <n v="-2838"/>
    <n v="-4728"/>
    <n v="-3831"/>
    <n v="-3274"/>
    <n v="-2794"/>
    <n v="-3491"/>
    <n v="-4281"/>
    <n v="-2701"/>
    <n v="-3127"/>
    <n v="-41360"/>
    <n v="0"/>
    <n v="-31020"/>
  </r>
  <r>
    <s v="PPLETO: TOTAL OPERATING EXPENSE"/>
    <m/>
    <n v="512017"/>
    <s v="MTCE-SLUDGE STAB SYS"/>
    <x v="1"/>
    <s v="0321 - TRIMBLE COUNTY 2 - GENERATION"/>
    <x v="4"/>
    <s v="PNTL: TOTAL NON-LABOR"/>
    <s v="MA41LGE"/>
    <s v="MA41LGE"/>
    <s v="OTHER"/>
    <s v="P42100: GENERATION"/>
    <n v="-3036"/>
    <n v="-3036"/>
    <n v="-3036"/>
    <n v="-4718"/>
    <n v="-4718"/>
    <n v="-40185"/>
    <n v="-5278"/>
    <n v="-5278"/>
    <n v="-5278"/>
    <n v="-5278"/>
    <n v="-3036"/>
    <n v="-3036"/>
    <n v="-85914"/>
    <n v="0"/>
    <n v="-64435.5"/>
  </r>
  <r>
    <s v="PPLETO: TOTAL OPERATING EXPENSE"/>
    <m/>
    <n v="506900"/>
    <s v="MISC STM PWR EXP - INDIRECT"/>
    <x v="1"/>
    <s v="0321 - TRIMBLE COUNTY 2 - GENERATION"/>
    <x v="3"/>
    <s v="PLTL: TOTAL LABOR"/>
    <s v="MA46LGE"/>
    <s v="MA 46 LGE"/>
    <s v="OTHER"/>
    <s v="P42100: GENERATION"/>
    <n v="-2991"/>
    <n v="-2683"/>
    <n v="-2658"/>
    <n v="-2764"/>
    <n v="-2713"/>
    <n v="-2549"/>
    <n v="-2791"/>
    <n v="-2904"/>
    <n v="-2786"/>
    <n v="-3027"/>
    <n v="-2258"/>
    <n v="-2434"/>
    <n v="-32558"/>
    <n v="0"/>
    <n v="-24418.5"/>
  </r>
  <r>
    <s v="PPLETO: TOTAL OPERATING EXPENSE"/>
    <m/>
    <n v="926002"/>
    <s v="GROUP LIFE INSURANCE EXPENSE - BURDENS"/>
    <x v="1"/>
    <s v="0321 - TRIMBLE COUNTY 2 - GENERATION"/>
    <x v="5"/>
    <s v="PLTL: TOTAL LABOR"/>
    <s v="MA41LGE"/>
    <s v="MA41LGE"/>
    <s v="OTHER"/>
    <s v="P42100: GENERATION"/>
    <n v="-2981"/>
    <n v="-2990"/>
    <n v="-3264"/>
    <n v="-3054"/>
    <n v="-2885"/>
    <n v="-3009"/>
    <n v="-2945"/>
    <n v="-3227"/>
    <n v="-3084"/>
    <n v="-3057"/>
    <n v="-2865"/>
    <n v="-2764"/>
    <n v="-36125"/>
    <n v="0"/>
    <n v="-27093.75"/>
  </r>
  <r>
    <s v="PPLETO: TOTAL OPERATING EXPENSE"/>
    <m/>
    <n v="513100"/>
    <s v="MTCE-ELECTRIC PLANT"/>
    <x v="1"/>
    <s v="0321 - TRIMBLE COUNTY 2 - GENERATION"/>
    <x v="2"/>
    <s v="PLTL: TOTAL LABOR"/>
    <s v="MA46LGE"/>
    <s v="MA 46 LGE"/>
    <s v="OTHER"/>
    <s v="P42100: GENERATION"/>
    <n v="-2959"/>
    <n v="-2652"/>
    <n v="-2647"/>
    <n v="-2758"/>
    <n v="-2718"/>
    <n v="-2564"/>
    <n v="-2808"/>
    <n v="-2885"/>
    <n v="-2782"/>
    <n v="-3008"/>
    <n v="-2299"/>
    <n v="-2509"/>
    <n v="-32589"/>
    <n v="0"/>
    <n v="-24441.75"/>
  </r>
  <r>
    <s v="PPLETO: TOTAL OPERATING EXPENSE"/>
    <m/>
    <n v="512017"/>
    <s v="MTCE-SLUDGE STAB SYS"/>
    <x v="1"/>
    <s v="0321 - TRIMBLE COUNTY 2 - GENERATION"/>
    <x v="3"/>
    <s v="PNTL: TOTAL NON-LABOR"/>
    <s v="MA41LGE"/>
    <s v="MA41LGE"/>
    <s v="OTHER"/>
    <s v="P42100: GENERATION"/>
    <n v="-2948"/>
    <n v="-2948"/>
    <n v="-2948"/>
    <n v="-4580"/>
    <n v="-4580"/>
    <n v="-39014"/>
    <n v="-5124"/>
    <n v="-5124"/>
    <n v="-5124"/>
    <n v="-5124"/>
    <n v="-2948"/>
    <n v="-2948"/>
    <n v="-83409"/>
    <n v="0"/>
    <n v="-62556.75"/>
  </r>
  <r>
    <s v="PPLETO: TOTAL OPERATING EXPENSE"/>
    <m/>
    <n v="500900"/>
    <s v="OPER SUPER/ENG - INDIRECT"/>
    <x v="1"/>
    <s v="0321 - TRIMBLE COUNTY 2 - GENERATION"/>
    <x v="5"/>
    <s v="PNTL: TOTAL NON-LABOR"/>
    <s v="MA60KU"/>
    <s v="MA 60 KU"/>
    <s v="OTHER"/>
    <s v="P42100: GENERATION"/>
    <n v="-2928"/>
    <n v="-4530"/>
    <n v="-2918"/>
    <n v="-2944"/>
    <n v="-2930"/>
    <n v="-3089"/>
    <n v="-2938"/>
    <n v="-2939"/>
    <n v="-2940"/>
    <n v="-2966"/>
    <n v="-3048"/>
    <n v="-2952"/>
    <n v="-37122"/>
    <n v="0"/>
    <n v="-27841.5"/>
  </r>
  <r>
    <s v="PPLETO: TOTAL OPERATING EXPENSE"/>
    <m/>
    <n v="500900"/>
    <s v="OPER SUPER/ENG - INDIRECT"/>
    <x v="1"/>
    <s v="0321 - TRIMBLE COUNTY 2 - GENERATION"/>
    <x v="6"/>
    <s v="PNTL: TOTAL NON-LABOR"/>
    <s v="MA60KU"/>
    <s v="MA 60 KU"/>
    <s v="OTHER"/>
    <s v="P42100: GENERATION"/>
    <n v="-2913"/>
    <n v="-3879"/>
    <n v="-2219"/>
    <n v="-2245"/>
    <n v="-2212"/>
    <n v="-2368"/>
    <n v="-2217"/>
    <n v="-2196"/>
    <n v="-2197"/>
    <n v="-2223"/>
    <n v="-2324"/>
    <n v="-2231"/>
    <n v="-29224"/>
    <n v="0"/>
    <n v="-21918"/>
  </r>
  <r>
    <s v="PPLETO: TOTAL OPERATING EXPENSE"/>
    <m/>
    <n v="506900"/>
    <s v="MISC STM PWR EXP - INDIRECT"/>
    <x v="1"/>
    <s v="0321 - TRIMBLE COUNTY 2 - GENERATION"/>
    <x v="2"/>
    <s v="PLTL: TOTAL LABOR"/>
    <s v="MA46LGE"/>
    <s v="MA 46 LGE"/>
    <s v="OTHER"/>
    <s v="P42100: GENERATION"/>
    <n v="-2904"/>
    <n v="-2605"/>
    <n v="-2581"/>
    <n v="-2683"/>
    <n v="-2634"/>
    <n v="-2474"/>
    <n v="-2710"/>
    <n v="-2819"/>
    <n v="-2705"/>
    <n v="-2939"/>
    <n v="-2193"/>
    <n v="-2363"/>
    <n v="-31609"/>
    <n v="0"/>
    <n v="-23706.75"/>
  </r>
  <r>
    <s v="PPLETO: TOTAL OPERATING EXPENSE"/>
    <m/>
    <n v="513100"/>
    <s v="MTCE-ELECTRIC PLANT"/>
    <x v="1"/>
    <s v="0321 - TRIMBLE COUNTY 2 - GENERATION"/>
    <x v="1"/>
    <s v="PLTL: TOTAL LABOR"/>
    <s v="MA46LGE"/>
    <s v="MA 46 LGE"/>
    <s v="OTHER"/>
    <s v="P42100: GENERATION"/>
    <n v="-2873"/>
    <n v="-2575"/>
    <n v="-2570"/>
    <n v="-2678"/>
    <n v="-2639"/>
    <n v="-2490"/>
    <n v="-2726"/>
    <n v="-2801"/>
    <n v="-2701"/>
    <n v="-2921"/>
    <n v="-2232"/>
    <n v="-2436"/>
    <n v="-31640"/>
    <n v="0"/>
    <n v="-23730"/>
  </r>
  <r>
    <s v="PPLETO: TOTAL OPERATING EXPENSE"/>
    <m/>
    <n v="512017"/>
    <s v="MTCE-SLUDGE STAB SYS"/>
    <x v="1"/>
    <s v="0321 - TRIMBLE COUNTY 2 - GENERATION"/>
    <x v="2"/>
    <s v="PNTL: TOTAL NON-LABOR"/>
    <s v="MA41LGE"/>
    <s v="MA41LGE"/>
    <s v="OTHER"/>
    <s v="P42100: GENERATION"/>
    <n v="-2862"/>
    <n v="-2862"/>
    <n v="-2862"/>
    <n v="-4447"/>
    <n v="-4447"/>
    <n v="-37877"/>
    <n v="-4975"/>
    <n v="-4975"/>
    <n v="-4975"/>
    <n v="-4975"/>
    <n v="-2862"/>
    <n v="-2862"/>
    <n v="-80978"/>
    <n v="0"/>
    <n v="-60733.5"/>
  </r>
  <r>
    <s v="PPLETO: TOTAL OPERATING EXPENSE"/>
    <m/>
    <n v="502900"/>
    <s v="STM EXP(EX SDRS.SPP) - INDIRECT"/>
    <x v="1"/>
    <s v="0301 - TRIMBLE COUNTY COMMON-GENERATION"/>
    <x v="5"/>
    <s v="PNTL: TOTAL NON-LABOR"/>
    <s v="MA40LGE"/>
    <s v="MASS ALLOC 40 BUDGET"/>
    <s v="GEN O M: OTHER"/>
    <s v="P42100: GENERATION"/>
    <n v="-2849"/>
    <n v="-2849"/>
    <n v="-2849"/>
    <n v="-2849"/>
    <n v="-2849"/>
    <n v="-2849"/>
    <n v="-2849"/>
    <n v="-2849"/>
    <n v="-2849"/>
    <n v="-2998"/>
    <n v="-2849"/>
    <n v="-3494"/>
    <n v="-34983"/>
    <n v="-10578.240315747"/>
    <n v="-15659.009684253"/>
  </r>
  <r>
    <s v="PPLETO: TOTAL OPERATING EXPENSE"/>
    <m/>
    <n v="510900"/>
    <s v="MTCE SUPER/ENG - STEAM - INDIRECT"/>
    <x v="1"/>
    <s v="0321 - TRIMBLE COUNTY 2 - GENERATION"/>
    <x v="6"/>
    <s v="PLTL: TOTAL LABOR"/>
    <s v="MA46LGE"/>
    <s v="MA 46 LGE"/>
    <s v="OTHER"/>
    <s v="P42100: GENERATION"/>
    <n v="-2841"/>
    <n v="-2847"/>
    <n v="-3112"/>
    <n v="-2795"/>
    <n v="-2874"/>
    <n v="-2875"/>
    <n v="-2695"/>
    <n v="-3225"/>
    <n v="-2984"/>
    <n v="-2918"/>
    <n v="-2775"/>
    <n v="-2527"/>
    <n v="-34467"/>
    <n v="0"/>
    <n v="-25850.25"/>
  </r>
  <r>
    <s v="PPLETO: TOTAL OPERATING EXPENSE"/>
    <m/>
    <n v="506900"/>
    <s v="MISC STM PWR EXP - INDIRECT"/>
    <x v="1"/>
    <s v="0321 - TRIMBLE COUNTY 2 - GENERATION"/>
    <x v="1"/>
    <s v="PLTL: TOTAL LABOR"/>
    <s v="MA46LGE"/>
    <s v="MA 46 LGE"/>
    <s v="OTHER"/>
    <s v="P42100: GENERATION"/>
    <n v="-2819"/>
    <n v="-2529"/>
    <n v="-2506"/>
    <n v="-2605"/>
    <n v="-2557"/>
    <n v="-2402"/>
    <n v="-2631"/>
    <n v="-2737"/>
    <n v="-2626"/>
    <n v="-2853"/>
    <n v="-2129"/>
    <n v="-2294"/>
    <n v="-30689"/>
    <n v="0"/>
    <n v="-23016.75"/>
  </r>
  <r>
    <s v="PPLETO: TOTAL OPERATING EXPENSE"/>
    <m/>
    <n v="513100"/>
    <s v="MTCE-ELECTRIC PLANT"/>
    <x v="1"/>
    <s v="0321 - TRIMBLE COUNTY 2 - GENERATION"/>
    <x v="0"/>
    <s v="PLTL: TOTAL LABOR"/>
    <s v="MA46LGE"/>
    <s v="MA 46 LGE"/>
    <s v="OTHER"/>
    <s v="P42100: GENERATION"/>
    <n v="-2789"/>
    <n v="-2500"/>
    <n v="-2495"/>
    <n v="-2600"/>
    <n v="-2562"/>
    <n v="-2417"/>
    <n v="-2647"/>
    <n v="-2719"/>
    <n v="-2622"/>
    <n v="-2836"/>
    <n v="-2167"/>
    <n v="-2365"/>
    <n v="-30719"/>
    <n v="0"/>
    <n v="-23039.25"/>
  </r>
  <r>
    <s v="PPLETO: TOTAL OPERATING EXPENSE"/>
    <m/>
    <n v="512017"/>
    <s v="MTCE-SLUDGE STAB SYS"/>
    <x v="1"/>
    <s v="0321 - TRIMBLE COUNTY 2 - GENERATION"/>
    <x v="1"/>
    <s v="PNTL: TOTAL NON-LABOR"/>
    <s v="MA41LGE"/>
    <s v="MA41LGE"/>
    <s v="OTHER"/>
    <s v="P42100: GENERATION"/>
    <n v="-2778"/>
    <n v="-2778"/>
    <n v="-2778"/>
    <n v="-4317"/>
    <n v="-4317"/>
    <n v="-36775"/>
    <n v="-4830"/>
    <n v="-4830"/>
    <n v="-4830"/>
    <n v="-4830"/>
    <n v="-2778"/>
    <n v="-2778"/>
    <n v="-78621"/>
    <n v="0"/>
    <n v="-58965.75"/>
  </r>
  <r>
    <s v="PPLETO: TOTAL OPERATING EXPENSE"/>
    <m/>
    <n v="510900"/>
    <s v="MTCE SUPER/ENG - STEAM - INDIRECT"/>
    <x v="1"/>
    <s v="0321 - TRIMBLE COUNTY 2 - GENERATION"/>
    <x v="5"/>
    <s v="PLTL: TOTAL LABOR"/>
    <s v="MA46LGE"/>
    <s v="MA 46 LGE"/>
    <s v="OTHER"/>
    <s v="P42100: GENERATION"/>
    <n v="-2777"/>
    <n v="-2785"/>
    <n v="-3042"/>
    <n v="-2854"/>
    <n v="-2701"/>
    <n v="-2821"/>
    <n v="-2766"/>
    <n v="-3002"/>
    <n v="-2883"/>
    <n v="-2861"/>
    <n v="-2683"/>
    <n v="-2613"/>
    <n v="-33788"/>
    <n v="0"/>
    <n v="-25341"/>
  </r>
  <r>
    <s v="PPLETO: TOTAL OPERATING EXPENSE"/>
    <m/>
    <n v="500900"/>
    <s v="OPER SUPER/ENG - INDIRECT"/>
    <x v="1"/>
    <s v="0321 - TRIMBLE COUNTY 2 - GENERATION"/>
    <x v="7"/>
    <s v="PLTL: TOTAL LABOR"/>
    <s v="MA60KU"/>
    <s v="MA 60 KU"/>
    <s v="OTHER"/>
    <s v="P42100: GENERATION"/>
    <n v="-2741"/>
    <n v="-1883"/>
    <n v="-2266"/>
    <n v="-635"/>
    <n v="-1435"/>
    <n v="-882"/>
    <n v="22"/>
    <n v="-1275"/>
    <n v="-3"/>
    <n v="-690"/>
    <n v="197"/>
    <n v="1400"/>
    <n v="-10191"/>
    <n v="0"/>
    <n v="-7643.25"/>
  </r>
  <r>
    <s v="PPLETO: TOTAL OPERATING EXPENSE"/>
    <m/>
    <n v="506900"/>
    <s v="MISC STM PWR EXP - INDIRECT"/>
    <x v="1"/>
    <s v="0321 - TRIMBLE COUNTY 2 - GENERATION"/>
    <x v="0"/>
    <s v="PLTL: TOTAL LABOR"/>
    <s v="MA46LGE"/>
    <s v="MA 46 LGE"/>
    <s v="OTHER"/>
    <s v="P42100: GENERATION"/>
    <n v="-2737"/>
    <n v="-2455"/>
    <n v="-2433"/>
    <n v="-2529"/>
    <n v="-2483"/>
    <n v="-2332"/>
    <n v="-2555"/>
    <n v="-2657"/>
    <n v="-2549"/>
    <n v="-2770"/>
    <n v="-2067"/>
    <n v="-2227"/>
    <n v="-29795"/>
    <n v="0"/>
    <n v="-22346.25"/>
  </r>
  <r>
    <s v="PPLETO: TOTAL OPERATING EXPENSE"/>
    <m/>
    <n v="502900"/>
    <s v="STM EXP(EX SDRS.SPP) - INDIRECT"/>
    <x v="1"/>
    <s v="0301 - TRIMBLE COUNTY COMMON-GENERATION"/>
    <x v="6"/>
    <s v="PNTL: TOTAL NON-LABOR"/>
    <s v="MA40LGE"/>
    <s v="MASS ALLOC 40 BUDGET"/>
    <s v="GEN O M: OTHER"/>
    <s v="P42100: GENERATION"/>
    <n v="-2736"/>
    <n v="-2736"/>
    <n v="-2736"/>
    <n v="-2736"/>
    <n v="-2736"/>
    <n v="-2736"/>
    <n v="-2736"/>
    <n v="-2736"/>
    <n v="-2736"/>
    <n v="-2885"/>
    <n v="-2736"/>
    <n v="-3382"/>
    <n v="-33629"/>
    <n v="-10168.814669361"/>
    <n v="-15052.935330639"/>
  </r>
  <r>
    <s v="PPLETO: TOTAL OPERATING EXPENSE"/>
    <m/>
    <n v="502900"/>
    <s v="STM EXP(EX SDRS.SPP) - INDIRECT"/>
    <x v="1"/>
    <s v="0301 - TRIMBLE COUNTY COMMON-GENERATION"/>
    <x v="7"/>
    <s v="PNTL: TOTAL NON-LABOR"/>
    <s v="MA40LGE"/>
    <s v="MASS ALLOC 40 BUDGET"/>
    <s v="GEN O M: OTHER"/>
    <s v="P42100: GENERATION"/>
    <n v="-2736"/>
    <n v="-2736"/>
    <n v="-2736"/>
    <n v="-2511"/>
    <n v="-1833"/>
    <n v="-1833"/>
    <n v="-1833"/>
    <n v="-1833"/>
    <n v="-1833"/>
    <n v="-1982"/>
    <n v="-1833"/>
    <n v="-2479"/>
    <n v="-26181"/>
    <n v="-7916.671231929"/>
    <n v="-11719.078768071"/>
  </r>
  <r>
    <s v="PPLETO: TOTAL OPERATING EXPENSE"/>
    <m/>
    <n v="513100"/>
    <s v="MTCE-ELECTRIC PLANT"/>
    <x v="1"/>
    <s v="0321 - TRIMBLE COUNTY 2 - GENERATION"/>
    <x v="9"/>
    <s v="PLTL: TOTAL LABOR"/>
    <s v="MA46LGE"/>
    <s v="MA 46 LGE"/>
    <s v="OTHER"/>
    <s v="P42100: GENERATION"/>
    <n v="-2708"/>
    <n v="-2427"/>
    <n v="-2423"/>
    <n v="-2524"/>
    <n v="-2487"/>
    <n v="-2347"/>
    <n v="-2569"/>
    <n v="-2640"/>
    <n v="-2546"/>
    <n v="-2753"/>
    <n v="-2104"/>
    <n v="-2296"/>
    <n v="-29824"/>
    <n v="0"/>
    <n v="-22368"/>
  </r>
  <r>
    <s v="PPLETO: TOTAL OPERATING EXPENSE"/>
    <m/>
    <n v="512017"/>
    <s v="MTCE-SLUDGE STAB SYS"/>
    <x v="1"/>
    <s v="0321 - TRIMBLE COUNTY 2 - GENERATION"/>
    <x v="0"/>
    <s v="PNTL: TOTAL NON-LABOR"/>
    <s v="MA41LGE"/>
    <s v="MA41LGE"/>
    <s v="OTHER"/>
    <s v="P42100: GENERATION"/>
    <n v="-2697"/>
    <n v="-2697"/>
    <n v="-2697"/>
    <n v="-4191"/>
    <n v="-4191"/>
    <n v="-35703"/>
    <n v="-4689"/>
    <n v="-4689"/>
    <n v="-4689"/>
    <n v="-4689"/>
    <n v="-2697"/>
    <n v="-2697"/>
    <n v="-76331"/>
    <n v="0"/>
    <n v="-57248.25"/>
  </r>
  <r>
    <s v="PPLETO: TOTAL OPERATING EXPENSE"/>
    <m/>
    <n v="512102"/>
    <s v="SORBENT INJECTION MAINTENANCE"/>
    <x v="1"/>
    <s v="0321 - TRIMBLE COUNTY 2 - GENERATION"/>
    <x v="4"/>
    <s v="PNTL: TOTAL NON-LABOR"/>
    <s v="MA41LGE"/>
    <s v="MA41LGE"/>
    <s v="OTHER"/>
    <s v="P42100: GENERATION"/>
    <n v="-2683"/>
    <n v="-2683"/>
    <n v="-2683"/>
    <n v="-2683"/>
    <n v="-2683"/>
    <n v="-2683"/>
    <n v="-2683"/>
    <n v="-2683"/>
    <n v="-2683"/>
    <n v="-2683"/>
    <n v="-2683"/>
    <n v="-2683"/>
    <n v="-32196"/>
    <n v="0"/>
    <n v="-24147"/>
  </r>
  <r>
    <s v="PPLETO: TOTAL OPERATING EXPENSE"/>
    <m/>
    <n v="506900"/>
    <s v="MISC STM PWR EXP - INDIRECT"/>
    <x v="1"/>
    <s v="0321 - TRIMBLE COUNTY 2 - GENERATION"/>
    <x v="9"/>
    <s v="PLTL: TOTAL LABOR"/>
    <s v="MA46LGE"/>
    <s v="MA 46 LGE"/>
    <s v="OTHER"/>
    <s v="P42100: GENERATION"/>
    <n v="-2658"/>
    <n v="-2384"/>
    <n v="-2362"/>
    <n v="-2456"/>
    <n v="-2410"/>
    <n v="-2265"/>
    <n v="-2480"/>
    <n v="-2580"/>
    <n v="-2475"/>
    <n v="-2689"/>
    <n v="-2007"/>
    <n v="-2162"/>
    <n v="-28927"/>
    <n v="0"/>
    <n v="-21695.25"/>
  </r>
  <r>
    <s v="PPLETO: TOTAL OPERATING EXPENSE"/>
    <m/>
    <n v="513100"/>
    <s v="MTCE-ELECTRIC PLANT"/>
    <x v="1"/>
    <s v="0321 - TRIMBLE COUNTY 2 - GENERATION"/>
    <x v="8"/>
    <s v="PLTL: TOTAL LABOR"/>
    <s v="MA46LGE"/>
    <s v="MA 46 LGE"/>
    <s v="OTHER"/>
    <s v="P42100: GENERATION"/>
    <n v="-2642"/>
    <n v="-2502"/>
    <n v="-2365"/>
    <n v="-2466"/>
    <n v="-2566"/>
    <n v="-2162"/>
    <n v="-2514"/>
    <n v="-2579"/>
    <n v="-2353"/>
    <n v="-2690"/>
    <n v="-2192"/>
    <n v="-2120"/>
    <n v="-29152"/>
    <n v="0"/>
    <n v="-21864"/>
  </r>
  <r>
    <s v="PPLETO: TOTAL OPERATING EXPENSE"/>
    <m/>
    <n v="512102"/>
    <s v="SORBENT INJECTION MAINTENANCE"/>
    <x v="1"/>
    <s v="0321 - TRIMBLE COUNTY 2 - GENERATION"/>
    <x v="3"/>
    <s v="PNTL: TOTAL NON-LABOR"/>
    <s v="MA41LGE"/>
    <s v="MA41LGE"/>
    <s v="OTHER"/>
    <s v="P42100: GENERATION"/>
    <n v="-2630"/>
    <n v="-2630"/>
    <n v="-2630"/>
    <n v="-2630"/>
    <n v="-2630"/>
    <n v="-2630"/>
    <n v="-2630"/>
    <n v="-2630"/>
    <n v="-2630"/>
    <n v="-2630"/>
    <n v="-2630"/>
    <n v="-2630"/>
    <n v="-31563"/>
    <n v="0"/>
    <n v="-23672.25"/>
  </r>
  <r>
    <s v="PPLETO: TOTAL OPERATING EXPENSE"/>
    <m/>
    <n v="512017"/>
    <s v="MTCE-SLUDGE STAB SYS"/>
    <x v="1"/>
    <s v="0321 - TRIMBLE COUNTY 2 - GENERATION"/>
    <x v="7"/>
    <s v="PNTL: TOTAL NON-LABOR"/>
    <s v="MA41LGE"/>
    <s v="MA41LGE"/>
    <s v="OTHER"/>
    <s v="P42100: GENERATION"/>
    <n v="-2619"/>
    <n v="-2619"/>
    <n v="-2619"/>
    <n v="-4069"/>
    <n v="-4069"/>
    <n v="-34664"/>
    <n v="-4553"/>
    <n v="-4553"/>
    <n v="-4553"/>
    <n v="-4553"/>
    <n v="-2619"/>
    <n v="-2619"/>
    <n v="-74108"/>
    <n v="0"/>
    <n v="-55581"/>
  </r>
  <r>
    <s v="PPLETO: TOTAL OPERATING EXPENSE"/>
    <m/>
    <n v="512017"/>
    <s v="MTCE-SLUDGE STAB SYS"/>
    <x v="1"/>
    <s v="0321 - TRIMBLE COUNTY 2 - GENERATION"/>
    <x v="8"/>
    <s v="PNTL: TOTAL NON-LABOR"/>
    <s v="MA41LGE"/>
    <s v="MA41LGE"/>
    <s v="OTHER"/>
    <s v="P42100: GENERATION"/>
    <n v="-2619"/>
    <n v="-2619"/>
    <n v="-2619"/>
    <n v="-4069"/>
    <n v="-4069"/>
    <n v="-34664"/>
    <n v="-4553"/>
    <n v="-4553"/>
    <n v="-4553"/>
    <n v="-4553"/>
    <n v="-2619"/>
    <n v="-2619"/>
    <n v="-74108"/>
    <n v="0"/>
    <n v="-55581"/>
  </r>
  <r>
    <s v="PPLETO: TOTAL OPERATING EXPENSE"/>
    <m/>
    <n v="512017"/>
    <s v="MTCE-SLUDGE STAB SYS"/>
    <x v="1"/>
    <s v="0321 - TRIMBLE COUNTY 2 - GENERATION"/>
    <x v="9"/>
    <s v="PNTL: TOTAL NON-LABOR"/>
    <s v="MA41LGE"/>
    <s v="MA41LGE"/>
    <s v="OTHER"/>
    <s v="P42100: GENERATION"/>
    <n v="-2619"/>
    <n v="-2619"/>
    <n v="-2619"/>
    <n v="-4069"/>
    <n v="-4069"/>
    <n v="-34664"/>
    <n v="-4553"/>
    <n v="-4553"/>
    <n v="-4553"/>
    <n v="-4553"/>
    <n v="-2619"/>
    <n v="-2619"/>
    <n v="-74108"/>
    <n v="0"/>
    <n v="-55581"/>
  </r>
  <r>
    <s v="PPLETO: TOTAL OPERATING EXPENSE"/>
    <m/>
    <n v="506900"/>
    <s v="MISC STM PWR EXP - INDIRECT"/>
    <x v="1"/>
    <s v="0321 - TRIMBLE COUNTY 2 - GENERATION"/>
    <x v="8"/>
    <s v="PLTL: TOTAL LABOR"/>
    <s v="MA46LGE"/>
    <s v="MA 46 LGE"/>
    <s v="OTHER"/>
    <s v="P42100: GENERATION"/>
    <n v="-2605"/>
    <n v="-2473"/>
    <n v="-2317"/>
    <n v="-2411"/>
    <n v="-2504"/>
    <n v="-2091"/>
    <n v="-2439"/>
    <n v="-2532"/>
    <n v="-2294"/>
    <n v="-2640"/>
    <n v="-2111"/>
    <n v="-2000"/>
    <n v="-28417"/>
    <n v="0"/>
    <n v="-21312.75"/>
  </r>
  <r>
    <s v="PPLETO: TOTAL OPERATING EXPENSE"/>
    <m/>
    <n v="512102"/>
    <s v="SORBENT INJECTION MAINTENANCE"/>
    <x v="1"/>
    <s v="0321 - TRIMBLE COUNTY 2 - GENERATION"/>
    <x v="2"/>
    <s v="PNTL: TOTAL NON-LABOR"/>
    <s v="MA41LGE"/>
    <s v="MA41LGE"/>
    <s v="OTHER"/>
    <s v="P42100: GENERATION"/>
    <n v="-2579"/>
    <n v="-2579"/>
    <n v="-2579"/>
    <n v="-2579"/>
    <n v="-2579"/>
    <n v="-2579"/>
    <n v="-2579"/>
    <n v="-2579"/>
    <n v="-2579"/>
    <n v="-2579"/>
    <n v="-2579"/>
    <n v="-2579"/>
    <n v="-30945"/>
    <n v="0"/>
    <n v="-23208.75"/>
  </r>
  <r>
    <s v="PPLETO: TOTAL OPERATING EXPENSE"/>
    <m/>
    <n v="512102"/>
    <s v="SORBENT INJECTION MAINTENANCE"/>
    <x v="1"/>
    <s v="0321 - TRIMBLE COUNTY 2 - GENERATION"/>
    <x v="1"/>
    <s v="PNTL: TOTAL NON-LABOR"/>
    <s v="MA41LGE"/>
    <s v="MA41LGE"/>
    <s v="OTHER"/>
    <s v="P42100: GENERATION"/>
    <n v="-2528"/>
    <n v="-2528"/>
    <n v="-2528"/>
    <n v="-2528"/>
    <n v="-2528"/>
    <n v="-2528"/>
    <n v="-2528"/>
    <n v="-2528"/>
    <n v="-2528"/>
    <n v="-2528"/>
    <n v="-2528"/>
    <n v="-2528"/>
    <n v="-30338"/>
    <n v="0"/>
    <n v="-22753.5"/>
  </r>
  <r>
    <s v="PPLETO: TOTAL OPERATING EXPENSE"/>
    <m/>
    <n v="512015"/>
    <s v="SDRS-COMMON H2O SYS"/>
    <x v="1"/>
    <s v="0321 - TRIMBLE COUNTY 2 - GENERATION"/>
    <x v="4"/>
    <s v="PNTL: TOTAL NON-LABOR"/>
    <s v="MA60KU"/>
    <s v="MA 60 KU"/>
    <s v="OTHER"/>
    <s v="P42100: GENERATION"/>
    <n v="-2502"/>
    <n v="-2502"/>
    <n v="-2502"/>
    <n v="-4520"/>
    <n v="-7844"/>
    <n v="-3246"/>
    <n v="-2502"/>
    <n v="-2502"/>
    <n v="-2502"/>
    <n v="-11530"/>
    <n v="-2502"/>
    <n v="-2502"/>
    <n v="-47159"/>
    <n v="0"/>
    <n v="-35369.25"/>
  </r>
  <r>
    <s v="PPLETO: TOTAL OPERATING EXPENSE"/>
    <m/>
    <n v="512102"/>
    <s v="SORBENT INJECTION MAINTENANCE"/>
    <x v="1"/>
    <s v="0321 - TRIMBLE COUNTY 2 - GENERATION"/>
    <x v="0"/>
    <s v="PNTL: TOTAL NON-LABOR"/>
    <s v="MA41LGE"/>
    <s v="MA41LGE"/>
    <s v="OTHER"/>
    <s v="P42100: GENERATION"/>
    <n v="-2479"/>
    <n v="-2479"/>
    <n v="-2479"/>
    <n v="-2479"/>
    <n v="-2479"/>
    <n v="-2479"/>
    <n v="-2479"/>
    <n v="-2479"/>
    <n v="-2479"/>
    <n v="-2479"/>
    <n v="-2479"/>
    <n v="-2479"/>
    <n v="-29743"/>
    <n v="0"/>
    <n v="-22307.25"/>
  </r>
  <r>
    <s v="PPLETO: TOTAL OPERATING EXPENSE"/>
    <m/>
    <n v="512015"/>
    <s v="SDRS-COMMON H2O SYS"/>
    <x v="1"/>
    <s v="0321 - TRIMBLE COUNTY 2 - GENERATION"/>
    <x v="3"/>
    <s v="PNTL: TOTAL NON-LABOR"/>
    <s v="MA60KU"/>
    <s v="MA 60 KU"/>
    <s v="OTHER"/>
    <s v="P42100: GENERATION"/>
    <n v="-2453"/>
    <n v="-2453"/>
    <n v="-2453"/>
    <n v="-4431"/>
    <n v="-7681"/>
    <n v="-3182"/>
    <n v="-2453"/>
    <n v="-2453"/>
    <n v="-2453"/>
    <n v="-11249"/>
    <n v="-2453"/>
    <n v="-2453"/>
    <n v="-46168"/>
    <n v="0"/>
    <n v="-34626"/>
  </r>
  <r>
    <s v="PPLETO: TOTAL OPERATING EXPENSE"/>
    <m/>
    <n v="513100"/>
    <s v="MTCE-ELECTRIC PLANT"/>
    <x v="1"/>
    <s v="0321 - TRIMBLE COUNTY 2 - GENERATION"/>
    <x v="7"/>
    <s v="PLTL: TOTAL LABOR"/>
    <s v="MA46LGE"/>
    <s v="MA 46 LGE"/>
    <s v="OTHER"/>
    <s v="P42100: GENERATION"/>
    <n v="-2450"/>
    <n v="-2316"/>
    <n v="-2538"/>
    <n v="-2152"/>
    <n v="-2474"/>
    <n v="-2376"/>
    <n v="-2200"/>
    <n v="-2617"/>
    <n v="-2269"/>
    <n v="-2499"/>
    <n v="-2275"/>
    <n v="-1949"/>
    <n v="-28115"/>
    <n v="0"/>
    <n v="-21086.25"/>
  </r>
  <r>
    <s v="PPLETO: TOTAL OPERATING EXPENSE"/>
    <m/>
    <n v="500900"/>
    <s v="OPER SUPER/ENG - INDIRECT"/>
    <x v="1"/>
    <s v="0311 - TRIMBLE COUNTY 1 - GENERATION"/>
    <x v="5"/>
    <s v="PNTL: TOTAL NON-LABOR"/>
    <s v="MA42LGE"/>
    <s v="MA42LGE TC"/>
    <s v="OTHER"/>
    <s v="P42100: GENERATION"/>
    <n v="-2441"/>
    <n v="-3777"/>
    <n v="-2433"/>
    <n v="-2455"/>
    <n v="-2443"/>
    <n v="-2575"/>
    <n v="-2449"/>
    <n v="-2450"/>
    <n v="-2451"/>
    <n v="-2473"/>
    <n v="-2541"/>
    <n v="-2461"/>
    <n v="-30950"/>
    <n v="-23212.5"/>
    <n v="0"/>
  </r>
  <r>
    <s v="PPLETO: TOTAL OPERATING EXPENSE"/>
    <m/>
    <n v="500900"/>
    <s v="OPER SUPER/ENG - INDIRECT"/>
    <x v="1"/>
    <s v="0321 - TRIMBLE COUNTY 2 - GENERATION"/>
    <x v="4"/>
    <s v="PNTL: TOTAL NON-LABOR"/>
    <s v="MA60KU"/>
    <s v="MA 60 KU"/>
    <s v="OTHER"/>
    <s v="P42100: GENERATION"/>
    <n v="-2433"/>
    <n v="-4381"/>
    <n v="-2446"/>
    <n v="-2446"/>
    <n v="-2435"/>
    <n v="-2433"/>
    <n v="-2433"/>
    <n v="-2421"/>
    <n v="-2421"/>
    <n v="-2421"/>
    <n v="-2432"/>
    <n v="-2433"/>
    <n v="-31136"/>
    <n v="0"/>
    <n v="-23352"/>
  </r>
  <r>
    <s v="PPLETO: TOTAL OPERATING EXPENSE"/>
    <m/>
    <n v="512102"/>
    <s v="SORBENT INJECTION MAINTENANCE"/>
    <x v="1"/>
    <s v="0321 - TRIMBLE COUNTY 2 - GENERATION"/>
    <x v="5"/>
    <s v="PNTL: TOTAL NON-LABOR"/>
    <s v="MA41LGE"/>
    <s v="MA41LGE"/>
    <s v="OTHER"/>
    <s v="P42100: GENERATION"/>
    <n v="-2430"/>
    <n v="-2430"/>
    <n v="-2430"/>
    <n v="-2430"/>
    <n v="-2430"/>
    <n v="-2430"/>
    <n v="-2430"/>
    <n v="-2430"/>
    <n v="-2430"/>
    <n v="-2430"/>
    <n v="-2430"/>
    <n v="-2430"/>
    <n v="-29160"/>
    <n v="0"/>
    <n v="-21870"/>
  </r>
  <r>
    <s v="PPLETO: TOTAL OPERATING EXPENSE"/>
    <m/>
    <n v="512102"/>
    <s v="SORBENT INJECTION MAINTENANCE"/>
    <x v="1"/>
    <s v="0321 - TRIMBLE COUNTY 2 - GENERATION"/>
    <x v="6"/>
    <s v="PNTL: TOTAL NON-LABOR"/>
    <s v="MA41LGE"/>
    <s v="MA41LGE"/>
    <s v="OTHER"/>
    <s v="P42100: GENERATION"/>
    <n v="-2430"/>
    <n v="-2430"/>
    <n v="-2430"/>
    <n v="-2430"/>
    <n v="-2430"/>
    <n v="-2430"/>
    <n v="-2430"/>
    <n v="-2430"/>
    <n v="-2430"/>
    <n v="-2430"/>
    <n v="-2430"/>
    <n v="-2430"/>
    <n v="-29160"/>
    <n v="0"/>
    <n v="-21870"/>
  </r>
  <r>
    <s v="PPLETO: TOTAL OPERATING EXPENSE"/>
    <m/>
    <n v="512102"/>
    <s v="SORBENT INJECTION MAINTENANCE"/>
    <x v="1"/>
    <s v="0321 - TRIMBLE COUNTY 2 - GENERATION"/>
    <x v="7"/>
    <s v="PNTL: TOTAL NON-LABOR"/>
    <s v="MA41LGE"/>
    <s v="MA41LGE"/>
    <s v="OTHER"/>
    <s v="P42100: GENERATION"/>
    <n v="-2430"/>
    <n v="-2430"/>
    <n v="-2430"/>
    <n v="-2430"/>
    <n v="-2430"/>
    <n v="-2430"/>
    <n v="-2430"/>
    <n v="-2430"/>
    <n v="-2430"/>
    <n v="-2430"/>
    <n v="-2430"/>
    <n v="-2430"/>
    <n v="-29160"/>
    <n v="0"/>
    <n v="-21870"/>
  </r>
  <r>
    <s v="PPLETO: TOTAL OPERATING EXPENSE"/>
    <m/>
    <n v="512102"/>
    <s v="SORBENT INJECTION MAINTENANCE"/>
    <x v="1"/>
    <s v="0321 - TRIMBLE COUNTY 2 - GENERATION"/>
    <x v="8"/>
    <s v="PNTL: TOTAL NON-LABOR"/>
    <s v="MA41LGE"/>
    <s v="MA41LGE"/>
    <s v="OTHER"/>
    <s v="P42100: GENERATION"/>
    <n v="-2430"/>
    <n v="-2430"/>
    <n v="-2430"/>
    <n v="-2430"/>
    <n v="-2430"/>
    <n v="-2430"/>
    <n v="-2430"/>
    <n v="-2430"/>
    <n v="-2430"/>
    <n v="-2430"/>
    <n v="-2430"/>
    <n v="-2430"/>
    <n v="-29160"/>
    <n v="0"/>
    <n v="-21870"/>
  </r>
  <r>
    <s v="PPLETO: TOTAL OPERATING EXPENSE"/>
    <m/>
    <n v="512102"/>
    <s v="SORBENT INJECTION MAINTENANCE"/>
    <x v="1"/>
    <s v="0321 - TRIMBLE COUNTY 2 - GENERATION"/>
    <x v="9"/>
    <s v="PNTL: TOTAL NON-LABOR"/>
    <s v="MA41LGE"/>
    <s v="MA41LGE"/>
    <s v="OTHER"/>
    <s v="P42100: GENERATION"/>
    <n v="-2430"/>
    <n v="-2430"/>
    <n v="-2430"/>
    <n v="-2430"/>
    <n v="-2430"/>
    <n v="-2430"/>
    <n v="-2430"/>
    <n v="-2430"/>
    <n v="-2430"/>
    <n v="-2430"/>
    <n v="-2430"/>
    <n v="-2430"/>
    <n v="-29160"/>
    <n v="0"/>
    <n v="-21870"/>
  </r>
  <r>
    <s v="PPLETO: TOTAL OPERATING EXPENSE"/>
    <m/>
    <n v="500900"/>
    <s v="OPER SUPER/ENG - INDIRECT"/>
    <x v="1"/>
    <s v="0311 - TRIMBLE COUNTY 1 - GENERATION"/>
    <x v="6"/>
    <s v="PNTL: TOTAL NON-LABOR"/>
    <s v="MA42LGE"/>
    <s v="MA42LGE TC"/>
    <s v="OTHER"/>
    <s v="P42100: GENERATION"/>
    <n v="-2429"/>
    <n v="-3234"/>
    <n v="-1850"/>
    <n v="-1872"/>
    <n v="-1844"/>
    <n v="-1974"/>
    <n v="-1848"/>
    <n v="-1831"/>
    <n v="-1832"/>
    <n v="-1854"/>
    <n v="-1938"/>
    <n v="-1860"/>
    <n v="-24365"/>
    <n v="-18273.75"/>
    <n v="0"/>
  </r>
  <r>
    <s v="PPLETO: TOTAL OPERATING EXPENSE"/>
    <m/>
    <n v="506900"/>
    <s v="MISC STM PWR EXP - INDIRECT"/>
    <x v="1"/>
    <s v="0321 - TRIMBLE COUNTY 2 - GENERATION"/>
    <x v="7"/>
    <s v="PLTL: TOTAL LABOR"/>
    <s v="MA46LGE"/>
    <s v="MA 46 LGE"/>
    <s v="OTHER"/>
    <s v="P42100: GENERATION"/>
    <n v="-2420"/>
    <n v="-2295"/>
    <n v="-2501"/>
    <n v="-2103"/>
    <n v="-2423"/>
    <n v="-2320"/>
    <n v="-2132"/>
    <n v="-2582"/>
    <n v="-2220"/>
    <n v="-2456"/>
    <n v="-2207"/>
    <n v="-1840"/>
    <n v="-27500"/>
    <n v="0"/>
    <n v="-20625"/>
  </r>
  <r>
    <s v="PPLETO: TOTAL OPERATING EXPENSE"/>
    <m/>
    <n v="512015"/>
    <s v="SDRS-COMMON H2O SYS"/>
    <x v="1"/>
    <s v="0321 - TRIMBLE COUNTY 2 - GENERATION"/>
    <x v="2"/>
    <s v="PNTL: TOTAL NON-LABOR"/>
    <s v="MA60KU"/>
    <s v="MA 60 KU"/>
    <s v="OTHER"/>
    <s v="P42100: GENERATION"/>
    <n v="-2405"/>
    <n v="-2405"/>
    <n v="-2405"/>
    <n v="-4344"/>
    <n v="-7521"/>
    <n v="-3120"/>
    <n v="-2405"/>
    <n v="-2405"/>
    <n v="-2405"/>
    <n v="-10976"/>
    <n v="-2405"/>
    <n v="-2405"/>
    <n v="-45202"/>
    <n v="0"/>
    <n v="-33901.5"/>
  </r>
  <r>
    <s v="PPLETO: TOTAL OPERATING EXPENSE"/>
    <m/>
    <n v="500900"/>
    <s v="OPER SUPER/ENG - INDIRECT"/>
    <x v="1"/>
    <s v="0321 - TRIMBLE COUNTY 2 - GENERATION"/>
    <x v="3"/>
    <s v="PNTL: TOTAL NON-LABOR"/>
    <s v="MA60KU"/>
    <s v="MA 60 KU"/>
    <s v="OTHER"/>
    <s v="P42100: GENERATION"/>
    <n v="-2385"/>
    <n v="-4294"/>
    <n v="-2396"/>
    <n v="-2396"/>
    <n v="-2386"/>
    <n v="-2385"/>
    <n v="-2385"/>
    <n v="-2373"/>
    <n v="-2373"/>
    <n v="-2373"/>
    <n v="-2383"/>
    <n v="-2384"/>
    <n v="-30513"/>
    <n v="0"/>
    <n v="-22884.75"/>
  </r>
  <r>
    <s v="PPLETO: TOTAL OPERATING EXPENSE"/>
    <m/>
    <n v="512015"/>
    <s v="SDRS-COMMON H2O SYS"/>
    <x v="1"/>
    <s v="0321 - TRIMBLE COUNTY 2 - GENERATION"/>
    <x v="1"/>
    <s v="PNTL: TOTAL NON-LABOR"/>
    <s v="MA60KU"/>
    <s v="MA 60 KU"/>
    <s v="OTHER"/>
    <s v="P42100: GENERATION"/>
    <n v="-2358"/>
    <n v="-2358"/>
    <n v="-2358"/>
    <n v="-4259"/>
    <n v="-7365"/>
    <n v="-3059"/>
    <n v="-2358"/>
    <n v="-2358"/>
    <n v="-2358"/>
    <n v="-10709"/>
    <n v="-2358"/>
    <n v="-2358"/>
    <n v="-44256"/>
    <n v="0"/>
    <n v="-33192"/>
  </r>
  <r>
    <s v="PPLETO: TOTAL OPERATING EXPENSE"/>
    <m/>
    <n v="500900"/>
    <s v="OPER SUPER/ENG - INDIRECT"/>
    <x v="1"/>
    <s v="0321 - TRIMBLE COUNTY 2 - GENERATION"/>
    <x v="2"/>
    <s v="PNTL: TOTAL NON-LABOR"/>
    <s v="MA60KU"/>
    <s v="MA 60 KU"/>
    <s v="OTHER"/>
    <s v="P42100: GENERATION"/>
    <n v="-2337"/>
    <n v="-4209"/>
    <n v="-2349"/>
    <n v="-2349"/>
    <n v="-2338"/>
    <n v="-2337"/>
    <n v="-2337"/>
    <n v="-2325"/>
    <n v="-2325"/>
    <n v="-2325"/>
    <n v="-2336"/>
    <n v="-2337"/>
    <n v="-29905"/>
    <n v="0"/>
    <n v="-22428.75"/>
  </r>
  <r>
    <s v="PPLETO: TOTAL OPERATING EXPENSE"/>
    <m/>
    <n v="512015"/>
    <s v="SDRS-COMMON H2O SYS"/>
    <x v="1"/>
    <s v="0321 - TRIMBLE COUNTY 2 - GENERATION"/>
    <x v="0"/>
    <s v="PNTL: TOTAL NON-LABOR"/>
    <s v="MA60KU"/>
    <s v="MA 60 KU"/>
    <s v="OTHER"/>
    <s v="P42100: GENERATION"/>
    <n v="-2312"/>
    <n v="-2312"/>
    <n v="-2312"/>
    <n v="-4175"/>
    <n v="-7212"/>
    <n v="-2999"/>
    <n v="-2312"/>
    <n v="-2312"/>
    <n v="-2312"/>
    <n v="-10449"/>
    <n v="-2312"/>
    <n v="-2312"/>
    <n v="-43330"/>
    <n v="0"/>
    <n v="-32497.5"/>
  </r>
  <r>
    <s v="PPLETO: TOTAL OPERATING EXPENSE"/>
    <m/>
    <n v="514100"/>
    <s v="MTCE-MISC/STM PLANT"/>
    <x v="1"/>
    <s v="0321 - TRIMBLE COUNTY 2 - GENERATION"/>
    <x v="4"/>
    <s v="PNTL: TOTAL NON-LABOR"/>
    <s v="MA46LGE"/>
    <s v="MA 46 LGE"/>
    <s v="OTHER"/>
    <s v="P42100: GENERATION"/>
    <n v="-2294"/>
    <n v="-2294"/>
    <n v="-2294"/>
    <n v="-2294"/>
    <n v="-2294"/>
    <n v="-2294"/>
    <n v="-2294"/>
    <n v="-2294"/>
    <n v="-4485"/>
    <n v="-2294"/>
    <n v="-2294"/>
    <n v="-2294"/>
    <n v="-29720"/>
    <n v="0"/>
    <n v="-22290"/>
  </r>
  <r>
    <s v="PPLETO: TOTAL OPERATING EXPENSE"/>
    <m/>
    <n v="500900"/>
    <s v="OPER SUPER/ENG - INDIRECT"/>
    <x v="1"/>
    <s v="0321 - TRIMBLE COUNTY 2 - GENERATION"/>
    <x v="1"/>
    <s v="PNTL: TOTAL NON-LABOR"/>
    <s v="MA60KU"/>
    <s v="MA 60 KU"/>
    <s v="OTHER"/>
    <s v="P42100: GENERATION"/>
    <n v="-2290"/>
    <n v="-4126"/>
    <n v="-2302"/>
    <n v="-2302"/>
    <n v="-2292"/>
    <n v="-2290"/>
    <n v="-2290"/>
    <n v="-2279"/>
    <n v="-2279"/>
    <n v="-2279"/>
    <n v="-2289"/>
    <n v="-2290"/>
    <n v="-29308"/>
    <n v="0"/>
    <n v="-21981"/>
  </r>
  <r>
    <s v="PPLETO: TOTAL OPERATING EXPENSE"/>
    <m/>
    <n v="500900"/>
    <s v="OPER SUPER/ENG - INDIRECT"/>
    <x v="1"/>
    <s v="0311 - TRIMBLE COUNTY 1 - GENERATION"/>
    <x v="7"/>
    <s v="PLTL: TOTAL LABOR"/>
    <s v="MA42LGE"/>
    <s v="MA42LGE TC"/>
    <s v="OTHER"/>
    <s v="P42100: GENERATION"/>
    <n v="-2285"/>
    <n v="-1570"/>
    <n v="-1889"/>
    <n v="-530"/>
    <n v="-1196"/>
    <n v="-735"/>
    <n v="18"/>
    <n v="-1063"/>
    <n v="-2"/>
    <n v="-575"/>
    <n v="164"/>
    <n v="1167"/>
    <n v="-8497"/>
    <n v="-6372.75"/>
    <n v="0"/>
  </r>
  <r>
    <s v="PPLETO: TOTAL OPERATING EXPENSE"/>
    <m/>
    <n v="512015"/>
    <s v="SDRS-COMMON H2O SYS"/>
    <x v="1"/>
    <s v="0321 - TRIMBLE COUNTY 2 - GENERATION"/>
    <x v="5"/>
    <s v="PNTL: TOTAL NON-LABOR"/>
    <s v="MA60KU"/>
    <s v="MA 60 KU"/>
    <s v="OTHER"/>
    <s v="P42100: GENERATION"/>
    <n v="-2266"/>
    <n v="-2266"/>
    <n v="-2266"/>
    <n v="-4093"/>
    <n v="-7063"/>
    <n v="-2940"/>
    <n v="-2266"/>
    <n v="-2266"/>
    <n v="-2266"/>
    <n v="-10196"/>
    <n v="-2266"/>
    <n v="-2266"/>
    <n v="-42423"/>
    <n v="0"/>
    <n v="-31817.25"/>
  </r>
  <r>
    <s v="PPLETO: TOTAL OPERATING EXPENSE"/>
    <m/>
    <n v="512015"/>
    <s v="SDRS-COMMON H2O SYS"/>
    <x v="1"/>
    <s v="0321 - TRIMBLE COUNTY 2 - GENERATION"/>
    <x v="6"/>
    <s v="PNTL: TOTAL NON-LABOR"/>
    <s v="MA60KU"/>
    <s v="MA 60 KU"/>
    <s v="OTHER"/>
    <s v="P42100: GENERATION"/>
    <n v="-2266"/>
    <n v="-2266"/>
    <n v="-2266"/>
    <n v="-4093"/>
    <n v="-7063"/>
    <n v="-2940"/>
    <n v="-2266"/>
    <n v="-2266"/>
    <n v="-2266"/>
    <n v="-10196"/>
    <n v="-2266"/>
    <n v="-2266"/>
    <n v="-42423"/>
    <n v="0"/>
    <n v="-31817.25"/>
  </r>
  <r>
    <s v="PPLETO: TOTAL OPERATING EXPENSE"/>
    <m/>
    <n v="512015"/>
    <s v="SDRS-COMMON H2O SYS"/>
    <x v="1"/>
    <s v="0321 - TRIMBLE COUNTY 2 - GENERATION"/>
    <x v="7"/>
    <s v="PNTL: TOTAL NON-LABOR"/>
    <s v="MA60KU"/>
    <s v="MA 60 KU"/>
    <s v="OTHER"/>
    <s v="P42100: GENERATION"/>
    <n v="-2266"/>
    <n v="-2266"/>
    <n v="-2266"/>
    <n v="-4093"/>
    <n v="-7063"/>
    <n v="-2940"/>
    <n v="-2266"/>
    <n v="-2266"/>
    <n v="-2266"/>
    <n v="-10196"/>
    <n v="-2266"/>
    <n v="-2266"/>
    <n v="-42423"/>
    <n v="0"/>
    <n v="-31817.25"/>
  </r>
  <r>
    <s v="PPLETO: TOTAL OPERATING EXPENSE"/>
    <m/>
    <n v="512015"/>
    <s v="SDRS-COMMON H2O SYS"/>
    <x v="1"/>
    <s v="0321 - TRIMBLE COUNTY 2 - GENERATION"/>
    <x v="8"/>
    <s v="PNTL: TOTAL NON-LABOR"/>
    <s v="MA60KU"/>
    <s v="MA 60 KU"/>
    <s v="OTHER"/>
    <s v="P42100: GENERATION"/>
    <n v="-2266"/>
    <n v="-2266"/>
    <n v="-2266"/>
    <n v="-4093"/>
    <n v="-7063"/>
    <n v="-2940"/>
    <n v="-2266"/>
    <n v="-2266"/>
    <n v="-6250"/>
    <n v="-10196"/>
    <n v="-2266"/>
    <n v="-2266"/>
    <n v="-46407"/>
    <n v="0"/>
    <n v="-34805.25"/>
  </r>
  <r>
    <s v="PPLETO: TOTAL OPERATING EXPENSE"/>
    <m/>
    <n v="512015"/>
    <s v="SDRS-COMMON H2O SYS"/>
    <x v="1"/>
    <s v="0321 - TRIMBLE COUNTY 2 - GENERATION"/>
    <x v="9"/>
    <s v="PNTL: TOTAL NON-LABOR"/>
    <s v="MA60KU"/>
    <s v="MA 60 KU"/>
    <s v="OTHER"/>
    <s v="P42100: GENERATION"/>
    <n v="-2266"/>
    <n v="-2266"/>
    <n v="-2266"/>
    <n v="-4093"/>
    <n v="-7063"/>
    <n v="-2940"/>
    <n v="-2266"/>
    <n v="-2266"/>
    <n v="-2266"/>
    <n v="-10196"/>
    <n v="-2266"/>
    <n v="-2266"/>
    <n v="-42423"/>
    <n v="0"/>
    <n v="-31817.25"/>
  </r>
  <r>
    <s v="PPLETO: TOTAL OPERATING EXPENSE"/>
    <m/>
    <n v="513100"/>
    <s v="MTCE-ELECTRIC PLANT"/>
    <x v="1"/>
    <s v="0321 - TRIMBLE COUNTY 2 - GENERATION"/>
    <x v="6"/>
    <s v="PLTL: TOTAL LABOR"/>
    <s v="MA46LGE"/>
    <s v="MA 46 LGE"/>
    <s v="OTHER"/>
    <s v="P42100: GENERATION"/>
    <n v="-2257"/>
    <n v="-2253"/>
    <n v="-2470"/>
    <n v="-2223"/>
    <n v="-2288"/>
    <n v="-2287"/>
    <n v="-2150"/>
    <n v="-2551"/>
    <n v="-2369"/>
    <n v="-2311"/>
    <n v="-2219"/>
    <n v="-2039"/>
    <n v="-27417"/>
    <n v="0"/>
    <n v="-20562.75"/>
  </r>
  <r>
    <s v="PPLETO: TOTAL OPERATING EXPENSE"/>
    <m/>
    <n v="500900"/>
    <s v="OPER SUPER/ENG - INDIRECT"/>
    <x v="1"/>
    <s v="0321 - TRIMBLE COUNTY 2 - GENERATION"/>
    <x v="0"/>
    <s v="PNTL: TOTAL NON-LABOR"/>
    <s v="MA60KU"/>
    <s v="MA 60 KU"/>
    <s v="OTHER"/>
    <s v="P42100: GENERATION"/>
    <n v="-2245"/>
    <n v="-4044"/>
    <n v="-2256"/>
    <n v="-2256"/>
    <n v="-2246"/>
    <n v="-2245"/>
    <n v="-2245"/>
    <n v="-2233"/>
    <n v="-2233"/>
    <n v="-2233"/>
    <n v="-2243"/>
    <n v="-2244"/>
    <n v="-28723"/>
    <n v="0"/>
    <n v="-21542.25"/>
  </r>
  <r>
    <s v="PPLETO: TOTAL OPERATING EXPENSE"/>
    <m/>
    <n v="514100"/>
    <s v="MTCE-MISC/STM PLANT"/>
    <x v="1"/>
    <s v="0321 - TRIMBLE COUNTY 2 - GENERATION"/>
    <x v="3"/>
    <s v="PNTL: TOTAL NON-LABOR"/>
    <s v="MA46LGE"/>
    <s v="MA 46 LGE"/>
    <s v="OTHER"/>
    <s v="P42100: GENERATION"/>
    <n v="-2244"/>
    <n v="-2244"/>
    <n v="-2244"/>
    <n v="-2244"/>
    <n v="-2244"/>
    <n v="-2244"/>
    <n v="-2244"/>
    <n v="-2244"/>
    <n v="-4392"/>
    <n v="-2244"/>
    <n v="-2244"/>
    <n v="-2244"/>
    <n v="-29078"/>
    <n v="0"/>
    <n v="-21808.5"/>
  </r>
  <r>
    <s v="PPLETO: TOTAL OPERATING EXPENSE"/>
    <m/>
    <n v="506900"/>
    <s v="MISC STM PWR EXP - INDIRECT"/>
    <x v="1"/>
    <s v="0321 - TRIMBLE COUNTY 2 - GENERATION"/>
    <x v="6"/>
    <s v="PLTL: TOTAL LABOR"/>
    <s v="MA46LGE"/>
    <s v="MA 46 LGE"/>
    <s v="OTHER"/>
    <s v="P42100: GENERATION"/>
    <n v="-2235"/>
    <n v="-2238"/>
    <n v="-2443"/>
    <n v="-2182"/>
    <n v="-2238"/>
    <n v="-2234"/>
    <n v="-2083"/>
    <n v="-2518"/>
    <n v="-2326"/>
    <n v="-2269"/>
    <n v="-2154"/>
    <n v="-1927"/>
    <n v="-26846"/>
    <n v="0"/>
    <n v="-20134.5"/>
  </r>
  <r>
    <s v="PPLETO: TOTAL OPERATING EXPENSE"/>
    <m/>
    <n v="500900"/>
    <s v="OPER SUPER/ENG - INDIRECT"/>
    <x v="1"/>
    <s v="0321 - TRIMBLE COUNTY 2 - GENERATION"/>
    <x v="7"/>
    <s v="PNTL: TOTAL NON-LABOR"/>
    <s v="MA60KU"/>
    <s v="MA 60 KU"/>
    <s v="OTHER"/>
    <s v="P42100: GENERATION"/>
    <n v="-2216"/>
    <n v="-3938"/>
    <n v="-2227"/>
    <n v="-2227"/>
    <n v="-2218"/>
    <n v="-2216"/>
    <n v="-2216"/>
    <n v="-2205"/>
    <n v="-2205"/>
    <n v="-2205"/>
    <n v="-2215"/>
    <n v="-2216"/>
    <n v="-28306"/>
    <n v="0"/>
    <n v="-21229.5"/>
  </r>
  <r>
    <s v="PPLETO: TOTAL OPERATING EXPENSE"/>
    <m/>
    <n v="513100"/>
    <s v="MTCE-ELECTRIC PLANT"/>
    <x v="1"/>
    <s v="0321 - TRIMBLE COUNTY 2 - GENERATION"/>
    <x v="5"/>
    <s v="PLTL: TOTAL LABOR"/>
    <s v="MA46LGE"/>
    <s v="MA 46 LGE"/>
    <s v="OTHER"/>
    <s v="P42100: GENERATION"/>
    <n v="-2203"/>
    <n v="-2199"/>
    <n v="-2411"/>
    <n v="-2265"/>
    <n v="-2146"/>
    <n v="-2238"/>
    <n v="-2198"/>
    <n v="-2371"/>
    <n v="-2285"/>
    <n v="-2261"/>
    <n v="-2140"/>
    <n v="-2096"/>
    <n v="-26813"/>
    <n v="0"/>
    <n v="-20109.75"/>
  </r>
  <r>
    <s v="PPLETO: TOTAL OPERATING EXPENSE"/>
    <m/>
    <n v="500900"/>
    <s v="OPER SUPER/ENG - INDIRECT"/>
    <x v="1"/>
    <s v="0321 - TRIMBLE COUNTY 2 - GENERATION"/>
    <x v="9"/>
    <s v="PNTL: TOTAL NON-LABOR"/>
    <s v="MA60KU"/>
    <s v="MA 60 KU"/>
    <s v="OTHER"/>
    <s v="P42100: GENERATION"/>
    <n v="-2200"/>
    <n v="-3964"/>
    <n v="-2211"/>
    <n v="-2211"/>
    <n v="-2201"/>
    <n v="-2200"/>
    <n v="-2200"/>
    <n v="-2189"/>
    <n v="-2189"/>
    <n v="-2189"/>
    <n v="-2198"/>
    <n v="-2200"/>
    <n v="-28150"/>
    <n v="0"/>
    <n v="-21112.5"/>
  </r>
  <r>
    <s v="PPLETO: TOTAL OPERATING EXPENSE"/>
    <m/>
    <n v="506900"/>
    <s v="MISC STM PWR EXP - INDIRECT"/>
    <x v="1"/>
    <s v="0321 - TRIMBLE COUNTY 2 - GENERATION"/>
    <x v="5"/>
    <s v="PLTL: TOTAL LABOR"/>
    <s v="MA46LGE"/>
    <s v="MA 46 LGE"/>
    <s v="OTHER"/>
    <s v="P42100: GENERATION"/>
    <n v="-2196"/>
    <n v="-2200"/>
    <n v="-2398"/>
    <n v="-2236"/>
    <n v="-2105"/>
    <n v="-2194"/>
    <n v="-2140"/>
    <n v="-2346"/>
    <n v="-2251"/>
    <n v="-2227"/>
    <n v="-2084"/>
    <n v="-1990"/>
    <n v="-26367"/>
    <n v="0"/>
    <n v="-19775.25"/>
  </r>
  <r>
    <s v="PPLETO: TOTAL OPERATING EXPENSE"/>
    <m/>
    <n v="514100"/>
    <s v="MTCE-MISC/STM PLANT"/>
    <x v="1"/>
    <s v="0321 - TRIMBLE COUNTY 2 - GENERATION"/>
    <x v="2"/>
    <s v="PNTL: TOTAL NON-LABOR"/>
    <s v="MA46LGE"/>
    <s v="MA 46 LGE"/>
    <s v="OTHER"/>
    <s v="P42100: GENERATION"/>
    <n v="-2195"/>
    <n v="-2195"/>
    <n v="-2195"/>
    <n v="-2195"/>
    <n v="-2195"/>
    <n v="-2195"/>
    <n v="-2195"/>
    <n v="-2195"/>
    <n v="-4302"/>
    <n v="-2195"/>
    <n v="-2195"/>
    <n v="-2195"/>
    <n v="-28452"/>
    <n v="0"/>
    <n v="-21339"/>
  </r>
  <r>
    <s v="PPLETO: TOTAL OPERATING EXPENSE"/>
    <m/>
    <n v="500900"/>
    <s v="OPER SUPER/ENG - INDIRECT"/>
    <x v="1"/>
    <s v="0321 - TRIMBLE COUNTY 2 - GENERATION"/>
    <x v="8"/>
    <s v="PNTL: TOTAL NON-LABOR"/>
    <s v="MA60KU"/>
    <s v="MA 60 KU"/>
    <s v="OTHER"/>
    <s v="P42100: GENERATION"/>
    <n v="-2179"/>
    <n v="-3909"/>
    <n v="-2190"/>
    <n v="-2190"/>
    <n v="-2181"/>
    <n v="-2179"/>
    <n v="-2179"/>
    <n v="-2168"/>
    <n v="-2168"/>
    <n v="-2168"/>
    <n v="-2178"/>
    <n v="-2179"/>
    <n v="-27870"/>
    <n v="0"/>
    <n v="-20902.5"/>
  </r>
  <r>
    <s v="PPLETO: TOTAL OPERATING EXPENSE"/>
    <m/>
    <n v="514100"/>
    <s v="MTCE-MISC/STM PLANT"/>
    <x v="1"/>
    <s v="0321 - TRIMBLE COUNTY 2 - GENERATION"/>
    <x v="1"/>
    <s v="PNTL: TOTAL NON-LABOR"/>
    <s v="MA46LGE"/>
    <s v="MA 46 LGE"/>
    <s v="OTHER"/>
    <s v="P42100: GENERATION"/>
    <n v="-2148"/>
    <n v="-2148"/>
    <n v="-2148"/>
    <n v="-2148"/>
    <n v="-2148"/>
    <n v="-2148"/>
    <n v="-2148"/>
    <n v="-2148"/>
    <n v="-4213"/>
    <n v="-2148"/>
    <n v="-2148"/>
    <n v="-2148"/>
    <n v="-27840"/>
    <n v="0"/>
    <n v="-20880"/>
  </r>
  <r>
    <s v="PPLETO: TOTAL OPERATING EXPENSE"/>
    <m/>
    <n v="506109"/>
    <s v="SORBENT INJECTION OPERATION"/>
    <x v="1"/>
    <s v="0311 - TRIMBLE COUNTY 1 - GENERATION"/>
    <x v="4"/>
    <s v="PNTL: TOTAL NON-LABOR"/>
    <s v="MA42LGE"/>
    <s v="MA42LGE TC"/>
    <s v="OTHER"/>
    <s v="P42100: GENERATION"/>
    <n v="-2114"/>
    <n v="-2114"/>
    <n v="-2114"/>
    <n v="-2114"/>
    <n v="-2114"/>
    <n v="-2114"/>
    <n v="-2114"/>
    <n v="-2114"/>
    <n v="-2114"/>
    <n v="-2114"/>
    <n v="-2114"/>
    <n v="-2114"/>
    <n v="-25368"/>
    <n v="-19026"/>
    <n v="0"/>
  </r>
  <r>
    <s v="PPLETO: TOTAL OPERATING EXPENSE"/>
    <m/>
    <n v="514100"/>
    <s v="MTCE-MISC/STM PLANT"/>
    <x v="1"/>
    <s v="0321 - TRIMBLE COUNTY 2 - GENERATION"/>
    <x v="0"/>
    <s v="PNTL: TOTAL NON-LABOR"/>
    <s v="MA46LGE"/>
    <s v="MA 46 LGE"/>
    <s v="OTHER"/>
    <s v="P42100: GENERATION"/>
    <n v="-2101"/>
    <n v="-2101"/>
    <n v="-2101"/>
    <n v="-2101"/>
    <n v="-2101"/>
    <n v="-2101"/>
    <n v="-2101"/>
    <n v="-2101"/>
    <n v="-4126"/>
    <n v="-2101"/>
    <n v="-2101"/>
    <n v="-2101"/>
    <n v="-27242"/>
    <n v="0"/>
    <n v="-20431.5"/>
  </r>
  <r>
    <s v="PPLETO: TOTAL OPERATING EXPENSE"/>
    <m/>
    <n v="512015"/>
    <s v="SDRS-COMMON H2O SYS"/>
    <x v="1"/>
    <s v="0311 - TRIMBLE COUNTY 1 - GENERATION"/>
    <x v="4"/>
    <s v="PNTL: TOTAL NON-LABOR"/>
    <s v="MA42LGE"/>
    <s v="MA42LGE TC"/>
    <s v="OTHER"/>
    <s v="P42100: GENERATION"/>
    <n v="-2086"/>
    <n v="-2086"/>
    <n v="-2086"/>
    <n v="-3768"/>
    <n v="-6540"/>
    <n v="-2707"/>
    <n v="-2086"/>
    <n v="-2086"/>
    <n v="-2086"/>
    <n v="-9613"/>
    <n v="-2086"/>
    <n v="-2086"/>
    <n v="-39318"/>
    <n v="-29488.5"/>
    <n v="0"/>
  </r>
  <r>
    <s v="PPLETO: TOTAL OPERATING EXPENSE"/>
    <m/>
    <n v="506900"/>
    <s v="MISC STM PWR EXP - INDIRECT"/>
    <x v="1"/>
    <s v="0321 - TRIMBLE COUNTY 2 - GENERATION"/>
    <x v="4"/>
    <s v="PNTL: TOTAL NON-LABOR"/>
    <s v="MA46LGE"/>
    <s v="MA 46 LGE"/>
    <s v="OTHER"/>
    <s v="P42100: GENERATION"/>
    <n v="-2066"/>
    <n v="-2506"/>
    <n v="-2058"/>
    <n v="-2126"/>
    <n v="-2051"/>
    <n v="-2064"/>
    <n v="-2248"/>
    <n v="-2068"/>
    <n v="-2123"/>
    <n v="-3749"/>
    <n v="-2086"/>
    <n v="-2261"/>
    <n v="-27405"/>
    <n v="0"/>
    <n v="-20553.75"/>
  </r>
  <r>
    <s v="PPLETO: TOTAL OPERATING EXPENSE"/>
    <m/>
    <n v="514100"/>
    <s v="MTCE-MISC/STM PLANT"/>
    <x v="1"/>
    <s v="0321 - TRIMBLE COUNTY 2 - GENERATION"/>
    <x v="7"/>
    <s v="PNTL: TOTAL NON-LABOR"/>
    <s v="MA46LGE"/>
    <s v="MA 46 LGE"/>
    <s v="OTHER"/>
    <s v="P42100: GENERATION"/>
    <n v="-2056"/>
    <n v="-2056"/>
    <n v="-2056"/>
    <n v="-2056"/>
    <n v="-2056"/>
    <n v="-2056"/>
    <n v="-2056"/>
    <n v="-2056"/>
    <n v="-4041"/>
    <n v="-2056"/>
    <n v="-2056"/>
    <n v="-2056"/>
    <n v="-26656"/>
    <n v="0"/>
    <n v="-19992"/>
  </r>
  <r>
    <s v="PPLETO: TOTAL OPERATING EXPENSE"/>
    <m/>
    <n v="514100"/>
    <s v="MTCE-MISC/STM PLANT"/>
    <x v="1"/>
    <s v="0321 - TRIMBLE COUNTY 2 - GENERATION"/>
    <x v="8"/>
    <s v="PNTL: TOTAL NON-LABOR"/>
    <s v="MA46LGE"/>
    <s v="MA 46 LGE"/>
    <s v="OTHER"/>
    <s v="P42100: GENERATION"/>
    <n v="-2056"/>
    <n v="-2056"/>
    <n v="-2056"/>
    <n v="-2056"/>
    <n v="-2056"/>
    <n v="-2056"/>
    <n v="-2056"/>
    <n v="-2056"/>
    <n v="-4041"/>
    <n v="-2056"/>
    <n v="-2056"/>
    <n v="-2056"/>
    <n v="-26656"/>
    <n v="0"/>
    <n v="-19992"/>
  </r>
  <r>
    <s v="PPLETO: TOTAL OPERATING EXPENSE"/>
    <m/>
    <n v="514100"/>
    <s v="MTCE-MISC/STM PLANT"/>
    <x v="1"/>
    <s v="0321 - TRIMBLE COUNTY 2 - GENERATION"/>
    <x v="9"/>
    <s v="PNTL: TOTAL NON-LABOR"/>
    <s v="MA46LGE"/>
    <s v="MA 46 LGE"/>
    <s v="OTHER"/>
    <s v="P42100: GENERATION"/>
    <n v="-2056"/>
    <n v="-2056"/>
    <n v="-2056"/>
    <n v="-2056"/>
    <n v="-2056"/>
    <n v="-2056"/>
    <n v="-2056"/>
    <n v="-2056"/>
    <n v="-4041"/>
    <n v="-2056"/>
    <n v="-2056"/>
    <n v="-2056"/>
    <n v="-26656"/>
    <n v="0"/>
    <n v="-19992"/>
  </r>
  <r>
    <s v="PPLETO: TOTAL OPERATING EXPENSE"/>
    <m/>
    <n v="514100"/>
    <s v="MTCE-MISC/STM PLANT"/>
    <x v="1"/>
    <s v="0321 - TRIMBLE COUNTY 2 - GENERATION"/>
    <x v="5"/>
    <s v="PNTL: TOTAL NON-LABOR"/>
    <s v="MA46LGE"/>
    <s v="MA 46 LGE"/>
    <s v="OTHER"/>
    <s v="P42100: GENERATION"/>
    <n v="-2056"/>
    <n v="-2056"/>
    <n v="-2056"/>
    <n v="-2056"/>
    <n v="-2056"/>
    <n v="-2056"/>
    <n v="-2056"/>
    <n v="-2056"/>
    <n v="-4040"/>
    <n v="-2056"/>
    <n v="-2056"/>
    <n v="-2056"/>
    <n v="-26653"/>
    <n v="0"/>
    <n v="-19989.75"/>
  </r>
  <r>
    <s v="PPLETO: TOTAL OPERATING EXPENSE"/>
    <m/>
    <n v="514100"/>
    <s v="MTCE-MISC/STM PLANT"/>
    <x v="1"/>
    <s v="0321 - TRIMBLE COUNTY 2 - GENERATION"/>
    <x v="6"/>
    <s v="PNTL: TOTAL NON-LABOR"/>
    <s v="MA46LGE"/>
    <s v="MA 46 LGE"/>
    <s v="OTHER"/>
    <s v="P42100: GENERATION"/>
    <n v="-2056"/>
    <n v="-2056"/>
    <n v="-2056"/>
    <n v="-2056"/>
    <n v="-2056"/>
    <n v="-2056"/>
    <n v="-2056"/>
    <n v="-2056"/>
    <n v="-4040"/>
    <n v="-2056"/>
    <n v="-2056"/>
    <n v="-2056"/>
    <n v="-26653"/>
    <n v="0"/>
    <n v="-19989.75"/>
  </r>
  <r>
    <s v="PPLETO: TOTAL OPERATING EXPENSE"/>
    <m/>
    <n v="506109"/>
    <s v="SORBENT INJECTION OPERATION"/>
    <x v="1"/>
    <s v="0311 - TRIMBLE COUNTY 1 - GENERATION"/>
    <x v="3"/>
    <s v="PNTL: TOTAL NON-LABOR"/>
    <s v="MA42LGE"/>
    <s v="MA42LGE TC"/>
    <s v="OTHER"/>
    <s v="P42100: GENERATION"/>
    <n v="-2052"/>
    <n v="-2052"/>
    <n v="-2052"/>
    <n v="-2052"/>
    <n v="-2052"/>
    <n v="-2052"/>
    <n v="-2052"/>
    <n v="-2052"/>
    <n v="-2052"/>
    <n v="-2052"/>
    <n v="-2052"/>
    <n v="-2052"/>
    <n v="-24629"/>
    <n v="-18471.75"/>
    <n v="0"/>
  </r>
  <r>
    <s v="PPLETO: TOTAL OPERATING EXPENSE"/>
    <m/>
    <n v="512015"/>
    <s v="SDRS-COMMON H2O SYS"/>
    <x v="1"/>
    <s v="0311 - TRIMBLE COUNTY 1 - GENERATION"/>
    <x v="3"/>
    <s v="PNTL: TOTAL NON-LABOR"/>
    <s v="MA42LGE"/>
    <s v="MA42LGE TC"/>
    <s v="OTHER"/>
    <s v="P42100: GENERATION"/>
    <n v="-2045"/>
    <n v="-2045"/>
    <n v="-2045"/>
    <n v="-3694"/>
    <n v="-6404"/>
    <n v="-2653"/>
    <n v="-2045"/>
    <n v="-2045"/>
    <n v="-2045"/>
    <n v="-9379"/>
    <n v="-2045"/>
    <n v="-2045"/>
    <n v="-38492"/>
    <n v="-28869"/>
    <n v="0"/>
  </r>
  <r>
    <s v="PPLETO: TOTAL OPERATING EXPENSE"/>
    <m/>
    <n v="500900"/>
    <s v="OPER SUPER/ENG - INDIRECT"/>
    <x v="1"/>
    <s v="0311 - TRIMBLE COUNTY 1 - GENERATION"/>
    <x v="4"/>
    <s v="PNTL: TOTAL NON-LABOR"/>
    <s v="MA42LGE"/>
    <s v="MA42LGE TC"/>
    <s v="OTHER"/>
    <s v="P42100: GENERATION"/>
    <n v="-2029"/>
    <n v="-3653"/>
    <n v="-2039"/>
    <n v="-2039"/>
    <n v="-2030"/>
    <n v="-2029"/>
    <n v="-2029"/>
    <n v="-2019"/>
    <n v="-2019"/>
    <n v="-2019"/>
    <n v="-2028"/>
    <n v="-2029"/>
    <n v="-25959"/>
    <n v="-19469.25"/>
    <n v="0"/>
  </r>
  <r>
    <s v="PPLETO: TOTAL OPERATING EXPENSE"/>
    <m/>
    <n v="506900"/>
    <s v="MISC STM PWR EXP - INDIRECT"/>
    <x v="1"/>
    <s v="0321 - TRIMBLE COUNTY 2 - GENERATION"/>
    <x v="3"/>
    <s v="PNTL: TOTAL NON-LABOR"/>
    <s v="MA46LGE"/>
    <s v="MA 46 LGE"/>
    <s v="OTHER"/>
    <s v="P42100: GENERATION"/>
    <n v="-2005"/>
    <n v="-2436"/>
    <n v="-1998"/>
    <n v="-2063"/>
    <n v="-1990"/>
    <n v="-2004"/>
    <n v="-2182"/>
    <n v="-2007"/>
    <n v="-2061"/>
    <n v="-3639"/>
    <n v="-2024"/>
    <n v="-2194"/>
    <n v="-26604"/>
    <n v="0"/>
    <n v="-19953"/>
  </r>
  <r>
    <s v="PPLETO: TOTAL OPERATING EXPENSE"/>
    <m/>
    <n v="512015"/>
    <s v="SDRS-COMMON H2O SYS"/>
    <x v="1"/>
    <s v="0311 - TRIMBLE COUNTY 1 - GENERATION"/>
    <x v="2"/>
    <s v="PNTL: TOTAL NON-LABOR"/>
    <s v="MA42LGE"/>
    <s v="MA42LGE TC"/>
    <s v="OTHER"/>
    <s v="P42100: GENERATION"/>
    <n v="-2005"/>
    <n v="-2005"/>
    <n v="-2005"/>
    <n v="-3622"/>
    <n v="-6271"/>
    <n v="-2601"/>
    <n v="-2005"/>
    <n v="-2005"/>
    <n v="-2005"/>
    <n v="-9151"/>
    <n v="-2005"/>
    <n v="-2005"/>
    <n v="-37686"/>
    <n v="-28264.5"/>
    <n v="0"/>
  </r>
  <r>
    <s v="PPLETO: TOTAL OPERATING EXPENSE"/>
    <m/>
    <n v="506109"/>
    <s v="SORBENT INJECTION OPERATION"/>
    <x v="1"/>
    <s v="0311 - TRIMBLE COUNTY 1 - GENERATION"/>
    <x v="2"/>
    <s v="PNTL: TOTAL NON-LABOR"/>
    <s v="MA42LGE"/>
    <s v="MA42LGE TC"/>
    <s v="OTHER"/>
    <s v="P42100: GENERATION"/>
    <n v="-1993"/>
    <n v="-1993"/>
    <n v="-1993"/>
    <n v="-1993"/>
    <n v="-1993"/>
    <n v="-1993"/>
    <n v="-1993"/>
    <n v="-1993"/>
    <n v="-1993"/>
    <n v="-1993"/>
    <n v="-1993"/>
    <n v="-1993"/>
    <n v="-23911"/>
    <n v="-17933.25"/>
    <n v="0"/>
  </r>
  <r>
    <s v="PPLETO: TOTAL OPERATING EXPENSE"/>
    <m/>
    <n v="500900"/>
    <s v="OPER SUPER/ENG - INDIRECT"/>
    <x v="1"/>
    <s v="0311 - TRIMBLE COUNTY 1 - GENERATION"/>
    <x v="3"/>
    <s v="PNTL: TOTAL NON-LABOR"/>
    <s v="MA42LGE"/>
    <s v="MA42LGE TC"/>
    <s v="OTHER"/>
    <s v="P42100: GENERATION"/>
    <n v="-1988"/>
    <n v="-3580"/>
    <n v="-1998"/>
    <n v="-1998"/>
    <n v="-1989"/>
    <n v="-1988"/>
    <n v="-1988"/>
    <n v="-1978"/>
    <n v="-1978"/>
    <n v="-1978"/>
    <n v="-1987"/>
    <n v="-1988"/>
    <n v="-25440"/>
    <n v="-19080"/>
    <n v="0"/>
  </r>
  <r>
    <s v="PPLETO: TOTAL OPERATING EXPENSE"/>
    <m/>
    <n v="512015"/>
    <s v="SDRS-COMMON H2O SYS"/>
    <x v="1"/>
    <s v="0311 - TRIMBLE COUNTY 1 - GENERATION"/>
    <x v="1"/>
    <s v="PNTL: TOTAL NON-LABOR"/>
    <s v="MA42LGE"/>
    <s v="MA42LGE TC"/>
    <s v="OTHER"/>
    <s v="P42100: GENERATION"/>
    <n v="-1966"/>
    <n v="-1966"/>
    <n v="-1966"/>
    <n v="-3551"/>
    <n v="-6140"/>
    <n v="-2550"/>
    <n v="-1966"/>
    <n v="-1966"/>
    <n v="-1966"/>
    <n v="-8929"/>
    <n v="-1966"/>
    <n v="-1966"/>
    <n v="-36897"/>
    <n v="-27672.75"/>
    <n v="0"/>
  </r>
  <r>
    <s v="PPLETO: TOTAL OPERATING EXPENSE"/>
    <m/>
    <n v="500900"/>
    <s v="OPER SUPER/ENG - INDIRECT"/>
    <x v="1"/>
    <s v="0311 - TRIMBLE COUNTY 1 - GENERATION"/>
    <x v="2"/>
    <s v="PNTL: TOTAL NON-LABOR"/>
    <s v="MA42LGE"/>
    <s v="MA42LGE TC"/>
    <s v="OTHER"/>
    <s v="P42100: GENERATION"/>
    <n v="-1948"/>
    <n v="-3509"/>
    <n v="-1958"/>
    <n v="-1958"/>
    <n v="-1950"/>
    <n v="-1948"/>
    <n v="-1948"/>
    <n v="-1939"/>
    <n v="-1939"/>
    <n v="-1939"/>
    <n v="-1947"/>
    <n v="-1948"/>
    <n v="-24932"/>
    <n v="-18699"/>
    <n v="0"/>
  </r>
  <r>
    <s v="PPLETO: TOTAL OPERATING EXPENSE"/>
    <m/>
    <n v="506900"/>
    <s v="MISC STM PWR EXP - INDIRECT"/>
    <x v="1"/>
    <s v="0321 - TRIMBLE COUNTY 2 - GENERATION"/>
    <x v="2"/>
    <s v="PNTL: TOTAL NON-LABOR"/>
    <s v="MA46LGE"/>
    <s v="MA 46 LGE"/>
    <s v="OTHER"/>
    <s v="P42100: GENERATION"/>
    <n v="-1946"/>
    <n v="-2369"/>
    <n v="-1939"/>
    <n v="-2002"/>
    <n v="-1932"/>
    <n v="-1945"/>
    <n v="-2118"/>
    <n v="-1949"/>
    <n v="-2001"/>
    <n v="-3533"/>
    <n v="-1965"/>
    <n v="-2129"/>
    <n v="-25828"/>
    <n v="0"/>
    <n v="-19371"/>
  </r>
  <r>
    <s v="PPLETO: TOTAL OPERATING EXPENSE"/>
    <m/>
    <n v="512011"/>
    <s v="INSTR/CNTRL-ENVRNL"/>
    <x v="1"/>
    <s v="0311 - TRIMBLE COUNTY 1 - GENERATION"/>
    <x v="4"/>
    <s v="PNTL: TOTAL NON-LABOR"/>
    <s v="MA42LGE"/>
    <s v="MA42LGE TC"/>
    <s v="OTHER"/>
    <s v="P42100: GENERATION"/>
    <n v="-1942"/>
    <n v="-1942"/>
    <n v="-1942"/>
    <n v="-6233"/>
    <n v="-1942"/>
    <n v="-1942"/>
    <n v="-1942"/>
    <n v="-1942"/>
    <n v="-1942"/>
    <n v="-1942"/>
    <n v="-1942"/>
    <n v="-1942"/>
    <n v="-27593"/>
    <n v="-20694.75"/>
    <n v="0"/>
  </r>
  <r>
    <s v="PPLETO: TOTAL OPERATING EXPENSE"/>
    <m/>
    <n v="506109"/>
    <s v="SORBENT INJECTION OPERATION"/>
    <x v="1"/>
    <s v="0311 - TRIMBLE COUNTY 1 - GENERATION"/>
    <x v="1"/>
    <s v="PNTL: TOTAL NON-LABOR"/>
    <s v="MA42LGE"/>
    <s v="MA42LGE TC"/>
    <s v="OTHER"/>
    <s v="P42100: GENERATION"/>
    <n v="-1935"/>
    <n v="-1935"/>
    <n v="-1935"/>
    <n v="-1935"/>
    <n v="-1935"/>
    <n v="-1935"/>
    <n v="-1935"/>
    <n v="-1935"/>
    <n v="-1935"/>
    <n v="-1935"/>
    <n v="-1935"/>
    <n v="-1935"/>
    <n v="-23215"/>
    <n v="-17411.25"/>
    <n v="0"/>
  </r>
  <r>
    <s v="PPLETO: TOTAL OPERATING EXPENSE"/>
    <m/>
    <n v="512015"/>
    <s v="SDRS-COMMON H2O SYS"/>
    <x v="1"/>
    <s v="0311 - TRIMBLE COUNTY 1 - GENERATION"/>
    <x v="0"/>
    <s v="PNTL: TOTAL NON-LABOR"/>
    <s v="MA42LGE"/>
    <s v="MA42LGE TC"/>
    <s v="OTHER"/>
    <s v="P42100: GENERATION"/>
    <n v="-1927"/>
    <n v="-1927"/>
    <n v="-1927"/>
    <n v="-3481"/>
    <n v="-6013"/>
    <n v="-2500"/>
    <n v="-1927"/>
    <n v="-1927"/>
    <n v="-1927"/>
    <n v="-8712"/>
    <n v="-1927"/>
    <n v="-1927"/>
    <n v="-36125"/>
    <n v="-27093.75"/>
    <n v="0"/>
  </r>
  <r>
    <s v="PPLETO: TOTAL OPERATING EXPENSE"/>
    <m/>
    <n v="500900"/>
    <s v="OPER SUPER/ENG - INDIRECT"/>
    <x v="1"/>
    <s v="0311 - TRIMBLE COUNTY 1 - GENERATION"/>
    <x v="1"/>
    <s v="PNTL: TOTAL NON-LABOR"/>
    <s v="MA42LGE"/>
    <s v="MA42LGE TC"/>
    <s v="OTHER"/>
    <s v="P42100: GENERATION"/>
    <n v="-1910"/>
    <n v="-3440"/>
    <n v="-1919"/>
    <n v="-1919"/>
    <n v="-1911"/>
    <n v="-1910"/>
    <n v="-1910"/>
    <n v="-1900"/>
    <n v="-1900"/>
    <n v="-1900"/>
    <n v="-1908"/>
    <n v="-1909"/>
    <n v="-24435"/>
    <n v="-18326.25"/>
    <n v="0"/>
  </r>
  <r>
    <s v="PPLETO: TOTAL OPERATING EXPENSE"/>
    <m/>
    <n v="512015"/>
    <s v="SDRS-COMMON H2O SYS"/>
    <x v="1"/>
    <s v="0311 - TRIMBLE COUNTY 1 - GENERATION"/>
    <x v="5"/>
    <s v="PNTL: TOTAL NON-LABOR"/>
    <s v="MA42LGE"/>
    <s v="MA42LGE TC"/>
    <s v="OTHER"/>
    <s v="P42100: GENERATION"/>
    <n v="-1890"/>
    <n v="-1890"/>
    <n v="-1890"/>
    <n v="-3413"/>
    <n v="-5888"/>
    <n v="-2451"/>
    <n v="-1890"/>
    <n v="-1890"/>
    <n v="-1890"/>
    <n v="-8501"/>
    <n v="-1890"/>
    <n v="-1889"/>
    <n v="-35370"/>
    <n v="-26527.5"/>
    <n v="0"/>
  </r>
  <r>
    <s v="PPLETO: TOTAL OPERATING EXPENSE"/>
    <m/>
    <n v="512015"/>
    <s v="SDRS-COMMON H2O SYS"/>
    <x v="1"/>
    <s v="0311 - TRIMBLE COUNTY 1 - GENERATION"/>
    <x v="6"/>
    <s v="PNTL: TOTAL NON-LABOR"/>
    <s v="MA42LGE"/>
    <s v="MA42LGE TC"/>
    <s v="OTHER"/>
    <s v="P42100: GENERATION"/>
    <n v="-1890"/>
    <n v="-1890"/>
    <n v="-1890"/>
    <n v="-3413"/>
    <n v="-5888"/>
    <n v="-2451"/>
    <n v="-1890"/>
    <n v="-1890"/>
    <n v="-1890"/>
    <n v="-8501"/>
    <n v="-1890"/>
    <n v="-1889"/>
    <n v="-35370"/>
    <n v="-26527.5"/>
    <n v="0"/>
  </r>
  <r>
    <s v="PPLETO: TOTAL OPERATING EXPENSE"/>
    <m/>
    <n v="512015"/>
    <s v="SDRS-COMMON H2O SYS"/>
    <x v="1"/>
    <s v="0311 - TRIMBLE COUNTY 1 - GENERATION"/>
    <x v="7"/>
    <s v="PNTL: TOTAL NON-LABOR"/>
    <s v="MA42LGE"/>
    <s v="MA42LGE TC"/>
    <s v="OTHER"/>
    <s v="P42100: GENERATION"/>
    <n v="-1890"/>
    <n v="-1890"/>
    <n v="-1890"/>
    <n v="-3413"/>
    <n v="-5888"/>
    <n v="-2451"/>
    <n v="-1890"/>
    <n v="-1890"/>
    <n v="-1890"/>
    <n v="-8501"/>
    <n v="-1890"/>
    <n v="-1889"/>
    <n v="-35370"/>
    <n v="-26527.5"/>
    <n v="0"/>
  </r>
  <r>
    <s v="PPLETO: TOTAL OPERATING EXPENSE"/>
    <m/>
    <n v="512015"/>
    <s v="SDRS-COMMON H2O SYS"/>
    <x v="1"/>
    <s v="0311 - TRIMBLE COUNTY 1 - GENERATION"/>
    <x v="8"/>
    <s v="PNTL: TOTAL NON-LABOR"/>
    <s v="MA42LGE"/>
    <s v="MA42LGE TC"/>
    <s v="OTHER"/>
    <s v="P42100: GENERATION"/>
    <n v="-1890"/>
    <n v="-1890"/>
    <n v="-1890"/>
    <n v="-3413"/>
    <n v="-5888"/>
    <n v="-2451"/>
    <n v="-1890"/>
    <n v="-1890"/>
    <n v="-5211"/>
    <n v="-8501"/>
    <n v="-1890"/>
    <n v="-1889"/>
    <n v="-38691"/>
    <n v="-29018.25"/>
    <n v="0"/>
  </r>
  <r>
    <s v="PPLETO: TOTAL OPERATING EXPENSE"/>
    <m/>
    <n v="512015"/>
    <s v="SDRS-COMMON H2O SYS"/>
    <x v="1"/>
    <s v="0311 - TRIMBLE COUNTY 1 - GENERATION"/>
    <x v="9"/>
    <s v="PNTL: TOTAL NON-LABOR"/>
    <s v="MA42LGE"/>
    <s v="MA42LGE TC"/>
    <s v="OTHER"/>
    <s v="P42100: GENERATION"/>
    <n v="-1890"/>
    <n v="-1890"/>
    <n v="-1890"/>
    <n v="-3413"/>
    <n v="-5888"/>
    <n v="-2451"/>
    <n v="-1890"/>
    <n v="-1890"/>
    <n v="-1890"/>
    <n v="-8501"/>
    <n v="-1890"/>
    <n v="-1889"/>
    <n v="-35370"/>
    <n v="-26527.5"/>
    <n v="0"/>
  </r>
  <r>
    <s v="PPLETO: TOTAL OPERATING EXPENSE"/>
    <m/>
    <n v="506900"/>
    <s v="MISC STM PWR EXP - INDIRECT"/>
    <x v="1"/>
    <s v="0321 - TRIMBLE COUNTY 2 - GENERATION"/>
    <x v="1"/>
    <s v="PNTL: TOTAL NON-LABOR"/>
    <s v="MA46LGE"/>
    <s v="MA 46 LGE"/>
    <s v="OTHER"/>
    <s v="P42100: GENERATION"/>
    <n v="-1889"/>
    <n v="-2304"/>
    <n v="-1883"/>
    <n v="-1944"/>
    <n v="-1876"/>
    <n v="-1889"/>
    <n v="-2056"/>
    <n v="-1892"/>
    <n v="-1942"/>
    <n v="-3430"/>
    <n v="-1907"/>
    <n v="-2066"/>
    <n v="-25076"/>
    <n v="0"/>
    <n v="-18807"/>
  </r>
  <r>
    <s v="PPLETO: TOTAL OPERATING EXPENSE"/>
    <m/>
    <n v="512011"/>
    <s v="INSTR/CNTRL-ENVRNL"/>
    <x v="1"/>
    <s v="0311 - TRIMBLE COUNTY 1 - GENERATION"/>
    <x v="3"/>
    <s v="PNTL: TOTAL NON-LABOR"/>
    <s v="MA42LGE"/>
    <s v="MA42LGE TC"/>
    <s v="OTHER"/>
    <s v="P42100: GENERATION"/>
    <n v="-1885"/>
    <n v="-1885"/>
    <n v="-1885"/>
    <n v="-6092"/>
    <n v="-1885"/>
    <n v="-1885"/>
    <n v="-1885"/>
    <n v="-1885"/>
    <n v="-1885"/>
    <n v="-1885"/>
    <n v="-1885"/>
    <n v="-1885"/>
    <n v="-26829"/>
    <n v="-20121.75"/>
    <n v="0"/>
  </r>
  <r>
    <s v="PPLETO: TOTAL OPERATING EXPENSE"/>
    <m/>
    <n v="506109"/>
    <s v="SORBENT INJECTION OPERATION"/>
    <x v="1"/>
    <s v="0311 - TRIMBLE COUNTY 1 - GENERATION"/>
    <x v="0"/>
    <s v="PNTL: TOTAL NON-LABOR"/>
    <s v="MA42LGE"/>
    <s v="MA42LGE TC"/>
    <s v="OTHER"/>
    <s v="P42100: GENERATION"/>
    <n v="-1878"/>
    <n v="-1878"/>
    <n v="-1878"/>
    <n v="-1878"/>
    <n v="-1878"/>
    <n v="-1878"/>
    <n v="-1878"/>
    <n v="-1878"/>
    <n v="-1878"/>
    <n v="-1878"/>
    <n v="-1878"/>
    <n v="-1878"/>
    <n v="-22539"/>
    <n v="-16904.25"/>
    <n v="0"/>
  </r>
  <r>
    <s v="PPLETO: TOTAL OPERATING EXPENSE"/>
    <m/>
    <n v="500900"/>
    <s v="OPER SUPER/ENG - INDIRECT"/>
    <x v="1"/>
    <s v="0311 - TRIMBLE COUNTY 1 - GENERATION"/>
    <x v="0"/>
    <s v="PNTL: TOTAL NON-LABOR"/>
    <s v="MA42LGE"/>
    <s v="MA42LGE TC"/>
    <s v="OTHER"/>
    <s v="P42100: GENERATION"/>
    <n v="-1871"/>
    <n v="-3372"/>
    <n v="-1881"/>
    <n v="-1881"/>
    <n v="-1873"/>
    <n v="-1871"/>
    <n v="-1871"/>
    <n v="-1862"/>
    <n v="-1862"/>
    <n v="-1862"/>
    <n v="-1870"/>
    <n v="-1871"/>
    <n v="-23947"/>
    <n v="-17960.25"/>
    <n v="0"/>
  </r>
  <r>
    <s v="PPLETO: TOTAL OPERATING EXPENSE"/>
    <m/>
    <n v="500900"/>
    <s v="OPER SUPER/ENG - INDIRECT"/>
    <x v="1"/>
    <s v="0311 - TRIMBLE COUNTY 1 - GENERATION"/>
    <x v="7"/>
    <s v="PNTL: TOTAL NON-LABOR"/>
    <s v="MA42LGE"/>
    <s v="MA42LGE TC"/>
    <s v="OTHER"/>
    <s v="P42100: GENERATION"/>
    <n v="-1848"/>
    <n v="-3283"/>
    <n v="-1857"/>
    <n v="-1857"/>
    <n v="-1849"/>
    <n v="-1848"/>
    <n v="-1848"/>
    <n v="-1839"/>
    <n v="-1839"/>
    <n v="-1839"/>
    <n v="-1847"/>
    <n v="-1848"/>
    <n v="-23600"/>
    <n v="-17700"/>
    <n v="0"/>
  </r>
  <r>
    <s v="PPLETO: TOTAL OPERATING EXPENSE"/>
    <m/>
    <n v="502900"/>
    <s v="STM EXP(EX SDRS.SPP) - INDIRECT"/>
    <x v="1"/>
    <s v="0301 - TRIMBLE COUNTY COMMON-GENERATION"/>
    <x v="4"/>
    <s v="PNTL: TOTAL NON-LABOR"/>
    <s v="MA40LGE"/>
    <s v="MASS ALLOC 40 BUDGET"/>
    <s v="GEN O M: OTHER"/>
    <s v="P42100: GENERATION"/>
    <n v="-1842"/>
    <n v="-1842"/>
    <n v="-1842"/>
    <n v="-1842"/>
    <n v="-1842"/>
    <n v="-1842"/>
    <n v="-1842"/>
    <n v="-1842"/>
    <n v="-1842"/>
    <n v="-2015"/>
    <n v="-1842"/>
    <n v="-2590"/>
    <n v="-23027"/>
    <n v="-6962.9574293429996"/>
    <n v="-10307.292570657"/>
  </r>
  <r>
    <s v="PPLETO: TOTAL OPERATING EXPENSE"/>
    <m/>
    <n v="506900"/>
    <s v="MISC STM PWR EXP - INDIRECT"/>
    <x v="1"/>
    <s v="0321 - TRIMBLE COUNTY 2 - GENERATION"/>
    <x v="0"/>
    <s v="PNTL: TOTAL NON-LABOR"/>
    <s v="MA46LGE"/>
    <s v="MA 46 LGE"/>
    <s v="OTHER"/>
    <s v="P42100: GENERATION"/>
    <n v="-1834"/>
    <n v="-2240"/>
    <n v="-1828"/>
    <n v="-1887"/>
    <n v="-1821"/>
    <n v="-1834"/>
    <n v="-1996"/>
    <n v="-1837"/>
    <n v="-1886"/>
    <n v="-3330"/>
    <n v="-1850"/>
    <n v="-2005"/>
    <n v="-24347"/>
    <n v="0"/>
    <n v="-18260.25"/>
  </r>
  <r>
    <s v="PPLETO: TOTAL OPERATING EXPENSE"/>
    <m/>
    <n v="500900"/>
    <s v="OPER SUPER/ENG - INDIRECT"/>
    <x v="1"/>
    <s v="0311 - TRIMBLE COUNTY 1 - GENERATION"/>
    <x v="9"/>
    <s v="PNTL: TOTAL NON-LABOR"/>
    <s v="MA42LGE"/>
    <s v="MA42LGE TC"/>
    <s v="OTHER"/>
    <s v="P42100: GENERATION"/>
    <n v="-1834"/>
    <n v="-3305"/>
    <n v="-1843"/>
    <n v="-1843"/>
    <n v="-1835"/>
    <n v="-1834"/>
    <n v="-1834"/>
    <n v="-1825"/>
    <n v="-1825"/>
    <n v="-1825"/>
    <n v="-1833"/>
    <n v="-1834"/>
    <n v="-23470"/>
    <n v="-17602.5"/>
    <n v="0"/>
  </r>
  <r>
    <s v="PPLETO: TOTAL OPERATING EXPENSE"/>
    <m/>
    <n v="512011"/>
    <s v="INSTR/CNTRL-ENVRNL"/>
    <x v="1"/>
    <s v="0311 - TRIMBLE COUNTY 1 - GENERATION"/>
    <x v="2"/>
    <s v="PNTL: TOTAL NON-LABOR"/>
    <s v="MA42LGE"/>
    <s v="MA42LGE TC"/>
    <s v="OTHER"/>
    <s v="P42100: GENERATION"/>
    <n v="-1830"/>
    <n v="-1830"/>
    <n v="-1830"/>
    <n v="-5955"/>
    <n v="-1830"/>
    <n v="-1830"/>
    <n v="-1830"/>
    <n v="-1830"/>
    <n v="-1830"/>
    <n v="-1830"/>
    <n v="-1830"/>
    <n v="-1830"/>
    <n v="-26088"/>
    <n v="-19566"/>
    <n v="0"/>
  </r>
  <r>
    <s v="PPLETO: TOTAL OPERATING EXPENSE"/>
    <m/>
    <n v="506109"/>
    <s v="SORBENT INJECTION OPERATION"/>
    <x v="1"/>
    <s v="0311 - TRIMBLE COUNTY 1 - GENERATION"/>
    <x v="9"/>
    <s v="PNTL: TOTAL NON-LABOR"/>
    <s v="MA42LGE"/>
    <s v="MA42LGE TC"/>
    <s v="OTHER"/>
    <s v="P42100: GENERATION"/>
    <n v="-1824"/>
    <n v="-1824"/>
    <n v="-1824"/>
    <n v="-1824"/>
    <n v="-1824"/>
    <n v="-1824"/>
    <n v="-1824"/>
    <n v="-1824"/>
    <n v="-1824"/>
    <n v="-1824"/>
    <n v="-1824"/>
    <n v="-1824"/>
    <n v="-21882"/>
    <n v="-16411.5"/>
    <n v="0"/>
  </r>
  <r>
    <s v="PPLETO: TOTAL OPERATING EXPENSE"/>
    <m/>
    <n v="500900"/>
    <s v="OPER SUPER/ENG - INDIRECT"/>
    <x v="1"/>
    <s v="0311 - TRIMBLE COUNTY 1 - GENERATION"/>
    <x v="8"/>
    <s v="PNTL: TOTAL NON-LABOR"/>
    <s v="MA42LGE"/>
    <s v="MA42LGE TC"/>
    <s v="OTHER"/>
    <s v="P42100: GENERATION"/>
    <n v="-1817"/>
    <n v="-3259"/>
    <n v="-1826"/>
    <n v="-1826"/>
    <n v="-1818"/>
    <n v="-1817"/>
    <n v="-1817"/>
    <n v="-1808"/>
    <n v="-1808"/>
    <n v="-1808"/>
    <n v="-1816"/>
    <n v="-1817"/>
    <n v="-23236"/>
    <n v="-17427"/>
    <n v="0"/>
  </r>
  <r>
    <s v="PPLETO: TOTAL OPERATING EXPENSE"/>
    <m/>
    <n v="512101"/>
    <s v="MAINTENANCE OF SCR/NOX REDUCTION EQUIP"/>
    <x v="1"/>
    <s v="0321 - TRIMBLE COUNTY 2 - GENERATION"/>
    <x v="4"/>
    <s v="PNTL: TOTAL NON-LABOR"/>
    <s v="MA41LGE"/>
    <s v="MA41LGE"/>
    <s v="OTHER"/>
    <s v="P42100: GENERATION"/>
    <n v="-1804"/>
    <n v="-1804"/>
    <n v="-1804"/>
    <n v="-8540"/>
    <n v="-39365"/>
    <n v="-19645"/>
    <n v="-1804"/>
    <n v="-17657"/>
    <n v="-1804"/>
    <n v="-1804"/>
    <n v="-1804"/>
    <n v="-1804"/>
    <n v="-99637"/>
    <n v="0"/>
    <n v="-74727.75"/>
  </r>
  <r>
    <s v="PPLETO: TOTAL OPERATING EXPENSE"/>
    <m/>
    <n v="502900"/>
    <s v="STM EXP(EX SDRS.SPP) - INDIRECT"/>
    <x v="1"/>
    <s v="0301 - TRIMBLE COUNTY COMMON-GENERATION"/>
    <x v="3"/>
    <s v="PNTL: TOTAL NON-LABOR"/>
    <s v="MA40LGE"/>
    <s v="MASS ALLOC 40 BUDGET"/>
    <s v="GEN O M: OTHER"/>
    <s v="P42100: GENERATION"/>
    <n v="-1788"/>
    <n v="-1788"/>
    <n v="-1788"/>
    <n v="-1788"/>
    <n v="-1788"/>
    <n v="-1788"/>
    <n v="-1788"/>
    <n v="-1788"/>
    <n v="-1788"/>
    <n v="-1956"/>
    <n v="-1788"/>
    <n v="-2515"/>
    <n v="-22356"/>
    <n v="-6760.058900004"/>
    <n v="-10006.941099996"/>
  </r>
  <r>
    <s v="PPLETO: TOTAL OPERATING EXPENSE"/>
    <m/>
    <n v="506900"/>
    <s v="MISC STM PWR EXP - INDIRECT"/>
    <x v="1"/>
    <s v="0321 - TRIMBLE COUNTY 2 - GENERATION"/>
    <x v="7"/>
    <s v="PNTL: TOTAL NON-LABOR"/>
    <s v="MA46LGE"/>
    <s v="MA 46 LGE"/>
    <s v="OTHER"/>
    <s v="P42100: GENERATION"/>
    <n v="-1783"/>
    <n v="-1800"/>
    <n v="-1754"/>
    <n v="-1803"/>
    <n v="-1735"/>
    <n v="-1798"/>
    <n v="-1886"/>
    <n v="-1753"/>
    <n v="-1942"/>
    <n v="-2283"/>
    <n v="-1757"/>
    <n v="-1954"/>
    <n v="-22249"/>
    <n v="0"/>
    <n v="-16686.75"/>
  </r>
  <r>
    <s v="PPLETO: TOTAL OPERATING EXPENSE"/>
    <m/>
    <n v="506900"/>
    <s v="MISC STM PWR EXP - INDIRECT"/>
    <x v="1"/>
    <s v="0321 - TRIMBLE COUNTY 2 - GENERATION"/>
    <x v="9"/>
    <s v="PNTL: TOTAL NON-LABOR"/>
    <s v="MA46LGE"/>
    <s v="MA 46 LGE"/>
    <s v="OTHER"/>
    <s v="P42100: GENERATION"/>
    <n v="-1781"/>
    <n v="-2179"/>
    <n v="-1775"/>
    <n v="-1832"/>
    <n v="-1768"/>
    <n v="-1780"/>
    <n v="-1937"/>
    <n v="-1783"/>
    <n v="-1831"/>
    <n v="-3233"/>
    <n v="-1796"/>
    <n v="-1946"/>
    <n v="-23641"/>
    <n v="0"/>
    <n v="-17730.75"/>
  </r>
  <r>
    <s v="PPLETO: TOTAL OPERATING EXPENSE"/>
    <m/>
    <n v="512011"/>
    <s v="INSTR/CNTRL-ENVRNL"/>
    <x v="1"/>
    <s v="0311 - TRIMBLE COUNTY 1 - GENERATION"/>
    <x v="1"/>
    <s v="PNTL: TOTAL NON-LABOR"/>
    <s v="MA42LGE"/>
    <s v="MA42LGE TC"/>
    <s v="OTHER"/>
    <s v="P42100: GENERATION"/>
    <n v="-1777"/>
    <n v="-1777"/>
    <n v="-1777"/>
    <n v="-5820"/>
    <n v="-1777"/>
    <n v="-1777"/>
    <n v="-1777"/>
    <n v="-1777"/>
    <n v="-1777"/>
    <n v="-1777"/>
    <n v="-1777"/>
    <n v="-1777"/>
    <n v="-25368"/>
    <n v="-19026"/>
    <n v="0"/>
  </r>
  <r>
    <s v="PPLETO: TOTAL OPERATING EXPENSE"/>
    <m/>
    <n v="512101"/>
    <s v="MAINTENANCE OF SCR/NOX REDUCTION EQUIP"/>
    <x v="1"/>
    <s v="0321 - TRIMBLE COUNTY 2 - GENERATION"/>
    <x v="3"/>
    <s v="PNTL: TOTAL NON-LABOR"/>
    <s v="MA41LGE"/>
    <s v="MA41LGE"/>
    <s v="OTHER"/>
    <s v="P42100: GENERATION"/>
    <n v="-1767"/>
    <n v="-1767"/>
    <n v="-1767"/>
    <n v="-8371"/>
    <n v="-38233"/>
    <n v="-19089"/>
    <n v="-1767"/>
    <n v="-17159"/>
    <n v="-1767"/>
    <n v="-1767"/>
    <n v="-1767"/>
    <n v="-1767"/>
    <n v="-96988"/>
    <n v="0"/>
    <n v="-72741"/>
  </r>
  <r>
    <s v="PPLETO: TOTAL OPERATING EXPENSE"/>
    <m/>
    <n v="506900"/>
    <s v="MISC STM PWR EXP - INDIRECT"/>
    <x v="1"/>
    <s v="0321 - TRIMBLE COUNTY 2 - GENERATION"/>
    <x v="8"/>
    <s v="PNTL: TOTAL NON-LABOR"/>
    <s v="MA46LGE"/>
    <s v="MA 46 LGE"/>
    <s v="OTHER"/>
    <s v="P42100: GENERATION"/>
    <n v="-1760"/>
    <n v="-1789"/>
    <n v="-1753"/>
    <n v="-1809"/>
    <n v="-1746"/>
    <n v="-1801"/>
    <n v="-1893"/>
    <n v="-1755"/>
    <n v="-1801"/>
    <n v="-2413"/>
    <n v="-1764"/>
    <n v="-1943"/>
    <n v="-22227"/>
    <n v="0"/>
    <n v="-16670.25"/>
  </r>
  <r>
    <s v="PPLETO: TOTAL OPERATING EXPENSE"/>
    <m/>
    <n v="506109"/>
    <s v="SORBENT INJECTION OPERATION"/>
    <x v="1"/>
    <s v="0311 - TRIMBLE COUNTY 1 - GENERATION"/>
    <x v="8"/>
    <s v="PNTL: TOTAL NON-LABOR"/>
    <s v="MA42LGE"/>
    <s v="MA42LGE TC"/>
    <s v="OTHER"/>
    <s v="P42100: GENERATION"/>
    <n v="-1750"/>
    <n v="-1750"/>
    <n v="-1750"/>
    <n v="-1750"/>
    <n v="-1750"/>
    <n v="-1750"/>
    <n v="-1750"/>
    <n v="-1750"/>
    <n v="-1750"/>
    <n v="-1750"/>
    <n v="-1750"/>
    <n v="-1750"/>
    <n v="-21005"/>
    <n v="-15753.75"/>
    <n v="0"/>
  </r>
  <r>
    <s v="PPLETO: TOTAL OPERATING EXPENSE"/>
    <m/>
    <n v="506900"/>
    <s v="MISC STM PWR EXP - INDIRECT"/>
    <x v="1"/>
    <s v="0321 - TRIMBLE COUNTY 2 - GENERATION"/>
    <x v="6"/>
    <s v="PNTL: TOTAL NON-LABOR"/>
    <s v="MA46LGE"/>
    <s v="MA 46 LGE"/>
    <s v="OTHER"/>
    <s v="P42100: GENERATION"/>
    <n v="-1741"/>
    <n v="-2123"/>
    <n v="-1712"/>
    <n v="-1765"/>
    <n v="-1707"/>
    <n v="-1815"/>
    <n v="-1800"/>
    <n v="-1689"/>
    <n v="-1962"/>
    <n v="-2367"/>
    <n v="-1868"/>
    <n v="-1834"/>
    <n v="-22383"/>
    <n v="0"/>
    <n v="-16787.25"/>
  </r>
  <r>
    <s v="PPLETO: TOTAL OPERATING EXPENSE"/>
    <m/>
    <n v="502900"/>
    <s v="STM EXP(EX SDRS.SPP) - INDIRECT"/>
    <x v="1"/>
    <s v="0301 - TRIMBLE COUNTY COMMON-GENERATION"/>
    <x v="2"/>
    <s v="PNTL: TOTAL NON-LABOR"/>
    <s v="MA40LGE"/>
    <s v="MASS ALLOC 40 BUDGET"/>
    <s v="GEN O M: OTHER"/>
    <s v="P42100: GENERATION"/>
    <n v="-1736"/>
    <n v="-1736"/>
    <n v="-1736"/>
    <n v="-1736"/>
    <n v="-1736"/>
    <n v="-1736"/>
    <n v="-1736"/>
    <n v="-1736"/>
    <n v="-1736"/>
    <n v="-1899"/>
    <n v="-1736"/>
    <n v="-2442"/>
    <n v="-21704"/>
    <n v="-6562.9056345359995"/>
    <n v="-9715.0943654639996"/>
  </r>
  <r>
    <s v="PPLETO: TOTAL OPERATING EXPENSE"/>
    <m/>
    <n v="512101"/>
    <s v="MAINTENANCE OF SCR/NOX REDUCTION EQUIP"/>
    <x v="1"/>
    <s v="0321 - TRIMBLE COUNTY 2 - GENERATION"/>
    <x v="2"/>
    <s v="PNTL: TOTAL NON-LABOR"/>
    <s v="MA41LGE"/>
    <s v="MA41LGE"/>
    <s v="OTHER"/>
    <s v="P42100: GENERATION"/>
    <n v="-1731"/>
    <n v="-1731"/>
    <n v="-1731"/>
    <n v="-8206"/>
    <n v="-37135"/>
    <n v="-18548"/>
    <n v="-1731"/>
    <n v="-16674"/>
    <n v="-1731"/>
    <n v="-1731"/>
    <n v="-1731"/>
    <n v="-1731"/>
    <n v="-94415"/>
    <n v="0"/>
    <n v="-70811.25"/>
  </r>
  <r>
    <s v="PPLETO: TOTAL OPERATING EXPENSE"/>
    <m/>
    <n v="512011"/>
    <s v="INSTR/CNTRL-ENVRNL"/>
    <x v="1"/>
    <s v="0311 - TRIMBLE COUNTY 1 - GENERATION"/>
    <x v="0"/>
    <s v="PNTL: TOTAL NON-LABOR"/>
    <s v="MA42LGE"/>
    <s v="MA42LGE TC"/>
    <s v="OTHER"/>
    <s v="P42100: GENERATION"/>
    <n v="-1725"/>
    <n v="-1725"/>
    <n v="-1725"/>
    <n v="-5689"/>
    <n v="-1725"/>
    <n v="-1725"/>
    <n v="-1725"/>
    <n v="-1725"/>
    <n v="-1725"/>
    <n v="-1725"/>
    <n v="-1725"/>
    <n v="-1725"/>
    <n v="-24667"/>
    <n v="-18500.25"/>
    <n v="0"/>
  </r>
  <r>
    <s v="PPLETO: TOTAL OPERATING EXPENSE"/>
    <m/>
    <n v="501990"/>
    <s v="FUEL HANDLING - INDIRECT"/>
    <x v="1"/>
    <s v="0321 - TRIMBLE COUNTY 2 - GENERATION"/>
    <x v="4"/>
    <s v="PLTL: TOTAL LABOR"/>
    <s v="MA46LGE"/>
    <s v="MA 46 LGE"/>
    <s v="OTHER"/>
    <s v="P42100: GENERATION"/>
    <n v="-1723"/>
    <n v="-1545"/>
    <n v="-1533"/>
    <n v="-1590"/>
    <n v="-1558"/>
    <n v="-1462"/>
    <n v="-1598"/>
    <n v="-1668"/>
    <n v="-1604"/>
    <n v="-1737"/>
    <n v="-1304"/>
    <n v="-1386"/>
    <n v="-18708"/>
    <n v="0"/>
    <n v="-14031"/>
  </r>
  <r>
    <s v="PPLETO: TOTAL OPERATING EXPENSE"/>
    <m/>
    <n v="506109"/>
    <s v="SORBENT INJECTION OPERATION"/>
    <x v="1"/>
    <s v="0311 - TRIMBLE COUNTY 1 - GENERATION"/>
    <x v="7"/>
    <s v="PNTL: TOTAL NON-LABOR"/>
    <s v="MA42LGE"/>
    <s v="MA42LGE TC"/>
    <s v="OTHER"/>
    <s v="P42100: GENERATION"/>
    <n v="-1712"/>
    <n v="-1712"/>
    <n v="-1712"/>
    <n v="-1712"/>
    <n v="-1712"/>
    <n v="-1712"/>
    <n v="-1712"/>
    <n v="-1712"/>
    <n v="-1712"/>
    <n v="-1712"/>
    <n v="-1712"/>
    <n v="-1712"/>
    <n v="-20548"/>
    <n v="-15411"/>
    <n v="0"/>
  </r>
  <r>
    <s v="PPLETO: TOTAL OPERATING EXPENSE"/>
    <m/>
    <n v="512101"/>
    <s v="MAINTENANCE OF SCR/NOX REDUCTION EQUIP"/>
    <x v="1"/>
    <s v="0321 - TRIMBLE COUNTY 2 - GENERATION"/>
    <x v="1"/>
    <s v="PNTL: TOTAL NON-LABOR"/>
    <s v="MA41LGE"/>
    <s v="MA41LGE"/>
    <s v="OTHER"/>
    <s v="P42100: GENERATION"/>
    <n v="-1696"/>
    <n v="-1696"/>
    <n v="-1696"/>
    <n v="-8044"/>
    <n v="-36070"/>
    <n v="-18024"/>
    <n v="-1696"/>
    <n v="-16204"/>
    <n v="-1696"/>
    <n v="-1696"/>
    <n v="-1696"/>
    <n v="-1696"/>
    <n v="-91913"/>
    <n v="0"/>
    <n v="-68934.75"/>
  </r>
  <r>
    <s v="PPLETO: TOTAL OPERATING EXPENSE"/>
    <m/>
    <n v="500900"/>
    <s v="OPER SUPER/ENG - INDIRECT"/>
    <x v="1"/>
    <s v="0321 - TRIMBLE COUNTY 2 - GENERATION"/>
    <x v="5"/>
    <s v="PLTL: TOTAL LABOR"/>
    <s v="MA46LGE"/>
    <s v="MA 46 LGE"/>
    <s v="OTHER"/>
    <s v="P42100: GENERATION"/>
    <n v="-1690"/>
    <n v="-1589"/>
    <n v="-1665"/>
    <n v="-1455"/>
    <n v="-1298"/>
    <n v="-1312"/>
    <n v="-1196"/>
    <n v="-1589"/>
    <n v="-1223"/>
    <n v="-1191"/>
    <n v="-1049"/>
    <n v="-965"/>
    <n v="-16221"/>
    <n v="0"/>
    <n v="-12165.75"/>
  </r>
  <r>
    <s v="PPLETO: TOTAL OPERATING EXPENSE"/>
    <m/>
    <n v="502900"/>
    <s v="STM EXP(EX SDRS.SPP) - INDIRECT"/>
    <x v="1"/>
    <s v="0301 - TRIMBLE COUNTY COMMON-GENERATION"/>
    <x v="1"/>
    <s v="PNTL: TOTAL NON-LABOR"/>
    <s v="MA40LGE"/>
    <s v="MASS ALLOC 40 BUDGET"/>
    <s v="GEN O M: OTHER"/>
    <s v="P42100: GENERATION"/>
    <n v="-1686"/>
    <n v="-1686"/>
    <n v="-1686"/>
    <n v="-1686"/>
    <n v="-1686"/>
    <n v="-1686"/>
    <n v="-1686"/>
    <n v="-1686"/>
    <n v="-1686"/>
    <n v="-1844"/>
    <n v="-1686"/>
    <n v="-2371"/>
    <n v="-21073"/>
    <n v="-6372.1023975569997"/>
    <n v="-9432.6476024429994"/>
  </r>
  <r>
    <s v="PPLETO: TOTAL OPERATING EXPENSE"/>
    <m/>
    <n v="512011"/>
    <s v="INSTR/CNTRL-ENVRNL"/>
    <x v="1"/>
    <s v="0311 - TRIMBLE COUNTY 1 - GENERATION"/>
    <x v="5"/>
    <s v="PNTL: TOTAL NON-LABOR"/>
    <s v="MA42LGE"/>
    <s v="MA42LGE TC"/>
    <s v="OTHER"/>
    <s v="P42100: GENERATION"/>
    <n v="-1675"/>
    <n v="-1675"/>
    <n v="-1675"/>
    <n v="-5561"/>
    <n v="-1675"/>
    <n v="-1675"/>
    <n v="-1675"/>
    <n v="-1675"/>
    <n v="-1675"/>
    <n v="-1675"/>
    <n v="-1675"/>
    <n v="-1675"/>
    <n v="-23986"/>
    <n v="-17989.5"/>
    <n v="0"/>
  </r>
  <r>
    <s v="PPLETO: TOTAL OPERATING EXPENSE"/>
    <m/>
    <n v="512011"/>
    <s v="INSTR/CNTRL-ENVRNL"/>
    <x v="1"/>
    <s v="0311 - TRIMBLE COUNTY 1 - GENERATION"/>
    <x v="6"/>
    <s v="PNTL: TOTAL NON-LABOR"/>
    <s v="MA42LGE"/>
    <s v="MA42LGE TC"/>
    <s v="OTHER"/>
    <s v="P42100: GENERATION"/>
    <n v="-1675"/>
    <n v="-1675"/>
    <n v="-1675"/>
    <n v="-5561"/>
    <n v="-1675"/>
    <n v="-1675"/>
    <n v="-1675"/>
    <n v="-1675"/>
    <n v="-1675"/>
    <n v="-1675"/>
    <n v="-1675"/>
    <n v="-1675"/>
    <n v="-23986"/>
    <n v="-17989.5"/>
    <n v="0"/>
  </r>
  <r>
    <s v="PPLETO: TOTAL OPERATING EXPENSE"/>
    <m/>
    <n v="512011"/>
    <s v="INSTR/CNTRL-ENVRNL"/>
    <x v="1"/>
    <s v="0311 - TRIMBLE COUNTY 1 - GENERATION"/>
    <x v="7"/>
    <s v="PNTL: TOTAL NON-LABOR"/>
    <s v="MA42LGE"/>
    <s v="MA42LGE TC"/>
    <s v="OTHER"/>
    <s v="P42100: GENERATION"/>
    <n v="-1675"/>
    <n v="-1675"/>
    <n v="-1675"/>
    <n v="-5561"/>
    <n v="-1675"/>
    <n v="-1675"/>
    <n v="-1675"/>
    <n v="-1675"/>
    <n v="-1675"/>
    <n v="-1675"/>
    <n v="-1675"/>
    <n v="-1675"/>
    <n v="-23986"/>
    <n v="-17989.5"/>
    <n v="0"/>
  </r>
  <r>
    <s v="PPLETO: TOTAL OPERATING EXPENSE"/>
    <m/>
    <n v="512011"/>
    <s v="INSTR/CNTRL-ENVRNL"/>
    <x v="1"/>
    <s v="0311 - TRIMBLE COUNTY 1 - GENERATION"/>
    <x v="8"/>
    <s v="PNTL: TOTAL NON-LABOR"/>
    <s v="MA42LGE"/>
    <s v="MA42LGE TC"/>
    <s v="OTHER"/>
    <s v="P42100: GENERATION"/>
    <n v="-1675"/>
    <n v="-1675"/>
    <n v="-1675"/>
    <n v="-5561"/>
    <n v="-1675"/>
    <n v="-1675"/>
    <n v="-1675"/>
    <n v="-1675"/>
    <n v="-1675"/>
    <n v="-1675"/>
    <n v="-1675"/>
    <n v="-1675"/>
    <n v="-23986"/>
    <n v="-17989.5"/>
    <n v="0"/>
  </r>
  <r>
    <s v="PPLETO: TOTAL OPERATING EXPENSE"/>
    <m/>
    <n v="512011"/>
    <s v="INSTR/CNTRL-ENVRNL"/>
    <x v="1"/>
    <s v="0311 - TRIMBLE COUNTY 1 - GENERATION"/>
    <x v="9"/>
    <s v="PNTL: TOTAL NON-LABOR"/>
    <s v="MA42LGE"/>
    <s v="MA42LGE TC"/>
    <s v="OTHER"/>
    <s v="P42100: GENERATION"/>
    <n v="-1675"/>
    <n v="-1675"/>
    <n v="-1675"/>
    <n v="-5561"/>
    <n v="-1675"/>
    <n v="-1675"/>
    <n v="-1675"/>
    <n v="-1675"/>
    <n v="-1675"/>
    <n v="-1675"/>
    <n v="-1675"/>
    <n v="-1675"/>
    <n v="-23986"/>
    <n v="-17989.5"/>
    <n v="0"/>
  </r>
  <r>
    <s v="PPLETO: TOTAL OPERATING EXPENSE"/>
    <m/>
    <n v="501990"/>
    <s v="FUEL HANDLING - INDIRECT"/>
    <x v="1"/>
    <s v="0321 - TRIMBLE COUNTY 2 - GENERATION"/>
    <x v="3"/>
    <s v="PLTL: TOTAL LABOR"/>
    <s v="MA46LGE"/>
    <s v="MA 46 LGE"/>
    <s v="OTHER"/>
    <s v="P42100: GENERATION"/>
    <n v="-1673"/>
    <n v="-1500"/>
    <n v="-1488"/>
    <n v="-1543"/>
    <n v="-1512"/>
    <n v="-1420"/>
    <n v="-1552"/>
    <n v="-1619"/>
    <n v="-1558"/>
    <n v="-1686"/>
    <n v="-1266"/>
    <n v="-1346"/>
    <n v="-18163"/>
    <n v="0"/>
    <n v="-13622.25"/>
  </r>
  <r>
    <s v="PPLETO: TOTAL OPERATING EXPENSE"/>
    <m/>
    <n v="512101"/>
    <s v="MAINTENANCE OF SCR/NOX REDUCTION EQUIP"/>
    <x v="1"/>
    <s v="0321 - TRIMBLE COUNTY 2 - GENERATION"/>
    <x v="0"/>
    <s v="PNTL: TOTAL NON-LABOR"/>
    <s v="MA41LGE"/>
    <s v="MA41LGE"/>
    <s v="OTHER"/>
    <s v="P42100: GENERATION"/>
    <n v="-1662"/>
    <n v="-1662"/>
    <n v="-1662"/>
    <n v="-7885"/>
    <n v="-35034"/>
    <n v="-17514"/>
    <n v="-1662"/>
    <n v="-15748"/>
    <n v="-1662"/>
    <n v="-1662"/>
    <n v="-1662"/>
    <n v="-1662"/>
    <n v="-89478"/>
    <n v="0"/>
    <n v="-67108.5"/>
  </r>
  <r>
    <s v="PPLETO: TOTAL OPERATING EXPENSE"/>
    <m/>
    <n v="506109"/>
    <s v="SORBENT INJECTION OPERATION"/>
    <x v="1"/>
    <s v="0311 - TRIMBLE COUNTY 1 - GENERATION"/>
    <x v="6"/>
    <s v="PNTL: TOTAL NON-LABOR"/>
    <s v="MA42LGE"/>
    <s v="MA42LGE TC"/>
    <s v="OTHER"/>
    <s v="P42100: GENERATION"/>
    <n v="-1659"/>
    <n v="-1659"/>
    <n v="-1659"/>
    <n v="-1659"/>
    <n v="-1659"/>
    <n v="-1659"/>
    <n v="-1659"/>
    <n v="-1659"/>
    <n v="-1659"/>
    <n v="-1659"/>
    <n v="-1659"/>
    <n v="-1659"/>
    <n v="-19911"/>
    <n v="-14933.25"/>
    <n v="0"/>
  </r>
  <r>
    <s v="PPLETO: TOTAL OPERATING EXPENSE"/>
    <m/>
    <n v="502900"/>
    <s v="STM EXP(EX SDRS.SPP) - INDIRECT"/>
    <x v="1"/>
    <s v="0301 - TRIMBLE COUNTY COMMON-GENERATION"/>
    <x v="0"/>
    <s v="PNTL: TOTAL NON-LABOR"/>
    <s v="MA40LGE"/>
    <s v="MASS ALLOC 40 BUDGET"/>
    <s v="GEN O M: OTHER"/>
    <s v="P42100: GENERATION"/>
    <n v="-1637"/>
    <n v="-1637"/>
    <n v="-1637"/>
    <n v="-1637"/>
    <n v="-1637"/>
    <n v="-1637"/>
    <n v="-1637"/>
    <n v="-1637"/>
    <n v="-1637"/>
    <n v="-1790"/>
    <n v="-1637"/>
    <n v="-2302"/>
    <n v="-20459"/>
    <n v="-6186.4396598309995"/>
    <n v="-9157.8103401690005"/>
  </r>
  <r>
    <s v="PPLETO: TOTAL OPERATING EXPENSE"/>
    <m/>
    <n v="512101"/>
    <s v="MAINTENANCE OF SCR/NOX REDUCTION EQUIP"/>
    <x v="1"/>
    <s v="0321 - TRIMBLE COUNTY 2 - GENERATION"/>
    <x v="5"/>
    <s v="PNTL: TOTAL NON-LABOR"/>
    <s v="MA41LGE"/>
    <s v="MA41LGE"/>
    <s v="OTHER"/>
    <s v="P42100: GENERATION"/>
    <n v="-1629"/>
    <n v="-1629"/>
    <n v="-1629"/>
    <n v="-7730"/>
    <n v="-34029"/>
    <n v="-17019"/>
    <n v="-1629"/>
    <n v="-15304"/>
    <n v="-1629"/>
    <n v="-1629"/>
    <n v="-1629"/>
    <n v="-1629"/>
    <n v="-87109"/>
    <n v="0"/>
    <n v="-65331.75"/>
  </r>
  <r>
    <s v="PPLETO: TOTAL OPERATING EXPENSE"/>
    <m/>
    <n v="512101"/>
    <s v="MAINTENANCE OF SCR/NOX REDUCTION EQUIP"/>
    <x v="1"/>
    <s v="0321 - TRIMBLE COUNTY 2 - GENERATION"/>
    <x v="6"/>
    <s v="PNTL: TOTAL NON-LABOR"/>
    <s v="MA41LGE"/>
    <s v="MA41LGE"/>
    <s v="OTHER"/>
    <s v="P42100: GENERATION"/>
    <n v="-1629"/>
    <n v="-1629"/>
    <n v="-1629"/>
    <n v="-7730"/>
    <n v="-34029"/>
    <n v="-17019"/>
    <n v="-1629"/>
    <n v="-15304"/>
    <n v="-1629"/>
    <n v="-1629"/>
    <n v="-1629"/>
    <n v="-1629"/>
    <n v="-87109"/>
    <n v="0"/>
    <n v="-65331.75"/>
  </r>
  <r>
    <s v="PPLETO: TOTAL OPERATING EXPENSE"/>
    <m/>
    <n v="512101"/>
    <s v="MAINTENANCE OF SCR/NOX REDUCTION EQUIP"/>
    <x v="1"/>
    <s v="0321 - TRIMBLE COUNTY 2 - GENERATION"/>
    <x v="7"/>
    <s v="PNTL: TOTAL NON-LABOR"/>
    <s v="MA41LGE"/>
    <s v="MA41LGE"/>
    <s v="OTHER"/>
    <s v="P42100: GENERATION"/>
    <n v="-1629"/>
    <n v="-1629"/>
    <n v="-1629"/>
    <n v="-7730"/>
    <n v="-34029"/>
    <n v="-17019"/>
    <n v="-1629"/>
    <n v="-15304"/>
    <n v="-1629"/>
    <n v="-1629"/>
    <n v="-1629"/>
    <n v="-1629"/>
    <n v="-87109"/>
    <n v="0"/>
    <n v="-65331.75"/>
  </r>
  <r>
    <s v="PPLETO: TOTAL OPERATING EXPENSE"/>
    <m/>
    <n v="512101"/>
    <s v="MAINTENANCE OF SCR/NOX REDUCTION EQUIP"/>
    <x v="1"/>
    <s v="0321 - TRIMBLE COUNTY 2 - GENERATION"/>
    <x v="8"/>
    <s v="PNTL: TOTAL NON-LABOR"/>
    <s v="MA41LGE"/>
    <s v="MA41LGE"/>
    <s v="OTHER"/>
    <s v="P42100: GENERATION"/>
    <n v="-1629"/>
    <n v="-1629"/>
    <n v="-1629"/>
    <n v="-7730"/>
    <n v="-34029"/>
    <n v="-17019"/>
    <n v="-1629"/>
    <n v="-15304"/>
    <n v="-1629"/>
    <n v="-1629"/>
    <n v="-1629"/>
    <n v="-1629"/>
    <n v="-87109"/>
    <n v="0"/>
    <n v="-65331.75"/>
  </r>
  <r>
    <s v="PPLETO: TOTAL OPERATING EXPENSE"/>
    <m/>
    <n v="512101"/>
    <s v="MAINTENANCE OF SCR/NOX REDUCTION EQUIP"/>
    <x v="1"/>
    <s v="0321 - TRIMBLE COUNTY 2 - GENERATION"/>
    <x v="9"/>
    <s v="PNTL: TOTAL NON-LABOR"/>
    <s v="MA41LGE"/>
    <s v="MA41LGE"/>
    <s v="OTHER"/>
    <s v="P42100: GENERATION"/>
    <n v="-1629"/>
    <n v="-1629"/>
    <n v="-1629"/>
    <n v="-7730"/>
    <n v="-34029"/>
    <n v="-17019"/>
    <n v="-1629"/>
    <n v="-15304"/>
    <n v="-1629"/>
    <n v="-1629"/>
    <n v="-1629"/>
    <n v="-1629"/>
    <n v="-87109"/>
    <n v="0"/>
    <n v="-65331.75"/>
  </r>
  <r>
    <s v="PPLETO: TOTAL OPERATING EXPENSE"/>
    <m/>
    <n v="501990"/>
    <s v="FUEL HANDLING - INDIRECT"/>
    <x v="1"/>
    <s v="0321 - TRIMBLE COUNTY 2 - GENERATION"/>
    <x v="2"/>
    <s v="PLTL: TOTAL LABOR"/>
    <s v="MA46LGE"/>
    <s v="MA 46 LGE"/>
    <s v="OTHER"/>
    <s v="P42100: GENERATION"/>
    <n v="-1624"/>
    <n v="-1457"/>
    <n v="-1445"/>
    <n v="-1498"/>
    <n v="-1468"/>
    <n v="-1378"/>
    <n v="-1506"/>
    <n v="-1572"/>
    <n v="-1512"/>
    <n v="-1637"/>
    <n v="-1229"/>
    <n v="-1307"/>
    <n v="-17634"/>
    <n v="0"/>
    <n v="-13225.5"/>
  </r>
  <r>
    <s v="PPLETO: TOTAL OPERATING EXPENSE"/>
    <m/>
    <n v="506109"/>
    <s v="SORBENT INJECTION OPERATION"/>
    <x v="1"/>
    <s v="0321 - TRIMBLE COUNTY 2 - GENERATION"/>
    <x v="4"/>
    <s v="PNTL: TOTAL NON-LABOR"/>
    <s v="MA46LGE"/>
    <s v="MA 46 LGE"/>
    <s v="OTHER"/>
    <s v="P42100: GENERATION"/>
    <n v="-1591"/>
    <n v="-1591"/>
    <n v="-1591"/>
    <n v="-1591"/>
    <n v="-1591"/>
    <n v="-1591"/>
    <n v="-1591"/>
    <n v="-1591"/>
    <n v="-1591"/>
    <n v="-1591"/>
    <n v="-1591"/>
    <n v="-1591"/>
    <n v="-19095"/>
    <n v="0"/>
    <n v="-14321.25"/>
  </r>
  <r>
    <s v="PPLETO: TOTAL OPERATING EXPENSE"/>
    <m/>
    <n v="502900"/>
    <s v="STM EXP(EX SDRS.SPP) - INDIRECT"/>
    <x v="1"/>
    <s v="0301 - TRIMBLE COUNTY COMMON-GENERATION"/>
    <x v="8"/>
    <s v="PNTL: TOTAL NON-LABOR"/>
    <s v="MA40LGE"/>
    <s v="MASS ALLOC 40 BUDGET"/>
    <s v="GEN O M: OTHER"/>
    <s v="P42100: GENERATION"/>
    <n v="-1589"/>
    <n v="-1589"/>
    <n v="-1589"/>
    <n v="-1589"/>
    <n v="-1589"/>
    <n v="-1589"/>
    <n v="-1589"/>
    <n v="-1589"/>
    <n v="-1589"/>
    <n v="-1738"/>
    <n v="-1589"/>
    <n v="-2235"/>
    <n v="-19863"/>
    <n v="-6006.2198036669997"/>
    <n v="-8891.0301963330003"/>
  </r>
  <r>
    <s v="PPLETO: TOTAL OPERATING EXPENSE"/>
    <m/>
    <n v="502900"/>
    <s v="STM EXP(EX SDRS.SPP) - INDIRECT"/>
    <x v="1"/>
    <s v="0301 - TRIMBLE COUNTY COMMON-GENERATION"/>
    <x v="9"/>
    <s v="PNTL: TOTAL NON-LABOR"/>
    <s v="MA40LGE"/>
    <s v="MASS ALLOC 40 BUDGET"/>
    <s v="GEN O M: OTHER"/>
    <s v="P42100: GENERATION"/>
    <n v="-1589"/>
    <n v="-1589"/>
    <n v="-1589"/>
    <n v="-1589"/>
    <n v="-1589"/>
    <n v="-1589"/>
    <n v="-1589"/>
    <n v="-1589"/>
    <n v="-1589"/>
    <n v="-1738"/>
    <n v="-1589"/>
    <n v="-2235"/>
    <n v="-19863"/>
    <n v="-6006.2198036669997"/>
    <n v="-8891.0301963330003"/>
  </r>
  <r>
    <s v="PPLETO: TOTAL OPERATING EXPENSE"/>
    <m/>
    <n v="501990"/>
    <s v="FUEL HANDLING - INDIRECT"/>
    <x v="1"/>
    <s v="0321 - TRIMBLE COUNTY 2 - GENERATION"/>
    <x v="1"/>
    <s v="PLTL: TOTAL LABOR"/>
    <s v="MA46LGE"/>
    <s v="MA 46 LGE"/>
    <s v="OTHER"/>
    <s v="P42100: GENERATION"/>
    <n v="-1577"/>
    <n v="-1414"/>
    <n v="-1403"/>
    <n v="-1455"/>
    <n v="-1425"/>
    <n v="-1338"/>
    <n v="-1462"/>
    <n v="-1527"/>
    <n v="-1468"/>
    <n v="-1589"/>
    <n v="-1193"/>
    <n v="-1269"/>
    <n v="-17120"/>
    <n v="0"/>
    <n v="-12840"/>
  </r>
  <r>
    <s v="PPLETO: TOTAL OPERATING EXPENSE"/>
    <m/>
    <n v="506109"/>
    <s v="SORBENT INJECTION OPERATION"/>
    <x v="1"/>
    <s v="0321 - TRIMBLE COUNTY 2 - GENERATION"/>
    <x v="3"/>
    <s v="PNTL: TOTAL NON-LABOR"/>
    <s v="MA46LGE"/>
    <s v="MA 46 LGE"/>
    <s v="OTHER"/>
    <s v="P42100: GENERATION"/>
    <n v="-1545"/>
    <n v="-1545"/>
    <n v="-1545"/>
    <n v="-1545"/>
    <n v="-1545"/>
    <n v="-1545"/>
    <n v="-1545"/>
    <n v="-1545"/>
    <n v="-1545"/>
    <n v="-1545"/>
    <n v="-1545"/>
    <n v="-1545"/>
    <n v="-18538"/>
    <n v="0"/>
    <n v="-13903.5"/>
  </r>
  <r>
    <s v="PPLETO: TOTAL OPERATING EXPENSE"/>
    <m/>
    <n v="501990"/>
    <s v="FUEL HANDLING - INDIRECT"/>
    <x v="1"/>
    <s v="0321 - TRIMBLE COUNTY 2 - GENERATION"/>
    <x v="0"/>
    <s v="PLTL: TOTAL LABOR"/>
    <s v="MA46LGE"/>
    <s v="MA 46 LGE"/>
    <s v="OTHER"/>
    <s v="P42100: GENERATION"/>
    <n v="-1531"/>
    <n v="-1373"/>
    <n v="-1362"/>
    <n v="-1412"/>
    <n v="-1384"/>
    <n v="-1299"/>
    <n v="-1420"/>
    <n v="-1482"/>
    <n v="-1425"/>
    <n v="-1543"/>
    <n v="-1158"/>
    <n v="-1232"/>
    <n v="-16622"/>
    <n v="0"/>
    <n v="-12466.5"/>
  </r>
  <r>
    <s v="PPLETO: TOTAL OPERATING EXPENSE"/>
    <m/>
    <n v="513100"/>
    <s v="MTCE-ELECTRIC PLANT"/>
    <x v="1"/>
    <s v="0321 - TRIMBLE COUNTY 2 - GENERATION"/>
    <x v="7"/>
    <s v="PNTL: TOTAL NON-LABOR"/>
    <s v="MA46LGE"/>
    <s v="MA 46 LGE"/>
    <s v="OTHER"/>
    <s v="P42100: GENERATION"/>
    <n v="-1527"/>
    <n v="-1527"/>
    <n v="-1527"/>
    <n v="-28159"/>
    <n v="-1527"/>
    <n v="-2483"/>
    <n v="-2854"/>
    <n v="-1527"/>
    <n v="-1527"/>
    <n v="-6634"/>
    <n v="-1644"/>
    <n v="-1527"/>
    <n v="-52466"/>
    <n v="0"/>
    <n v="-39349.5"/>
  </r>
  <r>
    <s v="PPLETO: TOTAL OPERATING EXPENSE"/>
    <m/>
    <n v="506109"/>
    <s v="SORBENT INJECTION OPERATION"/>
    <x v="1"/>
    <s v="0321 - TRIMBLE COUNTY 2 - GENERATION"/>
    <x v="2"/>
    <s v="PNTL: TOTAL NON-LABOR"/>
    <s v="MA46LGE"/>
    <s v="MA 46 LGE"/>
    <s v="OTHER"/>
    <s v="P42100: GENERATION"/>
    <n v="-1500"/>
    <n v="-1500"/>
    <n v="-1500"/>
    <n v="-1500"/>
    <n v="-1500"/>
    <n v="-1500"/>
    <n v="-1500"/>
    <n v="-1500"/>
    <n v="-1500"/>
    <n v="-1500"/>
    <n v="-1500"/>
    <n v="-1500"/>
    <n v="-17998"/>
    <n v="0"/>
    <n v="-13498.5"/>
  </r>
  <r>
    <s v="PPLETO: TOTAL OPERATING EXPENSE"/>
    <m/>
    <n v="513100"/>
    <s v="MTCE-ELECTRIC PLANT"/>
    <x v="1"/>
    <s v="0321 - TRIMBLE COUNTY 2 - GENERATION"/>
    <x v="6"/>
    <s v="PNTL: TOTAL NON-LABOR"/>
    <s v="MA46LGE"/>
    <s v="MA 46 LGE"/>
    <s v="OTHER"/>
    <s v="P42100: GENERATION"/>
    <n v="-1490"/>
    <n v="-1490"/>
    <n v="-15740"/>
    <n v="-11954"/>
    <n v="-15740"/>
    <n v="-2446"/>
    <n v="-2817"/>
    <n v="-1490"/>
    <n v="-1490"/>
    <n v="-6597"/>
    <n v="-1607"/>
    <n v="-1490"/>
    <n v="-64355"/>
    <n v="0"/>
    <n v="-48266.25"/>
  </r>
  <r>
    <s v="PPLETO: TOTAL OPERATING EXPENSE"/>
    <m/>
    <n v="501990"/>
    <s v="FUEL HANDLING - INDIRECT"/>
    <x v="1"/>
    <s v="0321 - TRIMBLE COUNTY 2 - GENERATION"/>
    <x v="9"/>
    <s v="PLTL: TOTAL LABOR"/>
    <s v="MA46LGE"/>
    <s v="MA 46 LGE"/>
    <s v="OTHER"/>
    <s v="P42100: GENERATION"/>
    <n v="-1486"/>
    <n v="-1333"/>
    <n v="-1322"/>
    <n v="-1371"/>
    <n v="-1344"/>
    <n v="-1261"/>
    <n v="-1379"/>
    <n v="-1439"/>
    <n v="-1384"/>
    <n v="-1498"/>
    <n v="-1124"/>
    <n v="-1196"/>
    <n v="-16138"/>
    <n v="0"/>
    <n v="-12103.5"/>
  </r>
  <r>
    <s v="PPLETO: TOTAL OPERATING EXPENSE"/>
    <m/>
    <n v="501090"/>
    <s v="FUEL HANDLING"/>
    <x v="1"/>
    <s v="0321 - TRIMBLE COUNTY 2 - GENERATION"/>
    <x v="4"/>
    <s v="PLTL: TOTAL LABOR"/>
    <s v="MA60KU"/>
    <s v="MA 60 KU"/>
    <s v="OTHER"/>
    <s v="P42100: GENERATION"/>
    <n v="-1465"/>
    <n v="-1316"/>
    <n v="-1306"/>
    <n v="-1355"/>
    <n v="-1330"/>
    <n v="-1251"/>
    <n v="-1367"/>
    <n v="-1423"/>
    <n v="-1369"/>
    <n v="-1482"/>
    <n v="-1115"/>
    <n v="-1192"/>
    <n v="-15970"/>
    <n v="0"/>
    <n v="-11977.5"/>
  </r>
  <r>
    <s v="PPLETO: TOTAL OPERATING EXPENSE"/>
    <m/>
    <n v="506109"/>
    <s v="SORBENT INJECTION OPERATION"/>
    <x v="1"/>
    <s v="0321 - TRIMBLE COUNTY 2 - GENERATION"/>
    <x v="1"/>
    <s v="PNTL: TOTAL NON-LABOR"/>
    <s v="MA46LGE"/>
    <s v="MA 46 LGE"/>
    <s v="OTHER"/>
    <s v="P42100: GENERATION"/>
    <n v="-1456"/>
    <n v="-1456"/>
    <n v="-1456"/>
    <n v="-1456"/>
    <n v="-1456"/>
    <n v="-1456"/>
    <n v="-1456"/>
    <n v="-1456"/>
    <n v="-1456"/>
    <n v="-1456"/>
    <n v="-1456"/>
    <n v="-1456"/>
    <n v="-17474"/>
    <n v="0"/>
    <n v="-13105.5"/>
  </r>
  <r>
    <s v="PPLETO: TOTAL OPERATING EXPENSE"/>
    <m/>
    <n v="513100"/>
    <s v="MTCE-ELECTRIC PLANT"/>
    <x v="1"/>
    <s v="0321 - TRIMBLE COUNTY 2 - GENERATION"/>
    <x v="5"/>
    <s v="PNTL: TOTAL NON-LABOR"/>
    <s v="MA46LGE"/>
    <s v="MA 46 LGE"/>
    <s v="OTHER"/>
    <s v="P42100: GENERATION"/>
    <n v="-1454"/>
    <n v="-1454"/>
    <n v="-6204"/>
    <n v="-28542"/>
    <n v="-1454"/>
    <n v="-2410"/>
    <n v="-2781"/>
    <n v="-1454"/>
    <n v="-1454"/>
    <n v="-6560"/>
    <n v="-1570"/>
    <n v="-1454"/>
    <n v="-56788"/>
    <n v="0"/>
    <n v="-42591"/>
  </r>
  <r>
    <s v="PPLETO: TOTAL OPERATING EXPENSE"/>
    <m/>
    <n v="501990"/>
    <s v="FUEL HANDLING - INDIRECT"/>
    <x v="1"/>
    <s v="0321 - TRIMBLE COUNTY 2 - GENERATION"/>
    <x v="8"/>
    <s v="PLTL: TOTAL LABOR"/>
    <s v="MA46LGE"/>
    <s v="MA 46 LGE"/>
    <s v="OTHER"/>
    <s v="P42100: GENERATION"/>
    <n v="-1449"/>
    <n v="-1375"/>
    <n v="-1289"/>
    <n v="-1337"/>
    <n v="-1386"/>
    <n v="-1155"/>
    <n v="-1345"/>
    <n v="-1403"/>
    <n v="-1274"/>
    <n v="-1461"/>
    <n v="-1173"/>
    <n v="-1093"/>
    <n v="-15741"/>
    <n v="0"/>
    <n v="-11805.75"/>
  </r>
  <r>
    <s v="PPLETO: TOTAL OPERATING EXPENSE"/>
    <m/>
    <n v="501090"/>
    <s v="FUEL HANDLING"/>
    <x v="1"/>
    <s v="0321 - TRIMBLE COUNTY 2 - GENERATION"/>
    <x v="3"/>
    <s v="PLTL: TOTAL LABOR"/>
    <s v="MA60KU"/>
    <s v="MA 60 KU"/>
    <s v="OTHER"/>
    <s v="P42100: GENERATION"/>
    <n v="-1422"/>
    <n v="-1278"/>
    <n v="-1267"/>
    <n v="-1316"/>
    <n v="-1291"/>
    <n v="-1215"/>
    <n v="-1327"/>
    <n v="-1382"/>
    <n v="-1329"/>
    <n v="-1439"/>
    <n v="-1082"/>
    <n v="-1157"/>
    <n v="-15505"/>
    <n v="0"/>
    <n v="-11628.75"/>
  </r>
  <r>
    <s v="PPLETO: TOTAL OPERATING EXPENSE"/>
    <m/>
    <n v="506109"/>
    <s v="SORBENT INJECTION OPERATION"/>
    <x v="1"/>
    <s v="0321 - TRIMBLE COUNTY 2 - GENERATION"/>
    <x v="0"/>
    <s v="PNTL: TOTAL NON-LABOR"/>
    <s v="MA46LGE"/>
    <s v="MA 46 LGE"/>
    <s v="OTHER"/>
    <s v="P42100: GENERATION"/>
    <n v="-1414"/>
    <n v="-1414"/>
    <n v="-1414"/>
    <n v="-1414"/>
    <n v="-1414"/>
    <n v="-1414"/>
    <n v="-1414"/>
    <n v="-1414"/>
    <n v="-1414"/>
    <n v="-1414"/>
    <n v="-1414"/>
    <n v="-1414"/>
    <n v="-16965"/>
    <n v="0"/>
    <n v="-12723.75"/>
  </r>
  <r>
    <s v="PPLETO: TOTAL OPERATING EXPENSE"/>
    <m/>
    <n v="501090"/>
    <s v="FUEL HANDLING"/>
    <x v="1"/>
    <s v="0321 - TRIMBLE COUNTY 2 - GENERATION"/>
    <x v="2"/>
    <s v="PLTL: TOTAL LABOR"/>
    <s v="MA60KU"/>
    <s v="MA 60 KU"/>
    <s v="OTHER"/>
    <s v="P42100: GENERATION"/>
    <n v="-1380"/>
    <n v="-1241"/>
    <n v="-1231"/>
    <n v="-1278"/>
    <n v="-1254"/>
    <n v="-1179"/>
    <n v="-1288"/>
    <n v="-1342"/>
    <n v="-1290"/>
    <n v="-1397"/>
    <n v="-1051"/>
    <n v="-1123"/>
    <n v="-15053"/>
    <n v="0"/>
    <n v="-11289.75"/>
  </r>
  <r>
    <s v="PPLETO: TOTAL OPERATING EXPENSE"/>
    <m/>
    <n v="502900"/>
    <s v="STM EXP(EX SDRS.SPP) - INDIRECT"/>
    <x v="1"/>
    <s v="0321 - TRIMBLE COUNTY 2 - GENERATION"/>
    <x v="5"/>
    <s v="PNTL: TOTAL NON-LABOR"/>
    <s v="MA41LGE"/>
    <s v="MA41LGE"/>
    <s v="OTHER"/>
    <s v="P42100: GENERATION"/>
    <n v="-1377"/>
    <n v="-1377"/>
    <n v="-1377"/>
    <n v="-1377"/>
    <n v="-1377"/>
    <n v="-1377"/>
    <n v="-1377"/>
    <n v="-1377"/>
    <n v="-1377"/>
    <n v="-1450"/>
    <n v="-1377"/>
    <n v="-1690"/>
    <n v="-16914"/>
    <n v="0"/>
    <n v="-12685.5"/>
  </r>
  <r>
    <s v="PPLETO: TOTAL OPERATING EXPENSE"/>
    <m/>
    <n v="506109"/>
    <s v="SORBENT INJECTION OPERATION"/>
    <x v="1"/>
    <s v="0321 - TRIMBLE COUNTY 2 - GENERATION"/>
    <x v="9"/>
    <s v="PNTL: TOTAL NON-LABOR"/>
    <s v="MA46LGE"/>
    <s v="MA 46 LGE"/>
    <s v="OTHER"/>
    <s v="P42100: GENERATION"/>
    <n v="-1373"/>
    <n v="-1373"/>
    <n v="-1373"/>
    <n v="-1373"/>
    <n v="-1373"/>
    <n v="-1373"/>
    <n v="-1373"/>
    <n v="-1373"/>
    <n v="-1373"/>
    <n v="-1373"/>
    <n v="-1373"/>
    <n v="-1373"/>
    <n v="-16471"/>
    <n v="0"/>
    <n v="-12353.25"/>
  </r>
  <r>
    <s v="PPLETO: TOTAL OPERATING EXPENSE"/>
    <m/>
    <n v="511100"/>
    <s v="MTCE-STRUCTURES"/>
    <x v="1"/>
    <s v="0321 - TRIMBLE COUNTY 2 - GENERATION"/>
    <x v="4"/>
    <s v="PLTL: TOTAL LABOR"/>
    <s v="MA60KU"/>
    <s v="MA 60 KU"/>
    <s v="OTHER"/>
    <s v="P42100: GENERATION"/>
    <n v="-1354"/>
    <n v="-1213"/>
    <n v="-1212"/>
    <n v="-1263"/>
    <n v="-1245"/>
    <n v="-1175"/>
    <n v="-1287"/>
    <n v="-1320"/>
    <n v="-1274"/>
    <n v="-1377"/>
    <n v="-1054"/>
    <n v="-1152"/>
    <n v="-14924"/>
    <n v="0"/>
    <n v="-11193"/>
  </r>
  <r>
    <s v="PPLETO: TOTAL OPERATING EXPENSE"/>
    <m/>
    <n v="501990"/>
    <s v="FUEL HANDLING - INDIRECT"/>
    <x v="1"/>
    <s v="0321 - TRIMBLE COUNTY 2 - GENERATION"/>
    <x v="7"/>
    <s v="PLTL: TOTAL LABOR"/>
    <s v="MA46LGE"/>
    <s v="MA 46 LGE"/>
    <s v="OTHER"/>
    <s v="P42100: GENERATION"/>
    <n v="-1341"/>
    <n v="-1270"/>
    <n v="-1385"/>
    <n v="-1160"/>
    <n v="-1335"/>
    <n v="-1276"/>
    <n v="-1168"/>
    <n v="-1424"/>
    <n v="-1227"/>
    <n v="-1353"/>
    <n v="-1220"/>
    <n v="-997"/>
    <n v="-15156"/>
    <n v="0"/>
    <n v="-11367"/>
  </r>
  <r>
    <s v="PPLETO: TOTAL OPERATING EXPENSE"/>
    <m/>
    <n v="501090"/>
    <s v="FUEL HANDLING"/>
    <x v="1"/>
    <s v="0321 - TRIMBLE COUNTY 2 - GENERATION"/>
    <x v="1"/>
    <s v="PLTL: TOTAL LABOR"/>
    <s v="MA60KU"/>
    <s v="MA 60 KU"/>
    <s v="OTHER"/>
    <s v="P42100: GENERATION"/>
    <n v="-1340"/>
    <n v="-1205"/>
    <n v="-1195"/>
    <n v="-1240"/>
    <n v="-1217"/>
    <n v="-1145"/>
    <n v="-1251"/>
    <n v="-1303"/>
    <n v="-1252"/>
    <n v="-1356"/>
    <n v="-1020"/>
    <n v="-1091"/>
    <n v="-14615"/>
    <n v="0"/>
    <n v="-10961.25"/>
  </r>
  <r>
    <s v="PPLETO: TOTAL OPERATING EXPENSE"/>
    <m/>
    <n v="502900"/>
    <s v="STM EXP(EX SDRS.SPP) - INDIRECT"/>
    <x v="1"/>
    <s v="0321 - TRIMBLE COUNTY 2 - GENERATION"/>
    <x v="6"/>
    <s v="PNTL: TOTAL NON-LABOR"/>
    <s v="MA41LGE"/>
    <s v="MA41LGE"/>
    <s v="OTHER"/>
    <s v="P42100: GENERATION"/>
    <n v="-1323"/>
    <n v="-1323"/>
    <n v="-1323"/>
    <n v="-1323"/>
    <n v="-1323"/>
    <n v="-1323"/>
    <n v="-1323"/>
    <n v="-1323"/>
    <n v="-1323"/>
    <n v="-1395"/>
    <n v="-1323"/>
    <n v="-1635"/>
    <n v="-16259"/>
    <n v="0"/>
    <n v="-12194.25"/>
  </r>
  <r>
    <s v="PPLETO: TOTAL OPERATING EXPENSE"/>
    <m/>
    <n v="502900"/>
    <s v="STM EXP(EX SDRS.SPP) - INDIRECT"/>
    <x v="1"/>
    <s v="0321 - TRIMBLE COUNTY 2 - GENERATION"/>
    <x v="7"/>
    <s v="PNTL: TOTAL NON-LABOR"/>
    <s v="MA41LGE"/>
    <s v="MA41LGE"/>
    <s v="OTHER"/>
    <s v="P42100: GENERATION"/>
    <n v="-1323"/>
    <n v="-1323"/>
    <n v="-1323"/>
    <n v="-1214"/>
    <n v="-886"/>
    <n v="-886"/>
    <n v="-886"/>
    <n v="-886"/>
    <n v="-886"/>
    <n v="-958"/>
    <n v="-886"/>
    <n v="-1199"/>
    <n v="-12658"/>
    <n v="0"/>
    <n v="-9493.5"/>
  </r>
  <r>
    <s v="PPLETO: TOTAL OPERATING EXPENSE"/>
    <m/>
    <n v="506109"/>
    <s v="SORBENT INJECTION OPERATION"/>
    <x v="1"/>
    <s v="0321 - TRIMBLE COUNTY 2 - GENERATION"/>
    <x v="8"/>
    <s v="PNTL: TOTAL NON-LABOR"/>
    <s v="MA46LGE"/>
    <s v="MA 46 LGE"/>
    <s v="OTHER"/>
    <s v="P42100: GENERATION"/>
    <n v="-1318"/>
    <n v="-1318"/>
    <n v="-1318"/>
    <n v="-1318"/>
    <n v="-1318"/>
    <n v="-1318"/>
    <n v="-1318"/>
    <n v="-1318"/>
    <n v="-1318"/>
    <n v="-1318"/>
    <n v="-1318"/>
    <n v="-1318"/>
    <n v="-15810"/>
    <n v="0"/>
    <n v="-11857.5"/>
  </r>
  <r>
    <s v="PPLETO: TOTAL OPERATING EXPENSE"/>
    <m/>
    <n v="511100"/>
    <s v="MTCE-STRUCTURES"/>
    <x v="1"/>
    <s v="0321 - TRIMBLE COUNTY 2 - GENERATION"/>
    <x v="3"/>
    <s v="PLTL: TOTAL LABOR"/>
    <s v="MA60KU"/>
    <s v="MA 60 KU"/>
    <s v="OTHER"/>
    <s v="P42100: GENERATION"/>
    <n v="-1314"/>
    <n v="-1177"/>
    <n v="-1176"/>
    <n v="-1226"/>
    <n v="-1209"/>
    <n v="-1141"/>
    <n v="-1249"/>
    <n v="-1282"/>
    <n v="-1236"/>
    <n v="-1337"/>
    <n v="-1023"/>
    <n v="-1119"/>
    <n v="-14489"/>
    <n v="0"/>
    <n v="-10866.75"/>
  </r>
  <r>
    <s v="PPLETO: TOTAL OPERATING EXPENSE"/>
    <m/>
    <n v="501090"/>
    <s v="FUEL HANDLING"/>
    <x v="1"/>
    <s v="0321 - TRIMBLE COUNTY 2 - GENERATION"/>
    <x v="0"/>
    <s v="PLTL: TOTAL LABOR"/>
    <s v="MA60KU"/>
    <s v="MA 60 KU"/>
    <s v="OTHER"/>
    <s v="P42100: GENERATION"/>
    <n v="-1301"/>
    <n v="-1169"/>
    <n v="-1160"/>
    <n v="-1204"/>
    <n v="-1182"/>
    <n v="-1111"/>
    <n v="-1214"/>
    <n v="-1265"/>
    <n v="-1216"/>
    <n v="-1317"/>
    <n v="-991"/>
    <n v="-1059"/>
    <n v="-14189"/>
    <n v="0"/>
    <n v="-10641.75"/>
  </r>
  <r>
    <s v="PPLETO: TOTAL OPERATING EXPENSE"/>
    <m/>
    <n v="506109"/>
    <s v="SORBENT INJECTION OPERATION"/>
    <x v="1"/>
    <s v="0321 - TRIMBLE COUNTY 2 - GENERATION"/>
    <x v="7"/>
    <s v="PNTL: TOTAL NON-LABOR"/>
    <s v="MA46LGE"/>
    <s v="MA 46 LGE"/>
    <s v="OTHER"/>
    <s v="P42100: GENERATION"/>
    <n v="-1289"/>
    <n v="-1289"/>
    <n v="-1289"/>
    <n v="-1289"/>
    <n v="-1289"/>
    <n v="-1289"/>
    <n v="-1289"/>
    <n v="-1289"/>
    <n v="-1289"/>
    <n v="-1289"/>
    <n v="-1289"/>
    <n v="-1289"/>
    <n v="-15467"/>
    <n v="0"/>
    <n v="-11600.25"/>
  </r>
  <r>
    <s v="PPLETO: TOTAL OPERATING EXPENSE"/>
    <m/>
    <n v="511100"/>
    <s v="MTCE-STRUCTURES"/>
    <x v="1"/>
    <s v="0321 - TRIMBLE COUNTY 2 - GENERATION"/>
    <x v="2"/>
    <s v="PLTL: TOTAL LABOR"/>
    <s v="MA60KU"/>
    <s v="MA 60 KU"/>
    <s v="OTHER"/>
    <s v="P42100: GENERATION"/>
    <n v="-1276"/>
    <n v="-1143"/>
    <n v="-1142"/>
    <n v="-1190"/>
    <n v="-1173"/>
    <n v="-1108"/>
    <n v="-1213"/>
    <n v="-1244"/>
    <n v="-1200"/>
    <n v="-1298"/>
    <n v="-994"/>
    <n v="-1086"/>
    <n v="-14067"/>
    <n v="0"/>
    <n v="-10550.25"/>
  </r>
  <r>
    <s v="PPLETO: TOTAL OPERATING EXPENSE"/>
    <m/>
    <n v="514100"/>
    <s v="MTCE-MISC/STM PLANT"/>
    <x v="1"/>
    <s v="0321 - TRIMBLE COUNTY 2 - GENERATION"/>
    <x v="4"/>
    <s v="PLTL: TOTAL LABOR"/>
    <s v="MA46LGE"/>
    <s v="MA 46 LGE"/>
    <s v="OTHER"/>
    <s v="P42100: GENERATION"/>
    <n v="-1275"/>
    <n v="-1147"/>
    <n v="-1138"/>
    <n v="-1183"/>
    <n v="-1163"/>
    <n v="-1095"/>
    <n v="-1198"/>
    <n v="-1243"/>
    <n v="-1194"/>
    <n v="-1295"/>
    <n v="-975"/>
    <n v="-1051"/>
    <n v="-13957"/>
    <n v="0"/>
    <n v="-10467.75"/>
  </r>
  <r>
    <s v="PPLETO: TOTAL OPERATING EXPENSE"/>
    <m/>
    <n v="501090"/>
    <s v="FUEL HANDLING"/>
    <x v="1"/>
    <s v="0321 - TRIMBLE COUNTY 2 - GENERATION"/>
    <x v="9"/>
    <s v="PLTL: TOTAL LABOR"/>
    <s v="MA60KU"/>
    <s v="MA 60 KU"/>
    <s v="OTHER"/>
    <s v="P42100: GENERATION"/>
    <n v="-1263"/>
    <n v="-1135"/>
    <n v="-1126"/>
    <n v="-1169"/>
    <n v="-1147"/>
    <n v="-1079"/>
    <n v="-1179"/>
    <n v="-1228"/>
    <n v="-1180"/>
    <n v="-1278"/>
    <n v="-962"/>
    <n v="-1028"/>
    <n v="-13776"/>
    <n v="0"/>
    <n v="-10332"/>
  </r>
  <r>
    <s v="PPLETO: TOTAL OPERATING EXPENSE"/>
    <m/>
    <n v="506109"/>
    <s v="SORBENT INJECTION OPERATION"/>
    <x v="1"/>
    <s v="0321 - TRIMBLE COUNTY 2 - GENERATION"/>
    <x v="6"/>
    <s v="PNTL: TOTAL NON-LABOR"/>
    <s v="MA46LGE"/>
    <s v="MA 46 LGE"/>
    <s v="OTHER"/>
    <s v="P42100: GENERATION"/>
    <n v="-1249"/>
    <n v="-1249"/>
    <n v="-1249"/>
    <n v="-1249"/>
    <n v="-1249"/>
    <n v="-1249"/>
    <n v="-1249"/>
    <n v="-1249"/>
    <n v="-1249"/>
    <n v="-1249"/>
    <n v="-1249"/>
    <n v="-1249"/>
    <n v="-14987"/>
    <n v="0"/>
    <n v="-11240.25"/>
  </r>
  <r>
    <s v="PPLETO: TOTAL OPERATING EXPENSE"/>
    <m/>
    <n v="511100"/>
    <s v="MTCE-STRUCTURES"/>
    <x v="1"/>
    <s v="0321 - TRIMBLE COUNTY 2 - GENERATION"/>
    <x v="1"/>
    <s v="PLTL: TOTAL LABOR"/>
    <s v="MA60KU"/>
    <s v="MA 60 KU"/>
    <s v="OTHER"/>
    <s v="P42100: GENERATION"/>
    <n v="-1239"/>
    <n v="-1110"/>
    <n v="-1109"/>
    <n v="-1155"/>
    <n v="-1139"/>
    <n v="-1075"/>
    <n v="-1177"/>
    <n v="-1208"/>
    <n v="-1165"/>
    <n v="-1260"/>
    <n v="-965"/>
    <n v="-1055"/>
    <n v="-13657"/>
    <n v="0"/>
    <n v="-10242.75"/>
  </r>
  <r>
    <s v="PPLETO: TOTAL OPERATING EXPENSE"/>
    <m/>
    <n v="514100"/>
    <s v="MTCE-MISC/STM PLANT"/>
    <x v="1"/>
    <s v="0321 - TRIMBLE COUNTY 2 - GENERATION"/>
    <x v="3"/>
    <s v="PLTL: TOTAL LABOR"/>
    <s v="MA46LGE"/>
    <s v="MA 46 LGE"/>
    <s v="OTHER"/>
    <s v="P42100: GENERATION"/>
    <n v="-1237"/>
    <n v="-1113"/>
    <n v="-1104"/>
    <n v="-1149"/>
    <n v="-1129"/>
    <n v="-1063"/>
    <n v="-1163"/>
    <n v="-1207"/>
    <n v="-1160"/>
    <n v="-1258"/>
    <n v="-947"/>
    <n v="-1020"/>
    <n v="-13550"/>
    <n v="0"/>
    <n v="-10162.5"/>
  </r>
  <r>
    <s v="PPLETO: TOTAL OPERATING EXPENSE"/>
    <m/>
    <n v="501090"/>
    <s v="FUEL HANDLING"/>
    <x v="1"/>
    <s v="0321 - TRIMBLE COUNTY 2 - GENERATION"/>
    <x v="8"/>
    <s v="PLTL: TOTAL LABOR"/>
    <s v="MA60KU"/>
    <s v="MA 60 KU"/>
    <s v="OTHER"/>
    <s v="P42100: GENERATION"/>
    <n v="-1232"/>
    <n v="-1170"/>
    <n v="-1098"/>
    <n v="-1140"/>
    <n v="-1182"/>
    <n v="-989"/>
    <n v="-1150"/>
    <n v="-1197"/>
    <n v="-1088"/>
    <n v="-1247"/>
    <n v="-1002"/>
    <n v="-940"/>
    <n v="-13435"/>
    <n v="0"/>
    <n v="-10076.25"/>
  </r>
  <r>
    <s v="PPLETO: TOTAL OPERATING EXPENSE"/>
    <m/>
    <n v="501990"/>
    <s v="FUEL HANDLING - INDIRECT"/>
    <x v="1"/>
    <s v="0321 - TRIMBLE COUNTY 2 - GENERATION"/>
    <x v="6"/>
    <s v="PLTL: TOTAL LABOR"/>
    <s v="MA46LGE"/>
    <s v="MA 46 LGE"/>
    <s v="OTHER"/>
    <s v="P42100: GENERATION"/>
    <n v="-1232"/>
    <n v="-1232"/>
    <n v="-1347"/>
    <n v="-1199"/>
    <n v="-1228"/>
    <n v="-1224"/>
    <n v="-1137"/>
    <n v="-1385"/>
    <n v="-1281"/>
    <n v="-1245"/>
    <n v="-1186"/>
    <n v="-1044"/>
    <n v="-14741"/>
    <n v="0"/>
    <n v="-11055.75"/>
  </r>
  <r>
    <s v="PPLETO: TOTAL OPERATING EXPENSE"/>
    <m/>
    <n v="513100"/>
    <s v="MTCE-ELECTRIC PLANT"/>
    <x v="1"/>
    <s v="0321 - TRIMBLE COUNTY 2 - GENERATION"/>
    <x v="4"/>
    <s v="PNTL: TOTAL NON-LABOR"/>
    <s v="MA46LGE"/>
    <s v="MA 46 LGE"/>
    <s v="OTHER"/>
    <s v="P42100: GENERATION"/>
    <n v="-1225"/>
    <n v="-1225"/>
    <n v="-1225"/>
    <n v="-2342"/>
    <n v="-1225"/>
    <n v="-2333"/>
    <n v="-2709"/>
    <n v="-1225"/>
    <n v="90"/>
    <n v="-7139"/>
    <n v="-1361"/>
    <n v="-1225"/>
    <n v="-23145"/>
    <n v="0"/>
    <n v="-17358.75"/>
  </r>
  <r>
    <s v="PPLETO: TOTAL OPERATING EXPENSE"/>
    <m/>
    <n v="501090"/>
    <s v="FUEL HANDLING"/>
    <x v="1"/>
    <s v="0311 - TRIMBLE COUNTY 1 - GENERATION"/>
    <x v="4"/>
    <s v="PLTL: TOTAL LABOR"/>
    <s v="MA42LGE"/>
    <s v="MA42LGE TC"/>
    <s v="OTHER"/>
    <s v="P42100: GENERATION"/>
    <n v="-1221"/>
    <n v="-1097"/>
    <n v="-1088"/>
    <n v="-1130"/>
    <n v="-1109"/>
    <n v="-1043"/>
    <n v="-1140"/>
    <n v="-1187"/>
    <n v="-1141"/>
    <n v="-1236"/>
    <n v="-930"/>
    <n v="-994"/>
    <n v="-13315"/>
    <n v="-9986.25"/>
    <n v="0"/>
  </r>
  <r>
    <s v="PPLETO: TOTAL OPERATING EXPENSE"/>
    <m/>
    <n v="511100"/>
    <s v="MTCE-STRUCTURES"/>
    <x v="1"/>
    <s v="0321 - TRIMBLE COUNTY 2 - GENERATION"/>
    <x v="0"/>
    <s v="PLTL: TOTAL LABOR"/>
    <s v="MA60KU"/>
    <s v="MA 60 KU"/>
    <s v="OTHER"/>
    <s v="P42100: GENERATION"/>
    <n v="-1203"/>
    <n v="-1077"/>
    <n v="-1076"/>
    <n v="-1122"/>
    <n v="-1106"/>
    <n v="-1044"/>
    <n v="-1143"/>
    <n v="-1173"/>
    <n v="-1132"/>
    <n v="-1223"/>
    <n v="-937"/>
    <n v="-1024"/>
    <n v="-13260"/>
    <n v="0"/>
    <n v="-9945"/>
  </r>
  <r>
    <s v="PPLETO: TOTAL OPERATING EXPENSE"/>
    <m/>
    <n v="514100"/>
    <s v="MTCE-MISC/STM PLANT"/>
    <x v="1"/>
    <s v="0321 - TRIMBLE COUNTY 2 - GENERATION"/>
    <x v="2"/>
    <s v="PLTL: TOTAL LABOR"/>
    <s v="MA46LGE"/>
    <s v="MA 46 LGE"/>
    <s v="OTHER"/>
    <s v="P42100: GENERATION"/>
    <n v="-1201"/>
    <n v="-1081"/>
    <n v="-1072"/>
    <n v="-1115"/>
    <n v="-1096"/>
    <n v="-1032"/>
    <n v="-1129"/>
    <n v="-1172"/>
    <n v="-1126"/>
    <n v="-1221"/>
    <n v="-919"/>
    <n v="-991"/>
    <n v="-13155"/>
    <n v="0"/>
    <n v="-9866.25"/>
  </r>
  <r>
    <s v="PPLETO: TOTAL OPERATING EXPENSE"/>
    <m/>
    <n v="501990"/>
    <s v="FUEL HANDLING - INDIRECT"/>
    <x v="1"/>
    <s v="0321 - TRIMBLE COUNTY 2 - GENERATION"/>
    <x v="5"/>
    <s v="PLTL: TOTAL LABOR"/>
    <s v="MA46LGE"/>
    <s v="MA 46 LGE"/>
    <s v="OTHER"/>
    <s v="P42100: GENERATION"/>
    <n v="-1199"/>
    <n v="-1201"/>
    <n v="-1312"/>
    <n v="-1220"/>
    <n v="-1145"/>
    <n v="-1193"/>
    <n v="-1162"/>
    <n v="-1281"/>
    <n v="-1231"/>
    <n v="-1214"/>
    <n v="-1139"/>
    <n v="-1073"/>
    <n v="-14370"/>
    <n v="0"/>
    <n v="-10777.5"/>
  </r>
  <r>
    <s v="PPLETO: TOTAL OPERATING EXPENSE"/>
    <m/>
    <n v="513100"/>
    <s v="MTCE-ELECTRIC PLANT"/>
    <x v="1"/>
    <s v="0321 - TRIMBLE COUNTY 2 - GENERATION"/>
    <x v="3"/>
    <s v="PNTL: TOTAL NON-LABOR"/>
    <s v="MA46LGE"/>
    <s v="MA 46 LGE"/>
    <s v="OTHER"/>
    <s v="P42100: GENERATION"/>
    <n v="-1195"/>
    <n v="-1195"/>
    <n v="-1195"/>
    <n v="-2280"/>
    <n v="-1195"/>
    <n v="-2271"/>
    <n v="-2646"/>
    <n v="-1195"/>
    <n v="81"/>
    <n v="-6938"/>
    <n v="-1327"/>
    <n v="-1195"/>
    <n v="-22550"/>
    <n v="0"/>
    <n v="-16912.5"/>
  </r>
  <r>
    <s v="PPLETO: TOTAL OPERATING EXPENSE"/>
    <m/>
    <n v="501090"/>
    <s v="FUEL HANDLING"/>
    <x v="1"/>
    <s v="0311 - TRIMBLE COUNTY 1 - GENERATION"/>
    <x v="3"/>
    <s v="PLTL: TOTAL LABOR"/>
    <s v="MA42LGE"/>
    <s v="MA42LGE TC"/>
    <s v="OTHER"/>
    <s v="P42100: GENERATION"/>
    <n v="-1185"/>
    <n v="-1065"/>
    <n v="-1057"/>
    <n v="-1097"/>
    <n v="-1077"/>
    <n v="-1013"/>
    <n v="-1106"/>
    <n v="-1152"/>
    <n v="-1108"/>
    <n v="-1200"/>
    <n v="-903"/>
    <n v="-965"/>
    <n v="-12927"/>
    <n v="-9695.25"/>
    <n v="0"/>
  </r>
  <r>
    <s v="PPLETO: TOTAL OPERATING EXPENSE"/>
    <m/>
    <n v="506900"/>
    <s v="MISC STM PWR EXP - INDIRECT"/>
    <x v="1"/>
    <s v="0321 - TRIMBLE COUNTY 2 - GENERATION"/>
    <x v="5"/>
    <s v="PNTL: TOTAL NON-LABOR"/>
    <s v="MA46LGE"/>
    <s v="MA 46 LGE"/>
    <s v="OTHER"/>
    <s v="P42100: GENERATION"/>
    <n v="-1169"/>
    <n v="-1191"/>
    <n v="-1151"/>
    <n v="-1202"/>
    <n v="-1130"/>
    <n v="-1520"/>
    <n v="-1794"/>
    <n v="-1681"/>
    <n v="-2190"/>
    <n v="-1928"/>
    <n v="-1877"/>
    <n v="-1827"/>
    <n v="-18659"/>
    <n v="0"/>
    <n v="-13994.25"/>
  </r>
  <r>
    <s v="PPLETO: TOTAL OPERATING EXPENSE"/>
    <m/>
    <n v="511100"/>
    <s v="MTCE-STRUCTURES"/>
    <x v="1"/>
    <s v="0321 - TRIMBLE COUNTY 2 - GENERATION"/>
    <x v="9"/>
    <s v="PLTL: TOTAL LABOR"/>
    <s v="MA60KU"/>
    <s v="MA 60 KU"/>
    <s v="OTHER"/>
    <s v="P42100: GENERATION"/>
    <n v="-1168"/>
    <n v="-1046"/>
    <n v="-1045"/>
    <n v="-1089"/>
    <n v="-1074"/>
    <n v="-1014"/>
    <n v="-1110"/>
    <n v="-1139"/>
    <n v="-1099"/>
    <n v="-1188"/>
    <n v="-909"/>
    <n v="-994"/>
    <n v="-12873"/>
    <n v="0"/>
    <n v="-9654.75"/>
  </r>
  <r>
    <s v="PPLETO: TOTAL OPERATING EXPENSE"/>
    <m/>
    <n v="514100"/>
    <s v="MTCE-MISC/STM PLANT"/>
    <x v="1"/>
    <s v="0321 - TRIMBLE COUNTY 2 - GENERATION"/>
    <x v="1"/>
    <s v="PLTL: TOTAL LABOR"/>
    <s v="MA46LGE"/>
    <s v="MA 46 LGE"/>
    <s v="OTHER"/>
    <s v="P42100: GENERATION"/>
    <n v="-1166"/>
    <n v="-1049"/>
    <n v="-1041"/>
    <n v="-1083"/>
    <n v="-1064"/>
    <n v="-1002"/>
    <n v="-1096"/>
    <n v="-1138"/>
    <n v="-1093"/>
    <n v="-1185"/>
    <n v="-892"/>
    <n v="-962"/>
    <n v="-12772"/>
    <n v="0"/>
    <n v="-9579"/>
  </r>
  <r>
    <s v="PPLETO: TOTAL OPERATING EXPENSE"/>
    <m/>
    <n v="513100"/>
    <s v="MTCE-ELECTRIC PLANT"/>
    <x v="1"/>
    <s v="0321 - TRIMBLE COUNTY 2 - GENERATION"/>
    <x v="2"/>
    <s v="PNTL: TOTAL NON-LABOR"/>
    <s v="MA46LGE"/>
    <s v="MA 46 LGE"/>
    <s v="OTHER"/>
    <s v="P42100: GENERATION"/>
    <n v="-1166"/>
    <n v="-1166"/>
    <n v="-1166"/>
    <n v="-56844"/>
    <n v="-1166"/>
    <n v="-2210"/>
    <n v="-2585"/>
    <n v="-1166"/>
    <n v="73"/>
    <n v="-6743"/>
    <n v="-1294"/>
    <n v="-1166"/>
    <n v="-76597"/>
    <n v="0"/>
    <n v="-57447.75"/>
  </r>
  <r>
    <s v="PPLETO: TOTAL OPERATING EXPENSE"/>
    <m/>
    <n v="501090"/>
    <s v="FUEL HANDLING"/>
    <x v="1"/>
    <s v="0311 - TRIMBLE COUNTY 1 - GENERATION"/>
    <x v="2"/>
    <s v="PLTL: TOTAL LABOR"/>
    <s v="MA42LGE"/>
    <s v="MA42LGE TC"/>
    <s v="OTHER"/>
    <s v="P42100: GENERATION"/>
    <n v="-1151"/>
    <n v="-1034"/>
    <n v="-1026"/>
    <n v="-1065"/>
    <n v="-1045"/>
    <n v="-983"/>
    <n v="-1074"/>
    <n v="-1119"/>
    <n v="-1075"/>
    <n v="-1165"/>
    <n v="-876"/>
    <n v="-937"/>
    <n v="-12550"/>
    <n v="-9412.5"/>
    <n v="0"/>
  </r>
  <r>
    <s v="PPLETO: TOTAL OPERATING EXPENSE"/>
    <m/>
    <n v="501090"/>
    <s v="FUEL HANDLING"/>
    <x v="1"/>
    <s v="0321 - TRIMBLE COUNTY 2 - GENERATION"/>
    <x v="7"/>
    <s v="PLTL: TOTAL LABOR"/>
    <s v="MA60KU"/>
    <s v="MA 60 KU"/>
    <s v="OTHER"/>
    <s v="P42100: GENERATION"/>
    <n v="-1142"/>
    <n v="-1083"/>
    <n v="-1182"/>
    <n v="-994"/>
    <n v="-1142"/>
    <n v="-1094"/>
    <n v="-1005"/>
    <n v="-1218"/>
    <n v="-1050"/>
    <n v="-1159"/>
    <n v="-1044"/>
    <n v="-866"/>
    <n v="-12980"/>
    <n v="0"/>
    <n v="-9735"/>
  </r>
  <r>
    <s v="PPLETO: TOTAL OPERATING EXPENSE"/>
    <m/>
    <n v="511100"/>
    <s v="MTCE-STRUCTURES"/>
    <x v="1"/>
    <s v="0321 - TRIMBLE COUNTY 2 - GENERATION"/>
    <x v="8"/>
    <s v="PLTL: TOTAL LABOR"/>
    <s v="MA60KU"/>
    <s v="MA 60 KU"/>
    <s v="OTHER"/>
    <s v="P42100: GENERATION"/>
    <n v="-1139"/>
    <n v="-1078"/>
    <n v="-1020"/>
    <n v="-1064"/>
    <n v="-1108"/>
    <n v="-934"/>
    <n v="-1086"/>
    <n v="-1113"/>
    <n v="-1016"/>
    <n v="-1161"/>
    <n v="-947"/>
    <n v="-918"/>
    <n v="-12585"/>
    <n v="0"/>
    <n v="-9438.75"/>
  </r>
  <r>
    <s v="PPLETO: TOTAL OPERATING EXPENSE"/>
    <m/>
    <n v="513100"/>
    <s v="MTCE-ELECTRIC PLANT"/>
    <x v="1"/>
    <s v="0321 - TRIMBLE COUNTY 2 - GENERATION"/>
    <x v="1"/>
    <s v="PNTL: TOTAL NON-LABOR"/>
    <s v="MA46LGE"/>
    <s v="MA 46 LGE"/>
    <s v="OTHER"/>
    <s v="P42100: GENERATION"/>
    <n v="-1137"/>
    <n v="-1137"/>
    <n v="-1137"/>
    <n v="-2160"/>
    <n v="-1137"/>
    <n v="-2152"/>
    <n v="-2525"/>
    <n v="-1137"/>
    <n v="66"/>
    <n v="-6553"/>
    <n v="-1261"/>
    <n v="-1137"/>
    <n v="-21410"/>
    <n v="0"/>
    <n v="-16057.5"/>
  </r>
  <r>
    <s v="PPLETO: TOTAL OPERATING EXPENSE"/>
    <m/>
    <n v="514100"/>
    <s v="MTCE-MISC/STM PLANT"/>
    <x v="1"/>
    <s v="0321 - TRIMBLE COUNTY 2 - GENERATION"/>
    <x v="0"/>
    <s v="PLTL: TOTAL LABOR"/>
    <s v="MA46LGE"/>
    <s v="MA 46 LGE"/>
    <s v="OTHER"/>
    <s v="P42100: GENERATION"/>
    <n v="-1132"/>
    <n v="-1019"/>
    <n v="-1011"/>
    <n v="-1051"/>
    <n v="-1033"/>
    <n v="-973"/>
    <n v="-1064"/>
    <n v="-1105"/>
    <n v="-1061"/>
    <n v="-1151"/>
    <n v="-866"/>
    <n v="-934"/>
    <n v="-12400"/>
    <n v="0"/>
    <n v="-9300"/>
  </r>
  <r>
    <s v="PPLETO: TOTAL OPERATING EXPENSE"/>
    <m/>
    <n v="511100"/>
    <s v="MTCE-STRUCTURES"/>
    <x v="1"/>
    <s v="0311 - TRIMBLE COUNTY 1 - GENERATION"/>
    <x v="4"/>
    <s v="PLTL: TOTAL LABOR"/>
    <s v="MA42LGE"/>
    <s v="MA42LGE TC"/>
    <s v="OTHER"/>
    <s v="P42100: GENERATION"/>
    <n v="-1128"/>
    <n v="-1011"/>
    <n v="-1010"/>
    <n v="-1053"/>
    <n v="-1038"/>
    <n v="-980"/>
    <n v="-1073"/>
    <n v="-1101"/>
    <n v="-1062"/>
    <n v="-1148"/>
    <n v="-879"/>
    <n v="-961"/>
    <n v="-12443"/>
    <n v="-9332.25"/>
    <n v="0"/>
  </r>
  <r>
    <s v="PPLETO: TOTAL OPERATING EXPENSE"/>
    <m/>
    <n v="501090"/>
    <s v="FUEL HANDLING"/>
    <x v="1"/>
    <s v="0311 - TRIMBLE COUNTY 1 - GENERATION"/>
    <x v="1"/>
    <s v="PLTL: TOTAL LABOR"/>
    <s v="MA42LGE"/>
    <s v="MA42LGE TC"/>
    <s v="OTHER"/>
    <s v="P42100: GENERATION"/>
    <n v="-1117"/>
    <n v="-1004"/>
    <n v="-996"/>
    <n v="-1034"/>
    <n v="-1015"/>
    <n v="-954"/>
    <n v="-1043"/>
    <n v="-1086"/>
    <n v="-1044"/>
    <n v="-1131"/>
    <n v="-851"/>
    <n v="-909"/>
    <n v="-12185"/>
    <n v="-9138.75"/>
    <n v="0"/>
  </r>
  <r>
    <s v="PPLETO: TOTAL OPERATING EXPENSE"/>
    <m/>
    <n v="513100"/>
    <s v="MTCE-ELECTRIC PLANT"/>
    <x v="1"/>
    <s v="0321 - TRIMBLE COUNTY 2 - GENERATION"/>
    <x v="0"/>
    <s v="PNTL: TOTAL NON-LABOR"/>
    <s v="MA46LGE"/>
    <s v="MA 46 LGE"/>
    <s v="OTHER"/>
    <s v="P42100: GENERATION"/>
    <n v="-1110"/>
    <n v="-1110"/>
    <n v="-1110"/>
    <n v="-106602"/>
    <n v="-1110"/>
    <n v="-2094"/>
    <n v="-2467"/>
    <n v="-1110"/>
    <n v="58"/>
    <n v="-6369"/>
    <n v="-1230"/>
    <n v="-1110"/>
    <n v="-125361"/>
    <n v="0"/>
    <n v="-94020.75"/>
  </r>
  <r>
    <s v="PPLETO: TOTAL OPERATING EXPENSE"/>
    <m/>
    <n v="500900"/>
    <s v="OPER SUPER/ENG - INDIRECT"/>
    <x v="1"/>
    <s v="0321 - TRIMBLE COUNTY 2 - GENERATION"/>
    <x v="6"/>
    <s v="PLTL: TOTAL LABOR"/>
    <s v="MA46LGE"/>
    <s v="MA 46 LGE"/>
    <s v="OTHER"/>
    <s v="P42100: GENERATION"/>
    <n v="-1102"/>
    <n v="-993"/>
    <n v="-1080"/>
    <n v="-795"/>
    <n v="-784"/>
    <n v="-727"/>
    <n v="-544"/>
    <n v="-839"/>
    <n v="-668"/>
    <n v="-606"/>
    <n v="-500"/>
    <n v="-324"/>
    <n v="-8961"/>
    <n v="0"/>
    <n v="-6720.75"/>
  </r>
  <r>
    <s v="PPLETO: TOTAL OPERATING EXPENSE"/>
    <m/>
    <n v="514100"/>
    <s v="MTCE-MISC/STM PLANT"/>
    <x v="1"/>
    <s v="0321 - TRIMBLE COUNTY 2 - GENERATION"/>
    <x v="9"/>
    <s v="PLTL: TOTAL LABOR"/>
    <s v="MA46LGE"/>
    <s v="MA 46 LGE"/>
    <s v="OTHER"/>
    <s v="P42100: GENERATION"/>
    <n v="-1099"/>
    <n v="-989"/>
    <n v="-981"/>
    <n v="-1020"/>
    <n v="-1003"/>
    <n v="-945"/>
    <n v="-1033"/>
    <n v="-1072"/>
    <n v="-1030"/>
    <n v="-1117"/>
    <n v="-841"/>
    <n v="-907"/>
    <n v="-12039"/>
    <n v="0"/>
    <n v="-9029.25"/>
  </r>
  <r>
    <s v="PPLETO: TOTAL OPERATING EXPENSE"/>
    <m/>
    <n v="511100"/>
    <s v="MTCE-STRUCTURES"/>
    <x v="1"/>
    <s v="0311 - TRIMBLE COUNTY 1 - GENERATION"/>
    <x v="3"/>
    <s v="PLTL: TOTAL LABOR"/>
    <s v="MA42LGE"/>
    <s v="MA42LGE TC"/>
    <s v="OTHER"/>
    <s v="P42100: GENERATION"/>
    <n v="-1096"/>
    <n v="-982"/>
    <n v="-981"/>
    <n v="-1022"/>
    <n v="-1008"/>
    <n v="-951"/>
    <n v="-1041"/>
    <n v="-1069"/>
    <n v="-1031"/>
    <n v="-1114"/>
    <n v="-853"/>
    <n v="-933"/>
    <n v="-12080"/>
    <n v="-9060"/>
    <n v="0"/>
  </r>
  <r>
    <s v="PPLETO: TOTAL OPERATING EXPENSE"/>
    <m/>
    <n v="501090"/>
    <s v="FUEL HANDLING"/>
    <x v="1"/>
    <s v="0311 - TRIMBLE COUNTY 1 - GENERATION"/>
    <x v="0"/>
    <s v="PLTL: TOTAL LABOR"/>
    <s v="MA42LGE"/>
    <s v="MA42LGE TC"/>
    <s v="OTHER"/>
    <s v="P42100: GENERATION"/>
    <n v="-1085"/>
    <n v="-975"/>
    <n v="-967"/>
    <n v="-1004"/>
    <n v="-985"/>
    <n v="-927"/>
    <n v="-1012"/>
    <n v="-1054"/>
    <n v="-1014"/>
    <n v="-1098"/>
    <n v="-826"/>
    <n v="-883"/>
    <n v="-11830"/>
    <n v="-8872.5"/>
    <n v="0"/>
  </r>
  <r>
    <s v="PPLETO: TOTAL OPERATING EXPENSE"/>
    <m/>
    <n v="513100"/>
    <s v="MTCE-ELECTRIC PLANT"/>
    <x v="1"/>
    <s v="0321 - TRIMBLE COUNTY 2 - GENERATION"/>
    <x v="9"/>
    <s v="PNTL: TOTAL NON-LABOR"/>
    <s v="MA46LGE"/>
    <s v="MA 46 LGE"/>
    <s v="OTHER"/>
    <s v="P42100: GENERATION"/>
    <n v="-1083"/>
    <n v="-12958"/>
    <n v="-12958"/>
    <n v="-2046"/>
    <n v="-1083"/>
    <n v="-2039"/>
    <n v="-2410"/>
    <n v="-1083"/>
    <n v="51"/>
    <n v="-6189"/>
    <n v="-1199"/>
    <n v="-1083"/>
    <n v="-44078"/>
    <n v="0"/>
    <n v="-33058.5"/>
  </r>
  <r>
    <s v="PPLETO: TOTAL OPERATING EXPENSE"/>
    <m/>
    <n v="513100"/>
    <s v="MTCE-ELECTRIC PLANT"/>
    <x v="1"/>
    <s v="0321 - TRIMBLE COUNTY 2 - GENERATION"/>
    <x v="8"/>
    <s v="PNTL: TOTAL NON-LABOR"/>
    <s v="MA46LGE"/>
    <s v="MA 46 LGE"/>
    <s v="OTHER"/>
    <s v="P42100: GENERATION"/>
    <n v="-1077"/>
    <n v="-1077"/>
    <n v="-1077"/>
    <n v="-32916"/>
    <n v="-1077"/>
    <n v="-2033"/>
    <n v="-2404"/>
    <n v="-1077"/>
    <n v="-1077"/>
    <n v="-6184"/>
    <n v="-1194"/>
    <n v="-1077"/>
    <n v="-52269"/>
    <n v="0"/>
    <n v="-39201.75"/>
  </r>
  <r>
    <s v="PPLETO: TOTAL OPERATING EXPENSE"/>
    <m/>
    <n v="514100"/>
    <s v="MTCE-MISC/STM PLANT"/>
    <x v="1"/>
    <s v="0321 - TRIMBLE COUNTY 2 - GENERATION"/>
    <x v="8"/>
    <s v="PLTL: TOTAL LABOR"/>
    <s v="MA46LGE"/>
    <s v="MA 46 LGE"/>
    <s v="OTHER"/>
    <s v="P42100: GENERATION"/>
    <n v="-1073"/>
    <n v="-1021"/>
    <n v="-958"/>
    <n v="-997"/>
    <n v="-1036"/>
    <n v="-870"/>
    <n v="-1012"/>
    <n v="-1048"/>
    <n v="-952"/>
    <n v="-1092"/>
    <n v="-879"/>
    <n v="-836"/>
    <n v="-11774"/>
    <n v="0"/>
    <n v="-8830.5"/>
  </r>
  <r>
    <s v="PPLETO: TOTAL OPERATING EXPENSE"/>
    <m/>
    <n v="511100"/>
    <s v="MTCE-STRUCTURES"/>
    <x v="1"/>
    <s v="0311 - TRIMBLE COUNTY 1 - GENERATION"/>
    <x v="2"/>
    <s v="PLTL: TOTAL LABOR"/>
    <s v="MA42LGE"/>
    <s v="MA42LGE TC"/>
    <s v="OTHER"/>
    <s v="P42100: GENERATION"/>
    <n v="-1064"/>
    <n v="-953"/>
    <n v="-952"/>
    <n v="-992"/>
    <n v="-978"/>
    <n v="-923"/>
    <n v="-1011"/>
    <n v="-1037"/>
    <n v="-1001"/>
    <n v="-1082"/>
    <n v="-828"/>
    <n v="-906"/>
    <n v="-11728"/>
    <n v="-8796"/>
    <n v="0"/>
  </r>
  <r>
    <s v="PPLETO: TOTAL OPERATING EXPENSE"/>
    <m/>
    <n v="511100"/>
    <s v="MTCE-STRUCTURES"/>
    <x v="1"/>
    <s v="0321 - TRIMBLE COUNTY 2 - GENERATION"/>
    <x v="7"/>
    <s v="PLTL: TOTAL LABOR"/>
    <s v="MA60KU"/>
    <s v="MA 60 KU"/>
    <s v="OTHER"/>
    <s v="P42100: GENERATION"/>
    <n v="-1057"/>
    <n v="-998"/>
    <n v="-1095"/>
    <n v="-929"/>
    <n v="-1069"/>
    <n v="-1027"/>
    <n v="-951"/>
    <n v="-1129"/>
    <n v="-980"/>
    <n v="-1079"/>
    <n v="-983"/>
    <n v="-846"/>
    <n v="-12142"/>
    <n v="0"/>
    <n v="-9106.5"/>
  </r>
  <r>
    <s v="PPLETO: TOTAL OPERATING EXPENSE"/>
    <m/>
    <n v="501090"/>
    <s v="FUEL HANDLING"/>
    <x v="1"/>
    <s v="0311 - TRIMBLE COUNTY 1 - GENERATION"/>
    <x v="9"/>
    <s v="PLTL: TOTAL LABOR"/>
    <s v="MA42LGE"/>
    <s v="MA42LGE TC"/>
    <s v="OTHER"/>
    <s v="P42100: GENERATION"/>
    <n v="-1053"/>
    <n v="-947"/>
    <n v="-939"/>
    <n v="-975"/>
    <n v="-957"/>
    <n v="-900"/>
    <n v="-983"/>
    <n v="-1024"/>
    <n v="-984"/>
    <n v="-1066"/>
    <n v="-802"/>
    <n v="-857"/>
    <n v="-11485"/>
    <n v="-8613.75"/>
    <n v="0"/>
  </r>
  <r>
    <s v="PPLETO: TOTAL OPERATING EXPENSE"/>
    <m/>
    <n v="501090"/>
    <s v="FUEL HANDLING"/>
    <x v="1"/>
    <s v="0321 - TRIMBLE COUNTY 2 - GENERATION"/>
    <x v="6"/>
    <s v="PLTL: TOTAL LABOR"/>
    <s v="MA60KU"/>
    <s v="MA 60 KU"/>
    <s v="OTHER"/>
    <s v="P42100: GENERATION"/>
    <n v="-1049"/>
    <n v="-1052"/>
    <n v="-1147"/>
    <n v="-1024"/>
    <n v="-1050"/>
    <n v="-1048"/>
    <n v="-976"/>
    <n v="-1182"/>
    <n v="-1094"/>
    <n v="-1066"/>
    <n v="-1014"/>
    <n v="-901"/>
    <n v="-12602"/>
    <n v="0"/>
    <n v="-9451.5"/>
  </r>
  <r>
    <s v="PPLETO: TOTAL OPERATING EXPENSE"/>
    <m/>
    <n v="511100"/>
    <s v="MTCE-STRUCTURES"/>
    <x v="1"/>
    <s v="0311 - TRIMBLE COUNTY 1 - GENERATION"/>
    <x v="1"/>
    <s v="PLTL: TOTAL LABOR"/>
    <s v="MA42LGE"/>
    <s v="MA42LGE TC"/>
    <s v="OTHER"/>
    <s v="P42100: GENERATION"/>
    <n v="-1033"/>
    <n v="-925"/>
    <n v="-924"/>
    <n v="-963"/>
    <n v="-950"/>
    <n v="-896"/>
    <n v="-982"/>
    <n v="-1007"/>
    <n v="-972"/>
    <n v="-1050"/>
    <n v="-804"/>
    <n v="-879"/>
    <n v="-11387"/>
    <n v="-8540.25"/>
    <n v="0"/>
  </r>
  <r>
    <s v="PPLETO: TOTAL OPERATING EXPENSE"/>
    <m/>
    <n v="501090"/>
    <s v="FUEL HANDLING"/>
    <x v="1"/>
    <s v="0311 - TRIMBLE COUNTY 1 - GENERATION"/>
    <x v="8"/>
    <s v="PLTL: TOTAL LABOR"/>
    <s v="MA42LGE"/>
    <s v="MA42LGE TC"/>
    <s v="OTHER"/>
    <s v="P42100: GENERATION"/>
    <n v="-1027"/>
    <n v="-976"/>
    <n v="-916"/>
    <n v="-951"/>
    <n v="-986"/>
    <n v="-825"/>
    <n v="-959"/>
    <n v="-998"/>
    <n v="-907"/>
    <n v="-1039"/>
    <n v="-835"/>
    <n v="-784"/>
    <n v="-11201"/>
    <n v="-8400.75"/>
    <n v="0"/>
  </r>
  <r>
    <s v="PPLETO: TOTAL OPERATING EXPENSE"/>
    <m/>
    <n v="501090"/>
    <s v="FUEL HANDLING"/>
    <x v="1"/>
    <s v="0321 - TRIMBLE COUNTY 2 - GENERATION"/>
    <x v="5"/>
    <s v="PLTL: TOTAL LABOR"/>
    <s v="MA60KU"/>
    <s v="MA 60 KU"/>
    <s v="OTHER"/>
    <s v="P42100: GENERATION"/>
    <n v="-1023"/>
    <n v="-1025"/>
    <n v="-1119"/>
    <n v="-1042"/>
    <n v="-980"/>
    <n v="-1022"/>
    <n v="-996"/>
    <n v="-1095"/>
    <n v="-1053"/>
    <n v="-1039"/>
    <n v="-975"/>
    <n v="-923"/>
    <n v="-12291"/>
    <n v="0"/>
    <n v="-9218.25"/>
  </r>
  <r>
    <s v="PPLETO: TOTAL OPERATING EXPENSE"/>
    <m/>
    <n v="510900"/>
    <s v="MTCE SUPER/ENG - STEAM - INDIRECT"/>
    <x v="1"/>
    <s v="0321 - TRIMBLE COUNTY 2 - GENERATION"/>
    <x v="7"/>
    <s v="PNTL: TOTAL NON-LABOR"/>
    <s v="MA60KU"/>
    <s v="MA 60 KU"/>
    <s v="OTHER"/>
    <s v="P42100: GENERATION"/>
    <n v="-1022"/>
    <n v="-1193"/>
    <n v="-3077"/>
    <n v="-1920"/>
    <n v="-1954"/>
    <n v="-3079"/>
    <n v="-2464"/>
    <n v="-1806"/>
    <n v="-3170"/>
    <n v="-2114"/>
    <n v="-3288"/>
    <n v="-1089"/>
    <n v="-26177"/>
    <n v="0"/>
    <n v="-19632.75"/>
  </r>
  <r>
    <s v="PPLETO: TOTAL OPERATING EXPENSE"/>
    <m/>
    <n v="511100"/>
    <s v="MTCE-STRUCTURES"/>
    <x v="1"/>
    <s v="0311 - TRIMBLE COUNTY 1 - GENERATION"/>
    <x v="0"/>
    <s v="PLTL: TOTAL LABOR"/>
    <s v="MA42LGE"/>
    <s v="MA42LGE TC"/>
    <s v="OTHER"/>
    <s v="P42100: GENERATION"/>
    <n v="-1003"/>
    <n v="-898"/>
    <n v="-897"/>
    <n v="-935"/>
    <n v="-922"/>
    <n v="-870"/>
    <n v="-953"/>
    <n v="-978"/>
    <n v="-943"/>
    <n v="-1020"/>
    <n v="-781"/>
    <n v="-854"/>
    <n v="-11055"/>
    <n v="-8291.25"/>
    <n v="0"/>
  </r>
  <r>
    <s v="PPLETO: TOTAL OPERATING EXPENSE"/>
    <m/>
    <n v="514100"/>
    <s v="MTCE-MISC/STM PLANT"/>
    <x v="1"/>
    <s v="0321 - TRIMBLE COUNTY 2 - GENERATION"/>
    <x v="7"/>
    <s v="PLTL: TOTAL LABOR"/>
    <s v="MA46LGE"/>
    <s v="MA 46 LGE"/>
    <s v="OTHER"/>
    <s v="P42100: GENERATION"/>
    <n v="-993"/>
    <n v="-943"/>
    <n v="-1029"/>
    <n v="-867"/>
    <n v="-998"/>
    <n v="-957"/>
    <n v="-881"/>
    <n v="-1063"/>
    <n v="-917"/>
    <n v="-1012"/>
    <n v="-912"/>
    <n v="-764"/>
    <n v="-11336"/>
    <n v="0"/>
    <n v="-8502"/>
  </r>
  <r>
    <s v="PPLETO: TOTAL OPERATING EXPENSE"/>
    <m/>
    <n v="512005"/>
    <s v="MAINTENANCE-SDRS"/>
    <x v="1"/>
    <s v="0321 - TRIMBLE COUNTY 2 - GENERATION"/>
    <x v="4"/>
    <s v="PNTL: TOTAL NON-LABOR"/>
    <s v="MA46LGE"/>
    <s v="MA 46 LGE"/>
    <s v="OTHER"/>
    <s v="P42100: GENERATION"/>
    <n v="-980"/>
    <n v="-770"/>
    <n v="-1150"/>
    <n v="-770"/>
    <n v="-770"/>
    <n v="-2642"/>
    <n v="-5295"/>
    <n v="-770"/>
    <n v="-2239"/>
    <n v="-770"/>
    <n v="-770"/>
    <n v="-3945"/>
    <n v="-20871"/>
    <n v="0"/>
    <n v="-15653.25"/>
  </r>
  <r>
    <s v="PPLETO: TOTAL OPERATING EXPENSE"/>
    <m/>
    <n v="501990"/>
    <s v="FUEL HANDLING - INDIRECT"/>
    <x v="1"/>
    <s v="0321 - TRIMBLE COUNTY 2 - GENERATION"/>
    <x v="4"/>
    <s v="PNTL: TOTAL NON-LABOR"/>
    <s v="MA60KU"/>
    <s v="MA 60 KU"/>
    <s v="OTHER"/>
    <s v="P42100: GENERATION"/>
    <n v="-976"/>
    <n v="-976"/>
    <n v="-976"/>
    <n v="-976"/>
    <n v="-976"/>
    <n v="-976"/>
    <n v="-976"/>
    <n v="-976"/>
    <n v="-976"/>
    <n v="-976"/>
    <n v="-976"/>
    <n v="-976"/>
    <n v="-11712"/>
    <n v="0"/>
    <n v="-8784"/>
  </r>
  <r>
    <s v="PPLETO: TOTAL OPERATING EXPENSE"/>
    <m/>
    <n v="510900"/>
    <s v="MTCE SUPER/ENG - STEAM - INDIRECT"/>
    <x v="1"/>
    <s v="0321 - TRIMBLE COUNTY 2 - GENERATION"/>
    <x v="8"/>
    <s v="PNTL: TOTAL NON-LABOR"/>
    <s v="MA60KU"/>
    <s v="MA 60 KU"/>
    <s v="OTHER"/>
    <s v="P42100: GENERATION"/>
    <n v="-974"/>
    <n v="-1146"/>
    <n v="-2856"/>
    <n v="-1772"/>
    <n v="-1970"/>
    <n v="-2741"/>
    <n v="-2498"/>
    <n v="-1661"/>
    <n v="-2966"/>
    <n v="-2136"/>
    <n v="-3231"/>
    <n v="-1056"/>
    <n v="-25008"/>
    <n v="0"/>
    <n v="-18756"/>
  </r>
  <r>
    <s v="PPLETO: TOTAL OPERATING EXPENSE"/>
    <m/>
    <n v="511100"/>
    <s v="MTCE-STRUCTURES"/>
    <x v="1"/>
    <s v="0321 - TRIMBLE COUNTY 2 - GENERATION"/>
    <x v="6"/>
    <s v="PLTL: TOTAL LABOR"/>
    <s v="MA60KU"/>
    <s v="MA 60 KU"/>
    <s v="OTHER"/>
    <s v="P42100: GENERATION"/>
    <n v="-973"/>
    <n v="-971"/>
    <n v="-1065"/>
    <n v="-959"/>
    <n v="-987"/>
    <n v="-988"/>
    <n v="-929"/>
    <n v="-1100"/>
    <n v="-1022"/>
    <n v="-997"/>
    <n v="-958"/>
    <n v="-883"/>
    <n v="-11833"/>
    <n v="0"/>
    <n v="-8874.75"/>
  </r>
  <r>
    <s v="PPLETO: TOTAL OPERATING EXPENSE"/>
    <m/>
    <n v="511100"/>
    <s v="MTCE-STRUCTURES"/>
    <x v="1"/>
    <s v="0311 - TRIMBLE COUNTY 1 - GENERATION"/>
    <x v="9"/>
    <s v="PLTL: TOTAL LABOR"/>
    <s v="MA42LGE"/>
    <s v="MA42LGE TC"/>
    <s v="OTHER"/>
    <s v="P42100: GENERATION"/>
    <n v="-973"/>
    <n v="-872"/>
    <n v="-871"/>
    <n v="-908"/>
    <n v="-895"/>
    <n v="-845"/>
    <n v="-925"/>
    <n v="-949"/>
    <n v="-916"/>
    <n v="-990"/>
    <n v="-758"/>
    <n v="-829"/>
    <n v="-10733"/>
    <n v="-8049.75"/>
    <n v="0"/>
  </r>
  <r>
    <s v="PPLETO: TOTAL OPERATING EXPENSE"/>
    <m/>
    <n v="512005"/>
    <s v="MAINTENANCE-SDRS"/>
    <x v="1"/>
    <s v="0321 - TRIMBLE COUNTY 2 - GENERATION"/>
    <x v="3"/>
    <s v="PNTL: TOTAL NON-LABOR"/>
    <s v="MA46LGE"/>
    <s v="MA 46 LGE"/>
    <s v="OTHER"/>
    <s v="P42100: GENERATION"/>
    <n v="-961"/>
    <n v="-755"/>
    <n v="-1123"/>
    <n v="-755"/>
    <n v="-755"/>
    <n v="-2573"/>
    <n v="-5180"/>
    <n v="-755"/>
    <n v="-2195"/>
    <n v="-755"/>
    <n v="-755"/>
    <n v="-3837"/>
    <n v="-20398"/>
    <n v="0"/>
    <n v="-15298.5"/>
  </r>
  <r>
    <s v="PPLETO: TOTAL OPERATING EXPENSE"/>
    <m/>
    <n v="501990"/>
    <s v="FUEL HANDLING - INDIRECT"/>
    <x v="1"/>
    <s v="0321 - TRIMBLE COUNTY 2 - GENERATION"/>
    <x v="3"/>
    <s v="PNTL: TOTAL NON-LABOR"/>
    <s v="MA60KU"/>
    <s v="MA 60 KU"/>
    <s v="OTHER"/>
    <s v="P42100: GENERATION"/>
    <n v="-953"/>
    <n v="-953"/>
    <n v="-953"/>
    <n v="-953"/>
    <n v="-953"/>
    <n v="-953"/>
    <n v="-953"/>
    <n v="-953"/>
    <n v="-953"/>
    <n v="-953"/>
    <n v="-953"/>
    <n v="-953"/>
    <n v="-11439"/>
    <n v="0"/>
    <n v="-8579.25"/>
  </r>
  <r>
    <s v="PPLETO: TOTAL OPERATING EXPENSE"/>
    <m/>
    <n v="501090"/>
    <s v="FUEL HANDLING"/>
    <x v="1"/>
    <s v="0311 - TRIMBLE COUNTY 1 - GENERATION"/>
    <x v="7"/>
    <s v="PLTL: TOTAL LABOR"/>
    <s v="MA42LGE"/>
    <s v="MA42LGE TC"/>
    <s v="OTHER"/>
    <s v="P42100: GENERATION"/>
    <n v="-952"/>
    <n v="-903"/>
    <n v="-985"/>
    <n v="-829"/>
    <n v="-953"/>
    <n v="-912"/>
    <n v="-838"/>
    <n v="-1015"/>
    <n v="-876"/>
    <n v="-966"/>
    <n v="-871"/>
    <n v="-722"/>
    <n v="-10822"/>
    <n v="-8116.5"/>
    <n v="0"/>
  </r>
  <r>
    <s v="PPLETO: TOTAL OPERATING EXPENSE"/>
    <m/>
    <n v="511100"/>
    <s v="MTCE-STRUCTURES"/>
    <x v="1"/>
    <s v="0321 - TRIMBLE COUNTY 2 - GENERATION"/>
    <x v="5"/>
    <s v="PLTL: TOTAL LABOR"/>
    <s v="MA60KU"/>
    <s v="MA 60 KU"/>
    <s v="OTHER"/>
    <s v="P42100: GENERATION"/>
    <n v="-950"/>
    <n v="-948"/>
    <n v="-1040"/>
    <n v="-977"/>
    <n v="-927"/>
    <n v="-966"/>
    <n v="-950"/>
    <n v="-1022"/>
    <n v="-986"/>
    <n v="-975"/>
    <n v="-924"/>
    <n v="-907"/>
    <n v="-11573"/>
    <n v="0"/>
    <n v="-8679.75"/>
  </r>
  <r>
    <s v="PPLETO: TOTAL OPERATING EXPENSE"/>
    <m/>
    <n v="511100"/>
    <s v="MTCE-STRUCTURES"/>
    <x v="1"/>
    <s v="0311 - TRIMBLE COUNTY 1 - GENERATION"/>
    <x v="8"/>
    <s v="PLTL: TOTAL LABOR"/>
    <s v="MA42LGE"/>
    <s v="MA42LGE TC"/>
    <s v="OTHER"/>
    <s v="P42100: GENERATION"/>
    <n v="-950"/>
    <n v="-899"/>
    <n v="-851"/>
    <n v="-887"/>
    <n v="-923"/>
    <n v="-779"/>
    <n v="-906"/>
    <n v="-928"/>
    <n v="-847"/>
    <n v="-968"/>
    <n v="-790"/>
    <n v="-766"/>
    <n v="-10493"/>
    <n v="-7869.75"/>
    <n v="0"/>
  </r>
  <r>
    <s v="PPLETO: TOTAL OPERATING EXPENSE"/>
    <m/>
    <n v="512005"/>
    <s v="MAINTENANCE-SDRS"/>
    <x v="1"/>
    <s v="0321 - TRIMBLE COUNTY 2 - GENERATION"/>
    <x v="2"/>
    <s v="PNTL: TOTAL NON-LABOR"/>
    <s v="MA46LGE"/>
    <s v="MA 46 LGE"/>
    <s v="OTHER"/>
    <s v="P42100: GENERATION"/>
    <n v="-942"/>
    <n v="-740"/>
    <n v="-1098"/>
    <n v="-740"/>
    <n v="-740"/>
    <n v="-2505"/>
    <n v="-5067"/>
    <n v="-740"/>
    <n v="-2152"/>
    <n v="-740"/>
    <n v="-740"/>
    <n v="-3733"/>
    <n v="-19937"/>
    <n v="0"/>
    <n v="-14952.75"/>
  </r>
  <r>
    <s v="PPLETO: TOTAL OPERATING EXPENSE"/>
    <m/>
    <n v="512011"/>
    <s v="INSTR/CNTRL-ENVRNL"/>
    <x v="1"/>
    <s v="0321 - TRIMBLE COUNTY 2 - GENERATION"/>
    <x v="4"/>
    <s v="PNTL: TOTAL NON-LABOR"/>
    <s v="MA60KU"/>
    <s v="MA 60 KU"/>
    <s v="OTHER"/>
    <s v="P42100: GENERATION"/>
    <n v="-939"/>
    <n v="-939"/>
    <n v="-939"/>
    <n v="-939"/>
    <n v="-939"/>
    <n v="-939"/>
    <n v="-939"/>
    <n v="-939"/>
    <n v="-939"/>
    <n v="-939"/>
    <n v="-939"/>
    <n v="-939"/>
    <n v="-11268"/>
    <n v="0"/>
    <n v="-8451"/>
  </r>
  <r>
    <s v="PPLETO: TOTAL OPERATING EXPENSE"/>
    <m/>
    <n v="501990"/>
    <s v="FUEL HANDLING - INDIRECT"/>
    <x v="1"/>
    <s v="0321 - TRIMBLE COUNTY 2 - GENERATION"/>
    <x v="2"/>
    <s v="PNTL: TOTAL NON-LABOR"/>
    <s v="MA60KU"/>
    <s v="MA 60 KU"/>
    <s v="OTHER"/>
    <s v="P42100: GENERATION"/>
    <n v="-931"/>
    <n v="-931"/>
    <n v="-931"/>
    <n v="-931"/>
    <n v="-931"/>
    <n v="-931"/>
    <n v="-931"/>
    <n v="-931"/>
    <n v="-931"/>
    <n v="-931"/>
    <n v="-931"/>
    <n v="-931"/>
    <n v="-11172"/>
    <n v="0"/>
    <n v="-8379"/>
  </r>
  <r>
    <s v="PPLETO: TOTAL OPERATING EXPENSE"/>
    <m/>
    <n v="510900"/>
    <s v="MTCE SUPER/ENG - STEAM - INDIRECT"/>
    <x v="1"/>
    <s v="0321 - TRIMBLE COUNTY 2 - GENERATION"/>
    <x v="4"/>
    <s v="PNTL: TOTAL NON-LABOR"/>
    <s v="MA60KU"/>
    <s v="MA 60 KU"/>
    <s v="OTHER"/>
    <s v="P42100: GENERATION"/>
    <n v="-929"/>
    <n v="-1071"/>
    <n v="-2973"/>
    <n v="-1811"/>
    <n v="-2015"/>
    <n v="-2907"/>
    <n v="-2818"/>
    <n v="-1523"/>
    <n v="-3080"/>
    <n v="-2219"/>
    <n v="-3541"/>
    <n v="-1024"/>
    <n v="-25910"/>
    <n v="0"/>
    <n v="-19432.5"/>
  </r>
  <r>
    <s v="PPLETO: TOTAL OPERATING EXPENSE"/>
    <m/>
    <n v="512005"/>
    <s v="MAINTENANCE-SDRS"/>
    <x v="1"/>
    <s v="0321 - TRIMBLE COUNTY 2 - GENERATION"/>
    <x v="1"/>
    <s v="PNTL: TOTAL NON-LABOR"/>
    <s v="MA46LGE"/>
    <s v="MA 46 LGE"/>
    <s v="OTHER"/>
    <s v="P42100: GENERATION"/>
    <n v="-923"/>
    <n v="-726"/>
    <n v="-1073"/>
    <n v="-726"/>
    <n v="-726"/>
    <n v="-2439"/>
    <n v="-4957"/>
    <n v="-726"/>
    <n v="-2109"/>
    <n v="-726"/>
    <n v="-726"/>
    <n v="-3631"/>
    <n v="-19487"/>
    <n v="0"/>
    <n v="-14615.25"/>
  </r>
  <r>
    <s v="PPLETO: TOTAL OPERATING EXPENSE"/>
    <m/>
    <n v="512011"/>
    <s v="INSTR/CNTRL-ENVRNL"/>
    <x v="1"/>
    <s v="0321 - TRIMBLE COUNTY 2 - GENERATION"/>
    <x v="3"/>
    <s v="PNTL: TOTAL NON-LABOR"/>
    <s v="MA60KU"/>
    <s v="MA 60 KU"/>
    <s v="OTHER"/>
    <s v="P42100: GENERATION"/>
    <n v="-921"/>
    <n v="-921"/>
    <n v="-921"/>
    <n v="-921"/>
    <n v="-921"/>
    <n v="-921"/>
    <n v="-921"/>
    <n v="-921"/>
    <n v="-921"/>
    <n v="-921"/>
    <n v="-921"/>
    <n v="-921"/>
    <n v="-11047"/>
    <n v="0"/>
    <n v="-8285.25"/>
  </r>
  <r>
    <s v="PPLETO: TOTAL OPERATING EXPENSE"/>
    <m/>
    <n v="510900"/>
    <s v="MTCE SUPER/ENG - STEAM - INDIRECT"/>
    <x v="1"/>
    <s v="0321 - TRIMBLE COUNTY 2 - GENERATION"/>
    <x v="5"/>
    <s v="PNTL: TOTAL NON-LABOR"/>
    <s v="MA60KU"/>
    <s v="MA 60 KU"/>
    <s v="OTHER"/>
    <s v="P42100: GENERATION"/>
    <n v="-916"/>
    <n v="-1082"/>
    <n v="-1752"/>
    <n v="-1956"/>
    <n v="-3406"/>
    <n v="-2796"/>
    <n v="-2354"/>
    <n v="-1844"/>
    <n v="-3255"/>
    <n v="-1903"/>
    <n v="-4123"/>
    <n v="-998"/>
    <n v="-26386"/>
    <n v="0"/>
    <n v="-19789.5"/>
  </r>
  <r>
    <s v="PPLETO: TOTAL OPERATING EXPENSE"/>
    <m/>
    <n v="514100"/>
    <s v="MTCE-MISC/STM PLANT"/>
    <x v="1"/>
    <s v="0321 - TRIMBLE COUNTY 2 - GENERATION"/>
    <x v="6"/>
    <s v="PLTL: TOTAL LABOR"/>
    <s v="MA46LGE"/>
    <s v="MA 46 LGE"/>
    <s v="OTHER"/>
    <s v="P42100: GENERATION"/>
    <n v="-914"/>
    <n v="-917"/>
    <n v="-1001"/>
    <n v="-897"/>
    <n v="-921"/>
    <n v="-920"/>
    <n v="-860"/>
    <n v="-1035"/>
    <n v="-957"/>
    <n v="-935"/>
    <n v="-889"/>
    <n v="-801"/>
    <n v="-11047"/>
    <n v="0"/>
    <n v="-8285.25"/>
  </r>
  <r>
    <s v="PPLETO: TOTAL OPERATING EXPENSE"/>
    <m/>
    <n v="510900"/>
    <s v="MTCE SUPER/ENG - STEAM - INDIRECT"/>
    <x v="1"/>
    <s v="0321 - TRIMBLE COUNTY 2 - GENERATION"/>
    <x v="6"/>
    <s v="PNTL: TOTAL NON-LABOR"/>
    <s v="MA60KU"/>
    <s v="MA 60 KU"/>
    <s v="OTHER"/>
    <s v="P42100: GENERATION"/>
    <n v="-910"/>
    <n v="-1079"/>
    <n v="-2623"/>
    <n v="-1686"/>
    <n v="-1720"/>
    <n v="-2523"/>
    <n v="-2350"/>
    <n v="-1573"/>
    <n v="-2715"/>
    <n v="-1873"/>
    <n v="-3622"/>
    <n v="-991"/>
    <n v="-23666"/>
    <n v="0"/>
    <n v="-17749.5"/>
  </r>
  <r>
    <s v="PPLETO: TOTAL OPERATING EXPENSE"/>
    <m/>
    <n v="501990"/>
    <s v="FUEL HANDLING - INDIRECT"/>
    <x v="1"/>
    <s v="0321 - TRIMBLE COUNTY 2 - GENERATION"/>
    <x v="1"/>
    <s v="PNTL: TOTAL NON-LABOR"/>
    <s v="MA60KU"/>
    <s v="MA 60 KU"/>
    <s v="OTHER"/>
    <s v="P42100: GENERATION"/>
    <n v="-909"/>
    <n v="-909"/>
    <n v="-909"/>
    <n v="-909"/>
    <n v="-909"/>
    <n v="-909"/>
    <n v="-909"/>
    <n v="-909"/>
    <n v="-909"/>
    <n v="-909"/>
    <n v="-909"/>
    <n v="-909"/>
    <n v="-10911"/>
    <n v="0"/>
    <n v="-8183.25"/>
  </r>
  <r>
    <s v="PPLETO: TOTAL OPERATING EXPENSE"/>
    <m/>
    <n v="512005"/>
    <s v="MAINTENANCE-SDRS"/>
    <x v="1"/>
    <s v="0321 - TRIMBLE COUNTY 2 - GENERATION"/>
    <x v="0"/>
    <s v="PNTL: TOTAL NON-LABOR"/>
    <s v="MA46LGE"/>
    <s v="MA 46 LGE"/>
    <s v="OTHER"/>
    <s v="P42100: GENERATION"/>
    <n v="-905"/>
    <n v="-711"/>
    <n v="-1049"/>
    <n v="-711"/>
    <n v="-711"/>
    <n v="-2375"/>
    <n v="-4850"/>
    <n v="-711"/>
    <n v="-2068"/>
    <n v="-711"/>
    <n v="-711"/>
    <n v="-3532"/>
    <n v="-19047"/>
    <n v="0"/>
    <n v="-14285.25"/>
  </r>
  <r>
    <s v="PPLETO: TOTAL OPERATING EXPENSE"/>
    <m/>
    <n v="512011"/>
    <s v="INSTR/CNTRL-ENVRNL"/>
    <x v="1"/>
    <s v="0321 - TRIMBLE COUNTY 2 - GENERATION"/>
    <x v="2"/>
    <s v="PNTL: TOTAL NON-LABOR"/>
    <s v="MA60KU"/>
    <s v="MA 60 KU"/>
    <s v="OTHER"/>
    <s v="P42100: GENERATION"/>
    <n v="-903"/>
    <n v="-903"/>
    <n v="-903"/>
    <n v="-903"/>
    <n v="-903"/>
    <n v="-903"/>
    <n v="-903"/>
    <n v="-903"/>
    <n v="-903"/>
    <n v="-903"/>
    <n v="-903"/>
    <n v="-903"/>
    <n v="-10831"/>
    <n v="0"/>
    <n v="-8123.25"/>
  </r>
  <r>
    <s v="PPLETO: TOTAL OPERATING EXPENSE"/>
    <m/>
    <n v="510900"/>
    <s v="MTCE SUPER/ENG - STEAM - INDIRECT"/>
    <x v="1"/>
    <s v="0321 - TRIMBLE COUNTY 2 - GENERATION"/>
    <x v="3"/>
    <s v="PNTL: TOTAL NON-LABOR"/>
    <s v="MA60KU"/>
    <s v="MA 60 KU"/>
    <s v="OTHER"/>
    <s v="P42100: GENERATION"/>
    <n v="-903"/>
    <n v="-1042"/>
    <n v="-2888"/>
    <n v="-1759"/>
    <n v="-1958"/>
    <n v="-2825"/>
    <n v="-2739"/>
    <n v="-1480"/>
    <n v="-2992"/>
    <n v="-2155"/>
    <n v="-3439"/>
    <n v="-995"/>
    <n v="-25176"/>
    <n v="0"/>
    <n v="-18882"/>
  </r>
  <r>
    <s v="PPLETO: TOTAL OPERATING EXPENSE"/>
    <m/>
    <n v="514100"/>
    <s v="MTCE-MISC/STM PLANT"/>
    <x v="1"/>
    <s v="0321 - TRIMBLE COUNTY 2 - GENERATION"/>
    <x v="5"/>
    <s v="PLTL: TOTAL LABOR"/>
    <s v="MA46LGE"/>
    <s v="MA 46 LGE"/>
    <s v="OTHER"/>
    <s v="P42100: GENERATION"/>
    <n v="-893"/>
    <n v="-895"/>
    <n v="-977"/>
    <n v="-914"/>
    <n v="-862"/>
    <n v="-900"/>
    <n v="-880"/>
    <n v="-961"/>
    <n v="-923"/>
    <n v="-914"/>
    <n v="-856"/>
    <n v="-824"/>
    <n v="-10798"/>
    <n v="0"/>
    <n v="-8098.5"/>
  </r>
  <r>
    <s v="PPLETO: TOTAL OPERATING EXPENSE"/>
    <m/>
    <n v="502900"/>
    <s v="STM EXP(EX SDRS.SPP) - INDIRECT"/>
    <x v="1"/>
    <s v="0321 - TRIMBLE COUNTY 2 - GENERATION"/>
    <x v="4"/>
    <s v="PNTL: TOTAL NON-LABOR"/>
    <s v="MA41LGE"/>
    <s v="MA41LGE"/>
    <s v="OTHER"/>
    <s v="P42100: GENERATION"/>
    <n v="-891"/>
    <n v="-891"/>
    <n v="-891"/>
    <n v="-891"/>
    <n v="-891"/>
    <n v="-891"/>
    <n v="-891"/>
    <n v="-891"/>
    <n v="-891"/>
    <n v="-974"/>
    <n v="-891"/>
    <n v="-1252"/>
    <n v="-11133"/>
    <n v="0"/>
    <n v="-8349.75"/>
  </r>
  <r>
    <s v="PPLETO: TOTAL OPERATING EXPENSE"/>
    <m/>
    <n v="501990"/>
    <s v="FUEL HANDLING - INDIRECT"/>
    <x v="1"/>
    <s v="0321 - TRIMBLE COUNTY 2 - GENERATION"/>
    <x v="0"/>
    <s v="PNTL: TOTAL NON-LABOR"/>
    <s v="MA60KU"/>
    <s v="MA 60 KU"/>
    <s v="OTHER"/>
    <s v="P42100: GENERATION"/>
    <n v="-888"/>
    <n v="-888"/>
    <n v="-888"/>
    <n v="-888"/>
    <n v="-888"/>
    <n v="-888"/>
    <n v="-888"/>
    <n v="-888"/>
    <n v="-888"/>
    <n v="-888"/>
    <n v="-888"/>
    <n v="-888"/>
    <n v="-10657"/>
    <n v="0"/>
    <n v="-7992.75"/>
  </r>
  <r>
    <s v="PPLETO: TOTAL OPERATING EXPENSE"/>
    <m/>
    <n v="512005"/>
    <s v="MAINTENANCE-SDRS"/>
    <x v="1"/>
    <s v="0321 - TRIMBLE COUNTY 2 - GENERATION"/>
    <x v="5"/>
    <s v="PNTL: TOTAL NON-LABOR"/>
    <s v="MA46LGE"/>
    <s v="MA 46 LGE"/>
    <s v="OTHER"/>
    <s v="P42100: GENERATION"/>
    <n v="-887"/>
    <n v="-697"/>
    <n v="-5072"/>
    <n v="-697"/>
    <n v="-697"/>
    <n v="-2312"/>
    <n v="-697"/>
    <n v="-697"/>
    <n v="-2027"/>
    <n v="-697"/>
    <n v="-697"/>
    <n v="-3436"/>
    <n v="-18618"/>
    <n v="0"/>
    <n v="-13963.5"/>
  </r>
  <r>
    <s v="PPLETO: TOTAL OPERATING EXPENSE"/>
    <m/>
    <n v="512005"/>
    <s v="MAINTENANCE-SDRS"/>
    <x v="1"/>
    <s v="0321 - TRIMBLE COUNTY 2 - GENERATION"/>
    <x v="6"/>
    <s v="PNTL: TOTAL NON-LABOR"/>
    <s v="MA46LGE"/>
    <s v="MA 46 LGE"/>
    <s v="OTHER"/>
    <s v="P42100: GENERATION"/>
    <n v="-887"/>
    <n v="-697"/>
    <n v="-5072"/>
    <n v="-697"/>
    <n v="-697"/>
    <n v="-2312"/>
    <n v="-697"/>
    <n v="-697"/>
    <n v="-2027"/>
    <n v="-697"/>
    <n v="-697"/>
    <n v="-3436"/>
    <n v="-18618"/>
    <n v="0"/>
    <n v="-13963.5"/>
  </r>
  <r>
    <s v="PPLETO: TOTAL OPERATING EXPENSE"/>
    <m/>
    <n v="512005"/>
    <s v="MAINTENANCE-SDRS"/>
    <x v="1"/>
    <s v="0321 - TRIMBLE COUNTY 2 - GENERATION"/>
    <x v="7"/>
    <s v="PNTL: TOTAL NON-LABOR"/>
    <s v="MA46LGE"/>
    <s v="MA 46 LGE"/>
    <s v="OTHER"/>
    <s v="P42100: GENERATION"/>
    <n v="-887"/>
    <n v="-697"/>
    <n v="-1025"/>
    <n v="-697"/>
    <n v="-697"/>
    <n v="-2312"/>
    <n v="-4745"/>
    <n v="-697"/>
    <n v="-2027"/>
    <n v="-697"/>
    <n v="-697"/>
    <n v="-3436"/>
    <n v="-18618"/>
    <n v="0"/>
    <n v="-13963.5"/>
  </r>
  <r>
    <s v="PPLETO: TOTAL OPERATING EXPENSE"/>
    <m/>
    <n v="512005"/>
    <s v="MAINTENANCE-SDRS"/>
    <x v="1"/>
    <s v="0321 - TRIMBLE COUNTY 2 - GENERATION"/>
    <x v="8"/>
    <s v="PNTL: TOTAL NON-LABOR"/>
    <s v="MA46LGE"/>
    <s v="MA 46 LGE"/>
    <s v="OTHER"/>
    <s v="P42100: GENERATION"/>
    <n v="-887"/>
    <n v="-697"/>
    <n v="-1025"/>
    <n v="-697"/>
    <n v="-697"/>
    <n v="-2312"/>
    <n v="-4745"/>
    <n v="-697"/>
    <n v="-2027"/>
    <n v="-697"/>
    <n v="-697"/>
    <n v="-3436"/>
    <n v="-18618"/>
    <n v="0"/>
    <n v="-13963.5"/>
  </r>
  <r>
    <s v="PPLETO: TOTAL OPERATING EXPENSE"/>
    <m/>
    <n v="512005"/>
    <s v="MAINTENANCE-SDRS"/>
    <x v="1"/>
    <s v="0321 - TRIMBLE COUNTY 2 - GENERATION"/>
    <x v="9"/>
    <s v="PNTL: TOTAL NON-LABOR"/>
    <s v="MA46LGE"/>
    <s v="MA 46 LGE"/>
    <s v="OTHER"/>
    <s v="P42100: GENERATION"/>
    <n v="-887"/>
    <n v="-697"/>
    <n v="-1025"/>
    <n v="-697"/>
    <n v="-697"/>
    <n v="-2312"/>
    <n v="-4745"/>
    <n v="-697"/>
    <n v="-2027"/>
    <n v="-697"/>
    <n v="-697"/>
    <n v="-3436"/>
    <n v="-18618"/>
    <n v="0"/>
    <n v="-13963.5"/>
  </r>
  <r>
    <s v="PPLETO: TOTAL OPERATING EXPENSE"/>
    <m/>
    <n v="512011"/>
    <s v="INSTR/CNTRL-ENVRNL"/>
    <x v="1"/>
    <s v="0321 - TRIMBLE COUNTY 2 - GENERATION"/>
    <x v="1"/>
    <s v="PNTL: TOTAL NON-LABOR"/>
    <s v="MA60KU"/>
    <s v="MA 60 KU"/>
    <s v="OTHER"/>
    <s v="P42100: GENERATION"/>
    <n v="-885"/>
    <n v="-885"/>
    <n v="-885"/>
    <n v="-885"/>
    <n v="-885"/>
    <n v="-885"/>
    <n v="-885"/>
    <n v="-885"/>
    <n v="-885"/>
    <n v="-885"/>
    <n v="-885"/>
    <n v="-885"/>
    <n v="-10618"/>
    <n v="0"/>
    <n v="-7963.5"/>
  </r>
  <r>
    <s v="PPLETO: TOTAL OPERATING EXPENSE"/>
    <m/>
    <n v="511100"/>
    <s v="MTCE-STRUCTURES"/>
    <x v="1"/>
    <s v="0311 - TRIMBLE COUNTY 1 - GENERATION"/>
    <x v="7"/>
    <s v="PLTL: TOTAL LABOR"/>
    <s v="MA42LGE"/>
    <s v="MA42LGE TC"/>
    <s v="OTHER"/>
    <s v="P42100: GENERATION"/>
    <n v="-881"/>
    <n v="-832"/>
    <n v="-913"/>
    <n v="-775"/>
    <n v="-891"/>
    <n v="-856"/>
    <n v="-793"/>
    <n v="-942"/>
    <n v="-817"/>
    <n v="-899"/>
    <n v="-820"/>
    <n v="-705"/>
    <n v="-10123"/>
    <n v="-7592.25"/>
    <n v="0"/>
  </r>
  <r>
    <s v="PPLETO: TOTAL OPERATING EXPENSE"/>
    <m/>
    <n v="510900"/>
    <s v="MTCE SUPER/ENG - STEAM - INDIRECT"/>
    <x v="1"/>
    <s v="0321 - TRIMBLE COUNTY 2 - GENERATION"/>
    <x v="2"/>
    <s v="PNTL: TOTAL NON-LABOR"/>
    <s v="MA60KU"/>
    <s v="MA 60 KU"/>
    <s v="OTHER"/>
    <s v="P42100: GENERATION"/>
    <n v="-877"/>
    <n v="-1013"/>
    <n v="-2804"/>
    <n v="-1709"/>
    <n v="-1903"/>
    <n v="-2746"/>
    <n v="-2663"/>
    <n v="-1439"/>
    <n v="-2907"/>
    <n v="-2094"/>
    <n v="-3340"/>
    <n v="-967"/>
    <n v="-24463"/>
    <n v="0"/>
    <n v="-18347.25"/>
  </r>
  <r>
    <s v="PPLETO: TOTAL OPERATING EXPENSE"/>
    <m/>
    <n v="501090"/>
    <s v="FUEL HANDLING"/>
    <x v="1"/>
    <s v="0311 - TRIMBLE COUNTY 1 - GENERATION"/>
    <x v="6"/>
    <s v="PLTL: TOTAL LABOR"/>
    <s v="MA42LGE"/>
    <s v="MA42LGE TC"/>
    <s v="OTHER"/>
    <s v="P42100: GENERATION"/>
    <n v="-875"/>
    <n v="-877"/>
    <n v="-957"/>
    <n v="-854"/>
    <n v="-875"/>
    <n v="-873"/>
    <n v="-814"/>
    <n v="-986"/>
    <n v="-912"/>
    <n v="-888"/>
    <n v="-845"/>
    <n v="-751"/>
    <n v="-10507"/>
    <n v="-7880.25"/>
    <n v="0"/>
  </r>
  <r>
    <s v="PPLETO: TOTAL OPERATING EXPENSE"/>
    <m/>
    <n v="500900"/>
    <s v="OPER SUPER/ENG - INDIRECT"/>
    <x v="1"/>
    <s v="0321 - TRIMBLE COUNTY 2 - GENERATION"/>
    <x v="8"/>
    <s v="PLTL: TOTAL LABOR"/>
    <s v="MA60KU"/>
    <s v="MA 60 KU"/>
    <s v="OTHER"/>
    <s v="P42100: GENERATION"/>
    <n v="-871"/>
    <n v="-22"/>
    <n v="746"/>
    <n v="769"/>
    <n v="684"/>
    <n v="2225"/>
    <n v="1377"/>
    <n v="1224"/>
    <n v="2092"/>
    <n v="1045"/>
    <n v="2829"/>
    <n v="3201"/>
    <n v="15298"/>
    <n v="0"/>
    <n v="11473.5"/>
  </r>
  <r>
    <s v="PPLETO: TOTAL OPERATING EXPENSE"/>
    <m/>
    <n v="512011"/>
    <s v="INSTR/CNTRL-ENVRNL"/>
    <x v="1"/>
    <s v="0321 - TRIMBLE COUNTY 2 - GENERATION"/>
    <x v="0"/>
    <s v="PNTL: TOTAL NON-LABOR"/>
    <s v="MA60KU"/>
    <s v="MA 60 KU"/>
    <s v="OTHER"/>
    <s v="P42100: GENERATION"/>
    <n v="-868"/>
    <n v="-868"/>
    <n v="-868"/>
    <n v="-868"/>
    <n v="-868"/>
    <n v="-868"/>
    <n v="-868"/>
    <n v="-868"/>
    <n v="-868"/>
    <n v="-868"/>
    <n v="-868"/>
    <n v="-868"/>
    <n v="-10410"/>
    <n v="0"/>
    <n v="-7807.5"/>
  </r>
  <r>
    <s v="PPLETO: TOTAL OPERATING EXPENSE"/>
    <m/>
    <n v="501990"/>
    <s v="FUEL HANDLING - INDIRECT"/>
    <x v="1"/>
    <s v="0321 - TRIMBLE COUNTY 2 - GENERATION"/>
    <x v="9"/>
    <s v="PNTL: TOTAL NON-LABOR"/>
    <s v="MA60KU"/>
    <s v="MA 60 KU"/>
    <s v="OTHER"/>
    <s v="P42100: GENERATION"/>
    <n v="-867"/>
    <n v="-867"/>
    <n v="-867"/>
    <n v="-867"/>
    <n v="-867"/>
    <n v="-867"/>
    <n v="-867"/>
    <n v="-867"/>
    <n v="-867"/>
    <n v="-867"/>
    <n v="-867"/>
    <n v="-867"/>
    <n v="-10410"/>
    <n v="0"/>
    <n v="-7807.5"/>
  </r>
  <r>
    <s v="PPLETO: TOTAL OPERATING EXPENSE"/>
    <m/>
    <n v="502900"/>
    <s v="STM EXP(EX SDRS.SPP) - INDIRECT"/>
    <x v="1"/>
    <s v="0321 - TRIMBLE COUNTY 2 - GENERATION"/>
    <x v="3"/>
    <s v="PNTL: TOTAL NON-LABOR"/>
    <s v="MA41LGE"/>
    <s v="MA41LGE"/>
    <s v="OTHER"/>
    <s v="P42100: GENERATION"/>
    <n v="-865"/>
    <n v="-865"/>
    <n v="-865"/>
    <n v="-865"/>
    <n v="-865"/>
    <n v="-865"/>
    <n v="-865"/>
    <n v="-865"/>
    <n v="-865"/>
    <n v="-946"/>
    <n v="-865"/>
    <n v="-1216"/>
    <n v="-10809"/>
    <n v="0"/>
    <n v="-8106.75"/>
  </r>
  <r>
    <s v="PPLETO: TOTAL OPERATING EXPENSE"/>
    <m/>
    <n v="512017"/>
    <s v="MTCE-SLUDGE STAB SYS"/>
    <x v="1"/>
    <s v="0321 - TRIMBLE COUNTY 2 - GENERATION"/>
    <x v="5"/>
    <s v="PNTL: TOTAL NON-LABOR"/>
    <s v="MA46LGE"/>
    <s v="MA 46 LGE"/>
    <s v="OTHER"/>
    <s v="P42100: GENERATION"/>
    <n v="-862"/>
    <n v="-862"/>
    <n v="-862"/>
    <n v="-862"/>
    <n v="-239"/>
    <n v="-2033"/>
    <n v="-862"/>
    <n v="-267"/>
    <n v="-267"/>
    <n v="-267"/>
    <n v="-1146"/>
    <n v="-154"/>
    <n v="-8684"/>
    <n v="0"/>
    <n v="-6513"/>
  </r>
  <r>
    <s v="PPLETO: TOTAL OPERATING EXPENSE"/>
    <m/>
    <n v="512017"/>
    <s v="MTCE-SLUDGE STAB SYS"/>
    <x v="1"/>
    <s v="0321 - TRIMBLE COUNTY 2 - GENERATION"/>
    <x v="6"/>
    <s v="PNTL: TOTAL NON-LABOR"/>
    <s v="MA46LGE"/>
    <s v="MA 46 LGE"/>
    <s v="OTHER"/>
    <s v="P42100: GENERATION"/>
    <n v="-862"/>
    <n v="-862"/>
    <n v="-862"/>
    <n v="-862"/>
    <n v="-239"/>
    <n v="-2033"/>
    <n v="-862"/>
    <n v="-267"/>
    <n v="-267"/>
    <n v="-267"/>
    <n v="-1146"/>
    <n v="-154"/>
    <n v="-8684"/>
    <n v="0"/>
    <n v="-6513"/>
  </r>
  <r>
    <s v="PPLETO: TOTAL OPERATING EXPENSE"/>
    <m/>
    <n v="501990"/>
    <s v="FUEL HANDLING - INDIRECT"/>
    <x v="1"/>
    <s v="0321 - TRIMBLE COUNTY 2 - GENERATION"/>
    <x v="7"/>
    <s v="PNTL: TOTAL NON-LABOR"/>
    <s v="MA60KU"/>
    <s v="MA 60 KU"/>
    <s v="OTHER"/>
    <s v="P42100: GENERATION"/>
    <n v="-862"/>
    <n v="-862"/>
    <n v="-862"/>
    <n v="-862"/>
    <n v="-862"/>
    <n v="-862"/>
    <n v="-862"/>
    <n v="-862"/>
    <n v="-862"/>
    <n v="-862"/>
    <n v="-862"/>
    <n v="-862"/>
    <n v="-10340"/>
    <n v="0"/>
    <n v="-7755"/>
  </r>
  <r>
    <s v="PPLETO: TOTAL OPERATING EXPENSE"/>
    <m/>
    <n v="501990"/>
    <s v="FUEL HANDLING - INDIRECT"/>
    <x v="1"/>
    <s v="0321 - TRIMBLE COUNTY 2 - GENERATION"/>
    <x v="8"/>
    <s v="PNTL: TOTAL NON-LABOR"/>
    <s v="MA60KU"/>
    <s v="MA 60 KU"/>
    <s v="OTHER"/>
    <s v="P42100: GENERATION"/>
    <n v="-862"/>
    <n v="-862"/>
    <n v="-862"/>
    <n v="-862"/>
    <n v="-862"/>
    <n v="-862"/>
    <n v="-862"/>
    <n v="-862"/>
    <n v="-862"/>
    <n v="-862"/>
    <n v="-862"/>
    <n v="-862"/>
    <n v="-10340"/>
    <n v="0"/>
    <n v="-7755"/>
  </r>
  <r>
    <s v="PPLETO: TOTAL OPERATING EXPENSE"/>
    <m/>
    <n v="501090"/>
    <s v="FUEL HANDLING"/>
    <x v="1"/>
    <s v="0311 - TRIMBLE COUNTY 1 - GENERATION"/>
    <x v="5"/>
    <s v="PLTL: TOTAL LABOR"/>
    <s v="MA42LGE"/>
    <s v="MA42LGE TC"/>
    <s v="OTHER"/>
    <s v="P42100: GENERATION"/>
    <n v="-853"/>
    <n v="-855"/>
    <n v="-933"/>
    <n v="-869"/>
    <n v="-817"/>
    <n v="-852"/>
    <n v="-830"/>
    <n v="-913"/>
    <n v="-877"/>
    <n v="-866"/>
    <n v="-813"/>
    <n v="-769"/>
    <n v="-10247"/>
    <n v="-7685.25"/>
    <n v="0"/>
  </r>
  <r>
    <s v="PPLETO: TOTAL OPERATING EXPENSE"/>
    <m/>
    <n v="510900"/>
    <s v="MTCE SUPER/ENG - STEAM - INDIRECT"/>
    <x v="1"/>
    <s v="0321 - TRIMBLE COUNTY 2 - GENERATION"/>
    <x v="1"/>
    <s v="PNTL: TOTAL NON-LABOR"/>
    <s v="MA60KU"/>
    <s v="MA 60 KU"/>
    <s v="OTHER"/>
    <s v="P42100: GENERATION"/>
    <n v="-853"/>
    <n v="-986"/>
    <n v="-2724"/>
    <n v="-1660"/>
    <n v="-1850"/>
    <n v="-2669"/>
    <n v="-2589"/>
    <n v="-1399"/>
    <n v="-2824"/>
    <n v="-2034"/>
    <n v="-3245"/>
    <n v="-940"/>
    <n v="-23771"/>
    <n v="0"/>
    <n v="-17828.25"/>
  </r>
  <r>
    <s v="PPLETO: TOTAL OPERATING EXPENSE"/>
    <m/>
    <n v="510900"/>
    <s v="MTCE SUPER/ENG - STEAM - INDIRECT"/>
    <x v="1"/>
    <s v="0311 - TRIMBLE COUNTY 1 - GENERATION"/>
    <x v="7"/>
    <s v="PNTL: TOTAL NON-LABOR"/>
    <s v="MA42LGE"/>
    <s v="MA42LGE TC"/>
    <s v="OTHER"/>
    <s v="P42100: GENERATION"/>
    <n v="-852"/>
    <n v="-994"/>
    <n v="-2566"/>
    <n v="-1601"/>
    <n v="-1629"/>
    <n v="-2567"/>
    <n v="-2054"/>
    <n v="-1506"/>
    <n v="-2643"/>
    <n v="-1763"/>
    <n v="-2741"/>
    <n v="-908"/>
    <n v="-21824"/>
    <n v="-16368"/>
    <n v="0"/>
  </r>
  <r>
    <s v="PPLETO: TOTAL OPERATING EXPENSE"/>
    <m/>
    <n v="512011"/>
    <s v="INSTR/CNTRL-ENVRNL"/>
    <x v="1"/>
    <s v="0321 - TRIMBLE COUNTY 2 - GENERATION"/>
    <x v="5"/>
    <s v="PNTL: TOTAL NON-LABOR"/>
    <s v="MA60KU"/>
    <s v="MA 60 KU"/>
    <s v="OTHER"/>
    <s v="P42100: GENERATION"/>
    <n v="-851"/>
    <n v="-851"/>
    <n v="-851"/>
    <n v="-851"/>
    <n v="-851"/>
    <n v="-851"/>
    <n v="-851"/>
    <n v="-851"/>
    <n v="-851"/>
    <n v="-851"/>
    <n v="-851"/>
    <n v="-851"/>
    <n v="-10206"/>
    <n v="0"/>
    <n v="-7654.5"/>
  </r>
  <r>
    <s v="PPLETO: TOTAL OPERATING EXPENSE"/>
    <m/>
    <n v="512011"/>
    <s v="INSTR/CNTRL-ENVRNL"/>
    <x v="1"/>
    <s v="0321 - TRIMBLE COUNTY 2 - GENERATION"/>
    <x v="6"/>
    <s v="PNTL: TOTAL NON-LABOR"/>
    <s v="MA60KU"/>
    <s v="MA 60 KU"/>
    <s v="OTHER"/>
    <s v="P42100: GENERATION"/>
    <n v="-851"/>
    <n v="-851"/>
    <n v="-851"/>
    <n v="-851"/>
    <n v="-851"/>
    <n v="-851"/>
    <n v="-851"/>
    <n v="-851"/>
    <n v="-851"/>
    <n v="-851"/>
    <n v="-851"/>
    <n v="-851"/>
    <n v="-10206"/>
    <n v="0"/>
    <n v="-7654.5"/>
  </r>
  <r>
    <s v="PPLETO: TOTAL OPERATING EXPENSE"/>
    <m/>
    <n v="512011"/>
    <s v="INSTR/CNTRL-ENVRNL"/>
    <x v="1"/>
    <s v="0321 - TRIMBLE COUNTY 2 - GENERATION"/>
    <x v="7"/>
    <s v="PNTL: TOTAL NON-LABOR"/>
    <s v="MA60KU"/>
    <s v="MA 60 KU"/>
    <s v="OTHER"/>
    <s v="P42100: GENERATION"/>
    <n v="-851"/>
    <n v="-851"/>
    <n v="-851"/>
    <n v="-851"/>
    <n v="-851"/>
    <n v="-851"/>
    <n v="-851"/>
    <n v="-851"/>
    <n v="-851"/>
    <n v="-851"/>
    <n v="-851"/>
    <n v="-851"/>
    <n v="-10206"/>
    <n v="0"/>
    <n v="-7654.5"/>
  </r>
  <r>
    <s v="PPLETO: TOTAL OPERATING EXPENSE"/>
    <m/>
    <n v="512011"/>
    <s v="INSTR/CNTRL-ENVRNL"/>
    <x v="1"/>
    <s v="0321 - TRIMBLE COUNTY 2 - GENERATION"/>
    <x v="8"/>
    <s v="PNTL: TOTAL NON-LABOR"/>
    <s v="MA60KU"/>
    <s v="MA 60 KU"/>
    <s v="OTHER"/>
    <s v="P42100: GENERATION"/>
    <n v="-851"/>
    <n v="-851"/>
    <n v="-851"/>
    <n v="-851"/>
    <n v="-851"/>
    <n v="-851"/>
    <n v="-851"/>
    <n v="-851"/>
    <n v="-851"/>
    <n v="-851"/>
    <n v="-851"/>
    <n v="-851"/>
    <n v="-10206"/>
    <n v="0"/>
    <n v="-7654.5"/>
  </r>
  <r>
    <s v="PPLETO: TOTAL OPERATING EXPENSE"/>
    <m/>
    <n v="512011"/>
    <s v="INSTR/CNTRL-ENVRNL"/>
    <x v="1"/>
    <s v="0321 - TRIMBLE COUNTY 2 - GENERATION"/>
    <x v="9"/>
    <s v="PNTL: TOTAL NON-LABOR"/>
    <s v="MA60KU"/>
    <s v="MA 60 KU"/>
    <s v="OTHER"/>
    <s v="P42100: GENERATION"/>
    <n v="-851"/>
    <n v="-851"/>
    <n v="-851"/>
    <n v="-851"/>
    <n v="-851"/>
    <n v="-851"/>
    <n v="-851"/>
    <n v="-851"/>
    <n v="-851"/>
    <n v="-851"/>
    <n v="-851"/>
    <n v="-851"/>
    <n v="-10206"/>
    <n v="0"/>
    <n v="-7654.5"/>
  </r>
  <r>
    <s v="PPLETO: TOTAL OPERATING EXPENSE"/>
    <m/>
    <n v="502900"/>
    <s v="STM EXP(EX SDRS.SPP) - INDIRECT"/>
    <x v="1"/>
    <s v="0321 - TRIMBLE COUNTY 2 - GENERATION"/>
    <x v="2"/>
    <s v="PNTL: TOTAL NON-LABOR"/>
    <s v="MA41LGE"/>
    <s v="MA41LGE"/>
    <s v="OTHER"/>
    <s v="P42100: GENERATION"/>
    <n v="-840"/>
    <n v="-840"/>
    <n v="-840"/>
    <n v="-840"/>
    <n v="-840"/>
    <n v="-840"/>
    <n v="-840"/>
    <n v="-840"/>
    <n v="-840"/>
    <n v="-918"/>
    <n v="-840"/>
    <n v="-1181"/>
    <n v="-10494"/>
    <n v="0"/>
    <n v="-7870.5"/>
  </r>
  <r>
    <s v="PPLETO: TOTAL OPERATING EXPENSE"/>
    <m/>
    <n v="510900"/>
    <s v="MTCE SUPER/ENG - STEAM - INDIRECT"/>
    <x v="1"/>
    <s v="0321 - TRIMBLE COUNTY 2 - GENERATION"/>
    <x v="0"/>
    <s v="PNTL: TOTAL NON-LABOR"/>
    <s v="MA60KU"/>
    <s v="MA 60 KU"/>
    <s v="OTHER"/>
    <s v="P42100: GENERATION"/>
    <n v="-829"/>
    <n v="-959"/>
    <n v="-2645"/>
    <n v="-1613"/>
    <n v="-1798"/>
    <n v="-2593"/>
    <n v="-2517"/>
    <n v="-1360"/>
    <n v="-2744"/>
    <n v="-1975"/>
    <n v="-3152"/>
    <n v="-913"/>
    <n v="-23099"/>
    <n v="0"/>
    <n v="-17324.25"/>
  </r>
  <r>
    <s v="PPLETO: TOTAL OPERATING EXPENSE"/>
    <m/>
    <n v="502900"/>
    <s v="STM EXP(EX SDRS.SPP) - INDIRECT"/>
    <x v="1"/>
    <s v="0321 - TRIMBLE COUNTY 2 - GENERATION"/>
    <x v="1"/>
    <s v="PNTL: TOTAL NON-LABOR"/>
    <s v="MA41LGE"/>
    <s v="MA41LGE"/>
    <s v="OTHER"/>
    <s v="P42100: GENERATION"/>
    <n v="-815"/>
    <n v="-815"/>
    <n v="-815"/>
    <n v="-815"/>
    <n v="-815"/>
    <n v="-815"/>
    <n v="-815"/>
    <n v="-815"/>
    <n v="-815"/>
    <n v="-891"/>
    <n v="-815"/>
    <n v="-1146"/>
    <n v="-10188"/>
    <n v="0"/>
    <n v="-7641"/>
  </r>
  <r>
    <s v="PPLETO: TOTAL OPERATING EXPENSE"/>
    <m/>
    <n v="501990"/>
    <s v="FUEL HANDLING - INDIRECT"/>
    <x v="1"/>
    <s v="0311 - TRIMBLE COUNTY 1 - GENERATION"/>
    <x v="4"/>
    <s v="PNTL: TOTAL NON-LABOR"/>
    <s v="MA42LGE"/>
    <s v="MA42LGE TC"/>
    <s v="OTHER"/>
    <s v="P42100: GENERATION"/>
    <n v="-814"/>
    <n v="-814"/>
    <n v="-814"/>
    <n v="-814"/>
    <n v="-814"/>
    <n v="-814"/>
    <n v="-814"/>
    <n v="-814"/>
    <n v="-814"/>
    <n v="-814"/>
    <n v="-814"/>
    <n v="-814"/>
    <n v="-9765"/>
    <n v="-7323.75"/>
    <n v="0"/>
  </r>
  <r>
    <s v="PPLETO: TOTAL OPERATING EXPENSE"/>
    <m/>
    <n v="510900"/>
    <s v="MTCE SUPER/ENG - STEAM - INDIRECT"/>
    <x v="1"/>
    <s v="0311 - TRIMBLE COUNTY 1 - GENERATION"/>
    <x v="8"/>
    <s v="PNTL: TOTAL NON-LABOR"/>
    <s v="MA42LGE"/>
    <s v="MA42LGE TC"/>
    <s v="OTHER"/>
    <s v="P42100: GENERATION"/>
    <n v="-812"/>
    <n v="-956"/>
    <n v="-2381"/>
    <n v="-1477"/>
    <n v="-1642"/>
    <n v="-2285"/>
    <n v="-2083"/>
    <n v="-1385"/>
    <n v="-2473"/>
    <n v="-1781"/>
    <n v="-2694"/>
    <n v="-881"/>
    <n v="-20850"/>
    <n v="-15637.5"/>
    <n v="0"/>
  </r>
  <r>
    <s v="PPLETO: TOTAL OPERATING EXPENSE"/>
    <m/>
    <n v="511100"/>
    <s v="MTCE-STRUCTURES"/>
    <x v="1"/>
    <s v="0311 - TRIMBLE COUNTY 1 - GENERATION"/>
    <x v="6"/>
    <s v="PLTL: TOTAL LABOR"/>
    <s v="MA42LGE"/>
    <s v="MA42LGE TC"/>
    <s v="OTHER"/>
    <s v="P42100: GENERATION"/>
    <n v="-812"/>
    <n v="-810"/>
    <n v="-888"/>
    <n v="-800"/>
    <n v="-823"/>
    <n v="-823"/>
    <n v="-774"/>
    <n v="-917"/>
    <n v="-852"/>
    <n v="-831"/>
    <n v="-799"/>
    <n v="-736"/>
    <n v="-9865"/>
    <n v="-7398.75"/>
    <n v="0"/>
  </r>
  <r>
    <s v="PPLETO: TOTAL OPERATING EXPENSE"/>
    <m/>
    <n v="510900"/>
    <s v="MTCE SUPER/ENG - STEAM - INDIRECT"/>
    <x v="1"/>
    <s v="0321 - TRIMBLE COUNTY 2 - GENERATION"/>
    <x v="9"/>
    <s v="PNTL: TOTAL NON-LABOR"/>
    <s v="MA60KU"/>
    <s v="MA 60 KU"/>
    <s v="OTHER"/>
    <s v="P42100: GENERATION"/>
    <n v="-806"/>
    <n v="-933"/>
    <n v="-2569"/>
    <n v="-1567"/>
    <n v="-1747"/>
    <n v="-2521"/>
    <n v="-2447"/>
    <n v="-1323"/>
    <n v="-2666"/>
    <n v="-1919"/>
    <n v="-3062"/>
    <n v="-888"/>
    <n v="-22446"/>
    <n v="0"/>
    <n v="-16834.5"/>
  </r>
  <r>
    <s v="PPLETO: TOTAL OPERATING EXPENSE"/>
    <m/>
    <n v="501990"/>
    <s v="FUEL HANDLING - INDIRECT"/>
    <x v="1"/>
    <s v="0311 - TRIMBLE COUNTY 1 - GENERATION"/>
    <x v="3"/>
    <s v="PNTL: TOTAL NON-LABOR"/>
    <s v="MA42LGE"/>
    <s v="MA42LGE TC"/>
    <s v="OTHER"/>
    <s v="P42100: GENERATION"/>
    <n v="-795"/>
    <n v="-795"/>
    <n v="-795"/>
    <n v="-795"/>
    <n v="-795"/>
    <n v="-795"/>
    <n v="-795"/>
    <n v="-795"/>
    <n v="-795"/>
    <n v="-795"/>
    <n v="-795"/>
    <n v="-795"/>
    <n v="-9537"/>
    <n v="-7152.75"/>
    <n v="0"/>
  </r>
  <r>
    <s v="PPLETO: TOTAL OPERATING EXPENSE"/>
    <m/>
    <n v="511100"/>
    <s v="MTCE-STRUCTURES"/>
    <x v="1"/>
    <s v="0311 - TRIMBLE COUNTY 1 - GENERATION"/>
    <x v="5"/>
    <s v="PLTL: TOTAL LABOR"/>
    <s v="MA42LGE"/>
    <s v="MA42LGE TC"/>
    <s v="OTHER"/>
    <s v="P42100: GENERATION"/>
    <n v="-792"/>
    <n v="-790"/>
    <n v="-867"/>
    <n v="-815"/>
    <n v="-772"/>
    <n v="-806"/>
    <n v="-792"/>
    <n v="-852"/>
    <n v="-822"/>
    <n v="-813"/>
    <n v="-771"/>
    <n v="-756"/>
    <n v="-9649"/>
    <n v="-7236.75"/>
    <n v="0"/>
  </r>
  <r>
    <s v="PPLETO: TOTAL OPERATING EXPENSE"/>
    <m/>
    <n v="502900"/>
    <s v="STM EXP(EX SDRS.SPP) - INDIRECT"/>
    <x v="1"/>
    <s v="0321 - TRIMBLE COUNTY 2 - GENERATION"/>
    <x v="0"/>
    <s v="PNTL: TOTAL NON-LABOR"/>
    <s v="MA41LGE"/>
    <s v="MA41LGE"/>
    <s v="OTHER"/>
    <s v="P42100: GENERATION"/>
    <n v="-791"/>
    <n v="-791"/>
    <n v="-791"/>
    <n v="-791"/>
    <n v="-791"/>
    <n v="-791"/>
    <n v="-791"/>
    <n v="-791"/>
    <n v="-791"/>
    <n v="-866"/>
    <n v="-791"/>
    <n v="-1113"/>
    <n v="-9892"/>
    <n v="0"/>
    <n v="-7419"/>
  </r>
  <r>
    <s v="PPLETO: TOTAL OPERATING EXPENSE"/>
    <m/>
    <n v="501990"/>
    <s v="FUEL HANDLING - INDIRECT"/>
    <x v="1"/>
    <s v="0311 - TRIMBLE COUNTY 1 - GENERATION"/>
    <x v="2"/>
    <s v="PNTL: TOTAL NON-LABOR"/>
    <s v="MA42LGE"/>
    <s v="MA42LGE TC"/>
    <s v="OTHER"/>
    <s v="P42100: GENERATION"/>
    <n v="-776"/>
    <n v="-776"/>
    <n v="-776"/>
    <n v="-776"/>
    <n v="-776"/>
    <n v="-776"/>
    <n v="-776"/>
    <n v="-776"/>
    <n v="-776"/>
    <n v="-776"/>
    <n v="-776"/>
    <n v="-776"/>
    <n v="-9314"/>
    <n v="-6985.5"/>
    <n v="0"/>
  </r>
  <r>
    <s v="PPLETO: TOTAL OPERATING EXPENSE"/>
    <m/>
    <n v="510900"/>
    <s v="MTCE SUPER/ENG - STEAM - INDIRECT"/>
    <x v="1"/>
    <s v="0311 - TRIMBLE COUNTY 1 - GENERATION"/>
    <x v="4"/>
    <s v="PNTL: TOTAL NON-LABOR"/>
    <s v="MA42LGE"/>
    <s v="MA42LGE TC"/>
    <s v="OTHER"/>
    <s v="P42100: GENERATION"/>
    <n v="-774"/>
    <n v="-893"/>
    <n v="-2479"/>
    <n v="-1510"/>
    <n v="-1680"/>
    <n v="-2424"/>
    <n v="-2349"/>
    <n v="-1269"/>
    <n v="-2568"/>
    <n v="-1850"/>
    <n v="-2952"/>
    <n v="-854"/>
    <n v="-21602"/>
    <n v="-16201.5"/>
    <n v="0"/>
  </r>
  <r>
    <s v="PPLETO: TOTAL OPERATING EXPENSE"/>
    <m/>
    <n v="502900"/>
    <s v="STM EXP(EX SDRS.SPP) - INDIRECT"/>
    <x v="1"/>
    <s v="0321 - TRIMBLE COUNTY 2 - GENERATION"/>
    <x v="8"/>
    <s v="PNTL: TOTAL NON-LABOR"/>
    <s v="MA41LGE"/>
    <s v="MA41LGE"/>
    <s v="OTHER"/>
    <s v="P42100: GENERATION"/>
    <n v="-768"/>
    <n v="-768"/>
    <n v="-768"/>
    <n v="-768"/>
    <n v="-768"/>
    <n v="-768"/>
    <n v="-768"/>
    <n v="-768"/>
    <n v="-768"/>
    <n v="-840"/>
    <n v="-768"/>
    <n v="-1080"/>
    <n v="-9604"/>
    <n v="0"/>
    <n v="-7203"/>
  </r>
  <r>
    <s v="PPLETO: TOTAL OPERATING EXPENSE"/>
    <m/>
    <n v="502900"/>
    <s v="STM EXP(EX SDRS.SPP) - INDIRECT"/>
    <x v="1"/>
    <s v="0321 - TRIMBLE COUNTY 2 - GENERATION"/>
    <x v="9"/>
    <s v="PNTL: TOTAL NON-LABOR"/>
    <s v="MA41LGE"/>
    <s v="MA41LGE"/>
    <s v="OTHER"/>
    <s v="P42100: GENERATION"/>
    <n v="-768"/>
    <n v="-768"/>
    <n v="-768"/>
    <n v="-768"/>
    <n v="-768"/>
    <n v="-768"/>
    <n v="-768"/>
    <n v="-768"/>
    <n v="-768"/>
    <n v="-840"/>
    <n v="-768"/>
    <n v="-1080"/>
    <n v="-9604"/>
    <n v="0"/>
    <n v="-7203"/>
  </r>
  <r>
    <s v="PPLETO: TOTAL OPERATING EXPENSE"/>
    <m/>
    <n v="510900"/>
    <s v="MTCE SUPER/ENG - STEAM - INDIRECT"/>
    <x v="1"/>
    <s v="0311 - TRIMBLE COUNTY 1 - GENERATION"/>
    <x v="5"/>
    <s v="PNTL: TOTAL NON-LABOR"/>
    <s v="MA42LGE"/>
    <s v="MA42LGE TC"/>
    <s v="OTHER"/>
    <s v="P42100: GENERATION"/>
    <n v="-763"/>
    <n v="-902"/>
    <n v="-1461"/>
    <n v="-1631"/>
    <n v="-2840"/>
    <n v="-2331"/>
    <n v="-1963"/>
    <n v="-1537"/>
    <n v="-2714"/>
    <n v="-1587"/>
    <n v="-3438"/>
    <n v="-832"/>
    <n v="-21999"/>
    <n v="-16499.25"/>
    <n v="0"/>
  </r>
  <r>
    <s v="PPLETO: TOTAL OPERATING EXPENSE"/>
    <m/>
    <n v="501990"/>
    <s v="FUEL HANDLING - INDIRECT"/>
    <x v="1"/>
    <s v="0321 - TRIMBLE COUNTY 2 - GENERATION"/>
    <x v="5"/>
    <s v="PNTL: TOTAL NON-LABOR"/>
    <s v="MA60KU"/>
    <s v="MA 60 KU"/>
    <s v="OTHER"/>
    <s v="P42100: GENERATION"/>
    <n v="-760"/>
    <n v="-766"/>
    <n v="-1048"/>
    <n v="-710"/>
    <n v="-1182"/>
    <n v="-958"/>
    <n v="-818"/>
    <n v="-698"/>
    <n v="-873"/>
    <n v="-1070"/>
    <n v="-675"/>
    <n v="-782"/>
    <n v="-10340"/>
    <n v="0"/>
    <n v="-7755"/>
  </r>
  <r>
    <s v="PPLETO: TOTAL OPERATING EXPENSE"/>
    <m/>
    <n v="501990"/>
    <s v="FUEL HANDLING - INDIRECT"/>
    <x v="1"/>
    <s v="0321 - TRIMBLE COUNTY 2 - GENERATION"/>
    <x v="6"/>
    <s v="PNTL: TOTAL NON-LABOR"/>
    <s v="MA60KU"/>
    <s v="MA 60 KU"/>
    <s v="OTHER"/>
    <s v="P42100: GENERATION"/>
    <n v="-760"/>
    <n v="-766"/>
    <n v="-1048"/>
    <n v="-710"/>
    <n v="-1182"/>
    <n v="-958"/>
    <n v="-818"/>
    <n v="-698"/>
    <n v="-873"/>
    <n v="-1070"/>
    <n v="-675"/>
    <n v="-782"/>
    <n v="-10340"/>
    <n v="0"/>
    <n v="-7755"/>
  </r>
  <r>
    <s v="PPLETO: TOTAL OPERATING EXPENSE"/>
    <m/>
    <n v="512017"/>
    <s v="MTCE-SLUDGE STAB SYS"/>
    <x v="1"/>
    <s v="0321 - TRIMBLE COUNTY 2 - GENERATION"/>
    <x v="4"/>
    <s v="PNTL: TOTAL NON-LABOR"/>
    <s v="MA60KU"/>
    <s v="MA 60 KU"/>
    <s v="OTHER"/>
    <s v="P42100: GENERATION"/>
    <n v="-759"/>
    <n v="-759"/>
    <n v="-759"/>
    <n v="-1179"/>
    <n v="-1179"/>
    <n v="-10046"/>
    <n v="-1320"/>
    <n v="-1320"/>
    <n v="-1320"/>
    <n v="-1320"/>
    <n v="-759"/>
    <n v="-759"/>
    <n v="-21478"/>
    <n v="0"/>
    <n v="-16108.5"/>
  </r>
  <r>
    <s v="PPLETO: TOTAL OPERATING EXPENSE"/>
    <m/>
    <n v="510900"/>
    <s v="MTCE SUPER/ENG - STEAM - INDIRECT"/>
    <x v="1"/>
    <s v="0311 - TRIMBLE COUNTY 1 - GENERATION"/>
    <x v="6"/>
    <s v="PNTL: TOTAL NON-LABOR"/>
    <s v="MA42LGE"/>
    <s v="MA42LGE TC"/>
    <s v="OTHER"/>
    <s v="P42100: GENERATION"/>
    <n v="-758"/>
    <n v="-899"/>
    <n v="-2187"/>
    <n v="-1406"/>
    <n v="-1434"/>
    <n v="-2104"/>
    <n v="-1960"/>
    <n v="-1312"/>
    <n v="-2264"/>
    <n v="-1562"/>
    <n v="-3020"/>
    <n v="-827"/>
    <n v="-19731"/>
    <n v="-14798.25"/>
    <n v="0"/>
  </r>
  <r>
    <s v="PPLETO: TOTAL OPERATING EXPENSE"/>
    <m/>
    <n v="501990"/>
    <s v="FUEL HANDLING - INDIRECT"/>
    <x v="1"/>
    <s v="0311 - TRIMBLE COUNTY 1 - GENERATION"/>
    <x v="1"/>
    <s v="PNTL: TOTAL NON-LABOR"/>
    <s v="MA42LGE"/>
    <s v="MA42LGE TC"/>
    <s v="OTHER"/>
    <s v="P42100: GENERATION"/>
    <n v="-758"/>
    <n v="-758"/>
    <n v="-758"/>
    <n v="-758"/>
    <n v="-758"/>
    <n v="-758"/>
    <n v="-758"/>
    <n v="-758"/>
    <n v="-758"/>
    <n v="-758"/>
    <n v="-758"/>
    <n v="-758"/>
    <n v="-9097"/>
    <n v="-6822.75"/>
    <n v="0"/>
  </r>
  <r>
    <s v="PPLETO: TOTAL OPERATING EXPENSE"/>
    <m/>
    <n v="506109"/>
    <s v="SORBENT INJECTION OPERATION"/>
    <x v="1"/>
    <s v="0321 - TRIMBLE COUNTY 2 - GENERATION"/>
    <x v="5"/>
    <s v="PNTL: TOTAL NON-LABOR"/>
    <s v="MA46LGE"/>
    <s v="MA 46 LGE"/>
    <s v="OTHER"/>
    <s v="P42100: GENERATION"/>
    <n v="-758"/>
    <n v="-758"/>
    <n v="-758"/>
    <n v="-758"/>
    <n v="-758"/>
    <n v="-758"/>
    <n v="-1259"/>
    <n v="-1259"/>
    <n v="-1259"/>
    <n v="-1259"/>
    <n v="-1259"/>
    <n v="-1259"/>
    <n v="-12099"/>
    <n v="0"/>
    <n v="-9074.25"/>
  </r>
  <r>
    <s v="PPLETO: TOTAL OPERATING EXPENSE"/>
    <m/>
    <n v="510900"/>
    <s v="MTCE SUPER/ENG - STEAM - INDIRECT"/>
    <x v="1"/>
    <s v="0311 - TRIMBLE COUNTY 1 - GENERATION"/>
    <x v="3"/>
    <s v="PNTL: TOTAL NON-LABOR"/>
    <s v="MA42LGE"/>
    <s v="MA42LGE TC"/>
    <s v="OTHER"/>
    <s v="P42100: GENERATION"/>
    <n v="-752"/>
    <n v="-868"/>
    <n v="-2408"/>
    <n v="-1467"/>
    <n v="-1633"/>
    <n v="-2355"/>
    <n v="-2284"/>
    <n v="-1234"/>
    <n v="-2495"/>
    <n v="-1797"/>
    <n v="-2867"/>
    <n v="-829"/>
    <n v="-20990"/>
    <n v="-15742.5"/>
    <n v="0"/>
  </r>
  <r>
    <s v="PPLETO: TOTAL OPERATING EXPENSE"/>
    <m/>
    <n v="501990"/>
    <s v="FUEL HANDLING - INDIRECT"/>
    <x v="1"/>
    <s v="0311 - TRIMBLE COUNTY 1 - GENERATION"/>
    <x v="0"/>
    <s v="PNTL: TOTAL NON-LABOR"/>
    <s v="MA42LGE"/>
    <s v="MA42LGE TC"/>
    <s v="OTHER"/>
    <s v="P42100: GENERATION"/>
    <n v="-740"/>
    <n v="-740"/>
    <n v="-740"/>
    <n v="-740"/>
    <n v="-740"/>
    <n v="-740"/>
    <n v="-740"/>
    <n v="-740"/>
    <n v="-740"/>
    <n v="-740"/>
    <n v="-740"/>
    <n v="-740"/>
    <n v="-8886"/>
    <n v="-6664.5"/>
    <n v="0"/>
  </r>
  <r>
    <s v="PPLETO: TOTAL OPERATING EXPENSE"/>
    <m/>
    <n v="512017"/>
    <s v="MTCE-SLUDGE STAB SYS"/>
    <x v="1"/>
    <s v="0321 - TRIMBLE COUNTY 2 - GENERATION"/>
    <x v="3"/>
    <s v="PNTL: TOTAL NON-LABOR"/>
    <s v="MA60KU"/>
    <s v="MA 60 KU"/>
    <s v="OTHER"/>
    <s v="P42100: GENERATION"/>
    <n v="-737"/>
    <n v="-737"/>
    <n v="-737"/>
    <n v="-1145"/>
    <n v="-1145"/>
    <n v="-9753"/>
    <n v="-1281"/>
    <n v="-1281"/>
    <n v="-1281"/>
    <n v="-1281"/>
    <n v="-737"/>
    <n v="-737"/>
    <n v="-20852"/>
    <n v="0"/>
    <n v="-15639"/>
  </r>
  <r>
    <s v="PPLETO: TOTAL OPERATING EXPENSE"/>
    <m/>
    <n v="510900"/>
    <s v="MTCE SUPER/ENG - STEAM - INDIRECT"/>
    <x v="1"/>
    <s v="0311 - TRIMBLE COUNTY 1 - GENERATION"/>
    <x v="2"/>
    <s v="PNTL: TOTAL NON-LABOR"/>
    <s v="MA42LGE"/>
    <s v="MA42LGE TC"/>
    <s v="OTHER"/>
    <s v="P42100: GENERATION"/>
    <n v="-731"/>
    <n v="-845"/>
    <n v="-2338"/>
    <n v="-1425"/>
    <n v="-1587"/>
    <n v="-2289"/>
    <n v="-2220"/>
    <n v="-1200"/>
    <n v="-2424"/>
    <n v="-1745"/>
    <n v="-2785"/>
    <n v="-806"/>
    <n v="-20396"/>
    <n v="-15297"/>
    <n v="0"/>
  </r>
  <r>
    <s v="PPLETO: TOTAL OPERATING EXPENSE"/>
    <m/>
    <n v="500900"/>
    <s v="OPER SUPER/ENG - INDIRECT"/>
    <x v="1"/>
    <s v="0311 - TRIMBLE COUNTY 1 - GENERATION"/>
    <x v="8"/>
    <s v="PLTL: TOTAL LABOR"/>
    <s v="MA42LGE"/>
    <s v="MA42LGE TC"/>
    <s v="OTHER"/>
    <s v="P42100: GENERATION"/>
    <n v="-726"/>
    <n v="-18"/>
    <n v="622"/>
    <n v="641"/>
    <n v="570"/>
    <n v="1855"/>
    <n v="1148"/>
    <n v="1020"/>
    <n v="1744"/>
    <n v="872"/>
    <n v="2358"/>
    <n v="2669"/>
    <n v="12754"/>
    <n v="9565.5"/>
    <n v="0"/>
  </r>
  <r>
    <s v="PPLETO: TOTAL OPERATING EXPENSE"/>
    <m/>
    <n v="501990"/>
    <s v="FUEL HANDLING - INDIRECT"/>
    <x v="1"/>
    <s v="0311 - TRIMBLE COUNTY 1 - GENERATION"/>
    <x v="9"/>
    <s v="PNTL: TOTAL NON-LABOR"/>
    <s v="MA42LGE"/>
    <s v="MA42LGE TC"/>
    <s v="OTHER"/>
    <s v="P42100: GENERATION"/>
    <n v="-723"/>
    <n v="-723"/>
    <n v="-723"/>
    <n v="-723"/>
    <n v="-723"/>
    <n v="-723"/>
    <n v="-723"/>
    <n v="-723"/>
    <n v="-723"/>
    <n v="-723"/>
    <n v="-723"/>
    <n v="-723"/>
    <n v="-8679"/>
    <n v="-6509.25"/>
    <n v="0"/>
  </r>
  <r>
    <s v="PPLETO: TOTAL OPERATING EXPENSE"/>
    <m/>
    <n v="501990"/>
    <s v="FUEL HANDLING - INDIRECT"/>
    <x v="1"/>
    <s v="0311 - TRIMBLE COUNTY 1 - GENERATION"/>
    <x v="7"/>
    <s v="PNTL: TOTAL NON-LABOR"/>
    <s v="MA42LGE"/>
    <s v="MA42LGE TC"/>
    <s v="OTHER"/>
    <s v="P42100: GENERATION"/>
    <n v="-718"/>
    <n v="-718"/>
    <n v="-718"/>
    <n v="-718"/>
    <n v="-718"/>
    <n v="-718"/>
    <n v="-718"/>
    <n v="-718"/>
    <n v="-718"/>
    <n v="-718"/>
    <n v="-718"/>
    <n v="-718"/>
    <n v="-8621"/>
    <n v="-6465.75"/>
    <n v="0"/>
  </r>
  <r>
    <s v="PPLETO: TOTAL OPERATING EXPENSE"/>
    <m/>
    <n v="501990"/>
    <s v="FUEL HANDLING - INDIRECT"/>
    <x v="1"/>
    <s v="0311 - TRIMBLE COUNTY 1 - GENERATION"/>
    <x v="8"/>
    <s v="PNTL: TOTAL NON-LABOR"/>
    <s v="MA42LGE"/>
    <s v="MA42LGE TC"/>
    <s v="OTHER"/>
    <s v="P42100: GENERATION"/>
    <n v="-718"/>
    <n v="-718"/>
    <n v="-718"/>
    <n v="-718"/>
    <n v="-718"/>
    <n v="-718"/>
    <n v="-718"/>
    <n v="-718"/>
    <n v="-718"/>
    <n v="-718"/>
    <n v="-718"/>
    <n v="-718"/>
    <n v="-8621"/>
    <n v="-6465.75"/>
    <n v="0"/>
  </r>
  <r>
    <s v="PPLETO: TOTAL OPERATING EXPENSE"/>
    <m/>
    <n v="512017"/>
    <s v="MTCE-SLUDGE STAB SYS"/>
    <x v="1"/>
    <s v="0321 - TRIMBLE COUNTY 2 - GENERATION"/>
    <x v="2"/>
    <s v="PNTL: TOTAL NON-LABOR"/>
    <s v="MA60KU"/>
    <s v="MA 60 KU"/>
    <s v="OTHER"/>
    <s v="P42100: GENERATION"/>
    <n v="-715"/>
    <n v="-715"/>
    <n v="-715"/>
    <n v="-1112"/>
    <n v="-1112"/>
    <n v="-9469"/>
    <n v="-1244"/>
    <n v="-1244"/>
    <n v="-1244"/>
    <n v="-1244"/>
    <n v="-715"/>
    <n v="-715"/>
    <n v="-20245"/>
    <n v="0"/>
    <n v="-15183.75"/>
  </r>
  <r>
    <s v="PPLETO: TOTAL OPERATING EXPENSE"/>
    <m/>
    <n v="510900"/>
    <s v="MTCE SUPER/ENG - STEAM - INDIRECT"/>
    <x v="1"/>
    <s v="0311 - TRIMBLE COUNTY 1 - GENERATION"/>
    <x v="1"/>
    <s v="PNTL: TOTAL NON-LABOR"/>
    <s v="MA42LGE"/>
    <s v="MA42LGE TC"/>
    <s v="OTHER"/>
    <s v="P42100: GENERATION"/>
    <n v="-711"/>
    <n v="-822"/>
    <n v="-2271"/>
    <n v="-1384"/>
    <n v="-1542"/>
    <n v="-2225"/>
    <n v="-2159"/>
    <n v="-1167"/>
    <n v="-2355"/>
    <n v="-1695"/>
    <n v="-2705"/>
    <n v="-783"/>
    <n v="-19819"/>
    <n v="-14864.25"/>
    <n v="0"/>
  </r>
  <r>
    <s v="PPLETO: TOTAL OPERATING EXPENSE"/>
    <m/>
    <n v="512017"/>
    <s v="MTCE-SLUDGE STAB SYS"/>
    <x v="1"/>
    <s v="0321 - TRIMBLE COUNTY 2 - GENERATION"/>
    <x v="1"/>
    <s v="PNTL: TOTAL NON-LABOR"/>
    <s v="MA60KU"/>
    <s v="MA 60 KU"/>
    <s v="OTHER"/>
    <s v="P42100: GENERATION"/>
    <n v="-695"/>
    <n v="-695"/>
    <n v="-695"/>
    <n v="-1079"/>
    <n v="-1079"/>
    <n v="-9194"/>
    <n v="-1208"/>
    <n v="-1208"/>
    <n v="-1208"/>
    <n v="-1208"/>
    <n v="-695"/>
    <n v="-695"/>
    <n v="-19655"/>
    <n v="0"/>
    <n v="-14741.25"/>
  </r>
  <r>
    <s v="PPLETO: TOTAL OPERATING EXPENSE"/>
    <m/>
    <n v="510900"/>
    <s v="MTCE SUPER/ENG - STEAM - INDIRECT"/>
    <x v="1"/>
    <s v="0311 - TRIMBLE COUNTY 1 - GENERATION"/>
    <x v="0"/>
    <s v="PNTL: TOTAL NON-LABOR"/>
    <s v="MA42LGE"/>
    <s v="MA42LGE TC"/>
    <s v="OTHER"/>
    <s v="P42100: GENERATION"/>
    <n v="-691"/>
    <n v="-799"/>
    <n v="-2206"/>
    <n v="-1345"/>
    <n v="-1499"/>
    <n v="-2162"/>
    <n v="-2099"/>
    <n v="-1134"/>
    <n v="-2288"/>
    <n v="-1647"/>
    <n v="-2628"/>
    <n v="-761"/>
    <n v="-19258"/>
    <n v="-14443.5"/>
    <n v="0"/>
  </r>
  <r>
    <s v="PPLETO: TOTAL OPERATING EXPENSE"/>
    <m/>
    <n v="500900"/>
    <s v="OPER SUPER/ENG - INDIRECT"/>
    <x v="1"/>
    <s v="0321 - TRIMBLE COUNTY 2 - GENERATION"/>
    <x v="5"/>
    <s v="PNTL: TOTAL NON-LABOR"/>
    <s v="MA46LGE"/>
    <s v="MA 46 LGE"/>
    <s v="OTHER"/>
    <s v="P42100: GENERATION"/>
    <n v="-687"/>
    <n v="-1063"/>
    <n v="-684"/>
    <n v="-691"/>
    <n v="-687"/>
    <n v="-725"/>
    <n v="-689"/>
    <n v="-689"/>
    <n v="-690"/>
    <n v="-696"/>
    <n v="-715"/>
    <n v="-692"/>
    <n v="-8708"/>
    <n v="0"/>
    <n v="-6531"/>
  </r>
  <r>
    <s v="PPLETO: TOTAL OPERATING EXPENSE"/>
    <m/>
    <n v="500900"/>
    <s v="OPER SUPER/ENG - INDIRECT"/>
    <x v="1"/>
    <s v="0321 - TRIMBLE COUNTY 2 - GENERATION"/>
    <x v="6"/>
    <s v="PNTL: TOTAL NON-LABOR"/>
    <s v="MA46LGE"/>
    <s v="MA 46 LGE"/>
    <s v="OTHER"/>
    <s v="P42100: GENERATION"/>
    <n v="-683"/>
    <n v="-910"/>
    <n v="-520"/>
    <n v="-527"/>
    <n v="-519"/>
    <n v="-555"/>
    <n v="-520"/>
    <n v="-515"/>
    <n v="-515"/>
    <n v="-522"/>
    <n v="-545"/>
    <n v="-523"/>
    <n v="-6855"/>
    <n v="0"/>
    <n v="-5141.25"/>
  </r>
  <r>
    <s v="PPLETO: TOTAL OPERATING EXPENSE"/>
    <m/>
    <n v="512005"/>
    <s v="MAINTENANCE-SDRS"/>
    <x v="1"/>
    <s v="0311 - TRIMBLE COUNTY 1 - GENERATION"/>
    <x v="4"/>
    <s v="PNTL: TOTAL NON-LABOR"/>
    <s v="MA42LGE"/>
    <s v="MA42LGE TC"/>
    <s v="OTHER"/>
    <s v="P42100: GENERATION"/>
    <n v="-683"/>
    <n v="-2336"/>
    <n v="-4333"/>
    <n v="-2336"/>
    <n v="-683"/>
    <n v="-683"/>
    <n v="-16369"/>
    <n v="-9284"/>
    <n v="-9445"/>
    <n v="-17809"/>
    <n v="-683"/>
    <n v="-4573"/>
    <n v="-69216"/>
    <n v="-51912"/>
    <n v="0"/>
  </r>
  <r>
    <s v="PPLETO: TOTAL OPERATING EXPENSE"/>
    <m/>
    <n v="512017"/>
    <s v="MTCE-SLUDGE STAB SYS"/>
    <x v="1"/>
    <s v="0321 - TRIMBLE COUNTY 2 - GENERATION"/>
    <x v="0"/>
    <s v="PNTL: TOTAL NON-LABOR"/>
    <s v="MA60KU"/>
    <s v="MA 60 KU"/>
    <s v="OTHER"/>
    <s v="P42100: GENERATION"/>
    <n v="-674"/>
    <n v="-674"/>
    <n v="-674"/>
    <n v="-1048"/>
    <n v="-1048"/>
    <n v="-8926"/>
    <n v="-1172"/>
    <n v="-1172"/>
    <n v="-1172"/>
    <n v="-1172"/>
    <n v="-674"/>
    <n v="-674"/>
    <n v="-19083"/>
    <n v="0"/>
    <n v="-14312.25"/>
  </r>
  <r>
    <s v="PPLETO: TOTAL OPERATING EXPENSE"/>
    <m/>
    <n v="510900"/>
    <s v="MTCE SUPER/ENG - STEAM - INDIRECT"/>
    <x v="1"/>
    <s v="0311 - TRIMBLE COUNTY 1 - GENERATION"/>
    <x v="9"/>
    <s v="PNTL: TOTAL NON-LABOR"/>
    <s v="MA42LGE"/>
    <s v="MA42LGE TC"/>
    <s v="OTHER"/>
    <s v="P42100: GENERATION"/>
    <n v="-672"/>
    <n v="-778"/>
    <n v="-2142"/>
    <n v="-1306"/>
    <n v="-1457"/>
    <n v="-2101"/>
    <n v="-2040"/>
    <n v="-1103"/>
    <n v="-2223"/>
    <n v="-1600"/>
    <n v="-2553"/>
    <n v="-740"/>
    <n v="-18714"/>
    <n v="-14035.5"/>
    <n v="0"/>
  </r>
  <r>
    <s v="PPLETO: TOTAL OPERATING EXPENSE"/>
    <m/>
    <n v="512102"/>
    <s v="SORBENT INJECTION MAINTENANCE"/>
    <x v="1"/>
    <s v="0321 - TRIMBLE COUNTY 2 - GENERATION"/>
    <x v="4"/>
    <s v="PNTL: TOTAL NON-LABOR"/>
    <s v="MA60KU"/>
    <s v="MA 60 KU"/>
    <s v="OTHER"/>
    <s v="P42100: GENERATION"/>
    <n v="-671"/>
    <n v="-671"/>
    <n v="-671"/>
    <n v="-671"/>
    <n v="-671"/>
    <n v="-671"/>
    <n v="-671"/>
    <n v="-671"/>
    <n v="-671"/>
    <n v="-671"/>
    <n v="-671"/>
    <n v="-671"/>
    <n v="-8049"/>
    <n v="0"/>
    <n v="-6036.75"/>
  </r>
  <r>
    <s v="PPLETO: TOTAL OPERATING EXPENSE"/>
    <m/>
    <n v="512005"/>
    <s v="MAINTENANCE-SDRS"/>
    <x v="1"/>
    <s v="0311 - TRIMBLE COUNTY 1 - GENERATION"/>
    <x v="3"/>
    <s v="PNTL: TOTAL NON-LABOR"/>
    <s v="MA42LGE"/>
    <s v="MA42LGE TC"/>
    <s v="OTHER"/>
    <s v="P42100: GENERATION"/>
    <n v="-669"/>
    <n v="-2274"/>
    <n v="-4213"/>
    <n v="-2274"/>
    <n v="-669"/>
    <n v="-669"/>
    <n v="-15898"/>
    <n v="-9020"/>
    <n v="-9176"/>
    <n v="-17296"/>
    <n v="-669"/>
    <n v="-4447"/>
    <n v="-67276"/>
    <n v="-50457"/>
    <n v="0"/>
  </r>
  <r>
    <s v="PPLETO: TOTAL OPERATING EXPENSE"/>
    <m/>
    <n v="512102"/>
    <s v="SORBENT INJECTION MAINTENANCE"/>
    <x v="1"/>
    <s v="0321 - TRIMBLE COUNTY 2 - GENERATION"/>
    <x v="3"/>
    <s v="PNTL: TOTAL NON-LABOR"/>
    <s v="MA60KU"/>
    <s v="MA 60 KU"/>
    <s v="OTHER"/>
    <s v="P42100: GENERATION"/>
    <n v="-658"/>
    <n v="-658"/>
    <n v="-658"/>
    <n v="-658"/>
    <n v="-658"/>
    <n v="-658"/>
    <n v="-658"/>
    <n v="-658"/>
    <n v="-658"/>
    <n v="-658"/>
    <n v="-658"/>
    <n v="-658"/>
    <n v="-7891"/>
    <n v="0"/>
    <n v="-5918.25"/>
  </r>
  <r>
    <s v="PPLETO: TOTAL OPERATING EXPENSE"/>
    <m/>
    <n v="512005"/>
    <s v="MAINTENANCE-SDRS"/>
    <x v="1"/>
    <s v="0311 - TRIMBLE COUNTY 1 - GENERATION"/>
    <x v="2"/>
    <s v="PNTL: TOTAL NON-LABOR"/>
    <s v="MA42LGE"/>
    <s v="MA42LGE TC"/>
    <s v="OTHER"/>
    <s v="P42100: GENERATION"/>
    <n v="-656"/>
    <n v="-2215"/>
    <n v="-4097"/>
    <n v="-2215"/>
    <n v="-656"/>
    <n v="-656"/>
    <n v="-15441"/>
    <n v="-8764"/>
    <n v="-8915"/>
    <n v="-16798"/>
    <n v="-656"/>
    <n v="-4323"/>
    <n v="-65392"/>
    <n v="-49044"/>
    <n v="0"/>
  </r>
  <r>
    <s v="PPLETO: TOTAL OPERATING EXPENSE"/>
    <m/>
    <n v="512017"/>
    <s v="MTCE-SLUDGE STAB SYS"/>
    <x v="1"/>
    <s v="0321 - TRIMBLE COUNTY 2 - GENERATION"/>
    <x v="7"/>
    <s v="PNTL: TOTAL NON-LABOR"/>
    <s v="MA60KU"/>
    <s v="MA 60 KU"/>
    <s v="OTHER"/>
    <s v="P42100: GENERATION"/>
    <n v="-655"/>
    <n v="-655"/>
    <n v="-655"/>
    <n v="-1017"/>
    <n v="-1017"/>
    <n v="-8666"/>
    <n v="-1138"/>
    <n v="-1138"/>
    <n v="-1138"/>
    <n v="-1138"/>
    <n v="-655"/>
    <n v="-655"/>
    <n v="-18527"/>
    <n v="0"/>
    <n v="-13895.25"/>
  </r>
  <r>
    <s v="PPLETO: TOTAL OPERATING EXPENSE"/>
    <m/>
    <n v="512017"/>
    <s v="MTCE-SLUDGE STAB SYS"/>
    <x v="1"/>
    <s v="0321 - TRIMBLE COUNTY 2 - GENERATION"/>
    <x v="8"/>
    <s v="PNTL: TOTAL NON-LABOR"/>
    <s v="MA60KU"/>
    <s v="MA 60 KU"/>
    <s v="OTHER"/>
    <s v="P42100: GENERATION"/>
    <n v="-655"/>
    <n v="-655"/>
    <n v="-655"/>
    <n v="-1017"/>
    <n v="-1017"/>
    <n v="-8666"/>
    <n v="-1138"/>
    <n v="-1138"/>
    <n v="-1138"/>
    <n v="-1138"/>
    <n v="-655"/>
    <n v="-655"/>
    <n v="-18527"/>
    <n v="0"/>
    <n v="-13895.25"/>
  </r>
  <r>
    <s v="PPLETO: TOTAL OPERATING EXPENSE"/>
    <m/>
    <n v="512017"/>
    <s v="MTCE-SLUDGE STAB SYS"/>
    <x v="1"/>
    <s v="0321 - TRIMBLE COUNTY 2 - GENERATION"/>
    <x v="9"/>
    <s v="PNTL: TOTAL NON-LABOR"/>
    <s v="MA60KU"/>
    <s v="MA 60 KU"/>
    <s v="OTHER"/>
    <s v="P42100: GENERATION"/>
    <n v="-655"/>
    <n v="-655"/>
    <n v="-655"/>
    <n v="-1017"/>
    <n v="-1017"/>
    <n v="-8666"/>
    <n v="-1138"/>
    <n v="-1138"/>
    <n v="-1138"/>
    <n v="-1138"/>
    <n v="-655"/>
    <n v="-655"/>
    <n v="-18527"/>
    <n v="0"/>
    <n v="-13895.25"/>
  </r>
  <r>
    <s v="PPLETO: TOTAL OPERATING EXPENSE"/>
    <m/>
    <n v="512102"/>
    <s v="SORBENT INJECTION MAINTENANCE"/>
    <x v="1"/>
    <s v="0321 - TRIMBLE COUNTY 2 - GENERATION"/>
    <x v="2"/>
    <s v="PNTL: TOTAL NON-LABOR"/>
    <s v="MA60KU"/>
    <s v="MA 60 KU"/>
    <s v="OTHER"/>
    <s v="P42100: GENERATION"/>
    <n v="-645"/>
    <n v="-645"/>
    <n v="-645"/>
    <n v="-645"/>
    <n v="-645"/>
    <n v="-645"/>
    <n v="-645"/>
    <n v="-645"/>
    <n v="-645"/>
    <n v="-645"/>
    <n v="-645"/>
    <n v="-645"/>
    <n v="-7736"/>
    <n v="0"/>
    <n v="-5802"/>
  </r>
  <r>
    <s v="PPLETO: TOTAL OPERATING EXPENSE"/>
    <m/>
    <n v="512005"/>
    <s v="MAINTENANCE-SDRS"/>
    <x v="1"/>
    <s v="0311 - TRIMBLE COUNTY 1 - GENERATION"/>
    <x v="1"/>
    <s v="PNTL: TOTAL NON-LABOR"/>
    <s v="MA42LGE"/>
    <s v="MA42LGE TC"/>
    <s v="OTHER"/>
    <s v="P42100: GENERATION"/>
    <n v="-643"/>
    <n v="-2156"/>
    <n v="-3984"/>
    <n v="-2156"/>
    <n v="-643"/>
    <n v="-643"/>
    <n v="-14998"/>
    <n v="-8515"/>
    <n v="-8662"/>
    <n v="-16316"/>
    <n v="-643"/>
    <n v="-4204"/>
    <n v="-63564"/>
    <n v="-47673"/>
    <n v="0"/>
  </r>
  <r>
    <s v="PPLETO: TOTAL OPERATING EXPENSE"/>
    <m/>
    <n v="500900"/>
    <s v="OPER SUPER/ENG - INDIRECT"/>
    <x v="1"/>
    <s v="0321 - TRIMBLE COUNTY 2 - GENERATION"/>
    <x v="7"/>
    <s v="PLTL: TOTAL LABOR"/>
    <s v="MA46LGE"/>
    <s v="MA 46 LGE"/>
    <s v="OTHER"/>
    <s v="P42100: GENERATION"/>
    <n v="-643"/>
    <n v="-442"/>
    <n v="-532"/>
    <n v="-149"/>
    <n v="-337"/>
    <n v="-207"/>
    <n v="5"/>
    <n v="-299"/>
    <n v="-1"/>
    <n v="-162"/>
    <n v="46"/>
    <n v="328"/>
    <n v="-2391"/>
    <n v="0"/>
    <n v="-1793.25"/>
  </r>
  <r>
    <s v="PPLETO: TOTAL OPERATING EXPENSE"/>
    <m/>
    <n v="501990"/>
    <s v="FUEL HANDLING - INDIRECT"/>
    <x v="1"/>
    <s v="0311 - TRIMBLE COUNTY 1 - GENERATION"/>
    <x v="5"/>
    <s v="PNTL: TOTAL NON-LABOR"/>
    <s v="MA42LGE"/>
    <s v="MA42LGE TC"/>
    <s v="OTHER"/>
    <s v="P42100: GENERATION"/>
    <n v="-634"/>
    <n v="-639"/>
    <n v="-873"/>
    <n v="-592"/>
    <n v="-985"/>
    <n v="-799"/>
    <n v="-682"/>
    <n v="-582"/>
    <n v="-728"/>
    <n v="-892"/>
    <n v="-563"/>
    <n v="-652"/>
    <n v="-8621"/>
    <n v="-6465.75"/>
    <n v="0"/>
  </r>
  <r>
    <s v="PPLETO: TOTAL OPERATING EXPENSE"/>
    <m/>
    <n v="501990"/>
    <s v="FUEL HANDLING - INDIRECT"/>
    <x v="1"/>
    <s v="0311 - TRIMBLE COUNTY 1 - GENERATION"/>
    <x v="6"/>
    <s v="PNTL: TOTAL NON-LABOR"/>
    <s v="MA42LGE"/>
    <s v="MA42LGE TC"/>
    <s v="OTHER"/>
    <s v="P42100: GENERATION"/>
    <n v="-634"/>
    <n v="-639"/>
    <n v="-873"/>
    <n v="-592"/>
    <n v="-985"/>
    <n v="-799"/>
    <n v="-682"/>
    <n v="-582"/>
    <n v="-728"/>
    <n v="-892"/>
    <n v="-563"/>
    <n v="-652"/>
    <n v="-8621"/>
    <n v="-6465.75"/>
    <n v="0"/>
  </r>
  <r>
    <s v="PPLETO: TOTAL OPERATING EXPENSE"/>
    <m/>
    <n v="512102"/>
    <s v="SORBENT INJECTION MAINTENANCE"/>
    <x v="1"/>
    <s v="0321 - TRIMBLE COUNTY 2 - GENERATION"/>
    <x v="1"/>
    <s v="PNTL: TOTAL NON-LABOR"/>
    <s v="MA60KU"/>
    <s v="MA 60 KU"/>
    <s v="OTHER"/>
    <s v="P42100: GENERATION"/>
    <n v="-632"/>
    <n v="-632"/>
    <n v="-632"/>
    <n v="-632"/>
    <n v="-632"/>
    <n v="-632"/>
    <n v="-632"/>
    <n v="-632"/>
    <n v="-632"/>
    <n v="-632"/>
    <n v="-632"/>
    <n v="-632"/>
    <n v="-7584"/>
    <n v="0"/>
    <n v="-5688"/>
  </r>
  <r>
    <s v="PPLETO: TOTAL OPERATING EXPENSE"/>
    <m/>
    <n v="512005"/>
    <s v="MAINTENANCE-SDRS"/>
    <x v="1"/>
    <s v="0311 - TRIMBLE COUNTY 1 - GENERATION"/>
    <x v="0"/>
    <s v="PNTL: TOTAL NON-LABOR"/>
    <s v="MA42LGE"/>
    <s v="MA42LGE TC"/>
    <s v="OTHER"/>
    <s v="P42100: GENERATION"/>
    <n v="-631"/>
    <n v="-2100"/>
    <n v="-3874"/>
    <n v="-2100"/>
    <n v="-631"/>
    <n v="-631"/>
    <n v="-14567"/>
    <n v="-8273"/>
    <n v="-8416"/>
    <n v="-15847"/>
    <n v="-631"/>
    <n v="-4088"/>
    <n v="-61786"/>
    <n v="-46339.5"/>
    <n v="0"/>
  </r>
  <r>
    <s v="PPLETO: TOTAL OPERATING EXPENSE"/>
    <m/>
    <n v="512102"/>
    <s v="SORBENT INJECTION MAINTENANCE"/>
    <x v="1"/>
    <s v="0321 - TRIMBLE COUNTY 2 - GENERATION"/>
    <x v="0"/>
    <s v="PNTL: TOTAL NON-LABOR"/>
    <s v="MA60KU"/>
    <s v="MA 60 KU"/>
    <s v="OTHER"/>
    <s v="P42100: GENERATION"/>
    <n v="-620"/>
    <n v="-620"/>
    <n v="-620"/>
    <n v="-620"/>
    <n v="-620"/>
    <n v="-620"/>
    <n v="-620"/>
    <n v="-620"/>
    <n v="-620"/>
    <n v="-620"/>
    <n v="-620"/>
    <n v="-620"/>
    <n v="-7436"/>
    <n v="0"/>
    <n v="-5577"/>
  </r>
  <r>
    <s v="PPLETO: TOTAL OPERATING EXPENSE"/>
    <m/>
    <n v="512005"/>
    <s v="MAINTENANCE-SDRS"/>
    <x v="1"/>
    <s v="0311 - TRIMBLE COUNTY 1 - GENERATION"/>
    <x v="5"/>
    <s v="PNTL: TOTAL NON-LABOR"/>
    <s v="MA42LGE"/>
    <s v="MA42LGE TC"/>
    <s v="OTHER"/>
    <s v="P42100: GENERATION"/>
    <n v="-618"/>
    <n v="-2044"/>
    <n v="-3767"/>
    <n v="-2044"/>
    <n v="-618"/>
    <n v="-618"/>
    <n v="-14149"/>
    <n v="-8038"/>
    <n v="-8176"/>
    <n v="-15391"/>
    <n v="-15391"/>
    <n v="-3974"/>
    <n v="-74831"/>
    <n v="-56123.25"/>
    <n v="0"/>
  </r>
  <r>
    <s v="PPLETO: TOTAL OPERATING EXPENSE"/>
    <m/>
    <n v="512005"/>
    <s v="MAINTENANCE-SDRS"/>
    <x v="1"/>
    <s v="0311 - TRIMBLE COUNTY 1 - GENERATION"/>
    <x v="6"/>
    <s v="PNTL: TOTAL NON-LABOR"/>
    <s v="MA42LGE"/>
    <s v="MA42LGE TC"/>
    <s v="OTHER"/>
    <s v="P42100: GENERATION"/>
    <n v="-618"/>
    <n v="-2044"/>
    <n v="-3767"/>
    <n v="-2044"/>
    <n v="-618"/>
    <n v="-618"/>
    <n v="-14149"/>
    <n v="-8038"/>
    <n v="-8176"/>
    <n v="-15391"/>
    <n v="-15391"/>
    <n v="-3974"/>
    <n v="-74831"/>
    <n v="-56123.25"/>
    <n v="0"/>
  </r>
  <r>
    <s v="PPLETO: TOTAL OPERATING EXPENSE"/>
    <m/>
    <n v="512005"/>
    <s v="MAINTENANCE-SDRS"/>
    <x v="1"/>
    <s v="0311 - TRIMBLE COUNTY 1 - GENERATION"/>
    <x v="7"/>
    <s v="PNTL: TOTAL NON-LABOR"/>
    <s v="MA42LGE"/>
    <s v="MA42LGE TC"/>
    <s v="OTHER"/>
    <s v="P42100: GENERATION"/>
    <n v="-618"/>
    <n v="-2044"/>
    <n v="-3767"/>
    <n v="-2044"/>
    <n v="-618"/>
    <n v="-618"/>
    <n v="-14149"/>
    <n v="-8038"/>
    <n v="-8176"/>
    <n v="-15391"/>
    <n v="-15391"/>
    <n v="-3974"/>
    <n v="-74831"/>
    <n v="-56123.25"/>
    <n v="0"/>
  </r>
  <r>
    <s v="PPLETO: TOTAL OPERATING EXPENSE"/>
    <m/>
    <n v="512005"/>
    <s v="MAINTENANCE-SDRS"/>
    <x v="1"/>
    <s v="0311 - TRIMBLE COUNTY 1 - GENERATION"/>
    <x v="8"/>
    <s v="PNTL: TOTAL NON-LABOR"/>
    <s v="MA42LGE"/>
    <s v="MA42LGE TC"/>
    <s v="OTHER"/>
    <s v="P42100: GENERATION"/>
    <n v="-618"/>
    <n v="-2044"/>
    <n v="-3767"/>
    <n v="-2044"/>
    <n v="-618"/>
    <n v="-618"/>
    <n v="-14149"/>
    <n v="-8038"/>
    <n v="-8176"/>
    <n v="-15391"/>
    <n v="-618"/>
    <n v="-3974"/>
    <n v="-60058"/>
    <n v="-45043.5"/>
    <n v="0"/>
  </r>
  <r>
    <s v="PPLETO: TOTAL OPERATING EXPENSE"/>
    <m/>
    <n v="512005"/>
    <s v="MAINTENANCE-SDRS"/>
    <x v="1"/>
    <s v="0311 - TRIMBLE COUNTY 1 - GENERATION"/>
    <x v="9"/>
    <s v="PNTL: TOTAL NON-LABOR"/>
    <s v="MA42LGE"/>
    <s v="MA42LGE TC"/>
    <s v="OTHER"/>
    <s v="P42100: GENERATION"/>
    <n v="-618"/>
    <n v="-2044"/>
    <n v="-3767"/>
    <n v="-2044"/>
    <n v="-618"/>
    <n v="-618"/>
    <n v="-14149"/>
    <n v="-8038"/>
    <n v="-8176"/>
    <n v="-15391"/>
    <n v="-618"/>
    <n v="-3974"/>
    <n v="-60058"/>
    <n v="-45043.5"/>
    <n v="0"/>
  </r>
  <r>
    <s v="PPLETO: TOTAL OPERATING EXPENSE"/>
    <m/>
    <n v="512102"/>
    <s v="SORBENT INJECTION MAINTENANCE"/>
    <x v="1"/>
    <s v="0321 - TRIMBLE COUNTY 2 - GENERATION"/>
    <x v="5"/>
    <s v="PNTL: TOTAL NON-LABOR"/>
    <s v="MA60KU"/>
    <s v="MA 60 KU"/>
    <s v="OTHER"/>
    <s v="P42100: GENERATION"/>
    <n v="-608"/>
    <n v="-608"/>
    <n v="-608"/>
    <n v="-608"/>
    <n v="-608"/>
    <n v="-608"/>
    <n v="-608"/>
    <n v="-608"/>
    <n v="-608"/>
    <n v="-608"/>
    <n v="-608"/>
    <n v="-608"/>
    <n v="-7290"/>
    <n v="0"/>
    <n v="-5467.5"/>
  </r>
  <r>
    <s v="PPLETO: TOTAL OPERATING EXPENSE"/>
    <m/>
    <n v="512102"/>
    <s v="SORBENT INJECTION MAINTENANCE"/>
    <x v="1"/>
    <s v="0321 - TRIMBLE COUNTY 2 - GENERATION"/>
    <x v="6"/>
    <s v="PNTL: TOTAL NON-LABOR"/>
    <s v="MA60KU"/>
    <s v="MA 60 KU"/>
    <s v="OTHER"/>
    <s v="P42100: GENERATION"/>
    <n v="-608"/>
    <n v="-608"/>
    <n v="-608"/>
    <n v="-608"/>
    <n v="-608"/>
    <n v="-608"/>
    <n v="-608"/>
    <n v="-608"/>
    <n v="-608"/>
    <n v="-608"/>
    <n v="-608"/>
    <n v="-608"/>
    <n v="-7290"/>
    <n v="0"/>
    <n v="-5467.5"/>
  </r>
  <r>
    <s v="PPLETO: TOTAL OPERATING EXPENSE"/>
    <m/>
    <n v="512102"/>
    <s v="SORBENT INJECTION MAINTENANCE"/>
    <x v="1"/>
    <s v="0321 - TRIMBLE COUNTY 2 - GENERATION"/>
    <x v="7"/>
    <s v="PNTL: TOTAL NON-LABOR"/>
    <s v="MA60KU"/>
    <s v="MA 60 KU"/>
    <s v="OTHER"/>
    <s v="P42100: GENERATION"/>
    <n v="-608"/>
    <n v="-608"/>
    <n v="-608"/>
    <n v="-608"/>
    <n v="-608"/>
    <n v="-608"/>
    <n v="-608"/>
    <n v="-608"/>
    <n v="-608"/>
    <n v="-608"/>
    <n v="-608"/>
    <n v="-608"/>
    <n v="-7290"/>
    <n v="0"/>
    <n v="-5467.5"/>
  </r>
  <r>
    <s v="PPLETO: TOTAL OPERATING EXPENSE"/>
    <m/>
    <n v="512102"/>
    <s v="SORBENT INJECTION MAINTENANCE"/>
    <x v="1"/>
    <s v="0321 - TRIMBLE COUNTY 2 - GENERATION"/>
    <x v="8"/>
    <s v="PNTL: TOTAL NON-LABOR"/>
    <s v="MA60KU"/>
    <s v="MA 60 KU"/>
    <s v="OTHER"/>
    <s v="P42100: GENERATION"/>
    <n v="-608"/>
    <n v="-608"/>
    <n v="-608"/>
    <n v="-608"/>
    <n v="-608"/>
    <n v="-608"/>
    <n v="-608"/>
    <n v="-608"/>
    <n v="-608"/>
    <n v="-608"/>
    <n v="-608"/>
    <n v="-608"/>
    <n v="-7290"/>
    <n v="0"/>
    <n v="-5467.5"/>
  </r>
  <r>
    <s v="PPLETO: TOTAL OPERATING EXPENSE"/>
    <m/>
    <n v="512102"/>
    <s v="SORBENT INJECTION MAINTENANCE"/>
    <x v="1"/>
    <s v="0321 - TRIMBLE COUNTY 2 - GENERATION"/>
    <x v="9"/>
    <s v="PNTL: TOTAL NON-LABOR"/>
    <s v="MA60KU"/>
    <s v="MA 60 KU"/>
    <s v="OTHER"/>
    <s v="P42100: GENERATION"/>
    <n v="-608"/>
    <n v="-608"/>
    <n v="-608"/>
    <n v="-608"/>
    <n v="-608"/>
    <n v="-608"/>
    <n v="-608"/>
    <n v="-608"/>
    <n v="-608"/>
    <n v="-608"/>
    <n v="-608"/>
    <n v="-608"/>
    <n v="-7290"/>
    <n v="0"/>
    <n v="-5467.5"/>
  </r>
  <r>
    <s v="PPLETO: TOTAL OPERATING EXPENSE"/>
    <m/>
    <n v="501018"/>
    <s v="REFINED COAL - TC COAL HANDLING SERVICES"/>
    <x v="1"/>
    <s v="0321 - TRIMBLE COUNTY 2 - GENERATION"/>
    <x v="5"/>
    <s v="PNTL: TOTAL NON-LABOR"/>
    <s v="TCCOALKU"/>
    <s v="TC REFINED COAL KU"/>
    <s v="GEN O M: OTHER"/>
    <s v="P42100: GENERATION"/>
    <n v="-607"/>
    <n v="-600"/>
    <n v="-508"/>
    <n v="-79"/>
    <n v="-540"/>
    <n v="-533"/>
    <n v="-571"/>
    <n v="-571"/>
    <n v="-329"/>
    <n v="0"/>
    <n v="0"/>
    <n v="0"/>
    <n v="-4339"/>
    <n v="0"/>
    <n v="-3254.25"/>
  </r>
  <r>
    <s v="PPLETO: TOTAL OPERATING EXPENSE"/>
    <m/>
    <n v="512015"/>
    <s v="SDRS-COMMON H2O SYS"/>
    <x v="1"/>
    <s v="0321 - TRIMBLE COUNTY 2 - GENERATION"/>
    <x v="4"/>
    <s v="PNTL: TOTAL NON-LABOR"/>
    <s v="MA46LGE"/>
    <s v="MA 46 LGE"/>
    <s v="OTHER"/>
    <s v="P42100: GENERATION"/>
    <n v="-587"/>
    <n v="-587"/>
    <n v="-587"/>
    <n v="-1060"/>
    <n v="-1840"/>
    <n v="-761"/>
    <n v="-587"/>
    <n v="-587"/>
    <n v="-587"/>
    <n v="-2705"/>
    <n v="-587"/>
    <n v="-587"/>
    <n v="-11062"/>
    <n v="0"/>
    <n v="-8296.5"/>
  </r>
  <r>
    <s v="PPLETO: TOTAL OPERATING EXPENSE"/>
    <m/>
    <n v="510100"/>
    <s v="MTCE SUPER/ENG - STEAM"/>
    <x v="1"/>
    <s v="0301 - TRIMBLE COUNTY COMMON-GENERATION"/>
    <x v="4"/>
    <s v="PNTL: TOTAL NON-LABOR"/>
    <s v="MA40LGE"/>
    <s v="MASS ALLOC 40 BUDGET"/>
    <s v="GEN O M: OTHER"/>
    <s v="P42100: GENERATION"/>
    <n v="-580"/>
    <n v="-580"/>
    <n v="-4720"/>
    <n v="-4720"/>
    <n v="-4720"/>
    <n v="-2319"/>
    <n v="-4058"/>
    <n v="-580"/>
    <n v="-4720"/>
    <n v="-4720"/>
    <n v="-6459"/>
    <n v="-580"/>
    <n v="-38754"/>
    <n v="-11718.524002986"/>
    <n v="-17346.975997014"/>
  </r>
  <r>
    <s v="PPLETO: TOTAL OPERATING EXPENSE"/>
    <m/>
    <n v="512015"/>
    <s v="SDRS-COMMON H2O SYS"/>
    <x v="1"/>
    <s v="0321 - TRIMBLE COUNTY 2 - GENERATION"/>
    <x v="3"/>
    <s v="PNTL: TOTAL NON-LABOR"/>
    <s v="MA46LGE"/>
    <s v="MA 46 LGE"/>
    <s v="OTHER"/>
    <s v="P42100: GENERATION"/>
    <n v="-575"/>
    <n v="-575"/>
    <n v="-575"/>
    <n v="-1039"/>
    <n v="-1802"/>
    <n v="-747"/>
    <n v="-575"/>
    <n v="-575"/>
    <n v="-575"/>
    <n v="-2639"/>
    <n v="-575"/>
    <n v="-575"/>
    <n v="-10830"/>
    <n v="0"/>
    <n v="-8122.5"/>
  </r>
  <r>
    <s v="PPLETO: TOTAL OPERATING EXPENSE"/>
    <m/>
    <n v="500900"/>
    <s v="OPER SUPER/ENG - INDIRECT"/>
    <x v="1"/>
    <s v="0321 - TRIMBLE COUNTY 2 - GENERATION"/>
    <x v="4"/>
    <s v="PNTL: TOTAL NON-LABOR"/>
    <s v="MA46LGE"/>
    <s v="MA 46 LGE"/>
    <s v="OTHER"/>
    <s v="P42100: GENERATION"/>
    <n v="-571"/>
    <n v="-1028"/>
    <n v="-574"/>
    <n v="-574"/>
    <n v="-571"/>
    <n v="-571"/>
    <n v="-571"/>
    <n v="-568"/>
    <n v="-568"/>
    <n v="-568"/>
    <n v="-570"/>
    <n v="-571"/>
    <n v="-7303"/>
    <n v="0"/>
    <n v="-5477.25"/>
  </r>
  <r>
    <s v="PPLETO: TOTAL OPERATING EXPENSE"/>
    <m/>
    <n v="512015"/>
    <s v="SDRS-COMMON H2O SYS"/>
    <x v="1"/>
    <s v="0321 - TRIMBLE COUNTY 2 - GENERATION"/>
    <x v="2"/>
    <s v="PNTL: TOTAL NON-LABOR"/>
    <s v="MA46LGE"/>
    <s v="MA 46 LGE"/>
    <s v="OTHER"/>
    <s v="P42100: GENERATION"/>
    <n v="-564"/>
    <n v="-564"/>
    <n v="-564"/>
    <n v="-1019"/>
    <n v="-1764"/>
    <n v="-732"/>
    <n v="-564"/>
    <n v="-564"/>
    <n v="-564"/>
    <n v="-2575"/>
    <n v="-564"/>
    <n v="-564"/>
    <n v="-10603"/>
    <n v="0"/>
    <n v="-7952.25"/>
  </r>
  <r>
    <s v="PPLETO: TOTAL OPERATING EXPENSE"/>
    <m/>
    <n v="510100"/>
    <s v="MTCE SUPER/ENG - STEAM"/>
    <x v="1"/>
    <s v="0301 - TRIMBLE COUNTY COMMON-GENERATION"/>
    <x v="3"/>
    <s v="PNTL: TOTAL NON-LABOR"/>
    <s v="MA40LGE"/>
    <s v="MASS ALLOC 40 BUDGET"/>
    <s v="GEN O M: OTHER"/>
    <s v="P42100: GENERATION"/>
    <n v="-563"/>
    <n v="-563"/>
    <n v="-4582"/>
    <n v="-4582"/>
    <n v="-4582"/>
    <n v="-2251"/>
    <n v="-3939"/>
    <n v="-563"/>
    <n v="-4582"/>
    <n v="-4582"/>
    <n v="-6271"/>
    <n v="-563"/>
    <n v="-37624"/>
    <n v="-11376.831993816"/>
    <n v="-16841.168006184002"/>
  </r>
  <r>
    <s v="PPLETO: TOTAL OPERATING EXPENSE"/>
    <m/>
    <n v="500900"/>
    <s v="OPER SUPER/ENG - INDIRECT"/>
    <x v="1"/>
    <s v="0321 - TRIMBLE COUNTY 2 - GENERATION"/>
    <x v="3"/>
    <s v="PNTL: TOTAL NON-LABOR"/>
    <s v="MA46LGE"/>
    <s v="MA 46 LGE"/>
    <s v="OTHER"/>
    <s v="P42100: GENERATION"/>
    <n v="-559"/>
    <n v="-1007"/>
    <n v="-562"/>
    <n v="-562"/>
    <n v="-560"/>
    <n v="-559"/>
    <n v="-559"/>
    <n v="-557"/>
    <n v="-557"/>
    <n v="-557"/>
    <n v="-559"/>
    <n v="-559"/>
    <n v="-7157"/>
    <n v="0"/>
    <n v="-5367.75"/>
  </r>
  <r>
    <s v="PPLETO: TOTAL OPERATING EXPENSE"/>
    <m/>
    <n v="512015"/>
    <s v="SDRS-COMMON H2O SYS"/>
    <x v="1"/>
    <s v="0321 - TRIMBLE COUNTY 2 - GENERATION"/>
    <x v="1"/>
    <s v="PNTL: TOTAL NON-LABOR"/>
    <s v="MA46LGE"/>
    <s v="MA 46 LGE"/>
    <s v="OTHER"/>
    <s v="P42100: GENERATION"/>
    <n v="-553"/>
    <n v="-553"/>
    <n v="-553"/>
    <n v="-999"/>
    <n v="-1728"/>
    <n v="-718"/>
    <n v="-553"/>
    <n v="-553"/>
    <n v="-553"/>
    <n v="-2512"/>
    <n v="-553"/>
    <n v="-553"/>
    <n v="-10381"/>
    <n v="0"/>
    <n v="-7785.75"/>
  </r>
  <r>
    <s v="PPLETO: TOTAL OPERATING EXPENSE"/>
    <m/>
    <n v="500900"/>
    <s v="OPER SUPER/ENG - INDIRECT"/>
    <x v="1"/>
    <s v="0321 - TRIMBLE COUNTY 2 - GENERATION"/>
    <x v="2"/>
    <s v="PNTL: TOTAL NON-LABOR"/>
    <s v="MA46LGE"/>
    <s v="MA 46 LGE"/>
    <s v="OTHER"/>
    <s v="P42100: GENERATION"/>
    <n v="-548"/>
    <n v="-987"/>
    <n v="-551"/>
    <n v="-551"/>
    <n v="-549"/>
    <n v="-548"/>
    <n v="-548"/>
    <n v="-545"/>
    <n v="-545"/>
    <n v="-545"/>
    <n v="-548"/>
    <n v="-548"/>
    <n v="-7014"/>
    <n v="0"/>
    <n v="-5260.5"/>
  </r>
  <r>
    <s v="PPLETO: TOTAL OPERATING EXPENSE"/>
    <m/>
    <n v="510100"/>
    <s v="MTCE SUPER/ENG - STEAM"/>
    <x v="1"/>
    <s v="0301 - TRIMBLE COUNTY COMMON-GENERATION"/>
    <x v="2"/>
    <s v="PNTL: TOTAL NON-LABOR"/>
    <s v="MA40LGE"/>
    <s v="MASS ALLOC 40 BUDGET"/>
    <s v="GEN O M: OTHER"/>
    <s v="P42100: GENERATION"/>
    <n v="-546"/>
    <n v="-546"/>
    <n v="-4449"/>
    <n v="-4449"/>
    <n v="-4449"/>
    <n v="-2185"/>
    <n v="-3824"/>
    <n v="-546"/>
    <n v="-4449"/>
    <n v="-4449"/>
    <n v="-6088"/>
    <n v="-546"/>
    <n v="-36527"/>
    <n v="-11045.118600843"/>
    <n v="-16350.131399157"/>
  </r>
  <r>
    <s v="PPLETO: TOTAL OPERATING EXPENSE"/>
    <m/>
    <n v="512015"/>
    <s v="SDRS-COMMON H2O SYS"/>
    <x v="1"/>
    <s v="0321 - TRIMBLE COUNTY 2 - GENERATION"/>
    <x v="0"/>
    <s v="PNTL: TOTAL NON-LABOR"/>
    <s v="MA46LGE"/>
    <s v="MA 46 LGE"/>
    <s v="OTHER"/>
    <s v="P42100: GENERATION"/>
    <n v="-542"/>
    <n v="-542"/>
    <n v="-542"/>
    <n v="-979"/>
    <n v="-1692"/>
    <n v="-703"/>
    <n v="-542"/>
    <n v="-542"/>
    <n v="-542"/>
    <n v="-2451"/>
    <n v="-542"/>
    <n v="-542"/>
    <n v="-10164"/>
    <n v="0"/>
    <n v="-7623"/>
  </r>
  <r>
    <s v="PPLETO: TOTAL OPERATING EXPENSE"/>
    <m/>
    <n v="500900"/>
    <s v="OPER SUPER/ENG - INDIRECT"/>
    <x v="1"/>
    <s v="0321 - TRIMBLE COUNTY 2 - GENERATION"/>
    <x v="1"/>
    <s v="PNTL: TOTAL NON-LABOR"/>
    <s v="MA46LGE"/>
    <s v="MA 46 LGE"/>
    <s v="OTHER"/>
    <s v="P42100: GENERATION"/>
    <n v="-537"/>
    <n v="-968"/>
    <n v="-540"/>
    <n v="-540"/>
    <n v="-538"/>
    <n v="-537"/>
    <n v="-537"/>
    <n v="-535"/>
    <n v="-535"/>
    <n v="-535"/>
    <n v="-537"/>
    <n v="-537"/>
    <n v="-6875"/>
    <n v="0"/>
    <n v="-5156.25"/>
  </r>
  <r>
    <s v="PPLETO: TOTAL OPERATING EXPENSE"/>
    <m/>
    <n v="512015"/>
    <s v="SDRS-COMMON H2O SYS"/>
    <x v="1"/>
    <s v="0321 - TRIMBLE COUNTY 2 - GENERATION"/>
    <x v="5"/>
    <s v="PNTL: TOTAL NON-LABOR"/>
    <s v="MA46LGE"/>
    <s v="MA 46 LGE"/>
    <s v="OTHER"/>
    <s v="P42100: GENERATION"/>
    <n v="-532"/>
    <n v="-532"/>
    <n v="-532"/>
    <n v="-960"/>
    <n v="-1657"/>
    <n v="-690"/>
    <n v="-532"/>
    <n v="-532"/>
    <n v="-532"/>
    <n v="-2392"/>
    <n v="-532"/>
    <n v="-532"/>
    <n v="-9951"/>
    <n v="0"/>
    <n v="-7463.25"/>
  </r>
  <r>
    <s v="PPLETO: TOTAL OPERATING EXPENSE"/>
    <m/>
    <n v="512015"/>
    <s v="SDRS-COMMON H2O SYS"/>
    <x v="1"/>
    <s v="0321 - TRIMBLE COUNTY 2 - GENERATION"/>
    <x v="6"/>
    <s v="PNTL: TOTAL NON-LABOR"/>
    <s v="MA46LGE"/>
    <s v="MA 46 LGE"/>
    <s v="OTHER"/>
    <s v="P42100: GENERATION"/>
    <n v="-532"/>
    <n v="-532"/>
    <n v="-532"/>
    <n v="-960"/>
    <n v="-1657"/>
    <n v="-690"/>
    <n v="-532"/>
    <n v="-532"/>
    <n v="-532"/>
    <n v="-2392"/>
    <n v="-532"/>
    <n v="-532"/>
    <n v="-9951"/>
    <n v="0"/>
    <n v="-7463.25"/>
  </r>
  <r>
    <s v="PPLETO: TOTAL OPERATING EXPENSE"/>
    <m/>
    <n v="512015"/>
    <s v="SDRS-COMMON H2O SYS"/>
    <x v="1"/>
    <s v="0321 - TRIMBLE COUNTY 2 - GENERATION"/>
    <x v="7"/>
    <s v="PNTL: TOTAL NON-LABOR"/>
    <s v="MA46LGE"/>
    <s v="MA 46 LGE"/>
    <s v="OTHER"/>
    <s v="P42100: GENERATION"/>
    <n v="-532"/>
    <n v="-532"/>
    <n v="-532"/>
    <n v="-960"/>
    <n v="-1657"/>
    <n v="-690"/>
    <n v="-532"/>
    <n v="-532"/>
    <n v="-532"/>
    <n v="-2392"/>
    <n v="-532"/>
    <n v="-532"/>
    <n v="-9951"/>
    <n v="0"/>
    <n v="-7463.25"/>
  </r>
  <r>
    <s v="PPLETO: TOTAL OPERATING EXPENSE"/>
    <m/>
    <n v="512015"/>
    <s v="SDRS-COMMON H2O SYS"/>
    <x v="1"/>
    <s v="0321 - TRIMBLE COUNTY 2 - GENERATION"/>
    <x v="8"/>
    <s v="PNTL: TOTAL NON-LABOR"/>
    <s v="MA46LGE"/>
    <s v="MA 46 LGE"/>
    <s v="OTHER"/>
    <s v="P42100: GENERATION"/>
    <n v="-532"/>
    <n v="-532"/>
    <n v="-532"/>
    <n v="-960"/>
    <n v="-1657"/>
    <n v="-690"/>
    <n v="-532"/>
    <n v="-532"/>
    <n v="-1466"/>
    <n v="-2392"/>
    <n v="-532"/>
    <n v="-532"/>
    <n v="-10886"/>
    <n v="0"/>
    <n v="-8164.5"/>
  </r>
  <r>
    <s v="PPLETO: TOTAL OPERATING EXPENSE"/>
    <m/>
    <n v="512015"/>
    <s v="SDRS-COMMON H2O SYS"/>
    <x v="1"/>
    <s v="0321 - TRIMBLE COUNTY 2 - GENERATION"/>
    <x v="9"/>
    <s v="PNTL: TOTAL NON-LABOR"/>
    <s v="MA46LGE"/>
    <s v="MA 46 LGE"/>
    <s v="OTHER"/>
    <s v="P42100: GENERATION"/>
    <n v="-532"/>
    <n v="-532"/>
    <n v="-532"/>
    <n v="-960"/>
    <n v="-1657"/>
    <n v="-690"/>
    <n v="-532"/>
    <n v="-532"/>
    <n v="-532"/>
    <n v="-2392"/>
    <n v="-532"/>
    <n v="-532"/>
    <n v="-9951"/>
    <n v="0"/>
    <n v="-7463.25"/>
  </r>
  <r>
    <s v="PPLETO: TOTAL OPERATING EXPENSE"/>
    <m/>
    <n v="510100"/>
    <s v="MTCE SUPER/ENG - STEAM"/>
    <x v="1"/>
    <s v="0301 - TRIMBLE COUNTY COMMON-GENERATION"/>
    <x v="1"/>
    <s v="PNTL: TOTAL NON-LABOR"/>
    <s v="MA40LGE"/>
    <s v="MASS ALLOC 40 BUDGET"/>
    <s v="GEN O M: OTHER"/>
    <s v="P42100: GENERATION"/>
    <n v="-530"/>
    <n v="-530"/>
    <n v="-4319"/>
    <n v="-4319"/>
    <n v="-4319"/>
    <n v="-2122"/>
    <n v="-3713"/>
    <n v="-530"/>
    <n v="-4319"/>
    <n v="-4319"/>
    <n v="-5911"/>
    <n v="-530"/>
    <n v="-35464"/>
    <n v="-10723.686206376"/>
    <n v="-15874.313793624"/>
  </r>
  <r>
    <s v="PPLETO: TOTAL OPERATING EXPENSE"/>
    <m/>
    <n v="500900"/>
    <s v="OPER SUPER/ENG - INDIRECT"/>
    <x v="1"/>
    <s v="0321 - TRIMBLE COUNTY 2 - GENERATION"/>
    <x v="0"/>
    <s v="PNTL: TOTAL NON-LABOR"/>
    <s v="MA46LGE"/>
    <s v="MA 46 LGE"/>
    <s v="OTHER"/>
    <s v="P42100: GENERATION"/>
    <n v="-526"/>
    <n v="-949"/>
    <n v="-529"/>
    <n v="-529"/>
    <n v="-527"/>
    <n v="-526"/>
    <n v="-526"/>
    <n v="-524"/>
    <n v="-524"/>
    <n v="-524"/>
    <n v="-526"/>
    <n v="-526"/>
    <n v="-6737"/>
    <n v="0"/>
    <n v="-5052.75"/>
  </r>
  <r>
    <s v="PPLETO: TOTAL OPERATING EXPENSE"/>
    <m/>
    <n v="500900"/>
    <s v="OPER SUPER/ENG - INDIRECT"/>
    <x v="1"/>
    <s v="0321 - TRIMBLE COUNTY 2 - GENERATION"/>
    <x v="7"/>
    <s v="PNTL: TOTAL NON-LABOR"/>
    <s v="MA46LGE"/>
    <s v="MA 46 LGE"/>
    <s v="OTHER"/>
    <s v="P42100: GENERATION"/>
    <n v="-520"/>
    <n v="-924"/>
    <n v="-522"/>
    <n v="-522"/>
    <n v="-520"/>
    <n v="-520"/>
    <n v="-520"/>
    <n v="-517"/>
    <n v="-517"/>
    <n v="-517"/>
    <n v="-520"/>
    <n v="-520"/>
    <n v="-6640"/>
    <n v="0"/>
    <n v="-4980"/>
  </r>
  <r>
    <s v="PPLETO: TOTAL OPERATING EXPENSE"/>
    <m/>
    <n v="500900"/>
    <s v="OPER SUPER/ENG - INDIRECT"/>
    <x v="1"/>
    <s v="0321 - TRIMBLE COUNTY 2 - GENERATION"/>
    <x v="9"/>
    <s v="PNTL: TOTAL NON-LABOR"/>
    <s v="MA46LGE"/>
    <s v="MA 46 LGE"/>
    <s v="OTHER"/>
    <s v="P42100: GENERATION"/>
    <n v="-516"/>
    <n v="-930"/>
    <n v="-519"/>
    <n v="-519"/>
    <n v="-516"/>
    <n v="-516"/>
    <n v="-516"/>
    <n v="-513"/>
    <n v="-513"/>
    <n v="-513"/>
    <n v="-516"/>
    <n v="-516"/>
    <n v="-6603"/>
    <n v="0"/>
    <n v="-4952.25"/>
  </r>
  <r>
    <s v="PPLETO: TOTAL OPERATING EXPENSE"/>
    <m/>
    <n v="510100"/>
    <s v="MTCE SUPER/ENG - STEAM"/>
    <x v="1"/>
    <s v="0301 - TRIMBLE COUNTY COMMON-GENERATION"/>
    <x v="0"/>
    <s v="PNTL: TOTAL NON-LABOR"/>
    <s v="MA40LGE"/>
    <s v="MASS ALLOC 40 BUDGET"/>
    <s v="GEN O M: OTHER"/>
    <s v="P42100: GENERATION"/>
    <n v="-515"/>
    <n v="-515"/>
    <n v="-4194"/>
    <n v="-4194"/>
    <n v="-4194"/>
    <n v="-2060"/>
    <n v="-3605"/>
    <n v="-515"/>
    <n v="-4194"/>
    <n v="-4194"/>
    <n v="-5739"/>
    <n v="-515"/>
    <n v="-34431"/>
    <n v="-10411.325281178999"/>
    <n v="-15411.924718821001"/>
  </r>
  <r>
    <s v="PPLETO: TOTAL OPERATING EXPENSE"/>
    <m/>
    <n v="500900"/>
    <s v="OPER SUPER/ENG - INDIRECT"/>
    <x v="1"/>
    <s v="0321 - TRIMBLE COUNTY 2 - GENERATION"/>
    <x v="8"/>
    <s v="PNTL: TOTAL NON-LABOR"/>
    <s v="MA46LGE"/>
    <s v="MA 46 LGE"/>
    <s v="OTHER"/>
    <s v="P42100: GENERATION"/>
    <n v="-511"/>
    <n v="-917"/>
    <n v="-514"/>
    <n v="-514"/>
    <n v="-512"/>
    <n v="-511"/>
    <n v="-511"/>
    <n v="-509"/>
    <n v="-509"/>
    <n v="-509"/>
    <n v="-511"/>
    <n v="-511"/>
    <n v="-6537"/>
    <n v="0"/>
    <n v="-4902.75"/>
  </r>
  <r>
    <s v="PPLETO: TOTAL OPERATING EXPENSE"/>
    <m/>
    <n v="510100"/>
    <s v="MTCE SUPER/ENG - STEAM"/>
    <x v="1"/>
    <s v="0301 - TRIMBLE COUNTY COMMON-GENERATION"/>
    <x v="8"/>
    <s v="PNTL: TOTAL NON-LABOR"/>
    <s v="MA40LGE"/>
    <s v="MASS ALLOC 40 BUDGET"/>
    <s v="GEN O M: OTHER"/>
    <s v="P42100: GENERATION"/>
    <n v="-500"/>
    <n v="-500"/>
    <n v="-6214"/>
    <n v="-6214"/>
    <n v="-6214"/>
    <n v="-6000"/>
    <n v="-3500"/>
    <n v="-8214"/>
    <n v="-6214"/>
    <n v="-6214"/>
    <n v="-7714"/>
    <n v="-500"/>
    <n v="-58000"/>
    <n v="-17538.173921999998"/>
    <n v="-25961.826078000002"/>
  </r>
  <r>
    <s v="PPLETO: TOTAL OPERATING EXPENSE"/>
    <m/>
    <n v="510100"/>
    <s v="MTCE SUPER/ENG - STEAM"/>
    <x v="1"/>
    <s v="0301 - TRIMBLE COUNTY COMMON-GENERATION"/>
    <x v="5"/>
    <s v="PNTL: TOTAL NON-LABOR"/>
    <s v="MA40LGE"/>
    <s v="MASS ALLOC 40 BUDGET"/>
    <s v="GEN O M: OTHER"/>
    <s v="P42100: GENERATION"/>
    <n v="-500"/>
    <n v="-500"/>
    <n v="-6214"/>
    <n v="-6214"/>
    <n v="-6214"/>
    <n v="-13131"/>
    <n v="-6283"/>
    <n v="-6140"/>
    <n v="-11780"/>
    <n v="-6214"/>
    <n v="-7714"/>
    <n v="-500"/>
    <n v="-71404"/>
    <n v="-21591.306391835999"/>
    <n v="-31961.693608164001"/>
  </r>
  <r>
    <s v="PPLETO: TOTAL OPERATING EXPENSE"/>
    <m/>
    <n v="510100"/>
    <s v="MTCE SUPER/ENG - STEAM"/>
    <x v="1"/>
    <s v="0301 - TRIMBLE COUNTY COMMON-GENERATION"/>
    <x v="7"/>
    <s v="PNTL: TOTAL NON-LABOR"/>
    <s v="MA40LGE"/>
    <s v="MASS ALLOC 40 BUDGET"/>
    <s v="GEN O M: OTHER"/>
    <s v="P42100: GENERATION"/>
    <n v="-500"/>
    <n v="-500"/>
    <n v="-5357"/>
    <n v="-5357"/>
    <n v="-5357"/>
    <n v="-12000"/>
    <n v="-3500"/>
    <n v="-5357"/>
    <n v="-8357"/>
    <n v="-5357"/>
    <n v="-6857"/>
    <n v="-500"/>
    <n v="-59000"/>
    <n v="-17840.556230999999"/>
    <n v="-26409.443769000001"/>
  </r>
  <r>
    <s v="PPLETO: TOTAL OPERATING EXPENSE"/>
    <m/>
    <n v="510100"/>
    <s v="MTCE SUPER/ENG - STEAM"/>
    <x v="1"/>
    <s v="0301 - TRIMBLE COUNTY COMMON-GENERATION"/>
    <x v="6"/>
    <s v="PNTL: TOTAL NON-LABOR"/>
    <s v="MA40LGE"/>
    <s v="MASS ALLOC 40 BUDGET"/>
    <s v="GEN O M: OTHER"/>
    <s v="P42100: GENERATION"/>
    <n v="-500"/>
    <n v="-500"/>
    <n v="-4786"/>
    <n v="-4786"/>
    <n v="-4786"/>
    <n v="-10348"/>
    <n v="-5587"/>
    <n v="-6873"/>
    <n v="-8960"/>
    <n v="-4786"/>
    <n v="-6286"/>
    <n v="-500"/>
    <n v="-58696"/>
    <n v="-17748.632009064"/>
    <n v="-26273.367990936"/>
  </r>
  <r>
    <s v="PPLETO: TOTAL OPERATING EXPENSE"/>
    <m/>
    <n v="510100"/>
    <s v="MTCE SUPER/ENG - STEAM"/>
    <x v="1"/>
    <s v="0301 - TRIMBLE COUNTY COMMON-GENERATION"/>
    <x v="9"/>
    <s v="PNTL: TOTAL NON-LABOR"/>
    <s v="MA40LGE"/>
    <s v="MASS ALLOC 40 BUDGET"/>
    <s v="GEN O M: OTHER"/>
    <s v="P42100: GENERATION"/>
    <n v="-500"/>
    <n v="-500"/>
    <n v="-4071"/>
    <n v="-4071"/>
    <n v="-4071"/>
    <n v="-2000"/>
    <n v="-3500"/>
    <n v="-500"/>
    <n v="-4071"/>
    <n v="-4071"/>
    <n v="-5571"/>
    <n v="-500"/>
    <n v="-33429"/>
    <n v="-10108.338207560999"/>
    <n v="-14963.411792439001"/>
  </r>
  <r>
    <s v="PPLETO: TOTAL OPERATING EXPENSE"/>
    <m/>
    <n v="512101"/>
    <s v="MAINTENANCE OF SCR/NOX REDUCTION EQUIP"/>
    <x v="1"/>
    <s v="0321 - TRIMBLE COUNTY 2 - GENERATION"/>
    <x v="4"/>
    <s v="PNTL: TOTAL NON-LABOR"/>
    <s v="MA60KU"/>
    <s v="MA 60 KU"/>
    <s v="OTHER"/>
    <s v="P42100: GENERATION"/>
    <n v="-451"/>
    <n v="-451"/>
    <n v="-451"/>
    <n v="-2135"/>
    <n v="-9841"/>
    <n v="-4911"/>
    <n v="-451"/>
    <n v="-4414"/>
    <n v="-451"/>
    <n v="-451"/>
    <n v="-451"/>
    <n v="-451"/>
    <n v="-24909"/>
    <n v="0"/>
    <n v="-18681.75"/>
  </r>
  <r>
    <s v="PPLETO: TOTAL OPERATING EXPENSE"/>
    <m/>
    <n v="512101"/>
    <s v="MAINTENANCE OF SCR/NOX REDUCTION EQUIP"/>
    <x v="1"/>
    <s v="0321 - TRIMBLE COUNTY 2 - GENERATION"/>
    <x v="3"/>
    <s v="PNTL: TOTAL NON-LABOR"/>
    <s v="MA60KU"/>
    <s v="MA 60 KU"/>
    <s v="OTHER"/>
    <s v="P42100: GENERATION"/>
    <n v="-442"/>
    <n v="-442"/>
    <n v="-442"/>
    <n v="-2093"/>
    <n v="-9558"/>
    <n v="-4772"/>
    <n v="-442"/>
    <n v="-4290"/>
    <n v="-442"/>
    <n v="-442"/>
    <n v="-442"/>
    <n v="-442"/>
    <n v="-24247"/>
    <n v="0"/>
    <n v="-18185.25"/>
  </r>
  <r>
    <s v="PPLETO: TOTAL OPERATING EXPENSE"/>
    <m/>
    <n v="512101"/>
    <s v="MAINTENANCE OF SCR/NOX REDUCTION EQUIP"/>
    <x v="1"/>
    <s v="0321 - TRIMBLE COUNTY 2 - GENERATION"/>
    <x v="2"/>
    <s v="PNTL: TOTAL NON-LABOR"/>
    <s v="MA60KU"/>
    <s v="MA 60 KU"/>
    <s v="OTHER"/>
    <s v="P42100: GENERATION"/>
    <n v="-433"/>
    <n v="-433"/>
    <n v="-433"/>
    <n v="-2051"/>
    <n v="-9284"/>
    <n v="-4637"/>
    <n v="-433"/>
    <n v="-4169"/>
    <n v="-433"/>
    <n v="-433"/>
    <n v="-433"/>
    <n v="-433"/>
    <n v="-23604"/>
    <n v="0"/>
    <n v="-17703"/>
  </r>
  <r>
    <s v="PPLETO: TOTAL OPERATING EXPENSE"/>
    <m/>
    <n v="512101"/>
    <s v="MAINTENANCE OF SCR/NOX REDUCTION EQUIP"/>
    <x v="1"/>
    <s v="0321 - TRIMBLE COUNTY 2 - GENERATION"/>
    <x v="1"/>
    <s v="PNTL: TOTAL NON-LABOR"/>
    <s v="MA60KU"/>
    <s v="MA 60 KU"/>
    <s v="OTHER"/>
    <s v="P42100: GENERATION"/>
    <n v="-424"/>
    <n v="-424"/>
    <n v="-424"/>
    <n v="-2011"/>
    <n v="-9017"/>
    <n v="-4506"/>
    <n v="-424"/>
    <n v="-4051"/>
    <n v="-424"/>
    <n v="-424"/>
    <n v="-424"/>
    <n v="-424"/>
    <n v="-22978"/>
    <n v="0"/>
    <n v="-17233.5"/>
  </r>
  <r>
    <s v="PPLETO: TOTAL OPERATING EXPENSE"/>
    <m/>
    <n v="512101"/>
    <s v="MAINTENANCE OF SCR/NOX REDUCTION EQUIP"/>
    <x v="1"/>
    <s v="0321 - TRIMBLE COUNTY 2 - GENERATION"/>
    <x v="0"/>
    <s v="PNTL: TOTAL NON-LABOR"/>
    <s v="MA60KU"/>
    <s v="MA 60 KU"/>
    <s v="OTHER"/>
    <s v="P42100: GENERATION"/>
    <n v="-416"/>
    <n v="-416"/>
    <n v="-416"/>
    <n v="-1971"/>
    <n v="-8759"/>
    <n v="-4378"/>
    <n v="-416"/>
    <n v="-3937"/>
    <n v="-416"/>
    <n v="-416"/>
    <n v="-416"/>
    <n v="-416"/>
    <n v="-22370"/>
    <n v="0"/>
    <n v="-16777.5"/>
  </r>
  <r>
    <s v="PPLETO: TOTAL OPERATING EXPENSE"/>
    <m/>
    <n v="512101"/>
    <s v="MAINTENANCE OF SCR/NOX REDUCTION EQUIP"/>
    <x v="1"/>
    <s v="0321 - TRIMBLE COUNTY 2 - GENERATION"/>
    <x v="5"/>
    <s v="PNTL: TOTAL NON-LABOR"/>
    <s v="MA60KU"/>
    <s v="MA 60 KU"/>
    <s v="OTHER"/>
    <s v="P42100: GENERATION"/>
    <n v="-407"/>
    <n v="-407"/>
    <n v="-407"/>
    <n v="-1932"/>
    <n v="-8507"/>
    <n v="-4255"/>
    <n v="-407"/>
    <n v="-3826"/>
    <n v="-407"/>
    <n v="-407"/>
    <n v="-407"/>
    <n v="-407"/>
    <n v="-21777"/>
    <n v="0"/>
    <n v="-16332.75"/>
  </r>
  <r>
    <s v="PPLETO: TOTAL OPERATING EXPENSE"/>
    <m/>
    <n v="512101"/>
    <s v="MAINTENANCE OF SCR/NOX REDUCTION EQUIP"/>
    <x v="1"/>
    <s v="0321 - TRIMBLE COUNTY 2 - GENERATION"/>
    <x v="6"/>
    <s v="PNTL: TOTAL NON-LABOR"/>
    <s v="MA60KU"/>
    <s v="MA 60 KU"/>
    <s v="OTHER"/>
    <s v="P42100: GENERATION"/>
    <n v="-407"/>
    <n v="-407"/>
    <n v="-407"/>
    <n v="-1932"/>
    <n v="-8507"/>
    <n v="-4255"/>
    <n v="-407"/>
    <n v="-3826"/>
    <n v="-407"/>
    <n v="-407"/>
    <n v="-407"/>
    <n v="-407"/>
    <n v="-21777"/>
    <n v="0"/>
    <n v="-16332.75"/>
  </r>
  <r>
    <s v="PPLETO: TOTAL OPERATING EXPENSE"/>
    <m/>
    <n v="512101"/>
    <s v="MAINTENANCE OF SCR/NOX REDUCTION EQUIP"/>
    <x v="1"/>
    <s v="0321 - TRIMBLE COUNTY 2 - GENERATION"/>
    <x v="7"/>
    <s v="PNTL: TOTAL NON-LABOR"/>
    <s v="MA60KU"/>
    <s v="MA 60 KU"/>
    <s v="OTHER"/>
    <s v="P42100: GENERATION"/>
    <n v="-407"/>
    <n v="-407"/>
    <n v="-407"/>
    <n v="-1932"/>
    <n v="-8507"/>
    <n v="-4255"/>
    <n v="-407"/>
    <n v="-3826"/>
    <n v="-407"/>
    <n v="-407"/>
    <n v="-407"/>
    <n v="-407"/>
    <n v="-21777"/>
    <n v="0"/>
    <n v="-16332.75"/>
  </r>
  <r>
    <s v="PPLETO: TOTAL OPERATING EXPENSE"/>
    <m/>
    <n v="512101"/>
    <s v="MAINTENANCE OF SCR/NOX REDUCTION EQUIP"/>
    <x v="1"/>
    <s v="0321 - TRIMBLE COUNTY 2 - GENERATION"/>
    <x v="8"/>
    <s v="PNTL: TOTAL NON-LABOR"/>
    <s v="MA60KU"/>
    <s v="MA 60 KU"/>
    <s v="OTHER"/>
    <s v="P42100: GENERATION"/>
    <n v="-407"/>
    <n v="-407"/>
    <n v="-407"/>
    <n v="-1932"/>
    <n v="-8507"/>
    <n v="-4255"/>
    <n v="-407"/>
    <n v="-3826"/>
    <n v="-407"/>
    <n v="-407"/>
    <n v="-407"/>
    <n v="-407"/>
    <n v="-21777"/>
    <n v="0"/>
    <n v="-16332.75"/>
  </r>
  <r>
    <s v="PPLETO: TOTAL OPERATING EXPENSE"/>
    <m/>
    <n v="512101"/>
    <s v="MAINTENANCE OF SCR/NOX REDUCTION EQUIP"/>
    <x v="1"/>
    <s v="0321 - TRIMBLE COUNTY 2 - GENERATION"/>
    <x v="9"/>
    <s v="PNTL: TOTAL NON-LABOR"/>
    <s v="MA60KU"/>
    <s v="MA 60 KU"/>
    <s v="OTHER"/>
    <s v="P42100: GENERATION"/>
    <n v="-407"/>
    <n v="-407"/>
    <n v="-407"/>
    <n v="-1932"/>
    <n v="-8507"/>
    <n v="-4255"/>
    <n v="-407"/>
    <n v="-3826"/>
    <n v="-407"/>
    <n v="-407"/>
    <n v="-407"/>
    <n v="-407"/>
    <n v="-21777"/>
    <n v="0"/>
    <n v="-16332.75"/>
  </r>
  <r>
    <s v="PPLETO: TOTAL OPERATING EXPENSE"/>
    <m/>
    <n v="408105"/>
    <s v="FEDERAL UNEMP TAX"/>
    <x v="1"/>
    <s v="0321 - TRIMBLE COUNTY 2 - GENERATION"/>
    <x v="4"/>
    <s v="PLTL: TOTAL LABOR"/>
    <s v="MA41LGE"/>
    <s v="MA41LGE"/>
    <s v="OTHER"/>
    <s v="P42100: GENERATION"/>
    <n v="-379"/>
    <n v="-339"/>
    <n v="-339"/>
    <n v="-353"/>
    <n v="-347"/>
    <n v="-328"/>
    <n v="-359"/>
    <n v="-369"/>
    <n v="-356"/>
    <n v="-385"/>
    <n v="-294"/>
    <n v="-320"/>
    <n v="-4165"/>
    <n v="0"/>
    <n v="-3123.75"/>
  </r>
  <r>
    <s v="PPLETO: TOTAL OPERATING EXPENSE"/>
    <m/>
    <n v="408105"/>
    <s v="FEDERAL UNEMP TAX"/>
    <x v="1"/>
    <s v="0321 - TRIMBLE COUNTY 2 - GENERATION"/>
    <x v="3"/>
    <s v="PLTL: TOTAL LABOR"/>
    <s v="MA41LGE"/>
    <s v="MA41LGE"/>
    <s v="OTHER"/>
    <s v="P42100: GENERATION"/>
    <n v="-368"/>
    <n v="-330"/>
    <n v="-329"/>
    <n v="-342"/>
    <n v="-337"/>
    <n v="-318"/>
    <n v="-348"/>
    <n v="-358"/>
    <n v="-345"/>
    <n v="-373"/>
    <n v="-285"/>
    <n v="-310"/>
    <n v="-4044"/>
    <n v="0"/>
    <n v="-3033"/>
  </r>
  <r>
    <s v="PPLETO: TOTAL OPERATING EXPENSE"/>
    <m/>
    <n v="408105"/>
    <s v="FEDERAL UNEMP TAX"/>
    <x v="1"/>
    <s v="0321 - TRIMBLE COUNTY 2 - GENERATION"/>
    <x v="2"/>
    <s v="PLTL: TOTAL LABOR"/>
    <s v="MA41LGE"/>
    <s v="MA41LGE"/>
    <s v="OTHER"/>
    <s v="P42100: GENERATION"/>
    <n v="-357"/>
    <n v="-320"/>
    <n v="-319"/>
    <n v="-332"/>
    <n v="-327"/>
    <n v="-309"/>
    <n v="-338"/>
    <n v="-348"/>
    <n v="-335"/>
    <n v="-363"/>
    <n v="-277"/>
    <n v="-301"/>
    <n v="-3926"/>
    <n v="0"/>
    <n v="-2944.5"/>
  </r>
  <r>
    <s v="PPLETO: TOTAL OPERATING EXPENSE"/>
    <m/>
    <n v="408105"/>
    <s v="FEDERAL UNEMP TAX"/>
    <x v="1"/>
    <s v="0321 - TRIMBLE COUNTY 2 - GENERATION"/>
    <x v="1"/>
    <s v="PLTL: TOTAL LABOR"/>
    <s v="MA41LGE"/>
    <s v="MA41LGE"/>
    <s v="OTHER"/>
    <s v="P42100: GENERATION"/>
    <n v="-346"/>
    <n v="-311"/>
    <n v="-310"/>
    <n v="-323"/>
    <n v="-318"/>
    <n v="-300"/>
    <n v="-328"/>
    <n v="-338"/>
    <n v="-325"/>
    <n v="-352"/>
    <n v="-269"/>
    <n v="-293"/>
    <n v="-3812"/>
    <n v="0"/>
    <n v="-2859"/>
  </r>
  <r>
    <s v="PPLETO: TOTAL OPERATING EXPENSE"/>
    <m/>
    <n v="502900"/>
    <s v="STM EXP(EX SDRS.SPP) - INDIRECT"/>
    <x v="1"/>
    <s v="0321 - TRIMBLE COUNTY 2 - GENERATION"/>
    <x v="5"/>
    <s v="PNTL: TOTAL NON-LABOR"/>
    <s v="MA60KU"/>
    <s v="MA 60 KU"/>
    <s v="OTHER"/>
    <s v="P42100: GENERATION"/>
    <n v="-344"/>
    <n v="-344"/>
    <n v="-344"/>
    <n v="-344"/>
    <n v="-344"/>
    <n v="-344"/>
    <n v="-344"/>
    <n v="-344"/>
    <n v="-344"/>
    <n v="-362"/>
    <n v="-344"/>
    <n v="-422"/>
    <n v="-4228"/>
    <n v="0"/>
    <n v="-3171"/>
  </r>
  <r>
    <s v="PPLETO: TOTAL OPERATING EXPENSE"/>
    <m/>
    <n v="501090"/>
    <s v="FUEL HANDLING"/>
    <x v="1"/>
    <s v="0321 - TRIMBLE COUNTY 2 - GENERATION"/>
    <x v="4"/>
    <s v="PLTL: TOTAL LABOR"/>
    <s v="MA46LGE"/>
    <s v="MA 46 LGE"/>
    <s v="OTHER"/>
    <s v="P42100: GENERATION"/>
    <n v="-344"/>
    <n v="-309"/>
    <n v="-306"/>
    <n v="-318"/>
    <n v="-312"/>
    <n v="-293"/>
    <n v="-321"/>
    <n v="-334"/>
    <n v="-321"/>
    <n v="-348"/>
    <n v="-262"/>
    <n v="-280"/>
    <n v="-3746"/>
    <n v="0"/>
    <n v="-2809.5"/>
  </r>
  <r>
    <s v="PPLETO: TOTAL OPERATING EXPENSE"/>
    <m/>
    <n v="408105"/>
    <s v="FEDERAL UNEMP TAX"/>
    <x v="1"/>
    <s v="0321 - TRIMBLE COUNTY 2 - GENERATION"/>
    <x v="0"/>
    <s v="PLTL: TOTAL LABOR"/>
    <s v="MA41LGE"/>
    <s v="MA41LGE"/>
    <s v="OTHER"/>
    <s v="P42100: GENERATION"/>
    <n v="-336"/>
    <n v="-302"/>
    <n v="-301"/>
    <n v="-313"/>
    <n v="-309"/>
    <n v="-291"/>
    <n v="-319"/>
    <n v="-328"/>
    <n v="-316"/>
    <n v="-342"/>
    <n v="-261"/>
    <n v="-284"/>
    <n v="-3701"/>
    <n v="0"/>
    <n v="-2775.75"/>
  </r>
  <r>
    <s v="PPLETO: TOTAL OPERATING EXPENSE"/>
    <m/>
    <n v="501090"/>
    <s v="FUEL HANDLING"/>
    <x v="1"/>
    <s v="0321 - TRIMBLE COUNTY 2 - GENERATION"/>
    <x v="3"/>
    <s v="PLTL: TOTAL LABOR"/>
    <s v="MA46LGE"/>
    <s v="MA 46 LGE"/>
    <s v="OTHER"/>
    <s v="P42100: GENERATION"/>
    <n v="-334"/>
    <n v="-300"/>
    <n v="-297"/>
    <n v="-309"/>
    <n v="-303"/>
    <n v="-285"/>
    <n v="-311"/>
    <n v="-324"/>
    <n v="-312"/>
    <n v="-338"/>
    <n v="-254"/>
    <n v="-271"/>
    <n v="-3637"/>
    <n v="0"/>
    <n v="-2727.75"/>
  </r>
  <r>
    <s v="PPLETO: TOTAL OPERATING EXPENSE"/>
    <m/>
    <n v="502900"/>
    <s v="STM EXP(EX SDRS.SPP) - INDIRECT"/>
    <x v="1"/>
    <s v="0321 - TRIMBLE COUNTY 2 - GENERATION"/>
    <x v="6"/>
    <s v="PNTL: TOTAL NON-LABOR"/>
    <s v="MA60KU"/>
    <s v="MA 60 KU"/>
    <s v="OTHER"/>
    <s v="P42100: GENERATION"/>
    <n v="-331"/>
    <n v="-331"/>
    <n v="-331"/>
    <n v="-331"/>
    <n v="-331"/>
    <n v="-331"/>
    <n v="-331"/>
    <n v="-331"/>
    <n v="-331"/>
    <n v="-349"/>
    <n v="-331"/>
    <n v="-409"/>
    <n v="-4065"/>
    <n v="0"/>
    <n v="-3048.75"/>
  </r>
  <r>
    <s v="PPLETO: TOTAL OPERATING EXPENSE"/>
    <m/>
    <n v="502900"/>
    <s v="STM EXP(EX SDRS.SPP) - INDIRECT"/>
    <x v="1"/>
    <s v="0321 - TRIMBLE COUNTY 2 - GENERATION"/>
    <x v="7"/>
    <s v="PNTL: TOTAL NON-LABOR"/>
    <s v="MA60KU"/>
    <s v="MA 60 KU"/>
    <s v="OTHER"/>
    <s v="P42100: GENERATION"/>
    <n v="-331"/>
    <n v="-331"/>
    <n v="-331"/>
    <n v="-303"/>
    <n v="-222"/>
    <n v="-222"/>
    <n v="-222"/>
    <n v="-222"/>
    <n v="-222"/>
    <n v="-240"/>
    <n v="-222"/>
    <n v="-300"/>
    <n v="-3165"/>
    <n v="0"/>
    <n v="-2373.75"/>
  </r>
  <r>
    <s v="PPLETO: TOTAL OPERATING EXPENSE"/>
    <m/>
    <n v="408105"/>
    <s v="FEDERAL UNEMP TAX"/>
    <x v="1"/>
    <s v="0321 - TRIMBLE COUNTY 2 - GENERATION"/>
    <x v="9"/>
    <s v="PLTL: TOTAL LABOR"/>
    <s v="MA41LGE"/>
    <s v="MA41LGE"/>
    <s v="OTHER"/>
    <s v="P42100: GENERATION"/>
    <n v="-331"/>
    <n v="-296"/>
    <n v="-296"/>
    <n v="-308"/>
    <n v="-303"/>
    <n v="-286"/>
    <n v="-313"/>
    <n v="-322"/>
    <n v="-311"/>
    <n v="-336"/>
    <n v="-256"/>
    <n v="-279"/>
    <n v="-3638"/>
    <n v="0"/>
    <n v="-2728.5"/>
  </r>
  <r>
    <s v="PPLETO: TOTAL OPERATING EXPENSE"/>
    <m/>
    <n v="408105"/>
    <s v="FEDERAL UNEMP TAX"/>
    <x v="1"/>
    <s v="0321 - TRIMBLE COUNTY 2 - GENERATION"/>
    <x v="8"/>
    <s v="PLTL: TOTAL LABOR"/>
    <s v="MA41LGE"/>
    <s v="MA41LGE"/>
    <s v="OTHER"/>
    <s v="P42100: GENERATION"/>
    <n v="-330"/>
    <n v="-313"/>
    <n v="-296"/>
    <n v="-308"/>
    <n v="-320"/>
    <n v="-270"/>
    <n v="-314"/>
    <n v="-322"/>
    <n v="-294"/>
    <n v="-336"/>
    <n v="-274"/>
    <n v="-264"/>
    <n v="-3642"/>
    <n v="0"/>
    <n v="-2731.5"/>
  </r>
  <r>
    <s v="PPLETO: TOTAL OPERATING EXPENSE"/>
    <m/>
    <n v="501090"/>
    <s v="FUEL HANDLING"/>
    <x v="1"/>
    <s v="0321 - TRIMBLE COUNTY 2 - GENERATION"/>
    <x v="2"/>
    <s v="PLTL: TOTAL LABOR"/>
    <s v="MA46LGE"/>
    <s v="MA 46 LGE"/>
    <s v="OTHER"/>
    <s v="P42100: GENERATION"/>
    <n v="-324"/>
    <n v="-291"/>
    <n v="-289"/>
    <n v="-300"/>
    <n v="-294"/>
    <n v="-277"/>
    <n v="-302"/>
    <n v="-315"/>
    <n v="-303"/>
    <n v="-328"/>
    <n v="-247"/>
    <n v="-264"/>
    <n v="-3531"/>
    <n v="0"/>
    <n v="-2648.25"/>
  </r>
  <r>
    <s v="PPLETO: TOTAL OPERATING EXPENSE"/>
    <m/>
    <n v="511100"/>
    <s v="MTCE-STRUCTURES"/>
    <x v="1"/>
    <s v="0321 - TRIMBLE COUNTY 2 - GENERATION"/>
    <x v="4"/>
    <s v="PLTL: TOTAL LABOR"/>
    <s v="MA46LGE"/>
    <s v="MA 46 LGE"/>
    <s v="OTHER"/>
    <s v="P42100: GENERATION"/>
    <n v="-317"/>
    <n v="-284"/>
    <n v="-284"/>
    <n v="-296"/>
    <n v="-292"/>
    <n v="-276"/>
    <n v="-302"/>
    <n v="-310"/>
    <n v="-299"/>
    <n v="-323"/>
    <n v="-247"/>
    <n v="-270"/>
    <n v="-3501"/>
    <n v="0"/>
    <n v="-2625.75"/>
  </r>
  <r>
    <s v="PPLETO: TOTAL OPERATING EXPENSE"/>
    <m/>
    <n v="501090"/>
    <s v="FUEL HANDLING"/>
    <x v="1"/>
    <s v="0321 - TRIMBLE COUNTY 2 - GENERATION"/>
    <x v="1"/>
    <s v="PLTL: TOTAL LABOR"/>
    <s v="MA46LGE"/>
    <s v="MA 46 LGE"/>
    <s v="OTHER"/>
    <s v="P42100: GENERATION"/>
    <n v="-314"/>
    <n v="-283"/>
    <n v="-280"/>
    <n v="-291"/>
    <n v="-286"/>
    <n v="-269"/>
    <n v="-293"/>
    <n v="-306"/>
    <n v="-294"/>
    <n v="-318"/>
    <n v="-239"/>
    <n v="-256"/>
    <n v="-3428"/>
    <n v="0"/>
    <n v="-2571"/>
  </r>
  <r>
    <s v="PPLETO: TOTAL OPERATING EXPENSE"/>
    <m/>
    <n v="408105"/>
    <s v="FEDERAL UNEMP TAX"/>
    <x v="1"/>
    <s v="0321 - TRIMBLE COUNTY 2 - GENERATION"/>
    <x v="7"/>
    <s v="PLTL: TOTAL LABOR"/>
    <s v="MA41LGE"/>
    <s v="MA41LGE"/>
    <s v="OTHER"/>
    <s v="P42100: GENERATION"/>
    <n v="-311"/>
    <n v="-295"/>
    <n v="-323"/>
    <n v="-273"/>
    <n v="-314"/>
    <n v="-301"/>
    <n v="-283"/>
    <n v="-337"/>
    <n v="-292"/>
    <n v="-321"/>
    <n v="-292"/>
    <n v="-250"/>
    <n v="-3592"/>
    <n v="0"/>
    <n v="-2694"/>
  </r>
  <r>
    <s v="PPLETO: TOTAL OPERATING EXPENSE"/>
    <m/>
    <n v="511100"/>
    <s v="MTCE-STRUCTURES"/>
    <x v="1"/>
    <s v="0321 - TRIMBLE COUNTY 2 - GENERATION"/>
    <x v="3"/>
    <s v="PLTL: TOTAL LABOR"/>
    <s v="MA46LGE"/>
    <s v="MA 46 LGE"/>
    <s v="OTHER"/>
    <s v="P42100: GENERATION"/>
    <n v="-308"/>
    <n v="-276"/>
    <n v="-276"/>
    <n v="-288"/>
    <n v="-283"/>
    <n v="-268"/>
    <n v="-293"/>
    <n v="-301"/>
    <n v="-290"/>
    <n v="-314"/>
    <n v="-240"/>
    <n v="-262"/>
    <n v="-3399"/>
    <n v="0"/>
    <n v="-2549.25"/>
  </r>
  <r>
    <s v="PPLETO: TOTAL OPERATING EXPENSE"/>
    <m/>
    <n v="501090"/>
    <s v="FUEL HANDLING"/>
    <x v="1"/>
    <s v="0321 - TRIMBLE COUNTY 2 - GENERATION"/>
    <x v="0"/>
    <s v="PLTL: TOTAL LABOR"/>
    <s v="MA46LGE"/>
    <s v="MA 46 LGE"/>
    <s v="OTHER"/>
    <s v="P42100: GENERATION"/>
    <n v="-305"/>
    <n v="-274"/>
    <n v="-272"/>
    <n v="-282"/>
    <n v="-277"/>
    <n v="-261"/>
    <n v="-285"/>
    <n v="-297"/>
    <n v="-285"/>
    <n v="-309"/>
    <n v="-232"/>
    <n v="-248"/>
    <n v="-3328"/>
    <n v="0"/>
    <n v="-2496"/>
  </r>
  <r>
    <s v="PPLETO: TOTAL OPERATING EXPENSE"/>
    <m/>
    <n v="511100"/>
    <s v="MTCE-STRUCTURES"/>
    <x v="1"/>
    <s v="0321 - TRIMBLE COUNTY 2 - GENERATION"/>
    <x v="2"/>
    <s v="PLTL: TOTAL LABOR"/>
    <s v="MA46LGE"/>
    <s v="MA 46 LGE"/>
    <s v="OTHER"/>
    <s v="P42100: GENERATION"/>
    <n v="-299"/>
    <n v="-268"/>
    <n v="-268"/>
    <n v="-279"/>
    <n v="-275"/>
    <n v="-260"/>
    <n v="-284"/>
    <n v="-292"/>
    <n v="-282"/>
    <n v="-304"/>
    <n v="-233"/>
    <n v="-255"/>
    <n v="-3300"/>
    <n v="0"/>
    <n v="-2475"/>
  </r>
  <r>
    <s v="PPLETO: TOTAL OPERATING EXPENSE"/>
    <m/>
    <n v="501090"/>
    <s v="FUEL HANDLING"/>
    <x v="1"/>
    <s v="0321 - TRIMBLE COUNTY 2 - GENERATION"/>
    <x v="9"/>
    <s v="PLTL: TOTAL LABOR"/>
    <s v="MA46LGE"/>
    <s v="MA 46 LGE"/>
    <s v="OTHER"/>
    <s v="P42100: GENERATION"/>
    <n v="-296"/>
    <n v="-266"/>
    <n v="-264"/>
    <n v="-274"/>
    <n v="-269"/>
    <n v="-253"/>
    <n v="-277"/>
    <n v="-288"/>
    <n v="-277"/>
    <n v="-300"/>
    <n v="-226"/>
    <n v="-241"/>
    <n v="-3231"/>
    <n v="0"/>
    <n v="-2423.25"/>
  </r>
  <r>
    <s v="PPLETO: TOTAL OPERATING EXPENSE"/>
    <m/>
    <n v="408105"/>
    <s v="FEDERAL UNEMP TAX"/>
    <x v="1"/>
    <s v="0321 - TRIMBLE COUNTY 2 - GENERATION"/>
    <x v="5"/>
    <s v="PLTL: TOTAL LABOR"/>
    <s v="MA41LGE"/>
    <s v="MA41LGE"/>
    <s v="OTHER"/>
    <s v="P42100: GENERATION"/>
    <n v="-295"/>
    <n v="-294"/>
    <n v="-322"/>
    <n v="-302"/>
    <n v="-286"/>
    <n v="-298"/>
    <n v="-292"/>
    <n v="-318"/>
    <n v="-305"/>
    <n v="-301"/>
    <n v="-285"/>
    <n v="-277"/>
    <n v="-3576"/>
    <n v="0"/>
    <n v="-2682"/>
  </r>
  <r>
    <s v="PPLETO: TOTAL OPERATING EXPENSE"/>
    <m/>
    <n v="408105"/>
    <s v="FEDERAL UNEMP TAX"/>
    <x v="1"/>
    <s v="0321 - TRIMBLE COUNTY 2 - GENERATION"/>
    <x v="6"/>
    <s v="PLTL: TOTAL LABOR"/>
    <s v="MA41LGE"/>
    <s v="MA41LGE"/>
    <s v="OTHER"/>
    <s v="P42100: GENERATION"/>
    <n v="-294"/>
    <n v="-294"/>
    <n v="-322"/>
    <n v="-289"/>
    <n v="-297"/>
    <n v="-297"/>
    <n v="-279"/>
    <n v="-332"/>
    <n v="-308"/>
    <n v="-300"/>
    <n v="-288"/>
    <n v="-263"/>
    <n v="-3564"/>
    <n v="0"/>
    <n v="-2673"/>
  </r>
  <r>
    <s v="PPLETO: TOTAL OPERATING EXPENSE"/>
    <m/>
    <n v="511100"/>
    <s v="MTCE-STRUCTURES"/>
    <x v="1"/>
    <s v="0321 - TRIMBLE COUNTY 2 - GENERATION"/>
    <x v="1"/>
    <s v="PLTL: TOTAL LABOR"/>
    <s v="MA46LGE"/>
    <s v="MA 46 LGE"/>
    <s v="OTHER"/>
    <s v="P42100: GENERATION"/>
    <n v="-291"/>
    <n v="-260"/>
    <n v="-260"/>
    <n v="-271"/>
    <n v="-267"/>
    <n v="-252"/>
    <n v="-276"/>
    <n v="-283"/>
    <n v="-273"/>
    <n v="-296"/>
    <n v="-226"/>
    <n v="-247"/>
    <n v="-3204"/>
    <n v="0"/>
    <n v="-2403"/>
  </r>
  <r>
    <s v="PPLETO: TOTAL OPERATING EXPENSE"/>
    <m/>
    <n v="501090"/>
    <s v="FUEL HANDLING"/>
    <x v="1"/>
    <s v="0321 - TRIMBLE COUNTY 2 - GENERATION"/>
    <x v="8"/>
    <s v="PLTL: TOTAL LABOR"/>
    <s v="MA46LGE"/>
    <s v="MA 46 LGE"/>
    <s v="OTHER"/>
    <s v="P42100: GENERATION"/>
    <n v="-289"/>
    <n v="-275"/>
    <n v="-258"/>
    <n v="-267"/>
    <n v="-277"/>
    <n v="-232"/>
    <n v="-270"/>
    <n v="-281"/>
    <n v="-255"/>
    <n v="-292"/>
    <n v="-235"/>
    <n v="-220"/>
    <n v="-3151"/>
    <n v="0"/>
    <n v="-2363.25"/>
  </r>
  <r>
    <s v="PPLETO: TOTAL OPERATING EXPENSE"/>
    <m/>
    <n v="502900"/>
    <s v="STM EXP(EX SDRS.SPP) - INDIRECT"/>
    <x v="1"/>
    <s v="0311 - TRIMBLE COUNTY 1 - GENERATION"/>
    <x v="5"/>
    <s v="PNTL: TOTAL NON-LABOR"/>
    <s v="MA42LGE"/>
    <s v="MA42LGE TC"/>
    <s v="OTHER"/>
    <s v="P42100: GENERATION"/>
    <n v="-287"/>
    <n v="-287"/>
    <n v="-287"/>
    <n v="-287"/>
    <n v="-287"/>
    <n v="-287"/>
    <n v="-287"/>
    <n v="-287"/>
    <n v="-287"/>
    <n v="-302"/>
    <n v="-287"/>
    <n v="-352"/>
    <n v="-3525"/>
    <n v="-2643.75"/>
    <n v="0"/>
  </r>
  <r>
    <s v="PPLETO: TOTAL OPERATING EXPENSE"/>
    <m/>
    <n v="511100"/>
    <s v="MTCE-STRUCTURES"/>
    <x v="1"/>
    <s v="0321 - TRIMBLE COUNTY 2 - GENERATION"/>
    <x v="0"/>
    <s v="PLTL: TOTAL LABOR"/>
    <s v="MA46LGE"/>
    <s v="MA 46 LGE"/>
    <s v="OTHER"/>
    <s v="P42100: GENERATION"/>
    <n v="-282"/>
    <n v="-253"/>
    <n v="-252"/>
    <n v="-263"/>
    <n v="-259"/>
    <n v="-245"/>
    <n v="-268"/>
    <n v="-275"/>
    <n v="-265"/>
    <n v="-287"/>
    <n v="-220"/>
    <n v="-240"/>
    <n v="-3110"/>
    <n v="0"/>
    <n v="-2332.5"/>
  </r>
  <r>
    <s v="PPLETO: TOTAL OPERATING EXPENSE"/>
    <m/>
    <n v="510100"/>
    <s v="MTCE SUPER/ENG - STEAM"/>
    <x v="1"/>
    <s v="0321 - TRIMBLE COUNTY 2 - GENERATION"/>
    <x v="4"/>
    <s v="PNTL: TOTAL NON-LABOR"/>
    <s v="MA41LGE"/>
    <s v="MA41LGE"/>
    <s v="OTHER"/>
    <s v="P42100: GENERATION"/>
    <n v="-280"/>
    <n v="-280"/>
    <n v="-2282"/>
    <n v="-2282"/>
    <n v="-2282"/>
    <n v="-1121"/>
    <n v="-1962"/>
    <n v="-280"/>
    <n v="-2282"/>
    <n v="-2282"/>
    <n v="-3123"/>
    <n v="-280"/>
    <n v="-18737"/>
    <n v="0"/>
    <n v="-14052.75"/>
  </r>
  <r>
    <s v="PPLETO: TOTAL OPERATING EXPENSE"/>
    <m/>
    <n v="408107"/>
    <s v="STATE UNEMP TAX"/>
    <x v="1"/>
    <s v="0321 - TRIMBLE COUNTY 2 - GENERATION"/>
    <x v="4"/>
    <s v="PLTL: TOTAL LABOR"/>
    <s v="MA41LGE"/>
    <s v="MA41LGE"/>
    <s v="OTHER"/>
    <s v="P42100: GENERATION"/>
    <n v="-276"/>
    <n v="-247"/>
    <n v="-247"/>
    <n v="-257"/>
    <n v="-253"/>
    <n v="-239"/>
    <n v="-261"/>
    <n v="-269"/>
    <n v="-259"/>
    <n v="-280"/>
    <n v="-214"/>
    <n v="-233"/>
    <n v="-3035"/>
    <n v="0"/>
    <n v="-2276.25"/>
  </r>
  <r>
    <s v="PPLETO: TOTAL OPERATING EXPENSE"/>
    <m/>
    <n v="502900"/>
    <s v="STM EXP(EX SDRS.SPP) - INDIRECT"/>
    <x v="1"/>
    <s v="0311 - TRIMBLE COUNTY 1 - GENERATION"/>
    <x v="6"/>
    <s v="PNTL: TOTAL NON-LABOR"/>
    <s v="MA42LGE"/>
    <s v="MA42LGE TC"/>
    <s v="OTHER"/>
    <s v="P42100: GENERATION"/>
    <n v="-276"/>
    <n v="-276"/>
    <n v="-276"/>
    <n v="-276"/>
    <n v="-276"/>
    <n v="-276"/>
    <n v="-276"/>
    <n v="-276"/>
    <n v="-276"/>
    <n v="-291"/>
    <n v="-276"/>
    <n v="-341"/>
    <n v="-3389"/>
    <n v="-2541.75"/>
    <n v="0"/>
  </r>
  <r>
    <s v="PPLETO: TOTAL OPERATING EXPENSE"/>
    <m/>
    <n v="502900"/>
    <s v="STM EXP(EX SDRS.SPP) - INDIRECT"/>
    <x v="1"/>
    <s v="0311 - TRIMBLE COUNTY 1 - GENERATION"/>
    <x v="7"/>
    <s v="PNTL: TOTAL NON-LABOR"/>
    <s v="MA42LGE"/>
    <s v="MA42LGE TC"/>
    <s v="OTHER"/>
    <s v="P42100: GENERATION"/>
    <n v="-276"/>
    <n v="-276"/>
    <n v="-276"/>
    <n v="-253"/>
    <n v="-185"/>
    <n v="-185"/>
    <n v="-185"/>
    <n v="-185"/>
    <n v="-185"/>
    <n v="-200"/>
    <n v="-185"/>
    <n v="-250"/>
    <n v="-2638"/>
    <n v="-1978.5"/>
    <n v="0"/>
  </r>
  <r>
    <s v="PPLETO: TOTAL OPERATING EXPENSE"/>
    <m/>
    <n v="511100"/>
    <s v="MTCE-STRUCTURES"/>
    <x v="1"/>
    <s v="0321 - TRIMBLE COUNTY 2 - GENERATION"/>
    <x v="9"/>
    <s v="PLTL: TOTAL LABOR"/>
    <s v="MA46LGE"/>
    <s v="MA 46 LGE"/>
    <s v="OTHER"/>
    <s v="P42100: GENERATION"/>
    <n v="-274"/>
    <n v="-245"/>
    <n v="-245"/>
    <n v="-255"/>
    <n v="-252"/>
    <n v="-238"/>
    <n v="-260"/>
    <n v="-267"/>
    <n v="-258"/>
    <n v="-279"/>
    <n v="-213"/>
    <n v="-233"/>
    <n v="-3020"/>
    <n v="0"/>
    <n v="-2265"/>
  </r>
  <r>
    <s v="PPLETO: TOTAL OPERATING EXPENSE"/>
    <m/>
    <n v="510100"/>
    <s v="MTCE SUPER/ENG - STEAM"/>
    <x v="1"/>
    <s v="0321 - TRIMBLE COUNTY 2 - GENERATION"/>
    <x v="3"/>
    <s v="PNTL: TOTAL NON-LABOR"/>
    <s v="MA41LGE"/>
    <s v="MA41LGE"/>
    <s v="OTHER"/>
    <s v="P42100: GENERATION"/>
    <n v="-272"/>
    <n v="-272"/>
    <n v="-2216"/>
    <n v="-2216"/>
    <n v="-2216"/>
    <n v="-1088"/>
    <n v="-1905"/>
    <n v="-272"/>
    <n v="-2216"/>
    <n v="-2216"/>
    <n v="-3032"/>
    <n v="-272"/>
    <n v="-18191"/>
    <n v="0"/>
    <n v="-13643.25"/>
  </r>
  <r>
    <s v="PPLETO: TOTAL OPERATING EXPENSE"/>
    <m/>
    <n v="501090"/>
    <s v="FUEL HANDLING"/>
    <x v="1"/>
    <s v="0321 - TRIMBLE COUNTY 2 - GENERATION"/>
    <x v="7"/>
    <s v="PLTL: TOTAL LABOR"/>
    <s v="MA46LGE"/>
    <s v="MA 46 LGE"/>
    <s v="OTHER"/>
    <s v="P42100: GENERATION"/>
    <n v="-268"/>
    <n v="-254"/>
    <n v="-277"/>
    <n v="-233"/>
    <n v="-268"/>
    <n v="-257"/>
    <n v="-236"/>
    <n v="-286"/>
    <n v="-246"/>
    <n v="-272"/>
    <n v="-245"/>
    <n v="-203"/>
    <n v="-3045"/>
    <n v="0"/>
    <n v="-2283.75"/>
  </r>
  <r>
    <s v="PPLETO: TOTAL OPERATING EXPENSE"/>
    <m/>
    <n v="408107"/>
    <s v="STATE UNEMP TAX"/>
    <x v="1"/>
    <s v="0321 - TRIMBLE COUNTY 2 - GENERATION"/>
    <x v="3"/>
    <s v="PLTL: TOTAL LABOR"/>
    <s v="MA41LGE"/>
    <s v="MA41LGE"/>
    <s v="OTHER"/>
    <s v="P42100: GENERATION"/>
    <n v="-268"/>
    <n v="-240"/>
    <n v="-240"/>
    <n v="-249"/>
    <n v="-246"/>
    <n v="-232"/>
    <n v="-254"/>
    <n v="-261"/>
    <n v="-252"/>
    <n v="-272"/>
    <n v="-208"/>
    <n v="-226"/>
    <n v="-2946"/>
    <n v="0"/>
    <n v="-2209.5"/>
  </r>
  <r>
    <s v="PPLETO: TOTAL OPERATING EXPENSE"/>
    <m/>
    <n v="511100"/>
    <s v="MTCE-STRUCTURES"/>
    <x v="1"/>
    <s v="0321 - TRIMBLE COUNTY 2 - GENERATION"/>
    <x v="8"/>
    <s v="PLTL: TOTAL LABOR"/>
    <s v="MA46LGE"/>
    <s v="MA 46 LGE"/>
    <s v="OTHER"/>
    <s v="P42100: GENERATION"/>
    <n v="-267"/>
    <n v="-253"/>
    <n v="-239"/>
    <n v="-250"/>
    <n v="-260"/>
    <n v="-219"/>
    <n v="-255"/>
    <n v="-261"/>
    <n v="-238"/>
    <n v="-272"/>
    <n v="-222"/>
    <n v="-215"/>
    <n v="-2952"/>
    <n v="0"/>
    <n v="-2214"/>
  </r>
  <r>
    <s v="PPLETO: TOTAL OPERATING EXPENSE"/>
    <m/>
    <n v="510100"/>
    <s v="MTCE SUPER/ENG - STEAM"/>
    <x v="1"/>
    <s v="0321 - TRIMBLE COUNTY 2 - GENERATION"/>
    <x v="2"/>
    <s v="PNTL: TOTAL NON-LABOR"/>
    <s v="MA41LGE"/>
    <s v="MA41LGE"/>
    <s v="OTHER"/>
    <s v="P42100: GENERATION"/>
    <n v="-264"/>
    <n v="-264"/>
    <n v="-2151"/>
    <n v="-2151"/>
    <n v="-2151"/>
    <n v="-1057"/>
    <n v="-1849"/>
    <n v="-264"/>
    <n v="-2151"/>
    <n v="-2151"/>
    <n v="-2943"/>
    <n v="-264"/>
    <n v="-17661"/>
    <n v="0"/>
    <n v="-13245.75"/>
  </r>
  <r>
    <s v="PPLETO: TOTAL OPERATING EXPENSE"/>
    <m/>
    <n v="408107"/>
    <s v="STATE UNEMP TAX"/>
    <x v="1"/>
    <s v="0321 - TRIMBLE COUNTY 2 - GENERATION"/>
    <x v="2"/>
    <s v="PLTL: TOTAL LABOR"/>
    <s v="MA41LGE"/>
    <s v="MA41LGE"/>
    <s v="OTHER"/>
    <s v="P42100: GENERATION"/>
    <n v="-260"/>
    <n v="-233"/>
    <n v="-233"/>
    <n v="-242"/>
    <n v="-239"/>
    <n v="-225"/>
    <n v="-246"/>
    <n v="-253"/>
    <n v="-244"/>
    <n v="-264"/>
    <n v="-202"/>
    <n v="-220"/>
    <n v="-2860"/>
    <n v="0"/>
    <n v="-2145"/>
  </r>
  <r>
    <s v="PPLETO: TOTAL OPERATING EXPENSE"/>
    <m/>
    <n v="510100"/>
    <s v="MTCE SUPER/ENG - STEAM"/>
    <x v="1"/>
    <s v="0321 - TRIMBLE COUNTY 2 - GENERATION"/>
    <x v="1"/>
    <s v="PNTL: TOTAL NON-LABOR"/>
    <s v="MA41LGE"/>
    <s v="MA41LGE"/>
    <s v="OTHER"/>
    <s v="P42100: GENERATION"/>
    <n v="-256"/>
    <n v="-256"/>
    <n v="-2088"/>
    <n v="-2088"/>
    <n v="-2088"/>
    <n v="-1026"/>
    <n v="-1795"/>
    <n v="-256"/>
    <n v="-2088"/>
    <n v="-2088"/>
    <n v="-2858"/>
    <n v="-256"/>
    <n v="-17147"/>
    <n v="0"/>
    <n v="-12860.25"/>
  </r>
  <r>
    <s v="PPLETO: TOTAL OPERATING EXPENSE"/>
    <m/>
    <n v="408107"/>
    <s v="STATE UNEMP TAX"/>
    <x v="1"/>
    <s v="0321 - TRIMBLE COUNTY 2 - GENERATION"/>
    <x v="1"/>
    <s v="PLTL: TOTAL LABOR"/>
    <s v="MA41LGE"/>
    <s v="MA41LGE"/>
    <s v="OTHER"/>
    <s v="P42100: GENERATION"/>
    <n v="-252"/>
    <n v="-226"/>
    <n v="-226"/>
    <n v="-235"/>
    <n v="-232"/>
    <n v="-218"/>
    <n v="-239"/>
    <n v="-246"/>
    <n v="-237"/>
    <n v="-256"/>
    <n v="-196"/>
    <n v="-213"/>
    <n v="-2777"/>
    <n v="0"/>
    <n v="-2082.75"/>
  </r>
  <r>
    <s v="PPLETO: TOTAL OPERATING EXPENSE"/>
    <m/>
    <n v="510100"/>
    <s v="MTCE SUPER/ENG - STEAM"/>
    <x v="1"/>
    <s v="0321 - TRIMBLE COUNTY 2 - GENERATION"/>
    <x v="0"/>
    <s v="PNTL: TOTAL NON-LABOR"/>
    <s v="MA41LGE"/>
    <s v="MA41LGE"/>
    <s v="OTHER"/>
    <s v="P42100: GENERATION"/>
    <n v="-249"/>
    <n v="-249"/>
    <n v="-2028"/>
    <n v="-2028"/>
    <n v="-2028"/>
    <n v="-996"/>
    <n v="-1743"/>
    <n v="-249"/>
    <n v="-2028"/>
    <n v="-2028"/>
    <n v="-2775"/>
    <n v="-249"/>
    <n v="-16647"/>
    <n v="0"/>
    <n v="-12485.25"/>
  </r>
  <r>
    <s v="PPLETO: TOTAL OPERATING EXPENSE"/>
    <m/>
    <n v="511100"/>
    <s v="MTCE-STRUCTURES"/>
    <x v="1"/>
    <s v="0321 - TRIMBLE COUNTY 2 - GENERATION"/>
    <x v="7"/>
    <s v="PLTL: TOTAL LABOR"/>
    <s v="MA46LGE"/>
    <s v="MA 46 LGE"/>
    <s v="OTHER"/>
    <s v="P42100: GENERATION"/>
    <n v="-248"/>
    <n v="-234"/>
    <n v="-257"/>
    <n v="-218"/>
    <n v="-251"/>
    <n v="-241"/>
    <n v="-223"/>
    <n v="-265"/>
    <n v="-230"/>
    <n v="-253"/>
    <n v="-231"/>
    <n v="-198"/>
    <n v="-2848"/>
    <n v="0"/>
    <n v="-2136"/>
  </r>
  <r>
    <s v="PPLETO: TOTAL OPERATING EXPENSE"/>
    <m/>
    <n v="501090"/>
    <s v="FUEL HANDLING"/>
    <x v="1"/>
    <s v="0321 - TRIMBLE COUNTY 2 - GENERATION"/>
    <x v="6"/>
    <s v="PLTL: TOTAL LABOR"/>
    <s v="MA46LGE"/>
    <s v="MA 46 LGE"/>
    <s v="OTHER"/>
    <s v="P42100: GENERATION"/>
    <n v="-246"/>
    <n v="-247"/>
    <n v="-269"/>
    <n v="-240"/>
    <n v="-246"/>
    <n v="-246"/>
    <n v="-229"/>
    <n v="-277"/>
    <n v="-257"/>
    <n v="-250"/>
    <n v="-238"/>
    <n v="-211"/>
    <n v="-2956"/>
    <n v="0"/>
    <n v="-2217"/>
  </r>
  <r>
    <s v="PPLETO: TOTAL OPERATING EXPENSE"/>
    <m/>
    <n v="408107"/>
    <s v="STATE UNEMP TAX"/>
    <x v="1"/>
    <s v="0321 - TRIMBLE COUNTY 2 - GENERATION"/>
    <x v="0"/>
    <s v="PLTL: TOTAL LABOR"/>
    <s v="MA41LGE"/>
    <s v="MA41LGE"/>
    <s v="OTHER"/>
    <s v="P42100: GENERATION"/>
    <n v="-245"/>
    <n v="-220"/>
    <n v="-219"/>
    <n v="-228"/>
    <n v="-225"/>
    <n v="-212"/>
    <n v="-232"/>
    <n v="-239"/>
    <n v="-230"/>
    <n v="-249"/>
    <n v="-190"/>
    <n v="-207"/>
    <n v="-2696"/>
    <n v="0"/>
    <n v="-2022"/>
  </r>
  <r>
    <s v="PPLETO: TOTAL OPERATING EXPENSE"/>
    <m/>
    <n v="510100"/>
    <s v="MTCE SUPER/ENG - STEAM"/>
    <x v="1"/>
    <s v="0321 - TRIMBLE COUNTY 2 - GENERATION"/>
    <x v="9"/>
    <s v="PNTL: TOTAL NON-LABOR"/>
    <s v="MA41LGE"/>
    <s v="MA41LGE"/>
    <s v="OTHER"/>
    <s v="P42100: GENERATION"/>
    <n v="-242"/>
    <n v="-242"/>
    <n v="-123468"/>
    <n v="-143718"/>
    <n v="-1968"/>
    <n v="-967"/>
    <n v="-1692"/>
    <n v="-242"/>
    <n v="-1968"/>
    <n v="-1968"/>
    <n v="-2694"/>
    <n v="-242"/>
    <n v="-279412"/>
    <n v="0"/>
    <n v="-209559"/>
  </r>
  <r>
    <s v="PPLETO: TOTAL OPERATING EXPENSE"/>
    <m/>
    <n v="510100"/>
    <s v="MTCE SUPER/ENG - STEAM"/>
    <x v="1"/>
    <s v="0321 - TRIMBLE COUNTY 2 - GENERATION"/>
    <x v="8"/>
    <s v="PNTL: TOTAL NON-LABOR"/>
    <s v="MA41LGE"/>
    <s v="MA41LGE"/>
    <s v="OTHER"/>
    <s v="P42100: GENERATION"/>
    <n v="-242"/>
    <n v="-242"/>
    <n v="-3005"/>
    <n v="-3005"/>
    <n v="-3005"/>
    <n v="-2901"/>
    <n v="-1692"/>
    <n v="-3972"/>
    <n v="-3005"/>
    <n v="-3005"/>
    <n v="-3730"/>
    <n v="-242"/>
    <n v="-28042"/>
    <n v="0"/>
    <n v="-21031.5"/>
  </r>
  <r>
    <s v="PPLETO: TOTAL OPERATING EXPENSE"/>
    <m/>
    <n v="510100"/>
    <s v="MTCE SUPER/ENG - STEAM"/>
    <x v="1"/>
    <s v="0321 - TRIMBLE COUNTY 2 - GENERATION"/>
    <x v="5"/>
    <s v="PNTL: TOTAL NON-LABOR"/>
    <s v="MA41LGE"/>
    <s v="MA41LGE"/>
    <s v="OTHER"/>
    <s v="P42100: GENERATION"/>
    <n v="-242"/>
    <n v="-242"/>
    <n v="-3005"/>
    <n v="-3005"/>
    <n v="-3005"/>
    <n v="-6348"/>
    <n v="-3038"/>
    <n v="-2969"/>
    <n v="-5695"/>
    <n v="-3005"/>
    <n v="-3730"/>
    <n v="-242"/>
    <n v="-34523"/>
    <n v="0"/>
    <n v="-25892.25"/>
  </r>
  <r>
    <s v="PPLETO: TOTAL OPERATING EXPENSE"/>
    <m/>
    <n v="510100"/>
    <s v="MTCE SUPER/ENG - STEAM"/>
    <x v="1"/>
    <s v="0321 - TRIMBLE COUNTY 2 - GENERATION"/>
    <x v="7"/>
    <s v="PNTL: TOTAL NON-LABOR"/>
    <s v="MA41LGE"/>
    <s v="MA41LGE"/>
    <s v="OTHER"/>
    <s v="P42100: GENERATION"/>
    <n v="-242"/>
    <n v="-242"/>
    <n v="-2590"/>
    <n v="-2590"/>
    <n v="-2590"/>
    <n v="-5802"/>
    <n v="-1692"/>
    <n v="-2590"/>
    <n v="-4041"/>
    <n v="-2590"/>
    <n v="-3315"/>
    <n v="-242"/>
    <n v="-28526"/>
    <n v="0"/>
    <n v="-21394.5"/>
  </r>
  <r>
    <s v="PPLETO: TOTAL OPERATING EXPENSE"/>
    <m/>
    <n v="510100"/>
    <s v="MTCE SUPER/ENG - STEAM"/>
    <x v="1"/>
    <s v="0321 - TRIMBLE COUNTY 2 - GENERATION"/>
    <x v="6"/>
    <s v="PNTL: TOTAL NON-LABOR"/>
    <s v="MA41LGE"/>
    <s v="MA41LGE"/>
    <s v="OTHER"/>
    <s v="P42100: GENERATION"/>
    <n v="-242"/>
    <n v="-242"/>
    <n v="-2314"/>
    <n v="-2314"/>
    <n v="-2314"/>
    <n v="-5003"/>
    <n v="-2701"/>
    <n v="-3323"/>
    <n v="-4332"/>
    <n v="-2314"/>
    <n v="-3039"/>
    <n v="-242"/>
    <n v="-28379"/>
    <n v="0"/>
    <n v="-21284.25"/>
  </r>
  <r>
    <s v="PPLETO: TOTAL OPERATING EXPENSE"/>
    <m/>
    <n v="408107"/>
    <s v="STATE UNEMP TAX"/>
    <x v="1"/>
    <s v="0321 - TRIMBLE COUNTY 2 - GENERATION"/>
    <x v="9"/>
    <s v="PLTL: TOTAL LABOR"/>
    <s v="MA41LGE"/>
    <s v="MA41LGE"/>
    <s v="OTHER"/>
    <s v="P42100: GENERATION"/>
    <n v="-241"/>
    <n v="-216"/>
    <n v="-215"/>
    <n v="-224"/>
    <n v="-221"/>
    <n v="-208"/>
    <n v="-228"/>
    <n v="-235"/>
    <n v="-226"/>
    <n v="-245"/>
    <n v="-187"/>
    <n v="-204"/>
    <n v="-2650"/>
    <n v="0"/>
    <n v="-1987.5"/>
  </r>
  <r>
    <s v="PPLETO: TOTAL OPERATING EXPENSE"/>
    <m/>
    <n v="408107"/>
    <s v="STATE UNEMP TAX"/>
    <x v="1"/>
    <s v="0321 - TRIMBLE COUNTY 2 - GENERATION"/>
    <x v="8"/>
    <s v="PLTL: TOTAL LABOR"/>
    <s v="MA41LGE"/>
    <s v="MA41LGE"/>
    <s v="OTHER"/>
    <s v="P42100: GENERATION"/>
    <n v="-241"/>
    <n v="-228"/>
    <n v="-215"/>
    <n v="-225"/>
    <n v="-233"/>
    <n v="-197"/>
    <n v="-229"/>
    <n v="-235"/>
    <n v="-214"/>
    <n v="-245"/>
    <n v="-199"/>
    <n v="-192"/>
    <n v="-2653"/>
    <n v="0"/>
    <n v="-1989.75"/>
  </r>
  <r>
    <s v="PPLETO: TOTAL OPERATING EXPENSE"/>
    <m/>
    <n v="501090"/>
    <s v="FUEL HANDLING"/>
    <x v="1"/>
    <s v="0321 - TRIMBLE COUNTY 2 - GENERATION"/>
    <x v="5"/>
    <s v="PLTL: TOTAL LABOR"/>
    <s v="MA46LGE"/>
    <s v="MA 46 LGE"/>
    <s v="OTHER"/>
    <s v="P42100: GENERATION"/>
    <n v="-240"/>
    <n v="-240"/>
    <n v="-262"/>
    <n v="-245"/>
    <n v="-230"/>
    <n v="-240"/>
    <n v="-234"/>
    <n v="-257"/>
    <n v="-247"/>
    <n v="-244"/>
    <n v="-229"/>
    <n v="-216"/>
    <n v="-2883"/>
    <n v="0"/>
    <n v="-2162.25"/>
  </r>
  <r>
    <s v="PPLETO: TOTAL OPERATING EXPENSE"/>
    <m/>
    <n v="510900"/>
    <s v="MTCE SUPER/ENG - STEAM - INDIRECT"/>
    <x v="1"/>
    <s v="0321 - TRIMBLE COUNTY 2 - GENERATION"/>
    <x v="7"/>
    <s v="PNTL: TOTAL NON-LABOR"/>
    <s v="MA46LGE"/>
    <s v="MA 46 LGE"/>
    <s v="OTHER"/>
    <s v="P42100: GENERATION"/>
    <n v="-240"/>
    <n v="-280"/>
    <n v="-722"/>
    <n v="-450"/>
    <n v="-458"/>
    <n v="-722"/>
    <n v="-578"/>
    <n v="-424"/>
    <n v="-744"/>
    <n v="-496"/>
    <n v="-771"/>
    <n v="-255"/>
    <n v="-6140"/>
    <n v="0"/>
    <n v="-4605"/>
  </r>
  <r>
    <s v="PPLETO: TOTAL OPERATING EXPENSE"/>
    <m/>
    <n v="512101"/>
    <s v="MAINTENANCE OF SCR/NOX REDUCTION EQUIP"/>
    <x v="1"/>
    <s v="0311 - TRIMBLE COUNTY 1 - GENERATION"/>
    <x v="4"/>
    <s v="PNTL: TOTAL NON-LABOR"/>
    <s v="MA42LGE"/>
    <s v="MA42LGE TC"/>
    <s v="OTHER"/>
    <s v="P42100: GENERATION"/>
    <n v="-230"/>
    <n v="-230"/>
    <n v="-230"/>
    <n v="-15117"/>
    <n v="-230"/>
    <n v="-230"/>
    <n v="-4259"/>
    <n v="-230"/>
    <n v="-230"/>
    <n v="-230"/>
    <n v="-230"/>
    <n v="-230"/>
    <n v="-21672"/>
    <n v="-16254"/>
    <n v="0"/>
  </r>
  <r>
    <s v="PPLETO: TOTAL OPERATING EXPENSE"/>
    <m/>
    <n v="501990"/>
    <s v="FUEL HANDLING - INDIRECT"/>
    <x v="1"/>
    <s v="0321 - TRIMBLE COUNTY 2 - GENERATION"/>
    <x v="4"/>
    <s v="PNTL: TOTAL NON-LABOR"/>
    <s v="MA46LGE"/>
    <s v="MA 46 LGE"/>
    <s v="OTHER"/>
    <s v="P42100: GENERATION"/>
    <n v="-229"/>
    <n v="-229"/>
    <n v="-229"/>
    <n v="-229"/>
    <n v="-229"/>
    <n v="-229"/>
    <n v="-229"/>
    <n v="-229"/>
    <n v="-229"/>
    <n v="-229"/>
    <n v="-229"/>
    <n v="-229"/>
    <n v="-2747"/>
    <n v="0"/>
    <n v="-2060.25"/>
  </r>
  <r>
    <s v="PPLETO: TOTAL OPERATING EXPENSE"/>
    <m/>
    <n v="510900"/>
    <s v="MTCE SUPER/ENG - STEAM - INDIRECT"/>
    <x v="1"/>
    <s v="0321 - TRIMBLE COUNTY 2 - GENERATION"/>
    <x v="8"/>
    <s v="PNTL: TOTAL NON-LABOR"/>
    <s v="MA46LGE"/>
    <s v="MA 46 LGE"/>
    <s v="OTHER"/>
    <s v="P42100: GENERATION"/>
    <n v="-229"/>
    <n v="-269"/>
    <n v="-670"/>
    <n v="-416"/>
    <n v="-462"/>
    <n v="-643"/>
    <n v="-586"/>
    <n v="-390"/>
    <n v="-696"/>
    <n v="-501"/>
    <n v="-758"/>
    <n v="-248"/>
    <n v="-5866"/>
    <n v="0"/>
    <n v="-4399.5"/>
  </r>
  <r>
    <s v="PPLETO: TOTAL OPERATING EXPENSE"/>
    <m/>
    <n v="511100"/>
    <s v="MTCE-STRUCTURES"/>
    <x v="1"/>
    <s v="0321 - TRIMBLE COUNTY 2 - GENERATION"/>
    <x v="6"/>
    <s v="PLTL: TOTAL LABOR"/>
    <s v="MA46LGE"/>
    <s v="MA 46 LGE"/>
    <s v="OTHER"/>
    <s v="P42100: GENERATION"/>
    <n v="-228"/>
    <n v="-228"/>
    <n v="-250"/>
    <n v="-225"/>
    <n v="-232"/>
    <n v="-232"/>
    <n v="-218"/>
    <n v="-258"/>
    <n v="-240"/>
    <n v="-234"/>
    <n v="-225"/>
    <n v="-207"/>
    <n v="-2776"/>
    <n v="0"/>
    <n v="-2082"/>
  </r>
  <r>
    <s v="PPLETO: TOTAL OPERATING EXPENSE"/>
    <m/>
    <n v="408107"/>
    <s v="STATE UNEMP TAX"/>
    <x v="1"/>
    <s v="0321 - TRIMBLE COUNTY 2 - GENERATION"/>
    <x v="7"/>
    <s v="PLTL: TOTAL LABOR"/>
    <s v="MA41LGE"/>
    <s v="MA41LGE"/>
    <s v="OTHER"/>
    <s v="P42100: GENERATION"/>
    <n v="-227"/>
    <n v="-215"/>
    <n v="-235"/>
    <n v="-199"/>
    <n v="-229"/>
    <n v="-220"/>
    <n v="-206"/>
    <n v="-245"/>
    <n v="-213"/>
    <n v="-234"/>
    <n v="-213"/>
    <n v="-182"/>
    <n v="-2617"/>
    <n v="0"/>
    <n v="-1962.75"/>
  </r>
  <r>
    <s v="PPLETO: TOTAL OPERATING EXPENSE"/>
    <m/>
    <n v="512101"/>
    <s v="MAINTENANCE OF SCR/NOX REDUCTION EQUIP"/>
    <x v="1"/>
    <s v="0311 - TRIMBLE COUNTY 1 - GENERATION"/>
    <x v="3"/>
    <s v="PNTL: TOTAL NON-LABOR"/>
    <s v="MA42LGE"/>
    <s v="MA42LGE TC"/>
    <s v="OTHER"/>
    <s v="P42100: GENERATION"/>
    <n v="-225"/>
    <n v="-225"/>
    <n v="-225"/>
    <n v="-14688"/>
    <n v="-225"/>
    <n v="-225"/>
    <n v="-4175"/>
    <n v="-225"/>
    <n v="-225"/>
    <n v="-225"/>
    <n v="-225"/>
    <n v="-225"/>
    <n v="-21115"/>
    <n v="-15836.25"/>
    <n v="0"/>
  </r>
  <r>
    <s v="PPLETO: TOTAL OPERATING EXPENSE"/>
    <m/>
    <n v="501990"/>
    <s v="FUEL HANDLING - INDIRECT"/>
    <x v="1"/>
    <s v="0321 - TRIMBLE COUNTY 2 - GENERATION"/>
    <x v="3"/>
    <s v="PNTL: TOTAL NON-LABOR"/>
    <s v="MA46LGE"/>
    <s v="MA 46 LGE"/>
    <s v="OTHER"/>
    <s v="P42100: GENERATION"/>
    <n v="-224"/>
    <n v="-224"/>
    <n v="-224"/>
    <n v="-224"/>
    <n v="-224"/>
    <n v="-224"/>
    <n v="-224"/>
    <n v="-224"/>
    <n v="-224"/>
    <n v="-224"/>
    <n v="-224"/>
    <n v="-224"/>
    <n v="-2683"/>
    <n v="0"/>
    <n v="-2012.25"/>
  </r>
  <r>
    <s v="PPLETO: TOTAL OPERATING EXPENSE"/>
    <m/>
    <n v="511100"/>
    <s v="MTCE-STRUCTURES"/>
    <x v="1"/>
    <s v="0321 - TRIMBLE COUNTY 2 - GENERATION"/>
    <x v="5"/>
    <s v="PLTL: TOTAL LABOR"/>
    <s v="MA46LGE"/>
    <s v="MA 46 LGE"/>
    <s v="OTHER"/>
    <s v="P42100: GENERATION"/>
    <n v="-223"/>
    <n v="-222"/>
    <n v="-244"/>
    <n v="-229"/>
    <n v="-217"/>
    <n v="-227"/>
    <n v="-223"/>
    <n v="-240"/>
    <n v="-231"/>
    <n v="-229"/>
    <n v="-217"/>
    <n v="-213"/>
    <n v="-2715"/>
    <n v="0"/>
    <n v="-2036.25"/>
  </r>
  <r>
    <s v="PPLETO: TOTAL OPERATING EXPENSE"/>
    <m/>
    <n v="502900"/>
    <s v="STM EXP(EX SDRS.SPP) - INDIRECT"/>
    <x v="1"/>
    <s v="0321 - TRIMBLE COUNTY 2 - GENERATION"/>
    <x v="4"/>
    <s v="PNTL: TOTAL NON-LABOR"/>
    <s v="MA60KU"/>
    <s v="MA 60 KU"/>
    <s v="OTHER"/>
    <s v="P42100: GENERATION"/>
    <n v="-223"/>
    <n v="-223"/>
    <n v="-223"/>
    <n v="-223"/>
    <n v="-223"/>
    <n v="-223"/>
    <n v="-223"/>
    <n v="-223"/>
    <n v="-223"/>
    <n v="-244"/>
    <n v="-223"/>
    <n v="-313"/>
    <n v="-2783"/>
    <n v="0"/>
    <n v="-2087.25"/>
  </r>
  <r>
    <s v="PPLETO: TOTAL OPERATING EXPENSE"/>
    <m/>
    <n v="512101"/>
    <s v="MAINTENANCE OF SCR/NOX REDUCTION EQUIP"/>
    <x v="1"/>
    <s v="0311 - TRIMBLE COUNTY 1 - GENERATION"/>
    <x v="2"/>
    <s v="PNTL: TOTAL NON-LABOR"/>
    <s v="MA42LGE"/>
    <s v="MA42LGE TC"/>
    <s v="OTHER"/>
    <s v="P42100: GENERATION"/>
    <n v="-221"/>
    <n v="-221"/>
    <n v="-221"/>
    <n v="-14272"/>
    <n v="-221"/>
    <n v="-221"/>
    <n v="-4093"/>
    <n v="-221"/>
    <n v="-221"/>
    <n v="-221"/>
    <n v="-221"/>
    <n v="-221"/>
    <n v="-20573"/>
    <n v="-15429.75"/>
    <n v="0"/>
  </r>
  <r>
    <s v="PPLETO: TOTAL OPERATING EXPENSE"/>
    <m/>
    <n v="512011"/>
    <s v="INSTR/CNTRL-ENVRNL"/>
    <x v="1"/>
    <s v="0321 - TRIMBLE COUNTY 2 - GENERATION"/>
    <x v="4"/>
    <s v="PNTL: TOTAL NON-LABOR"/>
    <s v="MA46LGE"/>
    <s v="MA 46 LGE"/>
    <s v="OTHER"/>
    <s v="P42100: GENERATION"/>
    <n v="-220"/>
    <n v="-220"/>
    <n v="-220"/>
    <n v="-220"/>
    <n v="-220"/>
    <n v="-220"/>
    <n v="-220"/>
    <n v="-220"/>
    <n v="-220"/>
    <n v="-220"/>
    <n v="-220"/>
    <n v="-220"/>
    <n v="-2643"/>
    <n v="0"/>
    <n v="-1982.25"/>
  </r>
  <r>
    <s v="PPLETO: TOTAL OPERATING EXPENSE"/>
    <m/>
    <n v="501990"/>
    <s v="FUEL HANDLING - INDIRECT"/>
    <x v="1"/>
    <s v="0321 - TRIMBLE COUNTY 2 - GENERATION"/>
    <x v="2"/>
    <s v="PNTL: TOTAL NON-LABOR"/>
    <s v="MA46LGE"/>
    <s v="MA 46 LGE"/>
    <s v="OTHER"/>
    <s v="P42100: GENERATION"/>
    <n v="-218"/>
    <n v="-218"/>
    <n v="-218"/>
    <n v="-218"/>
    <n v="-218"/>
    <n v="-218"/>
    <n v="-218"/>
    <n v="-218"/>
    <n v="-218"/>
    <n v="-218"/>
    <n v="-218"/>
    <n v="-218"/>
    <n v="-2621"/>
    <n v="0"/>
    <n v="-1965.75"/>
  </r>
  <r>
    <s v="PPLETO: TOTAL OPERATING EXPENSE"/>
    <m/>
    <n v="510900"/>
    <s v="MTCE SUPER/ENG - STEAM - INDIRECT"/>
    <x v="1"/>
    <s v="0321 - TRIMBLE COUNTY 2 - GENERATION"/>
    <x v="4"/>
    <s v="PNTL: TOTAL NON-LABOR"/>
    <s v="MA46LGE"/>
    <s v="MA 46 LGE"/>
    <s v="OTHER"/>
    <s v="P42100: GENERATION"/>
    <n v="-218"/>
    <n v="-251"/>
    <n v="-697"/>
    <n v="-425"/>
    <n v="-473"/>
    <n v="-682"/>
    <n v="-661"/>
    <n v="-357"/>
    <n v="-722"/>
    <n v="-521"/>
    <n v="-831"/>
    <n v="-240"/>
    <n v="-6078"/>
    <n v="0"/>
    <n v="-4558.5"/>
  </r>
  <r>
    <s v="PPLETO: TOTAL OPERATING EXPENSE"/>
    <m/>
    <n v="512101"/>
    <s v="MAINTENANCE OF SCR/NOX REDUCTION EQUIP"/>
    <x v="1"/>
    <s v="0311 - TRIMBLE COUNTY 1 - GENERATION"/>
    <x v="1"/>
    <s v="PNTL: TOTAL NON-LABOR"/>
    <s v="MA42LGE"/>
    <s v="MA42LGE TC"/>
    <s v="OTHER"/>
    <s v="P42100: GENERATION"/>
    <n v="-216"/>
    <n v="-216"/>
    <n v="-216"/>
    <n v="-13868"/>
    <n v="-216"/>
    <n v="-216"/>
    <n v="-4013"/>
    <n v="-216"/>
    <n v="-216"/>
    <n v="-216"/>
    <n v="-216"/>
    <n v="-216"/>
    <n v="-20046"/>
    <n v="-15034.5"/>
    <n v="0"/>
  </r>
  <r>
    <s v="PPLETO: TOTAL OPERATING EXPENSE"/>
    <m/>
    <n v="502900"/>
    <s v="STM EXP(EX SDRS.SPP) - INDIRECT"/>
    <x v="1"/>
    <s v="0321 - TRIMBLE COUNTY 2 - GENERATION"/>
    <x v="3"/>
    <s v="PNTL: TOTAL NON-LABOR"/>
    <s v="MA60KU"/>
    <s v="MA 60 KU"/>
    <s v="OTHER"/>
    <s v="P42100: GENERATION"/>
    <n v="-216"/>
    <n v="-216"/>
    <n v="-216"/>
    <n v="-216"/>
    <n v="-216"/>
    <n v="-216"/>
    <n v="-216"/>
    <n v="-216"/>
    <n v="-216"/>
    <n v="-236"/>
    <n v="-216"/>
    <n v="-304"/>
    <n v="-2702"/>
    <n v="0"/>
    <n v="-2026.5"/>
  </r>
  <r>
    <s v="PPLETO: TOTAL OPERATING EXPENSE"/>
    <m/>
    <n v="512011"/>
    <s v="INSTR/CNTRL-ENVRNL"/>
    <x v="1"/>
    <s v="0321 - TRIMBLE COUNTY 2 - GENERATION"/>
    <x v="3"/>
    <s v="PNTL: TOTAL NON-LABOR"/>
    <s v="MA46LGE"/>
    <s v="MA 46 LGE"/>
    <s v="OTHER"/>
    <s v="P42100: GENERATION"/>
    <n v="-216"/>
    <n v="-216"/>
    <n v="-216"/>
    <n v="-216"/>
    <n v="-216"/>
    <n v="-216"/>
    <n v="-216"/>
    <n v="-216"/>
    <n v="-216"/>
    <n v="-216"/>
    <n v="-216"/>
    <n v="-216"/>
    <n v="-2591"/>
    <n v="0"/>
    <n v="-1943.25"/>
  </r>
  <r>
    <s v="PPLETO: TOTAL OPERATING EXPENSE"/>
    <m/>
    <n v="510900"/>
    <s v="MTCE SUPER/ENG - STEAM - INDIRECT"/>
    <x v="1"/>
    <s v="0321 - TRIMBLE COUNTY 2 - GENERATION"/>
    <x v="5"/>
    <s v="PNTL: TOTAL NON-LABOR"/>
    <s v="MA46LGE"/>
    <s v="MA 46 LGE"/>
    <s v="OTHER"/>
    <s v="P42100: GENERATION"/>
    <n v="-215"/>
    <n v="-254"/>
    <n v="-411"/>
    <n v="-459"/>
    <n v="-799"/>
    <n v="-656"/>
    <n v="-552"/>
    <n v="-433"/>
    <n v="-763"/>
    <n v="-446"/>
    <n v="-967"/>
    <n v="-234"/>
    <n v="-6189"/>
    <n v="0"/>
    <n v="-4641.75"/>
  </r>
  <r>
    <s v="PPLETO: TOTAL OPERATING EXPENSE"/>
    <m/>
    <n v="408107"/>
    <s v="STATE UNEMP TAX"/>
    <x v="1"/>
    <s v="0321 - TRIMBLE COUNTY 2 - GENERATION"/>
    <x v="5"/>
    <s v="PLTL: TOTAL LABOR"/>
    <s v="MA41LGE"/>
    <s v="MA41LGE"/>
    <s v="OTHER"/>
    <s v="P42100: GENERATION"/>
    <n v="-215"/>
    <n v="-214"/>
    <n v="-235"/>
    <n v="-220"/>
    <n v="-208"/>
    <n v="-217"/>
    <n v="-213"/>
    <n v="-231"/>
    <n v="-222"/>
    <n v="-220"/>
    <n v="-208"/>
    <n v="-202"/>
    <n v="-2606"/>
    <n v="0"/>
    <n v="-1954.5"/>
  </r>
  <r>
    <s v="PPLETO: TOTAL OPERATING EXPENSE"/>
    <m/>
    <n v="408107"/>
    <s v="STATE UNEMP TAX"/>
    <x v="1"/>
    <s v="0321 - TRIMBLE COUNTY 2 - GENERATION"/>
    <x v="6"/>
    <s v="PLTL: TOTAL LABOR"/>
    <s v="MA41LGE"/>
    <s v="MA41LGE"/>
    <s v="OTHER"/>
    <s v="P42100: GENERATION"/>
    <n v="-214"/>
    <n v="-214"/>
    <n v="-234"/>
    <n v="-211"/>
    <n v="-217"/>
    <n v="-216"/>
    <n v="-203"/>
    <n v="-242"/>
    <n v="-225"/>
    <n v="-219"/>
    <n v="-210"/>
    <n v="-192"/>
    <n v="-2597"/>
    <n v="0"/>
    <n v="-1947.75"/>
  </r>
  <r>
    <s v="PPLETO: TOTAL OPERATING EXPENSE"/>
    <m/>
    <n v="510900"/>
    <s v="MTCE SUPER/ENG - STEAM - INDIRECT"/>
    <x v="1"/>
    <s v="0321 - TRIMBLE COUNTY 2 - GENERATION"/>
    <x v="6"/>
    <s v="PNTL: TOTAL NON-LABOR"/>
    <s v="MA46LGE"/>
    <s v="MA 46 LGE"/>
    <s v="OTHER"/>
    <s v="P42100: GENERATION"/>
    <n v="-213"/>
    <n v="-253"/>
    <n v="-615"/>
    <n v="-395"/>
    <n v="-403"/>
    <n v="-592"/>
    <n v="-551"/>
    <n v="-369"/>
    <n v="-637"/>
    <n v="-439"/>
    <n v="-850"/>
    <n v="-233"/>
    <n v="-5551"/>
    <n v="0"/>
    <n v="-4163.25"/>
  </r>
  <r>
    <s v="PPLETO: TOTAL OPERATING EXPENSE"/>
    <m/>
    <n v="501990"/>
    <s v="FUEL HANDLING - INDIRECT"/>
    <x v="1"/>
    <s v="0321 - TRIMBLE COUNTY 2 - GENERATION"/>
    <x v="1"/>
    <s v="PNTL: TOTAL NON-LABOR"/>
    <s v="MA46LGE"/>
    <s v="MA 46 LGE"/>
    <s v="OTHER"/>
    <s v="P42100: GENERATION"/>
    <n v="-213"/>
    <n v="-213"/>
    <n v="-213"/>
    <n v="-213"/>
    <n v="-213"/>
    <n v="-213"/>
    <n v="-213"/>
    <n v="-213"/>
    <n v="-213"/>
    <n v="-213"/>
    <n v="-213"/>
    <n v="-213"/>
    <n v="-2560"/>
    <n v="0"/>
    <n v="-1920"/>
  </r>
  <r>
    <s v="PPLETO: TOTAL OPERATING EXPENSE"/>
    <m/>
    <n v="512101"/>
    <s v="MAINTENANCE OF SCR/NOX REDUCTION EQUIP"/>
    <x v="1"/>
    <s v="0311 - TRIMBLE COUNTY 1 - GENERATION"/>
    <x v="0"/>
    <s v="PNTL: TOTAL NON-LABOR"/>
    <s v="MA42LGE"/>
    <s v="MA42LGE TC"/>
    <s v="OTHER"/>
    <s v="P42100: GENERATION"/>
    <n v="-212"/>
    <n v="-212"/>
    <n v="-212"/>
    <n v="-13476"/>
    <n v="-212"/>
    <n v="-212"/>
    <n v="-3935"/>
    <n v="-212"/>
    <n v="-212"/>
    <n v="-212"/>
    <n v="-212"/>
    <n v="-212"/>
    <n v="-19532"/>
    <n v="-14649"/>
    <n v="0"/>
  </r>
  <r>
    <s v="PPLETO: TOTAL OPERATING EXPENSE"/>
    <m/>
    <n v="510900"/>
    <s v="MTCE SUPER/ENG - STEAM - INDIRECT"/>
    <x v="1"/>
    <s v="0321 - TRIMBLE COUNTY 2 - GENERATION"/>
    <x v="3"/>
    <s v="PNTL: TOTAL NON-LABOR"/>
    <s v="MA46LGE"/>
    <s v="MA 46 LGE"/>
    <s v="OTHER"/>
    <s v="P42100: GENERATION"/>
    <n v="-212"/>
    <n v="-244"/>
    <n v="-677"/>
    <n v="-413"/>
    <n v="-459"/>
    <n v="-663"/>
    <n v="-643"/>
    <n v="-347"/>
    <n v="-702"/>
    <n v="-506"/>
    <n v="-807"/>
    <n v="-233"/>
    <n v="-5905"/>
    <n v="0"/>
    <n v="-4428.75"/>
  </r>
  <r>
    <s v="PPLETO: TOTAL OPERATING EXPENSE"/>
    <m/>
    <n v="512011"/>
    <s v="INSTR/CNTRL-ENVRNL"/>
    <x v="1"/>
    <s v="0321 - TRIMBLE COUNTY 2 - GENERATION"/>
    <x v="2"/>
    <s v="PNTL: TOTAL NON-LABOR"/>
    <s v="MA46LGE"/>
    <s v="MA 46 LGE"/>
    <s v="OTHER"/>
    <s v="P42100: GENERATION"/>
    <n v="-212"/>
    <n v="-212"/>
    <n v="-212"/>
    <n v="-212"/>
    <n v="-212"/>
    <n v="-212"/>
    <n v="-212"/>
    <n v="-212"/>
    <n v="-212"/>
    <n v="-212"/>
    <n v="-212"/>
    <n v="-212"/>
    <n v="-2540"/>
    <n v="0"/>
    <n v="-1905"/>
  </r>
  <r>
    <s v="PPLETO: TOTAL OPERATING EXPENSE"/>
    <m/>
    <n v="502900"/>
    <s v="STM EXP(EX SDRS.SPP) - INDIRECT"/>
    <x v="1"/>
    <s v="0321 - TRIMBLE COUNTY 2 - GENERATION"/>
    <x v="2"/>
    <s v="PNTL: TOTAL NON-LABOR"/>
    <s v="MA60KU"/>
    <s v="MA 60 KU"/>
    <s v="OTHER"/>
    <s v="P42100: GENERATION"/>
    <n v="-210"/>
    <n v="-210"/>
    <n v="-210"/>
    <n v="-210"/>
    <n v="-210"/>
    <n v="-210"/>
    <n v="-210"/>
    <n v="-210"/>
    <n v="-210"/>
    <n v="-230"/>
    <n v="-210"/>
    <n v="-295"/>
    <n v="-2623"/>
    <n v="0"/>
    <n v="-1967.25"/>
  </r>
  <r>
    <s v="PPLETO: TOTAL OPERATING EXPENSE"/>
    <m/>
    <n v="501990"/>
    <s v="FUEL HANDLING - INDIRECT"/>
    <x v="1"/>
    <s v="0321 - TRIMBLE COUNTY 2 - GENERATION"/>
    <x v="0"/>
    <s v="PNTL: TOTAL NON-LABOR"/>
    <s v="MA46LGE"/>
    <s v="MA 46 LGE"/>
    <s v="OTHER"/>
    <s v="P42100: GENERATION"/>
    <n v="-208"/>
    <n v="-208"/>
    <n v="-208"/>
    <n v="-208"/>
    <n v="-208"/>
    <n v="-208"/>
    <n v="-208"/>
    <n v="-208"/>
    <n v="-208"/>
    <n v="-208"/>
    <n v="-208"/>
    <n v="-208"/>
    <n v="-2500"/>
    <n v="0"/>
    <n v="-1875"/>
  </r>
  <r>
    <s v="PPLETO: TOTAL OPERATING EXPENSE"/>
    <m/>
    <n v="512101"/>
    <s v="MAINTENANCE OF SCR/NOX REDUCTION EQUIP"/>
    <x v="1"/>
    <s v="0311 - TRIMBLE COUNTY 1 - GENERATION"/>
    <x v="5"/>
    <s v="PNTL: TOTAL NON-LABOR"/>
    <s v="MA42LGE"/>
    <s v="MA42LGE TC"/>
    <s v="OTHER"/>
    <s v="P42100: GENERATION"/>
    <n v="-208"/>
    <n v="-208"/>
    <n v="-208"/>
    <n v="-13095"/>
    <n v="-208"/>
    <n v="-208"/>
    <n v="-3857"/>
    <n v="-208"/>
    <n v="-208"/>
    <n v="-208"/>
    <n v="-208"/>
    <n v="-208"/>
    <n v="-19032"/>
    <n v="-14274"/>
    <n v="0"/>
  </r>
  <r>
    <s v="PPLETO: TOTAL OPERATING EXPENSE"/>
    <m/>
    <n v="512101"/>
    <s v="MAINTENANCE OF SCR/NOX REDUCTION EQUIP"/>
    <x v="1"/>
    <s v="0311 - TRIMBLE COUNTY 1 - GENERATION"/>
    <x v="6"/>
    <s v="PNTL: TOTAL NON-LABOR"/>
    <s v="MA42LGE"/>
    <s v="MA42LGE TC"/>
    <s v="OTHER"/>
    <s v="P42100: GENERATION"/>
    <n v="-208"/>
    <n v="-208"/>
    <n v="-208"/>
    <n v="-13095"/>
    <n v="-208"/>
    <n v="-208"/>
    <n v="-3857"/>
    <n v="-208"/>
    <n v="-208"/>
    <n v="-208"/>
    <n v="-208"/>
    <n v="-208"/>
    <n v="-19032"/>
    <n v="-14274"/>
    <n v="0"/>
  </r>
  <r>
    <s v="PPLETO: TOTAL OPERATING EXPENSE"/>
    <m/>
    <n v="512101"/>
    <s v="MAINTENANCE OF SCR/NOX REDUCTION EQUIP"/>
    <x v="1"/>
    <s v="0311 - TRIMBLE COUNTY 1 - GENERATION"/>
    <x v="7"/>
    <s v="PNTL: TOTAL NON-LABOR"/>
    <s v="MA42LGE"/>
    <s v="MA42LGE TC"/>
    <s v="OTHER"/>
    <s v="P42100: GENERATION"/>
    <n v="-208"/>
    <n v="-208"/>
    <n v="-208"/>
    <n v="-13095"/>
    <n v="-208"/>
    <n v="-208"/>
    <n v="-3857"/>
    <n v="-208"/>
    <n v="-208"/>
    <n v="-208"/>
    <n v="-208"/>
    <n v="-208"/>
    <n v="-19032"/>
    <n v="-14274"/>
    <n v="0"/>
  </r>
  <r>
    <s v="PPLETO: TOTAL OPERATING EXPENSE"/>
    <m/>
    <n v="512101"/>
    <s v="MAINTENANCE OF SCR/NOX REDUCTION EQUIP"/>
    <x v="1"/>
    <s v="0311 - TRIMBLE COUNTY 1 - GENERATION"/>
    <x v="8"/>
    <s v="PNTL: TOTAL NON-LABOR"/>
    <s v="MA42LGE"/>
    <s v="MA42LGE TC"/>
    <s v="OTHER"/>
    <s v="P42100: GENERATION"/>
    <n v="-208"/>
    <n v="-208"/>
    <n v="-208"/>
    <n v="-13095"/>
    <n v="-208"/>
    <n v="-208"/>
    <n v="-3857"/>
    <n v="-208"/>
    <n v="-208"/>
    <n v="-208"/>
    <n v="-208"/>
    <n v="-208"/>
    <n v="-19032"/>
    <n v="-14274"/>
    <n v="0"/>
  </r>
  <r>
    <s v="PPLETO: TOTAL OPERATING EXPENSE"/>
    <m/>
    <n v="512101"/>
    <s v="MAINTENANCE OF SCR/NOX REDUCTION EQUIP"/>
    <x v="1"/>
    <s v="0311 - TRIMBLE COUNTY 1 - GENERATION"/>
    <x v="9"/>
    <s v="PNTL: TOTAL NON-LABOR"/>
    <s v="MA42LGE"/>
    <s v="MA42LGE TC"/>
    <s v="OTHER"/>
    <s v="P42100: GENERATION"/>
    <n v="-208"/>
    <n v="-208"/>
    <n v="-208"/>
    <n v="-13095"/>
    <n v="-208"/>
    <n v="-208"/>
    <n v="-3857"/>
    <n v="-208"/>
    <n v="-208"/>
    <n v="-208"/>
    <n v="-208"/>
    <n v="-208"/>
    <n v="-19032"/>
    <n v="-14274"/>
    <n v="0"/>
  </r>
  <r>
    <s v="PPLETO: TOTAL OPERATING EXPENSE"/>
    <m/>
    <n v="512011"/>
    <s v="INSTR/CNTRL-ENVRNL"/>
    <x v="1"/>
    <s v="0321 - TRIMBLE COUNTY 2 - GENERATION"/>
    <x v="1"/>
    <s v="PNTL: TOTAL NON-LABOR"/>
    <s v="MA46LGE"/>
    <s v="MA 46 LGE"/>
    <s v="OTHER"/>
    <s v="P42100: GENERATION"/>
    <n v="-208"/>
    <n v="-208"/>
    <n v="-208"/>
    <n v="-208"/>
    <n v="-208"/>
    <n v="-208"/>
    <n v="-208"/>
    <n v="-208"/>
    <n v="-208"/>
    <n v="-208"/>
    <n v="-208"/>
    <n v="-208"/>
    <n v="-2491"/>
    <n v="0"/>
    <n v="-1868.25"/>
  </r>
  <r>
    <s v="PPLETO: TOTAL OPERATING EXPENSE"/>
    <m/>
    <n v="510900"/>
    <s v="MTCE SUPER/ENG - STEAM - INDIRECT"/>
    <x v="1"/>
    <s v="0321 - TRIMBLE COUNTY 2 - GENERATION"/>
    <x v="2"/>
    <s v="PNTL: TOTAL NON-LABOR"/>
    <s v="MA46LGE"/>
    <s v="MA 46 LGE"/>
    <s v="OTHER"/>
    <s v="P42100: GENERATION"/>
    <n v="-206"/>
    <n v="-238"/>
    <n v="-658"/>
    <n v="-401"/>
    <n v="-446"/>
    <n v="-644"/>
    <n v="-625"/>
    <n v="-338"/>
    <n v="-682"/>
    <n v="-491"/>
    <n v="-784"/>
    <n v="-227"/>
    <n v="-5738"/>
    <n v="0"/>
    <n v="-4303.5"/>
  </r>
  <r>
    <s v="PPLETO: TOTAL OPERATING EXPENSE"/>
    <m/>
    <n v="500900"/>
    <s v="OPER SUPER/ENG - INDIRECT"/>
    <x v="1"/>
    <s v="0321 - TRIMBLE COUNTY 2 - GENERATION"/>
    <x v="8"/>
    <s v="PLTL: TOTAL LABOR"/>
    <s v="MA46LGE"/>
    <s v="MA 46 LGE"/>
    <s v="OTHER"/>
    <s v="P42100: GENERATION"/>
    <n v="-204"/>
    <n v="-5"/>
    <n v="175"/>
    <n v="180"/>
    <n v="160"/>
    <n v="522"/>
    <n v="323"/>
    <n v="287"/>
    <n v="491"/>
    <n v="245"/>
    <n v="663"/>
    <n v="751"/>
    <n v="3588"/>
    <n v="0"/>
    <n v="2691"/>
  </r>
  <r>
    <s v="PPLETO: TOTAL OPERATING EXPENSE"/>
    <m/>
    <n v="502900"/>
    <s v="STM EXP(EX SDRS.SPP) - INDIRECT"/>
    <x v="1"/>
    <s v="0321 - TRIMBLE COUNTY 2 - GENERATION"/>
    <x v="1"/>
    <s v="PNTL: TOTAL NON-LABOR"/>
    <s v="MA60KU"/>
    <s v="MA 60 KU"/>
    <s v="OTHER"/>
    <s v="P42100: GENERATION"/>
    <n v="-204"/>
    <n v="-204"/>
    <n v="-204"/>
    <n v="-204"/>
    <n v="-204"/>
    <n v="-204"/>
    <n v="-204"/>
    <n v="-204"/>
    <n v="-204"/>
    <n v="-223"/>
    <n v="-204"/>
    <n v="-287"/>
    <n v="-2547"/>
    <n v="0"/>
    <n v="-1910.25"/>
  </r>
  <r>
    <s v="PPLETO: TOTAL OPERATING EXPENSE"/>
    <m/>
    <n v="512011"/>
    <s v="INSTR/CNTRL-ENVRNL"/>
    <x v="1"/>
    <s v="0321 - TRIMBLE COUNTY 2 - GENERATION"/>
    <x v="0"/>
    <s v="PNTL: TOTAL NON-LABOR"/>
    <s v="MA46LGE"/>
    <s v="MA 46 LGE"/>
    <s v="OTHER"/>
    <s v="P42100: GENERATION"/>
    <n v="-203"/>
    <n v="-203"/>
    <n v="-203"/>
    <n v="-203"/>
    <n v="-203"/>
    <n v="-203"/>
    <n v="-203"/>
    <n v="-203"/>
    <n v="-203"/>
    <n v="-203"/>
    <n v="-203"/>
    <n v="-203"/>
    <n v="-2442"/>
    <n v="0"/>
    <n v="-1831.5"/>
  </r>
  <r>
    <s v="PPLETO: TOTAL OPERATING EXPENSE"/>
    <m/>
    <n v="501990"/>
    <s v="FUEL HANDLING - INDIRECT"/>
    <x v="1"/>
    <s v="0321 - TRIMBLE COUNTY 2 - GENERATION"/>
    <x v="9"/>
    <s v="PNTL: TOTAL NON-LABOR"/>
    <s v="MA46LGE"/>
    <s v="MA 46 LGE"/>
    <s v="OTHER"/>
    <s v="P42100: GENERATION"/>
    <n v="-203"/>
    <n v="-203"/>
    <n v="-203"/>
    <n v="-203"/>
    <n v="-203"/>
    <n v="-203"/>
    <n v="-203"/>
    <n v="-203"/>
    <n v="-203"/>
    <n v="-203"/>
    <n v="-203"/>
    <n v="-203"/>
    <n v="-2442"/>
    <n v="0"/>
    <n v="-1831.5"/>
  </r>
  <r>
    <s v="PPLETO: TOTAL OPERATING EXPENSE"/>
    <m/>
    <n v="501990"/>
    <s v="FUEL HANDLING - INDIRECT"/>
    <x v="1"/>
    <s v="0321 - TRIMBLE COUNTY 2 - GENERATION"/>
    <x v="7"/>
    <s v="PNTL: TOTAL NON-LABOR"/>
    <s v="MA46LGE"/>
    <s v="MA 46 LGE"/>
    <s v="OTHER"/>
    <s v="P42100: GENERATION"/>
    <n v="-202"/>
    <n v="-202"/>
    <n v="-202"/>
    <n v="-202"/>
    <n v="-202"/>
    <n v="-202"/>
    <n v="-202"/>
    <n v="-202"/>
    <n v="-202"/>
    <n v="-202"/>
    <n v="-202"/>
    <n v="-202"/>
    <n v="-2425"/>
    <n v="0"/>
    <n v="-1818.75"/>
  </r>
  <r>
    <s v="PPLETO: TOTAL OPERATING EXPENSE"/>
    <m/>
    <n v="501990"/>
    <s v="FUEL HANDLING - INDIRECT"/>
    <x v="1"/>
    <s v="0321 - TRIMBLE COUNTY 2 - GENERATION"/>
    <x v="8"/>
    <s v="PNTL: TOTAL NON-LABOR"/>
    <s v="MA46LGE"/>
    <s v="MA 46 LGE"/>
    <s v="OTHER"/>
    <s v="P42100: GENERATION"/>
    <n v="-202"/>
    <n v="-202"/>
    <n v="-202"/>
    <n v="-202"/>
    <n v="-202"/>
    <n v="-202"/>
    <n v="-202"/>
    <n v="-202"/>
    <n v="-202"/>
    <n v="-202"/>
    <n v="-202"/>
    <n v="-202"/>
    <n v="-2425"/>
    <n v="0"/>
    <n v="-1818.75"/>
  </r>
  <r>
    <s v="PPLETO: TOTAL OPERATING EXPENSE"/>
    <m/>
    <n v="510900"/>
    <s v="MTCE SUPER/ENG - STEAM - INDIRECT"/>
    <x v="1"/>
    <s v="0321 - TRIMBLE COUNTY 2 - GENERATION"/>
    <x v="1"/>
    <s v="PNTL: TOTAL NON-LABOR"/>
    <s v="MA46LGE"/>
    <s v="MA 46 LGE"/>
    <s v="OTHER"/>
    <s v="P42100: GENERATION"/>
    <n v="-200"/>
    <n v="-231"/>
    <n v="-639"/>
    <n v="-389"/>
    <n v="-434"/>
    <n v="-626"/>
    <n v="-607"/>
    <n v="-328"/>
    <n v="-663"/>
    <n v="-477"/>
    <n v="-761"/>
    <n v="-220"/>
    <n v="-5576"/>
    <n v="0"/>
    <n v="-4182"/>
  </r>
  <r>
    <s v="PPLETO: TOTAL OPERATING EXPENSE"/>
    <m/>
    <n v="512011"/>
    <s v="INSTR/CNTRL-ENVRNL"/>
    <x v="1"/>
    <s v="0321 - TRIMBLE COUNTY 2 - GENERATION"/>
    <x v="5"/>
    <s v="PNTL: TOTAL NON-LABOR"/>
    <s v="MA46LGE"/>
    <s v="MA 46 LGE"/>
    <s v="OTHER"/>
    <s v="P42100: GENERATION"/>
    <n v="-200"/>
    <n v="-200"/>
    <n v="-200"/>
    <n v="-200"/>
    <n v="-200"/>
    <n v="-200"/>
    <n v="-200"/>
    <n v="-200"/>
    <n v="-200"/>
    <n v="-200"/>
    <n v="-200"/>
    <n v="-200"/>
    <n v="-2394"/>
    <n v="0"/>
    <n v="-1795.5"/>
  </r>
  <r>
    <s v="PPLETO: TOTAL OPERATING EXPENSE"/>
    <m/>
    <n v="512011"/>
    <s v="INSTR/CNTRL-ENVRNL"/>
    <x v="1"/>
    <s v="0321 - TRIMBLE COUNTY 2 - GENERATION"/>
    <x v="6"/>
    <s v="PNTL: TOTAL NON-LABOR"/>
    <s v="MA46LGE"/>
    <s v="MA 46 LGE"/>
    <s v="OTHER"/>
    <s v="P42100: GENERATION"/>
    <n v="-200"/>
    <n v="-200"/>
    <n v="-200"/>
    <n v="-200"/>
    <n v="-200"/>
    <n v="-200"/>
    <n v="-200"/>
    <n v="-200"/>
    <n v="-200"/>
    <n v="-200"/>
    <n v="-200"/>
    <n v="-200"/>
    <n v="-2394"/>
    <n v="0"/>
    <n v="-1795.5"/>
  </r>
  <r>
    <s v="PPLETO: TOTAL OPERATING EXPENSE"/>
    <m/>
    <n v="512011"/>
    <s v="INSTR/CNTRL-ENVRNL"/>
    <x v="1"/>
    <s v="0321 - TRIMBLE COUNTY 2 - GENERATION"/>
    <x v="7"/>
    <s v="PNTL: TOTAL NON-LABOR"/>
    <s v="MA46LGE"/>
    <s v="MA 46 LGE"/>
    <s v="OTHER"/>
    <s v="P42100: GENERATION"/>
    <n v="-200"/>
    <n v="-200"/>
    <n v="-200"/>
    <n v="-200"/>
    <n v="-200"/>
    <n v="-200"/>
    <n v="-200"/>
    <n v="-200"/>
    <n v="-200"/>
    <n v="-200"/>
    <n v="-200"/>
    <n v="-200"/>
    <n v="-2394"/>
    <n v="0"/>
    <n v="-1795.5"/>
  </r>
  <r>
    <s v="PPLETO: TOTAL OPERATING EXPENSE"/>
    <m/>
    <n v="512011"/>
    <s v="INSTR/CNTRL-ENVRNL"/>
    <x v="1"/>
    <s v="0321 - TRIMBLE COUNTY 2 - GENERATION"/>
    <x v="8"/>
    <s v="PNTL: TOTAL NON-LABOR"/>
    <s v="MA46LGE"/>
    <s v="MA 46 LGE"/>
    <s v="OTHER"/>
    <s v="P42100: GENERATION"/>
    <n v="-200"/>
    <n v="-200"/>
    <n v="-200"/>
    <n v="-200"/>
    <n v="-200"/>
    <n v="-200"/>
    <n v="-200"/>
    <n v="-200"/>
    <n v="-200"/>
    <n v="-200"/>
    <n v="-200"/>
    <n v="-200"/>
    <n v="-2394"/>
    <n v="0"/>
    <n v="-1795.5"/>
  </r>
  <r>
    <s v="PPLETO: TOTAL OPERATING EXPENSE"/>
    <m/>
    <n v="512011"/>
    <s v="INSTR/CNTRL-ENVRNL"/>
    <x v="1"/>
    <s v="0321 - TRIMBLE COUNTY 2 - GENERATION"/>
    <x v="9"/>
    <s v="PNTL: TOTAL NON-LABOR"/>
    <s v="MA46LGE"/>
    <s v="MA 46 LGE"/>
    <s v="OTHER"/>
    <s v="P42100: GENERATION"/>
    <n v="-200"/>
    <n v="-200"/>
    <n v="-200"/>
    <n v="-200"/>
    <n v="-200"/>
    <n v="-200"/>
    <n v="-200"/>
    <n v="-200"/>
    <n v="-200"/>
    <n v="-200"/>
    <n v="-200"/>
    <n v="-200"/>
    <n v="-2394"/>
    <n v="0"/>
    <n v="-1795.5"/>
  </r>
  <r>
    <s v="PPLETO: TOTAL OPERATING EXPENSE"/>
    <m/>
    <n v="502900"/>
    <s v="STM EXP(EX SDRS.SPP) - INDIRECT"/>
    <x v="1"/>
    <s v="0321 - TRIMBLE COUNTY 2 - GENERATION"/>
    <x v="0"/>
    <s v="PNTL: TOTAL NON-LABOR"/>
    <s v="MA60KU"/>
    <s v="MA 60 KU"/>
    <s v="OTHER"/>
    <s v="P42100: GENERATION"/>
    <n v="-198"/>
    <n v="-198"/>
    <n v="-198"/>
    <n v="-198"/>
    <n v="-198"/>
    <n v="-198"/>
    <n v="-198"/>
    <n v="-198"/>
    <n v="-198"/>
    <n v="-216"/>
    <n v="-198"/>
    <n v="-278"/>
    <n v="-2473"/>
    <n v="0"/>
    <n v="-1854.75"/>
  </r>
  <r>
    <s v="PPLETO: TOTAL OPERATING EXPENSE"/>
    <m/>
    <n v="510900"/>
    <s v="MTCE SUPER/ENG - STEAM - INDIRECT"/>
    <x v="1"/>
    <s v="0321 - TRIMBLE COUNTY 2 - GENERATION"/>
    <x v="0"/>
    <s v="PNTL: TOTAL NON-LABOR"/>
    <s v="MA46LGE"/>
    <s v="MA 46 LGE"/>
    <s v="OTHER"/>
    <s v="P42100: GENERATION"/>
    <n v="-194"/>
    <n v="-225"/>
    <n v="-621"/>
    <n v="-378"/>
    <n v="-422"/>
    <n v="-608"/>
    <n v="-590"/>
    <n v="-319"/>
    <n v="-644"/>
    <n v="-463"/>
    <n v="-739"/>
    <n v="-214"/>
    <n v="-5418"/>
    <n v="0"/>
    <n v="-4063.5"/>
  </r>
  <r>
    <s v="PPLETO: TOTAL OPERATING EXPENSE"/>
    <m/>
    <n v="502900"/>
    <s v="STM EXP(EX SDRS.SPP) - INDIRECT"/>
    <x v="1"/>
    <s v="0321 - TRIMBLE COUNTY 2 - GENERATION"/>
    <x v="8"/>
    <s v="PNTL: TOTAL NON-LABOR"/>
    <s v="MA60KU"/>
    <s v="MA 60 KU"/>
    <s v="OTHER"/>
    <s v="P42100: GENERATION"/>
    <n v="-192"/>
    <n v="-192"/>
    <n v="-192"/>
    <n v="-192"/>
    <n v="-192"/>
    <n v="-192"/>
    <n v="-192"/>
    <n v="-192"/>
    <n v="-192"/>
    <n v="-210"/>
    <n v="-192"/>
    <n v="-270"/>
    <n v="-2401"/>
    <n v="0"/>
    <n v="-1800.75"/>
  </r>
  <r>
    <s v="PPLETO: TOTAL OPERATING EXPENSE"/>
    <m/>
    <n v="502900"/>
    <s v="STM EXP(EX SDRS.SPP) - INDIRECT"/>
    <x v="1"/>
    <s v="0321 - TRIMBLE COUNTY 2 - GENERATION"/>
    <x v="9"/>
    <s v="PNTL: TOTAL NON-LABOR"/>
    <s v="MA60KU"/>
    <s v="MA 60 KU"/>
    <s v="OTHER"/>
    <s v="P42100: GENERATION"/>
    <n v="-192"/>
    <n v="-192"/>
    <n v="-192"/>
    <n v="-192"/>
    <n v="-192"/>
    <n v="-192"/>
    <n v="-192"/>
    <n v="-192"/>
    <n v="-192"/>
    <n v="-210"/>
    <n v="-192"/>
    <n v="-270"/>
    <n v="-2401"/>
    <n v="0"/>
    <n v="-1800.75"/>
  </r>
  <r>
    <s v="PPLETO: TOTAL OPERATING EXPENSE"/>
    <m/>
    <n v="510900"/>
    <s v="MTCE SUPER/ENG - STEAM - INDIRECT"/>
    <x v="1"/>
    <s v="0321 - TRIMBLE COUNTY 2 - GENERATION"/>
    <x v="9"/>
    <s v="PNTL: TOTAL NON-LABOR"/>
    <s v="MA46LGE"/>
    <s v="MA 46 LGE"/>
    <s v="OTHER"/>
    <s v="P42100: GENERATION"/>
    <n v="-189"/>
    <n v="-219"/>
    <n v="-603"/>
    <n v="-368"/>
    <n v="-410"/>
    <n v="-591"/>
    <n v="-574"/>
    <n v="-310"/>
    <n v="-625"/>
    <n v="-450"/>
    <n v="-718"/>
    <n v="-208"/>
    <n v="-5265"/>
    <n v="0"/>
    <n v="-3948.75"/>
  </r>
  <r>
    <s v="PPLETO: TOTAL OPERATING EXPENSE"/>
    <m/>
    <n v="502900"/>
    <s v="STM EXP(EX SDRS.SPP) - INDIRECT"/>
    <x v="1"/>
    <s v="0311 - TRIMBLE COUNTY 1 - GENERATION"/>
    <x v="4"/>
    <s v="PNTL: TOTAL NON-LABOR"/>
    <s v="MA42LGE"/>
    <s v="MA42LGE TC"/>
    <s v="OTHER"/>
    <s v="P42100: GENERATION"/>
    <n v="-186"/>
    <n v="-186"/>
    <n v="-186"/>
    <n v="-186"/>
    <n v="-186"/>
    <n v="-186"/>
    <n v="-186"/>
    <n v="-186"/>
    <n v="-186"/>
    <n v="-203"/>
    <n v="-186"/>
    <n v="-261"/>
    <n v="-2321"/>
    <n v="-1740.75"/>
    <n v="0"/>
  </r>
  <r>
    <s v="PPLETO: TOTAL OPERATING EXPENSE"/>
    <m/>
    <n v="502900"/>
    <s v="STM EXP(EX SDRS.SPP) - INDIRECT"/>
    <x v="1"/>
    <s v="0311 - TRIMBLE COUNTY 1 - GENERATION"/>
    <x v="3"/>
    <s v="PNTL: TOTAL NON-LABOR"/>
    <s v="MA42LGE"/>
    <s v="MA42LGE TC"/>
    <s v="OTHER"/>
    <s v="P42100: GENERATION"/>
    <n v="-180"/>
    <n v="-180"/>
    <n v="-180"/>
    <n v="-180"/>
    <n v="-180"/>
    <n v="-180"/>
    <n v="-180"/>
    <n v="-180"/>
    <n v="-180"/>
    <n v="-197"/>
    <n v="-180"/>
    <n v="-253"/>
    <n v="-2253"/>
    <n v="-1689.75"/>
    <n v="0"/>
  </r>
  <r>
    <s v="PPLETO: TOTAL OPERATING EXPENSE"/>
    <m/>
    <n v="501990"/>
    <s v="FUEL HANDLING - INDIRECT"/>
    <x v="1"/>
    <s v="0321 - TRIMBLE COUNTY 2 - GENERATION"/>
    <x v="5"/>
    <s v="PNTL: TOTAL NON-LABOR"/>
    <s v="MA46LGE"/>
    <s v="MA 46 LGE"/>
    <s v="OTHER"/>
    <s v="P42100: GENERATION"/>
    <n v="-178"/>
    <n v="-180"/>
    <n v="-246"/>
    <n v="-166"/>
    <n v="-277"/>
    <n v="-225"/>
    <n v="-192"/>
    <n v="-164"/>
    <n v="-205"/>
    <n v="-251"/>
    <n v="-158"/>
    <n v="-183"/>
    <n v="-2425"/>
    <n v="0"/>
    <n v="-1818.75"/>
  </r>
  <r>
    <s v="PPLETO: TOTAL OPERATING EXPENSE"/>
    <m/>
    <n v="501990"/>
    <s v="FUEL HANDLING - INDIRECT"/>
    <x v="1"/>
    <s v="0321 - TRIMBLE COUNTY 2 - GENERATION"/>
    <x v="6"/>
    <s v="PNTL: TOTAL NON-LABOR"/>
    <s v="MA46LGE"/>
    <s v="MA 46 LGE"/>
    <s v="OTHER"/>
    <s v="P42100: GENERATION"/>
    <n v="-178"/>
    <n v="-180"/>
    <n v="-246"/>
    <n v="-166"/>
    <n v="-277"/>
    <n v="-225"/>
    <n v="-192"/>
    <n v="-164"/>
    <n v="-205"/>
    <n v="-251"/>
    <n v="-158"/>
    <n v="-183"/>
    <n v="-2425"/>
    <n v="0"/>
    <n v="-1818.75"/>
  </r>
  <r>
    <s v="PPLETO: TOTAL OPERATING EXPENSE"/>
    <m/>
    <n v="512017"/>
    <s v="MTCE-SLUDGE STAB SYS"/>
    <x v="1"/>
    <s v="0321 - TRIMBLE COUNTY 2 - GENERATION"/>
    <x v="4"/>
    <s v="PNTL: TOTAL NON-LABOR"/>
    <s v="MA46LGE"/>
    <s v="MA 46 LGE"/>
    <s v="OTHER"/>
    <s v="P42100: GENERATION"/>
    <n v="-178"/>
    <n v="-178"/>
    <n v="-178"/>
    <n v="-277"/>
    <n v="-277"/>
    <n v="-2357"/>
    <n v="-310"/>
    <n v="-310"/>
    <n v="-310"/>
    <n v="-310"/>
    <n v="-178"/>
    <n v="-178"/>
    <n v="-5038"/>
    <n v="0"/>
    <n v="-3778.5"/>
  </r>
  <r>
    <s v="PPLETO: TOTAL OPERATING EXPENSE"/>
    <m/>
    <n v="502900"/>
    <s v="STM EXP(EX SDRS.SPP) - INDIRECT"/>
    <x v="1"/>
    <s v="0311 - TRIMBLE COUNTY 1 - GENERATION"/>
    <x v="2"/>
    <s v="PNTL: TOTAL NON-LABOR"/>
    <s v="MA42LGE"/>
    <s v="MA42LGE TC"/>
    <s v="OTHER"/>
    <s v="P42100: GENERATION"/>
    <n v="-175"/>
    <n v="-175"/>
    <n v="-175"/>
    <n v="-175"/>
    <n v="-175"/>
    <n v="-175"/>
    <n v="-175"/>
    <n v="-175"/>
    <n v="-175"/>
    <n v="-191"/>
    <n v="-175"/>
    <n v="-246"/>
    <n v="-2187"/>
    <n v="-1640.25"/>
    <n v="0"/>
  </r>
  <r>
    <s v="PPLETO: TOTAL OPERATING EXPENSE"/>
    <m/>
    <n v="512017"/>
    <s v="MTCE-SLUDGE STAB SYS"/>
    <x v="1"/>
    <s v="0321 - TRIMBLE COUNTY 2 - GENERATION"/>
    <x v="3"/>
    <s v="PNTL: TOTAL NON-LABOR"/>
    <s v="MA46LGE"/>
    <s v="MA 46 LGE"/>
    <s v="OTHER"/>
    <s v="P42100: GENERATION"/>
    <n v="-173"/>
    <n v="-173"/>
    <n v="-173"/>
    <n v="-269"/>
    <n v="-269"/>
    <n v="-2288"/>
    <n v="-300"/>
    <n v="-300"/>
    <n v="-300"/>
    <n v="-300"/>
    <n v="-173"/>
    <n v="-173"/>
    <n v="-4891"/>
    <n v="0"/>
    <n v="-3668.25"/>
  </r>
  <r>
    <s v="PPLETO: TOTAL OPERATING EXPENSE"/>
    <m/>
    <n v="502900"/>
    <s v="STM EXP(EX SDRS.SPP) - INDIRECT"/>
    <x v="1"/>
    <s v="0311 - TRIMBLE COUNTY 1 - GENERATION"/>
    <x v="1"/>
    <s v="PNTL: TOTAL NON-LABOR"/>
    <s v="MA42LGE"/>
    <s v="MA42LGE TC"/>
    <s v="OTHER"/>
    <s v="P42100: GENERATION"/>
    <n v="-170"/>
    <n v="-170"/>
    <n v="-170"/>
    <n v="-170"/>
    <n v="-170"/>
    <n v="-170"/>
    <n v="-170"/>
    <n v="-170"/>
    <n v="-170"/>
    <n v="-186"/>
    <n v="-170"/>
    <n v="-239"/>
    <n v="-2124"/>
    <n v="-1593"/>
    <n v="0"/>
  </r>
  <r>
    <s v="PPLETO: TOTAL OPERATING EXPENSE"/>
    <m/>
    <n v="512017"/>
    <s v="MTCE-SLUDGE STAB SYS"/>
    <x v="1"/>
    <s v="0321 - TRIMBLE COUNTY 2 - GENERATION"/>
    <x v="2"/>
    <s v="PNTL: TOTAL NON-LABOR"/>
    <s v="MA46LGE"/>
    <s v="MA 46 LGE"/>
    <s v="OTHER"/>
    <s v="P42100: GENERATION"/>
    <n v="-168"/>
    <n v="-168"/>
    <n v="-168"/>
    <n v="-261"/>
    <n v="-261"/>
    <n v="-2221"/>
    <n v="-292"/>
    <n v="-292"/>
    <n v="-292"/>
    <n v="-292"/>
    <n v="-168"/>
    <n v="-168"/>
    <n v="-4749"/>
    <n v="0"/>
    <n v="-3561.75"/>
  </r>
  <r>
    <s v="PPLETO: TOTAL OPERATING EXPENSE"/>
    <m/>
    <n v="502900"/>
    <s v="STM EXP(EX SDRS.SPP) - INDIRECT"/>
    <x v="1"/>
    <s v="0311 - TRIMBLE COUNTY 1 - GENERATION"/>
    <x v="0"/>
    <s v="PNTL: TOTAL NON-LABOR"/>
    <s v="MA42LGE"/>
    <s v="MA42LGE TC"/>
    <s v="OTHER"/>
    <s v="P42100: GENERATION"/>
    <n v="-165"/>
    <n v="-165"/>
    <n v="-165"/>
    <n v="-165"/>
    <n v="-165"/>
    <n v="-165"/>
    <n v="-165"/>
    <n v="-165"/>
    <n v="-165"/>
    <n v="-180"/>
    <n v="-165"/>
    <n v="-232"/>
    <n v="-2062"/>
    <n v="-1546.5"/>
    <n v="0"/>
  </r>
  <r>
    <s v="PPLETO: TOTAL OPERATING EXPENSE"/>
    <m/>
    <n v="512017"/>
    <s v="MTCE-SLUDGE STAB SYS"/>
    <x v="1"/>
    <s v="0321 - TRIMBLE COUNTY 2 - GENERATION"/>
    <x v="1"/>
    <s v="PNTL: TOTAL NON-LABOR"/>
    <s v="MA46LGE"/>
    <s v="MA 46 LGE"/>
    <s v="OTHER"/>
    <s v="P42100: GENERATION"/>
    <n v="-163"/>
    <n v="-163"/>
    <n v="-163"/>
    <n v="-253"/>
    <n v="-253"/>
    <n v="-2157"/>
    <n v="-283"/>
    <n v="-283"/>
    <n v="-283"/>
    <n v="-283"/>
    <n v="-163"/>
    <n v="-163"/>
    <n v="-4611"/>
    <n v="0"/>
    <n v="-3458.25"/>
  </r>
  <r>
    <s v="PPLETO: TOTAL OPERATING EXPENSE"/>
    <m/>
    <n v="502900"/>
    <s v="STM EXP(EX SDRS.SPP) - INDIRECT"/>
    <x v="1"/>
    <s v="0311 - TRIMBLE COUNTY 1 - GENERATION"/>
    <x v="8"/>
    <s v="PNTL: TOTAL NON-LABOR"/>
    <s v="MA42LGE"/>
    <s v="MA42LGE TC"/>
    <s v="OTHER"/>
    <s v="P42100: GENERATION"/>
    <n v="-160"/>
    <n v="-160"/>
    <n v="-160"/>
    <n v="-160"/>
    <n v="-160"/>
    <n v="-160"/>
    <n v="-160"/>
    <n v="-160"/>
    <n v="-160"/>
    <n v="-175"/>
    <n v="-160"/>
    <n v="-225"/>
    <n v="-2002"/>
    <n v="-1501.5"/>
    <n v="0"/>
  </r>
  <r>
    <s v="PPLETO: TOTAL OPERATING EXPENSE"/>
    <m/>
    <n v="502900"/>
    <s v="STM EXP(EX SDRS.SPP) - INDIRECT"/>
    <x v="1"/>
    <s v="0311 - TRIMBLE COUNTY 1 - GENERATION"/>
    <x v="9"/>
    <s v="PNTL: TOTAL NON-LABOR"/>
    <s v="MA42LGE"/>
    <s v="MA42LGE TC"/>
    <s v="OTHER"/>
    <s v="P42100: GENERATION"/>
    <n v="-160"/>
    <n v="-160"/>
    <n v="-160"/>
    <n v="-160"/>
    <n v="-160"/>
    <n v="-160"/>
    <n v="-160"/>
    <n v="-160"/>
    <n v="-160"/>
    <n v="-175"/>
    <n v="-160"/>
    <n v="-225"/>
    <n v="-2002"/>
    <n v="-1501.5"/>
    <n v="0"/>
  </r>
  <r>
    <s v="PPLETO: TOTAL OPERATING EXPENSE"/>
    <m/>
    <n v="512017"/>
    <s v="MTCE-SLUDGE STAB SYS"/>
    <x v="1"/>
    <s v="0321 - TRIMBLE COUNTY 2 - GENERATION"/>
    <x v="0"/>
    <s v="PNTL: TOTAL NON-LABOR"/>
    <s v="MA46LGE"/>
    <s v="MA 46 LGE"/>
    <s v="OTHER"/>
    <s v="P42100: GENERATION"/>
    <n v="-158"/>
    <n v="-158"/>
    <n v="-158"/>
    <n v="-246"/>
    <n v="-246"/>
    <n v="-2094"/>
    <n v="-275"/>
    <n v="-275"/>
    <n v="-275"/>
    <n v="-275"/>
    <n v="-158"/>
    <n v="-158"/>
    <n v="-4476"/>
    <n v="0"/>
    <n v="-3357"/>
  </r>
  <r>
    <s v="PPLETO: TOTAL OPERATING EXPENSE"/>
    <m/>
    <n v="512102"/>
    <s v="SORBENT INJECTION MAINTENANCE"/>
    <x v="1"/>
    <s v="0321 - TRIMBLE COUNTY 2 - GENERATION"/>
    <x v="4"/>
    <s v="PNTL: TOTAL NON-LABOR"/>
    <s v="MA46LGE"/>
    <s v="MA 46 LGE"/>
    <s v="OTHER"/>
    <s v="P42100: GENERATION"/>
    <n v="-157"/>
    <n v="-157"/>
    <n v="-157"/>
    <n v="-157"/>
    <n v="-157"/>
    <n v="-157"/>
    <n v="-157"/>
    <n v="-157"/>
    <n v="-157"/>
    <n v="-157"/>
    <n v="-157"/>
    <n v="-157"/>
    <n v="-1888"/>
    <n v="0"/>
    <n v="-1416"/>
  </r>
  <r>
    <s v="PPLETO: TOTAL OPERATING EXPENSE"/>
    <m/>
    <n v="512102"/>
    <s v="SORBENT INJECTION MAINTENANCE"/>
    <x v="1"/>
    <s v="0321 - TRIMBLE COUNTY 2 - GENERATION"/>
    <x v="3"/>
    <s v="PNTL: TOTAL NON-LABOR"/>
    <s v="MA46LGE"/>
    <s v="MA 46 LGE"/>
    <s v="OTHER"/>
    <s v="P42100: GENERATION"/>
    <n v="-154"/>
    <n v="-154"/>
    <n v="-154"/>
    <n v="-154"/>
    <n v="-154"/>
    <n v="-154"/>
    <n v="-154"/>
    <n v="-154"/>
    <n v="-154"/>
    <n v="-154"/>
    <n v="-154"/>
    <n v="-154"/>
    <n v="-1851"/>
    <n v="0"/>
    <n v="-1388.25"/>
  </r>
  <r>
    <s v="PPLETO: TOTAL OPERATING EXPENSE"/>
    <m/>
    <n v="512017"/>
    <s v="MTCE-SLUDGE STAB SYS"/>
    <x v="1"/>
    <s v="0321 - TRIMBLE COUNTY 2 - GENERATION"/>
    <x v="7"/>
    <s v="PNTL: TOTAL NON-LABOR"/>
    <s v="MA46LGE"/>
    <s v="MA 46 LGE"/>
    <s v="OTHER"/>
    <s v="P42100: GENERATION"/>
    <n v="-154"/>
    <n v="-154"/>
    <n v="-154"/>
    <n v="-239"/>
    <n v="-239"/>
    <n v="-2033"/>
    <n v="-267"/>
    <n v="-267"/>
    <n v="-267"/>
    <n v="-267"/>
    <n v="-154"/>
    <n v="-154"/>
    <n v="-4346"/>
    <n v="0"/>
    <n v="-3259.5"/>
  </r>
  <r>
    <s v="PPLETO: TOTAL OPERATING EXPENSE"/>
    <m/>
    <n v="512017"/>
    <s v="MTCE-SLUDGE STAB SYS"/>
    <x v="1"/>
    <s v="0321 - TRIMBLE COUNTY 2 - GENERATION"/>
    <x v="8"/>
    <s v="PNTL: TOTAL NON-LABOR"/>
    <s v="MA46LGE"/>
    <s v="MA 46 LGE"/>
    <s v="OTHER"/>
    <s v="P42100: GENERATION"/>
    <n v="-154"/>
    <n v="-154"/>
    <n v="-154"/>
    <n v="-239"/>
    <n v="-239"/>
    <n v="-2033"/>
    <n v="-267"/>
    <n v="-267"/>
    <n v="-267"/>
    <n v="-267"/>
    <n v="-154"/>
    <n v="-154"/>
    <n v="-4346"/>
    <n v="0"/>
    <n v="-3259.5"/>
  </r>
  <r>
    <s v="PPLETO: TOTAL OPERATING EXPENSE"/>
    <m/>
    <n v="512017"/>
    <s v="MTCE-SLUDGE STAB SYS"/>
    <x v="1"/>
    <s v="0321 - TRIMBLE COUNTY 2 - GENERATION"/>
    <x v="9"/>
    <s v="PNTL: TOTAL NON-LABOR"/>
    <s v="MA46LGE"/>
    <s v="MA 46 LGE"/>
    <s v="OTHER"/>
    <s v="P42100: GENERATION"/>
    <n v="-154"/>
    <n v="-154"/>
    <n v="-154"/>
    <n v="-239"/>
    <n v="-239"/>
    <n v="-2033"/>
    <n v="-267"/>
    <n v="-267"/>
    <n v="-267"/>
    <n v="-267"/>
    <n v="-154"/>
    <n v="-154"/>
    <n v="-4346"/>
    <n v="0"/>
    <n v="-3259.5"/>
  </r>
  <r>
    <s v="PPLETO: TOTAL OPERATING EXPENSE"/>
    <m/>
    <n v="512102"/>
    <s v="SORBENT INJECTION MAINTENANCE"/>
    <x v="1"/>
    <s v="0321 - TRIMBLE COUNTY 2 - GENERATION"/>
    <x v="2"/>
    <s v="PNTL: TOTAL NON-LABOR"/>
    <s v="MA46LGE"/>
    <s v="MA 46 LGE"/>
    <s v="OTHER"/>
    <s v="P42100: GENERATION"/>
    <n v="-151"/>
    <n v="-151"/>
    <n v="-151"/>
    <n v="-151"/>
    <n v="-151"/>
    <n v="-151"/>
    <n v="-151"/>
    <n v="-151"/>
    <n v="-151"/>
    <n v="-151"/>
    <n v="-151"/>
    <n v="-151"/>
    <n v="-1815"/>
    <n v="0"/>
    <n v="-1361.25"/>
  </r>
  <r>
    <s v="PPLETO: TOTAL OPERATING EXPENSE"/>
    <m/>
    <n v="512102"/>
    <s v="SORBENT INJECTION MAINTENANCE"/>
    <x v="1"/>
    <s v="0321 - TRIMBLE COUNTY 2 - GENERATION"/>
    <x v="1"/>
    <s v="PNTL: TOTAL NON-LABOR"/>
    <s v="MA46LGE"/>
    <s v="MA 46 LGE"/>
    <s v="OTHER"/>
    <s v="P42100: GENERATION"/>
    <n v="-148"/>
    <n v="-148"/>
    <n v="-148"/>
    <n v="-148"/>
    <n v="-148"/>
    <n v="-148"/>
    <n v="-148"/>
    <n v="-148"/>
    <n v="-148"/>
    <n v="-148"/>
    <n v="-148"/>
    <n v="-148"/>
    <n v="-1779"/>
    <n v="0"/>
    <n v="-1334.25"/>
  </r>
  <r>
    <s v="PPLETO: TOTAL OPERATING EXPENSE"/>
    <m/>
    <n v="512102"/>
    <s v="SORBENT INJECTION MAINTENANCE"/>
    <x v="1"/>
    <s v="0321 - TRIMBLE COUNTY 2 - GENERATION"/>
    <x v="0"/>
    <s v="PNTL: TOTAL NON-LABOR"/>
    <s v="MA46LGE"/>
    <s v="MA 46 LGE"/>
    <s v="OTHER"/>
    <s v="P42100: GENERATION"/>
    <n v="-145"/>
    <n v="-145"/>
    <n v="-145"/>
    <n v="-145"/>
    <n v="-145"/>
    <n v="-145"/>
    <n v="-145"/>
    <n v="-145"/>
    <n v="-145"/>
    <n v="-145"/>
    <n v="-145"/>
    <n v="-145"/>
    <n v="-1744"/>
    <n v="0"/>
    <n v="-1308"/>
  </r>
  <r>
    <s v="PPLETO: TOTAL OPERATING EXPENSE"/>
    <m/>
    <n v="512102"/>
    <s v="SORBENT INJECTION MAINTENANCE"/>
    <x v="1"/>
    <s v="0321 - TRIMBLE COUNTY 2 - GENERATION"/>
    <x v="5"/>
    <s v="PNTL: TOTAL NON-LABOR"/>
    <s v="MA46LGE"/>
    <s v="MA 46 LGE"/>
    <s v="OTHER"/>
    <s v="P42100: GENERATION"/>
    <n v="-142"/>
    <n v="-142"/>
    <n v="-142"/>
    <n v="-142"/>
    <n v="-142"/>
    <n v="-142"/>
    <n v="-142"/>
    <n v="-142"/>
    <n v="-142"/>
    <n v="-142"/>
    <n v="-142"/>
    <n v="-142"/>
    <n v="-1710"/>
    <n v="0"/>
    <n v="-1282.5"/>
  </r>
  <r>
    <s v="PPLETO: TOTAL OPERATING EXPENSE"/>
    <m/>
    <n v="512102"/>
    <s v="SORBENT INJECTION MAINTENANCE"/>
    <x v="1"/>
    <s v="0321 - TRIMBLE COUNTY 2 - GENERATION"/>
    <x v="6"/>
    <s v="PNTL: TOTAL NON-LABOR"/>
    <s v="MA46LGE"/>
    <s v="MA 46 LGE"/>
    <s v="OTHER"/>
    <s v="P42100: GENERATION"/>
    <n v="-142"/>
    <n v="-142"/>
    <n v="-142"/>
    <n v="-142"/>
    <n v="-142"/>
    <n v="-142"/>
    <n v="-142"/>
    <n v="-142"/>
    <n v="-142"/>
    <n v="-142"/>
    <n v="-142"/>
    <n v="-142"/>
    <n v="-1710"/>
    <n v="0"/>
    <n v="-1282.5"/>
  </r>
  <r>
    <s v="PPLETO: TOTAL OPERATING EXPENSE"/>
    <m/>
    <n v="512102"/>
    <s v="SORBENT INJECTION MAINTENANCE"/>
    <x v="1"/>
    <s v="0321 - TRIMBLE COUNTY 2 - GENERATION"/>
    <x v="7"/>
    <s v="PNTL: TOTAL NON-LABOR"/>
    <s v="MA46LGE"/>
    <s v="MA 46 LGE"/>
    <s v="OTHER"/>
    <s v="P42100: GENERATION"/>
    <n v="-142"/>
    <n v="-142"/>
    <n v="-142"/>
    <n v="-142"/>
    <n v="-142"/>
    <n v="-142"/>
    <n v="-142"/>
    <n v="-142"/>
    <n v="-142"/>
    <n v="-142"/>
    <n v="-142"/>
    <n v="-142"/>
    <n v="-1710"/>
    <n v="0"/>
    <n v="-1282.5"/>
  </r>
  <r>
    <s v="PPLETO: TOTAL OPERATING EXPENSE"/>
    <m/>
    <n v="512102"/>
    <s v="SORBENT INJECTION MAINTENANCE"/>
    <x v="1"/>
    <s v="0321 - TRIMBLE COUNTY 2 - GENERATION"/>
    <x v="8"/>
    <s v="PNTL: TOTAL NON-LABOR"/>
    <s v="MA46LGE"/>
    <s v="MA 46 LGE"/>
    <s v="OTHER"/>
    <s v="P42100: GENERATION"/>
    <n v="-142"/>
    <n v="-142"/>
    <n v="-142"/>
    <n v="-142"/>
    <n v="-142"/>
    <n v="-142"/>
    <n v="-142"/>
    <n v="-142"/>
    <n v="-142"/>
    <n v="-142"/>
    <n v="-142"/>
    <n v="-142"/>
    <n v="-1710"/>
    <n v="0"/>
    <n v="-1282.5"/>
  </r>
  <r>
    <s v="PPLETO: TOTAL OPERATING EXPENSE"/>
    <m/>
    <n v="512102"/>
    <s v="SORBENT INJECTION MAINTENANCE"/>
    <x v="1"/>
    <s v="0321 - TRIMBLE COUNTY 2 - GENERATION"/>
    <x v="9"/>
    <s v="PNTL: TOTAL NON-LABOR"/>
    <s v="MA46LGE"/>
    <s v="MA 46 LGE"/>
    <s v="OTHER"/>
    <s v="P42100: GENERATION"/>
    <n v="-142"/>
    <n v="-142"/>
    <n v="-142"/>
    <n v="-142"/>
    <n v="-142"/>
    <n v="-142"/>
    <n v="-142"/>
    <n v="-142"/>
    <n v="-142"/>
    <n v="-142"/>
    <n v="-142"/>
    <n v="-142"/>
    <n v="-1710"/>
    <n v="0"/>
    <n v="-1282.5"/>
  </r>
  <r>
    <s v="PPLETO: TOTAL OPERATING EXPENSE"/>
    <m/>
    <n v="512101"/>
    <s v="MAINTENANCE OF SCR/NOX REDUCTION EQUIP"/>
    <x v="1"/>
    <s v="0321 - TRIMBLE COUNTY 2 - GENERATION"/>
    <x v="4"/>
    <s v="PNTL: TOTAL NON-LABOR"/>
    <s v="MA46LGE"/>
    <s v="MA 46 LGE"/>
    <s v="OTHER"/>
    <s v="P42100: GENERATION"/>
    <n v="-106"/>
    <n v="-106"/>
    <n v="-106"/>
    <n v="-501"/>
    <n v="-2308"/>
    <n v="-1152"/>
    <n v="-106"/>
    <n v="-1035"/>
    <n v="-106"/>
    <n v="-106"/>
    <n v="-106"/>
    <n v="-106"/>
    <n v="-5843"/>
    <n v="0"/>
    <n v="-4382.25"/>
  </r>
  <r>
    <s v="PPLETO: TOTAL OPERATING EXPENSE"/>
    <m/>
    <n v="512101"/>
    <s v="MAINTENANCE OF SCR/NOX REDUCTION EQUIP"/>
    <x v="1"/>
    <s v="0321 - TRIMBLE COUNTY 2 - GENERATION"/>
    <x v="3"/>
    <s v="PNTL: TOTAL NON-LABOR"/>
    <s v="MA46LGE"/>
    <s v="MA 46 LGE"/>
    <s v="OTHER"/>
    <s v="P42100: GENERATION"/>
    <n v="-104"/>
    <n v="-104"/>
    <n v="-104"/>
    <n v="-491"/>
    <n v="-2242"/>
    <n v="-1119"/>
    <n v="-104"/>
    <n v="-1006"/>
    <n v="-104"/>
    <n v="-104"/>
    <n v="-104"/>
    <n v="-104"/>
    <n v="-5688"/>
    <n v="0"/>
    <n v="-4266"/>
  </r>
  <r>
    <s v="PPLETO: TOTAL OPERATING EXPENSE"/>
    <m/>
    <n v="512101"/>
    <s v="MAINTENANCE OF SCR/NOX REDUCTION EQUIP"/>
    <x v="1"/>
    <s v="0321 - TRIMBLE COUNTY 2 - GENERATION"/>
    <x v="2"/>
    <s v="PNTL: TOTAL NON-LABOR"/>
    <s v="MA46LGE"/>
    <s v="MA 46 LGE"/>
    <s v="OTHER"/>
    <s v="P42100: GENERATION"/>
    <n v="-102"/>
    <n v="-102"/>
    <n v="-102"/>
    <n v="-481"/>
    <n v="-2178"/>
    <n v="-1088"/>
    <n v="-102"/>
    <n v="-978"/>
    <n v="-102"/>
    <n v="-102"/>
    <n v="-102"/>
    <n v="-102"/>
    <n v="-5537"/>
    <n v="0"/>
    <n v="-4152.75"/>
  </r>
  <r>
    <s v="PPLETO: TOTAL OPERATING EXPENSE"/>
    <m/>
    <n v="512101"/>
    <s v="MAINTENANCE OF SCR/NOX REDUCTION EQUIP"/>
    <x v="1"/>
    <s v="0321 - TRIMBLE COUNTY 2 - GENERATION"/>
    <x v="1"/>
    <s v="PNTL: TOTAL NON-LABOR"/>
    <s v="MA46LGE"/>
    <s v="MA 46 LGE"/>
    <s v="OTHER"/>
    <s v="P42100: GENERATION"/>
    <n v="-99"/>
    <n v="-99"/>
    <n v="-99"/>
    <n v="-472"/>
    <n v="-2115"/>
    <n v="-1057"/>
    <n v="-99"/>
    <n v="-950"/>
    <n v="-99"/>
    <n v="-99"/>
    <n v="-99"/>
    <n v="-99"/>
    <n v="-5390"/>
    <n v="0"/>
    <n v="-4042.5"/>
  </r>
  <r>
    <s v="PPLETO: TOTAL OPERATING EXPENSE"/>
    <m/>
    <n v="512101"/>
    <s v="MAINTENANCE OF SCR/NOX REDUCTION EQUIP"/>
    <x v="1"/>
    <s v="0321 - TRIMBLE COUNTY 2 - GENERATION"/>
    <x v="0"/>
    <s v="PNTL: TOTAL NON-LABOR"/>
    <s v="MA46LGE"/>
    <s v="MA 46 LGE"/>
    <s v="OTHER"/>
    <s v="P42100: GENERATION"/>
    <n v="-97"/>
    <n v="-97"/>
    <n v="-97"/>
    <n v="-462"/>
    <n v="-2054"/>
    <n v="-1027"/>
    <n v="-97"/>
    <n v="-923"/>
    <n v="-97"/>
    <n v="-97"/>
    <n v="-97"/>
    <n v="-97"/>
    <n v="-5247"/>
    <n v="0"/>
    <n v="-3935.25"/>
  </r>
  <r>
    <s v="PPLETO: TOTAL OPERATING EXPENSE"/>
    <m/>
    <n v="512101"/>
    <s v="MAINTENANCE OF SCR/NOX REDUCTION EQUIP"/>
    <x v="1"/>
    <s v="0321 - TRIMBLE COUNTY 2 - GENERATION"/>
    <x v="5"/>
    <s v="PNTL: TOTAL NON-LABOR"/>
    <s v="MA46LGE"/>
    <s v="MA 46 LGE"/>
    <s v="OTHER"/>
    <s v="P42100: GENERATION"/>
    <n v="-96"/>
    <n v="-96"/>
    <n v="-96"/>
    <n v="-453"/>
    <n v="-1996"/>
    <n v="-998"/>
    <n v="-96"/>
    <n v="-897"/>
    <n v="-96"/>
    <n v="-96"/>
    <n v="-96"/>
    <n v="-96"/>
    <n v="-5108"/>
    <n v="0"/>
    <n v="-3831"/>
  </r>
  <r>
    <s v="PPLETO: TOTAL OPERATING EXPENSE"/>
    <m/>
    <n v="512101"/>
    <s v="MAINTENANCE OF SCR/NOX REDUCTION EQUIP"/>
    <x v="1"/>
    <s v="0321 - TRIMBLE COUNTY 2 - GENERATION"/>
    <x v="6"/>
    <s v="PNTL: TOTAL NON-LABOR"/>
    <s v="MA46LGE"/>
    <s v="MA 46 LGE"/>
    <s v="OTHER"/>
    <s v="P42100: GENERATION"/>
    <n v="-96"/>
    <n v="-96"/>
    <n v="-96"/>
    <n v="-453"/>
    <n v="-1996"/>
    <n v="-998"/>
    <n v="-96"/>
    <n v="-897"/>
    <n v="-96"/>
    <n v="-96"/>
    <n v="-96"/>
    <n v="-96"/>
    <n v="-5108"/>
    <n v="0"/>
    <n v="-3831"/>
  </r>
  <r>
    <s v="PPLETO: TOTAL OPERATING EXPENSE"/>
    <m/>
    <n v="512101"/>
    <s v="MAINTENANCE OF SCR/NOX REDUCTION EQUIP"/>
    <x v="1"/>
    <s v="0321 - TRIMBLE COUNTY 2 - GENERATION"/>
    <x v="7"/>
    <s v="PNTL: TOTAL NON-LABOR"/>
    <s v="MA46LGE"/>
    <s v="MA 46 LGE"/>
    <s v="OTHER"/>
    <s v="P42100: GENERATION"/>
    <n v="-96"/>
    <n v="-96"/>
    <n v="-96"/>
    <n v="-453"/>
    <n v="-1996"/>
    <n v="-998"/>
    <n v="-96"/>
    <n v="-897"/>
    <n v="-96"/>
    <n v="-96"/>
    <n v="-96"/>
    <n v="-96"/>
    <n v="-5108"/>
    <n v="0"/>
    <n v="-3831"/>
  </r>
  <r>
    <s v="PPLETO: TOTAL OPERATING EXPENSE"/>
    <m/>
    <n v="512101"/>
    <s v="MAINTENANCE OF SCR/NOX REDUCTION EQUIP"/>
    <x v="1"/>
    <s v="0321 - TRIMBLE COUNTY 2 - GENERATION"/>
    <x v="8"/>
    <s v="PNTL: TOTAL NON-LABOR"/>
    <s v="MA46LGE"/>
    <s v="MA 46 LGE"/>
    <s v="OTHER"/>
    <s v="P42100: GENERATION"/>
    <n v="-96"/>
    <n v="-96"/>
    <n v="-96"/>
    <n v="-453"/>
    <n v="-1996"/>
    <n v="-998"/>
    <n v="-96"/>
    <n v="-897"/>
    <n v="-96"/>
    <n v="-96"/>
    <n v="-96"/>
    <n v="-96"/>
    <n v="-5108"/>
    <n v="0"/>
    <n v="-3831"/>
  </r>
  <r>
    <s v="PPLETO: TOTAL OPERATING EXPENSE"/>
    <m/>
    <n v="512101"/>
    <s v="MAINTENANCE OF SCR/NOX REDUCTION EQUIP"/>
    <x v="1"/>
    <s v="0321 - TRIMBLE COUNTY 2 - GENERATION"/>
    <x v="9"/>
    <s v="PNTL: TOTAL NON-LABOR"/>
    <s v="MA46LGE"/>
    <s v="MA 46 LGE"/>
    <s v="OTHER"/>
    <s v="P42100: GENERATION"/>
    <n v="-96"/>
    <n v="-96"/>
    <n v="-96"/>
    <n v="-453"/>
    <n v="-1996"/>
    <n v="-998"/>
    <n v="-96"/>
    <n v="-897"/>
    <n v="-96"/>
    <n v="-96"/>
    <n v="-96"/>
    <n v="-96"/>
    <n v="-5108"/>
    <n v="0"/>
    <n v="-3831"/>
  </r>
  <r>
    <s v="PPLETO: TOTAL OPERATING EXPENSE"/>
    <m/>
    <n v="502900"/>
    <s v="STM EXP(EX SDRS.SPP) - INDIRECT"/>
    <x v="1"/>
    <s v="0321 - TRIMBLE COUNTY 2 - GENERATION"/>
    <x v="5"/>
    <s v="PNTL: TOTAL NON-LABOR"/>
    <s v="MA46LGE"/>
    <s v="MA 46 LGE"/>
    <s v="OTHER"/>
    <s v="P42100: GENERATION"/>
    <n v="-81"/>
    <n v="-81"/>
    <n v="-81"/>
    <n v="-81"/>
    <n v="-81"/>
    <n v="-81"/>
    <n v="-81"/>
    <n v="-81"/>
    <n v="-81"/>
    <n v="-85"/>
    <n v="-81"/>
    <n v="-99"/>
    <n v="-992"/>
    <n v="0"/>
    <n v="-744"/>
  </r>
  <r>
    <s v="PPLETO: TOTAL OPERATING EXPENSE"/>
    <m/>
    <n v="502900"/>
    <s v="STM EXP(EX SDRS.SPP) - INDIRECT"/>
    <x v="1"/>
    <s v="0321 - TRIMBLE COUNTY 2 - GENERATION"/>
    <x v="6"/>
    <s v="PNTL: TOTAL NON-LABOR"/>
    <s v="MA46LGE"/>
    <s v="MA 46 LGE"/>
    <s v="OTHER"/>
    <s v="P42100: GENERATION"/>
    <n v="-78"/>
    <n v="-78"/>
    <n v="-78"/>
    <n v="-78"/>
    <n v="-78"/>
    <n v="-78"/>
    <n v="-78"/>
    <n v="-78"/>
    <n v="-78"/>
    <n v="-82"/>
    <n v="-78"/>
    <n v="-96"/>
    <n v="-953"/>
    <n v="0"/>
    <n v="-714.75"/>
  </r>
  <r>
    <s v="PPLETO: TOTAL OPERATING EXPENSE"/>
    <m/>
    <n v="502900"/>
    <s v="STM EXP(EX SDRS.SPP) - INDIRECT"/>
    <x v="1"/>
    <s v="0321 - TRIMBLE COUNTY 2 - GENERATION"/>
    <x v="7"/>
    <s v="PNTL: TOTAL NON-LABOR"/>
    <s v="MA46LGE"/>
    <s v="MA 46 LGE"/>
    <s v="OTHER"/>
    <s v="P42100: GENERATION"/>
    <n v="-78"/>
    <n v="-78"/>
    <n v="-78"/>
    <n v="-71"/>
    <n v="-52"/>
    <n v="-52"/>
    <n v="-52"/>
    <n v="-52"/>
    <n v="-52"/>
    <n v="-56"/>
    <n v="-52"/>
    <n v="-70"/>
    <n v="-742"/>
    <n v="0"/>
    <n v="-556.5"/>
  </r>
  <r>
    <s v="PPLETO: TOTAL OPERATING EXPENSE"/>
    <m/>
    <n v="510100"/>
    <s v="MTCE SUPER/ENG - STEAM"/>
    <x v="1"/>
    <s v="0321 - TRIMBLE COUNTY 2 - GENERATION"/>
    <x v="4"/>
    <s v="PNTL: TOTAL NON-LABOR"/>
    <s v="MA60KU"/>
    <s v="MA 60 KU"/>
    <s v="OTHER"/>
    <s v="P42100: GENERATION"/>
    <n v="-70"/>
    <n v="-70"/>
    <n v="-571"/>
    <n v="-571"/>
    <n v="-571"/>
    <n v="-280"/>
    <n v="-490"/>
    <n v="-70"/>
    <n v="-571"/>
    <n v="-571"/>
    <n v="-781"/>
    <n v="-70"/>
    <n v="-4684"/>
    <n v="0"/>
    <n v="-3513"/>
  </r>
  <r>
    <s v="PPLETO: TOTAL OPERATING EXPENSE"/>
    <m/>
    <n v="510100"/>
    <s v="MTCE SUPER/ENG - STEAM"/>
    <x v="1"/>
    <s v="0321 - TRIMBLE COUNTY 2 - GENERATION"/>
    <x v="3"/>
    <s v="PNTL: TOTAL NON-LABOR"/>
    <s v="MA60KU"/>
    <s v="MA 60 KU"/>
    <s v="OTHER"/>
    <s v="P42100: GENERATION"/>
    <n v="-68"/>
    <n v="-68"/>
    <n v="-554"/>
    <n v="-554"/>
    <n v="-554"/>
    <n v="-272"/>
    <n v="-476"/>
    <n v="-68"/>
    <n v="-554"/>
    <n v="-554"/>
    <n v="-758"/>
    <n v="-68"/>
    <n v="-4548"/>
    <n v="0"/>
    <n v="-3411"/>
  </r>
  <r>
    <s v="PPLETO: TOTAL OPERATING EXPENSE"/>
    <m/>
    <n v="510100"/>
    <s v="MTCE SUPER/ENG - STEAM"/>
    <x v="1"/>
    <s v="0321 - TRIMBLE COUNTY 2 - GENERATION"/>
    <x v="2"/>
    <s v="PNTL: TOTAL NON-LABOR"/>
    <s v="MA60KU"/>
    <s v="MA 60 KU"/>
    <s v="OTHER"/>
    <s v="P42100: GENERATION"/>
    <n v="-66"/>
    <n v="-66"/>
    <n v="-538"/>
    <n v="-538"/>
    <n v="-538"/>
    <n v="-264"/>
    <n v="-462"/>
    <n v="-66"/>
    <n v="-538"/>
    <n v="-538"/>
    <n v="-736"/>
    <n v="-66"/>
    <n v="-4415"/>
    <n v="0"/>
    <n v="-3311.25"/>
  </r>
  <r>
    <s v="PPLETO: TOTAL OPERATING EXPENSE"/>
    <m/>
    <n v="510100"/>
    <s v="MTCE SUPER/ENG - STEAM"/>
    <x v="1"/>
    <s v="0321 - TRIMBLE COUNTY 2 - GENERATION"/>
    <x v="1"/>
    <s v="PNTL: TOTAL NON-LABOR"/>
    <s v="MA60KU"/>
    <s v="MA 60 KU"/>
    <s v="OTHER"/>
    <s v="P42100: GENERATION"/>
    <n v="-64"/>
    <n v="-64"/>
    <n v="-522"/>
    <n v="-522"/>
    <n v="-522"/>
    <n v="-256"/>
    <n v="-449"/>
    <n v="-64"/>
    <n v="-522"/>
    <n v="-522"/>
    <n v="-714"/>
    <n v="-64"/>
    <n v="-4287"/>
    <n v="0"/>
    <n v="-3215.25"/>
  </r>
  <r>
    <s v="PPLETO: TOTAL OPERATING EXPENSE"/>
    <m/>
    <n v="510100"/>
    <s v="MTCE SUPER/ENG - STEAM"/>
    <x v="1"/>
    <s v="0321 - TRIMBLE COUNTY 2 - GENERATION"/>
    <x v="0"/>
    <s v="PNTL: TOTAL NON-LABOR"/>
    <s v="MA60KU"/>
    <s v="MA 60 KU"/>
    <s v="OTHER"/>
    <s v="P42100: GENERATION"/>
    <n v="-62"/>
    <n v="-62"/>
    <n v="-507"/>
    <n v="-507"/>
    <n v="-507"/>
    <n v="-249"/>
    <n v="-436"/>
    <n v="-62"/>
    <n v="-507"/>
    <n v="-507"/>
    <n v="-694"/>
    <n v="-62"/>
    <n v="-4162"/>
    <n v="0"/>
    <n v="-3121.5"/>
  </r>
  <r>
    <s v="PPLETO: TOTAL OPERATING EXPENSE"/>
    <m/>
    <n v="510100"/>
    <s v="MTCE SUPER/ENG - STEAM"/>
    <x v="1"/>
    <s v="0321 - TRIMBLE COUNTY 2 - GENERATION"/>
    <x v="9"/>
    <s v="PNTL: TOTAL NON-LABOR"/>
    <s v="MA60KU"/>
    <s v="MA 60 KU"/>
    <s v="OTHER"/>
    <s v="P42100: GENERATION"/>
    <n v="-60"/>
    <n v="-60"/>
    <n v="-30867"/>
    <n v="-35930"/>
    <n v="-492"/>
    <n v="-242"/>
    <n v="-423"/>
    <n v="-60"/>
    <n v="-492"/>
    <n v="-492"/>
    <n v="-673"/>
    <n v="-60"/>
    <n v="-69853"/>
    <n v="0"/>
    <n v="-52389.75"/>
  </r>
  <r>
    <s v="PPLETO: TOTAL OPERATING EXPENSE"/>
    <m/>
    <n v="510100"/>
    <s v="MTCE SUPER/ENG - STEAM"/>
    <x v="1"/>
    <s v="0321 - TRIMBLE COUNTY 2 - GENERATION"/>
    <x v="5"/>
    <s v="PNTL: TOTAL NON-LABOR"/>
    <s v="MA60KU"/>
    <s v="MA 60 KU"/>
    <s v="OTHER"/>
    <s v="P42100: GENERATION"/>
    <n v="-60"/>
    <n v="-60"/>
    <n v="-751"/>
    <n v="-751"/>
    <n v="-751"/>
    <n v="-1587"/>
    <n v="-759"/>
    <n v="-742"/>
    <n v="-1424"/>
    <n v="-751"/>
    <n v="-932"/>
    <n v="-60"/>
    <n v="-8631"/>
    <n v="0"/>
    <n v="-6473.25"/>
  </r>
  <r>
    <s v="PPLETO: TOTAL OPERATING EXPENSE"/>
    <m/>
    <n v="510100"/>
    <s v="MTCE SUPER/ENG - STEAM"/>
    <x v="1"/>
    <s v="0321 - TRIMBLE COUNTY 2 - GENERATION"/>
    <x v="8"/>
    <s v="PNTL: TOTAL NON-LABOR"/>
    <s v="MA60KU"/>
    <s v="MA 60 KU"/>
    <s v="OTHER"/>
    <s v="P42100: GENERATION"/>
    <n v="-60"/>
    <n v="-60"/>
    <n v="-751"/>
    <n v="-751"/>
    <n v="-751"/>
    <n v="-725"/>
    <n v="-423"/>
    <n v="-993"/>
    <n v="-751"/>
    <n v="-751"/>
    <n v="-932"/>
    <n v="-60"/>
    <n v="-7011"/>
    <n v="0"/>
    <n v="-5258.25"/>
  </r>
  <r>
    <s v="PPLETO: TOTAL OPERATING EXPENSE"/>
    <m/>
    <n v="510100"/>
    <s v="MTCE SUPER/ENG - STEAM"/>
    <x v="1"/>
    <s v="0321 - TRIMBLE COUNTY 2 - GENERATION"/>
    <x v="7"/>
    <s v="PNTL: TOTAL NON-LABOR"/>
    <s v="MA60KU"/>
    <s v="MA 60 KU"/>
    <s v="OTHER"/>
    <s v="P42100: GENERATION"/>
    <n v="-60"/>
    <n v="-60"/>
    <n v="-648"/>
    <n v="-648"/>
    <n v="-648"/>
    <n v="-1450"/>
    <n v="-423"/>
    <n v="-648"/>
    <n v="-1010"/>
    <n v="-648"/>
    <n v="-829"/>
    <n v="-60"/>
    <n v="-7131"/>
    <n v="0"/>
    <n v="-5348.25"/>
  </r>
  <r>
    <s v="PPLETO: TOTAL OPERATING EXPENSE"/>
    <m/>
    <n v="510100"/>
    <s v="MTCE SUPER/ENG - STEAM"/>
    <x v="1"/>
    <s v="0321 - TRIMBLE COUNTY 2 - GENERATION"/>
    <x v="6"/>
    <s v="PNTL: TOTAL NON-LABOR"/>
    <s v="MA60KU"/>
    <s v="MA 60 KU"/>
    <s v="OTHER"/>
    <s v="P42100: GENERATION"/>
    <n v="-60"/>
    <n v="-60"/>
    <n v="-578"/>
    <n v="-578"/>
    <n v="-578"/>
    <n v="-1251"/>
    <n v="-675"/>
    <n v="-831"/>
    <n v="-1083"/>
    <n v="-578"/>
    <n v="-760"/>
    <n v="-60"/>
    <n v="-7095"/>
    <n v="0"/>
    <n v="-5321.25"/>
  </r>
  <r>
    <s v="PPLETO: TOTAL OPERATING EXPENSE"/>
    <m/>
    <n v="510100"/>
    <s v="MTCE SUPER/ENG - STEAM"/>
    <x v="1"/>
    <s v="0311 - TRIMBLE COUNTY 1 - GENERATION"/>
    <x v="4"/>
    <s v="PNTL: TOTAL NON-LABOR"/>
    <s v="MA42LGE"/>
    <s v="MA42LGE TC"/>
    <s v="OTHER"/>
    <s v="P42100: GENERATION"/>
    <n v="-58"/>
    <n v="-58"/>
    <n v="-476"/>
    <n v="-476"/>
    <n v="-476"/>
    <n v="-234"/>
    <n v="-409"/>
    <n v="-58"/>
    <n v="-476"/>
    <n v="-476"/>
    <n v="-651"/>
    <n v="-58"/>
    <n v="-3905"/>
    <n v="-2928.75"/>
    <n v="0"/>
  </r>
  <r>
    <s v="PPLETO: TOTAL OPERATING EXPENSE"/>
    <m/>
    <n v="510100"/>
    <s v="MTCE SUPER/ENG - STEAM"/>
    <x v="1"/>
    <s v="0311 - TRIMBLE COUNTY 1 - GENERATION"/>
    <x v="3"/>
    <s v="PNTL: TOTAL NON-LABOR"/>
    <s v="MA42LGE"/>
    <s v="MA42LGE TC"/>
    <s v="OTHER"/>
    <s v="P42100: GENERATION"/>
    <n v="-57"/>
    <n v="-57"/>
    <n v="-462"/>
    <n v="-462"/>
    <n v="-462"/>
    <n v="-227"/>
    <n v="-397"/>
    <n v="-57"/>
    <n v="-462"/>
    <n v="-462"/>
    <n v="-632"/>
    <n v="-57"/>
    <n v="-3792"/>
    <n v="-2844"/>
    <n v="0"/>
  </r>
  <r>
    <s v="PPLETO: TOTAL OPERATING EXPENSE"/>
    <m/>
    <n v="510100"/>
    <s v="MTCE SUPER/ENG - STEAM"/>
    <x v="1"/>
    <s v="0311 - TRIMBLE COUNTY 1 - GENERATION"/>
    <x v="2"/>
    <s v="PNTL: TOTAL NON-LABOR"/>
    <s v="MA42LGE"/>
    <s v="MA42LGE TC"/>
    <s v="OTHER"/>
    <s v="P42100: GENERATION"/>
    <n v="-55"/>
    <n v="-55"/>
    <n v="-448"/>
    <n v="-448"/>
    <n v="-448"/>
    <n v="-220"/>
    <n v="-385"/>
    <n v="-55"/>
    <n v="-448"/>
    <n v="-448"/>
    <n v="-614"/>
    <n v="-55"/>
    <n v="-3681"/>
    <n v="-2760.75"/>
    <n v="0"/>
  </r>
  <r>
    <s v="PPLETO: TOTAL OPERATING EXPENSE"/>
    <m/>
    <n v="510100"/>
    <s v="MTCE SUPER/ENG - STEAM"/>
    <x v="1"/>
    <s v="0311 - TRIMBLE COUNTY 1 - GENERATION"/>
    <x v="1"/>
    <s v="PNTL: TOTAL NON-LABOR"/>
    <s v="MA42LGE"/>
    <s v="MA42LGE TC"/>
    <s v="OTHER"/>
    <s v="P42100: GENERATION"/>
    <n v="-53"/>
    <n v="-53"/>
    <n v="-435"/>
    <n v="-435"/>
    <n v="-435"/>
    <n v="-214"/>
    <n v="-374"/>
    <n v="-53"/>
    <n v="-435"/>
    <n v="-435"/>
    <n v="-596"/>
    <n v="-53"/>
    <n v="-3574"/>
    <n v="-2680.5"/>
    <n v="0"/>
  </r>
  <r>
    <s v="PPLETO: TOTAL OPERATING EXPENSE"/>
    <m/>
    <n v="502900"/>
    <s v="STM EXP(EX SDRS.SPP) - INDIRECT"/>
    <x v="1"/>
    <s v="0321 - TRIMBLE COUNTY 2 - GENERATION"/>
    <x v="4"/>
    <s v="PNTL: TOTAL NON-LABOR"/>
    <s v="MA46LGE"/>
    <s v="MA 46 LGE"/>
    <s v="OTHER"/>
    <s v="P42100: GENERATION"/>
    <n v="-52"/>
    <n v="-52"/>
    <n v="-52"/>
    <n v="-52"/>
    <n v="-52"/>
    <n v="-52"/>
    <n v="-52"/>
    <n v="-52"/>
    <n v="-52"/>
    <n v="-57"/>
    <n v="-52"/>
    <n v="-73"/>
    <n v="-653"/>
    <n v="0"/>
    <n v="-489.75"/>
  </r>
  <r>
    <s v="PPLETO: TOTAL OPERATING EXPENSE"/>
    <m/>
    <n v="510100"/>
    <s v="MTCE SUPER/ENG - STEAM"/>
    <x v="1"/>
    <s v="0311 - TRIMBLE COUNTY 1 - GENERATION"/>
    <x v="0"/>
    <s v="PNTL: TOTAL NON-LABOR"/>
    <s v="MA42LGE"/>
    <s v="MA42LGE TC"/>
    <s v="OTHER"/>
    <s v="P42100: GENERATION"/>
    <n v="-52"/>
    <n v="-52"/>
    <n v="-423"/>
    <n v="-423"/>
    <n v="-423"/>
    <n v="-208"/>
    <n v="-363"/>
    <n v="-52"/>
    <n v="-423"/>
    <n v="-423"/>
    <n v="-578"/>
    <n v="-52"/>
    <n v="-3470"/>
    <n v="-2602.5"/>
    <n v="0"/>
  </r>
  <r>
    <s v="PPLETO: TOTAL OPERATING EXPENSE"/>
    <m/>
    <n v="502900"/>
    <s v="STM EXP(EX SDRS.SPP) - INDIRECT"/>
    <x v="1"/>
    <s v="0321 - TRIMBLE COUNTY 2 - GENERATION"/>
    <x v="3"/>
    <s v="PNTL: TOTAL NON-LABOR"/>
    <s v="MA46LGE"/>
    <s v="MA 46 LGE"/>
    <s v="OTHER"/>
    <s v="P42100: GENERATION"/>
    <n v="-51"/>
    <n v="-51"/>
    <n v="-51"/>
    <n v="-51"/>
    <n v="-51"/>
    <n v="-51"/>
    <n v="-51"/>
    <n v="-51"/>
    <n v="-51"/>
    <n v="-55"/>
    <n v="-51"/>
    <n v="-71"/>
    <n v="-634"/>
    <n v="0"/>
    <n v="-475.5"/>
  </r>
  <r>
    <s v="PPLETO: TOTAL OPERATING EXPENSE"/>
    <m/>
    <n v="510100"/>
    <s v="MTCE SUPER/ENG - STEAM"/>
    <x v="1"/>
    <s v="0311 - TRIMBLE COUNTY 1 - GENERATION"/>
    <x v="5"/>
    <s v="PNTL: TOTAL NON-LABOR"/>
    <s v="MA42LGE"/>
    <s v="MA42LGE TC"/>
    <s v="OTHER"/>
    <s v="P42100: GENERATION"/>
    <n v="-50"/>
    <n v="-50"/>
    <n v="-626"/>
    <n v="-626"/>
    <n v="-626"/>
    <n v="-1323"/>
    <n v="-633"/>
    <n v="-619"/>
    <n v="-1187"/>
    <n v="-13126"/>
    <n v="-63277"/>
    <n v="-50"/>
    <n v="-82196"/>
    <n v="-61647"/>
    <n v="0"/>
  </r>
  <r>
    <s v="PPLETO: TOTAL OPERATING EXPENSE"/>
    <m/>
    <n v="510100"/>
    <s v="MTCE SUPER/ENG - STEAM"/>
    <x v="1"/>
    <s v="0311 - TRIMBLE COUNTY 1 - GENERATION"/>
    <x v="8"/>
    <s v="PNTL: TOTAL NON-LABOR"/>
    <s v="MA42LGE"/>
    <s v="MA42LGE TC"/>
    <s v="OTHER"/>
    <s v="P42100: GENERATION"/>
    <n v="-50"/>
    <n v="-50"/>
    <n v="-626"/>
    <n v="-626"/>
    <n v="-626"/>
    <n v="-605"/>
    <n v="-353"/>
    <n v="-828"/>
    <n v="-626"/>
    <n v="-626"/>
    <n v="-777"/>
    <n v="-50"/>
    <n v="-5845"/>
    <n v="-4383.75"/>
    <n v="0"/>
  </r>
  <r>
    <s v="PPLETO: TOTAL OPERATING EXPENSE"/>
    <m/>
    <n v="510100"/>
    <s v="MTCE SUPER/ENG - STEAM"/>
    <x v="1"/>
    <s v="0311 - TRIMBLE COUNTY 1 - GENERATION"/>
    <x v="7"/>
    <s v="PNTL: TOTAL NON-LABOR"/>
    <s v="MA42LGE"/>
    <s v="MA42LGE TC"/>
    <s v="OTHER"/>
    <s v="P42100: GENERATION"/>
    <n v="-50"/>
    <n v="-50"/>
    <n v="-540"/>
    <n v="-540"/>
    <n v="-540"/>
    <n v="-1209"/>
    <n v="-353"/>
    <n v="-540"/>
    <n v="-7092"/>
    <n v="-81790"/>
    <n v="-691"/>
    <n v="-50"/>
    <n v="-93446"/>
    <n v="-70084.5"/>
    <n v="0"/>
  </r>
  <r>
    <s v="PPLETO: TOTAL OPERATING EXPENSE"/>
    <m/>
    <n v="510100"/>
    <s v="MTCE SUPER/ENG - STEAM"/>
    <x v="1"/>
    <s v="0311 - TRIMBLE COUNTY 1 - GENERATION"/>
    <x v="6"/>
    <s v="PNTL: TOTAL NON-LABOR"/>
    <s v="MA42LGE"/>
    <s v="MA42LGE TC"/>
    <s v="OTHER"/>
    <s v="P42100: GENERATION"/>
    <n v="-50"/>
    <n v="-50"/>
    <n v="-482"/>
    <n v="-482"/>
    <n v="-482"/>
    <n v="-1043"/>
    <n v="-563"/>
    <n v="-693"/>
    <n v="-903"/>
    <n v="-482"/>
    <n v="-633"/>
    <n v="-50"/>
    <n v="-5915"/>
    <n v="-4436.25"/>
    <n v="0"/>
  </r>
  <r>
    <s v="PPLETO: TOTAL OPERATING EXPENSE"/>
    <m/>
    <n v="510100"/>
    <s v="MTCE SUPER/ENG - STEAM"/>
    <x v="1"/>
    <s v="0311 - TRIMBLE COUNTY 1 - GENERATION"/>
    <x v="9"/>
    <s v="PNTL: TOTAL NON-LABOR"/>
    <s v="MA42LGE"/>
    <s v="MA42LGE TC"/>
    <s v="OTHER"/>
    <s v="P42100: GENERATION"/>
    <n v="-50"/>
    <n v="-50"/>
    <n v="-410"/>
    <n v="-410"/>
    <n v="-410"/>
    <n v="-202"/>
    <n v="-353"/>
    <n v="-50"/>
    <n v="-410"/>
    <n v="-50410"/>
    <n v="-25561"/>
    <n v="-50"/>
    <n v="-78369"/>
    <n v="-58776.75"/>
    <n v="0"/>
  </r>
  <r>
    <s v="PPLETO: TOTAL OPERATING EXPENSE"/>
    <m/>
    <n v="502900"/>
    <s v="STM EXP(EX SDRS.SPP) - INDIRECT"/>
    <x v="1"/>
    <s v="0321 - TRIMBLE COUNTY 2 - GENERATION"/>
    <x v="2"/>
    <s v="PNTL: TOTAL NON-LABOR"/>
    <s v="MA46LGE"/>
    <s v="MA 46 LGE"/>
    <s v="OTHER"/>
    <s v="P42100: GENERATION"/>
    <n v="-49"/>
    <n v="-49"/>
    <n v="-49"/>
    <n v="-49"/>
    <n v="-49"/>
    <n v="-49"/>
    <n v="-49"/>
    <n v="-49"/>
    <n v="-49"/>
    <n v="-54"/>
    <n v="-49"/>
    <n v="-69"/>
    <n v="-615"/>
    <n v="0"/>
    <n v="-461.25"/>
  </r>
  <r>
    <s v="PPLETO: TOTAL OPERATING EXPENSE"/>
    <m/>
    <n v="502900"/>
    <s v="STM EXP(EX SDRS.SPP) - INDIRECT"/>
    <x v="1"/>
    <s v="0321 - TRIMBLE COUNTY 2 - GENERATION"/>
    <x v="1"/>
    <s v="PNTL: TOTAL NON-LABOR"/>
    <s v="MA46LGE"/>
    <s v="MA 46 LGE"/>
    <s v="OTHER"/>
    <s v="P42100: GENERATION"/>
    <n v="-48"/>
    <n v="-48"/>
    <n v="-48"/>
    <n v="-48"/>
    <n v="-48"/>
    <n v="-48"/>
    <n v="-48"/>
    <n v="-48"/>
    <n v="-48"/>
    <n v="-52"/>
    <n v="-48"/>
    <n v="-67"/>
    <n v="-597"/>
    <n v="0"/>
    <n v="-447.75"/>
  </r>
  <r>
    <s v="PPLETO: TOTAL OPERATING EXPENSE"/>
    <m/>
    <n v="502900"/>
    <s v="STM EXP(EX SDRS.SPP) - INDIRECT"/>
    <x v="1"/>
    <s v="0321 - TRIMBLE COUNTY 2 - GENERATION"/>
    <x v="0"/>
    <s v="PNTL: TOTAL NON-LABOR"/>
    <s v="MA46LGE"/>
    <s v="MA 46 LGE"/>
    <s v="OTHER"/>
    <s v="P42100: GENERATION"/>
    <n v="-46"/>
    <n v="-46"/>
    <n v="-46"/>
    <n v="-46"/>
    <n v="-46"/>
    <n v="-46"/>
    <n v="-46"/>
    <n v="-46"/>
    <n v="-46"/>
    <n v="-51"/>
    <n v="-46"/>
    <n v="-65"/>
    <n v="-580"/>
    <n v="0"/>
    <n v="-435"/>
  </r>
  <r>
    <s v="PPLETO: TOTAL OPERATING EXPENSE"/>
    <m/>
    <n v="502900"/>
    <s v="STM EXP(EX SDRS.SPP) - INDIRECT"/>
    <x v="1"/>
    <s v="0321 - TRIMBLE COUNTY 2 - GENERATION"/>
    <x v="8"/>
    <s v="PNTL: TOTAL NON-LABOR"/>
    <s v="MA46LGE"/>
    <s v="MA 46 LGE"/>
    <s v="OTHER"/>
    <s v="P42100: GENERATION"/>
    <n v="-45"/>
    <n v="-45"/>
    <n v="-45"/>
    <n v="-45"/>
    <n v="-45"/>
    <n v="-45"/>
    <n v="-45"/>
    <n v="-45"/>
    <n v="-45"/>
    <n v="-49"/>
    <n v="-45"/>
    <n v="-63"/>
    <n v="-563"/>
    <n v="0"/>
    <n v="-422.25"/>
  </r>
  <r>
    <s v="PPLETO: TOTAL OPERATING EXPENSE"/>
    <m/>
    <n v="502900"/>
    <s v="STM EXP(EX SDRS.SPP) - INDIRECT"/>
    <x v="1"/>
    <s v="0321 - TRIMBLE COUNTY 2 - GENERATION"/>
    <x v="9"/>
    <s v="PNTL: TOTAL NON-LABOR"/>
    <s v="MA46LGE"/>
    <s v="MA 46 LGE"/>
    <s v="OTHER"/>
    <s v="P42100: GENERATION"/>
    <n v="-45"/>
    <n v="-45"/>
    <n v="-45"/>
    <n v="-45"/>
    <n v="-45"/>
    <n v="-45"/>
    <n v="-45"/>
    <n v="-45"/>
    <n v="-45"/>
    <n v="-49"/>
    <n v="-45"/>
    <n v="-63"/>
    <n v="-563"/>
    <n v="0"/>
    <n v="-422.25"/>
  </r>
  <r>
    <s v="PPLETO: TOTAL OPERATING EXPENSE"/>
    <m/>
    <n v="510100"/>
    <s v="MTCE SUPER/ENG - STEAM"/>
    <x v="1"/>
    <s v="0321 - TRIMBLE COUNTY 2 - GENERATION"/>
    <x v="4"/>
    <s v="PNTL: TOTAL NON-LABOR"/>
    <s v="MA46LGE"/>
    <s v="MA 46 LGE"/>
    <s v="OTHER"/>
    <s v="P42100: GENERATION"/>
    <n v="-16"/>
    <n v="-16"/>
    <n v="-134"/>
    <n v="-134"/>
    <n v="-134"/>
    <n v="-66"/>
    <n v="-115"/>
    <n v="-16"/>
    <n v="-134"/>
    <n v="-134"/>
    <n v="-183"/>
    <n v="-16"/>
    <n v="-1099"/>
    <n v="0"/>
    <n v="-824.25"/>
  </r>
  <r>
    <s v="PPLETO: TOTAL OPERATING EXPENSE"/>
    <m/>
    <n v="510100"/>
    <s v="MTCE SUPER/ENG - STEAM"/>
    <x v="1"/>
    <s v="0321 - TRIMBLE COUNTY 2 - GENERATION"/>
    <x v="3"/>
    <s v="PNTL: TOTAL NON-LABOR"/>
    <s v="MA46LGE"/>
    <s v="MA 46 LGE"/>
    <s v="OTHER"/>
    <s v="P42100: GENERATION"/>
    <n v="-16"/>
    <n v="-16"/>
    <n v="-130"/>
    <n v="-130"/>
    <n v="-130"/>
    <n v="-64"/>
    <n v="-112"/>
    <n v="-16"/>
    <n v="-130"/>
    <n v="-130"/>
    <n v="-178"/>
    <n v="-16"/>
    <n v="-1067"/>
    <n v="0"/>
    <n v="-800.25"/>
  </r>
  <r>
    <s v="PPLETO: TOTAL OPERATING EXPENSE"/>
    <m/>
    <n v="510100"/>
    <s v="MTCE SUPER/ENG - STEAM"/>
    <x v="1"/>
    <s v="0321 - TRIMBLE COUNTY 2 - GENERATION"/>
    <x v="2"/>
    <s v="PNTL: TOTAL NON-LABOR"/>
    <s v="MA46LGE"/>
    <s v="MA 46 LGE"/>
    <s v="OTHER"/>
    <s v="P42100: GENERATION"/>
    <n v="-15"/>
    <n v="-15"/>
    <n v="-126"/>
    <n v="-126"/>
    <n v="-126"/>
    <n v="-62"/>
    <n v="-108"/>
    <n v="-15"/>
    <n v="-126"/>
    <n v="-126"/>
    <n v="-173"/>
    <n v="-15"/>
    <n v="-1036"/>
    <n v="0"/>
    <n v="-777"/>
  </r>
  <r>
    <s v="PPLETO: TOTAL OPERATING EXPENSE"/>
    <m/>
    <n v="510100"/>
    <s v="MTCE SUPER/ENG - STEAM"/>
    <x v="1"/>
    <s v="0321 - TRIMBLE COUNTY 2 - GENERATION"/>
    <x v="1"/>
    <s v="PNTL: TOTAL NON-LABOR"/>
    <s v="MA46LGE"/>
    <s v="MA 46 LGE"/>
    <s v="OTHER"/>
    <s v="P42100: GENERATION"/>
    <n v="-15"/>
    <n v="-15"/>
    <n v="-122"/>
    <n v="-122"/>
    <n v="-122"/>
    <n v="-60"/>
    <n v="-105"/>
    <n v="-15"/>
    <n v="-122"/>
    <n v="-122"/>
    <n v="-168"/>
    <n v="-15"/>
    <n v="-1006"/>
    <n v="0"/>
    <n v="-754.5"/>
  </r>
  <r>
    <s v="PPLETO: TOTAL OPERATING EXPENSE"/>
    <m/>
    <n v="510100"/>
    <s v="MTCE SUPER/ENG - STEAM"/>
    <x v="1"/>
    <s v="0321 - TRIMBLE COUNTY 2 - GENERATION"/>
    <x v="0"/>
    <s v="PNTL: TOTAL NON-LABOR"/>
    <s v="MA46LGE"/>
    <s v="MA 46 LGE"/>
    <s v="OTHER"/>
    <s v="P42100: GENERATION"/>
    <n v="-15"/>
    <n v="-15"/>
    <n v="-119"/>
    <n v="-119"/>
    <n v="-119"/>
    <n v="-58"/>
    <n v="-102"/>
    <n v="-15"/>
    <n v="-119"/>
    <n v="-119"/>
    <n v="-163"/>
    <n v="-15"/>
    <n v="-976"/>
    <n v="0"/>
    <n v="-732"/>
  </r>
  <r>
    <s v="PPLETO: TOTAL OPERATING EXPENSE"/>
    <m/>
    <n v="510100"/>
    <s v="MTCE SUPER/ENG - STEAM"/>
    <x v="1"/>
    <s v="0321 - TRIMBLE COUNTY 2 - GENERATION"/>
    <x v="9"/>
    <s v="PNTL: TOTAL NON-LABOR"/>
    <s v="MA46LGE"/>
    <s v="MA 46 LGE"/>
    <s v="OTHER"/>
    <s v="P42100: GENERATION"/>
    <n v="-14"/>
    <n v="-14"/>
    <n v="-7240"/>
    <n v="-8428"/>
    <n v="-115"/>
    <n v="-57"/>
    <n v="-99"/>
    <n v="-14"/>
    <n v="-115"/>
    <n v="-115"/>
    <n v="-158"/>
    <n v="-14"/>
    <n v="-16385"/>
    <n v="0"/>
    <n v="-12288.75"/>
  </r>
  <r>
    <s v="PPLETO: TOTAL OPERATING EXPENSE"/>
    <m/>
    <n v="510100"/>
    <s v="MTCE SUPER/ENG - STEAM"/>
    <x v="1"/>
    <s v="0321 - TRIMBLE COUNTY 2 - GENERATION"/>
    <x v="5"/>
    <s v="PNTL: TOTAL NON-LABOR"/>
    <s v="MA46LGE"/>
    <s v="MA 46 LGE"/>
    <s v="OTHER"/>
    <s v="P42100: GENERATION"/>
    <n v="-14"/>
    <n v="-14"/>
    <n v="-176"/>
    <n v="-176"/>
    <n v="-176"/>
    <n v="-372"/>
    <n v="-178"/>
    <n v="-174"/>
    <n v="-334"/>
    <n v="-176"/>
    <n v="-219"/>
    <n v="-14"/>
    <n v="-2024"/>
    <n v="0"/>
    <n v="-1518"/>
  </r>
  <r>
    <s v="PPLETO: TOTAL OPERATING EXPENSE"/>
    <m/>
    <n v="510100"/>
    <s v="MTCE SUPER/ENG - STEAM"/>
    <x v="1"/>
    <s v="0321 - TRIMBLE COUNTY 2 - GENERATION"/>
    <x v="8"/>
    <s v="PNTL: TOTAL NON-LABOR"/>
    <s v="MA46LGE"/>
    <s v="MA 46 LGE"/>
    <s v="OTHER"/>
    <s v="P42100: GENERATION"/>
    <n v="-14"/>
    <n v="-14"/>
    <n v="-176"/>
    <n v="-176"/>
    <n v="-176"/>
    <n v="-170"/>
    <n v="-99"/>
    <n v="-233"/>
    <n v="-176"/>
    <n v="-176"/>
    <n v="-219"/>
    <n v="-14"/>
    <n v="-1644"/>
    <n v="0"/>
    <n v="-1233"/>
  </r>
  <r>
    <s v="PPLETO: TOTAL OPERATING EXPENSE"/>
    <m/>
    <n v="510100"/>
    <s v="MTCE SUPER/ENG - STEAM"/>
    <x v="1"/>
    <s v="0321 - TRIMBLE COUNTY 2 - GENERATION"/>
    <x v="7"/>
    <s v="PNTL: TOTAL NON-LABOR"/>
    <s v="MA46LGE"/>
    <s v="MA 46 LGE"/>
    <s v="OTHER"/>
    <s v="P42100: GENERATION"/>
    <n v="-14"/>
    <n v="-14"/>
    <n v="-152"/>
    <n v="-152"/>
    <n v="-152"/>
    <n v="-340"/>
    <n v="-99"/>
    <n v="-152"/>
    <n v="-237"/>
    <n v="-152"/>
    <n v="-194"/>
    <n v="-14"/>
    <n v="-1673"/>
    <n v="0"/>
    <n v="-1254.75"/>
  </r>
  <r>
    <s v="PPLETO: TOTAL OPERATING EXPENSE"/>
    <m/>
    <n v="510100"/>
    <s v="MTCE SUPER/ENG - STEAM"/>
    <x v="1"/>
    <s v="0321 - TRIMBLE COUNTY 2 - GENERATION"/>
    <x v="6"/>
    <s v="PNTL: TOTAL NON-LABOR"/>
    <s v="MA46LGE"/>
    <s v="MA 46 LGE"/>
    <s v="OTHER"/>
    <s v="P42100: GENERATION"/>
    <n v="-14"/>
    <n v="-14"/>
    <n v="-136"/>
    <n v="-136"/>
    <n v="-136"/>
    <n v="-293"/>
    <n v="-158"/>
    <n v="-195"/>
    <n v="-254"/>
    <n v="-136"/>
    <n v="-178"/>
    <n v="-14"/>
    <n v="-1664"/>
    <n v="0"/>
    <n v="-1248"/>
  </r>
  <r>
    <s v="PPLETO: TOTAL OPERATING EXPENSE"/>
    <m/>
    <n v="506109"/>
    <s v="SORBENT INJECTION OPERATION"/>
    <x v="1"/>
    <s v="0301 - TRIMBLE COUNTY COMMON-GENERATION"/>
    <x v="5"/>
    <s v="PNTL: TOTAL NON-LABOR"/>
    <s v="MA40LGE"/>
    <s v="MASS ALLOC 40 BUDGET"/>
    <s v="GEN O M: OTHER"/>
    <s v="P42100: GENERATION"/>
    <n v="0"/>
    <n v="0"/>
    <n v="0"/>
    <n v="0"/>
    <n v="0"/>
    <n v="0"/>
    <n v="-15955"/>
    <n v="-15955"/>
    <n v="-15955"/>
    <n v="-15955"/>
    <n v="-15955"/>
    <n v="-15955"/>
    <n v="-95727"/>
    <n v="-28946.151293642997"/>
    <n v="-42849.098706356999"/>
  </r>
  <r>
    <s v="PPLETO: TOTAL OPERATING EXPENSE"/>
    <m/>
    <n v="506109"/>
    <s v="SORBENT INJECTION OPERATION"/>
    <x v="1"/>
    <s v="0301 - TRIMBLE COUNTY COMMON-GENERATION"/>
    <x v="5"/>
    <s v="PNTL: TOTAL NON-LABOR"/>
    <s v="TC-SO3OPS"/>
    <s v="TC SO3 OPS"/>
    <s v="GEN OPS: ENVIRONMENTAL"/>
    <s v="P42100: GENERATION"/>
    <n v="0"/>
    <n v="0"/>
    <n v="0"/>
    <n v="0"/>
    <n v="0"/>
    <n v="0"/>
    <n v="15955"/>
    <n v="15955"/>
    <n v="15955"/>
    <n v="15955"/>
    <n v="15955"/>
    <n v="15955"/>
    <n v="95727"/>
    <n v="28946.151293642997"/>
    <n v="42849.098706356999"/>
  </r>
  <r>
    <s v="PPLETO: TOTAL OPERATING EXPENSE"/>
    <m/>
    <n v="506109"/>
    <s v="SORBENT INJECTION OPERATION"/>
    <x v="1"/>
    <s v="0311 - TRIMBLE COUNTY 1 - GENERATION"/>
    <x v="5"/>
    <s v="PNTL: TOTAL NON-LABOR"/>
    <s v="MA42LGE"/>
    <s v="MA42LGE TC"/>
    <s v="OTHER"/>
    <s v="P42100: GENERATION"/>
    <n v="0"/>
    <n v="0"/>
    <n v="0"/>
    <n v="0"/>
    <n v="0"/>
    <n v="0"/>
    <n v="-1608"/>
    <n v="-1608"/>
    <n v="-1608"/>
    <n v="-1608"/>
    <n v="-1608"/>
    <n v="-1608"/>
    <n v="-9647"/>
    <n v="-7235.25"/>
    <n v="0"/>
  </r>
  <r>
    <s v="PPLETO: TOTAL OPERATING EXPENSE"/>
    <m/>
    <n v="506109"/>
    <s v="SORBENT INJECTION OPERATION"/>
    <x v="1"/>
    <s v="0311 - TRIMBLE COUNTY 1 - GENERATION"/>
    <x v="5"/>
    <s v="PNTL: TOTAL NON-LABOR"/>
    <s v="MA40LGE"/>
    <s v="MASS ALLOC 40 BUDGET"/>
    <s v="GEN O M: OTHER"/>
    <s v="P42100: GENERATION"/>
    <n v="0"/>
    <n v="0"/>
    <n v="0"/>
    <n v="0"/>
    <n v="0"/>
    <n v="0"/>
    <n v="6431"/>
    <n v="6431"/>
    <n v="6431"/>
    <n v="6431"/>
    <n v="6431"/>
    <n v="6431"/>
    <n v="38588"/>
    <n v="28941"/>
    <n v="0"/>
  </r>
  <r>
    <s v="PPLETO: TOTAL OPERATING EXPENSE"/>
    <m/>
    <n v="506109"/>
    <s v="SORBENT INJECTION OPERATION"/>
    <x v="1"/>
    <s v="0321 - TRIMBLE COUNTY 2 - GENERATION"/>
    <x v="5"/>
    <s v="PNTL: TOTAL NON-LABOR"/>
    <s v="MA40LGE"/>
    <s v="MASS ALLOC 40 BUDGET"/>
    <s v="GEN O M: OTHER"/>
    <s v="P42100: GENERATION"/>
    <n v="0"/>
    <n v="0"/>
    <n v="0"/>
    <n v="0"/>
    <n v="0"/>
    <n v="0"/>
    <n v="9523"/>
    <n v="9523"/>
    <n v="9523"/>
    <n v="9523"/>
    <n v="9523"/>
    <n v="9523"/>
    <n v="57139"/>
    <n v="0"/>
    <n v="42854.25"/>
  </r>
  <r>
    <s v="PPLETO: TOTAL OPERATING EXPENSE"/>
    <m/>
    <n v="510100"/>
    <s v="MTCE SUPER/ENG - STEAM"/>
    <x v="1"/>
    <s v="0301 - TRIMBLE COUNTY COMMON-GENERATION"/>
    <x v="5"/>
    <s v="PNTL: TOTAL NON-LABOR"/>
    <s v="GSVPIPEL"/>
    <s v="GS GE CE CCR Pipe InspLGE"/>
    <s v="GEN MTC: INSPECTIONS"/>
    <s v="P42100: GENERATION"/>
    <n v="0"/>
    <n v="0"/>
    <n v="0"/>
    <n v="0"/>
    <n v="0"/>
    <n v="11131"/>
    <n v="2783"/>
    <n v="2783"/>
    <n v="5565"/>
    <n v="0"/>
    <n v="0"/>
    <n v="0"/>
    <n v="22261"/>
    <n v="6731.3325806489993"/>
    <n v="9964.4174193510007"/>
  </r>
  <r>
    <s v="PPLETO: TOTAL OPERATING EXPENSE"/>
    <m/>
    <n v="510100"/>
    <s v="MTCE SUPER/ENG - STEAM"/>
    <x v="1"/>
    <s v="0301 - TRIMBLE COUNTY COMMON-GENERATION"/>
    <x v="6"/>
    <s v="PNTL: TOTAL NON-LABOR"/>
    <s v="GSVPIPEL"/>
    <s v="GS GE CE CCR Pipe InspLGE"/>
    <s v="GEN MTC: INSPECTIONS"/>
    <s v="P42100: GENERATION"/>
    <n v="0"/>
    <n v="0"/>
    <n v="0"/>
    <n v="0"/>
    <n v="0"/>
    <n v="8348"/>
    <n v="2087"/>
    <n v="2087"/>
    <n v="4174"/>
    <n v="0"/>
    <n v="0"/>
    <n v="0"/>
    <n v="16696"/>
    <n v="5048.5750310639996"/>
    <n v="7473.4249689360004"/>
  </r>
  <r>
    <s v="PPLETO: TOTAL OPERATING EXPENSE"/>
    <m/>
    <n v="510100"/>
    <s v="MTCE SUPER/ENG - STEAM"/>
    <x v="1"/>
    <s v="0301 - TRIMBLE COUNTY COMMON-GENERATION"/>
    <x v="7"/>
    <s v="PNTL: TOTAL NON-LABOR"/>
    <s v="GSVPIPEL"/>
    <s v="GS GE CE CCR Pipe InspLGE"/>
    <s v="GEN MTC: INSPECTIONS"/>
    <s v="P42100: GENERATION"/>
    <n v="0"/>
    <n v="0"/>
    <n v="0"/>
    <n v="0"/>
    <n v="0"/>
    <n v="10000"/>
    <n v="0"/>
    <n v="0"/>
    <n v="3000"/>
    <n v="0"/>
    <n v="0"/>
    <n v="0"/>
    <n v="13000"/>
    <n v="3930.9700169999996"/>
    <n v="5819.0299830000004"/>
  </r>
  <r>
    <s v="PPLETO: TOTAL OPERATING EXPENSE"/>
    <m/>
    <n v="510100"/>
    <s v="MTCE SUPER/ENG - STEAM"/>
    <x v="1"/>
    <s v="0301 - TRIMBLE COUNTY COMMON-GENERATION"/>
    <x v="8"/>
    <s v="PNTL: TOTAL NON-LABOR"/>
    <s v="GSVPIPEL"/>
    <s v="GS GE CE CCR Pipe InspLGE"/>
    <s v="GEN MTC: INSPECTIONS"/>
    <s v="P42100: GENERATION"/>
    <n v="0"/>
    <n v="0"/>
    <n v="0"/>
    <n v="0"/>
    <n v="0"/>
    <n v="4000"/>
    <n v="0"/>
    <n v="2000"/>
    <n v="0"/>
    <n v="0"/>
    <n v="0"/>
    <n v="0"/>
    <n v="6000"/>
    <n v="1814.293854"/>
    <n v="2685.706146"/>
  </r>
  <r>
    <s v="PPLETO: TOTAL OPERATING EXPENSE"/>
    <m/>
    <n v="510100"/>
    <s v="MTCE SUPER/ENG - STEAM"/>
    <x v="1"/>
    <s v="0311 - TRIMBLE COUNTY 1 - GENERATION"/>
    <x v="5"/>
    <s v="PNTL: TOTAL NON-LABOR"/>
    <s v="GSMOHEPL"/>
    <s v="GS GE ME HEP Outage LGE"/>
    <s v="GEN O M: OUTAGES"/>
    <s v="P42100: GENERATION"/>
    <n v="0"/>
    <n v="0"/>
    <n v="0"/>
    <n v="0"/>
    <n v="0"/>
    <n v="0"/>
    <n v="0"/>
    <n v="0"/>
    <n v="0"/>
    <n v="50000"/>
    <n v="250000"/>
    <n v="0"/>
    <n v="300000"/>
    <n v="225000"/>
    <n v="0"/>
  </r>
  <r>
    <s v="PPLETO: TOTAL OPERATING EXPENSE"/>
    <m/>
    <n v="510100"/>
    <s v="MTCE SUPER/ENG - STEAM"/>
    <x v="1"/>
    <s v="0311 - TRIMBLE COUNTY 1 - GENERATION"/>
    <x v="7"/>
    <s v="PNTL: TOTAL NON-LABOR"/>
    <s v="GSMOHEPL"/>
    <s v="GS GE ME HEP Outage LGE"/>
    <s v="GEN O M: OUTAGES"/>
    <s v="P42100: GENERATION"/>
    <n v="0"/>
    <n v="0"/>
    <n v="0"/>
    <n v="0"/>
    <n v="0"/>
    <n v="0"/>
    <n v="0"/>
    <n v="0"/>
    <n v="25000"/>
    <n v="325000"/>
    <n v="0"/>
    <n v="0"/>
    <n v="350000"/>
    <n v="262500"/>
    <n v="0"/>
  </r>
  <r>
    <s v="PPLETO: TOTAL OPERATING EXPENSE"/>
    <m/>
    <n v="510100"/>
    <s v="MTCE SUPER/ENG - STEAM"/>
    <x v="1"/>
    <s v="0311 - TRIMBLE COUNTY 1 - GENERATION"/>
    <x v="9"/>
    <s v="PNTL: TOTAL NON-LABOR"/>
    <s v="GSMOCFIL"/>
    <s v="GS GE ME CF OutageLGE"/>
    <s v="GEN O M: OUTAGES"/>
    <s v="P42100: GENERATION"/>
    <n v="0"/>
    <n v="0"/>
    <n v="0"/>
    <n v="0"/>
    <n v="0"/>
    <n v="0"/>
    <n v="0"/>
    <n v="0"/>
    <n v="0"/>
    <n v="200000"/>
    <n v="100000"/>
    <n v="0"/>
    <n v="300000"/>
    <n v="225000"/>
    <n v="0"/>
  </r>
  <r>
    <s v="PPLETO: TOTAL OPERATING EXPENSE"/>
    <m/>
    <n v="510100"/>
    <s v="MTCE SUPER/ENG - STEAM"/>
    <x v="1"/>
    <s v="0301 - TRIMBLE COUNTY COMMON-GENERATION"/>
    <x v="9"/>
    <s v="PNTL: TOTAL NON-LABOR"/>
    <s v="GSVIIPL"/>
    <s v="GS GE CE DI InspectionsLGE"/>
    <s v="GEN MTC: INSPECTIONS"/>
    <s v="P42100: GENERATION"/>
    <n v="0"/>
    <n v="0"/>
    <n v="3571"/>
    <n v="3571"/>
    <n v="3571"/>
    <n v="0"/>
    <n v="0"/>
    <n v="0"/>
    <n v="3571"/>
    <n v="3571"/>
    <n v="3571"/>
    <n v="0"/>
    <n v="21429"/>
    <n v="6479.7504995609997"/>
    <n v="9591.9995004390003"/>
  </r>
  <r>
    <s v="PPLETO: TOTAL OPERATING EXPENSE"/>
    <m/>
    <n v="510100"/>
    <s v="MTCE SUPER/ENG - STEAM"/>
    <x v="1"/>
    <s v="0301 - TRIMBLE COUNTY COMMON-GENERATION"/>
    <x v="0"/>
    <s v="PNTL: TOTAL NON-LABOR"/>
    <s v="GSVIIPL"/>
    <s v="GS GE CE DI InspectionsLGE"/>
    <s v="GEN MTC: INSPECTIONS"/>
    <s v="P42100: GENERATION"/>
    <n v="0"/>
    <n v="0"/>
    <n v="3679"/>
    <n v="3679"/>
    <n v="3679"/>
    <n v="0"/>
    <n v="0"/>
    <n v="0"/>
    <n v="3679"/>
    <n v="3679"/>
    <n v="3679"/>
    <n v="0"/>
    <n v="22071"/>
    <n v="6673.8799419389998"/>
    <n v="9879.3700580610002"/>
  </r>
  <r>
    <s v="PPLETO: TOTAL OPERATING EXPENSE"/>
    <m/>
    <n v="510100"/>
    <s v="MTCE SUPER/ENG - STEAM"/>
    <x v="1"/>
    <s v="0301 - TRIMBLE COUNTY COMMON-GENERATION"/>
    <x v="1"/>
    <s v="PNTL: TOTAL NON-LABOR"/>
    <s v="GSVIIPL"/>
    <s v="GS GE CE DI InspectionsLGE"/>
    <s v="GEN MTC: INSPECTIONS"/>
    <s v="P42100: GENERATION"/>
    <n v="0"/>
    <n v="0"/>
    <n v="3789"/>
    <n v="3789"/>
    <n v="3789"/>
    <n v="0"/>
    <n v="0"/>
    <n v="0"/>
    <n v="3789"/>
    <n v="3789"/>
    <n v="3789"/>
    <n v="0"/>
    <n v="22734"/>
    <n v="6874.3594128059995"/>
    <n v="10176.140587194001"/>
  </r>
  <r>
    <s v="PPLETO: TOTAL OPERATING EXPENSE"/>
    <m/>
    <n v="510100"/>
    <s v="MTCE SUPER/ENG - STEAM"/>
    <x v="1"/>
    <s v="0301 - TRIMBLE COUNTY COMMON-GENERATION"/>
    <x v="2"/>
    <s v="PNTL: TOTAL NON-LABOR"/>
    <s v="GSVIIPL"/>
    <s v="GS GE CE DI InspectionsLGE"/>
    <s v="GEN MTC: INSPECTIONS"/>
    <s v="P42100: GENERATION"/>
    <n v="0"/>
    <n v="0"/>
    <n v="3903"/>
    <n v="3903"/>
    <n v="3903"/>
    <n v="0"/>
    <n v="0"/>
    <n v="0"/>
    <n v="3903"/>
    <n v="3903"/>
    <n v="3903"/>
    <n v="0"/>
    <n v="23415"/>
    <n v="7080.2817652349995"/>
    <n v="10480.968234765"/>
  </r>
  <r>
    <s v="PPLETO: TOTAL OPERATING EXPENSE"/>
    <m/>
    <n v="510100"/>
    <s v="MTCE SUPER/ENG - STEAM"/>
    <x v="1"/>
    <s v="0301 - TRIMBLE COUNTY COMMON-GENERATION"/>
    <x v="3"/>
    <s v="PNTL: TOTAL NON-LABOR"/>
    <s v="GSVIIPL"/>
    <s v="GS GE CE DI InspectionsLGE"/>
    <s v="GEN MTC: INSPECTIONS"/>
    <s v="P42100: GENERATION"/>
    <n v="0"/>
    <n v="0"/>
    <n v="4020"/>
    <n v="4020"/>
    <n v="4020"/>
    <n v="0"/>
    <n v="0"/>
    <n v="0"/>
    <n v="4020"/>
    <n v="4020"/>
    <n v="4020"/>
    <n v="0"/>
    <n v="24118"/>
    <n v="7292.8565284619999"/>
    <n v="10795.643471538"/>
  </r>
  <r>
    <s v="PPLETO: TOTAL OPERATING EXPENSE"/>
    <m/>
    <n v="510100"/>
    <s v="MTCE SUPER/ENG - STEAM"/>
    <x v="1"/>
    <s v="0301 - TRIMBLE COUNTY COMMON-GENERATION"/>
    <x v="4"/>
    <s v="PNTL: TOTAL NON-LABOR"/>
    <s v="GSVIIPL"/>
    <s v="GS GE CE DI InspectionsLGE"/>
    <s v="GEN MTC: INSPECTIONS"/>
    <s v="P42100: GENERATION"/>
    <n v="0"/>
    <n v="0"/>
    <n v="4140"/>
    <n v="4140"/>
    <n v="4140"/>
    <n v="0"/>
    <n v="0"/>
    <n v="0"/>
    <n v="4140"/>
    <n v="4140"/>
    <n v="4140"/>
    <n v="0"/>
    <n v="24842"/>
    <n v="7511.781320178"/>
    <n v="11119.718679822001"/>
  </r>
  <r>
    <s v="PPLETO: TOTAL OPERATING EXPENSE"/>
    <m/>
    <n v="510100"/>
    <s v="MTCE SUPER/ENG - STEAM"/>
    <x v="1"/>
    <s v="0301 - TRIMBLE COUNTY COMMON-GENERATION"/>
    <x v="6"/>
    <s v="PNTL: TOTAL NON-LABOR"/>
    <s v="GSVIIPL"/>
    <s v="GS GE CE DI InspectionsLGE"/>
    <s v="GEN MTC: INSPECTIONS"/>
    <s v="P42100: GENERATION"/>
    <n v="0"/>
    <n v="0"/>
    <n v="4286"/>
    <n v="4286"/>
    <n v="4286"/>
    <n v="0"/>
    <n v="0"/>
    <n v="4286"/>
    <n v="4286"/>
    <n v="4286"/>
    <n v="4286"/>
    <n v="0"/>
    <n v="30000"/>
    <n v="9071.4692699999996"/>
    <n v="13428.53073"/>
  </r>
  <r>
    <s v="PPLETO: TOTAL OPERATING EXPENSE"/>
    <m/>
    <n v="510100"/>
    <s v="MTCE SUPER/ENG - STEAM"/>
    <x v="1"/>
    <s v="0301 - TRIMBLE COUNTY COMMON-GENERATION"/>
    <x v="7"/>
    <s v="PNTL: TOTAL NON-LABOR"/>
    <s v="GSVIIPL"/>
    <s v="GS GE CE DI InspectionsLGE"/>
    <s v="GEN MTC: INSPECTIONS"/>
    <s v="P42100: GENERATION"/>
    <n v="0"/>
    <n v="0"/>
    <n v="4857"/>
    <n v="4857"/>
    <n v="4857"/>
    <n v="0"/>
    <n v="0"/>
    <n v="4857"/>
    <n v="4857"/>
    <n v="4857"/>
    <n v="4857"/>
    <n v="0"/>
    <n v="34000"/>
    <n v="10280.998506"/>
    <n v="15219.001494"/>
  </r>
  <r>
    <s v="PPLETO: TOTAL OPERATING EXPENSE"/>
    <m/>
    <n v="510100"/>
    <s v="MTCE SUPER/ENG - STEAM"/>
    <x v="1"/>
    <s v="0301 - TRIMBLE COUNTY COMMON-GENERATION"/>
    <x v="5"/>
    <s v="PNTL: TOTAL NON-LABOR"/>
    <s v="GSVIIPL"/>
    <s v="GS GE CE DI InspectionsLGE"/>
    <s v="GEN MTC: INSPECTIONS"/>
    <s v="P42100: GENERATION"/>
    <n v="0"/>
    <n v="0"/>
    <n v="5714"/>
    <n v="5714"/>
    <n v="5714"/>
    <n v="0"/>
    <n v="0"/>
    <n v="2857"/>
    <n v="5714"/>
    <n v="5714"/>
    <n v="5714"/>
    <n v="0"/>
    <n v="37143"/>
    <n v="11231.386103187"/>
    <n v="16625.863896813"/>
  </r>
  <r>
    <s v="PPLETO: TOTAL OPERATING EXPENSE"/>
    <m/>
    <n v="510100"/>
    <s v="MTCE SUPER/ENG - STEAM"/>
    <x v="1"/>
    <s v="0301 - TRIMBLE COUNTY COMMON-GENERATION"/>
    <x v="8"/>
    <s v="PNTL: TOTAL NON-LABOR"/>
    <s v="GSVIIPL"/>
    <s v="GS GE CE DI InspectionsLGE"/>
    <s v="GEN MTC: INSPECTIONS"/>
    <s v="P42100: GENERATION"/>
    <n v="0"/>
    <n v="0"/>
    <n v="5714"/>
    <n v="5714"/>
    <n v="5714"/>
    <n v="0"/>
    <n v="0"/>
    <n v="5714"/>
    <n v="5714"/>
    <n v="5714"/>
    <n v="5714"/>
    <n v="0"/>
    <n v="40000"/>
    <n v="12095.292359999999"/>
    <n v="17904.707640000001"/>
  </r>
  <r>
    <s v="PPLETO: TOTAL OPERATING EXPENSE"/>
    <m/>
    <n v="510100"/>
    <s v="MTCE SUPER/ENG - STEAM"/>
    <x v="1"/>
    <s v="0321 - TRIMBLE COUNTY 2 - GENERATION"/>
    <x v="9"/>
    <s v="PNTL: TOTAL NON-LABOR"/>
    <s v="GSMOHEPL"/>
    <s v="GS GE ME HEP Outage LGE"/>
    <s v="GEN O M: OUTAGES"/>
    <s v="P42100: GENERATION"/>
    <n v="0"/>
    <n v="0"/>
    <n v="150000"/>
    <n v="175000"/>
    <n v="0"/>
    <n v="0"/>
    <n v="0"/>
    <n v="0"/>
    <n v="0"/>
    <n v="0"/>
    <n v="0"/>
    <n v="0"/>
    <n v="325000"/>
    <n v="0"/>
    <n v="243750"/>
  </r>
  <r>
    <s v="PPLETO: TOTAL OPERATING EXPENSE"/>
    <m/>
    <n v="512015"/>
    <s v="SDRS-COMMON H2O SYS"/>
    <x v="1"/>
    <s v="0301 - TRIMBLE COUNTY COMMON-GENERATION"/>
    <x v="5"/>
    <s v="PNTL: TOTAL NON-LABOR"/>
    <s v="TC000RS-"/>
    <s v="Reactant Supply - 002650"/>
    <s v="GEN MTC: ENVIRONMENTAL"/>
    <s v="P42100: GENERATION"/>
    <n v="0"/>
    <n v="0"/>
    <n v="0"/>
    <n v="15116"/>
    <n v="12354"/>
    <n v="5575"/>
    <n v="0"/>
    <n v="0"/>
    <n v="0"/>
    <n v="36621"/>
    <n v="0"/>
    <n v="0"/>
    <n v="69666"/>
    <n v="21065.765938794"/>
    <n v="31183.734061206"/>
  </r>
  <r>
    <s v="PPLETO: TOTAL OPERATING EXPENSE"/>
    <m/>
    <n v="512015"/>
    <s v="SDRS-COMMON H2O SYS"/>
    <x v="1"/>
    <s v="0301 - TRIMBLE COUNTY COMMON-GENERATION"/>
    <x v="6"/>
    <s v="PNTL: TOTAL NON-LABOR"/>
    <s v="TC000RS-"/>
    <s v="Reactant Supply - 002650"/>
    <s v="GEN MTC: ENVIRONMENTAL"/>
    <s v="P42100: GENERATION"/>
    <n v="0"/>
    <n v="0"/>
    <n v="0"/>
    <n v="15116"/>
    <n v="12354"/>
    <n v="5575"/>
    <n v="0"/>
    <n v="0"/>
    <n v="0"/>
    <n v="36621"/>
    <n v="0"/>
    <n v="0"/>
    <n v="69666"/>
    <n v="21065.765938794"/>
    <n v="31183.734061206"/>
  </r>
  <r>
    <s v="PPLETO: TOTAL OPERATING EXPENSE"/>
    <m/>
    <n v="512015"/>
    <s v="SDRS-COMMON H2O SYS"/>
    <x v="1"/>
    <s v="0301 - TRIMBLE COUNTY COMMON-GENERATION"/>
    <x v="7"/>
    <s v="PNTL: TOTAL NON-LABOR"/>
    <s v="TC000RS-"/>
    <s v="Reactant Supply - 002650"/>
    <s v="GEN MTC: ENVIRONMENTAL"/>
    <s v="P42100: GENERATION"/>
    <n v="0"/>
    <n v="0"/>
    <n v="0"/>
    <n v="15116"/>
    <n v="12354"/>
    <n v="5575"/>
    <n v="0"/>
    <n v="0"/>
    <n v="0"/>
    <n v="36621"/>
    <n v="0"/>
    <n v="0"/>
    <n v="69666"/>
    <n v="21065.765938794"/>
    <n v="31183.734061206"/>
  </r>
  <r>
    <s v="PPLETO: TOTAL OPERATING EXPENSE"/>
    <m/>
    <n v="512015"/>
    <s v="SDRS-COMMON H2O SYS"/>
    <x v="1"/>
    <s v="0301 - TRIMBLE COUNTY COMMON-GENERATION"/>
    <x v="8"/>
    <s v="PNTL: TOTAL NON-LABOR"/>
    <s v="TC000RS-"/>
    <s v="Reactant Supply - 002650"/>
    <s v="GEN MTC: ENVIRONMENTAL"/>
    <s v="P42100: GENERATION"/>
    <n v="0"/>
    <n v="0"/>
    <n v="0"/>
    <n v="15116"/>
    <n v="12354"/>
    <n v="5575"/>
    <n v="0"/>
    <n v="0"/>
    <n v="0"/>
    <n v="36621"/>
    <n v="0"/>
    <n v="0"/>
    <n v="69666"/>
    <n v="21065.765938794"/>
    <n v="31183.734061206"/>
  </r>
  <r>
    <s v="PPLETO: TOTAL OPERATING EXPENSE"/>
    <m/>
    <n v="512015"/>
    <s v="SDRS-COMMON H2O SYS"/>
    <x v="1"/>
    <s v="0301 - TRIMBLE COUNTY COMMON-GENERATION"/>
    <x v="9"/>
    <s v="PNTL: TOTAL NON-LABOR"/>
    <s v="TC000RS-"/>
    <s v="Reactant Supply - 002650"/>
    <s v="GEN MTC: ENVIRONMENTAL"/>
    <s v="P42100: GENERATION"/>
    <n v="0"/>
    <n v="0"/>
    <n v="0"/>
    <n v="15116"/>
    <n v="12354"/>
    <n v="5575"/>
    <n v="0"/>
    <n v="0"/>
    <n v="0"/>
    <n v="36621"/>
    <n v="0"/>
    <n v="0"/>
    <n v="69666"/>
    <n v="21065.765938794"/>
    <n v="31183.734061206"/>
  </r>
  <r>
    <s v="PPLETO: TOTAL OPERATING EXPENSE"/>
    <m/>
    <n v="512015"/>
    <s v="SDRS-COMMON H2O SYS"/>
    <x v="1"/>
    <s v="0301 - TRIMBLE COUNTY COMMON-GENERATION"/>
    <x v="0"/>
    <s v="PNTL: TOTAL NON-LABOR"/>
    <s v="TC000RS-"/>
    <s v="Reactant Supply - 002650"/>
    <s v="GEN MTC: ENVIRONMENTAL"/>
    <s v="P42100: GENERATION"/>
    <n v="0"/>
    <n v="0"/>
    <n v="0"/>
    <n v="15418"/>
    <n v="12671"/>
    <n v="5686"/>
    <n v="0"/>
    <n v="0"/>
    <n v="0"/>
    <n v="37473"/>
    <n v="0"/>
    <n v="0"/>
    <n v="71248"/>
    <n v="21544.134751631998"/>
    <n v="31891.865248368002"/>
  </r>
  <r>
    <s v="PPLETO: TOTAL OPERATING EXPENSE"/>
    <m/>
    <n v="512015"/>
    <s v="SDRS-COMMON H2O SYS"/>
    <x v="1"/>
    <s v="0301 - TRIMBLE COUNTY COMMON-GENERATION"/>
    <x v="1"/>
    <s v="PNTL: TOTAL NON-LABOR"/>
    <s v="TC000RS-"/>
    <s v="Reactant Supply - 002650"/>
    <s v="GEN MTC: ENVIRONMENTAL"/>
    <s v="P42100: GENERATION"/>
    <n v="0"/>
    <n v="0"/>
    <n v="0"/>
    <n v="15727"/>
    <n v="12995"/>
    <n v="5800"/>
    <n v="0"/>
    <n v="0"/>
    <n v="0"/>
    <n v="38346"/>
    <n v="0"/>
    <n v="0"/>
    <n v="72867"/>
    <n v="22033.691709903"/>
    <n v="32616.558290097"/>
  </r>
  <r>
    <s v="PPLETO: TOTAL OPERATING EXPENSE"/>
    <m/>
    <n v="512015"/>
    <s v="SDRS-COMMON H2O SYS"/>
    <x v="1"/>
    <s v="0301 - TRIMBLE COUNTY COMMON-GENERATION"/>
    <x v="2"/>
    <s v="PNTL: TOTAL NON-LABOR"/>
    <s v="TC000RS-"/>
    <s v="Reactant Supply - 002650"/>
    <s v="GEN MTC: ENVIRONMENTAL"/>
    <s v="P42100: GENERATION"/>
    <n v="0"/>
    <n v="0"/>
    <n v="0"/>
    <n v="16041"/>
    <n v="13328"/>
    <n v="5916"/>
    <n v="0"/>
    <n v="0"/>
    <n v="0"/>
    <n v="39239"/>
    <n v="0"/>
    <n v="0"/>
    <n v="74524"/>
    <n v="22534.739195915998"/>
    <n v="33358.260804083999"/>
  </r>
  <r>
    <s v="PPLETO: TOTAL OPERATING EXPENSE"/>
    <m/>
    <n v="512015"/>
    <s v="SDRS-COMMON H2O SYS"/>
    <x v="1"/>
    <s v="0301 - TRIMBLE COUNTY COMMON-GENERATION"/>
    <x v="3"/>
    <s v="PNTL: TOTAL NON-LABOR"/>
    <s v="TC000RS-"/>
    <s v="Reactant Supply - 002650"/>
    <s v="GEN MTC: ENVIRONMENTAL"/>
    <s v="P42100: GENERATION"/>
    <n v="0"/>
    <n v="0"/>
    <n v="0"/>
    <n v="16362"/>
    <n v="13670"/>
    <n v="6034"/>
    <n v="0"/>
    <n v="0"/>
    <n v="0"/>
    <n v="40153"/>
    <n v="0"/>
    <n v="0"/>
    <n v="76219"/>
    <n v="23047.277209671"/>
    <n v="34116.972790329004"/>
  </r>
  <r>
    <s v="PPLETO: TOTAL OPERATING EXPENSE"/>
    <m/>
    <n v="512015"/>
    <s v="SDRS-COMMON H2O SYS"/>
    <x v="1"/>
    <s v="0301 - TRIMBLE COUNTY COMMON-GENERATION"/>
    <x v="4"/>
    <s v="PNTL: TOTAL NON-LABOR"/>
    <s v="TC000RS-"/>
    <s v="Reactant Supply - 002650"/>
    <s v="GEN MTC: ENVIRONMENTAL"/>
    <s v="P42100: GENERATION"/>
    <n v="0"/>
    <n v="0"/>
    <n v="0"/>
    <n v="16690"/>
    <n v="14022"/>
    <n v="6155"/>
    <n v="0"/>
    <n v="0"/>
    <n v="0"/>
    <n v="41092"/>
    <n v="0"/>
    <n v="0"/>
    <n v="77959"/>
    <n v="23573.422427330999"/>
    <n v="34895.827572669004"/>
  </r>
  <r>
    <s v="PPLETO: TOTAL OPERATING EXPENSE"/>
    <m/>
    <n v="512017"/>
    <s v="MTCE-SLUDGE STAB SYS"/>
    <x v="1"/>
    <s v="0321 - TRIMBLE COUNTY 2 - GENERATION"/>
    <x v="5"/>
    <s v="PNTL: TOTAL NON-LABOR"/>
    <s v="TC-AH-"/>
    <s v="Ash Handling - 002650"/>
    <s v="GEN MTC: CCP DISPOSAL"/>
    <s v="P42100: GENERATION"/>
    <n v="0"/>
    <n v="0"/>
    <n v="0"/>
    <n v="0"/>
    <n v="0"/>
    <n v="37174"/>
    <n v="0"/>
    <n v="0"/>
    <n v="0"/>
    <n v="0"/>
    <n v="0"/>
    <n v="0"/>
    <n v="37174"/>
    <n v="0"/>
    <n v="27880.5"/>
  </r>
  <r>
    <s v="PPLETO: TOTAL OPERATING EXPENSE"/>
    <m/>
    <n v="512017"/>
    <s v="MTCE-SLUDGE STAB SYS"/>
    <x v="1"/>
    <s v="0321 - TRIMBLE COUNTY 2 - GENERATION"/>
    <x v="6"/>
    <s v="PNTL: TOTAL NON-LABOR"/>
    <s v="TC-AH-"/>
    <s v="Ash Handling - 002650"/>
    <s v="GEN MTC: CCP DISPOSAL"/>
    <s v="P42100: GENERATION"/>
    <n v="0"/>
    <n v="0"/>
    <n v="0"/>
    <n v="0"/>
    <n v="0"/>
    <n v="37174"/>
    <n v="0"/>
    <n v="0"/>
    <n v="0"/>
    <n v="0"/>
    <n v="0"/>
    <n v="0"/>
    <n v="37174"/>
    <n v="0"/>
    <n v="27880.5"/>
  </r>
  <r>
    <s v="PPLETO: TOTAL OPERATING EXPENSE"/>
    <m/>
    <n v="512017"/>
    <s v="MTCE-SLUDGE STAB SYS"/>
    <x v="1"/>
    <s v="0321 - TRIMBLE COUNTY 2 - GENERATION"/>
    <x v="7"/>
    <s v="PNTL: TOTAL NON-LABOR"/>
    <s v="TC-AH-"/>
    <s v="Ash Handling - 002650"/>
    <s v="GEN MTC: CCP DISPOSAL"/>
    <s v="P42100: GENERATION"/>
    <n v="0"/>
    <n v="0"/>
    <n v="0"/>
    <n v="0"/>
    <n v="0"/>
    <n v="37174"/>
    <n v="0"/>
    <n v="0"/>
    <n v="0"/>
    <n v="0"/>
    <n v="0"/>
    <n v="0"/>
    <n v="37174"/>
    <n v="0"/>
    <n v="27880.5"/>
  </r>
  <r>
    <s v="PPLETO: TOTAL OPERATING EXPENSE"/>
    <m/>
    <n v="512017"/>
    <s v="MTCE-SLUDGE STAB SYS"/>
    <x v="1"/>
    <s v="0321 - TRIMBLE COUNTY 2 - GENERATION"/>
    <x v="8"/>
    <s v="PNTL: TOTAL NON-LABOR"/>
    <s v="TC-AH-"/>
    <s v="Ash Handling - 002650"/>
    <s v="GEN MTC: CCP DISPOSAL"/>
    <s v="P42100: GENERATION"/>
    <n v="0"/>
    <n v="0"/>
    <n v="0"/>
    <n v="0"/>
    <n v="0"/>
    <n v="37174"/>
    <n v="0"/>
    <n v="0"/>
    <n v="0"/>
    <n v="0"/>
    <n v="0"/>
    <n v="0"/>
    <n v="37174"/>
    <n v="0"/>
    <n v="27880.5"/>
  </r>
  <r>
    <s v="PPLETO: TOTAL OPERATING EXPENSE"/>
    <m/>
    <n v="512017"/>
    <s v="MTCE-SLUDGE STAB SYS"/>
    <x v="1"/>
    <s v="0321 - TRIMBLE COUNTY 2 - GENERATION"/>
    <x v="9"/>
    <s v="PNTL: TOTAL NON-LABOR"/>
    <s v="TC-AH-"/>
    <s v="Ash Handling - 002650"/>
    <s v="GEN MTC: CCP DISPOSAL"/>
    <s v="P42100: GENERATION"/>
    <n v="0"/>
    <n v="0"/>
    <n v="0"/>
    <n v="0"/>
    <n v="0"/>
    <n v="37174"/>
    <n v="0"/>
    <n v="0"/>
    <n v="0"/>
    <n v="0"/>
    <n v="0"/>
    <n v="0"/>
    <n v="37174"/>
    <n v="0"/>
    <n v="27880.5"/>
  </r>
  <r>
    <s v="PPLETO: TOTAL OPERATING EXPENSE"/>
    <m/>
    <n v="512017"/>
    <s v="MTCE-SLUDGE STAB SYS"/>
    <x v="1"/>
    <s v="0321 - TRIMBLE COUNTY 2 - GENERATION"/>
    <x v="0"/>
    <s v="PNTL: TOTAL NON-LABOR"/>
    <s v="TC-AH-"/>
    <s v="Ash Handling - 002650"/>
    <s v="GEN MTC: CCP DISPOSAL"/>
    <s v="P42100: GENERATION"/>
    <n v="0"/>
    <n v="0"/>
    <n v="0"/>
    <n v="0"/>
    <n v="0"/>
    <n v="38289"/>
    <n v="0"/>
    <n v="0"/>
    <n v="0"/>
    <n v="0"/>
    <n v="0"/>
    <n v="0"/>
    <n v="38289"/>
    <n v="0"/>
    <n v="28716.75"/>
  </r>
  <r>
    <s v="PPLETO: TOTAL OPERATING EXPENSE"/>
    <m/>
    <n v="512017"/>
    <s v="MTCE-SLUDGE STAB SYS"/>
    <x v="1"/>
    <s v="0321 - TRIMBLE COUNTY 2 - GENERATION"/>
    <x v="1"/>
    <s v="PNTL: TOTAL NON-LABOR"/>
    <s v="TC-AH-"/>
    <s v="Ash Handling - 002650"/>
    <s v="GEN MTC: CCP DISPOSAL"/>
    <s v="P42100: GENERATION"/>
    <n v="0"/>
    <n v="0"/>
    <n v="0"/>
    <n v="0"/>
    <n v="0"/>
    <n v="39438"/>
    <n v="0"/>
    <n v="0"/>
    <n v="0"/>
    <n v="0"/>
    <n v="0"/>
    <n v="0"/>
    <n v="39438"/>
    <n v="0"/>
    <n v="29578.5"/>
  </r>
  <r>
    <s v="PPLETO: TOTAL OPERATING EXPENSE"/>
    <m/>
    <n v="512017"/>
    <s v="MTCE-SLUDGE STAB SYS"/>
    <x v="1"/>
    <s v="0321 - TRIMBLE COUNTY 2 - GENERATION"/>
    <x v="2"/>
    <s v="PNTL: TOTAL NON-LABOR"/>
    <s v="TC-AH-"/>
    <s v="Ash Handling - 002650"/>
    <s v="GEN MTC: CCP DISPOSAL"/>
    <s v="P42100: GENERATION"/>
    <n v="0"/>
    <n v="0"/>
    <n v="0"/>
    <n v="0"/>
    <n v="0"/>
    <n v="40620"/>
    <n v="0"/>
    <n v="0"/>
    <n v="0"/>
    <n v="0"/>
    <n v="0"/>
    <n v="0"/>
    <n v="40620"/>
    <n v="0"/>
    <n v="30465"/>
  </r>
  <r>
    <s v="PPLETO: TOTAL OPERATING EXPENSE"/>
    <m/>
    <n v="512017"/>
    <s v="MTCE-SLUDGE STAB SYS"/>
    <x v="1"/>
    <s v="0321 - TRIMBLE COUNTY 2 - GENERATION"/>
    <x v="3"/>
    <s v="PNTL: TOTAL NON-LABOR"/>
    <s v="TC-AH-"/>
    <s v="Ash Handling - 002650"/>
    <s v="GEN MTC: CCP DISPOSAL"/>
    <s v="P42100: GENERATION"/>
    <n v="0"/>
    <n v="0"/>
    <n v="0"/>
    <n v="0"/>
    <n v="0"/>
    <n v="41839"/>
    <n v="0"/>
    <n v="0"/>
    <n v="0"/>
    <n v="0"/>
    <n v="0"/>
    <n v="0"/>
    <n v="41839"/>
    <n v="0"/>
    <n v="31379.25"/>
  </r>
  <r>
    <s v="PPLETO: TOTAL OPERATING EXPENSE"/>
    <m/>
    <n v="512017"/>
    <s v="MTCE-SLUDGE STAB SYS"/>
    <x v="1"/>
    <s v="0321 - TRIMBLE COUNTY 2 - GENERATION"/>
    <x v="4"/>
    <s v="PNTL: TOTAL NON-LABOR"/>
    <s v="TC-AH-"/>
    <s v="Ash Handling - 002650"/>
    <s v="GEN MTC: CCP DISPOSAL"/>
    <s v="P42100: GENERATION"/>
    <n v="0"/>
    <n v="0"/>
    <n v="0"/>
    <n v="0"/>
    <n v="0"/>
    <n v="43096"/>
    <n v="0"/>
    <n v="0"/>
    <n v="0"/>
    <n v="0"/>
    <n v="0"/>
    <n v="0"/>
    <n v="43096"/>
    <n v="0"/>
    <n v="32322"/>
  </r>
  <r>
    <s v="PPLETO: TOTAL OPERATING EXPENSE"/>
    <m/>
    <n v="512017"/>
    <s v="MTCE-SLUDGE STAB SYS"/>
    <x v="1"/>
    <s v="0301 - TRIMBLE COUNTY COMMON-GENERATION"/>
    <x v="7"/>
    <s v="PNTL: TOTAL NON-LABOR"/>
    <s v="TCPOND"/>
    <s v="TC ASH POND"/>
    <s v="GEN MTC: INSPECTIONS"/>
    <s v="P42100: GENERATION"/>
    <n v="0"/>
    <n v="0"/>
    <n v="0"/>
    <n v="3000"/>
    <n v="3000"/>
    <n v="4000"/>
    <n v="4000"/>
    <n v="4000"/>
    <n v="4000"/>
    <n v="4000"/>
    <n v="0"/>
    <n v="0"/>
    <n v="26000"/>
    <n v="7861.9400339999993"/>
    <n v="11638.059966000001"/>
  </r>
  <r>
    <s v="PPLETO: TOTAL OPERATING EXPENSE"/>
    <m/>
    <n v="512017"/>
    <s v="MTCE-SLUDGE STAB SYS"/>
    <x v="1"/>
    <s v="0301 - TRIMBLE COUNTY COMMON-GENERATION"/>
    <x v="8"/>
    <s v="PNTL: TOTAL NON-LABOR"/>
    <s v="TCPOND"/>
    <s v="TC ASH POND"/>
    <s v="GEN MTC: INSPECTIONS"/>
    <s v="P42100: GENERATION"/>
    <n v="0"/>
    <n v="0"/>
    <n v="0"/>
    <n v="3000"/>
    <n v="3000"/>
    <n v="4000"/>
    <n v="4000"/>
    <n v="4000"/>
    <n v="4000"/>
    <n v="4000"/>
    <n v="0"/>
    <n v="0"/>
    <n v="26000"/>
    <n v="7861.9400339999993"/>
    <n v="11638.059966000001"/>
  </r>
  <r>
    <s v="PPLETO: TOTAL OPERATING EXPENSE"/>
    <m/>
    <n v="512017"/>
    <s v="MTCE-SLUDGE STAB SYS"/>
    <x v="1"/>
    <s v="0301 - TRIMBLE COUNTY COMMON-GENERATION"/>
    <x v="9"/>
    <s v="PNTL: TOTAL NON-LABOR"/>
    <s v="TCPOND"/>
    <s v="TC ASH POND"/>
    <s v="GEN MTC: INSPECTIONS"/>
    <s v="P42100: GENERATION"/>
    <n v="0"/>
    <n v="0"/>
    <n v="0"/>
    <n v="3000"/>
    <n v="3000"/>
    <n v="4000"/>
    <n v="4000"/>
    <n v="4000"/>
    <n v="4000"/>
    <n v="4000"/>
    <n v="0"/>
    <n v="0"/>
    <n v="26000"/>
    <n v="7861.9400339999993"/>
    <n v="11638.059966000001"/>
  </r>
  <r>
    <s v="PPLETO: TOTAL OPERATING EXPENSE"/>
    <m/>
    <n v="512017"/>
    <s v="MTCE-SLUDGE STAB SYS"/>
    <x v="1"/>
    <s v="0301 - TRIMBLE COUNTY COMMON-GENERATION"/>
    <x v="0"/>
    <s v="PNTL: TOTAL NON-LABOR"/>
    <s v="TCPOND"/>
    <s v="TC ASH POND"/>
    <s v="GEN MTC: INSPECTIONS"/>
    <s v="P42100: GENERATION"/>
    <n v="0"/>
    <n v="0"/>
    <n v="0"/>
    <n v="3090"/>
    <n v="3090"/>
    <n v="4120"/>
    <n v="4120"/>
    <n v="4120"/>
    <n v="4120"/>
    <n v="4120"/>
    <n v="0"/>
    <n v="0"/>
    <n v="26780"/>
    <n v="8097.79823502"/>
    <n v="11987.20176498"/>
  </r>
  <r>
    <s v="PPLETO: TOTAL OPERATING EXPENSE"/>
    <m/>
    <n v="512017"/>
    <s v="MTCE-SLUDGE STAB SYS"/>
    <x v="1"/>
    <s v="0301 - TRIMBLE COUNTY COMMON-GENERATION"/>
    <x v="1"/>
    <s v="PNTL: TOTAL NON-LABOR"/>
    <s v="TCPOND"/>
    <s v="TC ASH POND"/>
    <s v="GEN MTC: INSPECTIONS"/>
    <s v="P42100: GENERATION"/>
    <n v="0"/>
    <n v="0"/>
    <n v="0"/>
    <n v="3183"/>
    <n v="3183"/>
    <n v="4244"/>
    <n v="4244"/>
    <n v="4244"/>
    <n v="4244"/>
    <n v="4244"/>
    <n v="0"/>
    <n v="0"/>
    <n v="27583"/>
    <n v="8340.6112291469999"/>
    <n v="12346.638770853"/>
  </r>
  <r>
    <s v="PPLETO: TOTAL OPERATING EXPENSE"/>
    <m/>
    <n v="512017"/>
    <s v="MTCE-SLUDGE STAB SYS"/>
    <x v="1"/>
    <s v="0301 - TRIMBLE COUNTY COMMON-GENERATION"/>
    <x v="2"/>
    <s v="PNTL: TOTAL NON-LABOR"/>
    <s v="TCPOND"/>
    <s v="TC ASH POND"/>
    <s v="GEN MTC: INSPECTIONS"/>
    <s v="P42100: GENERATION"/>
    <n v="0"/>
    <n v="0"/>
    <n v="0"/>
    <n v="3278"/>
    <n v="3278"/>
    <n v="4371"/>
    <n v="4371"/>
    <n v="4371"/>
    <n v="4371"/>
    <n v="4371"/>
    <n v="0"/>
    <n v="0"/>
    <n v="28410"/>
    <n v="8590.6813986899997"/>
    <n v="12716.81860131"/>
  </r>
  <r>
    <s v="PPLETO: TOTAL OPERATING EXPENSE"/>
    <m/>
    <n v="512017"/>
    <s v="MTCE-SLUDGE STAB SYS"/>
    <x v="1"/>
    <s v="0301 - TRIMBLE COUNTY COMMON-GENERATION"/>
    <x v="3"/>
    <s v="PNTL: TOTAL NON-LABOR"/>
    <s v="TCPOND"/>
    <s v="TC ASH POND"/>
    <s v="GEN MTC: INSPECTIONS"/>
    <s v="P42100: GENERATION"/>
    <n v="0"/>
    <n v="0"/>
    <n v="0"/>
    <n v="3377"/>
    <n v="3377"/>
    <n v="4502"/>
    <n v="4502"/>
    <n v="4502"/>
    <n v="4502"/>
    <n v="4502"/>
    <n v="0"/>
    <n v="0"/>
    <n v="29263"/>
    <n v="8848.6135082669989"/>
    <n v="13098.636491733001"/>
  </r>
  <r>
    <s v="PPLETO: TOTAL OPERATING EXPENSE"/>
    <m/>
    <n v="512017"/>
    <s v="MTCE-SLUDGE STAB SYS"/>
    <x v="1"/>
    <s v="0301 - TRIMBLE COUNTY COMMON-GENERATION"/>
    <x v="4"/>
    <s v="PNTL: TOTAL NON-LABOR"/>
    <s v="TCPOND"/>
    <s v="TC ASH POND"/>
    <s v="GEN MTC: INSPECTIONS"/>
    <s v="P42100: GENERATION"/>
    <n v="0"/>
    <n v="0"/>
    <n v="0"/>
    <n v="3478"/>
    <n v="3478"/>
    <n v="4637"/>
    <n v="4637"/>
    <n v="4637"/>
    <n v="4637"/>
    <n v="4637"/>
    <n v="0"/>
    <n v="0"/>
    <n v="30142"/>
    <n v="9114.4075578779994"/>
    <n v="13492.092442122001"/>
  </r>
  <r>
    <s v="PPLETO: TOTAL OPERATING EXPENSE"/>
    <m/>
    <n v="512100"/>
    <s v="MTCE-BOILER PLANT"/>
    <x v="1"/>
    <s v="0301 - TRIMBLE COUNTY COMMON-GENERATION"/>
    <x v="5"/>
    <s v="PNTL: TOTAL NON-LABOR"/>
    <s v="TC000CA-"/>
    <s v="Compressed Air"/>
    <s v="GEN MTC: ALL OTHER MAINT."/>
    <s v="P42100: GENERATION"/>
    <n v="0"/>
    <n v="0"/>
    <n v="0"/>
    <n v="0"/>
    <n v="0"/>
    <n v="0"/>
    <n v="0"/>
    <n v="0"/>
    <n v="7500"/>
    <n v="0"/>
    <n v="5000"/>
    <n v="0"/>
    <n v="12500"/>
    <n v="3779.7788624999998"/>
    <n v="5595.2211374999997"/>
  </r>
  <r>
    <s v="PPLETO: TOTAL OPERATING EXPENSE"/>
    <m/>
    <n v="512100"/>
    <s v="MTCE-BOILER PLANT"/>
    <x v="1"/>
    <s v="0301 - TRIMBLE COUNTY COMMON-GENERATION"/>
    <x v="6"/>
    <s v="PNTL: TOTAL NON-LABOR"/>
    <s v="TC000CA-"/>
    <s v="Compressed Air"/>
    <s v="GEN MTC: ALL OTHER MAINT."/>
    <s v="P42100: GENERATION"/>
    <n v="0"/>
    <n v="0"/>
    <n v="0"/>
    <n v="0"/>
    <n v="0"/>
    <n v="0"/>
    <n v="0"/>
    <n v="0"/>
    <n v="7500"/>
    <n v="0"/>
    <n v="5000"/>
    <n v="0"/>
    <n v="12500"/>
    <n v="3779.7788624999998"/>
    <n v="5595.2211374999997"/>
  </r>
  <r>
    <s v="PPLETO: TOTAL OPERATING EXPENSE"/>
    <m/>
    <n v="512100"/>
    <s v="MTCE-BOILER PLANT"/>
    <x v="1"/>
    <s v="0301 - TRIMBLE COUNTY COMMON-GENERATION"/>
    <x v="7"/>
    <s v="PNTL: TOTAL NON-LABOR"/>
    <s v="TC000CA-"/>
    <s v="Compressed Air"/>
    <s v="GEN MTC: ALL OTHER MAINT."/>
    <s v="P42100: GENERATION"/>
    <n v="0"/>
    <n v="0"/>
    <n v="0"/>
    <n v="0"/>
    <n v="0"/>
    <n v="0"/>
    <n v="0"/>
    <n v="0"/>
    <n v="7500"/>
    <n v="0"/>
    <n v="5000"/>
    <n v="0"/>
    <n v="12500"/>
    <n v="3779.7788624999998"/>
    <n v="5595.2211374999997"/>
  </r>
  <r>
    <s v="PPLETO: TOTAL OPERATING EXPENSE"/>
    <m/>
    <n v="512100"/>
    <s v="MTCE-BOILER PLANT"/>
    <x v="1"/>
    <s v="0301 - TRIMBLE COUNTY COMMON-GENERATION"/>
    <x v="8"/>
    <s v="PNTL: TOTAL NON-LABOR"/>
    <s v="TC-PFCPUL"/>
    <s v="Coal Mills - 002650"/>
    <s v="GEN MTC: BOILER"/>
    <s v="P42100: GENERATION"/>
    <n v="0"/>
    <n v="0"/>
    <n v="0"/>
    <n v="0"/>
    <n v="0"/>
    <n v="-195000"/>
    <n v="0"/>
    <n v="0"/>
    <n v="0"/>
    <n v="0"/>
    <n v="0"/>
    <n v="0"/>
    <n v="-195000"/>
    <n v="-58964.550254999995"/>
    <n v="-87285.449745000005"/>
  </r>
  <r>
    <s v="PPLETO: TOTAL OPERATING EXPENSE"/>
    <m/>
    <n v="512100"/>
    <s v="MTCE-BOILER PLANT"/>
    <x v="1"/>
    <s v="0301 - TRIMBLE COUNTY COMMON-GENERATION"/>
    <x v="8"/>
    <s v="PNTL: TOTAL NON-LABOR"/>
    <s v="TC000CA-"/>
    <s v="Compressed Air"/>
    <s v="GEN MTC: ALL OTHER MAINT."/>
    <s v="P42100: GENERATION"/>
    <n v="0"/>
    <n v="0"/>
    <n v="0"/>
    <n v="0"/>
    <n v="0"/>
    <n v="0"/>
    <n v="0"/>
    <n v="0"/>
    <n v="7500"/>
    <n v="0"/>
    <n v="5000"/>
    <n v="0"/>
    <n v="12500"/>
    <n v="3779.7788624999998"/>
    <n v="5595.2211374999997"/>
  </r>
  <r>
    <s v="PPLETO: TOTAL OPERATING EXPENSE"/>
    <m/>
    <n v="512100"/>
    <s v="MTCE-BOILER PLANT"/>
    <x v="1"/>
    <s v="0301 - TRIMBLE COUNTY COMMON-GENERATION"/>
    <x v="9"/>
    <s v="PNTL: TOTAL NON-LABOR"/>
    <s v="TC-PFCPUL"/>
    <s v="Coal Mills - 002650"/>
    <s v="GEN MTC: BOILER"/>
    <s v="P42100: GENERATION"/>
    <n v="0"/>
    <n v="0"/>
    <n v="0"/>
    <n v="0"/>
    <n v="0"/>
    <n v="-174000"/>
    <n v="0"/>
    <n v="0"/>
    <n v="0"/>
    <n v="0"/>
    <n v="0"/>
    <n v="0"/>
    <n v="-174000"/>
    <n v="-52614.521765999998"/>
    <n v="-77885.478234000009"/>
  </r>
  <r>
    <s v="PPLETO: TOTAL OPERATING EXPENSE"/>
    <m/>
    <n v="512100"/>
    <s v="MTCE-BOILER PLANT"/>
    <x v="1"/>
    <s v="0301 - TRIMBLE COUNTY COMMON-GENERATION"/>
    <x v="9"/>
    <s v="PNTL: TOTAL NON-LABOR"/>
    <s v="TC000CA-"/>
    <s v="Compressed Air"/>
    <s v="GEN MTC: ALL OTHER MAINT."/>
    <s v="P42100: GENERATION"/>
    <n v="0"/>
    <n v="0"/>
    <n v="0"/>
    <n v="0"/>
    <n v="0"/>
    <n v="0"/>
    <n v="0"/>
    <n v="0"/>
    <n v="7500"/>
    <n v="0"/>
    <n v="5000"/>
    <n v="0"/>
    <n v="12500"/>
    <n v="3779.7788624999998"/>
    <n v="5595.2211374999997"/>
  </r>
  <r>
    <s v="PPLETO: TOTAL OPERATING EXPENSE"/>
    <m/>
    <n v="512100"/>
    <s v="MTCE-BOILER PLANT"/>
    <x v="1"/>
    <s v="0301 - TRIMBLE COUNTY COMMON-GENERATION"/>
    <x v="0"/>
    <s v="PNTL: TOTAL NON-LABOR"/>
    <s v="TC-PFCPUL"/>
    <s v="Coal Mills - 002650"/>
    <s v="GEN MTC: BOILER"/>
    <s v="P42100: GENERATION"/>
    <n v="0"/>
    <n v="0"/>
    <n v="0"/>
    <n v="0"/>
    <n v="0"/>
    <n v="-179220"/>
    <n v="0"/>
    <n v="0"/>
    <n v="0"/>
    <n v="0"/>
    <n v="0"/>
    <n v="0"/>
    <n v="-179220"/>
    <n v="-54192.957418979997"/>
    <n v="-80222.042581019996"/>
  </r>
  <r>
    <s v="PPLETO: TOTAL OPERATING EXPENSE"/>
    <m/>
    <n v="512100"/>
    <s v="MTCE-BOILER PLANT"/>
    <x v="1"/>
    <s v="0301 - TRIMBLE COUNTY COMMON-GENERATION"/>
    <x v="0"/>
    <s v="PNTL: TOTAL NON-LABOR"/>
    <s v="TC000CA-"/>
    <s v="Compressed Air"/>
    <s v="GEN MTC: ALL OTHER MAINT."/>
    <s v="P42100: GENERATION"/>
    <n v="0"/>
    <n v="0"/>
    <n v="0"/>
    <n v="0"/>
    <n v="0"/>
    <n v="0"/>
    <n v="0"/>
    <n v="0"/>
    <n v="7650"/>
    <n v="0"/>
    <n v="5150"/>
    <n v="0"/>
    <n v="12800"/>
    <n v="3870.4935551999997"/>
    <n v="5729.5064448000003"/>
  </r>
  <r>
    <s v="PPLETO: TOTAL OPERATING EXPENSE"/>
    <m/>
    <n v="512100"/>
    <s v="MTCE-BOILER PLANT"/>
    <x v="1"/>
    <s v="0301 - TRIMBLE COUNTY COMMON-GENERATION"/>
    <x v="1"/>
    <s v="PNTL: TOTAL NON-LABOR"/>
    <s v="TC-PFCPUL"/>
    <s v="Coal Mills - 002650"/>
    <s v="GEN MTC: BOILER"/>
    <s v="P42100: GENERATION"/>
    <n v="0"/>
    <n v="0"/>
    <n v="0"/>
    <n v="0"/>
    <n v="0"/>
    <n v="-184597"/>
    <n v="0"/>
    <n v="0"/>
    <n v="0"/>
    <n v="0"/>
    <n v="0"/>
    <n v="0"/>
    <n v="-184597"/>
    <n v="-55818.867094472997"/>
    <n v="-82628.882905527003"/>
  </r>
  <r>
    <s v="PPLETO: TOTAL OPERATING EXPENSE"/>
    <m/>
    <n v="512100"/>
    <s v="MTCE-BOILER PLANT"/>
    <x v="1"/>
    <s v="0301 - TRIMBLE COUNTY COMMON-GENERATION"/>
    <x v="1"/>
    <s v="PNTL: TOTAL NON-LABOR"/>
    <s v="TC000CA-"/>
    <s v="Compressed Air"/>
    <s v="GEN MTC: ALL OTHER MAINT."/>
    <s v="P42100: GENERATION"/>
    <n v="0"/>
    <n v="0"/>
    <n v="0"/>
    <n v="0"/>
    <n v="0"/>
    <n v="0"/>
    <n v="0"/>
    <n v="0"/>
    <n v="7803"/>
    <n v="0"/>
    <n v="5305"/>
    <n v="0"/>
    <n v="13108"/>
    <n v="3963.627306372"/>
    <n v="5867.372693628"/>
  </r>
  <r>
    <s v="PPLETO: TOTAL OPERATING EXPENSE"/>
    <m/>
    <n v="512100"/>
    <s v="MTCE-BOILER PLANT"/>
    <x v="1"/>
    <s v="0301 - TRIMBLE COUNTY COMMON-GENERATION"/>
    <x v="2"/>
    <s v="PNTL: TOTAL NON-LABOR"/>
    <s v="TC-PFCPUL"/>
    <s v="Coal Mills - 002650"/>
    <s v="GEN MTC: BOILER"/>
    <s v="P42100: GENERATION"/>
    <n v="0"/>
    <n v="0"/>
    <n v="0"/>
    <n v="0"/>
    <n v="0"/>
    <n v="-190130"/>
    <n v="0"/>
    <n v="0"/>
    <n v="0"/>
    <n v="0"/>
    <n v="0"/>
    <n v="0"/>
    <n v="-190130"/>
    <n v="-57491.94841017"/>
    <n v="-85105.551589830007"/>
  </r>
  <r>
    <s v="PPLETO: TOTAL OPERATING EXPENSE"/>
    <m/>
    <n v="512100"/>
    <s v="MTCE-BOILER PLANT"/>
    <x v="1"/>
    <s v="0301 - TRIMBLE COUNTY COMMON-GENERATION"/>
    <x v="2"/>
    <s v="PNTL: TOTAL NON-LABOR"/>
    <s v="TC000CA-"/>
    <s v="Compressed Air"/>
    <s v="GEN MTC: ALL OTHER MAINT."/>
    <s v="P42100: GENERATION"/>
    <n v="0"/>
    <n v="0"/>
    <n v="0"/>
    <n v="0"/>
    <n v="0"/>
    <n v="0"/>
    <n v="0"/>
    <n v="0"/>
    <n v="7959"/>
    <n v="0"/>
    <n v="5464"/>
    <n v="0"/>
    <n v="13423"/>
    <n v="4058.8777337070001"/>
    <n v="6008.3722662930004"/>
  </r>
  <r>
    <s v="PPLETO: TOTAL OPERATING EXPENSE"/>
    <m/>
    <n v="512100"/>
    <s v="MTCE-BOILER PLANT"/>
    <x v="1"/>
    <s v="0301 - TRIMBLE COUNTY COMMON-GENERATION"/>
    <x v="3"/>
    <s v="PNTL: TOTAL NON-LABOR"/>
    <s v="TC-PFCPUL"/>
    <s v="Coal Mills - 002650"/>
    <s v="GEN MTC: BOILER"/>
    <s v="P42100: GENERATION"/>
    <n v="0"/>
    <n v="0"/>
    <n v="0"/>
    <n v="0"/>
    <n v="0"/>
    <n v="-195837"/>
    <n v="0"/>
    <n v="0"/>
    <n v="0"/>
    <n v="0"/>
    <n v="0"/>
    <n v="0"/>
    <n v="-195837"/>
    <n v="-59217.644247632998"/>
    <n v="-87660.105752367002"/>
  </r>
  <r>
    <s v="PPLETO: TOTAL OPERATING EXPENSE"/>
    <m/>
    <n v="512100"/>
    <s v="MTCE-BOILER PLANT"/>
    <x v="1"/>
    <s v="0301 - TRIMBLE COUNTY COMMON-GENERATION"/>
    <x v="3"/>
    <s v="PNTL: TOTAL NON-LABOR"/>
    <s v="TC000CA-"/>
    <s v="Compressed Air"/>
    <s v="GEN MTC: ALL OTHER MAINT."/>
    <s v="P42100: GENERATION"/>
    <n v="0"/>
    <n v="0"/>
    <n v="0"/>
    <n v="0"/>
    <n v="0"/>
    <n v="0"/>
    <n v="0"/>
    <n v="0"/>
    <n v="8118"/>
    <n v="0"/>
    <n v="5628"/>
    <n v="0"/>
    <n v="13746"/>
    <n v="4156.5472195140001"/>
    <n v="6152.9527804859999"/>
  </r>
  <r>
    <s v="PPLETO: TOTAL OPERATING EXPENSE"/>
    <m/>
    <n v="512100"/>
    <s v="MTCE-BOILER PLANT"/>
    <x v="1"/>
    <s v="0301 - TRIMBLE COUNTY COMMON-GENERATION"/>
    <x v="4"/>
    <s v="PNTL: TOTAL NON-LABOR"/>
    <s v="TC-PFCPUL"/>
    <s v="Coal Mills - 002650"/>
    <s v="GEN MTC: BOILER"/>
    <s v="P42100: GENERATION"/>
    <n v="0"/>
    <n v="0"/>
    <n v="0"/>
    <n v="0"/>
    <n v="0"/>
    <n v="-201718"/>
    <n v="0"/>
    <n v="0"/>
    <n v="0"/>
    <n v="0"/>
    <n v="0"/>
    <n v="0"/>
    <n v="-201718"/>
    <n v="-60995.954606861997"/>
    <n v="-90292.545393138003"/>
  </r>
  <r>
    <s v="PPLETO: TOTAL OPERATING EXPENSE"/>
    <m/>
    <n v="512100"/>
    <s v="MTCE-BOILER PLANT"/>
    <x v="1"/>
    <s v="0301 - TRIMBLE COUNTY COMMON-GENERATION"/>
    <x v="4"/>
    <s v="PNTL: TOTAL NON-LABOR"/>
    <s v="TC000CA-"/>
    <s v="Compressed Air"/>
    <s v="GEN MTC: ALL OTHER MAINT."/>
    <s v="P42100: GENERATION"/>
    <n v="0"/>
    <n v="0"/>
    <n v="0"/>
    <n v="0"/>
    <n v="0"/>
    <n v="0"/>
    <n v="0"/>
    <n v="0"/>
    <n v="8281"/>
    <n v="0"/>
    <n v="5797"/>
    <n v="0"/>
    <n v="14077"/>
    <n v="4256.6357637929996"/>
    <n v="6301.1142362070004"/>
  </r>
  <r>
    <s v="PPLETO: TOTAL OPERATING EXPENSE"/>
    <m/>
    <n v="512100"/>
    <s v="MTCE-BOILER PLANT"/>
    <x v="1"/>
    <s v="0301 - TRIMBLE COUNTY COMMON-GENERATION"/>
    <x v="7"/>
    <s v="PNTL: TOTAL NON-LABOR"/>
    <s v="TC000SW-"/>
    <s v="Service Water - 002650"/>
    <s v="GEN MTC: WATER SYSTEMS"/>
    <s v="P42100: GENERATION"/>
    <n v="0"/>
    <n v="0"/>
    <n v="0"/>
    <n v="0"/>
    <n v="121164"/>
    <n v="0"/>
    <n v="20000"/>
    <n v="0"/>
    <n v="0"/>
    <n v="55000"/>
    <n v="0"/>
    <n v="0"/>
    <n v="196164"/>
    <n v="59316.523262675997"/>
    <n v="87806.476737324003"/>
  </r>
  <r>
    <s v="PPLETO: TOTAL OPERATING EXPENSE"/>
    <m/>
    <n v="512100"/>
    <s v="MTCE-BOILER PLANT"/>
    <x v="1"/>
    <s v="0301 - TRIMBLE COUNTY COMMON-GENERATION"/>
    <x v="8"/>
    <s v="PNTL: TOTAL NON-LABOR"/>
    <s v="TC000SW-"/>
    <s v="Service Water - 002650"/>
    <s v="GEN MTC: WATER SYSTEMS"/>
    <s v="P42100: GENERATION"/>
    <n v="0"/>
    <n v="0"/>
    <n v="0"/>
    <n v="0"/>
    <n v="121164"/>
    <n v="0"/>
    <n v="20000"/>
    <n v="0"/>
    <n v="0"/>
    <n v="55000"/>
    <n v="0"/>
    <n v="0"/>
    <n v="196164"/>
    <n v="59316.523262675997"/>
    <n v="87806.476737324003"/>
  </r>
  <r>
    <s v="PPLETO: TOTAL OPERATING EXPENSE"/>
    <m/>
    <n v="512100"/>
    <s v="MTCE-BOILER PLANT"/>
    <x v="1"/>
    <s v="0301 - TRIMBLE COUNTY COMMON-GENERATION"/>
    <x v="9"/>
    <s v="PNTL: TOTAL NON-LABOR"/>
    <s v="TC000SW-"/>
    <s v="Service Water - 002650"/>
    <s v="GEN MTC: WATER SYSTEMS"/>
    <s v="P42100: GENERATION"/>
    <n v="0"/>
    <n v="0"/>
    <n v="0"/>
    <n v="0"/>
    <n v="121164"/>
    <n v="0"/>
    <n v="20000"/>
    <n v="0"/>
    <n v="0"/>
    <n v="55000"/>
    <n v="0"/>
    <n v="0"/>
    <n v="196164"/>
    <n v="59316.523262675997"/>
    <n v="87806.476737324003"/>
  </r>
  <r>
    <s v="PPLETO: TOTAL OPERATING EXPENSE"/>
    <m/>
    <n v="512100"/>
    <s v="MTCE-BOILER PLANT"/>
    <x v="1"/>
    <s v="0301 - TRIMBLE COUNTY COMMON-GENERATION"/>
    <x v="0"/>
    <s v="PNTL: TOTAL NON-LABOR"/>
    <s v="TC000SW-"/>
    <s v="Service Water - 002650"/>
    <s v="GEN MTC: WATER SYSTEMS"/>
    <s v="P42100: GENERATION"/>
    <n v="0"/>
    <n v="0"/>
    <n v="0"/>
    <n v="0"/>
    <n v="124521"/>
    <n v="0"/>
    <n v="20400"/>
    <n v="0"/>
    <n v="0"/>
    <n v="56650"/>
    <n v="0"/>
    <n v="0"/>
    <n v="201571"/>
    <n v="60951.504407438995"/>
    <n v="90226.745592560997"/>
  </r>
  <r>
    <s v="PPLETO: TOTAL OPERATING EXPENSE"/>
    <m/>
    <n v="512100"/>
    <s v="MTCE-BOILER PLANT"/>
    <x v="1"/>
    <s v="0301 - TRIMBLE COUNTY COMMON-GENERATION"/>
    <x v="1"/>
    <s v="PNTL: TOTAL NON-LABOR"/>
    <s v="TC000SW-"/>
    <s v="Service Water - 002650"/>
    <s v="GEN MTC: WATER SYSTEMS"/>
    <s v="P42100: GENERATION"/>
    <n v="0"/>
    <n v="0"/>
    <n v="0"/>
    <n v="0"/>
    <n v="127973"/>
    <n v="0"/>
    <n v="20808"/>
    <n v="0"/>
    <n v="0"/>
    <n v="58350"/>
    <n v="0"/>
    <n v="0"/>
    <n v="207130"/>
    <n v="62632.447663169994"/>
    <n v="92715.052336830006"/>
  </r>
  <r>
    <s v="PPLETO: TOTAL OPERATING EXPENSE"/>
    <m/>
    <n v="512100"/>
    <s v="MTCE-BOILER PLANT"/>
    <x v="1"/>
    <s v="0301 - TRIMBLE COUNTY COMMON-GENERATION"/>
    <x v="2"/>
    <s v="PNTL: TOTAL NON-LABOR"/>
    <s v="TC000SW-"/>
    <s v="Service Water - 002650"/>
    <s v="GEN MTC: WATER SYSTEMS"/>
    <s v="P42100: GENERATION"/>
    <n v="0"/>
    <n v="0"/>
    <n v="0"/>
    <n v="0"/>
    <n v="131520"/>
    <n v="0"/>
    <n v="21224"/>
    <n v="0"/>
    <n v="0"/>
    <n v="60099"/>
    <n v="0"/>
    <n v="0"/>
    <n v="212843"/>
    <n v="64359.957794486996"/>
    <n v="95272.292205513004"/>
  </r>
  <r>
    <s v="PPLETO: TOTAL OPERATING EXPENSE"/>
    <m/>
    <n v="512100"/>
    <s v="MTCE-BOILER PLANT"/>
    <x v="1"/>
    <s v="0301 - TRIMBLE COUNTY COMMON-GENERATION"/>
    <x v="3"/>
    <s v="PNTL: TOTAL NON-LABOR"/>
    <s v="TC000SW-"/>
    <s v="Service Water - 002650"/>
    <s v="GEN MTC: WATER SYSTEMS"/>
    <s v="P42100: GENERATION"/>
    <n v="0"/>
    <n v="0"/>
    <n v="0"/>
    <n v="0"/>
    <n v="135172"/>
    <n v="0"/>
    <n v="21648"/>
    <n v="0"/>
    <n v="0"/>
    <n v="61903"/>
    <n v="0"/>
    <n v="0"/>
    <n v="218722"/>
    <n v="66137.663389098001"/>
    <n v="97903.836610901999"/>
  </r>
  <r>
    <s v="PPLETO: TOTAL OPERATING EXPENSE"/>
    <m/>
    <n v="512100"/>
    <s v="MTCE-BOILER PLANT"/>
    <x v="1"/>
    <s v="0301 - TRIMBLE COUNTY COMMON-GENERATION"/>
    <x v="4"/>
    <s v="PNTL: TOTAL NON-LABOR"/>
    <s v="TC000SW-"/>
    <s v="Service Water - 002650"/>
    <s v="GEN MTC: WATER SYSTEMS"/>
    <s v="P42100: GENERATION"/>
    <n v="0"/>
    <n v="0"/>
    <n v="0"/>
    <n v="0"/>
    <n v="138931"/>
    <n v="0"/>
    <n v="22082"/>
    <n v="0"/>
    <n v="0"/>
    <n v="63762"/>
    <n v="0"/>
    <n v="0"/>
    <n v="224774"/>
    <n v="67967.681123165996"/>
    <n v="100612.818876834"/>
  </r>
  <r>
    <s v="PPLETO: TOTAL OPERATING EXPENSE"/>
    <m/>
    <n v="512100"/>
    <s v="MTCE-BOILER PLANT"/>
    <x v="1"/>
    <s v="0311 - TRIMBLE COUNTY 1 - GENERATION"/>
    <x v="5"/>
    <s v="PLTL: TOTAL LABOR"/>
    <s v="TC1F21OUT"/>
    <s v="TC1 FALL 2021 PLANNED OUTAGE"/>
    <s v="GEN O M: OUTAGES"/>
    <s v="P42100: GENERATION"/>
    <n v="0"/>
    <n v="0"/>
    <n v="0"/>
    <n v="0"/>
    <n v="0"/>
    <n v="0"/>
    <n v="0"/>
    <n v="0"/>
    <n v="220320"/>
    <n v="220320"/>
    <n v="0"/>
    <n v="0"/>
    <n v="440640"/>
    <n v="330480"/>
    <n v="0"/>
  </r>
  <r>
    <s v="PPLETO: TOTAL OPERATING EXPENSE"/>
    <m/>
    <n v="512100"/>
    <s v="MTCE-BOILER PLANT"/>
    <x v="1"/>
    <s v="0311 - TRIMBLE COUNTY 1 - GENERATION"/>
    <x v="5"/>
    <s v="PNTL: TOTAL NON-LABOR"/>
    <s v="TC1F21OUT"/>
    <s v="TC1 FALL 2021 PLANNED OUTAGE"/>
    <s v="GEN O M: OUTAGES"/>
    <s v="P42100: GENERATION"/>
    <n v="0"/>
    <n v="0"/>
    <n v="0"/>
    <n v="0"/>
    <n v="0"/>
    <n v="0"/>
    <n v="0"/>
    <n v="400000"/>
    <n v="1109680"/>
    <n v="2161630"/>
    <n v="200000"/>
    <n v="0"/>
    <n v="3871310"/>
    <n v="2903482.5"/>
    <n v="0"/>
  </r>
  <r>
    <s v="PPLETO: TOTAL OPERATING EXPENSE"/>
    <m/>
    <n v="512100"/>
    <s v="MTCE-BOILER PLANT"/>
    <x v="1"/>
    <s v="0311 - TRIMBLE COUNTY 1 - GENERATION"/>
    <x v="6"/>
    <s v="PNTL: TOTAL NON-LABOR"/>
    <s v="TC1F22OUT"/>
    <s v="TC1 PLANNED 2022"/>
    <s v="GEN O M: OUTAGES"/>
    <s v="P42100: GENERATION"/>
    <n v="0"/>
    <n v="0"/>
    <n v="0"/>
    <n v="0"/>
    <n v="0"/>
    <n v="0"/>
    <n v="0"/>
    <n v="0"/>
    <n v="0"/>
    <n v="146150"/>
    <n v="396150"/>
    <n v="0"/>
    <n v="542300"/>
    <n v="406725"/>
    <n v="0"/>
  </r>
  <r>
    <s v="PPLETO: TOTAL OPERATING EXPENSE"/>
    <m/>
    <n v="512100"/>
    <s v="MTCE-BOILER PLANT"/>
    <x v="1"/>
    <s v="0311 - TRIMBLE COUNTY 1 - GENERATION"/>
    <x v="6"/>
    <s v="PNTL: TOTAL NON-LABOR"/>
    <s v="TC-PFC"/>
    <s v="Primary Fuel Combust - 002650"/>
    <s v="GEN MTC: BOILER"/>
    <s v="P42100: GENERATION"/>
    <n v="0"/>
    <n v="0"/>
    <n v="0"/>
    <n v="0"/>
    <n v="0"/>
    <n v="0"/>
    <n v="15609"/>
    <n v="0"/>
    <n v="0"/>
    <n v="0"/>
    <n v="0"/>
    <n v="0"/>
    <n v="15609"/>
    <n v="11706.75"/>
    <n v="0"/>
  </r>
  <r>
    <s v="PPLETO: TOTAL OPERATING EXPENSE"/>
    <m/>
    <n v="512100"/>
    <s v="MTCE-BOILER PLANT"/>
    <x v="1"/>
    <s v="0311 - TRIMBLE COUNTY 1 - GENERATION"/>
    <x v="7"/>
    <s v="PLTL: TOTAL LABOR"/>
    <s v="TC1F23OUT"/>
    <s v="TC1 FALL 2023 PLANNED OUTAGE"/>
    <s v="GEN O M: OUTAGES"/>
    <s v="P42100: GENERATION"/>
    <n v="0"/>
    <n v="0"/>
    <n v="0"/>
    <n v="0"/>
    <n v="0"/>
    <n v="0"/>
    <n v="0"/>
    <n v="0"/>
    <n v="0"/>
    <n v="467043"/>
    <n v="0"/>
    <n v="0"/>
    <n v="467043"/>
    <n v="350282.25"/>
    <n v="0"/>
  </r>
  <r>
    <s v="PPLETO: TOTAL OPERATING EXPENSE"/>
    <m/>
    <n v="512100"/>
    <s v="MTCE-BOILER PLANT"/>
    <x v="1"/>
    <s v="0311 - TRIMBLE COUNTY 1 - GENERATION"/>
    <x v="7"/>
    <s v="PNTL: TOTAL NON-LABOR"/>
    <s v="TC1F23OUT"/>
    <s v="TC1 FALL 2023 PLANNED OUTAGE"/>
    <s v="GEN O M: OUTAGES"/>
    <s v="P42100: GENERATION"/>
    <n v="0"/>
    <n v="0"/>
    <n v="0"/>
    <n v="0"/>
    <n v="0"/>
    <n v="0"/>
    <n v="0"/>
    <n v="0"/>
    <n v="300000"/>
    <n v="1927757"/>
    <n v="1385000"/>
    <n v="0"/>
    <n v="3612757"/>
    <n v="2709567.75"/>
    <n v="0"/>
  </r>
  <r>
    <s v="PPLETO: TOTAL OPERATING EXPENSE"/>
    <m/>
    <n v="512100"/>
    <s v="MTCE-BOILER PLANT"/>
    <x v="1"/>
    <s v="0311 - TRIMBLE COUNTY 1 - GENERATION"/>
    <x v="7"/>
    <s v="PNTL: TOTAL NON-LABOR"/>
    <s v="TC-PFC"/>
    <s v="Primary Fuel Combust - 002650"/>
    <s v="GEN MTC: BOILER"/>
    <s v="P42100: GENERATION"/>
    <n v="0"/>
    <n v="0"/>
    <n v="0"/>
    <n v="0"/>
    <n v="0"/>
    <n v="0"/>
    <n v="15609"/>
    <n v="0"/>
    <n v="0"/>
    <n v="0"/>
    <n v="0"/>
    <n v="0"/>
    <n v="15609"/>
    <n v="11706.75"/>
    <n v="0"/>
  </r>
  <r>
    <s v="PPLETO: TOTAL OPERATING EXPENSE"/>
    <m/>
    <n v="512100"/>
    <s v="MTCE-BOILER PLANT"/>
    <x v="1"/>
    <s v="0311 - TRIMBLE COUNTY 1 - GENERATION"/>
    <x v="8"/>
    <s v="PNTL: TOTAL NON-LABOR"/>
    <s v="TC1F24OUT"/>
    <s v="TC1 PLANNED OUT 2024"/>
    <s v="GEN O M: OUTAGES"/>
    <s v="P42100: GENERATION"/>
    <n v="0"/>
    <n v="0"/>
    <n v="0"/>
    <n v="0"/>
    <n v="0"/>
    <n v="0"/>
    <n v="0"/>
    <n v="0"/>
    <n v="0"/>
    <n v="513400"/>
    <n v="0"/>
    <n v="0"/>
    <n v="513400"/>
    <n v="385050"/>
    <n v="0"/>
  </r>
  <r>
    <s v="PPLETO: TOTAL OPERATING EXPENSE"/>
    <m/>
    <n v="512100"/>
    <s v="MTCE-BOILER PLANT"/>
    <x v="1"/>
    <s v="0311 - TRIMBLE COUNTY 1 - GENERATION"/>
    <x v="8"/>
    <s v="PNTL: TOTAL NON-LABOR"/>
    <s v="TC-PFC"/>
    <s v="Primary Fuel Combust - 002650"/>
    <s v="GEN MTC: BOILER"/>
    <s v="P42100: GENERATION"/>
    <n v="0"/>
    <n v="0"/>
    <n v="0"/>
    <n v="0"/>
    <n v="0"/>
    <n v="0"/>
    <n v="15609"/>
    <n v="0"/>
    <n v="0"/>
    <n v="0"/>
    <n v="0"/>
    <n v="0"/>
    <n v="15609"/>
    <n v="11706.75"/>
    <n v="0"/>
  </r>
  <r>
    <s v="PPLETO: TOTAL OPERATING EXPENSE"/>
    <m/>
    <n v="512100"/>
    <s v="MTCE-BOILER PLANT"/>
    <x v="1"/>
    <s v="0311 - TRIMBLE COUNTY 1 - GENERATION"/>
    <x v="9"/>
    <s v="PLTL: TOTAL LABOR"/>
    <s v="TC1F25OUT"/>
    <s v="TC1F25OUT PLANNED FALL OUTAGE"/>
    <s v="GEN O M: OUTAGES"/>
    <s v="P42100: GENERATION"/>
    <n v="0"/>
    <n v="0"/>
    <n v="0"/>
    <n v="0"/>
    <n v="0"/>
    <n v="0"/>
    <n v="0"/>
    <n v="0"/>
    <n v="495103"/>
    <n v="495103"/>
    <n v="0"/>
    <n v="0"/>
    <n v="990206"/>
    <n v="742654.5"/>
    <n v="0"/>
  </r>
  <r>
    <s v="PPLETO: TOTAL OPERATING EXPENSE"/>
    <m/>
    <n v="512100"/>
    <s v="MTCE-BOILER PLANT"/>
    <x v="1"/>
    <s v="0311 - TRIMBLE COUNTY 1 - GENERATION"/>
    <x v="9"/>
    <s v="PNTL: TOTAL NON-LABOR"/>
    <s v="TC1F25OUT"/>
    <s v="TC1F25OUT PLANNED FALL OUTAGE"/>
    <s v="GEN O M: OUTAGES"/>
    <s v="P42100: GENERATION"/>
    <n v="0"/>
    <n v="0"/>
    <n v="0"/>
    <n v="0"/>
    <n v="0"/>
    <n v="0"/>
    <n v="0"/>
    <n v="800000"/>
    <n v="3488972"/>
    <n v="3788972"/>
    <n v="400000"/>
    <n v="0"/>
    <n v="8477944"/>
    <n v="6358458"/>
    <n v="0"/>
  </r>
  <r>
    <s v="PPLETO: TOTAL OPERATING EXPENSE"/>
    <m/>
    <n v="512100"/>
    <s v="MTCE-BOILER PLANT"/>
    <x v="1"/>
    <s v="0311 - TRIMBLE COUNTY 1 - GENERATION"/>
    <x v="9"/>
    <s v="PNTL: TOTAL NON-LABOR"/>
    <s v="TC-PFC"/>
    <s v="Primary Fuel Combust - 002650"/>
    <s v="GEN MTC: BOILER"/>
    <s v="P42100: GENERATION"/>
    <n v="0"/>
    <n v="0"/>
    <n v="0"/>
    <n v="0"/>
    <n v="0"/>
    <n v="0"/>
    <n v="15609"/>
    <n v="0"/>
    <n v="0"/>
    <n v="0"/>
    <n v="0"/>
    <n v="0"/>
    <n v="15609"/>
    <n v="11706.75"/>
    <n v="0"/>
  </r>
  <r>
    <s v="PPLETO: TOTAL OPERATING EXPENSE"/>
    <m/>
    <n v="512100"/>
    <s v="MTCE-BOILER PLANT"/>
    <x v="1"/>
    <s v="0311 - TRIMBLE COUNTY 1 - GENERATION"/>
    <x v="0"/>
    <s v="PNTL: TOTAL NON-LABOR"/>
    <s v="TC1F26OUT"/>
    <s v="TC1 PLANNED OUT 2026"/>
    <s v="GEN O M: OUTAGES"/>
    <s v="P42100: GENERATION"/>
    <n v="0"/>
    <n v="0"/>
    <n v="0"/>
    <n v="0"/>
    <n v="0"/>
    <n v="0"/>
    <n v="0"/>
    <n v="0"/>
    <n v="0"/>
    <n v="423500"/>
    <n v="0"/>
    <n v="0"/>
    <n v="423500"/>
    <n v="317625"/>
    <n v="0"/>
  </r>
  <r>
    <s v="PPLETO: TOTAL OPERATING EXPENSE"/>
    <m/>
    <n v="512100"/>
    <s v="MTCE-BOILER PLANT"/>
    <x v="1"/>
    <s v="0311 - TRIMBLE COUNTY 1 - GENERATION"/>
    <x v="0"/>
    <s v="PNTL: TOTAL NON-LABOR"/>
    <s v="TC-PFC"/>
    <s v="Primary Fuel Combust - 002650"/>
    <s v="GEN MTC: BOILER"/>
    <s v="P42100: GENERATION"/>
    <n v="0"/>
    <n v="0"/>
    <n v="0"/>
    <n v="0"/>
    <n v="0"/>
    <n v="0"/>
    <n v="15921"/>
    <n v="0"/>
    <n v="0"/>
    <n v="0"/>
    <n v="0"/>
    <n v="0"/>
    <n v="15921"/>
    <n v="11940.75"/>
    <n v="0"/>
  </r>
  <r>
    <s v="PPLETO: TOTAL OPERATING EXPENSE"/>
    <m/>
    <n v="512100"/>
    <s v="MTCE-BOILER PLANT"/>
    <x v="1"/>
    <s v="0311 - TRIMBLE COUNTY 1 - GENERATION"/>
    <x v="1"/>
    <s v="PLTL: TOTAL LABOR"/>
    <s v="TC1F27OUT"/>
    <s v="TC1 2027 OUTAGE"/>
    <s v="GEN O M: OUTAGES"/>
    <s v="P42100: GENERATION"/>
    <n v="0"/>
    <n v="0"/>
    <n v="0"/>
    <n v="0"/>
    <n v="0"/>
    <n v="0"/>
    <n v="0"/>
    <n v="0"/>
    <n v="0"/>
    <n v="524809"/>
    <n v="0"/>
    <n v="0"/>
    <n v="524809"/>
    <n v="393606.75"/>
    <n v="0"/>
  </r>
  <r>
    <s v="PPLETO: TOTAL OPERATING EXPENSE"/>
    <m/>
    <n v="512100"/>
    <s v="MTCE-BOILER PLANT"/>
    <x v="1"/>
    <s v="0311 - TRIMBLE COUNTY 1 - GENERATION"/>
    <x v="1"/>
    <s v="PNTL: TOTAL NON-LABOR"/>
    <s v="TC1F27OUT"/>
    <s v="TC1 2027 OUTAGE"/>
    <s v="GEN O M: OUTAGES"/>
    <s v="P42100: GENERATION"/>
    <n v="0"/>
    <n v="0"/>
    <n v="0"/>
    <n v="0"/>
    <n v="0"/>
    <n v="0"/>
    <n v="0"/>
    <n v="0"/>
    <n v="0"/>
    <n v="3066191"/>
    <n v="0"/>
    <n v="0"/>
    <n v="3066191"/>
    <n v="2299643.25"/>
    <n v="0"/>
  </r>
  <r>
    <s v="PPLETO: TOTAL OPERATING EXPENSE"/>
    <m/>
    <n v="512100"/>
    <s v="MTCE-BOILER PLANT"/>
    <x v="1"/>
    <s v="0311 - TRIMBLE COUNTY 1 - GENERATION"/>
    <x v="1"/>
    <s v="PNTL: TOTAL NON-LABOR"/>
    <s v="TC-PFC"/>
    <s v="Primary Fuel Combust - 002650"/>
    <s v="GEN MTC: BOILER"/>
    <s v="P42100: GENERATION"/>
    <n v="0"/>
    <n v="0"/>
    <n v="0"/>
    <n v="0"/>
    <n v="0"/>
    <n v="0"/>
    <n v="16239"/>
    <n v="0"/>
    <n v="0"/>
    <n v="0"/>
    <n v="0"/>
    <n v="0"/>
    <n v="16239"/>
    <n v="12179.25"/>
    <n v="0"/>
  </r>
  <r>
    <s v="PPLETO: TOTAL OPERATING EXPENSE"/>
    <m/>
    <n v="512100"/>
    <s v="MTCE-BOILER PLANT"/>
    <x v="1"/>
    <s v="0311 - TRIMBLE COUNTY 1 - GENERATION"/>
    <x v="2"/>
    <s v="PNTL: TOTAL NON-LABOR"/>
    <s v="TC1F28OUT"/>
    <s v="TC1 PLANNED OUT 2028"/>
    <s v="GEN O M: OUTAGES"/>
    <s v="P42100: GENERATION"/>
    <n v="0"/>
    <n v="0"/>
    <n v="0"/>
    <n v="0"/>
    <n v="0"/>
    <n v="0"/>
    <n v="0"/>
    <n v="0"/>
    <n v="0"/>
    <n v="525000"/>
    <n v="0"/>
    <n v="0"/>
    <n v="525000"/>
    <n v="393750"/>
    <n v="0"/>
  </r>
  <r>
    <s v="PPLETO: TOTAL OPERATING EXPENSE"/>
    <m/>
    <n v="512100"/>
    <s v="MTCE-BOILER PLANT"/>
    <x v="1"/>
    <s v="0311 - TRIMBLE COUNTY 1 - GENERATION"/>
    <x v="2"/>
    <s v="PNTL: TOTAL NON-LABOR"/>
    <s v="TC-PFC"/>
    <s v="Primary Fuel Combust - 002650"/>
    <s v="GEN MTC: BOILER"/>
    <s v="P42100: GENERATION"/>
    <n v="0"/>
    <n v="0"/>
    <n v="0"/>
    <n v="0"/>
    <n v="0"/>
    <n v="0"/>
    <n v="16564"/>
    <n v="0"/>
    <n v="0"/>
    <n v="0"/>
    <n v="0"/>
    <n v="0"/>
    <n v="16564"/>
    <n v="12423"/>
    <n v="0"/>
  </r>
  <r>
    <s v="PPLETO: TOTAL OPERATING EXPENSE"/>
    <m/>
    <n v="512100"/>
    <s v="MTCE-BOILER PLANT"/>
    <x v="1"/>
    <s v="0311 - TRIMBLE COUNTY 1 - GENERATION"/>
    <x v="3"/>
    <s v="PLTL: TOTAL LABOR"/>
    <s v="TC1F29OUT"/>
    <s v="TC1 FALL 2029 PLANNED OUTAGE"/>
    <s v="GEN O M: OUTAGES"/>
    <s v="P42100: GENERATION"/>
    <n v="0"/>
    <n v="0"/>
    <n v="0"/>
    <n v="0"/>
    <n v="0"/>
    <n v="0"/>
    <n v="0"/>
    <n v="0"/>
    <n v="0"/>
    <n v="524809"/>
    <n v="0"/>
    <n v="0"/>
    <n v="524809"/>
    <n v="393606.75"/>
    <n v="0"/>
  </r>
  <r>
    <s v="PPLETO: TOTAL OPERATING EXPENSE"/>
    <m/>
    <n v="512100"/>
    <s v="MTCE-BOILER PLANT"/>
    <x v="1"/>
    <s v="0311 - TRIMBLE COUNTY 1 - GENERATION"/>
    <x v="3"/>
    <s v="PNTL: TOTAL NON-LABOR"/>
    <s v="TC1F29OUT"/>
    <s v="TC1 FALL 2029 PLANNED OUTAGE"/>
    <s v="GEN O M: OUTAGES"/>
    <s v="P42100: GENERATION"/>
    <n v="0"/>
    <n v="0"/>
    <n v="0"/>
    <n v="0"/>
    <n v="0"/>
    <n v="0"/>
    <n v="0"/>
    <n v="0"/>
    <n v="0"/>
    <n v="4093341"/>
    <n v="0"/>
    <n v="0"/>
    <n v="4093341"/>
    <n v="3070005.75"/>
    <n v="0"/>
  </r>
  <r>
    <s v="PPLETO: TOTAL OPERATING EXPENSE"/>
    <m/>
    <n v="512100"/>
    <s v="MTCE-BOILER PLANT"/>
    <x v="1"/>
    <s v="0311 - TRIMBLE COUNTY 1 - GENERATION"/>
    <x v="3"/>
    <s v="PNTL: TOTAL NON-LABOR"/>
    <s v="TC-PFC"/>
    <s v="Primary Fuel Combust - 002650"/>
    <s v="GEN MTC: BOILER"/>
    <s v="P42100: GENERATION"/>
    <n v="0"/>
    <n v="0"/>
    <n v="0"/>
    <n v="0"/>
    <n v="0"/>
    <n v="0"/>
    <n v="16895"/>
    <n v="0"/>
    <n v="0"/>
    <n v="0"/>
    <n v="0"/>
    <n v="0"/>
    <n v="16895"/>
    <n v="12671.25"/>
    <n v="0"/>
  </r>
  <r>
    <s v="PPLETO: TOTAL OPERATING EXPENSE"/>
    <m/>
    <n v="512100"/>
    <s v="MTCE-BOILER PLANT"/>
    <x v="1"/>
    <s v="0311 - TRIMBLE COUNTY 1 - GENERATION"/>
    <x v="4"/>
    <s v="PNTL: TOTAL NON-LABOR"/>
    <s v="TC1F30OUT"/>
    <s v="TC1 PLANNED OUT 2030"/>
    <s v="GEN O M: OUTAGES"/>
    <s v="P42100: GENERATION"/>
    <n v="0"/>
    <n v="0"/>
    <n v="0"/>
    <n v="0"/>
    <n v="0"/>
    <n v="0"/>
    <n v="0"/>
    <n v="0"/>
    <n v="0"/>
    <n v="540000"/>
    <n v="0"/>
    <n v="0"/>
    <n v="540000"/>
    <n v="405000"/>
    <n v="0"/>
  </r>
  <r>
    <s v="PPLETO: TOTAL OPERATING EXPENSE"/>
    <m/>
    <n v="512100"/>
    <s v="MTCE-BOILER PLANT"/>
    <x v="1"/>
    <s v="0311 - TRIMBLE COUNTY 1 - GENERATION"/>
    <x v="4"/>
    <s v="PNTL: TOTAL NON-LABOR"/>
    <s v="TC-PFC"/>
    <s v="Primary Fuel Combust - 002650"/>
    <s v="GEN MTC: BOILER"/>
    <s v="P42100: GENERATION"/>
    <n v="0"/>
    <n v="0"/>
    <n v="0"/>
    <n v="0"/>
    <n v="0"/>
    <n v="0"/>
    <n v="17234"/>
    <n v="0"/>
    <n v="0"/>
    <n v="0"/>
    <n v="0"/>
    <n v="0"/>
    <n v="17234"/>
    <n v="12925.5"/>
    <n v="0"/>
  </r>
  <r>
    <s v="PPLETO: TOTAL OPERATING EXPENSE"/>
    <m/>
    <n v="512100"/>
    <s v="MTCE-BOILER PLANT"/>
    <x v="1"/>
    <s v="0311 - TRIMBLE COUNTY 1 - GENERATION"/>
    <x v="5"/>
    <s v="PNTL: TOTAL NON-LABOR"/>
    <s v="TC-CBA"/>
    <s v="Combustion Air"/>
    <s v="GEN MTC: ALL OTHER MAINT."/>
    <s v="P42100: GENERATION"/>
    <n v="0"/>
    <n v="0"/>
    <n v="0"/>
    <n v="0"/>
    <n v="80100"/>
    <n v="0"/>
    <n v="0"/>
    <n v="0"/>
    <n v="0"/>
    <n v="0"/>
    <n v="0"/>
    <n v="0"/>
    <n v="80100"/>
    <n v="60075"/>
    <n v="0"/>
  </r>
  <r>
    <s v="PPLETO: TOTAL OPERATING EXPENSE"/>
    <m/>
    <n v="512100"/>
    <s v="MTCE-BOILER PLANT"/>
    <x v="1"/>
    <s v="0311 - TRIMBLE COUNTY 1 - GENERATION"/>
    <x v="6"/>
    <s v="PNTL: TOTAL NON-LABOR"/>
    <s v="TC-CBA"/>
    <s v="Combustion Air"/>
    <s v="GEN MTC: ALL OTHER MAINT."/>
    <s v="P42100: GENERATION"/>
    <n v="0"/>
    <n v="0"/>
    <n v="0"/>
    <n v="0"/>
    <n v="80100"/>
    <n v="0"/>
    <n v="0"/>
    <n v="0"/>
    <n v="0"/>
    <n v="0"/>
    <n v="0"/>
    <n v="0"/>
    <n v="80100"/>
    <n v="60075"/>
    <n v="0"/>
  </r>
  <r>
    <s v="PPLETO: TOTAL OPERATING EXPENSE"/>
    <m/>
    <n v="512100"/>
    <s v="MTCE-BOILER PLANT"/>
    <x v="1"/>
    <s v="0311 - TRIMBLE COUNTY 1 - GENERATION"/>
    <x v="7"/>
    <s v="PNTL: TOTAL NON-LABOR"/>
    <s v="TC-CBA"/>
    <s v="Combustion Air"/>
    <s v="GEN MTC: ALL OTHER MAINT."/>
    <s v="P42100: GENERATION"/>
    <n v="0"/>
    <n v="0"/>
    <n v="0"/>
    <n v="0"/>
    <n v="80100"/>
    <n v="0"/>
    <n v="0"/>
    <n v="0"/>
    <n v="0"/>
    <n v="0"/>
    <n v="0"/>
    <n v="0"/>
    <n v="80100"/>
    <n v="60075"/>
    <n v="0"/>
  </r>
  <r>
    <s v="PPLETO: TOTAL OPERATING EXPENSE"/>
    <m/>
    <n v="512100"/>
    <s v="MTCE-BOILER PLANT"/>
    <x v="1"/>
    <s v="0311 - TRIMBLE COUNTY 1 - GENERATION"/>
    <x v="8"/>
    <s v="PNTL: TOTAL NON-LABOR"/>
    <s v="TC-CBA"/>
    <s v="Combustion Air"/>
    <s v="GEN MTC: ALL OTHER MAINT."/>
    <s v="P42100: GENERATION"/>
    <n v="0"/>
    <n v="0"/>
    <n v="0"/>
    <n v="0"/>
    <n v="80100"/>
    <n v="0"/>
    <n v="0"/>
    <n v="0"/>
    <n v="0"/>
    <n v="0"/>
    <n v="0"/>
    <n v="0"/>
    <n v="80100"/>
    <n v="60075"/>
    <n v="0"/>
  </r>
  <r>
    <s v="PPLETO: TOTAL OPERATING EXPENSE"/>
    <m/>
    <n v="512100"/>
    <s v="MTCE-BOILER PLANT"/>
    <x v="1"/>
    <s v="0311 - TRIMBLE COUNTY 1 - GENERATION"/>
    <x v="9"/>
    <s v="PNTL: TOTAL NON-LABOR"/>
    <s v="TC-CBA"/>
    <s v="Combustion Air"/>
    <s v="GEN MTC: ALL OTHER MAINT."/>
    <s v="P42100: GENERATION"/>
    <n v="0"/>
    <n v="0"/>
    <n v="0"/>
    <n v="0"/>
    <n v="80100"/>
    <n v="0"/>
    <n v="0"/>
    <n v="0"/>
    <n v="0"/>
    <n v="0"/>
    <n v="0"/>
    <n v="0"/>
    <n v="80100"/>
    <n v="60075"/>
    <n v="0"/>
  </r>
  <r>
    <s v="PPLETO: TOTAL OPERATING EXPENSE"/>
    <m/>
    <n v="512100"/>
    <s v="MTCE-BOILER PLANT"/>
    <x v="1"/>
    <s v="0311 - TRIMBLE COUNTY 1 - GENERATION"/>
    <x v="0"/>
    <s v="PNTL: TOTAL NON-LABOR"/>
    <s v="TC-CBA"/>
    <s v="Combustion Air"/>
    <s v="GEN MTC: ALL OTHER MAINT."/>
    <s v="P42100: GENERATION"/>
    <n v="0"/>
    <n v="0"/>
    <n v="0"/>
    <n v="0"/>
    <n v="82503"/>
    <n v="0"/>
    <n v="0"/>
    <n v="0"/>
    <n v="0"/>
    <n v="0"/>
    <n v="0"/>
    <n v="0"/>
    <n v="82503"/>
    <n v="61877.25"/>
    <n v="0"/>
  </r>
  <r>
    <s v="PPLETO: TOTAL OPERATING EXPENSE"/>
    <m/>
    <n v="512100"/>
    <s v="MTCE-BOILER PLANT"/>
    <x v="1"/>
    <s v="0311 - TRIMBLE COUNTY 1 - GENERATION"/>
    <x v="1"/>
    <s v="PNTL: TOTAL NON-LABOR"/>
    <s v="TC-CBA"/>
    <s v="Combustion Air"/>
    <s v="GEN MTC: ALL OTHER MAINT."/>
    <s v="P42100: GENERATION"/>
    <n v="0"/>
    <n v="0"/>
    <n v="0"/>
    <n v="0"/>
    <n v="84978"/>
    <n v="0"/>
    <n v="0"/>
    <n v="0"/>
    <n v="0"/>
    <n v="0"/>
    <n v="0"/>
    <n v="0"/>
    <n v="84978"/>
    <n v="63733.5"/>
    <n v="0"/>
  </r>
  <r>
    <s v="PPLETO: TOTAL OPERATING EXPENSE"/>
    <m/>
    <n v="512100"/>
    <s v="MTCE-BOILER PLANT"/>
    <x v="1"/>
    <s v="0311 - TRIMBLE COUNTY 1 - GENERATION"/>
    <x v="2"/>
    <s v="PNTL: TOTAL NON-LABOR"/>
    <s v="TC-CBA"/>
    <s v="Combustion Air"/>
    <s v="GEN MTC: ALL OTHER MAINT."/>
    <s v="P42100: GENERATION"/>
    <n v="0"/>
    <n v="0"/>
    <n v="0"/>
    <n v="0"/>
    <n v="87525"/>
    <n v="0"/>
    <n v="0"/>
    <n v="0"/>
    <n v="0"/>
    <n v="0"/>
    <n v="0"/>
    <n v="0"/>
    <n v="87525"/>
    <n v="65643.75"/>
    <n v="0"/>
  </r>
  <r>
    <s v="PPLETO: TOTAL OPERATING EXPENSE"/>
    <m/>
    <n v="512100"/>
    <s v="MTCE-BOILER PLANT"/>
    <x v="1"/>
    <s v="0311 - TRIMBLE COUNTY 1 - GENERATION"/>
    <x v="3"/>
    <s v="PNTL: TOTAL NON-LABOR"/>
    <s v="TC-CBA"/>
    <s v="Combustion Air"/>
    <s v="GEN MTC: ALL OTHER MAINT."/>
    <s v="P42100: GENERATION"/>
    <n v="0"/>
    <n v="0"/>
    <n v="0"/>
    <n v="0"/>
    <n v="90153"/>
    <n v="0"/>
    <n v="0"/>
    <n v="0"/>
    <n v="0"/>
    <n v="0"/>
    <n v="0"/>
    <n v="0"/>
    <n v="90153"/>
    <n v="67614.75"/>
    <n v="0"/>
  </r>
  <r>
    <s v="PPLETO: TOTAL OPERATING EXPENSE"/>
    <m/>
    <n v="512100"/>
    <s v="MTCE-BOILER PLANT"/>
    <x v="1"/>
    <s v="0311 - TRIMBLE COUNTY 1 - GENERATION"/>
    <x v="4"/>
    <s v="PNTL: TOTAL NON-LABOR"/>
    <s v="TC-CBA"/>
    <s v="Combustion Air"/>
    <s v="GEN MTC: ALL OTHER MAINT."/>
    <s v="P42100: GENERATION"/>
    <n v="0"/>
    <n v="0"/>
    <n v="0"/>
    <n v="0"/>
    <n v="92860"/>
    <n v="0"/>
    <n v="0"/>
    <n v="0"/>
    <n v="0"/>
    <n v="0"/>
    <n v="0"/>
    <n v="0"/>
    <n v="92860"/>
    <n v="69645"/>
    <n v="0"/>
  </r>
  <r>
    <s v="PPLETO: TOTAL OPERATING EXPENSE"/>
    <m/>
    <n v="512100"/>
    <s v="MTCE-BOILER PLANT"/>
    <x v="1"/>
    <s v="0321 - TRIMBLE COUNTY 2 - GENERATION"/>
    <x v="5"/>
    <s v="PNTL: TOTAL NON-LABOR"/>
    <s v="TC-CCW"/>
    <s v="Closed Cooling Water - 002650"/>
    <s v="GEN MTC: WATER SYSTEMS"/>
    <s v="P42100: GENERATION"/>
    <n v="0"/>
    <n v="0"/>
    <n v="0"/>
    <n v="0"/>
    <n v="0"/>
    <n v="0"/>
    <n v="0"/>
    <n v="0"/>
    <n v="0"/>
    <n v="15925"/>
    <n v="0"/>
    <n v="0"/>
    <n v="15925"/>
    <n v="0"/>
    <n v="11943.75"/>
  </r>
  <r>
    <s v="PPLETO: TOTAL OPERATING EXPENSE"/>
    <m/>
    <n v="512100"/>
    <s v="MTCE-BOILER PLANT"/>
    <x v="1"/>
    <s v="0321 - TRIMBLE COUNTY 2 - GENERATION"/>
    <x v="6"/>
    <s v="PNTL: TOTAL NON-LABOR"/>
    <s v="TC-CCW"/>
    <s v="Closed Cooling Water - 002650"/>
    <s v="GEN MTC: WATER SYSTEMS"/>
    <s v="P42100: GENERATION"/>
    <n v="0"/>
    <n v="0"/>
    <n v="0"/>
    <n v="0"/>
    <n v="0"/>
    <n v="0"/>
    <n v="0"/>
    <n v="0"/>
    <n v="0"/>
    <n v="15925"/>
    <n v="0"/>
    <n v="0"/>
    <n v="15925"/>
    <n v="0"/>
    <n v="11943.75"/>
  </r>
  <r>
    <s v="PPLETO: TOTAL OPERATING EXPENSE"/>
    <m/>
    <n v="512100"/>
    <s v="MTCE-BOILER PLANT"/>
    <x v="1"/>
    <s v="0321 - TRIMBLE COUNTY 2 - GENERATION"/>
    <x v="7"/>
    <s v="PNTL: TOTAL NON-LABOR"/>
    <s v="TC-CCW"/>
    <s v="Closed Cooling Water - 002650"/>
    <s v="GEN MTC: WATER SYSTEMS"/>
    <s v="P42100: GENERATION"/>
    <n v="0"/>
    <n v="0"/>
    <n v="0"/>
    <n v="0"/>
    <n v="0"/>
    <n v="0"/>
    <n v="0"/>
    <n v="0"/>
    <n v="0"/>
    <n v="15925"/>
    <n v="0"/>
    <n v="0"/>
    <n v="15925"/>
    <n v="0"/>
    <n v="11943.75"/>
  </r>
  <r>
    <s v="PPLETO: TOTAL OPERATING EXPENSE"/>
    <m/>
    <n v="512100"/>
    <s v="MTCE-BOILER PLANT"/>
    <x v="1"/>
    <s v="0321 - TRIMBLE COUNTY 2 - GENERATION"/>
    <x v="8"/>
    <s v="PNTL: TOTAL NON-LABOR"/>
    <s v="TC-CCW"/>
    <s v="Closed Cooling Water - 002650"/>
    <s v="GEN MTC: WATER SYSTEMS"/>
    <s v="P42100: GENERATION"/>
    <n v="0"/>
    <n v="0"/>
    <n v="0"/>
    <n v="0"/>
    <n v="0"/>
    <n v="0"/>
    <n v="0"/>
    <n v="0"/>
    <n v="0"/>
    <n v="15925"/>
    <n v="0"/>
    <n v="0"/>
    <n v="15925"/>
    <n v="0"/>
    <n v="11943.75"/>
  </r>
  <r>
    <s v="PPLETO: TOTAL OPERATING EXPENSE"/>
    <m/>
    <n v="512100"/>
    <s v="MTCE-BOILER PLANT"/>
    <x v="1"/>
    <s v="0321 - TRIMBLE COUNTY 2 - GENERATION"/>
    <x v="9"/>
    <s v="PNTL: TOTAL NON-LABOR"/>
    <s v="TC-CCW"/>
    <s v="Closed Cooling Water - 002650"/>
    <s v="GEN MTC: WATER SYSTEMS"/>
    <s v="P42100: GENERATION"/>
    <n v="0"/>
    <n v="0"/>
    <n v="0"/>
    <n v="0"/>
    <n v="0"/>
    <n v="0"/>
    <n v="0"/>
    <n v="0"/>
    <n v="0"/>
    <n v="15925"/>
    <n v="0"/>
    <n v="0"/>
    <n v="15925"/>
    <n v="0"/>
    <n v="11943.75"/>
  </r>
  <r>
    <s v="PPLETO: TOTAL OPERATING EXPENSE"/>
    <m/>
    <n v="512100"/>
    <s v="MTCE-BOILER PLANT"/>
    <x v="1"/>
    <s v="0321 - TRIMBLE COUNTY 2 - GENERATION"/>
    <x v="0"/>
    <s v="PNTL: TOTAL NON-LABOR"/>
    <s v="TC-CCW"/>
    <s v="Closed Cooling Water - 002650"/>
    <s v="GEN MTC: WATER SYSTEMS"/>
    <s v="P42100: GENERATION"/>
    <n v="0"/>
    <n v="0"/>
    <n v="0"/>
    <n v="0"/>
    <n v="0"/>
    <n v="0"/>
    <n v="0"/>
    <n v="0"/>
    <n v="0"/>
    <n v="16275"/>
    <n v="0"/>
    <n v="0"/>
    <n v="16275"/>
    <n v="0"/>
    <n v="12206.25"/>
  </r>
  <r>
    <s v="PPLETO: TOTAL OPERATING EXPENSE"/>
    <m/>
    <n v="512100"/>
    <s v="MTCE-BOILER PLANT"/>
    <x v="1"/>
    <s v="0321 - TRIMBLE COUNTY 2 - GENERATION"/>
    <x v="1"/>
    <s v="PNTL: TOTAL NON-LABOR"/>
    <s v="TC-CCW"/>
    <s v="Closed Cooling Water - 002650"/>
    <s v="GEN MTC: WATER SYSTEMS"/>
    <s v="P42100: GENERATION"/>
    <n v="0"/>
    <n v="0"/>
    <n v="0"/>
    <n v="0"/>
    <n v="0"/>
    <n v="0"/>
    <n v="0"/>
    <n v="0"/>
    <n v="0"/>
    <n v="16634"/>
    <n v="0"/>
    <n v="0"/>
    <n v="16634"/>
    <n v="0"/>
    <n v="12475.5"/>
  </r>
  <r>
    <s v="PPLETO: TOTAL OPERATING EXPENSE"/>
    <m/>
    <n v="512100"/>
    <s v="MTCE-BOILER PLANT"/>
    <x v="1"/>
    <s v="0321 - TRIMBLE COUNTY 2 - GENERATION"/>
    <x v="2"/>
    <s v="PNTL: TOTAL NON-LABOR"/>
    <s v="TC-CCW"/>
    <s v="Closed Cooling Water - 002650"/>
    <s v="GEN MTC: WATER SYSTEMS"/>
    <s v="P42100: GENERATION"/>
    <n v="0"/>
    <n v="0"/>
    <n v="0"/>
    <n v="0"/>
    <n v="0"/>
    <n v="0"/>
    <n v="0"/>
    <n v="0"/>
    <n v="0"/>
    <n v="17000"/>
    <n v="0"/>
    <n v="0"/>
    <n v="17000"/>
    <n v="0"/>
    <n v="12750"/>
  </r>
  <r>
    <s v="PPLETO: TOTAL OPERATING EXPENSE"/>
    <m/>
    <n v="512100"/>
    <s v="MTCE-BOILER PLANT"/>
    <x v="1"/>
    <s v="0321 - TRIMBLE COUNTY 2 - GENERATION"/>
    <x v="3"/>
    <s v="PNTL: TOTAL NON-LABOR"/>
    <s v="TC-CCW"/>
    <s v="Closed Cooling Water - 002650"/>
    <s v="GEN MTC: WATER SYSTEMS"/>
    <s v="P42100: GENERATION"/>
    <n v="0"/>
    <n v="0"/>
    <n v="0"/>
    <n v="0"/>
    <n v="0"/>
    <n v="0"/>
    <n v="0"/>
    <n v="0"/>
    <n v="0"/>
    <n v="17375"/>
    <n v="0"/>
    <n v="0"/>
    <n v="17375"/>
    <n v="0"/>
    <n v="13031.25"/>
  </r>
  <r>
    <s v="PPLETO: TOTAL OPERATING EXPENSE"/>
    <m/>
    <n v="512100"/>
    <s v="MTCE-BOILER PLANT"/>
    <x v="1"/>
    <s v="0321 - TRIMBLE COUNTY 2 - GENERATION"/>
    <x v="4"/>
    <s v="PNTL: TOTAL NON-LABOR"/>
    <s v="TC-CCW"/>
    <s v="Closed Cooling Water - 002650"/>
    <s v="GEN MTC: WATER SYSTEMS"/>
    <s v="P42100: GENERATION"/>
    <n v="0"/>
    <n v="0"/>
    <n v="0"/>
    <n v="0"/>
    <n v="0"/>
    <n v="0"/>
    <n v="0"/>
    <n v="0"/>
    <n v="0"/>
    <n v="17759"/>
    <n v="0"/>
    <n v="0"/>
    <n v="17759"/>
    <n v="0"/>
    <n v="13319.25"/>
  </r>
  <r>
    <s v="PPLETO: TOTAL OPERATING EXPENSE"/>
    <m/>
    <n v="512100"/>
    <s v="MTCE-BOILER PLANT"/>
    <x v="1"/>
    <s v="0321 - TRIMBLE COUNTY 2 - GENERATION"/>
    <x v="6"/>
    <s v="PNTL: TOTAL NON-LABOR"/>
    <s v="TC-PFCPUL"/>
    <s v="Coal Mills - 002650"/>
    <s v="GEN MTC: BOILER"/>
    <s v="P42100: GENERATION"/>
    <n v="0"/>
    <n v="0"/>
    <n v="0"/>
    <n v="8240"/>
    <n v="0"/>
    <n v="0"/>
    <n v="0"/>
    <n v="0"/>
    <n v="0"/>
    <n v="0"/>
    <n v="0"/>
    <n v="0"/>
    <n v="8240"/>
    <n v="0"/>
    <n v="6180"/>
  </r>
  <r>
    <s v="PPLETO: TOTAL OPERATING EXPENSE"/>
    <m/>
    <n v="512100"/>
    <s v="MTCE-BOILER PLANT"/>
    <x v="1"/>
    <s v="0321 - TRIMBLE COUNTY 2 - GENERATION"/>
    <x v="7"/>
    <s v="PNTL: TOTAL NON-LABOR"/>
    <s v="TC-PFCPUL"/>
    <s v="Coal Mills - 002650"/>
    <s v="GEN MTC: BOILER"/>
    <s v="P42100: GENERATION"/>
    <n v="0"/>
    <n v="0"/>
    <n v="0"/>
    <n v="8240"/>
    <n v="0"/>
    <n v="0"/>
    <n v="0"/>
    <n v="0"/>
    <n v="0"/>
    <n v="0"/>
    <n v="0"/>
    <n v="0"/>
    <n v="8240"/>
    <n v="0"/>
    <n v="6180"/>
  </r>
  <r>
    <s v="PPLETO: TOTAL OPERATING EXPENSE"/>
    <m/>
    <n v="512100"/>
    <s v="MTCE-BOILER PLANT"/>
    <x v="1"/>
    <s v="0321 - TRIMBLE COUNTY 2 - GENERATION"/>
    <x v="8"/>
    <s v="PNTL: TOTAL NON-LABOR"/>
    <s v="TC-PFCPUL"/>
    <s v="Coal Mills - 002650"/>
    <s v="GEN MTC: BOILER"/>
    <s v="P42100: GENERATION"/>
    <n v="0"/>
    <n v="0"/>
    <n v="0"/>
    <n v="8240"/>
    <n v="0"/>
    <n v="0"/>
    <n v="0"/>
    <n v="0"/>
    <n v="0"/>
    <n v="0"/>
    <n v="0"/>
    <n v="0"/>
    <n v="8240"/>
    <n v="0"/>
    <n v="6180"/>
  </r>
  <r>
    <s v="PPLETO: TOTAL OPERATING EXPENSE"/>
    <m/>
    <n v="512100"/>
    <s v="MTCE-BOILER PLANT"/>
    <x v="1"/>
    <s v="0321 - TRIMBLE COUNTY 2 - GENERATION"/>
    <x v="9"/>
    <s v="PNTL: TOTAL NON-LABOR"/>
    <s v="TC-PFCPUL"/>
    <s v="Coal Mills - 002650"/>
    <s v="GEN MTC: BOILER"/>
    <s v="P42100: GENERATION"/>
    <n v="0"/>
    <n v="0"/>
    <n v="0"/>
    <n v="8240"/>
    <n v="0"/>
    <n v="0"/>
    <n v="0"/>
    <n v="0"/>
    <n v="0"/>
    <n v="0"/>
    <n v="0"/>
    <n v="0"/>
    <n v="8240"/>
    <n v="0"/>
    <n v="6180"/>
  </r>
  <r>
    <s v="PPLETO: TOTAL OPERATING EXPENSE"/>
    <m/>
    <n v="512100"/>
    <s v="MTCE-BOILER PLANT"/>
    <x v="1"/>
    <s v="0321 - TRIMBLE COUNTY 2 - GENERATION"/>
    <x v="0"/>
    <s v="PNTL: TOTAL NON-LABOR"/>
    <s v="TC-PFCPUL"/>
    <s v="Coal Mills - 002650"/>
    <s v="GEN MTC: BOILER"/>
    <s v="P42100: GENERATION"/>
    <n v="0"/>
    <n v="0"/>
    <n v="0"/>
    <n v="8405"/>
    <n v="0"/>
    <n v="0"/>
    <n v="0"/>
    <n v="0"/>
    <n v="0"/>
    <n v="0"/>
    <n v="0"/>
    <n v="0"/>
    <n v="8405"/>
    <n v="0"/>
    <n v="6303.75"/>
  </r>
  <r>
    <s v="PPLETO: TOTAL OPERATING EXPENSE"/>
    <m/>
    <n v="512100"/>
    <s v="MTCE-BOILER PLANT"/>
    <x v="1"/>
    <s v="0321 - TRIMBLE COUNTY 2 - GENERATION"/>
    <x v="1"/>
    <s v="PNTL: TOTAL NON-LABOR"/>
    <s v="TC-PFCPUL"/>
    <s v="Coal Mills - 002650"/>
    <s v="GEN MTC: BOILER"/>
    <s v="P42100: GENERATION"/>
    <n v="0"/>
    <n v="0"/>
    <n v="0"/>
    <n v="8573"/>
    <n v="0"/>
    <n v="0"/>
    <n v="0"/>
    <n v="0"/>
    <n v="0"/>
    <n v="0"/>
    <n v="0"/>
    <n v="0"/>
    <n v="8573"/>
    <n v="0"/>
    <n v="6429.75"/>
  </r>
  <r>
    <s v="PPLETO: TOTAL OPERATING EXPENSE"/>
    <m/>
    <n v="512100"/>
    <s v="MTCE-BOILER PLANT"/>
    <x v="1"/>
    <s v="0321 - TRIMBLE COUNTY 2 - GENERATION"/>
    <x v="2"/>
    <s v="PNTL: TOTAL NON-LABOR"/>
    <s v="TC-PFCPUL"/>
    <s v="Coal Mills - 002650"/>
    <s v="GEN MTC: BOILER"/>
    <s v="P42100: GENERATION"/>
    <n v="0"/>
    <n v="0"/>
    <n v="0"/>
    <n v="8744"/>
    <n v="0"/>
    <n v="0"/>
    <n v="0"/>
    <n v="0"/>
    <n v="0"/>
    <n v="0"/>
    <n v="0"/>
    <n v="0"/>
    <n v="8744"/>
    <n v="0"/>
    <n v="6558"/>
  </r>
  <r>
    <s v="PPLETO: TOTAL OPERATING EXPENSE"/>
    <m/>
    <n v="512100"/>
    <s v="MTCE-BOILER PLANT"/>
    <x v="1"/>
    <s v="0321 - TRIMBLE COUNTY 2 - GENERATION"/>
    <x v="3"/>
    <s v="PNTL: TOTAL NON-LABOR"/>
    <s v="TC-PFCPUL"/>
    <s v="Coal Mills - 002650"/>
    <s v="GEN MTC: BOILER"/>
    <s v="P42100: GENERATION"/>
    <n v="0"/>
    <n v="0"/>
    <n v="0"/>
    <n v="8919"/>
    <n v="0"/>
    <n v="0"/>
    <n v="0"/>
    <n v="0"/>
    <n v="0"/>
    <n v="0"/>
    <n v="0"/>
    <n v="0"/>
    <n v="8919"/>
    <n v="0"/>
    <n v="6689.25"/>
  </r>
  <r>
    <s v="PPLETO: TOTAL OPERATING EXPENSE"/>
    <m/>
    <n v="512100"/>
    <s v="MTCE-BOILER PLANT"/>
    <x v="1"/>
    <s v="0321 - TRIMBLE COUNTY 2 - GENERATION"/>
    <x v="4"/>
    <s v="PNTL: TOTAL NON-LABOR"/>
    <s v="TC-PFCPUL"/>
    <s v="Coal Mills - 002650"/>
    <s v="GEN MTC: BOILER"/>
    <s v="P42100: GENERATION"/>
    <n v="0"/>
    <n v="0"/>
    <n v="0"/>
    <n v="9098"/>
    <n v="0"/>
    <n v="0"/>
    <n v="0"/>
    <n v="0"/>
    <n v="0"/>
    <n v="0"/>
    <n v="0"/>
    <n v="0"/>
    <n v="9098"/>
    <n v="0"/>
    <n v="6823.5"/>
  </r>
  <r>
    <s v="PPLETO: TOTAL OPERATING EXPENSE"/>
    <m/>
    <n v="512100"/>
    <s v="MTCE-BOILER PLANT"/>
    <x v="1"/>
    <s v="0321 - TRIMBLE COUNTY 2 - GENERATION"/>
    <x v="5"/>
    <s v="PLTL: TOTAL LABOR"/>
    <s v="TC2S21OUT"/>
    <s v="TC2 SPRING 2021 PLANNED OUTAGE"/>
    <s v="GEN O M: OUTAGES"/>
    <s v="P42100: GENERATION"/>
    <n v="0"/>
    <n v="0"/>
    <n v="0"/>
    <n v="300000"/>
    <n v="0"/>
    <n v="0"/>
    <n v="0"/>
    <n v="0"/>
    <n v="0"/>
    <n v="0"/>
    <n v="0"/>
    <n v="0"/>
    <n v="300000"/>
    <n v="0"/>
    <n v="225000"/>
  </r>
  <r>
    <s v="PPLETO: TOTAL OPERATING EXPENSE"/>
    <m/>
    <n v="512100"/>
    <s v="MTCE-BOILER PLANT"/>
    <x v="1"/>
    <s v="0321 - TRIMBLE COUNTY 2 - GENERATION"/>
    <x v="1"/>
    <s v="PLTL: TOTAL LABOR"/>
    <s v="TC2S27OUT"/>
    <s v="TC2 SPRING 2027 OUTAGE"/>
    <s v="GEN O M: OUTAGES"/>
    <s v="P42100: GENERATION"/>
    <n v="0"/>
    <n v="0"/>
    <n v="0"/>
    <n v="315000"/>
    <n v="0"/>
    <n v="0"/>
    <n v="0"/>
    <n v="0"/>
    <n v="0"/>
    <n v="0"/>
    <n v="0"/>
    <n v="0"/>
    <n v="315000"/>
    <n v="0"/>
    <n v="236250"/>
  </r>
  <r>
    <s v="PPLETO: TOTAL OPERATING EXPENSE"/>
    <m/>
    <n v="512100"/>
    <s v="MTCE-BOILER PLANT"/>
    <x v="1"/>
    <s v="0321 - TRIMBLE COUNTY 2 - GENERATION"/>
    <x v="3"/>
    <s v="PLTL: TOTAL LABOR"/>
    <s v="TC2S29OUT"/>
    <s v="TC2 29 OUTAGE"/>
    <s v="GEN O M: OUTAGES"/>
    <s v="P42100: GENERATION"/>
    <n v="0"/>
    <n v="0"/>
    <n v="0"/>
    <n v="320000"/>
    <n v="0"/>
    <n v="0"/>
    <n v="0"/>
    <n v="0"/>
    <n v="0"/>
    <n v="0"/>
    <n v="0"/>
    <n v="0"/>
    <n v="320000"/>
    <n v="0"/>
    <n v="240000"/>
  </r>
  <r>
    <s v="PPLETO: TOTAL OPERATING EXPENSE"/>
    <m/>
    <n v="512100"/>
    <s v="MTCE-BOILER PLANT"/>
    <x v="1"/>
    <s v="0321 - TRIMBLE COUNTY 2 - GENERATION"/>
    <x v="6"/>
    <s v="PLTL: TOTAL LABOR"/>
    <s v="TC2S22OUT"/>
    <s v="TC2 SPRING 2022 PLANNED OUTAGE"/>
    <s v="GEN O M: OUTAGES"/>
    <s v="P42100: GENERATION"/>
    <n v="0"/>
    <n v="0"/>
    <n v="0"/>
    <n v="453825"/>
    <n v="0"/>
    <n v="0"/>
    <n v="0"/>
    <n v="0"/>
    <n v="0"/>
    <n v="0"/>
    <n v="0"/>
    <n v="0"/>
    <n v="453825"/>
    <n v="0"/>
    <n v="340368.75"/>
  </r>
  <r>
    <s v="PPLETO: TOTAL OPERATING EXPENSE"/>
    <m/>
    <n v="512100"/>
    <s v="MTCE-BOILER PLANT"/>
    <x v="1"/>
    <s v="0321 - TRIMBLE COUNTY 2 - GENERATION"/>
    <x v="4"/>
    <s v="PLTL: TOTAL LABOR"/>
    <s v="TC2S30OUT"/>
    <s v="TC2 SPRING PLANNED OUTAGE"/>
    <s v="GEN O M: OUTAGES"/>
    <s v="P42100: GENERATION"/>
    <n v="0"/>
    <n v="0"/>
    <n v="0"/>
    <n v="480000"/>
    <n v="0"/>
    <n v="0"/>
    <n v="0"/>
    <n v="0"/>
    <n v="0"/>
    <n v="0"/>
    <n v="0"/>
    <n v="0"/>
    <n v="480000"/>
    <n v="0"/>
    <n v="360000"/>
  </r>
  <r>
    <s v="PPLETO: TOTAL OPERATING EXPENSE"/>
    <m/>
    <n v="512100"/>
    <s v="MTCE-BOILER PLANT"/>
    <x v="1"/>
    <s v="0321 - TRIMBLE COUNTY 2 - GENERATION"/>
    <x v="8"/>
    <s v="PLTL: TOTAL LABOR"/>
    <s v="TC2S24OUT"/>
    <s v="TC2 SPRING 2024 PLANNED OUTAGE"/>
    <s v="GEN O M: OUTAGES"/>
    <s v="P42100: GENERATION"/>
    <n v="0"/>
    <n v="0"/>
    <n v="0"/>
    <n v="481027"/>
    <n v="0"/>
    <n v="0"/>
    <n v="0"/>
    <n v="0"/>
    <n v="0"/>
    <n v="0"/>
    <n v="0"/>
    <n v="0"/>
    <n v="481027"/>
    <n v="0"/>
    <n v="360770.25"/>
  </r>
  <r>
    <s v="PPLETO: TOTAL OPERATING EXPENSE"/>
    <m/>
    <n v="512100"/>
    <s v="MTCE-BOILER PLANT"/>
    <x v="1"/>
    <s v="0321 - TRIMBLE COUNTY 2 - GENERATION"/>
    <x v="2"/>
    <s v="PLTL: TOTAL LABOR"/>
    <s v="TC2S28OUT"/>
    <s v="TC2 PLANNED OUTAGE SPRING 2028"/>
    <s v="GEN O M: OUTAGES"/>
    <s v="P42100: GENERATION"/>
    <n v="0"/>
    <n v="0"/>
    <n v="0"/>
    <n v="540482"/>
    <n v="0"/>
    <n v="0"/>
    <n v="0"/>
    <n v="0"/>
    <n v="0"/>
    <n v="0"/>
    <n v="0"/>
    <n v="0"/>
    <n v="540482"/>
    <n v="0"/>
    <n v="405361.5"/>
  </r>
  <r>
    <s v="PPLETO: TOTAL OPERATING EXPENSE"/>
    <m/>
    <n v="512100"/>
    <s v="MTCE-BOILER PLANT"/>
    <x v="1"/>
    <s v="0321 - TRIMBLE COUNTY 2 - GENERATION"/>
    <x v="0"/>
    <s v="PLTL: TOTAL LABOR"/>
    <s v="TC2S26OUT"/>
    <s v="TC2 SPRING 2026 PLANNED OUTAGE"/>
    <s v="GEN O M: OUTAGES"/>
    <s v="P42100: GENERATION"/>
    <n v="0"/>
    <n v="0"/>
    <n v="0"/>
    <n v="1019776"/>
    <n v="0"/>
    <n v="0"/>
    <n v="0"/>
    <n v="0"/>
    <n v="0"/>
    <n v="0"/>
    <n v="0"/>
    <n v="0"/>
    <n v="1019776"/>
    <n v="0"/>
    <n v="764832"/>
  </r>
  <r>
    <s v="PPLETO: TOTAL OPERATING EXPENSE"/>
    <m/>
    <n v="512100"/>
    <s v="MTCE-BOILER PLANT"/>
    <x v="1"/>
    <s v="0321 - TRIMBLE COUNTY 2 - GENERATION"/>
    <x v="1"/>
    <s v="PNTL: TOTAL NON-LABOR"/>
    <s v="TC2S27OUT"/>
    <s v="TC2 SPRING 2027 OUTAGE"/>
    <s v="GEN O M: OUTAGES"/>
    <s v="P42100: GENERATION"/>
    <n v="0"/>
    <n v="0"/>
    <n v="0"/>
    <n v="1881000"/>
    <n v="0"/>
    <n v="0"/>
    <n v="0"/>
    <n v="0"/>
    <n v="0"/>
    <n v="0"/>
    <n v="0"/>
    <n v="0"/>
    <n v="1881000"/>
    <n v="0"/>
    <n v="1410750"/>
  </r>
  <r>
    <s v="PPLETO: TOTAL OPERATING EXPENSE"/>
    <m/>
    <n v="512100"/>
    <s v="MTCE-BOILER PLANT"/>
    <x v="1"/>
    <s v="0321 - TRIMBLE COUNTY 2 - GENERATION"/>
    <x v="3"/>
    <s v="PNTL: TOTAL NON-LABOR"/>
    <s v="TC2S29OUT"/>
    <s v="TC2 29 OUTAGE"/>
    <s v="GEN O M: OUTAGES"/>
    <s v="P42100: GENERATION"/>
    <n v="0"/>
    <n v="0"/>
    <n v="0"/>
    <n v="1981000"/>
    <n v="0"/>
    <n v="0"/>
    <n v="0"/>
    <n v="0"/>
    <n v="0"/>
    <n v="0"/>
    <n v="0"/>
    <n v="0"/>
    <n v="1981000"/>
    <n v="0"/>
    <n v="1485750"/>
  </r>
  <r>
    <s v="PPLETO: TOTAL OPERATING EXPENSE"/>
    <m/>
    <n v="512100"/>
    <s v="MTCE-BOILER PLANT"/>
    <x v="1"/>
    <s v="0321 - TRIMBLE COUNTY 2 - GENERATION"/>
    <x v="2"/>
    <s v="PNTL: TOTAL NON-LABOR"/>
    <s v="TC2S28OUT"/>
    <s v="TC2 PLANNED OUTAGE SPRING 2028"/>
    <s v="GEN O M: OUTAGES"/>
    <s v="P42100: GENERATION"/>
    <n v="0"/>
    <n v="0"/>
    <n v="0"/>
    <n v="4569689"/>
    <n v="0"/>
    <n v="0"/>
    <n v="0"/>
    <n v="0"/>
    <n v="0"/>
    <n v="0"/>
    <n v="0"/>
    <n v="0"/>
    <n v="4569689"/>
    <n v="0"/>
    <n v="3427266.75"/>
  </r>
  <r>
    <s v="PPLETO: TOTAL OPERATING EXPENSE"/>
    <m/>
    <n v="512100"/>
    <s v="MTCE-BOILER PLANT"/>
    <x v="1"/>
    <s v="0321 - TRIMBLE COUNTY 2 - GENERATION"/>
    <x v="4"/>
    <s v="PNTL: TOTAL NON-LABOR"/>
    <s v="TC2S30OUT"/>
    <s v="TC2 SPRING PLANNED OUTAGE"/>
    <s v="GEN O M: OUTAGES"/>
    <s v="P42100: GENERATION"/>
    <n v="0"/>
    <n v="0"/>
    <n v="0"/>
    <n v="5780171"/>
    <n v="0"/>
    <n v="0"/>
    <n v="0"/>
    <n v="0"/>
    <n v="0"/>
    <n v="0"/>
    <n v="0"/>
    <n v="0"/>
    <n v="5780171"/>
    <n v="0"/>
    <n v="4335128.25"/>
  </r>
  <r>
    <s v="PPLETO: TOTAL OPERATING EXPENSE"/>
    <m/>
    <n v="512100"/>
    <s v="MTCE-BOILER PLANT"/>
    <x v="1"/>
    <s v="0321 - TRIMBLE COUNTY 2 - GENERATION"/>
    <x v="0"/>
    <s v="PNTL: TOTAL NON-LABOR"/>
    <s v="TC2S26OUT"/>
    <s v="TC2 SPRING 2026 PLANNED OUTAGE"/>
    <s v="GEN O M: OUTAGES"/>
    <s v="P42100: GENERATION"/>
    <n v="0"/>
    <n v="0"/>
    <n v="0"/>
    <n v="6080907"/>
    <n v="0"/>
    <n v="0"/>
    <n v="0"/>
    <n v="0"/>
    <n v="0"/>
    <n v="0"/>
    <n v="0"/>
    <n v="0"/>
    <n v="6080907"/>
    <n v="0"/>
    <n v="4560680.25"/>
  </r>
  <r>
    <s v="PPLETO: TOTAL OPERATING EXPENSE"/>
    <m/>
    <n v="512100"/>
    <s v="MTCE-BOILER PLANT"/>
    <x v="1"/>
    <s v="0301 - TRIMBLE COUNTY COMMON-GENERATION"/>
    <x v="5"/>
    <s v="PNTL: TOTAL NON-LABOR"/>
    <s v="TC000AF-"/>
    <s v="Auxiliary Fuel"/>
    <s v="GEN MTC: BOILER"/>
    <s v="P42100: GENERATION"/>
    <n v="0"/>
    <n v="0"/>
    <n v="1000"/>
    <n v="0"/>
    <n v="1000"/>
    <n v="1000"/>
    <n v="0"/>
    <n v="0"/>
    <n v="0"/>
    <n v="2000"/>
    <n v="0"/>
    <n v="3000"/>
    <n v="8000"/>
    <n v="2419.0584719999997"/>
    <n v="3580.9415280000003"/>
  </r>
  <r>
    <s v="PPLETO: TOTAL OPERATING EXPENSE"/>
    <m/>
    <n v="512100"/>
    <s v="MTCE-BOILER PLANT"/>
    <x v="1"/>
    <s v="0301 - TRIMBLE COUNTY COMMON-GENERATION"/>
    <x v="6"/>
    <s v="PNTL: TOTAL NON-LABOR"/>
    <s v="TC000AF-"/>
    <s v="Auxiliary Fuel"/>
    <s v="GEN MTC: BOILER"/>
    <s v="P42100: GENERATION"/>
    <n v="0"/>
    <n v="0"/>
    <n v="1000"/>
    <n v="0"/>
    <n v="1000"/>
    <n v="1000"/>
    <n v="0"/>
    <n v="0"/>
    <n v="0"/>
    <n v="2000"/>
    <n v="0"/>
    <n v="3000"/>
    <n v="8000"/>
    <n v="2419.0584719999997"/>
    <n v="3580.9415280000003"/>
  </r>
  <r>
    <s v="PPLETO: TOTAL OPERATING EXPENSE"/>
    <m/>
    <n v="512100"/>
    <s v="MTCE-BOILER PLANT"/>
    <x v="1"/>
    <s v="0301 - TRIMBLE COUNTY COMMON-GENERATION"/>
    <x v="7"/>
    <s v="PNTL: TOTAL NON-LABOR"/>
    <s v="TC000AF-"/>
    <s v="Auxiliary Fuel"/>
    <s v="GEN MTC: BOILER"/>
    <s v="P42100: GENERATION"/>
    <n v="0"/>
    <n v="0"/>
    <n v="1000"/>
    <n v="0"/>
    <n v="1000"/>
    <n v="1000"/>
    <n v="0"/>
    <n v="0"/>
    <n v="0"/>
    <n v="2000"/>
    <n v="0"/>
    <n v="3000"/>
    <n v="8000"/>
    <n v="2419.0584719999997"/>
    <n v="3580.9415280000003"/>
  </r>
  <r>
    <s v="PPLETO: TOTAL OPERATING EXPENSE"/>
    <m/>
    <n v="512100"/>
    <s v="MTCE-BOILER PLANT"/>
    <x v="1"/>
    <s v="0301 - TRIMBLE COUNTY COMMON-GENERATION"/>
    <x v="8"/>
    <s v="PNTL: TOTAL NON-LABOR"/>
    <s v="TC000AF-"/>
    <s v="Auxiliary Fuel"/>
    <s v="GEN MTC: BOILER"/>
    <s v="P42100: GENERATION"/>
    <n v="0"/>
    <n v="0"/>
    <n v="1000"/>
    <n v="0"/>
    <n v="1000"/>
    <n v="1000"/>
    <n v="0"/>
    <n v="0"/>
    <n v="0"/>
    <n v="2000"/>
    <n v="0"/>
    <n v="3000"/>
    <n v="8000"/>
    <n v="2419.0584719999997"/>
    <n v="3580.9415280000003"/>
  </r>
  <r>
    <s v="PPLETO: TOTAL OPERATING EXPENSE"/>
    <m/>
    <n v="512100"/>
    <s v="MTCE-BOILER PLANT"/>
    <x v="1"/>
    <s v="0301 - TRIMBLE COUNTY COMMON-GENERATION"/>
    <x v="9"/>
    <s v="PNTL: TOTAL NON-LABOR"/>
    <s v="TC000AF-"/>
    <s v="Auxiliary Fuel"/>
    <s v="GEN MTC: BOILER"/>
    <s v="P42100: GENERATION"/>
    <n v="0"/>
    <n v="0"/>
    <n v="1000"/>
    <n v="0"/>
    <n v="1000"/>
    <n v="1000"/>
    <n v="0"/>
    <n v="0"/>
    <n v="0"/>
    <n v="2000"/>
    <n v="0"/>
    <n v="3000"/>
    <n v="8000"/>
    <n v="2419.0584719999997"/>
    <n v="3580.9415280000003"/>
  </r>
  <r>
    <s v="PPLETO: TOTAL OPERATING EXPENSE"/>
    <m/>
    <n v="512100"/>
    <s v="MTCE-BOILER PLANT"/>
    <x v="1"/>
    <s v="0301 - TRIMBLE COUNTY COMMON-GENERATION"/>
    <x v="0"/>
    <s v="PNTL: TOTAL NON-LABOR"/>
    <s v="TC000AF-"/>
    <s v="Auxiliary Fuel"/>
    <s v="GEN MTC: BOILER"/>
    <s v="P42100: GENERATION"/>
    <n v="0"/>
    <n v="0"/>
    <n v="1020"/>
    <n v="0"/>
    <n v="1020"/>
    <n v="1020"/>
    <n v="0"/>
    <n v="0"/>
    <n v="0"/>
    <n v="2040"/>
    <n v="0"/>
    <n v="3060"/>
    <n v="8160"/>
    <n v="2467.4396414399998"/>
    <n v="3652.5603585600002"/>
  </r>
  <r>
    <s v="PPLETO: TOTAL OPERATING EXPENSE"/>
    <m/>
    <n v="512100"/>
    <s v="MTCE-BOILER PLANT"/>
    <x v="1"/>
    <s v="0301 - TRIMBLE COUNTY COMMON-GENERATION"/>
    <x v="1"/>
    <s v="PNTL: TOTAL NON-LABOR"/>
    <s v="TC000AF-"/>
    <s v="Auxiliary Fuel"/>
    <s v="GEN MTC: BOILER"/>
    <s v="P42100: GENERATION"/>
    <n v="0"/>
    <n v="0"/>
    <n v="1040"/>
    <n v="0"/>
    <n v="1040"/>
    <n v="1040"/>
    <n v="0"/>
    <n v="0"/>
    <n v="0"/>
    <n v="2081"/>
    <n v="0"/>
    <n v="3121"/>
    <n v="8323"/>
    <n v="2516.7279578069997"/>
    <n v="3725.5220421930003"/>
  </r>
  <r>
    <s v="PPLETO: TOTAL OPERATING EXPENSE"/>
    <m/>
    <n v="512100"/>
    <s v="MTCE-BOILER PLANT"/>
    <x v="1"/>
    <s v="0301 - TRIMBLE COUNTY COMMON-GENERATION"/>
    <x v="2"/>
    <s v="PNTL: TOTAL NON-LABOR"/>
    <s v="TC000AF-"/>
    <s v="Auxiliary Fuel"/>
    <s v="GEN MTC: BOILER"/>
    <s v="P42100: GENERATION"/>
    <n v="0"/>
    <n v="0"/>
    <n v="1061"/>
    <n v="0"/>
    <n v="1061"/>
    <n v="1061"/>
    <n v="0"/>
    <n v="0"/>
    <n v="0"/>
    <n v="2122"/>
    <n v="0"/>
    <n v="3184"/>
    <n v="8490"/>
    <n v="2567.22580341"/>
    <n v="3800.27419659"/>
  </r>
  <r>
    <s v="PPLETO: TOTAL OPERATING EXPENSE"/>
    <m/>
    <n v="512100"/>
    <s v="MTCE-BOILER PLANT"/>
    <x v="1"/>
    <s v="0301 - TRIMBLE COUNTY COMMON-GENERATION"/>
    <x v="3"/>
    <s v="PNTL: TOTAL NON-LABOR"/>
    <s v="TC000AF-"/>
    <s v="Auxiliary Fuel"/>
    <s v="GEN MTC: BOILER"/>
    <s v="P42100: GENERATION"/>
    <n v="0"/>
    <n v="0"/>
    <n v="1082"/>
    <n v="0"/>
    <n v="1082"/>
    <n v="1082"/>
    <n v="0"/>
    <n v="0"/>
    <n v="0"/>
    <n v="2165"/>
    <n v="0"/>
    <n v="3247"/>
    <n v="8659"/>
    <n v="2618.3284136309999"/>
    <n v="3875.9215863690001"/>
  </r>
  <r>
    <s v="PPLETO: TOTAL OPERATING EXPENSE"/>
    <m/>
    <n v="512100"/>
    <s v="MTCE-BOILER PLANT"/>
    <x v="1"/>
    <s v="0301 - TRIMBLE COUNTY COMMON-GENERATION"/>
    <x v="4"/>
    <s v="PNTL: TOTAL NON-LABOR"/>
    <s v="TC000AF-"/>
    <s v="Auxiliary Fuel"/>
    <s v="GEN MTC: BOILER"/>
    <s v="P42100: GENERATION"/>
    <n v="0"/>
    <n v="0"/>
    <n v="1104"/>
    <n v="0"/>
    <n v="1104"/>
    <n v="1104"/>
    <n v="0"/>
    <n v="0"/>
    <n v="0"/>
    <n v="2208"/>
    <n v="0"/>
    <n v="3312"/>
    <n v="8833"/>
    <n v="2670.9429353969999"/>
    <n v="3953.8070646030001"/>
  </r>
  <r>
    <s v="PPLETO: TOTAL OPERATING EXPENSE"/>
    <m/>
    <n v="512100"/>
    <s v="MTCE-BOILER PLANT"/>
    <x v="1"/>
    <s v="0311 - TRIMBLE COUNTY 1 - GENERATION"/>
    <x v="6"/>
    <s v="PNTL: TOTAL NON-LABOR"/>
    <s v="TC-BL-"/>
    <s v="Boiler - 002650"/>
    <s v="GEN MTC: BOILER"/>
    <s v="P42100: GENERATION"/>
    <n v="0"/>
    <n v="0"/>
    <n v="8246"/>
    <n v="0"/>
    <n v="52000"/>
    <n v="8246"/>
    <n v="0"/>
    <n v="8246"/>
    <n v="0"/>
    <n v="30304"/>
    <n v="0"/>
    <n v="0"/>
    <n v="107042"/>
    <n v="80281.5"/>
    <n v="0"/>
  </r>
  <r>
    <s v="PPLETO: TOTAL OPERATING EXPENSE"/>
    <m/>
    <n v="512100"/>
    <s v="MTCE-BOILER PLANT"/>
    <x v="1"/>
    <s v="0311 - TRIMBLE COUNTY 1 - GENERATION"/>
    <x v="7"/>
    <s v="PNTL: TOTAL NON-LABOR"/>
    <s v="TC-BL-"/>
    <s v="Boiler - 002650"/>
    <s v="GEN MTC: BOILER"/>
    <s v="P42100: GENERATION"/>
    <n v="0"/>
    <n v="0"/>
    <n v="8246"/>
    <n v="0"/>
    <n v="52000"/>
    <n v="8246"/>
    <n v="0"/>
    <n v="8246"/>
    <n v="0"/>
    <n v="30304"/>
    <n v="0"/>
    <n v="0"/>
    <n v="107042"/>
    <n v="80281.5"/>
    <n v="0"/>
  </r>
  <r>
    <s v="PPLETO: TOTAL OPERATING EXPENSE"/>
    <m/>
    <n v="512100"/>
    <s v="MTCE-BOILER PLANT"/>
    <x v="1"/>
    <s v="0311 - TRIMBLE COUNTY 1 - GENERATION"/>
    <x v="8"/>
    <s v="PNTL: TOTAL NON-LABOR"/>
    <s v="TC-BL-"/>
    <s v="Boiler - 002650"/>
    <s v="GEN MTC: BOILER"/>
    <s v="P42100: GENERATION"/>
    <n v="0"/>
    <n v="0"/>
    <n v="8246"/>
    <n v="0"/>
    <n v="52000"/>
    <n v="8246"/>
    <n v="0"/>
    <n v="8246"/>
    <n v="0"/>
    <n v="30304"/>
    <n v="0"/>
    <n v="0"/>
    <n v="107042"/>
    <n v="80281.5"/>
    <n v="0"/>
  </r>
  <r>
    <s v="PPLETO: TOTAL OPERATING EXPENSE"/>
    <m/>
    <n v="512100"/>
    <s v="MTCE-BOILER PLANT"/>
    <x v="1"/>
    <s v="0311 - TRIMBLE COUNTY 1 - GENERATION"/>
    <x v="9"/>
    <s v="PNTL: TOTAL NON-LABOR"/>
    <s v="TC-BL-"/>
    <s v="Boiler - 002650"/>
    <s v="GEN MTC: BOILER"/>
    <s v="P42100: GENERATION"/>
    <n v="0"/>
    <n v="0"/>
    <n v="8246"/>
    <n v="0"/>
    <n v="52000"/>
    <n v="8246"/>
    <n v="0"/>
    <n v="8246"/>
    <n v="0"/>
    <n v="30304"/>
    <n v="0"/>
    <n v="0"/>
    <n v="107042"/>
    <n v="80281.5"/>
    <n v="0"/>
  </r>
  <r>
    <s v="PPLETO: TOTAL OPERATING EXPENSE"/>
    <m/>
    <n v="512100"/>
    <s v="MTCE-BOILER PLANT"/>
    <x v="1"/>
    <s v="0311 - TRIMBLE COUNTY 1 - GENERATION"/>
    <x v="0"/>
    <s v="PNTL: TOTAL NON-LABOR"/>
    <s v="TC-BL-"/>
    <s v="Boiler - 002650"/>
    <s v="GEN MTC: BOILER"/>
    <s v="P42100: GENERATION"/>
    <n v="0"/>
    <n v="0"/>
    <n v="8411"/>
    <n v="0"/>
    <n v="53560"/>
    <n v="8411"/>
    <n v="0"/>
    <n v="8411"/>
    <n v="0"/>
    <n v="31140"/>
    <n v="0"/>
    <n v="0"/>
    <n v="109932"/>
    <n v="82449"/>
    <n v="0"/>
  </r>
  <r>
    <s v="PPLETO: TOTAL OPERATING EXPENSE"/>
    <m/>
    <n v="512100"/>
    <s v="MTCE-BOILER PLANT"/>
    <x v="1"/>
    <s v="0311 - TRIMBLE COUNTY 1 - GENERATION"/>
    <x v="1"/>
    <s v="PNTL: TOTAL NON-LABOR"/>
    <s v="TC-BL-"/>
    <s v="Boiler - 002650"/>
    <s v="GEN MTC: BOILER"/>
    <s v="P42100: GENERATION"/>
    <n v="0"/>
    <n v="0"/>
    <n v="8579"/>
    <n v="0"/>
    <n v="55167"/>
    <n v="8579"/>
    <n v="0"/>
    <n v="8579"/>
    <n v="0"/>
    <n v="32000"/>
    <n v="0"/>
    <n v="0"/>
    <n v="112903"/>
    <n v="84677.25"/>
    <n v="0"/>
  </r>
  <r>
    <s v="PPLETO: TOTAL OPERATING EXPENSE"/>
    <m/>
    <n v="512100"/>
    <s v="MTCE-BOILER PLANT"/>
    <x v="1"/>
    <s v="0311 - TRIMBLE COUNTY 1 - GENERATION"/>
    <x v="2"/>
    <s v="PNTL: TOTAL NON-LABOR"/>
    <s v="TC-BL-"/>
    <s v="Boiler - 002650"/>
    <s v="GEN MTC: BOILER"/>
    <s v="P42100: GENERATION"/>
    <n v="0"/>
    <n v="0"/>
    <n v="8751"/>
    <n v="0"/>
    <n v="56820"/>
    <n v="8750"/>
    <n v="0"/>
    <n v="8750"/>
    <n v="0"/>
    <n v="32883"/>
    <n v="0"/>
    <n v="0"/>
    <n v="115954"/>
    <n v="86965.5"/>
    <n v="0"/>
  </r>
  <r>
    <s v="PPLETO: TOTAL OPERATING EXPENSE"/>
    <m/>
    <n v="512100"/>
    <s v="MTCE-BOILER PLANT"/>
    <x v="1"/>
    <s v="0311 - TRIMBLE COUNTY 1 - GENERATION"/>
    <x v="3"/>
    <s v="PNTL: TOTAL NON-LABOR"/>
    <s v="TC-BL-"/>
    <s v="Boiler - 002650"/>
    <s v="GEN MTC: BOILER"/>
    <s v="P42100: GENERATION"/>
    <n v="0"/>
    <n v="0"/>
    <n v="8926"/>
    <n v="0"/>
    <n v="58526"/>
    <n v="8925"/>
    <n v="0"/>
    <n v="8925"/>
    <n v="0"/>
    <n v="33791"/>
    <n v="0"/>
    <n v="0"/>
    <n v="119093"/>
    <n v="89319.75"/>
    <n v="0"/>
  </r>
  <r>
    <s v="PPLETO: TOTAL OPERATING EXPENSE"/>
    <m/>
    <n v="512100"/>
    <s v="MTCE-BOILER PLANT"/>
    <x v="1"/>
    <s v="0311 - TRIMBLE COUNTY 1 - GENERATION"/>
    <x v="4"/>
    <s v="PNTL: TOTAL NON-LABOR"/>
    <s v="TC-BL-"/>
    <s v="Boiler - 002650"/>
    <s v="GEN MTC: BOILER"/>
    <s v="P42100: GENERATION"/>
    <n v="0"/>
    <n v="0"/>
    <n v="9105"/>
    <n v="0"/>
    <n v="60284"/>
    <n v="9104"/>
    <n v="0"/>
    <n v="9104"/>
    <n v="0"/>
    <n v="34727"/>
    <n v="0"/>
    <n v="0"/>
    <n v="122323"/>
    <n v="91742.25"/>
    <n v="0"/>
  </r>
  <r>
    <s v="PPLETO: TOTAL OPERATING EXPENSE"/>
    <m/>
    <n v="512100"/>
    <s v="MTCE-BOILER PLANT"/>
    <x v="1"/>
    <s v="0321 - TRIMBLE COUNTY 2 - GENERATION"/>
    <x v="5"/>
    <s v="PNTL: TOTAL NON-LABOR"/>
    <s v="TC000CA-"/>
    <s v="Compressed Air"/>
    <s v="GEN MTC: ALL OTHER MAINT."/>
    <s v="P42100: GENERATION"/>
    <n v="0"/>
    <n v="0"/>
    <n v="20000"/>
    <n v="15000"/>
    <n v="0"/>
    <n v="20000"/>
    <n v="20000"/>
    <n v="20000"/>
    <n v="37000"/>
    <n v="72000"/>
    <n v="16000"/>
    <n v="55000"/>
    <n v="275000"/>
    <n v="0"/>
    <n v="206250"/>
  </r>
  <r>
    <s v="PPLETO: TOTAL OPERATING EXPENSE"/>
    <m/>
    <n v="512100"/>
    <s v="MTCE-BOILER PLANT"/>
    <x v="1"/>
    <s v="0321 - TRIMBLE COUNTY 2 - GENERATION"/>
    <x v="6"/>
    <s v="PNTL: TOTAL NON-LABOR"/>
    <s v="TC000CA-"/>
    <s v="Compressed Air"/>
    <s v="GEN MTC: ALL OTHER MAINT."/>
    <s v="P42100: GENERATION"/>
    <n v="0"/>
    <n v="0"/>
    <n v="20000"/>
    <n v="15000"/>
    <n v="0"/>
    <n v="20000"/>
    <n v="20000"/>
    <n v="20000"/>
    <n v="37000"/>
    <n v="72000"/>
    <n v="16000"/>
    <n v="55000"/>
    <n v="275000"/>
    <n v="0"/>
    <n v="206250"/>
  </r>
  <r>
    <s v="PPLETO: TOTAL OPERATING EXPENSE"/>
    <m/>
    <n v="512100"/>
    <s v="MTCE-BOILER PLANT"/>
    <x v="1"/>
    <s v="0321 - TRIMBLE COUNTY 2 - GENERATION"/>
    <x v="7"/>
    <s v="PNTL: TOTAL NON-LABOR"/>
    <s v="TC000CA-"/>
    <s v="Compressed Air"/>
    <s v="GEN MTC: ALL OTHER MAINT."/>
    <s v="P42100: GENERATION"/>
    <n v="0"/>
    <n v="0"/>
    <n v="20000"/>
    <n v="15000"/>
    <n v="0"/>
    <n v="20000"/>
    <n v="20000"/>
    <n v="20000"/>
    <n v="37000"/>
    <n v="72000"/>
    <n v="16000"/>
    <n v="55000"/>
    <n v="275000"/>
    <n v="0"/>
    <n v="206250"/>
  </r>
  <r>
    <s v="PPLETO: TOTAL OPERATING EXPENSE"/>
    <m/>
    <n v="512100"/>
    <s v="MTCE-BOILER PLANT"/>
    <x v="1"/>
    <s v="0321 - TRIMBLE COUNTY 2 - GENERATION"/>
    <x v="8"/>
    <s v="PNTL: TOTAL NON-LABOR"/>
    <s v="TC000CA-"/>
    <s v="Compressed Air"/>
    <s v="GEN MTC: ALL OTHER MAINT."/>
    <s v="P42100: GENERATION"/>
    <n v="0"/>
    <n v="0"/>
    <n v="20000"/>
    <n v="15000"/>
    <n v="0"/>
    <n v="20000"/>
    <n v="20000"/>
    <n v="20000"/>
    <n v="37000"/>
    <n v="72000"/>
    <n v="16000"/>
    <n v="55000"/>
    <n v="275000"/>
    <n v="0"/>
    <n v="206250"/>
  </r>
  <r>
    <s v="PPLETO: TOTAL OPERATING EXPENSE"/>
    <m/>
    <n v="512100"/>
    <s v="MTCE-BOILER PLANT"/>
    <x v="1"/>
    <s v="0321 - TRIMBLE COUNTY 2 - GENERATION"/>
    <x v="9"/>
    <s v="PNTL: TOTAL NON-LABOR"/>
    <s v="TC000CA-"/>
    <s v="Compressed Air"/>
    <s v="GEN MTC: ALL OTHER MAINT."/>
    <s v="P42100: GENERATION"/>
    <n v="0"/>
    <n v="0"/>
    <n v="20000"/>
    <n v="15000"/>
    <n v="0"/>
    <n v="20000"/>
    <n v="20000"/>
    <n v="20000"/>
    <n v="37000"/>
    <n v="72000"/>
    <n v="16000"/>
    <n v="55000"/>
    <n v="275000"/>
    <n v="0"/>
    <n v="206250"/>
  </r>
  <r>
    <s v="PPLETO: TOTAL OPERATING EXPENSE"/>
    <m/>
    <n v="512100"/>
    <s v="MTCE-BOILER PLANT"/>
    <x v="1"/>
    <s v="0321 - TRIMBLE COUNTY 2 - GENERATION"/>
    <x v="0"/>
    <s v="PNTL: TOTAL NON-LABOR"/>
    <s v="TC000CA-"/>
    <s v="Compressed Air"/>
    <s v="GEN MTC: ALL OTHER MAINT."/>
    <s v="P42100: GENERATION"/>
    <n v="0"/>
    <n v="0"/>
    <n v="20400"/>
    <n v="15300"/>
    <n v="0"/>
    <n v="20400"/>
    <n v="20400"/>
    <n v="20400"/>
    <n v="37960"/>
    <n v="73440"/>
    <n v="16320"/>
    <n v="56100"/>
    <n v="280720"/>
    <n v="0"/>
    <n v="210540"/>
  </r>
  <r>
    <s v="PPLETO: TOTAL OPERATING EXPENSE"/>
    <m/>
    <n v="512100"/>
    <s v="MTCE-BOILER PLANT"/>
    <x v="1"/>
    <s v="0321 - TRIMBLE COUNTY 2 - GENERATION"/>
    <x v="1"/>
    <s v="PNTL: TOTAL NON-LABOR"/>
    <s v="TC000CA-"/>
    <s v="Compressed Air"/>
    <s v="GEN MTC: ALL OTHER MAINT."/>
    <s v="P42100: GENERATION"/>
    <n v="0"/>
    <n v="0"/>
    <n v="20808"/>
    <n v="15606"/>
    <n v="0"/>
    <n v="20808"/>
    <n v="20808"/>
    <n v="20808"/>
    <n v="38946"/>
    <n v="74909"/>
    <n v="16646"/>
    <n v="57222"/>
    <n v="286561"/>
    <n v="0"/>
    <n v="214920.75"/>
  </r>
  <r>
    <s v="PPLETO: TOTAL OPERATING EXPENSE"/>
    <m/>
    <n v="512100"/>
    <s v="MTCE-BOILER PLANT"/>
    <x v="1"/>
    <s v="0321 - TRIMBLE COUNTY 2 - GENERATION"/>
    <x v="2"/>
    <s v="PNTL: TOTAL NON-LABOR"/>
    <s v="TC000CA-"/>
    <s v="Compressed Air"/>
    <s v="GEN MTC: ALL OTHER MAINT."/>
    <s v="P42100: GENERATION"/>
    <n v="0"/>
    <n v="0"/>
    <n v="21224"/>
    <n v="15918"/>
    <n v="0"/>
    <n v="21224"/>
    <n v="21224"/>
    <n v="21224"/>
    <n v="39957"/>
    <n v="76406"/>
    <n v="16979"/>
    <n v="58366"/>
    <n v="292523"/>
    <n v="0"/>
    <n v="219392.25"/>
  </r>
  <r>
    <s v="PPLETO: TOTAL OPERATING EXPENSE"/>
    <m/>
    <n v="512100"/>
    <s v="MTCE-BOILER PLANT"/>
    <x v="1"/>
    <s v="0321 - TRIMBLE COUNTY 2 - GENERATION"/>
    <x v="3"/>
    <s v="PNTL: TOTAL NON-LABOR"/>
    <s v="TC000CA-"/>
    <s v="Compressed Air"/>
    <s v="GEN MTC: ALL OTHER MAINT."/>
    <s v="P42100: GENERATION"/>
    <n v="0"/>
    <n v="0"/>
    <n v="21648"/>
    <n v="16236"/>
    <n v="0"/>
    <n v="21648"/>
    <n v="21648"/>
    <n v="21648"/>
    <n v="40997"/>
    <n v="77933"/>
    <n v="17318"/>
    <n v="59532"/>
    <n v="298608"/>
    <n v="0"/>
    <n v="223956"/>
  </r>
  <r>
    <s v="PPLETO: TOTAL OPERATING EXPENSE"/>
    <m/>
    <n v="512100"/>
    <s v="MTCE-BOILER PLANT"/>
    <x v="1"/>
    <s v="0321 - TRIMBLE COUNTY 2 - GENERATION"/>
    <x v="4"/>
    <s v="PNTL: TOTAL NON-LABOR"/>
    <s v="TC000CA-"/>
    <s v="Compressed Air"/>
    <s v="GEN MTC: ALL OTHER MAINT."/>
    <s v="P42100: GENERATION"/>
    <n v="0"/>
    <n v="0"/>
    <n v="22082"/>
    <n v="16562"/>
    <n v="0"/>
    <n v="22082"/>
    <n v="22082"/>
    <n v="22082"/>
    <n v="42066"/>
    <n v="79495"/>
    <n v="17666"/>
    <n v="60726"/>
    <n v="304842"/>
    <n v="0"/>
    <n v="228631.5"/>
  </r>
  <r>
    <s v="PPLETO: TOTAL OPERATING EXPENSE"/>
    <m/>
    <n v="512100"/>
    <s v="MTCE-BOILER PLANT"/>
    <x v="1"/>
    <s v="0321 - TRIMBLE COUNTY 2 - GENERATION"/>
    <x v="7"/>
    <s v="PLTL: TOTAL LABOR"/>
    <s v="TC2S23OUT"/>
    <s v="TC2 SPRING 2023 PLANNED OUTAGE"/>
    <s v="GEN O M: OUTAGES"/>
    <s v="P42100: GENERATION"/>
    <n v="0"/>
    <n v="0"/>
    <n v="152500"/>
    <n v="152500"/>
    <n v="0"/>
    <n v="0"/>
    <n v="0"/>
    <n v="0"/>
    <n v="0"/>
    <n v="0"/>
    <n v="0"/>
    <n v="0"/>
    <n v="305000"/>
    <n v="0"/>
    <n v="228750"/>
  </r>
  <r>
    <s v="PPLETO: TOTAL OPERATING EXPENSE"/>
    <m/>
    <n v="512100"/>
    <s v="MTCE-BOILER PLANT"/>
    <x v="1"/>
    <s v="0321 - TRIMBLE COUNTY 2 - GENERATION"/>
    <x v="5"/>
    <s v="PNTL: TOTAL NON-LABOR"/>
    <s v="TC-PFCPUL"/>
    <s v="Coal Mills - 002650"/>
    <s v="GEN MTC: BOILER"/>
    <s v="P42100: GENERATION"/>
    <n v="0"/>
    <n v="0"/>
    <n v="215050"/>
    <n v="376200"/>
    <n v="0"/>
    <n v="0"/>
    <n v="0"/>
    <n v="0"/>
    <n v="0"/>
    <n v="0"/>
    <n v="0"/>
    <n v="0"/>
    <n v="591250"/>
    <n v="0"/>
    <n v="443437.5"/>
  </r>
  <r>
    <s v="PPLETO: TOTAL OPERATING EXPENSE"/>
    <m/>
    <n v="512100"/>
    <s v="MTCE-BOILER PLANT"/>
    <x v="1"/>
    <s v="0321 - TRIMBLE COUNTY 2 - GENERATION"/>
    <x v="5"/>
    <s v="PNTL: TOTAL NON-LABOR"/>
    <s v="TC2S21OUT"/>
    <s v="TC2 SPRING 2021 PLANNED OUTAGE"/>
    <s v="GEN O M: OUTAGES"/>
    <s v="P42100: GENERATION"/>
    <n v="0"/>
    <n v="0"/>
    <n v="400000"/>
    <n v="631045"/>
    <n v="0"/>
    <n v="0"/>
    <n v="0"/>
    <n v="0"/>
    <n v="0"/>
    <n v="0"/>
    <n v="0"/>
    <n v="0"/>
    <n v="1031045"/>
    <n v="0"/>
    <n v="773283.75"/>
  </r>
  <r>
    <s v="PPLETO: TOTAL OPERATING EXPENSE"/>
    <m/>
    <n v="512100"/>
    <s v="MTCE-BOILER PLANT"/>
    <x v="1"/>
    <s v="0321 - TRIMBLE COUNTY 2 - GENERATION"/>
    <x v="8"/>
    <s v="PNTL: TOTAL NON-LABOR"/>
    <s v="TC2S24OUT"/>
    <s v="TC2 SPRING 2024 PLANNED OUTAGE"/>
    <s v="GEN O M: OUTAGES"/>
    <s v="P42100: GENERATION"/>
    <n v="0"/>
    <n v="0"/>
    <n v="481027"/>
    <n v="5643512"/>
    <n v="0"/>
    <n v="0"/>
    <n v="0"/>
    <n v="0"/>
    <n v="0"/>
    <n v="0"/>
    <n v="0"/>
    <n v="0"/>
    <n v="6124539"/>
    <n v="0"/>
    <n v="4593404.25"/>
  </r>
  <r>
    <s v="PPLETO: TOTAL OPERATING EXPENSE"/>
    <m/>
    <n v="512103"/>
    <s v="CLOSED 04/20 - MERCURY MONITORS MAINTENANCE"/>
    <x v="1"/>
    <s v="0321 - TRIMBLE COUNTY 2 - GENERATION"/>
    <x v="4"/>
    <s v="PNTL: TOTAL NON-LABOR"/>
    <s v="MA41LGE"/>
    <s v="MA41LGE"/>
    <s v="OTHER"/>
    <s v="P42100: GENERATION"/>
    <n v="0"/>
    <n v="0"/>
    <n v="0"/>
    <n v="-19494"/>
    <n v="0"/>
    <n v="0"/>
    <n v="0"/>
    <n v="-28025"/>
    <n v="-19494"/>
    <n v="0"/>
    <n v="0"/>
    <n v="0"/>
    <n v="-67014"/>
    <n v="0"/>
    <n v="-50260.5"/>
  </r>
  <r>
    <s v="PPLETO: TOTAL OPERATING EXPENSE"/>
    <m/>
    <n v="512103"/>
    <s v="CLOSED 04/20 - MERCURY MONITORS MAINTENANCE"/>
    <x v="1"/>
    <s v="0321 - TRIMBLE COUNTY 2 - GENERATION"/>
    <x v="3"/>
    <s v="PNTL: TOTAL NON-LABOR"/>
    <s v="MA41LGE"/>
    <s v="MA41LGE"/>
    <s v="OTHER"/>
    <s v="P42100: GENERATION"/>
    <n v="0"/>
    <n v="0"/>
    <n v="0"/>
    <n v="-18926"/>
    <n v="0"/>
    <n v="0"/>
    <n v="0"/>
    <n v="-27208"/>
    <n v="-18926"/>
    <n v="0"/>
    <n v="0"/>
    <n v="0"/>
    <n v="-65060"/>
    <n v="0"/>
    <n v="-48795"/>
  </r>
  <r>
    <s v="PPLETO: TOTAL OPERATING EXPENSE"/>
    <m/>
    <n v="512103"/>
    <s v="CLOSED 04/20 - MERCURY MONITORS MAINTENANCE"/>
    <x v="1"/>
    <s v="0321 - TRIMBLE COUNTY 2 - GENERATION"/>
    <x v="2"/>
    <s v="PNTL: TOTAL NON-LABOR"/>
    <s v="MA41LGE"/>
    <s v="MA41LGE"/>
    <s v="OTHER"/>
    <s v="P42100: GENERATION"/>
    <n v="0"/>
    <n v="0"/>
    <n v="0"/>
    <n v="-18374"/>
    <n v="0"/>
    <n v="0"/>
    <n v="0"/>
    <n v="-26415"/>
    <n v="-18374"/>
    <n v="0"/>
    <n v="0"/>
    <n v="0"/>
    <n v="-63164"/>
    <n v="0"/>
    <n v="-47373"/>
  </r>
  <r>
    <s v="PPLETO: TOTAL OPERATING EXPENSE"/>
    <m/>
    <n v="512103"/>
    <s v="CLOSED 04/20 - MERCURY MONITORS MAINTENANCE"/>
    <x v="1"/>
    <s v="0321 - TRIMBLE COUNTY 2 - GENERATION"/>
    <x v="1"/>
    <s v="PNTL: TOTAL NON-LABOR"/>
    <s v="MA41LGE"/>
    <s v="MA41LGE"/>
    <s v="OTHER"/>
    <s v="P42100: GENERATION"/>
    <n v="0"/>
    <n v="0"/>
    <n v="0"/>
    <n v="-17839"/>
    <n v="0"/>
    <n v="0"/>
    <n v="0"/>
    <n v="-25647"/>
    <n v="-17839"/>
    <n v="0"/>
    <n v="0"/>
    <n v="0"/>
    <n v="-61326"/>
    <n v="0"/>
    <n v="-45994.5"/>
  </r>
  <r>
    <s v="PPLETO: TOTAL OPERATING EXPENSE"/>
    <m/>
    <n v="512103"/>
    <s v="CLOSED 04/20 - MERCURY MONITORS MAINTENANCE"/>
    <x v="1"/>
    <s v="0321 - TRIMBLE COUNTY 2 - GENERATION"/>
    <x v="0"/>
    <s v="PNTL: TOTAL NON-LABOR"/>
    <s v="MA41LGE"/>
    <s v="MA41LGE"/>
    <s v="OTHER"/>
    <s v="P42100: GENERATION"/>
    <n v="0"/>
    <n v="0"/>
    <n v="0"/>
    <n v="-17320"/>
    <n v="0"/>
    <n v="0"/>
    <n v="0"/>
    <n v="-24900"/>
    <n v="-17320"/>
    <n v="0"/>
    <n v="0"/>
    <n v="0"/>
    <n v="-59539"/>
    <n v="0"/>
    <n v="-44654.25"/>
  </r>
  <r>
    <s v="PPLETO: TOTAL OPERATING EXPENSE"/>
    <m/>
    <n v="512103"/>
    <s v="CLOSED 04/20 - MERCURY MONITORS MAINTENANCE"/>
    <x v="1"/>
    <s v="0321 - TRIMBLE COUNTY 2 - GENERATION"/>
    <x v="5"/>
    <s v="PNTL: TOTAL NON-LABOR"/>
    <s v="MA41LGE"/>
    <s v="MA41LGE"/>
    <s v="OTHER"/>
    <s v="P42100: GENERATION"/>
    <n v="0"/>
    <n v="0"/>
    <n v="0"/>
    <n v="-16815"/>
    <n v="0"/>
    <n v="0"/>
    <n v="0"/>
    <n v="-24174"/>
    <n v="-16815"/>
    <n v="0"/>
    <n v="0"/>
    <n v="0"/>
    <n v="-57805"/>
    <n v="0"/>
    <n v="-43353.75"/>
  </r>
  <r>
    <s v="PPLETO: TOTAL OPERATING EXPENSE"/>
    <m/>
    <n v="512103"/>
    <s v="CLOSED 04/20 - MERCURY MONITORS MAINTENANCE"/>
    <x v="1"/>
    <s v="0321 - TRIMBLE COUNTY 2 - GENERATION"/>
    <x v="6"/>
    <s v="PNTL: TOTAL NON-LABOR"/>
    <s v="MA41LGE"/>
    <s v="MA41LGE"/>
    <s v="OTHER"/>
    <s v="P42100: GENERATION"/>
    <n v="0"/>
    <n v="0"/>
    <n v="0"/>
    <n v="-16815"/>
    <n v="0"/>
    <n v="0"/>
    <n v="0"/>
    <n v="-24174"/>
    <n v="-16815"/>
    <n v="0"/>
    <n v="0"/>
    <n v="0"/>
    <n v="-57805"/>
    <n v="0"/>
    <n v="-43353.75"/>
  </r>
  <r>
    <s v="PPLETO: TOTAL OPERATING EXPENSE"/>
    <m/>
    <n v="512103"/>
    <s v="CLOSED 04/20 - MERCURY MONITORS MAINTENANCE"/>
    <x v="1"/>
    <s v="0321 - TRIMBLE COUNTY 2 - GENERATION"/>
    <x v="7"/>
    <s v="PNTL: TOTAL NON-LABOR"/>
    <s v="MA41LGE"/>
    <s v="MA41LGE"/>
    <s v="OTHER"/>
    <s v="P42100: GENERATION"/>
    <n v="0"/>
    <n v="0"/>
    <n v="0"/>
    <n v="-16815"/>
    <n v="0"/>
    <n v="0"/>
    <n v="0"/>
    <n v="-24174"/>
    <n v="-16815"/>
    <n v="0"/>
    <n v="0"/>
    <n v="0"/>
    <n v="-57805"/>
    <n v="0"/>
    <n v="-43353.75"/>
  </r>
  <r>
    <s v="PPLETO: TOTAL OPERATING EXPENSE"/>
    <m/>
    <n v="512103"/>
    <s v="CLOSED 04/20 - MERCURY MONITORS MAINTENANCE"/>
    <x v="1"/>
    <s v="0321 - TRIMBLE COUNTY 2 - GENERATION"/>
    <x v="8"/>
    <s v="PNTL: TOTAL NON-LABOR"/>
    <s v="MA41LGE"/>
    <s v="MA41LGE"/>
    <s v="OTHER"/>
    <s v="P42100: GENERATION"/>
    <n v="0"/>
    <n v="0"/>
    <n v="0"/>
    <n v="-16815"/>
    <n v="0"/>
    <n v="0"/>
    <n v="0"/>
    <n v="-24174"/>
    <n v="-16815"/>
    <n v="0"/>
    <n v="0"/>
    <n v="0"/>
    <n v="-57805"/>
    <n v="0"/>
    <n v="-43353.75"/>
  </r>
  <r>
    <s v="PPLETO: TOTAL OPERATING EXPENSE"/>
    <m/>
    <n v="512103"/>
    <s v="CLOSED 04/20 - MERCURY MONITORS MAINTENANCE"/>
    <x v="1"/>
    <s v="0321 - TRIMBLE COUNTY 2 - GENERATION"/>
    <x v="9"/>
    <s v="PNTL: TOTAL NON-LABOR"/>
    <s v="MA41LGE"/>
    <s v="MA41LGE"/>
    <s v="OTHER"/>
    <s v="P42100: GENERATION"/>
    <n v="0"/>
    <n v="0"/>
    <n v="0"/>
    <n v="-16815"/>
    <n v="0"/>
    <n v="0"/>
    <n v="0"/>
    <n v="-24174"/>
    <n v="-16815"/>
    <n v="0"/>
    <n v="0"/>
    <n v="0"/>
    <n v="-57805"/>
    <n v="0"/>
    <n v="-43353.75"/>
  </r>
  <r>
    <s v="PPLETO: TOTAL OPERATING EXPENSE"/>
    <m/>
    <n v="512103"/>
    <s v="CLOSED 04/20 - MERCURY MONITORS MAINTENANCE"/>
    <x v="1"/>
    <s v="0301 - TRIMBLE COUNTY COMMON-GENERATION"/>
    <x v="4"/>
    <s v="PNTL: TOTAL NON-LABOR"/>
    <s v="MA40LGE"/>
    <s v="MASS ALLOC 40 BUDGET"/>
    <s v="GEN O M: OTHER"/>
    <s v="P42100: GENERATION"/>
    <n v="0"/>
    <n v="0"/>
    <n v="0"/>
    <n v="-15071"/>
    <n v="0"/>
    <n v="0"/>
    <n v="0"/>
    <n v="-57965"/>
    <n v="-15071"/>
    <n v="0"/>
    <n v="0"/>
    <n v="0"/>
    <n v="-88107"/>
    <n v="-26641.998099062999"/>
    <n v="-39438.251900937001"/>
  </r>
  <r>
    <s v="PPLETO: TOTAL OPERATING EXPENSE"/>
    <m/>
    <n v="512103"/>
    <s v="CLOSED 04/20 - MERCURY MONITORS MAINTENANCE"/>
    <x v="1"/>
    <s v="0301 - TRIMBLE COUNTY COMMON-GENERATION"/>
    <x v="3"/>
    <s v="PNTL: TOTAL NON-LABOR"/>
    <s v="MA40LGE"/>
    <s v="MASS ALLOC 40 BUDGET"/>
    <s v="GEN O M: OTHER"/>
    <s v="P42100: GENERATION"/>
    <n v="0"/>
    <n v="0"/>
    <n v="0"/>
    <n v="-14632"/>
    <n v="0"/>
    <n v="0"/>
    <n v="0"/>
    <n v="-56275"/>
    <n v="-14632"/>
    <n v="0"/>
    <n v="0"/>
    <n v="0"/>
    <n v="-85538"/>
    <n v="-25865.177947241998"/>
    <n v="-38288.322052757998"/>
  </r>
  <r>
    <s v="PPLETO: TOTAL OPERATING EXPENSE"/>
    <m/>
    <n v="512103"/>
    <s v="CLOSED 04/20 - MERCURY MONITORS MAINTENANCE"/>
    <x v="1"/>
    <s v="0301 - TRIMBLE COUNTY COMMON-GENERATION"/>
    <x v="2"/>
    <s v="PNTL: TOTAL NON-LABOR"/>
    <s v="MA40LGE"/>
    <s v="MASS ALLOC 40 BUDGET"/>
    <s v="GEN O M: OTHER"/>
    <s v="P42100: GENERATION"/>
    <n v="0"/>
    <n v="0"/>
    <n v="0"/>
    <n v="-14205"/>
    <n v="0"/>
    <n v="0"/>
    <n v="0"/>
    <n v="-54635"/>
    <n v="-14205"/>
    <n v="0"/>
    <n v="0"/>
    <n v="0"/>
    <n v="-83045"/>
    <n v="-25111.338850904998"/>
    <n v="-37172.411149095002"/>
  </r>
  <r>
    <s v="PPLETO: TOTAL OPERATING EXPENSE"/>
    <m/>
    <n v="512103"/>
    <s v="CLOSED 04/20 - MERCURY MONITORS MAINTENANCE"/>
    <x v="1"/>
    <s v="0301 - TRIMBLE COUNTY COMMON-GENERATION"/>
    <x v="1"/>
    <s v="PNTL: TOTAL NON-LABOR"/>
    <s v="MA40LGE"/>
    <s v="MASS ALLOC 40 BUDGET"/>
    <s v="GEN O M: OTHER"/>
    <s v="P42100: GENERATION"/>
    <n v="0"/>
    <n v="0"/>
    <n v="0"/>
    <n v="-13792"/>
    <n v="0"/>
    <n v="0"/>
    <n v="0"/>
    <n v="-53045"/>
    <n v="-13792"/>
    <n v="0"/>
    <n v="0"/>
    <n v="0"/>
    <n v="-80628"/>
    <n v="-24380.480810051999"/>
    <n v="-36090.519189947998"/>
  </r>
  <r>
    <s v="PPLETO: TOTAL OPERATING EXPENSE"/>
    <m/>
    <n v="512103"/>
    <s v="CLOSED 04/20 - MERCURY MONITORS MAINTENANCE"/>
    <x v="1"/>
    <s v="0301 - TRIMBLE COUNTY COMMON-GENERATION"/>
    <x v="0"/>
    <s v="PNTL: TOTAL NON-LABOR"/>
    <s v="MA40LGE"/>
    <s v="MASS ALLOC 40 BUDGET"/>
    <s v="GEN O M: OTHER"/>
    <s v="P42100: GENERATION"/>
    <n v="0"/>
    <n v="0"/>
    <n v="0"/>
    <n v="-13390"/>
    <n v="0"/>
    <n v="0"/>
    <n v="0"/>
    <n v="-51500"/>
    <n v="-13390"/>
    <n v="0"/>
    <n v="0"/>
    <n v="0"/>
    <n v="-78280"/>
    <n v="-23670.487148519998"/>
    <n v="-35039.512851480002"/>
  </r>
  <r>
    <s v="PPLETO: TOTAL OPERATING EXPENSE"/>
    <m/>
    <n v="512103"/>
    <s v="CLOSED 04/20 - MERCURY MONITORS MAINTENANCE"/>
    <x v="1"/>
    <s v="0301 - TRIMBLE COUNTY COMMON-GENERATION"/>
    <x v="5"/>
    <s v="PNTL: TOTAL NON-LABOR"/>
    <s v="MA40LGE"/>
    <s v="MASS ALLOC 40 BUDGET"/>
    <s v="GEN O M: OTHER"/>
    <s v="P42100: GENERATION"/>
    <n v="0"/>
    <n v="0"/>
    <n v="0"/>
    <n v="-13000"/>
    <n v="0"/>
    <n v="0"/>
    <n v="0"/>
    <n v="-50000"/>
    <n v="-13000"/>
    <n v="0"/>
    <n v="0"/>
    <n v="0"/>
    <n v="-76000"/>
    <n v="-22981.055484"/>
    <n v="-34018.944516000003"/>
  </r>
  <r>
    <s v="PPLETO: TOTAL OPERATING EXPENSE"/>
    <m/>
    <n v="512103"/>
    <s v="CLOSED 04/20 - MERCURY MONITORS MAINTENANCE"/>
    <x v="1"/>
    <s v="0301 - TRIMBLE COUNTY COMMON-GENERATION"/>
    <x v="6"/>
    <s v="PNTL: TOTAL NON-LABOR"/>
    <s v="MA40LGE"/>
    <s v="MASS ALLOC 40 BUDGET"/>
    <s v="GEN O M: OTHER"/>
    <s v="P42100: GENERATION"/>
    <n v="0"/>
    <n v="0"/>
    <n v="0"/>
    <n v="-13000"/>
    <n v="0"/>
    <n v="0"/>
    <n v="0"/>
    <n v="-50000"/>
    <n v="-13000"/>
    <n v="0"/>
    <n v="0"/>
    <n v="0"/>
    <n v="-76000"/>
    <n v="-22981.055484"/>
    <n v="-34018.944516000003"/>
  </r>
  <r>
    <s v="PPLETO: TOTAL OPERATING EXPENSE"/>
    <m/>
    <n v="512103"/>
    <s v="CLOSED 04/20 - MERCURY MONITORS MAINTENANCE"/>
    <x v="1"/>
    <s v="0301 - TRIMBLE COUNTY COMMON-GENERATION"/>
    <x v="7"/>
    <s v="PNTL: TOTAL NON-LABOR"/>
    <s v="MA40LGE"/>
    <s v="MASS ALLOC 40 BUDGET"/>
    <s v="GEN O M: OTHER"/>
    <s v="P42100: GENERATION"/>
    <n v="0"/>
    <n v="0"/>
    <n v="0"/>
    <n v="-13000"/>
    <n v="0"/>
    <n v="0"/>
    <n v="0"/>
    <n v="-50000"/>
    <n v="-13000"/>
    <n v="0"/>
    <n v="0"/>
    <n v="0"/>
    <n v="-76000"/>
    <n v="-22981.055484"/>
    <n v="-34018.944516000003"/>
  </r>
  <r>
    <s v="PPLETO: TOTAL OPERATING EXPENSE"/>
    <m/>
    <n v="512103"/>
    <s v="CLOSED 04/20 - MERCURY MONITORS MAINTENANCE"/>
    <x v="1"/>
    <s v="0301 - TRIMBLE COUNTY COMMON-GENERATION"/>
    <x v="8"/>
    <s v="PNTL: TOTAL NON-LABOR"/>
    <s v="MA40LGE"/>
    <s v="MASS ALLOC 40 BUDGET"/>
    <s v="GEN O M: OTHER"/>
    <s v="P42100: GENERATION"/>
    <n v="0"/>
    <n v="0"/>
    <n v="0"/>
    <n v="-13000"/>
    <n v="0"/>
    <n v="0"/>
    <n v="0"/>
    <n v="-50000"/>
    <n v="-13000"/>
    <n v="0"/>
    <n v="0"/>
    <n v="0"/>
    <n v="-76000"/>
    <n v="-22981.055484"/>
    <n v="-34018.944516000003"/>
  </r>
  <r>
    <s v="PPLETO: TOTAL OPERATING EXPENSE"/>
    <m/>
    <n v="512103"/>
    <s v="CLOSED 04/20 - MERCURY MONITORS MAINTENANCE"/>
    <x v="1"/>
    <s v="0301 - TRIMBLE COUNTY COMMON-GENERATION"/>
    <x v="9"/>
    <s v="PNTL: TOTAL NON-LABOR"/>
    <s v="MA40LGE"/>
    <s v="MASS ALLOC 40 BUDGET"/>
    <s v="GEN O M: OTHER"/>
    <s v="P42100: GENERATION"/>
    <n v="0"/>
    <n v="0"/>
    <n v="0"/>
    <n v="-13000"/>
    <n v="0"/>
    <n v="0"/>
    <n v="0"/>
    <n v="-50000"/>
    <n v="-13000"/>
    <n v="0"/>
    <n v="0"/>
    <n v="0"/>
    <n v="-76000"/>
    <n v="-22981.055484"/>
    <n v="-34018.944516000003"/>
  </r>
  <r>
    <s v="PPLETO: TOTAL OPERATING EXPENSE"/>
    <m/>
    <n v="512103"/>
    <s v="CLOSED 04/20 - MERCURY MONITORS MAINTENANCE"/>
    <x v="1"/>
    <s v="0321 - TRIMBLE COUNTY 2 - GENERATION"/>
    <x v="4"/>
    <s v="PNTL: TOTAL NON-LABOR"/>
    <s v="MA60KU"/>
    <s v="MA 60 KU"/>
    <s v="OTHER"/>
    <s v="P42100: GENERATION"/>
    <n v="0"/>
    <n v="0"/>
    <n v="0"/>
    <n v="-4874"/>
    <n v="0"/>
    <n v="0"/>
    <n v="0"/>
    <n v="-7006"/>
    <n v="-4874"/>
    <n v="0"/>
    <n v="0"/>
    <n v="0"/>
    <n v="-16753"/>
    <n v="0"/>
    <n v="-12564.75"/>
  </r>
  <r>
    <s v="PPLETO: TOTAL OPERATING EXPENSE"/>
    <m/>
    <n v="512103"/>
    <s v="CLOSED 04/20 - MERCURY MONITORS MAINTENANCE"/>
    <x v="1"/>
    <s v="0321 - TRIMBLE COUNTY 2 - GENERATION"/>
    <x v="3"/>
    <s v="PNTL: TOTAL NON-LABOR"/>
    <s v="MA60KU"/>
    <s v="MA 60 KU"/>
    <s v="OTHER"/>
    <s v="P42100: GENERATION"/>
    <n v="0"/>
    <n v="0"/>
    <n v="0"/>
    <n v="-4731"/>
    <n v="0"/>
    <n v="0"/>
    <n v="0"/>
    <n v="-6802"/>
    <n v="-4731"/>
    <n v="0"/>
    <n v="0"/>
    <n v="0"/>
    <n v="-16265"/>
    <n v="0"/>
    <n v="-12198.75"/>
  </r>
  <r>
    <s v="PPLETO: TOTAL OPERATING EXPENSE"/>
    <m/>
    <n v="512103"/>
    <s v="CLOSED 04/20 - MERCURY MONITORS MAINTENANCE"/>
    <x v="1"/>
    <s v="0321 - TRIMBLE COUNTY 2 - GENERATION"/>
    <x v="2"/>
    <s v="PNTL: TOTAL NON-LABOR"/>
    <s v="MA60KU"/>
    <s v="MA 60 KU"/>
    <s v="OTHER"/>
    <s v="P42100: GENERATION"/>
    <n v="0"/>
    <n v="0"/>
    <n v="0"/>
    <n v="-4594"/>
    <n v="0"/>
    <n v="0"/>
    <n v="0"/>
    <n v="-6604"/>
    <n v="-4594"/>
    <n v="0"/>
    <n v="0"/>
    <n v="0"/>
    <n v="-15791"/>
    <n v="0"/>
    <n v="-11843.25"/>
  </r>
  <r>
    <s v="PPLETO: TOTAL OPERATING EXPENSE"/>
    <m/>
    <n v="512103"/>
    <s v="CLOSED 04/20 - MERCURY MONITORS MAINTENANCE"/>
    <x v="1"/>
    <s v="0321 - TRIMBLE COUNTY 2 - GENERATION"/>
    <x v="1"/>
    <s v="PNTL: TOTAL NON-LABOR"/>
    <s v="MA60KU"/>
    <s v="MA 60 KU"/>
    <s v="OTHER"/>
    <s v="P42100: GENERATION"/>
    <n v="0"/>
    <n v="0"/>
    <n v="0"/>
    <n v="-4460"/>
    <n v="0"/>
    <n v="0"/>
    <n v="0"/>
    <n v="-6412"/>
    <n v="-4460"/>
    <n v="0"/>
    <n v="0"/>
    <n v="0"/>
    <n v="-15331"/>
    <n v="0"/>
    <n v="-11498.25"/>
  </r>
  <r>
    <s v="PPLETO: TOTAL OPERATING EXPENSE"/>
    <m/>
    <n v="512103"/>
    <s v="CLOSED 04/20 - MERCURY MONITORS MAINTENANCE"/>
    <x v="1"/>
    <s v="0321 - TRIMBLE COUNTY 2 - GENERATION"/>
    <x v="0"/>
    <s v="PNTL: TOTAL NON-LABOR"/>
    <s v="MA60KU"/>
    <s v="MA 60 KU"/>
    <s v="OTHER"/>
    <s v="P42100: GENERATION"/>
    <n v="0"/>
    <n v="0"/>
    <n v="0"/>
    <n v="-4330"/>
    <n v="0"/>
    <n v="0"/>
    <n v="0"/>
    <n v="-6225"/>
    <n v="-4330"/>
    <n v="0"/>
    <n v="0"/>
    <n v="0"/>
    <n v="-14885"/>
    <n v="0"/>
    <n v="-11163.75"/>
  </r>
  <r>
    <s v="PPLETO: TOTAL OPERATING EXPENSE"/>
    <m/>
    <n v="512103"/>
    <s v="CLOSED 04/20 - MERCURY MONITORS MAINTENANCE"/>
    <x v="1"/>
    <s v="0321 - TRIMBLE COUNTY 2 - GENERATION"/>
    <x v="5"/>
    <s v="PNTL: TOTAL NON-LABOR"/>
    <s v="MA60KU"/>
    <s v="MA 60 KU"/>
    <s v="OTHER"/>
    <s v="P42100: GENERATION"/>
    <n v="0"/>
    <n v="0"/>
    <n v="0"/>
    <n v="-4204"/>
    <n v="0"/>
    <n v="0"/>
    <n v="0"/>
    <n v="-6044"/>
    <n v="-4204"/>
    <n v="0"/>
    <n v="0"/>
    <n v="0"/>
    <n v="-14451"/>
    <n v="0"/>
    <n v="-10838.25"/>
  </r>
  <r>
    <s v="PPLETO: TOTAL OPERATING EXPENSE"/>
    <m/>
    <n v="512103"/>
    <s v="CLOSED 04/20 - MERCURY MONITORS MAINTENANCE"/>
    <x v="1"/>
    <s v="0321 - TRIMBLE COUNTY 2 - GENERATION"/>
    <x v="6"/>
    <s v="PNTL: TOTAL NON-LABOR"/>
    <s v="MA60KU"/>
    <s v="MA 60 KU"/>
    <s v="OTHER"/>
    <s v="P42100: GENERATION"/>
    <n v="0"/>
    <n v="0"/>
    <n v="0"/>
    <n v="-4204"/>
    <n v="0"/>
    <n v="0"/>
    <n v="0"/>
    <n v="-6044"/>
    <n v="-4204"/>
    <n v="0"/>
    <n v="0"/>
    <n v="0"/>
    <n v="-14451"/>
    <n v="0"/>
    <n v="-10838.25"/>
  </r>
  <r>
    <s v="PPLETO: TOTAL OPERATING EXPENSE"/>
    <m/>
    <n v="512103"/>
    <s v="CLOSED 04/20 - MERCURY MONITORS MAINTENANCE"/>
    <x v="1"/>
    <s v="0321 - TRIMBLE COUNTY 2 - GENERATION"/>
    <x v="7"/>
    <s v="PNTL: TOTAL NON-LABOR"/>
    <s v="MA60KU"/>
    <s v="MA 60 KU"/>
    <s v="OTHER"/>
    <s v="P42100: GENERATION"/>
    <n v="0"/>
    <n v="0"/>
    <n v="0"/>
    <n v="-4204"/>
    <n v="0"/>
    <n v="0"/>
    <n v="0"/>
    <n v="-6044"/>
    <n v="-4204"/>
    <n v="0"/>
    <n v="0"/>
    <n v="0"/>
    <n v="-14451"/>
    <n v="0"/>
    <n v="-10838.25"/>
  </r>
  <r>
    <s v="PPLETO: TOTAL OPERATING EXPENSE"/>
    <m/>
    <n v="512103"/>
    <s v="CLOSED 04/20 - MERCURY MONITORS MAINTENANCE"/>
    <x v="1"/>
    <s v="0321 - TRIMBLE COUNTY 2 - GENERATION"/>
    <x v="8"/>
    <s v="PNTL: TOTAL NON-LABOR"/>
    <s v="MA60KU"/>
    <s v="MA 60 KU"/>
    <s v="OTHER"/>
    <s v="P42100: GENERATION"/>
    <n v="0"/>
    <n v="0"/>
    <n v="0"/>
    <n v="-4204"/>
    <n v="0"/>
    <n v="0"/>
    <n v="0"/>
    <n v="-6044"/>
    <n v="-4204"/>
    <n v="0"/>
    <n v="0"/>
    <n v="0"/>
    <n v="-14451"/>
    <n v="0"/>
    <n v="-10838.25"/>
  </r>
  <r>
    <s v="PPLETO: TOTAL OPERATING EXPENSE"/>
    <m/>
    <n v="512103"/>
    <s v="CLOSED 04/20 - MERCURY MONITORS MAINTENANCE"/>
    <x v="1"/>
    <s v="0321 - TRIMBLE COUNTY 2 - GENERATION"/>
    <x v="9"/>
    <s v="PNTL: TOTAL NON-LABOR"/>
    <s v="MA60KU"/>
    <s v="MA 60 KU"/>
    <s v="OTHER"/>
    <s v="P42100: GENERATION"/>
    <n v="0"/>
    <n v="0"/>
    <n v="0"/>
    <n v="-4204"/>
    <n v="0"/>
    <n v="0"/>
    <n v="0"/>
    <n v="-6044"/>
    <n v="-4204"/>
    <n v="0"/>
    <n v="0"/>
    <n v="0"/>
    <n v="-14451"/>
    <n v="0"/>
    <n v="-10838.25"/>
  </r>
  <r>
    <s v="PPLETO: TOTAL OPERATING EXPENSE"/>
    <m/>
    <n v="512103"/>
    <s v="CLOSED 04/20 - MERCURY MONITORS MAINTENANCE"/>
    <x v="1"/>
    <s v="0311 - TRIMBLE COUNTY 1 - GENERATION"/>
    <x v="4"/>
    <s v="PNTL: TOTAL NON-LABOR"/>
    <s v="MA42LGE"/>
    <s v="MA42LGE TC"/>
    <s v="OTHER"/>
    <s v="P42100: GENERATION"/>
    <n v="0"/>
    <n v="0"/>
    <n v="0"/>
    <n v="-1519"/>
    <n v="0"/>
    <n v="0"/>
    <n v="0"/>
    <n v="-5841"/>
    <n v="-1519"/>
    <n v="0"/>
    <n v="0"/>
    <n v="0"/>
    <n v="-8879"/>
    <n v="-6659.25"/>
    <n v="0"/>
  </r>
  <r>
    <s v="PPLETO: TOTAL OPERATING EXPENSE"/>
    <m/>
    <n v="512103"/>
    <s v="CLOSED 04/20 - MERCURY MONITORS MAINTENANCE"/>
    <x v="1"/>
    <s v="0311 - TRIMBLE COUNTY 1 - GENERATION"/>
    <x v="3"/>
    <s v="PNTL: TOTAL NON-LABOR"/>
    <s v="MA42LGE"/>
    <s v="MA42LGE TC"/>
    <s v="OTHER"/>
    <s v="P42100: GENERATION"/>
    <n v="0"/>
    <n v="0"/>
    <n v="0"/>
    <n v="-1474"/>
    <n v="0"/>
    <n v="0"/>
    <n v="0"/>
    <n v="-5671"/>
    <n v="-1474"/>
    <n v="0"/>
    <n v="0"/>
    <n v="0"/>
    <n v="-8620"/>
    <n v="-6465"/>
    <n v="0"/>
  </r>
  <r>
    <s v="PPLETO: TOTAL OPERATING EXPENSE"/>
    <m/>
    <n v="512103"/>
    <s v="CLOSED 04/20 - MERCURY MONITORS MAINTENANCE"/>
    <x v="1"/>
    <s v="0311 - TRIMBLE COUNTY 1 - GENERATION"/>
    <x v="2"/>
    <s v="PNTL: TOTAL NON-LABOR"/>
    <s v="MA42LGE"/>
    <s v="MA42LGE TC"/>
    <s v="OTHER"/>
    <s v="P42100: GENERATION"/>
    <n v="0"/>
    <n v="0"/>
    <n v="0"/>
    <n v="-1432"/>
    <n v="0"/>
    <n v="0"/>
    <n v="0"/>
    <n v="-5506"/>
    <n v="-1432"/>
    <n v="0"/>
    <n v="0"/>
    <n v="0"/>
    <n v="-8369"/>
    <n v="-6276.75"/>
    <n v="0"/>
  </r>
  <r>
    <s v="PPLETO: TOTAL OPERATING EXPENSE"/>
    <m/>
    <n v="512103"/>
    <s v="CLOSED 04/20 - MERCURY MONITORS MAINTENANCE"/>
    <x v="1"/>
    <s v="0311 - TRIMBLE COUNTY 1 - GENERATION"/>
    <x v="1"/>
    <s v="PNTL: TOTAL NON-LABOR"/>
    <s v="MA42LGE"/>
    <s v="MA42LGE TC"/>
    <s v="OTHER"/>
    <s v="P42100: GENERATION"/>
    <n v="0"/>
    <n v="0"/>
    <n v="0"/>
    <n v="-1390"/>
    <n v="0"/>
    <n v="0"/>
    <n v="0"/>
    <n v="-5346"/>
    <n v="-1390"/>
    <n v="0"/>
    <n v="0"/>
    <n v="0"/>
    <n v="-8125"/>
    <n v="-6093.75"/>
    <n v="0"/>
  </r>
  <r>
    <s v="PPLETO: TOTAL OPERATING EXPENSE"/>
    <m/>
    <n v="512103"/>
    <s v="CLOSED 04/20 - MERCURY MONITORS MAINTENANCE"/>
    <x v="1"/>
    <s v="0311 - TRIMBLE COUNTY 1 - GENERATION"/>
    <x v="0"/>
    <s v="PNTL: TOTAL NON-LABOR"/>
    <s v="MA42LGE"/>
    <s v="MA42LGE TC"/>
    <s v="OTHER"/>
    <s v="P42100: GENERATION"/>
    <n v="0"/>
    <n v="0"/>
    <n v="0"/>
    <n v="-1349"/>
    <n v="0"/>
    <n v="0"/>
    <n v="0"/>
    <n v="-5190"/>
    <n v="-1349"/>
    <n v="0"/>
    <n v="0"/>
    <n v="0"/>
    <n v="-7889"/>
    <n v="-5916.75"/>
    <n v="0"/>
  </r>
  <r>
    <s v="PPLETO: TOTAL OPERATING EXPENSE"/>
    <m/>
    <n v="512103"/>
    <s v="CLOSED 04/20 - MERCURY MONITORS MAINTENANCE"/>
    <x v="1"/>
    <s v="0311 - TRIMBLE COUNTY 1 - GENERATION"/>
    <x v="5"/>
    <s v="PNTL: TOTAL NON-LABOR"/>
    <s v="MA42LGE"/>
    <s v="MA42LGE TC"/>
    <s v="OTHER"/>
    <s v="P42100: GENERATION"/>
    <n v="0"/>
    <n v="0"/>
    <n v="0"/>
    <n v="-1310"/>
    <n v="0"/>
    <n v="0"/>
    <n v="0"/>
    <n v="-5039"/>
    <n v="-1310"/>
    <n v="0"/>
    <n v="0"/>
    <n v="0"/>
    <n v="-7659"/>
    <n v="-5744.25"/>
    <n v="0"/>
  </r>
  <r>
    <s v="PPLETO: TOTAL OPERATING EXPENSE"/>
    <m/>
    <n v="512103"/>
    <s v="CLOSED 04/20 - MERCURY MONITORS MAINTENANCE"/>
    <x v="1"/>
    <s v="0311 - TRIMBLE COUNTY 1 - GENERATION"/>
    <x v="6"/>
    <s v="PNTL: TOTAL NON-LABOR"/>
    <s v="MA42LGE"/>
    <s v="MA42LGE TC"/>
    <s v="OTHER"/>
    <s v="P42100: GENERATION"/>
    <n v="0"/>
    <n v="0"/>
    <n v="0"/>
    <n v="-1310"/>
    <n v="0"/>
    <n v="0"/>
    <n v="0"/>
    <n v="-5039"/>
    <n v="-1310"/>
    <n v="0"/>
    <n v="0"/>
    <n v="0"/>
    <n v="-7659"/>
    <n v="-5744.25"/>
    <n v="0"/>
  </r>
  <r>
    <s v="PPLETO: TOTAL OPERATING EXPENSE"/>
    <m/>
    <n v="512103"/>
    <s v="CLOSED 04/20 - MERCURY MONITORS MAINTENANCE"/>
    <x v="1"/>
    <s v="0311 - TRIMBLE COUNTY 1 - GENERATION"/>
    <x v="7"/>
    <s v="PNTL: TOTAL NON-LABOR"/>
    <s v="MA42LGE"/>
    <s v="MA42LGE TC"/>
    <s v="OTHER"/>
    <s v="P42100: GENERATION"/>
    <n v="0"/>
    <n v="0"/>
    <n v="0"/>
    <n v="-1310"/>
    <n v="0"/>
    <n v="0"/>
    <n v="0"/>
    <n v="-5039"/>
    <n v="-1310"/>
    <n v="0"/>
    <n v="0"/>
    <n v="0"/>
    <n v="-7659"/>
    <n v="-5744.25"/>
    <n v="0"/>
  </r>
  <r>
    <s v="PPLETO: TOTAL OPERATING EXPENSE"/>
    <m/>
    <n v="512103"/>
    <s v="CLOSED 04/20 - MERCURY MONITORS MAINTENANCE"/>
    <x v="1"/>
    <s v="0311 - TRIMBLE COUNTY 1 - GENERATION"/>
    <x v="8"/>
    <s v="PNTL: TOTAL NON-LABOR"/>
    <s v="MA42LGE"/>
    <s v="MA42LGE TC"/>
    <s v="OTHER"/>
    <s v="P42100: GENERATION"/>
    <n v="0"/>
    <n v="0"/>
    <n v="0"/>
    <n v="-1310"/>
    <n v="0"/>
    <n v="0"/>
    <n v="0"/>
    <n v="-5039"/>
    <n v="-1310"/>
    <n v="0"/>
    <n v="0"/>
    <n v="0"/>
    <n v="-7659"/>
    <n v="-5744.25"/>
    <n v="0"/>
  </r>
  <r>
    <s v="PPLETO: TOTAL OPERATING EXPENSE"/>
    <m/>
    <n v="512103"/>
    <s v="CLOSED 04/20 - MERCURY MONITORS MAINTENANCE"/>
    <x v="1"/>
    <s v="0311 - TRIMBLE COUNTY 1 - GENERATION"/>
    <x v="9"/>
    <s v="PNTL: TOTAL NON-LABOR"/>
    <s v="MA42LGE"/>
    <s v="MA42LGE TC"/>
    <s v="OTHER"/>
    <s v="P42100: GENERATION"/>
    <n v="0"/>
    <n v="0"/>
    <n v="0"/>
    <n v="-1310"/>
    <n v="0"/>
    <n v="0"/>
    <n v="0"/>
    <n v="-5039"/>
    <n v="-1310"/>
    <n v="0"/>
    <n v="0"/>
    <n v="0"/>
    <n v="-7659"/>
    <n v="-5744.25"/>
    <n v="0"/>
  </r>
  <r>
    <s v="PPLETO: TOTAL OPERATING EXPENSE"/>
    <m/>
    <n v="512103"/>
    <s v="CLOSED 04/20 - MERCURY MONITORS MAINTENANCE"/>
    <x v="1"/>
    <s v="0321 - TRIMBLE COUNTY 2 - GENERATION"/>
    <x v="4"/>
    <s v="PNTL: TOTAL NON-LABOR"/>
    <s v="MA46LGE"/>
    <s v="MA 46 LGE"/>
    <s v="OTHER"/>
    <s v="P42100: GENERATION"/>
    <n v="0"/>
    <n v="0"/>
    <n v="0"/>
    <n v="-1143"/>
    <n v="0"/>
    <n v="0"/>
    <n v="0"/>
    <n v="-1643"/>
    <n v="-1143"/>
    <n v="0"/>
    <n v="0"/>
    <n v="0"/>
    <n v="-3930"/>
    <n v="0"/>
    <n v="-2947.5"/>
  </r>
  <r>
    <s v="PPLETO: TOTAL OPERATING EXPENSE"/>
    <m/>
    <n v="512103"/>
    <s v="CLOSED 04/20 - MERCURY MONITORS MAINTENANCE"/>
    <x v="1"/>
    <s v="0321 - TRIMBLE COUNTY 2 - GENERATION"/>
    <x v="3"/>
    <s v="PNTL: TOTAL NON-LABOR"/>
    <s v="MA46LGE"/>
    <s v="MA 46 LGE"/>
    <s v="OTHER"/>
    <s v="P42100: GENERATION"/>
    <n v="0"/>
    <n v="0"/>
    <n v="0"/>
    <n v="-1110"/>
    <n v="0"/>
    <n v="0"/>
    <n v="0"/>
    <n v="-1596"/>
    <n v="-1110"/>
    <n v="0"/>
    <n v="0"/>
    <n v="0"/>
    <n v="-3815"/>
    <n v="0"/>
    <n v="-2861.25"/>
  </r>
  <r>
    <s v="PPLETO: TOTAL OPERATING EXPENSE"/>
    <m/>
    <n v="512103"/>
    <s v="CLOSED 04/20 - MERCURY MONITORS MAINTENANCE"/>
    <x v="1"/>
    <s v="0321 - TRIMBLE COUNTY 2 - GENERATION"/>
    <x v="2"/>
    <s v="PNTL: TOTAL NON-LABOR"/>
    <s v="MA46LGE"/>
    <s v="MA 46 LGE"/>
    <s v="OTHER"/>
    <s v="P42100: GENERATION"/>
    <n v="0"/>
    <n v="0"/>
    <n v="0"/>
    <n v="-1077"/>
    <n v="0"/>
    <n v="0"/>
    <n v="0"/>
    <n v="-1549"/>
    <n v="-1077"/>
    <n v="0"/>
    <n v="0"/>
    <n v="0"/>
    <n v="-3704"/>
    <n v="0"/>
    <n v="-2778"/>
  </r>
  <r>
    <s v="PPLETO: TOTAL OPERATING EXPENSE"/>
    <m/>
    <n v="512103"/>
    <s v="CLOSED 04/20 - MERCURY MONITORS MAINTENANCE"/>
    <x v="1"/>
    <s v="0321 - TRIMBLE COUNTY 2 - GENERATION"/>
    <x v="1"/>
    <s v="PNTL: TOTAL NON-LABOR"/>
    <s v="MA46LGE"/>
    <s v="MA 46 LGE"/>
    <s v="OTHER"/>
    <s v="P42100: GENERATION"/>
    <n v="0"/>
    <n v="0"/>
    <n v="0"/>
    <n v="-1046"/>
    <n v="0"/>
    <n v="0"/>
    <n v="0"/>
    <n v="-1504"/>
    <n v="-1046"/>
    <n v="0"/>
    <n v="0"/>
    <n v="0"/>
    <n v="-3596"/>
    <n v="0"/>
    <n v="-2697"/>
  </r>
  <r>
    <s v="PPLETO: TOTAL OPERATING EXPENSE"/>
    <m/>
    <n v="512103"/>
    <s v="CLOSED 04/20 - MERCURY MONITORS MAINTENANCE"/>
    <x v="1"/>
    <s v="0321 - TRIMBLE COUNTY 2 - GENERATION"/>
    <x v="0"/>
    <s v="PNTL: TOTAL NON-LABOR"/>
    <s v="MA46LGE"/>
    <s v="MA 46 LGE"/>
    <s v="OTHER"/>
    <s v="P42100: GENERATION"/>
    <n v="0"/>
    <n v="0"/>
    <n v="0"/>
    <n v="-1016"/>
    <n v="0"/>
    <n v="0"/>
    <n v="0"/>
    <n v="-1460"/>
    <n v="-1016"/>
    <n v="0"/>
    <n v="0"/>
    <n v="0"/>
    <n v="-3492"/>
    <n v="0"/>
    <n v="-2619"/>
  </r>
  <r>
    <s v="PPLETO: TOTAL OPERATING EXPENSE"/>
    <m/>
    <n v="512103"/>
    <s v="CLOSED 04/20 - MERCURY MONITORS MAINTENANCE"/>
    <x v="1"/>
    <s v="0321 - TRIMBLE COUNTY 2 - GENERATION"/>
    <x v="5"/>
    <s v="PNTL: TOTAL NON-LABOR"/>
    <s v="MA46LGE"/>
    <s v="MA 46 LGE"/>
    <s v="OTHER"/>
    <s v="P42100: GENERATION"/>
    <n v="0"/>
    <n v="0"/>
    <n v="0"/>
    <n v="-986"/>
    <n v="0"/>
    <n v="0"/>
    <n v="0"/>
    <n v="-1418"/>
    <n v="-986"/>
    <n v="0"/>
    <n v="0"/>
    <n v="0"/>
    <n v="-3390"/>
    <n v="0"/>
    <n v="-2542.5"/>
  </r>
  <r>
    <s v="PPLETO: TOTAL OPERATING EXPENSE"/>
    <m/>
    <n v="512103"/>
    <s v="CLOSED 04/20 - MERCURY MONITORS MAINTENANCE"/>
    <x v="1"/>
    <s v="0321 - TRIMBLE COUNTY 2 - GENERATION"/>
    <x v="6"/>
    <s v="PNTL: TOTAL NON-LABOR"/>
    <s v="MA46LGE"/>
    <s v="MA 46 LGE"/>
    <s v="OTHER"/>
    <s v="P42100: GENERATION"/>
    <n v="0"/>
    <n v="0"/>
    <n v="0"/>
    <n v="-986"/>
    <n v="0"/>
    <n v="0"/>
    <n v="0"/>
    <n v="-1418"/>
    <n v="-986"/>
    <n v="0"/>
    <n v="0"/>
    <n v="0"/>
    <n v="-3390"/>
    <n v="0"/>
    <n v="-2542.5"/>
  </r>
  <r>
    <s v="PPLETO: TOTAL OPERATING EXPENSE"/>
    <m/>
    <n v="512103"/>
    <s v="CLOSED 04/20 - MERCURY MONITORS MAINTENANCE"/>
    <x v="1"/>
    <s v="0321 - TRIMBLE COUNTY 2 - GENERATION"/>
    <x v="7"/>
    <s v="PNTL: TOTAL NON-LABOR"/>
    <s v="MA46LGE"/>
    <s v="MA 46 LGE"/>
    <s v="OTHER"/>
    <s v="P42100: GENERATION"/>
    <n v="0"/>
    <n v="0"/>
    <n v="0"/>
    <n v="-986"/>
    <n v="0"/>
    <n v="0"/>
    <n v="0"/>
    <n v="-1418"/>
    <n v="-986"/>
    <n v="0"/>
    <n v="0"/>
    <n v="0"/>
    <n v="-3390"/>
    <n v="0"/>
    <n v="-2542.5"/>
  </r>
  <r>
    <s v="PPLETO: TOTAL OPERATING EXPENSE"/>
    <m/>
    <n v="512103"/>
    <s v="CLOSED 04/20 - MERCURY MONITORS MAINTENANCE"/>
    <x v="1"/>
    <s v="0321 - TRIMBLE COUNTY 2 - GENERATION"/>
    <x v="8"/>
    <s v="PNTL: TOTAL NON-LABOR"/>
    <s v="MA46LGE"/>
    <s v="MA 46 LGE"/>
    <s v="OTHER"/>
    <s v="P42100: GENERATION"/>
    <n v="0"/>
    <n v="0"/>
    <n v="0"/>
    <n v="-986"/>
    <n v="0"/>
    <n v="0"/>
    <n v="0"/>
    <n v="-1418"/>
    <n v="-986"/>
    <n v="0"/>
    <n v="0"/>
    <n v="0"/>
    <n v="-3390"/>
    <n v="0"/>
    <n v="-2542.5"/>
  </r>
  <r>
    <s v="PPLETO: TOTAL OPERATING EXPENSE"/>
    <m/>
    <n v="512103"/>
    <s v="CLOSED 04/20 - MERCURY MONITORS MAINTENANCE"/>
    <x v="1"/>
    <s v="0321 - TRIMBLE COUNTY 2 - GENERATION"/>
    <x v="9"/>
    <s v="PNTL: TOTAL NON-LABOR"/>
    <s v="MA46LGE"/>
    <s v="MA 46 LGE"/>
    <s v="OTHER"/>
    <s v="P42100: GENERATION"/>
    <n v="0"/>
    <n v="0"/>
    <n v="0"/>
    <n v="-986"/>
    <n v="0"/>
    <n v="0"/>
    <n v="0"/>
    <n v="-1418"/>
    <n v="-986"/>
    <n v="0"/>
    <n v="0"/>
    <n v="0"/>
    <n v="-3390"/>
    <n v="0"/>
    <n v="-2542.5"/>
  </r>
  <r>
    <s v="PPLETO: TOTAL OPERATING EXPENSE"/>
    <m/>
    <n v="512103"/>
    <s v="CLOSED 04/20 - MERCURY MONITORS MAINTENANCE"/>
    <x v="1"/>
    <s v="0311 - TRIMBLE COUNTY 1 - GENERATION"/>
    <x v="5"/>
    <s v="PNTL: TOTAL NON-LABOR"/>
    <s v="MA40LGE"/>
    <s v="MASS ALLOC 40 BUDGET"/>
    <s v="GEN O M: OTHER"/>
    <s v="P42100: GENERATION"/>
    <n v="0"/>
    <n v="0"/>
    <n v="0"/>
    <n v="5240"/>
    <n v="0"/>
    <n v="0"/>
    <n v="0"/>
    <n v="20155"/>
    <n v="5240"/>
    <n v="0"/>
    <n v="0"/>
    <n v="0"/>
    <n v="30636"/>
    <n v="22977"/>
    <n v="0"/>
  </r>
  <r>
    <s v="PPLETO: TOTAL OPERATING EXPENSE"/>
    <m/>
    <n v="512103"/>
    <s v="CLOSED 04/20 - MERCURY MONITORS MAINTENANCE"/>
    <x v="1"/>
    <s v="0311 - TRIMBLE COUNTY 1 - GENERATION"/>
    <x v="6"/>
    <s v="PNTL: TOTAL NON-LABOR"/>
    <s v="MA40LGE"/>
    <s v="MASS ALLOC 40 BUDGET"/>
    <s v="GEN O M: OTHER"/>
    <s v="P42100: GENERATION"/>
    <n v="0"/>
    <n v="0"/>
    <n v="0"/>
    <n v="5240"/>
    <n v="0"/>
    <n v="0"/>
    <n v="0"/>
    <n v="20155"/>
    <n v="5240"/>
    <n v="0"/>
    <n v="0"/>
    <n v="0"/>
    <n v="30636"/>
    <n v="22977"/>
    <n v="0"/>
  </r>
  <r>
    <s v="PPLETO: TOTAL OPERATING EXPENSE"/>
    <m/>
    <n v="512103"/>
    <s v="CLOSED 04/20 - MERCURY MONITORS MAINTENANCE"/>
    <x v="1"/>
    <s v="0311 - TRIMBLE COUNTY 1 - GENERATION"/>
    <x v="7"/>
    <s v="PNTL: TOTAL NON-LABOR"/>
    <s v="MA40LGE"/>
    <s v="MASS ALLOC 40 BUDGET"/>
    <s v="GEN O M: OTHER"/>
    <s v="P42100: GENERATION"/>
    <n v="0"/>
    <n v="0"/>
    <n v="0"/>
    <n v="5240"/>
    <n v="0"/>
    <n v="0"/>
    <n v="0"/>
    <n v="20155"/>
    <n v="5240"/>
    <n v="0"/>
    <n v="0"/>
    <n v="0"/>
    <n v="30636"/>
    <n v="22977"/>
    <n v="0"/>
  </r>
  <r>
    <s v="PPLETO: TOTAL OPERATING EXPENSE"/>
    <m/>
    <n v="512103"/>
    <s v="CLOSED 04/20 - MERCURY MONITORS MAINTENANCE"/>
    <x v="1"/>
    <s v="0311 - TRIMBLE COUNTY 1 - GENERATION"/>
    <x v="8"/>
    <s v="PNTL: TOTAL NON-LABOR"/>
    <s v="MA40LGE"/>
    <s v="MASS ALLOC 40 BUDGET"/>
    <s v="GEN O M: OTHER"/>
    <s v="P42100: GENERATION"/>
    <n v="0"/>
    <n v="0"/>
    <n v="0"/>
    <n v="5240"/>
    <n v="0"/>
    <n v="0"/>
    <n v="0"/>
    <n v="20155"/>
    <n v="5240"/>
    <n v="0"/>
    <n v="0"/>
    <n v="0"/>
    <n v="30636"/>
    <n v="22977"/>
    <n v="0"/>
  </r>
  <r>
    <s v="PPLETO: TOTAL OPERATING EXPENSE"/>
    <m/>
    <n v="512103"/>
    <s v="CLOSED 04/20 - MERCURY MONITORS MAINTENANCE"/>
    <x v="1"/>
    <s v="0311 - TRIMBLE COUNTY 1 - GENERATION"/>
    <x v="9"/>
    <s v="PNTL: TOTAL NON-LABOR"/>
    <s v="MA40LGE"/>
    <s v="MASS ALLOC 40 BUDGET"/>
    <s v="GEN O M: OTHER"/>
    <s v="P42100: GENERATION"/>
    <n v="0"/>
    <n v="0"/>
    <n v="0"/>
    <n v="5240"/>
    <n v="0"/>
    <n v="0"/>
    <n v="0"/>
    <n v="20155"/>
    <n v="5240"/>
    <n v="0"/>
    <n v="0"/>
    <n v="0"/>
    <n v="30636"/>
    <n v="22977"/>
    <n v="0"/>
  </r>
  <r>
    <s v="PPLETO: TOTAL OPERATING EXPENSE"/>
    <m/>
    <n v="512103"/>
    <s v="CLOSED 04/20 - MERCURY MONITORS MAINTENANCE"/>
    <x v="1"/>
    <s v="0311 - TRIMBLE COUNTY 1 - GENERATION"/>
    <x v="0"/>
    <s v="PNTL: TOTAL NON-LABOR"/>
    <s v="MA40LGE"/>
    <s v="MASS ALLOC 40 BUDGET"/>
    <s v="GEN O M: OTHER"/>
    <s v="P42100: GENERATION"/>
    <n v="0"/>
    <n v="0"/>
    <n v="0"/>
    <n v="5398"/>
    <n v="0"/>
    <n v="0"/>
    <n v="0"/>
    <n v="20760"/>
    <n v="5398"/>
    <n v="0"/>
    <n v="0"/>
    <n v="0"/>
    <n v="31555"/>
    <n v="23666.25"/>
    <n v="0"/>
  </r>
  <r>
    <s v="PPLETO: TOTAL OPERATING EXPENSE"/>
    <m/>
    <n v="512103"/>
    <s v="CLOSED 04/20 - MERCURY MONITORS MAINTENANCE"/>
    <x v="1"/>
    <s v="0311 - TRIMBLE COUNTY 1 - GENERATION"/>
    <x v="1"/>
    <s v="PNTL: TOTAL NON-LABOR"/>
    <s v="MA40LGE"/>
    <s v="MASS ALLOC 40 BUDGET"/>
    <s v="GEN O M: OTHER"/>
    <s v="P42100: GENERATION"/>
    <n v="0"/>
    <n v="0"/>
    <n v="0"/>
    <n v="5559"/>
    <n v="0"/>
    <n v="0"/>
    <n v="0"/>
    <n v="21382"/>
    <n v="5559"/>
    <n v="0"/>
    <n v="0"/>
    <n v="0"/>
    <n v="32501"/>
    <n v="24375.75"/>
    <n v="0"/>
  </r>
  <r>
    <s v="PPLETO: TOTAL OPERATING EXPENSE"/>
    <m/>
    <n v="512103"/>
    <s v="CLOSED 04/20 - MERCURY MONITORS MAINTENANCE"/>
    <x v="1"/>
    <s v="0311 - TRIMBLE COUNTY 1 - GENERATION"/>
    <x v="2"/>
    <s v="PNTL: TOTAL NON-LABOR"/>
    <s v="MA40LGE"/>
    <s v="MASS ALLOC 40 BUDGET"/>
    <s v="GEN O M: OTHER"/>
    <s v="P42100: GENERATION"/>
    <n v="0"/>
    <n v="0"/>
    <n v="0"/>
    <n v="5726"/>
    <n v="0"/>
    <n v="0"/>
    <n v="0"/>
    <n v="22023"/>
    <n v="5726"/>
    <n v="0"/>
    <n v="0"/>
    <n v="0"/>
    <n v="33476"/>
    <n v="25107"/>
    <n v="0"/>
  </r>
  <r>
    <s v="PPLETO: TOTAL OPERATING EXPENSE"/>
    <m/>
    <n v="512103"/>
    <s v="CLOSED 04/20 - MERCURY MONITORS MAINTENANCE"/>
    <x v="1"/>
    <s v="0311 - TRIMBLE COUNTY 1 - GENERATION"/>
    <x v="3"/>
    <s v="PNTL: TOTAL NON-LABOR"/>
    <s v="MA40LGE"/>
    <s v="MASS ALLOC 40 BUDGET"/>
    <s v="GEN O M: OTHER"/>
    <s v="P42100: GENERATION"/>
    <n v="0"/>
    <n v="0"/>
    <n v="0"/>
    <n v="5898"/>
    <n v="0"/>
    <n v="0"/>
    <n v="0"/>
    <n v="22684"/>
    <n v="5898"/>
    <n v="0"/>
    <n v="0"/>
    <n v="0"/>
    <n v="34480"/>
    <n v="25860"/>
    <n v="0"/>
  </r>
  <r>
    <s v="PPLETO: TOTAL OPERATING EXPENSE"/>
    <m/>
    <n v="512103"/>
    <s v="CLOSED 04/20 - MERCURY MONITORS MAINTENANCE"/>
    <x v="1"/>
    <s v="0311 - TRIMBLE COUNTY 1 - GENERATION"/>
    <x v="4"/>
    <s v="PNTL: TOTAL NON-LABOR"/>
    <s v="MA40LGE"/>
    <s v="MASS ALLOC 40 BUDGET"/>
    <s v="GEN O M: OTHER"/>
    <s v="P42100: GENERATION"/>
    <n v="0"/>
    <n v="0"/>
    <n v="0"/>
    <n v="6075"/>
    <n v="0"/>
    <n v="0"/>
    <n v="0"/>
    <n v="23366"/>
    <n v="6075"/>
    <n v="0"/>
    <n v="0"/>
    <n v="0"/>
    <n v="35516"/>
    <n v="26637"/>
    <n v="0"/>
  </r>
  <r>
    <s v="PPLETO: TOTAL OPERATING EXPENSE"/>
    <m/>
    <n v="512103"/>
    <s v="CLOSED 04/20 - MERCURY MONITORS MAINTENANCE"/>
    <x v="1"/>
    <s v="0321 - TRIMBLE COUNTY 2 - GENERATION"/>
    <x v="5"/>
    <s v="PNTL: TOTAL NON-LABOR"/>
    <s v="MA40LGE"/>
    <s v="MASS ALLOC 40 BUDGET"/>
    <s v="GEN O M: OTHER"/>
    <s v="P42100: GENERATION"/>
    <n v="0"/>
    <n v="0"/>
    <n v="0"/>
    <n v="7760"/>
    <n v="0"/>
    <n v="0"/>
    <n v="0"/>
    <n v="29845"/>
    <n v="7760"/>
    <n v="0"/>
    <n v="0"/>
    <n v="0"/>
    <n v="45364"/>
    <n v="0"/>
    <n v="34023"/>
  </r>
  <r>
    <s v="PPLETO: TOTAL OPERATING EXPENSE"/>
    <m/>
    <n v="512103"/>
    <s v="CLOSED 04/20 - MERCURY MONITORS MAINTENANCE"/>
    <x v="1"/>
    <s v="0321 - TRIMBLE COUNTY 2 - GENERATION"/>
    <x v="6"/>
    <s v="PNTL: TOTAL NON-LABOR"/>
    <s v="MA40LGE"/>
    <s v="MASS ALLOC 40 BUDGET"/>
    <s v="GEN O M: OTHER"/>
    <s v="P42100: GENERATION"/>
    <n v="0"/>
    <n v="0"/>
    <n v="0"/>
    <n v="7760"/>
    <n v="0"/>
    <n v="0"/>
    <n v="0"/>
    <n v="29845"/>
    <n v="7760"/>
    <n v="0"/>
    <n v="0"/>
    <n v="0"/>
    <n v="45364"/>
    <n v="0"/>
    <n v="34023"/>
  </r>
  <r>
    <s v="PPLETO: TOTAL OPERATING EXPENSE"/>
    <m/>
    <n v="512103"/>
    <s v="CLOSED 04/20 - MERCURY MONITORS MAINTENANCE"/>
    <x v="1"/>
    <s v="0321 - TRIMBLE COUNTY 2 - GENERATION"/>
    <x v="7"/>
    <s v="PNTL: TOTAL NON-LABOR"/>
    <s v="MA40LGE"/>
    <s v="MASS ALLOC 40 BUDGET"/>
    <s v="GEN O M: OTHER"/>
    <s v="P42100: GENERATION"/>
    <n v="0"/>
    <n v="0"/>
    <n v="0"/>
    <n v="7760"/>
    <n v="0"/>
    <n v="0"/>
    <n v="0"/>
    <n v="29845"/>
    <n v="7760"/>
    <n v="0"/>
    <n v="0"/>
    <n v="0"/>
    <n v="45364"/>
    <n v="0"/>
    <n v="34023"/>
  </r>
  <r>
    <s v="PPLETO: TOTAL OPERATING EXPENSE"/>
    <m/>
    <n v="512103"/>
    <s v="CLOSED 04/20 - MERCURY MONITORS MAINTENANCE"/>
    <x v="1"/>
    <s v="0321 - TRIMBLE COUNTY 2 - GENERATION"/>
    <x v="8"/>
    <s v="PNTL: TOTAL NON-LABOR"/>
    <s v="MA40LGE"/>
    <s v="MASS ALLOC 40 BUDGET"/>
    <s v="GEN O M: OTHER"/>
    <s v="P42100: GENERATION"/>
    <n v="0"/>
    <n v="0"/>
    <n v="0"/>
    <n v="7760"/>
    <n v="0"/>
    <n v="0"/>
    <n v="0"/>
    <n v="29845"/>
    <n v="7760"/>
    <n v="0"/>
    <n v="0"/>
    <n v="0"/>
    <n v="45364"/>
    <n v="0"/>
    <n v="34023"/>
  </r>
  <r>
    <s v="PPLETO: TOTAL OPERATING EXPENSE"/>
    <m/>
    <n v="512103"/>
    <s v="CLOSED 04/20 - MERCURY MONITORS MAINTENANCE"/>
    <x v="1"/>
    <s v="0321 - TRIMBLE COUNTY 2 - GENERATION"/>
    <x v="9"/>
    <s v="PNTL: TOTAL NON-LABOR"/>
    <s v="MA40LGE"/>
    <s v="MASS ALLOC 40 BUDGET"/>
    <s v="GEN O M: OTHER"/>
    <s v="P42100: GENERATION"/>
    <n v="0"/>
    <n v="0"/>
    <n v="0"/>
    <n v="7760"/>
    <n v="0"/>
    <n v="0"/>
    <n v="0"/>
    <n v="29845"/>
    <n v="7760"/>
    <n v="0"/>
    <n v="0"/>
    <n v="0"/>
    <n v="45364"/>
    <n v="0"/>
    <n v="34023"/>
  </r>
  <r>
    <s v="PPLETO: TOTAL OPERATING EXPENSE"/>
    <m/>
    <n v="512103"/>
    <s v="CLOSED 04/20 - MERCURY MONITORS MAINTENANCE"/>
    <x v="1"/>
    <s v="0321 - TRIMBLE COUNTY 2 - GENERATION"/>
    <x v="0"/>
    <s v="PNTL: TOTAL NON-LABOR"/>
    <s v="MA40LGE"/>
    <s v="MASS ALLOC 40 BUDGET"/>
    <s v="GEN O M: OTHER"/>
    <s v="P42100: GENERATION"/>
    <n v="0"/>
    <n v="0"/>
    <n v="0"/>
    <n v="7992"/>
    <n v="0"/>
    <n v="0"/>
    <n v="0"/>
    <n v="30740"/>
    <n v="7992"/>
    <n v="0"/>
    <n v="0"/>
    <n v="0"/>
    <n v="46725"/>
    <n v="0"/>
    <n v="35043.75"/>
  </r>
  <r>
    <s v="PPLETO: TOTAL OPERATING EXPENSE"/>
    <m/>
    <n v="512103"/>
    <s v="CLOSED 04/20 - MERCURY MONITORS MAINTENANCE"/>
    <x v="1"/>
    <s v="0321 - TRIMBLE COUNTY 2 - GENERATION"/>
    <x v="1"/>
    <s v="PNTL: TOTAL NON-LABOR"/>
    <s v="MA40LGE"/>
    <s v="MASS ALLOC 40 BUDGET"/>
    <s v="GEN O M: OTHER"/>
    <s v="P42100: GENERATION"/>
    <n v="0"/>
    <n v="0"/>
    <n v="0"/>
    <n v="8232"/>
    <n v="0"/>
    <n v="0"/>
    <n v="0"/>
    <n v="31663"/>
    <n v="8232"/>
    <n v="0"/>
    <n v="0"/>
    <n v="0"/>
    <n v="48127"/>
    <n v="0"/>
    <n v="36095.25"/>
  </r>
  <r>
    <s v="PPLETO: TOTAL OPERATING EXPENSE"/>
    <m/>
    <n v="512103"/>
    <s v="CLOSED 04/20 - MERCURY MONITORS MAINTENANCE"/>
    <x v="1"/>
    <s v="0321 - TRIMBLE COUNTY 2 - GENERATION"/>
    <x v="2"/>
    <s v="PNTL: TOTAL NON-LABOR"/>
    <s v="MA40LGE"/>
    <s v="MASS ALLOC 40 BUDGET"/>
    <s v="GEN O M: OTHER"/>
    <s v="P42100: GENERATION"/>
    <n v="0"/>
    <n v="0"/>
    <n v="0"/>
    <n v="8479"/>
    <n v="0"/>
    <n v="0"/>
    <n v="0"/>
    <n v="32612"/>
    <n v="8479"/>
    <n v="0"/>
    <n v="0"/>
    <n v="0"/>
    <n v="49570"/>
    <n v="0"/>
    <n v="37177.5"/>
  </r>
  <r>
    <s v="PPLETO: TOTAL OPERATING EXPENSE"/>
    <m/>
    <n v="512103"/>
    <s v="CLOSED 04/20 - MERCURY MONITORS MAINTENANCE"/>
    <x v="1"/>
    <s v="0321 - TRIMBLE COUNTY 2 - GENERATION"/>
    <x v="3"/>
    <s v="PNTL: TOTAL NON-LABOR"/>
    <s v="MA40LGE"/>
    <s v="MASS ALLOC 40 BUDGET"/>
    <s v="GEN O M: OTHER"/>
    <s v="P42100: GENERATION"/>
    <n v="0"/>
    <n v="0"/>
    <n v="0"/>
    <n v="8734"/>
    <n v="0"/>
    <n v="0"/>
    <n v="0"/>
    <n v="33591"/>
    <n v="8734"/>
    <n v="0"/>
    <n v="0"/>
    <n v="0"/>
    <n v="51058"/>
    <n v="0"/>
    <n v="38293.5"/>
  </r>
  <r>
    <s v="PPLETO: TOTAL OPERATING EXPENSE"/>
    <m/>
    <n v="512103"/>
    <s v="CLOSED 04/20 - MERCURY MONITORS MAINTENANCE"/>
    <x v="1"/>
    <s v="0321 - TRIMBLE COUNTY 2 - GENERATION"/>
    <x v="4"/>
    <s v="PNTL: TOTAL NON-LABOR"/>
    <s v="MA40LGE"/>
    <s v="MASS ALLOC 40 BUDGET"/>
    <s v="GEN O M: OTHER"/>
    <s v="P42100: GENERATION"/>
    <n v="0"/>
    <n v="0"/>
    <n v="0"/>
    <n v="8996"/>
    <n v="0"/>
    <n v="0"/>
    <n v="0"/>
    <n v="34599"/>
    <n v="8996"/>
    <n v="0"/>
    <n v="0"/>
    <n v="0"/>
    <n v="52591"/>
    <n v="0"/>
    <n v="39443.25"/>
  </r>
  <r>
    <s v="PPLETO: TOTAL OPERATING EXPENSE"/>
    <m/>
    <n v="512103"/>
    <s v="CLOSED 04/20 - MERCURY MONITORS MAINTENANCE"/>
    <x v="1"/>
    <s v="0301 - TRIMBLE COUNTY COMMON-GENERATION"/>
    <x v="5"/>
    <s v="PNTL: TOTAL NON-LABOR"/>
    <s v="TCMERC"/>
    <s v="TC Mercury Monitoring"/>
    <s v="GEN MTC: ENVIRONMENTAL"/>
    <s v="P42100: GENERATION"/>
    <n v="0"/>
    <n v="0"/>
    <n v="0"/>
    <n v="13000"/>
    <n v="0"/>
    <n v="0"/>
    <n v="0"/>
    <n v="50000"/>
    <n v="13000"/>
    <n v="0"/>
    <n v="0"/>
    <n v="0"/>
    <n v="76000"/>
    <n v="22981.055484"/>
    <n v="34018.944516000003"/>
  </r>
  <r>
    <s v="PPLETO: TOTAL OPERATING EXPENSE"/>
    <m/>
    <n v="512103"/>
    <s v="CLOSED 04/20 - MERCURY MONITORS MAINTENANCE"/>
    <x v="1"/>
    <s v="0301 - TRIMBLE COUNTY COMMON-GENERATION"/>
    <x v="6"/>
    <s v="PNTL: TOTAL NON-LABOR"/>
    <s v="TCMERC"/>
    <s v="TC Mercury Monitoring"/>
    <s v="GEN MTC: ENVIRONMENTAL"/>
    <s v="P42100: GENERATION"/>
    <n v="0"/>
    <n v="0"/>
    <n v="0"/>
    <n v="13000"/>
    <n v="0"/>
    <n v="0"/>
    <n v="0"/>
    <n v="50000"/>
    <n v="13000"/>
    <n v="0"/>
    <n v="0"/>
    <n v="0"/>
    <n v="76000"/>
    <n v="22981.055484"/>
    <n v="34018.944516000003"/>
  </r>
  <r>
    <s v="PPLETO: TOTAL OPERATING EXPENSE"/>
    <m/>
    <n v="512103"/>
    <s v="CLOSED 04/20 - MERCURY MONITORS MAINTENANCE"/>
    <x v="1"/>
    <s v="0301 - TRIMBLE COUNTY COMMON-GENERATION"/>
    <x v="7"/>
    <s v="PNTL: TOTAL NON-LABOR"/>
    <s v="TCMERC"/>
    <s v="TC Mercury Monitoring"/>
    <s v="GEN MTC: ENVIRONMENTAL"/>
    <s v="P42100: GENERATION"/>
    <n v="0"/>
    <n v="0"/>
    <n v="0"/>
    <n v="13000"/>
    <n v="0"/>
    <n v="0"/>
    <n v="0"/>
    <n v="50000"/>
    <n v="13000"/>
    <n v="0"/>
    <n v="0"/>
    <n v="0"/>
    <n v="76000"/>
    <n v="22981.055484"/>
    <n v="34018.944516000003"/>
  </r>
  <r>
    <s v="PPLETO: TOTAL OPERATING EXPENSE"/>
    <m/>
    <n v="512103"/>
    <s v="CLOSED 04/20 - MERCURY MONITORS MAINTENANCE"/>
    <x v="1"/>
    <s v="0301 - TRIMBLE COUNTY COMMON-GENERATION"/>
    <x v="8"/>
    <s v="PNTL: TOTAL NON-LABOR"/>
    <s v="TCMERC"/>
    <s v="TC Mercury Monitoring"/>
    <s v="GEN MTC: ENVIRONMENTAL"/>
    <s v="P42100: GENERATION"/>
    <n v="0"/>
    <n v="0"/>
    <n v="0"/>
    <n v="13000"/>
    <n v="0"/>
    <n v="0"/>
    <n v="0"/>
    <n v="50000"/>
    <n v="13000"/>
    <n v="0"/>
    <n v="0"/>
    <n v="0"/>
    <n v="76000"/>
    <n v="22981.055484"/>
    <n v="34018.944516000003"/>
  </r>
  <r>
    <s v="PPLETO: TOTAL OPERATING EXPENSE"/>
    <m/>
    <n v="512103"/>
    <s v="CLOSED 04/20 - MERCURY MONITORS MAINTENANCE"/>
    <x v="1"/>
    <s v="0301 - TRIMBLE COUNTY COMMON-GENERATION"/>
    <x v="9"/>
    <s v="PNTL: TOTAL NON-LABOR"/>
    <s v="TCMERC"/>
    <s v="TC Mercury Monitoring"/>
    <s v="GEN MTC: ENVIRONMENTAL"/>
    <s v="P42100: GENERATION"/>
    <n v="0"/>
    <n v="0"/>
    <n v="0"/>
    <n v="13000"/>
    <n v="0"/>
    <n v="0"/>
    <n v="0"/>
    <n v="50000"/>
    <n v="13000"/>
    <n v="0"/>
    <n v="0"/>
    <n v="0"/>
    <n v="76000"/>
    <n v="22981.055484"/>
    <n v="34018.944516000003"/>
  </r>
  <r>
    <s v="PPLETO: TOTAL OPERATING EXPENSE"/>
    <m/>
    <n v="512103"/>
    <s v="CLOSED 04/20 - MERCURY MONITORS MAINTENANCE"/>
    <x v="1"/>
    <s v="0321 - TRIMBLE COUNTY 2 - GENERATION"/>
    <x v="5"/>
    <s v="PNTL: TOTAL NON-LABOR"/>
    <s v="TCMERC"/>
    <s v="TC Mercury Monitoring"/>
    <s v="GEN MTC: ENVIRONMENTAL"/>
    <s v="P42100: GENERATION"/>
    <n v="0"/>
    <n v="0"/>
    <n v="0"/>
    <n v="13000"/>
    <n v="0"/>
    <n v="0"/>
    <n v="0"/>
    <n v="0"/>
    <n v="13000"/>
    <n v="0"/>
    <n v="0"/>
    <n v="0"/>
    <n v="26000"/>
    <n v="0"/>
    <n v="19500"/>
  </r>
  <r>
    <s v="PPLETO: TOTAL OPERATING EXPENSE"/>
    <m/>
    <n v="512103"/>
    <s v="CLOSED 04/20 - MERCURY MONITORS MAINTENANCE"/>
    <x v="1"/>
    <s v="0321 - TRIMBLE COUNTY 2 - GENERATION"/>
    <x v="6"/>
    <s v="PNTL: TOTAL NON-LABOR"/>
    <s v="TCMERC"/>
    <s v="TC Mercury Monitoring"/>
    <s v="GEN MTC: ENVIRONMENTAL"/>
    <s v="P42100: GENERATION"/>
    <n v="0"/>
    <n v="0"/>
    <n v="0"/>
    <n v="13000"/>
    <n v="0"/>
    <n v="0"/>
    <n v="0"/>
    <n v="0"/>
    <n v="13000"/>
    <n v="0"/>
    <n v="0"/>
    <n v="0"/>
    <n v="26000"/>
    <n v="0"/>
    <n v="19500"/>
  </r>
  <r>
    <s v="PPLETO: TOTAL OPERATING EXPENSE"/>
    <m/>
    <n v="512103"/>
    <s v="CLOSED 04/20 - MERCURY MONITORS MAINTENANCE"/>
    <x v="1"/>
    <s v="0321 - TRIMBLE COUNTY 2 - GENERATION"/>
    <x v="7"/>
    <s v="PNTL: TOTAL NON-LABOR"/>
    <s v="TCMERC"/>
    <s v="TC Mercury Monitoring"/>
    <s v="GEN MTC: ENVIRONMENTAL"/>
    <s v="P42100: GENERATION"/>
    <n v="0"/>
    <n v="0"/>
    <n v="0"/>
    <n v="13000"/>
    <n v="0"/>
    <n v="0"/>
    <n v="0"/>
    <n v="0"/>
    <n v="13000"/>
    <n v="0"/>
    <n v="0"/>
    <n v="0"/>
    <n v="26000"/>
    <n v="0"/>
    <n v="19500"/>
  </r>
  <r>
    <s v="PPLETO: TOTAL OPERATING EXPENSE"/>
    <m/>
    <n v="512103"/>
    <s v="CLOSED 04/20 - MERCURY MONITORS MAINTENANCE"/>
    <x v="1"/>
    <s v="0321 - TRIMBLE COUNTY 2 - GENERATION"/>
    <x v="8"/>
    <s v="PNTL: TOTAL NON-LABOR"/>
    <s v="TCMERC"/>
    <s v="TC Mercury Monitoring"/>
    <s v="GEN MTC: ENVIRONMENTAL"/>
    <s v="P42100: GENERATION"/>
    <n v="0"/>
    <n v="0"/>
    <n v="0"/>
    <n v="13000"/>
    <n v="0"/>
    <n v="0"/>
    <n v="0"/>
    <n v="0"/>
    <n v="13000"/>
    <n v="0"/>
    <n v="0"/>
    <n v="0"/>
    <n v="26000"/>
    <n v="0"/>
    <n v="19500"/>
  </r>
  <r>
    <s v="PPLETO: TOTAL OPERATING EXPENSE"/>
    <m/>
    <n v="512103"/>
    <s v="CLOSED 04/20 - MERCURY MONITORS MAINTENANCE"/>
    <x v="1"/>
    <s v="0321 - TRIMBLE COUNTY 2 - GENERATION"/>
    <x v="9"/>
    <s v="PNTL: TOTAL NON-LABOR"/>
    <s v="TCMERC"/>
    <s v="TC Mercury Monitoring"/>
    <s v="GEN MTC: ENVIRONMENTAL"/>
    <s v="P42100: GENERATION"/>
    <n v="0"/>
    <n v="0"/>
    <n v="0"/>
    <n v="13000"/>
    <n v="0"/>
    <n v="0"/>
    <n v="0"/>
    <n v="0"/>
    <n v="13000"/>
    <n v="0"/>
    <n v="0"/>
    <n v="0"/>
    <n v="26000"/>
    <n v="0"/>
    <n v="19500"/>
  </r>
  <r>
    <s v="PPLETO: TOTAL OPERATING EXPENSE"/>
    <m/>
    <n v="512103"/>
    <s v="CLOSED 04/20 - MERCURY MONITORS MAINTENANCE"/>
    <x v="1"/>
    <s v="0301 - TRIMBLE COUNTY COMMON-GENERATION"/>
    <x v="0"/>
    <s v="PNTL: TOTAL NON-LABOR"/>
    <s v="TCMERC"/>
    <s v="TC Mercury Monitoring"/>
    <s v="GEN MTC: ENVIRONMENTAL"/>
    <s v="P42100: GENERATION"/>
    <n v="0"/>
    <n v="0"/>
    <n v="0"/>
    <n v="13390"/>
    <n v="0"/>
    <n v="0"/>
    <n v="0"/>
    <n v="51500"/>
    <n v="13390"/>
    <n v="0"/>
    <n v="0"/>
    <n v="0"/>
    <n v="78280"/>
    <n v="23670.487148519998"/>
    <n v="35039.512851480002"/>
  </r>
  <r>
    <s v="PPLETO: TOTAL OPERATING EXPENSE"/>
    <m/>
    <n v="512103"/>
    <s v="CLOSED 04/20 - MERCURY MONITORS MAINTENANCE"/>
    <x v="1"/>
    <s v="0321 - TRIMBLE COUNTY 2 - GENERATION"/>
    <x v="0"/>
    <s v="PNTL: TOTAL NON-LABOR"/>
    <s v="TCMERC"/>
    <s v="TC Mercury Monitoring"/>
    <s v="GEN MTC: ENVIRONMENTAL"/>
    <s v="P42100: GENERATION"/>
    <n v="0"/>
    <n v="0"/>
    <n v="0"/>
    <n v="13390"/>
    <n v="0"/>
    <n v="0"/>
    <n v="0"/>
    <n v="0"/>
    <n v="13390"/>
    <n v="0"/>
    <n v="0"/>
    <n v="0"/>
    <n v="26780"/>
    <n v="0"/>
    <n v="20085"/>
  </r>
  <r>
    <s v="PPLETO: TOTAL OPERATING EXPENSE"/>
    <m/>
    <n v="512103"/>
    <s v="CLOSED 04/20 - MERCURY MONITORS MAINTENANCE"/>
    <x v="1"/>
    <s v="0301 - TRIMBLE COUNTY COMMON-GENERATION"/>
    <x v="1"/>
    <s v="PNTL: TOTAL NON-LABOR"/>
    <s v="TCMERC"/>
    <s v="TC Mercury Monitoring"/>
    <s v="GEN MTC: ENVIRONMENTAL"/>
    <s v="P42100: GENERATION"/>
    <n v="0"/>
    <n v="0"/>
    <n v="0"/>
    <n v="13792"/>
    <n v="0"/>
    <n v="0"/>
    <n v="0"/>
    <n v="53045"/>
    <n v="13792"/>
    <n v="0"/>
    <n v="0"/>
    <n v="0"/>
    <n v="80628"/>
    <n v="24380.480810051999"/>
    <n v="36090.519189947998"/>
  </r>
  <r>
    <s v="PPLETO: TOTAL OPERATING EXPENSE"/>
    <m/>
    <n v="512103"/>
    <s v="CLOSED 04/20 - MERCURY MONITORS MAINTENANCE"/>
    <x v="1"/>
    <s v="0321 - TRIMBLE COUNTY 2 - GENERATION"/>
    <x v="1"/>
    <s v="PNTL: TOTAL NON-LABOR"/>
    <s v="TCMERC"/>
    <s v="TC Mercury Monitoring"/>
    <s v="GEN MTC: ENVIRONMENTAL"/>
    <s v="P42100: GENERATION"/>
    <n v="0"/>
    <n v="0"/>
    <n v="0"/>
    <n v="13792"/>
    <n v="0"/>
    <n v="0"/>
    <n v="0"/>
    <n v="0"/>
    <n v="13792"/>
    <n v="0"/>
    <n v="0"/>
    <n v="0"/>
    <n v="27583"/>
    <n v="0"/>
    <n v="20687.25"/>
  </r>
  <r>
    <s v="PPLETO: TOTAL OPERATING EXPENSE"/>
    <m/>
    <n v="512103"/>
    <s v="CLOSED 04/20 - MERCURY MONITORS MAINTENANCE"/>
    <x v="1"/>
    <s v="0301 - TRIMBLE COUNTY COMMON-GENERATION"/>
    <x v="2"/>
    <s v="PNTL: TOTAL NON-LABOR"/>
    <s v="TCMERC"/>
    <s v="TC Mercury Monitoring"/>
    <s v="GEN MTC: ENVIRONMENTAL"/>
    <s v="P42100: GENERATION"/>
    <n v="0"/>
    <n v="0"/>
    <n v="0"/>
    <n v="14205"/>
    <n v="0"/>
    <n v="0"/>
    <n v="0"/>
    <n v="54635"/>
    <n v="14205"/>
    <n v="0"/>
    <n v="0"/>
    <n v="0"/>
    <n v="83045"/>
    <n v="25111.338850904998"/>
    <n v="37172.411149095002"/>
  </r>
  <r>
    <s v="PPLETO: TOTAL OPERATING EXPENSE"/>
    <m/>
    <n v="512103"/>
    <s v="CLOSED 04/20 - MERCURY MONITORS MAINTENANCE"/>
    <x v="1"/>
    <s v="0321 - TRIMBLE COUNTY 2 - GENERATION"/>
    <x v="2"/>
    <s v="PNTL: TOTAL NON-LABOR"/>
    <s v="TCMERC"/>
    <s v="TC Mercury Monitoring"/>
    <s v="GEN MTC: ENVIRONMENTAL"/>
    <s v="P42100: GENERATION"/>
    <n v="0"/>
    <n v="0"/>
    <n v="0"/>
    <n v="14205"/>
    <n v="0"/>
    <n v="0"/>
    <n v="0"/>
    <n v="0"/>
    <n v="14205"/>
    <n v="0"/>
    <n v="0"/>
    <n v="0"/>
    <n v="28410"/>
    <n v="0"/>
    <n v="21307.5"/>
  </r>
  <r>
    <s v="PPLETO: TOTAL OPERATING EXPENSE"/>
    <m/>
    <n v="512103"/>
    <s v="CLOSED 04/20 - MERCURY MONITORS MAINTENANCE"/>
    <x v="1"/>
    <s v="0301 - TRIMBLE COUNTY COMMON-GENERATION"/>
    <x v="3"/>
    <s v="PNTL: TOTAL NON-LABOR"/>
    <s v="TCMERC"/>
    <s v="TC Mercury Monitoring"/>
    <s v="GEN MTC: ENVIRONMENTAL"/>
    <s v="P42100: GENERATION"/>
    <n v="0"/>
    <n v="0"/>
    <n v="0"/>
    <n v="14632"/>
    <n v="0"/>
    <n v="0"/>
    <n v="0"/>
    <n v="56275"/>
    <n v="14632"/>
    <n v="0"/>
    <n v="0"/>
    <n v="0"/>
    <n v="85538"/>
    <n v="25865.177947241998"/>
    <n v="38288.322052757998"/>
  </r>
  <r>
    <s v="PPLETO: TOTAL OPERATING EXPENSE"/>
    <m/>
    <n v="512103"/>
    <s v="CLOSED 04/20 - MERCURY MONITORS MAINTENANCE"/>
    <x v="1"/>
    <s v="0321 - TRIMBLE COUNTY 2 - GENERATION"/>
    <x v="3"/>
    <s v="PNTL: TOTAL NON-LABOR"/>
    <s v="TCMERC"/>
    <s v="TC Mercury Monitoring"/>
    <s v="GEN MTC: ENVIRONMENTAL"/>
    <s v="P42100: GENERATION"/>
    <n v="0"/>
    <n v="0"/>
    <n v="0"/>
    <n v="14632"/>
    <n v="0"/>
    <n v="0"/>
    <n v="0"/>
    <n v="0"/>
    <n v="14632"/>
    <n v="0"/>
    <n v="0"/>
    <n v="0"/>
    <n v="29263"/>
    <n v="0"/>
    <n v="21947.25"/>
  </r>
  <r>
    <s v="PPLETO: TOTAL OPERATING EXPENSE"/>
    <m/>
    <n v="512103"/>
    <s v="CLOSED 04/20 - MERCURY MONITORS MAINTENANCE"/>
    <x v="1"/>
    <s v="0301 - TRIMBLE COUNTY COMMON-GENERATION"/>
    <x v="4"/>
    <s v="PNTL: TOTAL NON-LABOR"/>
    <s v="TCMERC"/>
    <s v="TC Mercury Monitoring"/>
    <s v="GEN MTC: ENVIRONMENTAL"/>
    <s v="P42100: GENERATION"/>
    <n v="0"/>
    <n v="0"/>
    <n v="0"/>
    <n v="15071"/>
    <n v="0"/>
    <n v="0"/>
    <n v="0"/>
    <n v="57965"/>
    <n v="15071"/>
    <n v="0"/>
    <n v="0"/>
    <n v="0"/>
    <n v="88107"/>
    <n v="26641.998099062999"/>
    <n v="39438.251900937001"/>
  </r>
  <r>
    <s v="PPLETO: TOTAL OPERATING EXPENSE"/>
    <m/>
    <n v="512103"/>
    <s v="CLOSED 04/20 - MERCURY MONITORS MAINTENANCE"/>
    <x v="1"/>
    <s v="0321 - TRIMBLE COUNTY 2 - GENERATION"/>
    <x v="4"/>
    <s v="PNTL: TOTAL NON-LABOR"/>
    <s v="TCMERC"/>
    <s v="TC Mercury Monitoring"/>
    <s v="GEN MTC: ENVIRONMENTAL"/>
    <s v="P42100: GENERATION"/>
    <n v="0"/>
    <n v="0"/>
    <n v="0"/>
    <n v="15071"/>
    <n v="0"/>
    <n v="0"/>
    <n v="0"/>
    <n v="0"/>
    <n v="15071"/>
    <n v="0"/>
    <n v="0"/>
    <n v="0"/>
    <n v="30142"/>
    <n v="0"/>
    <n v="22606.5"/>
  </r>
  <r>
    <s v="PPLETO: TOTAL OPERATING EXPENSE"/>
    <m/>
    <n v="512103"/>
    <s v="CLOSED 04/20 - MERCURY MONITORS MAINTENANCE"/>
    <x v="1"/>
    <s v="0321 - TRIMBLE COUNTY 2 - GENERATION"/>
    <x v="5"/>
    <s v="PNTL: TOTAL NON-LABOR"/>
    <s v="MA41KU"/>
    <s v="MA41KU TC2"/>
    <s v="OTHER"/>
    <s v="P42100: GENERATION"/>
    <n v="0"/>
    <n v="0"/>
    <n v="0"/>
    <n v="16815"/>
    <n v="0"/>
    <n v="0"/>
    <n v="0"/>
    <n v="24174"/>
    <n v="16815"/>
    <n v="0"/>
    <n v="0"/>
    <n v="0"/>
    <n v="57805"/>
    <n v="0"/>
    <n v="43353.75"/>
  </r>
  <r>
    <s v="PPLETO: TOTAL OPERATING EXPENSE"/>
    <m/>
    <n v="512103"/>
    <s v="CLOSED 04/20 - MERCURY MONITORS MAINTENANCE"/>
    <x v="1"/>
    <s v="0321 - TRIMBLE COUNTY 2 - GENERATION"/>
    <x v="6"/>
    <s v="PNTL: TOTAL NON-LABOR"/>
    <s v="MA41KU"/>
    <s v="MA41KU TC2"/>
    <s v="OTHER"/>
    <s v="P42100: GENERATION"/>
    <n v="0"/>
    <n v="0"/>
    <n v="0"/>
    <n v="16815"/>
    <n v="0"/>
    <n v="0"/>
    <n v="0"/>
    <n v="24174"/>
    <n v="16815"/>
    <n v="0"/>
    <n v="0"/>
    <n v="0"/>
    <n v="57805"/>
    <n v="0"/>
    <n v="43353.75"/>
  </r>
  <r>
    <s v="PPLETO: TOTAL OPERATING EXPENSE"/>
    <m/>
    <n v="512103"/>
    <s v="CLOSED 04/20 - MERCURY MONITORS MAINTENANCE"/>
    <x v="1"/>
    <s v="0321 - TRIMBLE COUNTY 2 - GENERATION"/>
    <x v="7"/>
    <s v="PNTL: TOTAL NON-LABOR"/>
    <s v="MA41KU"/>
    <s v="MA41KU TC2"/>
    <s v="OTHER"/>
    <s v="P42100: GENERATION"/>
    <n v="0"/>
    <n v="0"/>
    <n v="0"/>
    <n v="16815"/>
    <n v="0"/>
    <n v="0"/>
    <n v="0"/>
    <n v="24174"/>
    <n v="16815"/>
    <n v="0"/>
    <n v="0"/>
    <n v="0"/>
    <n v="57805"/>
    <n v="0"/>
    <n v="43353.75"/>
  </r>
  <r>
    <s v="PPLETO: TOTAL OPERATING EXPENSE"/>
    <m/>
    <n v="512103"/>
    <s v="CLOSED 04/20 - MERCURY MONITORS MAINTENANCE"/>
    <x v="1"/>
    <s v="0321 - TRIMBLE COUNTY 2 - GENERATION"/>
    <x v="8"/>
    <s v="PNTL: TOTAL NON-LABOR"/>
    <s v="MA41KU"/>
    <s v="MA41KU TC2"/>
    <s v="OTHER"/>
    <s v="P42100: GENERATION"/>
    <n v="0"/>
    <n v="0"/>
    <n v="0"/>
    <n v="16815"/>
    <n v="0"/>
    <n v="0"/>
    <n v="0"/>
    <n v="24174"/>
    <n v="16815"/>
    <n v="0"/>
    <n v="0"/>
    <n v="0"/>
    <n v="57805"/>
    <n v="0"/>
    <n v="43353.75"/>
  </r>
  <r>
    <s v="PPLETO: TOTAL OPERATING EXPENSE"/>
    <m/>
    <n v="512103"/>
    <s v="CLOSED 04/20 - MERCURY MONITORS MAINTENANCE"/>
    <x v="1"/>
    <s v="0321 - TRIMBLE COUNTY 2 - GENERATION"/>
    <x v="9"/>
    <s v="PNTL: TOTAL NON-LABOR"/>
    <s v="MA41KU"/>
    <s v="MA41KU TC2"/>
    <s v="OTHER"/>
    <s v="P42100: GENERATION"/>
    <n v="0"/>
    <n v="0"/>
    <n v="0"/>
    <n v="16815"/>
    <n v="0"/>
    <n v="0"/>
    <n v="0"/>
    <n v="24174"/>
    <n v="16815"/>
    <n v="0"/>
    <n v="0"/>
    <n v="0"/>
    <n v="57805"/>
    <n v="0"/>
    <n v="43353.75"/>
  </r>
  <r>
    <s v="PPLETO: TOTAL OPERATING EXPENSE"/>
    <m/>
    <n v="512103"/>
    <s v="CLOSED 04/20 - MERCURY MONITORS MAINTENANCE"/>
    <x v="1"/>
    <s v="0321 - TRIMBLE COUNTY 2 - GENERATION"/>
    <x v="0"/>
    <s v="PNTL: TOTAL NON-LABOR"/>
    <s v="MA41KU"/>
    <s v="MA41KU TC2"/>
    <s v="OTHER"/>
    <s v="P42100: GENERATION"/>
    <n v="0"/>
    <n v="0"/>
    <n v="0"/>
    <n v="17320"/>
    <n v="0"/>
    <n v="0"/>
    <n v="0"/>
    <n v="24900"/>
    <n v="17320"/>
    <n v="0"/>
    <n v="0"/>
    <n v="0"/>
    <n v="59539"/>
    <n v="0"/>
    <n v="44654.25"/>
  </r>
  <r>
    <s v="PPLETO: TOTAL OPERATING EXPENSE"/>
    <m/>
    <n v="512103"/>
    <s v="CLOSED 04/20 - MERCURY MONITORS MAINTENANCE"/>
    <x v="1"/>
    <s v="0321 - TRIMBLE COUNTY 2 - GENERATION"/>
    <x v="1"/>
    <s v="PNTL: TOTAL NON-LABOR"/>
    <s v="MA41KU"/>
    <s v="MA41KU TC2"/>
    <s v="OTHER"/>
    <s v="P42100: GENERATION"/>
    <n v="0"/>
    <n v="0"/>
    <n v="0"/>
    <n v="17839"/>
    <n v="0"/>
    <n v="0"/>
    <n v="0"/>
    <n v="25647"/>
    <n v="17839"/>
    <n v="0"/>
    <n v="0"/>
    <n v="0"/>
    <n v="61326"/>
    <n v="0"/>
    <n v="45994.5"/>
  </r>
  <r>
    <s v="PPLETO: TOTAL OPERATING EXPENSE"/>
    <m/>
    <n v="512103"/>
    <s v="CLOSED 04/20 - MERCURY MONITORS MAINTENANCE"/>
    <x v="1"/>
    <s v="0321 - TRIMBLE COUNTY 2 - GENERATION"/>
    <x v="2"/>
    <s v="PNTL: TOTAL NON-LABOR"/>
    <s v="MA41KU"/>
    <s v="MA41KU TC2"/>
    <s v="OTHER"/>
    <s v="P42100: GENERATION"/>
    <n v="0"/>
    <n v="0"/>
    <n v="0"/>
    <n v="18374"/>
    <n v="0"/>
    <n v="0"/>
    <n v="0"/>
    <n v="26415"/>
    <n v="18374"/>
    <n v="0"/>
    <n v="0"/>
    <n v="0"/>
    <n v="63164"/>
    <n v="0"/>
    <n v="47373"/>
  </r>
  <r>
    <s v="PPLETO: TOTAL OPERATING EXPENSE"/>
    <m/>
    <n v="512103"/>
    <s v="CLOSED 04/20 - MERCURY MONITORS MAINTENANCE"/>
    <x v="1"/>
    <s v="0321 - TRIMBLE COUNTY 2 - GENERATION"/>
    <x v="3"/>
    <s v="PNTL: TOTAL NON-LABOR"/>
    <s v="MA41KU"/>
    <s v="MA41KU TC2"/>
    <s v="OTHER"/>
    <s v="P42100: GENERATION"/>
    <n v="0"/>
    <n v="0"/>
    <n v="0"/>
    <n v="18926"/>
    <n v="0"/>
    <n v="0"/>
    <n v="0"/>
    <n v="27208"/>
    <n v="18926"/>
    <n v="0"/>
    <n v="0"/>
    <n v="0"/>
    <n v="65060"/>
    <n v="0"/>
    <n v="48795"/>
  </r>
  <r>
    <s v="PPLETO: TOTAL OPERATING EXPENSE"/>
    <m/>
    <n v="512103"/>
    <s v="CLOSED 04/20 - MERCURY MONITORS MAINTENANCE"/>
    <x v="1"/>
    <s v="0321 - TRIMBLE COUNTY 2 - GENERATION"/>
    <x v="4"/>
    <s v="PNTL: TOTAL NON-LABOR"/>
    <s v="MA41KU"/>
    <s v="MA41KU TC2"/>
    <s v="OTHER"/>
    <s v="P42100: GENERATION"/>
    <n v="0"/>
    <n v="0"/>
    <n v="0"/>
    <n v="19494"/>
    <n v="0"/>
    <n v="0"/>
    <n v="0"/>
    <n v="28025"/>
    <n v="19494"/>
    <n v="0"/>
    <n v="0"/>
    <n v="0"/>
    <n v="67014"/>
    <n v="0"/>
    <n v="50260.5"/>
  </r>
  <r>
    <s v="PPLETO: TOTAL OPERATING EXPENSE"/>
    <m/>
    <n v="513100"/>
    <s v="MTCE-ELECTRIC PLANT"/>
    <x v="1"/>
    <s v="0301 - TRIMBLE COUNTY COMMON-GENERATION"/>
    <x v="9"/>
    <s v="PNTL: TOTAL NON-LABOR"/>
    <s v="TCCOOLTWR"/>
    <s v="TC1 MD Cooling Tower"/>
    <s v="GEN MTC: WATER SYSTEMS"/>
    <s v="P42100: GENERATION"/>
    <n v="0"/>
    <n v="0"/>
    <n v="0"/>
    <n v="0"/>
    <n v="0"/>
    <n v="0"/>
    <n v="0"/>
    <n v="0"/>
    <n v="-40000"/>
    <n v="0"/>
    <n v="0"/>
    <n v="0"/>
    <n v="-40000"/>
    <n v="-12095.292359999999"/>
    <n v="-17904.707640000001"/>
  </r>
  <r>
    <s v="PPLETO: TOTAL OPERATING EXPENSE"/>
    <m/>
    <n v="513100"/>
    <s v="MTCE-ELECTRIC PLANT"/>
    <x v="1"/>
    <s v="0301 - TRIMBLE COUNTY COMMON-GENERATION"/>
    <x v="0"/>
    <s v="PNTL: TOTAL NON-LABOR"/>
    <s v="TCCOOLTWR"/>
    <s v="TC1 MD Cooling Tower"/>
    <s v="GEN MTC: WATER SYSTEMS"/>
    <s v="P42100: GENERATION"/>
    <n v="0"/>
    <n v="0"/>
    <n v="0"/>
    <n v="0"/>
    <n v="0"/>
    <n v="0"/>
    <n v="0"/>
    <n v="0"/>
    <n v="-41200"/>
    <n v="0"/>
    <n v="0"/>
    <n v="0"/>
    <n v="-41200"/>
    <n v="-12458.151130799999"/>
    <n v="-18441.848869199999"/>
  </r>
  <r>
    <s v="PPLETO: TOTAL OPERATING EXPENSE"/>
    <m/>
    <n v="513100"/>
    <s v="MTCE-ELECTRIC PLANT"/>
    <x v="1"/>
    <s v="0301 - TRIMBLE COUNTY COMMON-GENERATION"/>
    <x v="1"/>
    <s v="PNTL: TOTAL NON-LABOR"/>
    <s v="TCCOOLTWR"/>
    <s v="TC1 MD Cooling Tower"/>
    <s v="GEN MTC: WATER SYSTEMS"/>
    <s v="P42100: GENERATION"/>
    <n v="0"/>
    <n v="0"/>
    <n v="0"/>
    <n v="0"/>
    <n v="0"/>
    <n v="0"/>
    <n v="0"/>
    <n v="0"/>
    <n v="-42436"/>
    <n v="0"/>
    <n v="0"/>
    <n v="0"/>
    <n v="-42436"/>
    <n v="-12831.895664723999"/>
    <n v="-18995.104335275999"/>
  </r>
  <r>
    <s v="PPLETO: TOTAL OPERATING EXPENSE"/>
    <m/>
    <n v="513100"/>
    <s v="MTCE-ELECTRIC PLANT"/>
    <x v="1"/>
    <s v="0301 - TRIMBLE COUNTY COMMON-GENERATION"/>
    <x v="2"/>
    <s v="PNTL: TOTAL NON-LABOR"/>
    <s v="TCCOOLTWR"/>
    <s v="TC1 MD Cooling Tower"/>
    <s v="GEN MTC: WATER SYSTEMS"/>
    <s v="P42100: GENERATION"/>
    <n v="0"/>
    <n v="0"/>
    <n v="0"/>
    <n v="0"/>
    <n v="0"/>
    <n v="0"/>
    <n v="0"/>
    <n v="0"/>
    <n v="-43708"/>
    <n v="0"/>
    <n v="0"/>
    <n v="0"/>
    <n v="-43708"/>
    <n v="-13216.525961772"/>
    <n v="-19564.474038228"/>
  </r>
  <r>
    <s v="PPLETO: TOTAL OPERATING EXPENSE"/>
    <m/>
    <n v="513100"/>
    <s v="MTCE-ELECTRIC PLANT"/>
    <x v="1"/>
    <s v="0301 - TRIMBLE COUNTY COMMON-GENERATION"/>
    <x v="3"/>
    <s v="PNTL: TOTAL NON-LABOR"/>
    <s v="TCCOOLTWR"/>
    <s v="TC1 MD Cooling Tower"/>
    <s v="GEN MTC: WATER SYSTEMS"/>
    <s v="P42100: GENERATION"/>
    <n v="0"/>
    <n v="0"/>
    <n v="0"/>
    <n v="0"/>
    <n v="0"/>
    <n v="0"/>
    <n v="0"/>
    <n v="0"/>
    <n v="-45020"/>
    <n v="0"/>
    <n v="0"/>
    <n v="0"/>
    <n v="-45020"/>
    <n v="-13613.251551179999"/>
    <n v="-20151.748448819999"/>
  </r>
  <r>
    <s v="PPLETO: TOTAL OPERATING EXPENSE"/>
    <m/>
    <n v="513100"/>
    <s v="MTCE-ELECTRIC PLANT"/>
    <x v="1"/>
    <s v="0301 - TRIMBLE COUNTY COMMON-GENERATION"/>
    <x v="4"/>
    <s v="PNTL: TOTAL NON-LABOR"/>
    <s v="TCCOOLTWR"/>
    <s v="TC1 MD Cooling Tower"/>
    <s v="GEN MTC: WATER SYSTEMS"/>
    <s v="P42100: GENERATION"/>
    <n v="0"/>
    <n v="0"/>
    <n v="0"/>
    <n v="0"/>
    <n v="0"/>
    <n v="0"/>
    <n v="0"/>
    <n v="0"/>
    <n v="-46372"/>
    <n v="0"/>
    <n v="0"/>
    <n v="0"/>
    <n v="-46372"/>
    <n v="-14022.072432948"/>
    <n v="-20756.927567052"/>
  </r>
  <r>
    <s v="PPLETO: TOTAL OPERATING EXPENSE"/>
    <m/>
    <n v="513100"/>
    <s v="MTCE-ELECTRIC PLANT"/>
    <x v="1"/>
    <s v="0311 - TRIMBLE COUNTY 1 - GENERATION"/>
    <x v="5"/>
    <s v="PNTL: TOTAL NON-LABOR"/>
    <s v="TC1F21OUT"/>
    <s v="TC1 FALL 2021 PLANNED OUTAGE"/>
    <s v="GEN O M: OUTAGES"/>
    <s v="P42100: GENERATION"/>
    <n v="0"/>
    <n v="0"/>
    <n v="0"/>
    <n v="0"/>
    <n v="0"/>
    <n v="0"/>
    <n v="0"/>
    <n v="0"/>
    <n v="540000"/>
    <n v="650000"/>
    <n v="0"/>
    <n v="0"/>
    <n v="1190000"/>
    <n v="892500"/>
    <n v="0"/>
  </r>
  <r>
    <s v="PPLETO: TOTAL OPERATING EXPENSE"/>
    <m/>
    <n v="513100"/>
    <s v="MTCE-ELECTRIC PLANT"/>
    <x v="1"/>
    <s v="0311 - TRIMBLE COUNTY 1 - GENERATION"/>
    <x v="7"/>
    <s v="PNTL: TOTAL NON-LABOR"/>
    <s v="TC1F23OUT"/>
    <s v="TC1 FALL 2023 PLANNED OUTAGE"/>
    <s v="GEN O M: OUTAGES"/>
    <s v="P42100: GENERATION"/>
    <n v="0"/>
    <n v="0"/>
    <n v="0"/>
    <n v="0"/>
    <n v="0"/>
    <n v="0"/>
    <n v="0"/>
    <n v="0"/>
    <n v="0"/>
    <n v="600000"/>
    <n v="300000"/>
    <n v="0"/>
    <n v="900000"/>
    <n v="675000"/>
    <n v="0"/>
  </r>
  <r>
    <s v="PPLETO: TOTAL OPERATING EXPENSE"/>
    <m/>
    <n v="513100"/>
    <s v="MTCE-ELECTRIC PLANT"/>
    <x v="1"/>
    <s v="0311 - TRIMBLE COUNTY 1 - GENERATION"/>
    <x v="9"/>
    <s v="PNTL: TOTAL NON-LABOR"/>
    <s v="TC1F25OUT"/>
    <s v="TC1F25OUT PLANNED FALL OUTAGE"/>
    <s v="GEN O M: OUTAGES"/>
    <s v="P42100: GENERATION"/>
    <n v="0"/>
    <n v="0"/>
    <n v="0"/>
    <n v="0"/>
    <n v="0"/>
    <n v="0"/>
    <n v="0"/>
    <n v="0"/>
    <n v="450000"/>
    <n v="450000"/>
    <n v="0"/>
    <n v="0"/>
    <n v="900000"/>
    <n v="675000"/>
    <n v="0"/>
  </r>
  <r>
    <s v="PPLETO: TOTAL OPERATING EXPENSE"/>
    <m/>
    <n v="513100"/>
    <s v="MTCE-ELECTRIC PLANT"/>
    <x v="1"/>
    <s v="0311 - TRIMBLE COUNTY 1 - GENERATION"/>
    <x v="1"/>
    <s v="PNTL: TOTAL NON-LABOR"/>
    <s v="TC1F27OUT"/>
    <s v="TC1 2027 OUTAGE"/>
    <s v="GEN O M: OUTAGES"/>
    <s v="P42100: GENERATION"/>
    <n v="0"/>
    <n v="0"/>
    <n v="0"/>
    <n v="0"/>
    <n v="0"/>
    <n v="0"/>
    <n v="0"/>
    <n v="0"/>
    <n v="0"/>
    <n v="1300000"/>
    <n v="0"/>
    <n v="0"/>
    <n v="1300000"/>
    <n v="975000"/>
    <n v="0"/>
  </r>
  <r>
    <s v="PPLETO: TOTAL OPERATING EXPENSE"/>
    <m/>
    <n v="513100"/>
    <s v="MTCE-ELECTRIC PLANT"/>
    <x v="1"/>
    <s v="0311 - TRIMBLE COUNTY 1 - GENERATION"/>
    <x v="5"/>
    <s v="PNTL: TOTAL NON-LABOR"/>
    <s v="TC-EHC"/>
    <s v="Electro-Hudraulic Control"/>
    <s v="GEN MTC: TURBINE/GENERATOR"/>
    <s v="P42100: GENERATION"/>
    <n v="0"/>
    <n v="0"/>
    <n v="0"/>
    <n v="0"/>
    <n v="777"/>
    <n v="0"/>
    <n v="0"/>
    <n v="0"/>
    <n v="0"/>
    <n v="777"/>
    <n v="0"/>
    <n v="0"/>
    <n v="1555"/>
    <n v="1166.25"/>
    <n v="0"/>
  </r>
  <r>
    <s v="PPLETO: TOTAL OPERATING EXPENSE"/>
    <m/>
    <n v="513100"/>
    <s v="MTCE-ELECTRIC PLANT"/>
    <x v="1"/>
    <s v="0311 - TRIMBLE COUNTY 1 - GENERATION"/>
    <x v="6"/>
    <s v="PNTL: TOTAL NON-LABOR"/>
    <s v="TC-EHC"/>
    <s v="Electro-Hudraulic Control"/>
    <s v="GEN MTC: TURBINE/GENERATOR"/>
    <s v="P42100: GENERATION"/>
    <n v="0"/>
    <n v="0"/>
    <n v="0"/>
    <n v="0"/>
    <n v="777"/>
    <n v="0"/>
    <n v="0"/>
    <n v="0"/>
    <n v="0"/>
    <n v="777"/>
    <n v="0"/>
    <n v="0"/>
    <n v="1555"/>
    <n v="1166.25"/>
    <n v="0"/>
  </r>
  <r>
    <s v="PPLETO: TOTAL OPERATING EXPENSE"/>
    <m/>
    <n v="513100"/>
    <s v="MTCE-ELECTRIC PLANT"/>
    <x v="1"/>
    <s v="0311 - TRIMBLE COUNTY 1 - GENERATION"/>
    <x v="7"/>
    <s v="PNTL: TOTAL NON-LABOR"/>
    <s v="TC-EHC"/>
    <s v="Electro-Hudraulic Control"/>
    <s v="GEN MTC: TURBINE/GENERATOR"/>
    <s v="P42100: GENERATION"/>
    <n v="0"/>
    <n v="0"/>
    <n v="0"/>
    <n v="0"/>
    <n v="777"/>
    <n v="0"/>
    <n v="0"/>
    <n v="0"/>
    <n v="0"/>
    <n v="777"/>
    <n v="0"/>
    <n v="0"/>
    <n v="1555"/>
    <n v="1166.25"/>
    <n v="0"/>
  </r>
  <r>
    <s v="PPLETO: TOTAL OPERATING EXPENSE"/>
    <m/>
    <n v="513100"/>
    <s v="MTCE-ELECTRIC PLANT"/>
    <x v="1"/>
    <s v="0311 - TRIMBLE COUNTY 1 - GENERATION"/>
    <x v="8"/>
    <s v="PNTL: TOTAL NON-LABOR"/>
    <s v="TC-EHC"/>
    <s v="Electro-Hudraulic Control"/>
    <s v="GEN MTC: TURBINE/GENERATOR"/>
    <s v="P42100: GENERATION"/>
    <n v="0"/>
    <n v="0"/>
    <n v="0"/>
    <n v="0"/>
    <n v="777"/>
    <n v="0"/>
    <n v="0"/>
    <n v="0"/>
    <n v="0"/>
    <n v="777"/>
    <n v="0"/>
    <n v="0"/>
    <n v="1555"/>
    <n v="1166.25"/>
    <n v="0"/>
  </r>
  <r>
    <s v="PPLETO: TOTAL OPERATING EXPENSE"/>
    <m/>
    <n v="513100"/>
    <s v="MTCE-ELECTRIC PLANT"/>
    <x v="1"/>
    <s v="0311 - TRIMBLE COUNTY 1 - GENERATION"/>
    <x v="9"/>
    <s v="PNTL: TOTAL NON-LABOR"/>
    <s v="TC-EHC"/>
    <s v="Electro-Hudraulic Control"/>
    <s v="GEN MTC: TURBINE/GENERATOR"/>
    <s v="P42100: GENERATION"/>
    <n v="0"/>
    <n v="0"/>
    <n v="0"/>
    <n v="0"/>
    <n v="777"/>
    <n v="0"/>
    <n v="0"/>
    <n v="0"/>
    <n v="0"/>
    <n v="777"/>
    <n v="0"/>
    <n v="0"/>
    <n v="1555"/>
    <n v="1166.25"/>
    <n v="0"/>
  </r>
  <r>
    <s v="PPLETO: TOTAL OPERATING EXPENSE"/>
    <m/>
    <n v="513100"/>
    <s v="MTCE-ELECTRIC PLANT"/>
    <x v="1"/>
    <s v="0311 - TRIMBLE COUNTY 1 - GENERATION"/>
    <x v="0"/>
    <s v="PNTL: TOTAL NON-LABOR"/>
    <s v="TC-EHC"/>
    <s v="Electro-Hudraulic Control"/>
    <s v="GEN MTC: TURBINE/GENERATOR"/>
    <s v="P42100: GENERATION"/>
    <n v="0"/>
    <n v="0"/>
    <n v="0"/>
    <n v="0"/>
    <n v="793"/>
    <n v="0"/>
    <n v="0"/>
    <n v="0"/>
    <n v="0"/>
    <n v="793"/>
    <n v="0"/>
    <n v="0"/>
    <n v="1586"/>
    <n v="1189.5"/>
    <n v="0"/>
  </r>
  <r>
    <s v="PPLETO: TOTAL OPERATING EXPENSE"/>
    <m/>
    <n v="513100"/>
    <s v="MTCE-ELECTRIC PLANT"/>
    <x v="1"/>
    <s v="0311 - TRIMBLE COUNTY 1 - GENERATION"/>
    <x v="1"/>
    <s v="PNTL: TOTAL NON-LABOR"/>
    <s v="TC-EHC"/>
    <s v="Electro-Hudraulic Control"/>
    <s v="GEN MTC: TURBINE/GENERATOR"/>
    <s v="P42100: GENERATION"/>
    <n v="0"/>
    <n v="0"/>
    <n v="0"/>
    <n v="0"/>
    <n v="809"/>
    <n v="0"/>
    <n v="0"/>
    <n v="0"/>
    <n v="0"/>
    <n v="809"/>
    <n v="0"/>
    <n v="0"/>
    <n v="1617"/>
    <n v="1212.75"/>
    <n v="0"/>
  </r>
  <r>
    <s v="PPLETO: TOTAL OPERATING EXPENSE"/>
    <m/>
    <n v="513100"/>
    <s v="MTCE-ELECTRIC PLANT"/>
    <x v="1"/>
    <s v="0311 - TRIMBLE COUNTY 1 - GENERATION"/>
    <x v="2"/>
    <s v="PNTL: TOTAL NON-LABOR"/>
    <s v="TC-EHC"/>
    <s v="Electro-Hudraulic Control"/>
    <s v="GEN MTC: TURBINE/GENERATOR"/>
    <s v="P42100: GENERATION"/>
    <n v="0"/>
    <n v="0"/>
    <n v="0"/>
    <n v="0"/>
    <n v="825"/>
    <n v="0"/>
    <n v="0"/>
    <n v="0"/>
    <n v="0"/>
    <n v="825"/>
    <n v="0"/>
    <n v="0"/>
    <n v="1650"/>
    <n v="1237.5"/>
    <n v="0"/>
  </r>
  <r>
    <s v="PPLETO: TOTAL OPERATING EXPENSE"/>
    <m/>
    <n v="513100"/>
    <s v="MTCE-ELECTRIC PLANT"/>
    <x v="1"/>
    <s v="0311 - TRIMBLE COUNTY 1 - GENERATION"/>
    <x v="3"/>
    <s v="PNTL: TOTAL NON-LABOR"/>
    <s v="TC-EHC"/>
    <s v="Electro-Hudraulic Control"/>
    <s v="GEN MTC: TURBINE/GENERATOR"/>
    <s v="P42100: GENERATION"/>
    <n v="0"/>
    <n v="0"/>
    <n v="0"/>
    <n v="0"/>
    <n v="841"/>
    <n v="0"/>
    <n v="0"/>
    <n v="0"/>
    <n v="0"/>
    <n v="841"/>
    <n v="0"/>
    <n v="0"/>
    <n v="1683"/>
    <n v="1262.25"/>
    <n v="0"/>
  </r>
  <r>
    <s v="PPLETO: TOTAL OPERATING EXPENSE"/>
    <m/>
    <n v="513100"/>
    <s v="MTCE-ELECTRIC PLANT"/>
    <x v="1"/>
    <s v="0311 - TRIMBLE COUNTY 1 - GENERATION"/>
    <x v="4"/>
    <s v="PNTL: TOTAL NON-LABOR"/>
    <s v="TC-EHC"/>
    <s v="Electro-Hudraulic Control"/>
    <s v="GEN MTC: TURBINE/GENERATOR"/>
    <s v="P42100: GENERATION"/>
    <n v="0"/>
    <n v="0"/>
    <n v="0"/>
    <n v="0"/>
    <n v="858"/>
    <n v="0"/>
    <n v="0"/>
    <n v="0"/>
    <n v="0"/>
    <n v="858"/>
    <n v="0"/>
    <n v="0"/>
    <n v="1716"/>
    <n v="1287"/>
    <n v="0"/>
  </r>
  <r>
    <s v="PPLETO: TOTAL OPERATING EXPENSE"/>
    <m/>
    <n v="513100"/>
    <s v="MTCE-ELECTRIC PLANT"/>
    <x v="1"/>
    <s v="0321 - TRIMBLE COUNTY 2 - GENERATION"/>
    <x v="5"/>
    <s v="PNTL: TOTAL NON-LABOR"/>
    <s v="TC000PRD"/>
    <s v="Power Distribution - 002650"/>
    <s v="GEN MTC: POWER DISTRIBUTION"/>
    <s v="P42100: GENERATION"/>
    <n v="0"/>
    <n v="0"/>
    <n v="0"/>
    <n v="0"/>
    <n v="0"/>
    <n v="0"/>
    <n v="0"/>
    <n v="0"/>
    <n v="0"/>
    <n v="22950"/>
    <n v="0"/>
    <n v="0"/>
    <n v="22950"/>
    <n v="0"/>
    <n v="17212.5"/>
  </r>
  <r>
    <s v="PPLETO: TOTAL OPERATING EXPENSE"/>
    <m/>
    <n v="513100"/>
    <s v="MTCE-ELECTRIC PLANT"/>
    <x v="1"/>
    <s v="0321 - TRIMBLE COUNTY 2 - GENERATION"/>
    <x v="5"/>
    <s v="PNTL: TOTAL NON-LABOR"/>
    <s v="TC-EHC"/>
    <s v="Electro-Hudraulic Control"/>
    <s v="GEN MTC: TURBINE/GENERATOR"/>
    <s v="P42100: GENERATION"/>
    <n v="0"/>
    <n v="0"/>
    <n v="0"/>
    <n v="0"/>
    <n v="0"/>
    <n v="0"/>
    <n v="0"/>
    <n v="0"/>
    <n v="0"/>
    <n v="13911"/>
    <n v="0"/>
    <n v="0"/>
    <n v="13911"/>
    <n v="0"/>
    <n v="10433.25"/>
  </r>
  <r>
    <s v="PPLETO: TOTAL OPERATING EXPENSE"/>
    <m/>
    <n v="513100"/>
    <s v="MTCE-ELECTRIC PLANT"/>
    <x v="1"/>
    <s v="0321 - TRIMBLE COUNTY 2 - GENERATION"/>
    <x v="5"/>
    <s v="PNTL: TOTAL NON-LABOR"/>
    <s v="TC-CND"/>
    <s v="Condensate - 002650"/>
    <s v="GEN MTC: TURBINE/GENERATOR"/>
    <s v="P42100: GENERATION"/>
    <n v="0"/>
    <n v="0"/>
    <n v="0"/>
    <n v="0"/>
    <n v="0"/>
    <n v="19570"/>
    <n v="0"/>
    <n v="0"/>
    <n v="0"/>
    <n v="13390"/>
    <n v="0"/>
    <n v="0"/>
    <n v="32960"/>
    <n v="0"/>
    <n v="24720"/>
  </r>
  <r>
    <s v="PPLETO: TOTAL OPERATING EXPENSE"/>
    <m/>
    <n v="513100"/>
    <s v="MTCE-ELECTRIC PLANT"/>
    <x v="1"/>
    <s v="0321 - TRIMBLE COUNTY 2 - GENERATION"/>
    <x v="6"/>
    <s v="PNTL: TOTAL NON-LABOR"/>
    <s v="TC000PRD"/>
    <s v="Power Distribution - 002650"/>
    <s v="GEN MTC: POWER DISTRIBUTION"/>
    <s v="P42100: GENERATION"/>
    <n v="0"/>
    <n v="0"/>
    <n v="0"/>
    <n v="0"/>
    <n v="0"/>
    <n v="0"/>
    <n v="0"/>
    <n v="0"/>
    <n v="0"/>
    <n v="22950"/>
    <n v="0"/>
    <n v="0"/>
    <n v="22950"/>
    <n v="0"/>
    <n v="17212.5"/>
  </r>
  <r>
    <s v="PPLETO: TOTAL OPERATING EXPENSE"/>
    <m/>
    <n v="513100"/>
    <s v="MTCE-ELECTRIC PLANT"/>
    <x v="1"/>
    <s v="0321 - TRIMBLE COUNTY 2 - GENERATION"/>
    <x v="6"/>
    <s v="PNTL: TOTAL NON-LABOR"/>
    <s v="TC-EHC"/>
    <s v="Electro-Hudraulic Control"/>
    <s v="GEN MTC: TURBINE/GENERATOR"/>
    <s v="P42100: GENERATION"/>
    <n v="0"/>
    <n v="0"/>
    <n v="0"/>
    <n v="0"/>
    <n v="0"/>
    <n v="0"/>
    <n v="0"/>
    <n v="0"/>
    <n v="0"/>
    <n v="13911"/>
    <n v="0"/>
    <n v="0"/>
    <n v="13911"/>
    <n v="0"/>
    <n v="10433.25"/>
  </r>
  <r>
    <s v="PPLETO: TOTAL OPERATING EXPENSE"/>
    <m/>
    <n v="513100"/>
    <s v="MTCE-ELECTRIC PLANT"/>
    <x v="1"/>
    <s v="0321 - TRIMBLE COUNTY 2 - GENERATION"/>
    <x v="6"/>
    <s v="PNTL: TOTAL NON-LABOR"/>
    <s v="TC-CND"/>
    <s v="Condensate - 002650"/>
    <s v="GEN MTC: TURBINE/GENERATOR"/>
    <s v="P42100: GENERATION"/>
    <n v="0"/>
    <n v="0"/>
    <n v="0"/>
    <n v="0"/>
    <n v="0"/>
    <n v="19570"/>
    <n v="0"/>
    <n v="0"/>
    <n v="0"/>
    <n v="13390"/>
    <n v="0"/>
    <n v="0"/>
    <n v="32960"/>
    <n v="0"/>
    <n v="24720"/>
  </r>
  <r>
    <s v="PPLETO: TOTAL OPERATING EXPENSE"/>
    <m/>
    <n v="513100"/>
    <s v="MTCE-ELECTRIC PLANT"/>
    <x v="1"/>
    <s v="0321 - TRIMBLE COUNTY 2 - GENERATION"/>
    <x v="7"/>
    <s v="PNTL: TOTAL NON-LABOR"/>
    <s v="TC000PRD"/>
    <s v="Power Distribution - 002650"/>
    <s v="GEN MTC: POWER DISTRIBUTION"/>
    <s v="P42100: GENERATION"/>
    <n v="0"/>
    <n v="0"/>
    <n v="0"/>
    <n v="0"/>
    <n v="0"/>
    <n v="0"/>
    <n v="0"/>
    <n v="0"/>
    <n v="0"/>
    <n v="22950"/>
    <n v="0"/>
    <n v="0"/>
    <n v="22950"/>
    <n v="0"/>
    <n v="17212.5"/>
  </r>
  <r>
    <s v="PPLETO: TOTAL OPERATING EXPENSE"/>
    <m/>
    <n v="513100"/>
    <s v="MTCE-ELECTRIC PLANT"/>
    <x v="1"/>
    <s v="0321 - TRIMBLE COUNTY 2 - GENERATION"/>
    <x v="7"/>
    <s v="PNTL: TOTAL NON-LABOR"/>
    <s v="TC-EHC"/>
    <s v="Electro-Hudraulic Control"/>
    <s v="GEN MTC: TURBINE/GENERATOR"/>
    <s v="P42100: GENERATION"/>
    <n v="0"/>
    <n v="0"/>
    <n v="0"/>
    <n v="0"/>
    <n v="0"/>
    <n v="0"/>
    <n v="0"/>
    <n v="0"/>
    <n v="0"/>
    <n v="13911"/>
    <n v="0"/>
    <n v="0"/>
    <n v="13911"/>
    <n v="0"/>
    <n v="10433.25"/>
  </r>
  <r>
    <s v="PPLETO: TOTAL OPERATING EXPENSE"/>
    <m/>
    <n v="513100"/>
    <s v="MTCE-ELECTRIC PLANT"/>
    <x v="1"/>
    <s v="0321 - TRIMBLE COUNTY 2 - GENERATION"/>
    <x v="7"/>
    <s v="PNTL: TOTAL NON-LABOR"/>
    <s v="TC-CND"/>
    <s v="Condensate - 002650"/>
    <s v="GEN MTC: TURBINE/GENERATOR"/>
    <s v="P42100: GENERATION"/>
    <n v="0"/>
    <n v="0"/>
    <n v="0"/>
    <n v="0"/>
    <n v="0"/>
    <n v="19570"/>
    <n v="0"/>
    <n v="0"/>
    <n v="0"/>
    <n v="13390"/>
    <n v="0"/>
    <n v="0"/>
    <n v="32960"/>
    <n v="0"/>
    <n v="24720"/>
  </r>
  <r>
    <s v="PPLETO: TOTAL OPERATING EXPENSE"/>
    <m/>
    <n v="513100"/>
    <s v="MTCE-ELECTRIC PLANT"/>
    <x v="1"/>
    <s v="0321 - TRIMBLE COUNTY 2 - GENERATION"/>
    <x v="8"/>
    <s v="PNTL: TOTAL NON-LABOR"/>
    <s v="TC000PRD"/>
    <s v="Power Distribution - 002650"/>
    <s v="GEN MTC: POWER DISTRIBUTION"/>
    <s v="P42100: GENERATION"/>
    <n v="0"/>
    <n v="0"/>
    <n v="0"/>
    <n v="0"/>
    <n v="0"/>
    <n v="0"/>
    <n v="0"/>
    <n v="0"/>
    <n v="0"/>
    <n v="22950"/>
    <n v="0"/>
    <n v="0"/>
    <n v="22950"/>
    <n v="0"/>
    <n v="17212.5"/>
  </r>
  <r>
    <s v="PPLETO: TOTAL OPERATING EXPENSE"/>
    <m/>
    <n v="513100"/>
    <s v="MTCE-ELECTRIC PLANT"/>
    <x v="1"/>
    <s v="0321 - TRIMBLE COUNTY 2 - GENERATION"/>
    <x v="8"/>
    <s v="PNTL: TOTAL NON-LABOR"/>
    <s v="TC-EHC"/>
    <s v="Electro-Hudraulic Control"/>
    <s v="GEN MTC: TURBINE/GENERATOR"/>
    <s v="P42100: GENERATION"/>
    <n v="0"/>
    <n v="0"/>
    <n v="0"/>
    <n v="0"/>
    <n v="0"/>
    <n v="0"/>
    <n v="0"/>
    <n v="0"/>
    <n v="0"/>
    <n v="13911"/>
    <n v="0"/>
    <n v="0"/>
    <n v="13911"/>
    <n v="0"/>
    <n v="10433.25"/>
  </r>
  <r>
    <s v="PPLETO: TOTAL OPERATING EXPENSE"/>
    <m/>
    <n v="513100"/>
    <s v="MTCE-ELECTRIC PLANT"/>
    <x v="1"/>
    <s v="0321 - TRIMBLE COUNTY 2 - GENERATION"/>
    <x v="8"/>
    <s v="PNTL: TOTAL NON-LABOR"/>
    <s v="TC-CND"/>
    <s v="Condensate - 002650"/>
    <s v="GEN MTC: TURBINE/GENERATOR"/>
    <s v="P42100: GENERATION"/>
    <n v="0"/>
    <n v="0"/>
    <n v="0"/>
    <n v="0"/>
    <n v="0"/>
    <n v="19570"/>
    <n v="0"/>
    <n v="0"/>
    <n v="0"/>
    <n v="13390"/>
    <n v="0"/>
    <n v="0"/>
    <n v="32960"/>
    <n v="0"/>
    <n v="24720"/>
  </r>
  <r>
    <s v="PPLETO: TOTAL OPERATING EXPENSE"/>
    <m/>
    <n v="513100"/>
    <s v="MTCE-ELECTRIC PLANT"/>
    <x v="1"/>
    <s v="0321 - TRIMBLE COUNTY 2 - GENERATION"/>
    <x v="9"/>
    <s v="PNTL: TOTAL NON-LABOR"/>
    <s v="TC000PRD"/>
    <s v="Power Distribution - 002650"/>
    <s v="GEN MTC: POWER DISTRIBUTION"/>
    <s v="P42100: GENERATION"/>
    <n v="0"/>
    <n v="0"/>
    <n v="0"/>
    <n v="0"/>
    <n v="0"/>
    <n v="0"/>
    <n v="0"/>
    <n v="0"/>
    <n v="0"/>
    <n v="22950"/>
    <n v="0"/>
    <n v="0"/>
    <n v="22950"/>
    <n v="0"/>
    <n v="17212.5"/>
  </r>
  <r>
    <s v="PPLETO: TOTAL OPERATING EXPENSE"/>
    <m/>
    <n v="513100"/>
    <s v="MTCE-ELECTRIC PLANT"/>
    <x v="1"/>
    <s v="0321 - TRIMBLE COUNTY 2 - GENERATION"/>
    <x v="9"/>
    <s v="PNTL: TOTAL NON-LABOR"/>
    <s v="TC-EHC"/>
    <s v="Electro-Hudraulic Control"/>
    <s v="GEN MTC: TURBINE/GENERATOR"/>
    <s v="P42100: GENERATION"/>
    <n v="0"/>
    <n v="0"/>
    <n v="0"/>
    <n v="0"/>
    <n v="0"/>
    <n v="0"/>
    <n v="0"/>
    <n v="0"/>
    <n v="0"/>
    <n v="13911"/>
    <n v="0"/>
    <n v="0"/>
    <n v="13911"/>
    <n v="0"/>
    <n v="10433.25"/>
  </r>
  <r>
    <s v="PPLETO: TOTAL OPERATING EXPENSE"/>
    <m/>
    <n v="513100"/>
    <s v="MTCE-ELECTRIC PLANT"/>
    <x v="1"/>
    <s v="0321 - TRIMBLE COUNTY 2 - GENERATION"/>
    <x v="9"/>
    <s v="PNTL: TOTAL NON-LABOR"/>
    <s v="TC-CND"/>
    <s v="Condensate - 002650"/>
    <s v="GEN MTC: TURBINE/GENERATOR"/>
    <s v="P42100: GENERATION"/>
    <n v="0"/>
    <n v="0"/>
    <n v="0"/>
    <n v="0"/>
    <n v="0"/>
    <n v="19570"/>
    <n v="0"/>
    <n v="0"/>
    <n v="0"/>
    <n v="13390"/>
    <n v="0"/>
    <n v="0"/>
    <n v="32960"/>
    <n v="0"/>
    <n v="24720"/>
  </r>
  <r>
    <s v="PPLETO: TOTAL OPERATING EXPENSE"/>
    <m/>
    <n v="513100"/>
    <s v="MTCE-ELECTRIC PLANT"/>
    <x v="1"/>
    <s v="0321 - TRIMBLE COUNTY 2 - GENERATION"/>
    <x v="0"/>
    <s v="PNTL: TOTAL NON-LABOR"/>
    <s v="TC000PRD"/>
    <s v="Power Distribution - 002650"/>
    <s v="GEN MTC: POWER DISTRIBUTION"/>
    <s v="P42100: GENERATION"/>
    <n v="0"/>
    <n v="0"/>
    <n v="0"/>
    <n v="0"/>
    <n v="0"/>
    <n v="0"/>
    <n v="0"/>
    <n v="0"/>
    <n v="0"/>
    <n v="23639"/>
    <n v="0"/>
    <n v="0"/>
    <n v="23639"/>
    <n v="0"/>
    <n v="17729.25"/>
  </r>
  <r>
    <s v="PPLETO: TOTAL OPERATING EXPENSE"/>
    <m/>
    <n v="513100"/>
    <s v="MTCE-ELECTRIC PLANT"/>
    <x v="1"/>
    <s v="0321 - TRIMBLE COUNTY 2 - GENERATION"/>
    <x v="0"/>
    <s v="PNTL: TOTAL NON-LABOR"/>
    <s v="TC-EHC"/>
    <s v="Electro-Hudraulic Control"/>
    <s v="GEN MTC: TURBINE/GENERATOR"/>
    <s v="P42100: GENERATION"/>
    <n v="0"/>
    <n v="0"/>
    <n v="0"/>
    <n v="0"/>
    <n v="0"/>
    <n v="0"/>
    <n v="0"/>
    <n v="0"/>
    <n v="0"/>
    <n v="14305"/>
    <n v="0"/>
    <n v="0"/>
    <n v="14305"/>
    <n v="0"/>
    <n v="10728.75"/>
  </r>
  <r>
    <s v="PPLETO: TOTAL OPERATING EXPENSE"/>
    <m/>
    <n v="513100"/>
    <s v="MTCE-ELECTRIC PLANT"/>
    <x v="1"/>
    <s v="0321 - TRIMBLE COUNTY 2 - GENERATION"/>
    <x v="0"/>
    <s v="PNTL: TOTAL NON-LABOR"/>
    <s v="TC-CND"/>
    <s v="Condensate - 002650"/>
    <s v="GEN MTC: TURBINE/GENERATOR"/>
    <s v="P42100: GENERATION"/>
    <n v="0"/>
    <n v="0"/>
    <n v="0"/>
    <n v="0"/>
    <n v="0"/>
    <n v="20157"/>
    <n v="0"/>
    <n v="0"/>
    <n v="0"/>
    <n v="13792"/>
    <n v="0"/>
    <n v="0"/>
    <n v="33949"/>
    <n v="0"/>
    <n v="25461.75"/>
  </r>
  <r>
    <s v="PPLETO: TOTAL OPERATING EXPENSE"/>
    <m/>
    <n v="513100"/>
    <s v="MTCE-ELECTRIC PLANT"/>
    <x v="1"/>
    <s v="0321 - TRIMBLE COUNTY 2 - GENERATION"/>
    <x v="1"/>
    <s v="PNTL: TOTAL NON-LABOR"/>
    <s v="TC000PRD"/>
    <s v="Power Distribution - 002650"/>
    <s v="GEN MTC: POWER DISTRIBUTION"/>
    <s v="P42100: GENERATION"/>
    <n v="0"/>
    <n v="0"/>
    <n v="0"/>
    <n v="0"/>
    <n v="0"/>
    <n v="0"/>
    <n v="0"/>
    <n v="0"/>
    <n v="0"/>
    <n v="24348"/>
    <n v="0"/>
    <n v="0"/>
    <n v="24348"/>
    <n v="0"/>
    <n v="18261"/>
  </r>
  <r>
    <s v="PPLETO: TOTAL OPERATING EXPENSE"/>
    <m/>
    <n v="513100"/>
    <s v="MTCE-ELECTRIC PLANT"/>
    <x v="1"/>
    <s v="0321 - TRIMBLE COUNTY 2 - GENERATION"/>
    <x v="1"/>
    <s v="PNTL: TOTAL NON-LABOR"/>
    <s v="TC-EHC"/>
    <s v="Electro-Hudraulic Control"/>
    <s v="GEN MTC: TURBINE/GENERATOR"/>
    <s v="P42100: GENERATION"/>
    <n v="0"/>
    <n v="0"/>
    <n v="0"/>
    <n v="0"/>
    <n v="0"/>
    <n v="0"/>
    <n v="0"/>
    <n v="0"/>
    <n v="0"/>
    <n v="14711"/>
    <n v="0"/>
    <n v="0"/>
    <n v="14711"/>
    <n v="0"/>
    <n v="11033.25"/>
  </r>
  <r>
    <s v="PPLETO: TOTAL OPERATING EXPENSE"/>
    <m/>
    <n v="513100"/>
    <s v="MTCE-ELECTRIC PLANT"/>
    <x v="1"/>
    <s v="0321 - TRIMBLE COUNTY 2 - GENERATION"/>
    <x v="1"/>
    <s v="PNTL: TOTAL NON-LABOR"/>
    <s v="TC-CND"/>
    <s v="Condensate - 002650"/>
    <s v="GEN MTC: TURBINE/GENERATOR"/>
    <s v="P42100: GENERATION"/>
    <n v="0"/>
    <n v="0"/>
    <n v="0"/>
    <n v="0"/>
    <n v="0"/>
    <n v="20762"/>
    <n v="0"/>
    <n v="0"/>
    <n v="0"/>
    <n v="14205"/>
    <n v="0"/>
    <n v="0"/>
    <n v="34967"/>
    <n v="0"/>
    <n v="26225.25"/>
  </r>
  <r>
    <s v="PPLETO: TOTAL OPERATING EXPENSE"/>
    <m/>
    <n v="513100"/>
    <s v="MTCE-ELECTRIC PLANT"/>
    <x v="1"/>
    <s v="0321 - TRIMBLE COUNTY 2 - GENERATION"/>
    <x v="2"/>
    <s v="PNTL: TOTAL NON-LABOR"/>
    <s v="TC000PRD"/>
    <s v="Power Distribution - 002650"/>
    <s v="GEN MTC: POWER DISTRIBUTION"/>
    <s v="P42100: GENERATION"/>
    <n v="0"/>
    <n v="0"/>
    <n v="0"/>
    <n v="0"/>
    <n v="0"/>
    <n v="0"/>
    <n v="0"/>
    <n v="0"/>
    <n v="0"/>
    <n v="25077"/>
    <n v="0"/>
    <n v="0"/>
    <n v="25077"/>
    <n v="0"/>
    <n v="18807.75"/>
  </r>
  <r>
    <s v="PPLETO: TOTAL OPERATING EXPENSE"/>
    <m/>
    <n v="513100"/>
    <s v="MTCE-ELECTRIC PLANT"/>
    <x v="1"/>
    <s v="0321 - TRIMBLE COUNTY 2 - GENERATION"/>
    <x v="2"/>
    <s v="PNTL: TOTAL NON-LABOR"/>
    <s v="TC-EHC"/>
    <s v="Electro-Hudraulic Control"/>
    <s v="GEN MTC: TURBINE/GENERATOR"/>
    <s v="P42100: GENERATION"/>
    <n v="0"/>
    <n v="0"/>
    <n v="0"/>
    <n v="0"/>
    <n v="0"/>
    <n v="0"/>
    <n v="0"/>
    <n v="0"/>
    <n v="0"/>
    <n v="15128"/>
    <n v="0"/>
    <n v="0"/>
    <n v="15128"/>
    <n v="0"/>
    <n v="11346"/>
  </r>
  <r>
    <s v="PPLETO: TOTAL OPERATING EXPENSE"/>
    <m/>
    <n v="513100"/>
    <s v="MTCE-ELECTRIC PLANT"/>
    <x v="1"/>
    <s v="0321 - TRIMBLE COUNTY 2 - GENERATION"/>
    <x v="2"/>
    <s v="PNTL: TOTAL NON-LABOR"/>
    <s v="TC-CND"/>
    <s v="Condensate - 002650"/>
    <s v="GEN MTC: TURBINE/GENERATOR"/>
    <s v="P42100: GENERATION"/>
    <n v="0"/>
    <n v="0"/>
    <n v="0"/>
    <n v="0"/>
    <n v="0"/>
    <n v="21384"/>
    <n v="0"/>
    <n v="0"/>
    <n v="0"/>
    <n v="14631"/>
    <n v="0"/>
    <n v="0"/>
    <n v="36015"/>
    <n v="0"/>
    <n v="27011.25"/>
  </r>
  <r>
    <s v="PPLETO: TOTAL OPERATING EXPENSE"/>
    <m/>
    <n v="513100"/>
    <s v="MTCE-ELECTRIC PLANT"/>
    <x v="1"/>
    <s v="0321 - TRIMBLE COUNTY 2 - GENERATION"/>
    <x v="3"/>
    <s v="PNTL: TOTAL NON-LABOR"/>
    <s v="TC000PRD"/>
    <s v="Power Distribution - 002650"/>
    <s v="GEN MTC: POWER DISTRIBUTION"/>
    <s v="P42100: GENERATION"/>
    <n v="0"/>
    <n v="0"/>
    <n v="0"/>
    <n v="0"/>
    <n v="0"/>
    <n v="0"/>
    <n v="0"/>
    <n v="0"/>
    <n v="0"/>
    <n v="25830"/>
    <n v="0"/>
    <n v="0"/>
    <n v="25830"/>
    <n v="0"/>
    <n v="19372.5"/>
  </r>
  <r>
    <s v="PPLETO: TOTAL OPERATING EXPENSE"/>
    <m/>
    <n v="513100"/>
    <s v="MTCE-ELECTRIC PLANT"/>
    <x v="1"/>
    <s v="0321 - TRIMBLE COUNTY 2 - GENERATION"/>
    <x v="3"/>
    <s v="PNTL: TOTAL NON-LABOR"/>
    <s v="TC-EHC"/>
    <s v="Electro-Hudraulic Control"/>
    <s v="GEN MTC: TURBINE/GENERATOR"/>
    <s v="P42100: GENERATION"/>
    <n v="0"/>
    <n v="0"/>
    <n v="0"/>
    <n v="0"/>
    <n v="0"/>
    <n v="0"/>
    <n v="0"/>
    <n v="0"/>
    <n v="0"/>
    <n v="15557"/>
    <n v="0"/>
    <n v="0"/>
    <n v="15557"/>
    <n v="0"/>
    <n v="11667.75"/>
  </r>
  <r>
    <s v="PPLETO: TOTAL OPERATING EXPENSE"/>
    <m/>
    <n v="513100"/>
    <s v="MTCE-ELECTRIC PLANT"/>
    <x v="1"/>
    <s v="0321 - TRIMBLE COUNTY 2 - GENERATION"/>
    <x v="3"/>
    <s v="PNTL: TOTAL NON-LABOR"/>
    <s v="TC-CND"/>
    <s v="Condensate - 002650"/>
    <s v="GEN MTC: TURBINE/GENERATOR"/>
    <s v="P42100: GENERATION"/>
    <n v="0"/>
    <n v="0"/>
    <n v="0"/>
    <n v="0"/>
    <n v="0"/>
    <n v="22026"/>
    <n v="0"/>
    <n v="0"/>
    <n v="0"/>
    <n v="15070"/>
    <n v="0"/>
    <n v="0"/>
    <n v="37096"/>
    <n v="0"/>
    <n v="27822"/>
  </r>
  <r>
    <s v="PPLETO: TOTAL OPERATING EXPENSE"/>
    <m/>
    <n v="513100"/>
    <s v="MTCE-ELECTRIC PLANT"/>
    <x v="1"/>
    <s v="0321 - TRIMBLE COUNTY 2 - GENERATION"/>
    <x v="4"/>
    <s v="PNTL: TOTAL NON-LABOR"/>
    <s v="TC000PRD"/>
    <s v="Power Distribution - 002650"/>
    <s v="GEN MTC: POWER DISTRIBUTION"/>
    <s v="P42100: GENERATION"/>
    <n v="0"/>
    <n v="0"/>
    <n v="0"/>
    <n v="0"/>
    <n v="0"/>
    <n v="0"/>
    <n v="0"/>
    <n v="0"/>
    <n v="0"/>
    <n v="26606"/>
    <n v="0"/>
    <n v="0"/>
    <n v="26606"/>
    <n v="0"/>
    <n v="19954.5"/>
  </r>
  <r>
    <s v="PPLETO: TOTAL OPERATING EXPENSE"/>
    <m/>
    <n v="513100"/>
    <s v="MTCE-ELECTRIC PLANT"/>
    <x v="1"/>
    <s v="0321 - TRIMBLE COUNTY 2 - GENERATION"/>
    <x v="4"/>
    <s v="PNTL: TOTAL NON-LABOR"/>
    <s v="TC-EHC"/>
    <s v="Electro-Hudraulic Control"/>
    <s v="GEN MTC: TURBINE/GENERATOR"/>
    <s v="P42100: GENERATION"/>
    <n v="0"/>
    <n v="0"/>
    <n v="0"/>
    <n v="0"/>
    <n v="0"/>
    <n v="0"/>
    <n v="0"/>
    <n v="0"/>
    <n v="0"/>
    <n v="15999"/>
    <n v="0"/>
    <n v="0"/>
    <n v="15999"/>
    <n v="0"/>
    <n v="11999.25"/>
  </r>
  <r>
    <s v="PPLETO: TOTAL OPERATING EXPENSE"/>
    <m/>
    <n v="513100"/>
    <s v="MTCE-ELECTRIC PLANT"/>
    <x v="1"/>
    <s v="0321 - TRIMBLE COUNTY 2 - GENERATION"/>
    <x v="4"/>
    <s v="PNTL: TOTAL NON-LABOR"/>
    <s v="TC-CND"/>
    <s v="Condensate - 002650"/>
    <s v="GEN MTC: TURBINE/GENERATOR"/>
    <s v="P42100: GENERATION"/>
    <n v="0"/>
    <n v="0"/>
    <n v="0"/>
    <n v="0"/>
    <n v="0"/>
    <n v="22688"/>
    <n v="0"/>
    <n v="0"/>
    <n v="0"/>
    <n v="15523"/>
    <n v="0"/>
    <n v="0"/>
    <n v="38211"/>
    <n v="0"/>
    <n v="28658.25"/>
  </r>
  <r>
    <s v="PPLETO: TOTAL OPERATING EXPENSE"/>
    <m/>
    <n v="513100"/>
    <s v="MTCE-ELECTRIC PLANT"/>
    <x v="1"/>
    <s v="0301 - TRIMBLE COUNTY COMMON-GENERATION"/>
    <x v="5"/>
    <s v="PNTL: TOTAL NON-LABOR"/>
    <s v="TC000PRD"/>
    <s v="Power Distribution - 002650"/>
    <s v="GEN MTC: POWER DISTRIBUTION"/>
    <s v="P42100: GENERATION"/>
    <n v="0"/>
    <n v="0"/>
    <n v="0"/>
    <n v="33990"/>
    <n v="0"/>
    <n v="929"/>
    <n v="11801"/>
    <n v="0"/>
    <n v="0"/>
    <n v="95927"/>
    <n v="4120"/>
    <n v="0"/>
    <n v="146767"/>
    <n v="44379.744345002997"/>
    <n v="65695.505654997003"/>
  </r>
  <r>
    <s v="PPLETO: TOTAL OPERATING EXPENSE"/>
    <m/>
    <n v="513100"/>
    <s v="MTCE-ELECTRIC PLANT"/>
    <x v="1"/>
    <s v="0301 - TRIMBLE COUNTY COMMON-GENERATION"/>
    <x v="6"/>
    <s v="PNTL: TOTAL NON-LABOR"/>
    <s v="TC000PRD"/>
    <s v="Power Distribution - 002650"/>
    <s v="GEN MTC: POWER DISTRIBUTION"/>
    <s v="P42100: GENERATION"/>
    <n v="0"/>
    <n v="0"/>
    <n v="0"/>
    <n v="33990"/>
    <n v="0"/>
    <n v="929"/>
    <n v="11801"/>
    <n v="0"/>
    <n v="0"/>
    <n v="95927"/>
    <n v="4120"/>
    <n v="0"/>
    <n v="146767"/>
    <n v="44379.744345002997"/>
    <n v="65695.505654997003"/>
  </r>
  <r>
    <s v="PPLETO: TOTAL OPERATING EXPENSE"/>
    <m/>
    <n v="513100"/>
    <s v="MTCE-ELECTRIC PLANT"/>
    <x v="1"/>
    <s v="0301 - TRIMBLE COUNTY COMMON-GENERATION"/>
    <x v="7"/>
    <s v="PNTL: TOTAL NON-LABOR"/>
    <s v="TC000PRD"/>
    <s v="Power Distribution - 002650"/>
    <s v="GEN MTC: POWER DISTRIBUTION"/>
    <s v="P42100: GENERATION"/>
    <n v="0"/>
    <n v="0"/>
    <n v="0"/>
    <n v="33990"/>
    <n v="0"/>
    <n v="929"/>
    <n v="11801"/>
    <n v="0"/>
    <n v="0"/>
    <n v="95927"/>
    <n v="4120"/>
    <n v="0"/>
    <n v="146767"/>
    <n v="44379.744345002997"/>
    <n v="65695.505654997003"/>
  </r>
  <r>
    <s v="PPLETO: TOTAL OPERATING EXPENSE"/>
    <m/>
    <n v="513100"/>
    <s v="MTCE-ELECTRIC PLANT"/>
    <x v="1"/>
    <s v="0301 - TRIMBLE COUNTY COMMON-GENERATION"/>
    <x v="8"/>
    <s v="PNTL: TOTAL NON-LABOR"/>
    <s v="TC000PRD"/>
    <s v="Power Distribution - 002650"/>
    <s v="GEN MTC: POWER DISTRIBUTION"/>
    <s v="P42100: GENERATION"/>
    <n v="0"/>
    <n v="0"/>
    <n v="0"/>
    <n v="33990"/>
    <n v="0"/>
    <n v="929"/>
    <n v="11801"/>
    <n v="0"/>
    <n v="0"/>
    <n v="95927"/>
    <n v="4120"/>
    <n v="0"/>
    <n v="146767"/>
    <n v="44379.744345002997"/>
    <n v="65695.505654997003"/>
  </r>
  <r>
    <s v="PPLETO: TOTAL OPERATING EXPENSE"/>
    <m/>
    <n v="513100"/>
    <s v="MTCE-ELECTRIC PLANT"/>
    <x v="1"/>
    <s v="0301 - TRIMBLE COUNTY COMMON-GENERATION"/>
    <x v="9"/>
    <s v="PNTL: TOTAL NON-LABOR"/>
    <s v="TC000PRD"/>
    <s v="Power Distribution - 002650"/>
    <s v="GEN MTC: POWER DISTRIBUTION"/>
    <s v="P42100: GENERATION"/>
    <n v="0"/>
    <n v="0"/>
    <n v="0"/>
    <n v="33990"/>
    <n v="0"/>
    <n v="929"/>
    <n v="11801"/>
    <n v="0"/>
    <n v="0"/>
    <n v="95927"/>
    <n v="4120"/>
    <n v="0"/>
    <n v="146767"/>
    <n v="44379.744345002997"/>
    <n v="65695.505654997003"/>
  </r>
  <r>
    <s v="PPLETO: TOTAL OPERATING EXPENSE"/>
    <m/>
    <n v="513100"/>
    <s v="MTCE-ELECTRIC PLANT"/>
    <x v="1"/>
    <s v="0301 - TRIMBLE COUNTY COMMON-GENERATION"/>
    <x v="0"/>
    <s v="PNTL: TOTAL NON-LABOR"/>
    <s v="TC000PRD"/>
    <s v="Power Distribution - 002650"/>
    <s v="GEN MTC: POWER DISTRIBUTION"/>
    <s v="P42100: GENERATION"/>
    <n v="0"/>
    <n v="0"/>
    <n v="0"/>
    <n v="35010"/>
    <n v="0"/>
    <n v="957"/>
    <n v="12155"/>
    <n v="0"/>
    <n v="0"/>
    <n v="98805"/>
    <n v="4244"/>
    <n v="0"/>
    <n v="151170"/>
    <n v="45711.133651529999"/>
    <n v="67666.366348470008"/>
  </r>
  <r>
    <s v="PPLETO: TOTAL OPERATING EXPENSE"/>
    <m/>
    <n v="513100"/>
    <s v="MTCE-ELECTRIC PLANT"/>
    <x v="1"/>
    <s v="0301 - TRIMBLE COUNTY COMMON-GENERATION"/>
    <x v="1"/>
    <s v="PNTL: TOTAL NON-LABOR"/>
    <s v="TC000PRD"/>
    <s v="Power Distribution - 002650"/>
    <s v="GEN MTC: POWER DISTRIBUTION"/>
    <s v="P42100: GENERATION"/>
    <n v="0"/>
    <n v="0"/>
    <n v="0"/>
    <n v="36060"/>
    <n v="0"/>
    <n v="986"/>
    <n v="12520"/>
    <n v="0"/>
    <n v="0"/>
    <n v="101769"/>
    <n v="4371"/>
    <n v="0"/>
    <n v="155706"/>
    <n v="47082.739805154"/>
    <n v="69696.760194846007"/>
  </r>
  <r>
    <s v="PPLETO: TOTAL OPERATING EXPENSE"/>
    <m/>
    <n v="513100"/>
    <s v="MTCE-ELECTRIC PLANT"/>
    <x v="1"/>
    <s v="0301 - TRIMBLE COUNTY COMMON-GENERATION"/>
    <x v="2"/>
    <s v="PNTL: TOTAL NON-LABOR"/>
    <s v="TC000PRD"/>
    <s v="Power Distribution - 002650"/>
    <s v="GEN MTC: POWER DISTRIBUTION"/>
    <s v="P42100: GENERATION"/>
    <n v="0"/>
    <n v="0"/>
    <n v="0"/>
    <n v="37141"/>
    <n v="0"/>
    <n v="1015"/>
    <n v="12895"/>
    <n v="0"/>
    <n v="0"/>
    <n v="104820"/>
    <n v="4502"/>
    <n v="0"/>
    <n v="160373"/>
    <n v="48493.958041256999"/>
    <n v="71785.791958743008"/>
  </r>
  <r>
    <s v="PPLETO: TOTAL OPERATING EXPENSE"/>
    <m/>
    <n v="513100"/>
    <s v="MTCE-ELECTRIC PLANT"/>
    <x v="1"/>
    <s v="0301 - TRIMBLE COUNTY COMMON-GENERATION"/>
    <x v="3"/>
    <s v="PNTL: TOTAL NON-LABOR"/>
    <s v="TC000PRD"/>
    <s v="Power Distribution - 002650"/>
    <s v="GEN MTC: POWER DISTRIBUTION"/>
    <s v="P42100: GENERATION"/>
    <n v="0"/>
    <n v="0"/>
    <n v="0"/>
    <n v="38256"/>
    <n v="0"/>
    <n v="1046"/>
    <n v="13282"/>
    <n v="0"/>
    <n v="0"/>
    <n v="107966"/>
    <n v="4637"/>
    <n v="0"/>
    <n v="165187"/>
    <n v="49949.626476783"/>
    <n v="73940.623523217"/>
  </r>
  <r>
    <s v="PPLETO: TOTAL OPERATING EXPENSE"/>
    <m/>
    <n v="513100"/>
    <s v="MTCE-ELECTRIC PLANT"/>
    <x v="1"/>
    <s v="0301 - TRIMBLE COUNTY COMMON-GENERATION"/>
    <x v="4"/>
    <s v="PNTL: TOTAL NON-LABOR"/>
    <s v="TC000PRD"/>
    <s v="Power Distribution - 002650"/>
    <s v="GEN MTC: POWER DISTRIBUTION"/>
    <s v="P42100: GENERATION"/>
    <n v="0"/>
    <n v="0"/>
    <n v="0"/>
    <n v="39405"/>
    <n v="0"/>
    <n v="1077"/>
    <n v="13681"/>
    <n v="0"/>
    <n v="0"/>
    <n v="111209"/>
    <n v="4776"/>
    <n v="0"/>
    <n v="170147"/>
    <n v="51449.442729422997"/>
    <n v="76160.807270577003"/>
  </r>
  <r>
    <s v="PPLETO: TOTAL OPERATING EXPENSE"/>
    <m/>
    <n v="513100"/>
    <s v="MTCE-ELECTRIC PLANT"/>
    <x v="1"/>
    <s v="0321 - TRIMBLE COUNTY 2 - GENERATION"/>
    <x v="7"/>
    <s v="PNTL: TOTAL NON-LABOR"/>
    <s v="TC2S23OUT"/>
    <s v="TC2 SPRING 2023 PLANNED OUTAGE"/>
    <s v="GEN O M: OUTAGES"/>
    <s v="P42100: GENERATION"/>
    <n v="0"/>
    <n v="0"/>
    <n v="0"/>
    <n v="540386"/>
    <n v="0"/>
    <n v="0"/>
    <n v="0"/>
    <n v="0"/>
    <n v="0"/>
    <n v="0"/>
    <n v="0"/>
    <n v="0"/>
    <n v="540386"/>
    <n v="0"/>
    <n v="405289.5"/>
  </r>
  <r>
    <s v="PPLETO: TOTAL OPERATING EXPENSE"/>
    <m/>
    <n v="513100"/>
    <s v="MTCE-ELECTRIC PLANT"/>
    <x v="1"/>
    <s v="0321 - TRIMBLE COUNTY 2 - GENERATION"/>
    <x v="8"/>
    <s v="PNTL: TOTAL NON-LABOR"/>
    <s v="TC2S24OUT"/>
    <s v="TC2 SPRING 2024 PLANNED OUTAGE"/>
    <s v="GEN O M: OUTAGES"/>
    <s v="P42100: GENERATION"/>
    <n v="0"/>
    <n v="0"/>
    <n v="0"/>
    <n v="650000"/>
    <n v="0"/>
    <n v="0"/>
    <n v="0"/>
    <n v="0"/>
    <n v="0"/>
    <n v="0"/>
    <n v="0"/>
    <n v="0"/>
    <n v="650000"/>
    <n v="0"/>
    <n v="487500"/>
  </r>
  <r>
    <s v="PPLETO: TOTAL OPERATING EXPENSE"/>
    <m/>
    <n v="513100"/>
    <s v="MTCE-ELECTRIC PLANT"/>
    <x v="1"/>
    <s v="0321 - TRIMBLE COUNTY 2 - GENERATION"/>
    <x v="2"/>
    <s v="PNTL: TOTAL NON-LABOR"/>
    <s v="TC2S28OUT"/>
    <s v="TC2 PLANNED OUTAGE SPRING 2028"/>
    <s v="GEN O M: OUTAGES"/>
    <s v="P42100: GENERATION"/>
    <n v="0"/>
    <n v="0"/>
    <n v="0"/>
    <n v="1150000"/>
    <n v="0"/>
    <n v="0"/>
    <n v="0"/>
    <n v="0"/>
    <n v="0"/>
    <n v="0"/>
    <n v="0"/>
    <n v="0"/>
    <n v="1150000"/>
    <n v="0"/>
    <n v="862500"/>
  </r>
  <r>
    <s v="PPLETO: TOTAL OPERATING EXPENSE"/>
    <m/>
    <n v="513100"/>
    <s v="MTCE-ELECTRIC PLANT"/>
    <x v="1"/>
    <s v="0321 - TRIMBLE COUNTY 2 - GENERATION"/>
    <x v="0"/>
    <s v="PNTL: TOTAL NON-LABOR"/>
    <s v="TC2S26OUT"/>
    <s v="TC2 SPRING 2026 PLANNED OUTAGE"/>
    <s v="GEN O M: OUTAGES"/>
    <s v="P42100: GENERATION"/>
    <n v="0"/>
    <n v="0"/>
    <n v="0"/>
    <n v="2200000"/>
    <n v="0"/>
    <n v="0"/>
    <n v="0"/>
    <n v="0"/>
    <n v="0"/>
    <n v="0"/>
    <n v="0"/>
    <n v="0"/>
    <n v="2200000"/>
    <n v="0"/>
    <n v="1650000"/>
  </r>
  <r>
    <s v="PPLETO: TOTAL OPERATING EXPENSE"/>
    <m/>
    <n v="513100"/>
    <s v="MTCE-ELECTRIC PLANT"/>
    <x v="1"/>
    <s v="0321 - TRIMBLE COUNTY 2 - GENERATION"/>
    <x v="5"/>
    <s v="PNTL: TOTAL NON-LABOR"/>
    <s v="TC2S21OUT"/>
    <s v="TC2 SPRING 2021 PLANNED OUTAGE"/>
    <s v="GEN O M: OUTAGES"/>
    <s v="P42100: GENERATION"/>
    <n v="0"/>
    <n v="0"/>
    <n v="100000"/>
    <n v="550000"/>
    <n v="0"/>
    <n v="0"/>
    <n v="0"/>
    <n v="0"/>
    <n v="0"/>
    <n v="0"/>
    <n v="0"/>
    <n v="0"/>
    <n v="650000"/>
    <n v="0"/>
    <n v="487500"/>
  </r>
  <r>
    <s v="PPLETO: TOTAL OPERATING EXPENSE"/>
    <m/>
    <n v="513100"/>
    <s v="MTCE-ELECTRIC PLANT"/>
    <x v="1"/>
    <s v="0321 - TRIMBLE COUNTY 2 - GENERATION"/>
    <x v="6"/>
    <s v="PNTL: TOTAL NON-LABOR"/>
    <s v="TC2S22OUT"/>
    <s v="TC2 SPRING 2022 PLANNED OUTAGE"/>
    <s v="GEN O M: OUTAGES"/>
    <s v="P42100: GENERATION"/>
    <n v="0"/>
    <n v="0"/>
    <n v="300000"/>
    <n v="200000"/>
    <n v="300000"/>
    <n v="0"/>
    <n v="0"/>
    <n v="0"/>
    <n v="0"/>
    <n v="0"/>
    <n v="0"/>
    <n v="0"/>
    <n v="800000"/>
    <n v="0"/>
    <n v="600000"/>
  </r>
  <r>
    <s v="PPLETO: TOTAL OPERATING EXPENSE"/>
    <m/>
    <n v="514100"/>
    <s v="MTCE-MISC/STM PLANT"/>
    <x v="1"/>
    <s v="0301 - TRIMBLE COUNTY COMMON-GENERATION"/>
    <x v="5"/>
    <s v="PNTL: TOTAL NON-LABOR"/>
    <s v="TC-OBSINV"/>
    <s v="Obsolete Inventory - 002650"/>
    <s v="GEN MTC: ALL OTHER MAINT."/>
    <s v="P42100: GENERATION"/>
    <n v="0"/>
    <n v="0"/>
    <n v="0"/>
    <n v="0"/>
    <n v="0"/>
    <n v="0"/>
    <n v="0"/>
    <n v="0"/>
    <n v="70000"/>
    <n v="0"/>
    <n v="0"/>
    <n v="0"/>
    <n v="70000"/>
    <n v="21166.761630000001"/>
    <n v="31333.238369999999"/>
  </r>
  <r>
    <s v="PPLETO: TOTAL OPERATING EXPENSE"/>
    <m/>
    <n v="514100"/>
    <s v="MTCE-MISC/STM PLANT"/>
    <x v="1"/>
    <s v="0301 - TRIMBLE COUNTY COMMON-GENERATION"/>
    <x v="6"/>
    <s v="PNTL: TOTAL NON-LABOR"/>
    <s v="TC-OBSINV"/>
    <s v="Obsolete Inventory - 002650"/>
    <s v="GEN MTC: ALL OTHER MAINT."/>
    <s v="P42100: GENERATION"/>
    <n v="0"/>
    <n v="0"/>
    <n v="0"/>
    <n v="0"/>
    <n v="0"/>
    <n v="0"/>
    <n v="0"/>
    <n v="0"/>
    <n v="70000"/>
    <n v="0"/>
    <n v="0"/>
    <n v="0"/>
    <n v="70000"/>
    <n v="21166.761630000001"/>
    <n v="31333.238369999999"/>
  </r>
  <r>
    <s v="PPLETO: TOTAL OPERATING EXPENSE"/>
    <m/>
    <n v="514100"/>
    <s v="MTCE-MISC/STM PLANT"/>
    <x v="1"/>
    <s v="0301 - TRIMBLE COUNTY COMMON-GENERATION"/>
    <x v="7"/>
    <s v="PNTL: TOTAL NON-LABOR"/>
    <s v="TC-OBSINV"/>
    <s v="Obsolete Inventory - 002650"/>
    <s v="GEN MTC: ALL OTHER MAINT."/>
    <s v="P42100: GENERATION"/>
    <n v="0"/>
    <n v="0"/>
    <n v="0"/>
    <n v="0"/>
    <n v="0"/>
    <n v="0"/>
    <n v="0"/>
    <n v="0"/>
    <n v="70000"/>
    <n v="0"/>
    <n v="0"/>
    <n v="0"/>
    <n v="70000"/>
    <n v="21166.761630000001"/>
    <n v="31333.238369999999"/>
  </r>
  <r>
    <s v="PPLETO: TOTAL OPERATING EXPENSE"/>
    <m/>
    <n v="514100"/>
    <s v="MTCE-MISC/STM PLANT"/>
    <x v="1"/>
    <s v="0301 - TRIMBLE COUNTY COMMON-GENERATION"/>
    <x v="8"/>
    <s v="PNTL: TOTAL NON-LABOR"/>
    <s v="TC-OBSINV"/>
    <s v="Obsolete Inventory - 002650"/>
    <s v="GEN MTC: ALL OTHER MAINT."/>
    <s v="P42100: GENERATION"/>
    <n v="0"/>
    <n v="0"/>
    <n v="0"/>
    <n v="0"/>
    <n v="0"/>
    <n v="0"/>
    <n v="0"/>
    <n v="0"/>
    <n v="70000"/>
    <n v="0"/>
    <n v="0"/>
    <n v="0"/>
    <n v="70000"/>
    <n v="21166.761630000001"/>
    <n v="31333.238369999999"/>
  </r>
  <r>
    <s v="PPLETO: TOTAL OPERATING EXPENSE"/>
    <m/>
    <n v="514100"/>
    <s v="MTCE-MISC/STM PLANT"/>
    <x v="1"/>
    <s v="0301 - TRIMBLE COUNTY COMMON-GENERATION"/>
    <x v="9"/>
    <s v="PNTL: TOTAL NON-LABOR"/>
    <s v="TC-OBSINV"/>
    <s v="Obsolete Inventory - 002650"/>
    <s v="GEN MTC: ALL OTHER MAINT."/>
    <s v="P42100: GENERATION"/>
    <n v="0"/>
    <n v="0"/>
    <n v="0"/>
    <n v="0"/>
    <n v="0"/>
    <n v="0"/>
    <n v="0"/>
    <n v="0"/>
    <n v="70000"/>
    <n v="0"/>
    <n v="0"/>
    <n v="0"/>
    <n v="70000"/>
    <n v="21166.761630000001"/>
    <n v="31333.238369999999"/>
  </r>
  <r>
    <s v="PPLETO: TOTAL OPERATING EXPENSE"/>
    <m/>
    <n v="514100"/>
    <s v="MTCE-MISC/STM PLANT"/>
    <x v="1"/>
    <s v="0301 - TRIMBLE COUNTY COMMON-GENERATION"/>
    <x v="0"/>
    <s v="PNTL: TOTAL NON-LABOR"/>
    <s v="TC-OBSINV"/>
    <s v="Obsolete Inventory - 002650"/>
    <s v="GEN MTC: ALL OTHER MAINT."/>
    <s v="P42100: GENERATION"/>
    <n v="0"/>
    <n v="0"/>
    <n v="0"/>
    <n v="0"/>
    <n v="0"/>
    <n v="0"/>
    <n v="0"/>
    <n v="0"/>
    <n v="71400"/>
    <n v="0"/>
    <n v="0"/>
    <n v="0"/>
    <n v="71400"/>
    <n v="21590.096862599999"/>
    <n v="31959.903137400001"/>
  </r>
  <r>
    <s v="PPLETO: TOTAL OPERATING EXPENSE"/>
    <m/>
    <n v="514100"/>
    <s v="MTCE-MISC/STM PLANT"/>
    <x v="1"/>
    <s v="0301 - TRIMBLE COUNTY COMMON-GENERATION"/>
    <x v="1"/>
    <s v="PNTL: TOTAL NON-LABOR"/>
    <s v="TC-OBSINV"/>
    <s v="Obsolete Inventory - 002650"/>
    <s v="GEN MTC: ALL OTHER MAINT."/>
    <s v="P42100: GENERATION"/>
    <n v="0"/>
    <n v="0"/>
    <n v="0"/>
    <n v="0"/>
    <n v="0"/>
    <n v="0"/>
    <n v="0"/>
    <n v="0"/>
    <n v="72828"/>
    <n v="0"/>
    <n v="0"/>
    <n v="0"/>
    <n v="72828"/>
    <n v="22021.898799851999"/>
    <n v="32599.101200148001"/>
  </r>
  <r>
    <s v="PPLETO: TOTAL OPERATING EXPENSE"/>
    <m/>
    <n v="514100"/>
    <s v="MTCE-MISC/STM PLANT"/>
    <x v="1"/>
    <s v="0301 - TRIMBLE COUNTY COMMON-GENERATION"/>
    <x v="2"/>
    <s v="PNTL: TOTAL NON-LABOR"/>
    <s v="TC-OBSINV"/>
    <s v="Obsolete Inventory - 002650"/>
    <s v="GEN MTC: ALL OTHER MAINT."/>
    <s v="P42100: GENERATION"/>
    <n v="0"/>
    <n v="0"/>
    <n v="0"/>
    <n v="0"/>
    <n v="0"/>
    <n v="0"/>
    <n v="0"/>
    <n v="0"/>
    <n v="74284"/>
    <n v="0"/>
    <n v="0"/>
    <n v="0"/>
    <n v="74284"/>
    <n v="22462.167441755999"/>
    <n v="33250.832558244001"/>
  </r>
  <r>
    <s v="PPLETO: TOTAL OPERATING EXPENSE"/>
    <m/>
    <n v="514100"/>
    <s v="MTCE-MISC/STM PLANT"/>
    <x v="1"/>
    <s v="0301 - TRIMBLE COUNTY COMMON-GENERATION"/>
    <x v="3"/>
    <s v="PNTL: TOTAL NON-LABOR"/>
    <s v="TC-OBSINV"/>
    <s v="Obsolete Inventory - 002650"/>
    <s v="GEN MTC: ALL OTHER MAINT."/>
    <s v="P42100: GENERATION"/>
    <n v="0"/>
    <n v="0"/>
    <n v="0"/>
    <n v="0"/>
    <n v="0"/>
    <n v="0"/>
    <n v="0"/>
    <n v="0"/>
    <n v="75768"/>
    <n v="0"/>
    <n v="0"/>
    <n v="0"/>
    <n v="75768"/>
    <n v="22910.902788312"/>
    <n v="33915.097211688"/>
  </r>
  <r>
    <s v="PPLETO: TOTAL OPERATING EXPENSE"/>
    <m/>
    <n v="514100"/>
    <s v="MTCE-MISC/STM PLANT"/>
    <x v="1"/>
    <s v="0301 - TRIMBLE COUNTY COMMON-GENERATION"/>
    <x v="4"/>
    <s v="PNTL: TOTAL NON-LABOR"/>
    <s v="TC-OBSINV"/>
    <s v="Obsolete Inventory - 002650"/>
    <s v="GEN MTC: ALL OTHER MAINT."/>
    <s v="P42100: GENERATION"/>
    <n v="0"/>
    <n v="0"/>
    <n v="0"/>
    <n v="0"/>
    <n v="0"/>
    <n v="0"/>
    <n v="0"/>
    <n v="0"/>
    <n v="77287"/>
    <n v="0"/>
    <n v="0"/>
    <n v="0"/>
    <n v="77287"/>
    <n v="23370.221515682999"/>
    <n v="34595.028484317001"/>
  </r>
  <r>
    <s v="PPLETO: TOTAL OPERATING EXPENSE"/>
    <m/>
    <n v="512100"/>
    <s v="MTCE-BOILER PLANT"/>
    <x v="1"/>
    <s v="0301 - TRIMBLE COUNTY COMMON-GENERATION"/>
    <x v="5"/>
    <s v="PNTL: TOTAL NON-LABOR"/>
    <s v="TC000RS-B"/>
    <s v="Limestone Barge Unlodr"/>
    <s v="GEN MTC: ENVIRONMENTAL"/>
    <s v="P42100: GENERATION"/>
    <n v="0"/>
    <n v="4123"/>
    <n v="0"/>
    <n v="0"/>
    <n v="4123"/>
    <n v="12000"/>
    <n v="0"/>
    <n v="4123"/>
    <n v="19046"/>
    <n v="0"/>
    <n v="4123"/>
    <n v="0"/>
    <n v="47538"/>
    <n v="14374.650205242"/>
    <n v="21278.849794758"/>
  </r>
  <r>
    <s v="PPLETO: TOTAL OPERATING EXPENSE"/>
    <m/>
    <n v="512100"/>
    <s v="MTCE-BOILER PLANT"/>
    <x v="1"/>
    <s v="0301 - TRIMBLE COUNTY COMMON-GENERATION"/>
    <x v="6"/>
    <s v="PNTL: TOTAL NON-LABOR"/>
    <s v="TC000RS-B"/>
    <s v="Limestone Barge Unlodr"/>
    <s v="GEN MTC: ENVIRONMENTAL"/>
    <s v="P42100: GENERATION"/>
    <n v="0"/>
    <n v="4123"/>
    <n v="0"/>
    <n v="0"/>
    <n v="4123"/>
    <n v="12000"/>
    <n v="0"/>
    <n v="4123"/>
    <n v="19046"/>
    <n v="0"/>
    <n v="4123"/>
    <n v="0"/>
    <n v="47538"/>
    <n v="14374.650205242"/>
    <n v="21278.849794758"/>
  </r>
  <r>
    <s v="PPLETO: TOTAL OPERATING EXPENSE"/>
    <m/>
    <n v="512100"/>
    <s v="MTCE-BOILER PLANT"/>
    <x v="1"/>
    <s v="0301 - TRIMBLE COUNTY COMMON-GENERATION"/>
    <x v="7"/>
    <s v="PNTL: TOTAL NON-LABOR"/>
    <s v="TC000RS-B"/>
    <s v="Limestone Barge Unlodr"/>
    <s v="GEN MTC: ENVIRONMENTAL"/>
    <s v="P42100: GENERATION"/>
    <n v="0"/>
    <n v="4123"/>
    <n v="0"/>
    <n v="0"/>
    <n v="4123"/>
    <n v="12000"/>
    <n v="0"/>
    <n v="4123"/>
    <n v="19046"/>
    <n v="0"/>
    <n v="4123"/>
    <n v="0"/>
    <n v="47538"/>
    <n v="14374.650205242"/>
    <n v="21278.849794758"/>
  </r>
  <r>
    <s v="PPLETO: TOTAL OPERATING EXPENSE"/>
    <m/>
    <n v="512100"/>
    <s v="MTCE-BOILER PLANT"/>
    <x v="1"/>
    <s v="0301 - TRIMBLE COUNTY COMMON-GENERATION"/>
    <x v="8"/>
    <s v="PNTL: TOTAL NON-LABOR"/>
    <s v="TC000RS-B"/>
    <s v="Limestone Barge Unlodr"/>
    <s v="GEN MTC: ENVIRONMENTAL"/>
    <s v="P42100: GENERATION"/>
    <n v="0"/>
    <n v="4123"/>
    <n v="0"/>
    <n v="0"/>
    <n v="4123"/>
    <n v="12000"/>
    <n v="0"/>
    <n v="4123"/>
    <n v="19046"/>
    <n v="0"/>
    <n v="4123"/>
    <n v="0"/>
    <n v="47538"/>
    <n v="14374.650205242"/>
    <n v="21278.849794758"/>
  </r>
  <r>
    <s v="PPLETO: TOTAL OPERATING EXPENSE"/>
    <m/>
    <n v="512100"/>
    <s v="MTCE-BOILER PLANT"/>
    <x v="1"/>
    <s v="0301 - TRIMBLE COUNTY COMMON-GENERATION"/>
    <x v="9"/>
    <s v="PNTL: TOTAL NON-LABOR"/>
    <s v="TC000RS-B"/>
    <s v="Limestone Barge Unlodr"/>
    <s v="GEN MTC: ENVIRONMENTAL"/>
    <s v="P42100: GENERATION"/>
    <n v="0"/>
    <n v="4123"/>
    <n v="0"/>
    <n v="0"/>
    <n v="4123"/>
    <n v="12000"/>
    <n v="0"/>
    <n v="4123"/>
    <n v="19046"/>
    <n v="0"/>
    <n v="4123"/>
    <n v="0"/>
    <n v="47538"/>
    <n v="14374.650205242"/>
    <n v="21278.849794758"/>
  </r>
  <r>
    <s v="PPLETO: TOTAL OPERATING EXPENSE"/>
    <m/>
    <n v="512100"/>
    <s v="MTCE-BOILER PLANT"/>
    <x v="1"/>
    <s v="0301 - TRIMBLE COUNTY COMMON-GENERATION"/>
    <x v="0"/>
    <s v="PNTL: TOTAL NON-LABOR"/>
    <s v="TC000RS-B"/>
    <s v="Limestone Barge Unlodr"/>
    <s v="GEN MTC: ENVIRONMENTAL"/>
    <s v="P42100: GENERATION"/>
    <n v="0"/>
    <n v="4206"/>
    <n v="0"/>
    <n v="0"/>
    <n v="4206"/>
    <n v="12360"/>
    <n v="0"/>
    <n v="4206"/>
    <n v="19427"/>
    <n v="0"/>
    <n v="4206"/>
    <n v="0"/>
    <n v="48609"/>
    <n v="14698.501658181"/>
    <n v="21758.248341819002"/>
  </r>
  <r>
    <s v="PPLETO: TOTAL OPERATING EXPENSE"/>
    <m/>
    <n v="512100"/>
    <s v="MTCE-BOILER PLANT"/>
    <x v="1"/>
    <s v="0301 - TRIMBLE COUNTY COMMON-GENERATION"/>
    <x v="1"/>
    <s v="PNTL: TOTAL NON-LABOR"/>
    <s v="TC000RS-B"/>
    <s v="Limestone Barge Unlodr"/>
    <s v="GEN MTC: ENVIRONMENTAL"/>
    <s v="P42100: GENERATION"/>
    <n v="0"/>
    <n v="4290"/>
    <n v="0"/>
    <n v="0"/>
    <n v="4290"/>
    <n v="12731"/>
    <n v="0"/>
    <n v="4290"/>
    <n v="19815"/>
    <n v="0"/>
    <n v="4290"/>
    <n v="0"/>
    <n v="49705"/>
    <n v="15029.912668845"/>
    <n v="22248.837331155002"/>
  </r>
  <r>
    <s v="PPLETO: TOTAL OPERATING EXPENSE"/>
    <m/>
    <n v="512100"/>
    <s v="MTCE-BOILER PLANT"/>
    <x v="1"/>
    <s v="0301 - TRIMBLE COUNTY COMMON-GENERATION"/>
    <x v="2"/>
    <s v="PNTL: TOTAL NON-LABOR"/>
    <s v="TC000RS-B"/>
    <s v="Limestone Barge Unlodr"/>
    <s v="GEN MTC: ENVIRONMENTAL"/>
    <s v="P42100: GENERATION"/>
    <n v="0"/>
    <n v="4375"/>
    <n v="0"/>
    <n v="0"/>
    <n v="4375"/>
    <n v="13112"/>
    <n v="0"/>
    <n v="4375"/>
    <n v="20212"/>
    <n v="0"/>
    <n v="4375"/>
    <n v="0"/>
    <n v="50826"/>
    <n v="15368.883237234"/>
    <n v="22750.616762766"/>
  </r>
  <r>
    <s v="PPLETO: TOTAL OPERATING EXPENSE"/>
    <m/>
    <n v="512100"/>
    <s v="MTCE-BOILER PLANT"/>
    <x v="1"/>
    <s v="0301 - TRIMBLE COUNTY COMMON-GENERATION"/>
    <x v="3"/>
    <s v="PNTL: TOTAL NON-LABOR"/>
    <s v="TC000RS-B"/>
    <s v="Limestone Barge Unlodr"/>
    <s v="GEN MTC: ENVIRONMENTAL"/>
    <s v="P42100: GENERATION"/>
    <n v="0"/>
    <n v="4463"/>
    <n v="0"/>
    <n v="0"/>
    <n v="4463"/>
    <n v="13506"/>
    <n v="0"/>
    <n v="4463"/>
    <n v="20615"/>
    <n v="0"/>
    <n v="4463"/>
    <n v="0"/>
    <n v="51973"/>
    <n v="15715.715745656998"/>
    <n v="23264.034254343002"/>
  </r>
  <r>
    <s v="PPLETO: TOTAL OPERATING EXPENSE"/>
    <m/>
    <n v="512100"/>
    <s v="MTCE-BOILER PLANT"/>
    <x v="1"/>
    <s v="0301 - TRIMBLE COUNTY COMMON-GENERATION"/>
    <x v="4"/>
    <s v="PNTL: TOTAL NON-LABOR"/>
    <s v="TC000RS-B"/>
    <s v="Limestone Barge Unlodr"/>
    <s v="GEN MTC: ENVIRONMENTAL"/>
    <s v="P42100: GENERATION"/>
    <n v="0"/>
    <n v="4552"/>
    <n v="0"/>
    <n v="0"/>
    <n v="4552"/>
    <n v="13912"/>
    <n v="0"/>
    <n v="4552"/>
    <n v="21029"/>
    <n v="0"/>
    <n v="4552"/>
    <n v="0"/>
    <n v="53150"/>
    <n v="16071.619723349999"/>
    <n v="23790.880276650001"/>
  </r>
  <r>
    <s v="PPLETO: TOTAL OPERATING EXPENSE"/>
    <m/>
    <n v="512005"/>
    <s v="MAINTENANCE-SDRS"/>
    <x v="1"/>
    <s v="0311 - TRIMBLE COUNTY 1 - GENERATION"/>
    <x v="5"/>
    <s v="PNTL: TOTAL NON-LABOR"/>
    <s v="TC-SDR"/>
    <s v="SDRS - 002650"/>
    <s v="GEN MTC: ENVIRONMENTAL"/>
    <s v="P42100: GENERATION"/>
    <n v="0"/>
    <n v="5704"/>
    <n v="5704"/>
    <n v="5704"/>
    <n v="0"/>
    <n v="0"/>
    <n v="54122"/>
    <n v="29678"/>
    <n v="30232"/>
    <n v="59090"/>
    <n v="59090"/>
    <n v="0"/>
    <n v="249323"/>
    <n v="186992.25"/>
    <n v="0"/>
  </r>
  <r>
    <s v="PPLETO: TOTAL OPERATING EXPENSE"/>
    <m/>
    <n v="512005"/>
    <s v="MAINTENANCE-SDRS"/>
    <x v="1"/>
    <s v="0311 - TRIMBLE COUNTY 1 - GENERATION"/>
    <x v="6"/>
    <s v="PNTL: TOTAL NON-LABOR"/>
    <s v="TC-SDR"/>
    <s v="SDRS - 002650"/>
    <s v="GEN MTC: ENVIRONMENTAL"/>
    <s v="P42100: GENERATION"/>
    <n v="0"/>
    <n v="5704"/>
    <n v="5704"/>
    <n v="5704"/>
    <n v="0"/>
    <n v="0"/>
    <n v="54122"/>
    <n v="29678"/>
    <n v="30232"/>
    <n v="59090"/>
    <n v="59090"/>
    <n v="0"/>
    <n v="249323"/>
    <n v="186992.25"/>
    <n v="0"/>
  </r>
  <r>
    <s v="PPLETO: TOTAL OPERATING EXPENSE"/>
    <m/>
    <n v="512005"/>
    <s v="MAINTENANCE-SDRS"/>
    <x v="1"/>
    <s v="0311 - TRIMBLE COUNTY 1 - GENERATION"/>
    <x v="7"/>
    <s v="PNTL: TOTAL NON-LABOR"/>
    <s v="TC-SDR"/>
    <s v="SDRS - 002650"/>
    <s v="GEN MTC: ENVIRONMENTAL"/>
    <s v="P42100: GENERATION"/>
    <n v="0"/>
    <n v="5704"/>
    <n v="5704"/>
    <n v="5704"/>
    <n v="0"/>
    <n v="0"/>
    <n v="54122"/>
    <n v="29678"/>
    <n v="30232"/>
    <n v="59090"/>
    <n v="59090"/>
    <n v="0"/>
    <n v="249323"/>
    <n v="186992.25"/>
    <n v="0"/>
  </r>
  <r>
    <s v="PPLETO: TOTAL OPERATING EXPENSE"/>
    <m/>
    <n v="512005"/>
    <s v="MAINTENANCE-SDRS"/>
    <x v="1"/>
    <s v="0311 - TRIMBLE COUNTY 1 - GENERATION"/>
    <x v="8"/>
    <s v="PNTL: TOTAL NON-LABOR"/>
    <s v="TC-SDR"/>
    <s v="SDRS - 002650"/>
    <s v="GEN MTC: ENVIRONMENTAL"/>
    <s v="P42100: GENERATION"/>
    <n v="0"/>
    <n v="5704"/>
    <n v="5704"/>
    <n v="5704"/>
    <n v="0"/>
    <n v="0"/>
    <n v="54122"/>
    <n v="29678"/>
    <n v="30232"/>
    <n v="59090"/>
    <n v="0"/>
    <n v="0"/>
    <n v="190233"/>
    <n v="142674.75"/>
    <n v="0"/>
  </r>
  <r>
    <s v="PPLETO: TOTAL OPERATING EXPENSE"/>
    <m/>
    <n v="512005"/>
    <s v="MAINTENANCE-SDRS"/>
    <x v="1"/>
    <s v="0311 - TRIMBLE COUNTY 1 - GENERATION"/>
    <x v="9"/>
    <s v="PNTL: TOTAL NON-LABOR"/>
    <s v="TC-SDR"/>
    <s v="SDRS - 002650"/>
    <s v="GEN MTC: ENVIRONMENTAL"/>
    <s v="P42100: GENERATION"/>
    <n v="0"/>
    <n v="5704"/>
    <n v="5704"/>
    <n v="5704"/>
    <n v="0"/>
    <n v="0"/>
    <n v="54122"/>
    <n v="29678"/>
    <n v="30232"/>
    <n v="59090"/>
    <n v="0"/>
    <n v="0"/>
    <n v="190233"/>
    <n v="142674.75"/>
    <n v="0"/>
  </r>
  <r>
    <s v="PPLETO: TOTAL OPERATING EXPENSE"/>
    <m/>
    <n v="512005"/>
    <s v="MAINTENANCE-SDRS"/>
    <x v="1"/>
    <s v="0311 - TRIMBLE COUNTY 1 - GENERATION"/>
    <x v="0"/>
    <s v="PNTL: TOTAL NON-LABOR"/>
    <s v="TC-SDR"/>
    <s v="SDRS - 002650"/>
    <s v="GEN MTC: ENVIRONMENTAL"/>
    <s v="P42100: GENERATION"/>
    <n v="0"/>
    <n v="5875"/>
    <n v="5875"/>
    <n v="5875"/>
    <n v="0"/>
    <n v="0"/>
    <n v="55745"/>
    <n v="30568"/>
    <n v="31139"/>
    <n v="60863"/>
    <n v="0"/>
    <n v="0"/>
    <n v="195940"/>
    <n v="146955"/>
    <n v="0"/>
  </r>
  <r>
    <s v="PPLETO: TOTAL OPERATING EXPENSE"/>
    <m/>
    <n v="512005"/>
    <s v="MAINTENANCE-SDRS"/>
    <x v="1"/>
    <s v="0311 - TRIMBLE COUNTY 1 - GENERATION"/>
    <x v="1"/>
    <s v="PNTL: TOTAL NON-LABOR"/>
    <s v="TC-SDR"/>
    <s v="SDRS - 002650"/>
    <s v="GEN MTC: ENVIRONMENTAL"/>
    <s v="P42100: GENERATION"/>
    <n v="0"/>
    <n v="6051"/>
    <n v="6051"/>
    <n v="6051"/>
    <n v="0"/>
    <n v="0"/>
    <n v="57418"/>
    <n v="31485"/>
    <n v="32073"/>
    <n v="62689"/>
    <n v="0"/>
    <n v="0"/>
    <n v="201819"/>
    <n v="151364.25"/>
    <n v="0"/>
  </r>
  <r>
    <s v="PPLETO: TOTAL OPERATING EXPENSE"/>
    <m/>
    <n v="512005"/>
    <s v="MAINTENANCE-SDRS"/>
    <x v="1"/>
    <s v="0311 - TRIMBLE COUNTY 1 - GENERATION"/>
    <x v="2"/>
    <s v="PNTL: TOTAL NON-LABOR"/>
    <s v="TC-SDR"/>
    <s v="SDRS - 002650"/>
    <s v="GEN MTC: ENVIRONMENTAL"/>
    <s v="P42100: GENERATION"/>
    <n v="0"/>
    <n v="6233"/>
    <n v="6233"/>
    <n v="6233"/>
    <n v="0"/>
    <n v="0"/>
    <n v="59139"/>
    <n v="32429"/>
    <n v="33034"/>
    <n v="64568"/>
    <n v="0"/>
    <n v="0"/>
    <n v="207868"/>
    <n v="155901"/>
    <n v="0"/>
  </r>
  <r>
    <s v="PPLETO: TOTAL OPERATING EXPENSE"/>
    <m/>
    <n v="512005"/>
    <s v="MAINTENANCE-SDRS"/>
    <x v="1"/>
    <s v="0311 - TRIMBLE COUNTY 1 - GENERATION"/>
    <x v="3"/>
    <s v="PNTL: TOTAL NON-LABOR"/>
    <s v="TC-SDR"/>
    <s v="SDRS - 002650"/>
    <s v="GEN MTC: ENVIRONMENTAL"/>
    <s v="P42100: GENERATION"/>
    <n v="0"/>
    <n v="6420"/>
    <n v="6420"/>
    <n v="6420"/>
    <n v="0"/>
    <n v="0"/>
    <n v="60914"/>
    <n v="33402"/>
    <n v="34026"/>
    <n v="66506"/>
    <n v="0"/>
    <n v="0"/>
    <n v="214108"/>
    <n v="160581"/>
    <n v="0"/>
  </r>
  <r>
    <s v="PPLETO: TOTAL OPERATING EXPENSE"/>
    <m/>
    <n v="512005"/>
    <s v="MAINTENANCE-SDRS"/>
    <x v="1"/>
    <s v="0311 - TRIMBLE COUNTY 1 - GENERATION"/>
    <x v="4"/>
    <s v="PNTL: TOTAL NON-LABOR"/>
    <s v="TC-SDR"/>
    <s v="SDRS - 002650"/>
    <s v="GEN MTC: ENVIRONMENTAL"/>
    <s v="P42100: GENERATION"/>
    <n v="0"/>
    <n v="6613"/>
    <n v="6613"/>
    <n v="6613"/>
    <n v="0"/>
    <n v="0"/>
    <n v="62743"/>
    <n v="34406"/>
    <n v="35048"/>
    <n v="68503"/>
    <n v="0"/>
    <n v="0"/>
    <n v="220538"/>
    <n v="165403.5"/>
    <n v="0"/>
  </r>
  <r>
    <s v="PPLETO: TOTAL OPERATING EXPENSE"/>
    <m/>
    <n v="512100"/>
    <s v="MTCE-BOILER PLANT"/>
    <x v="1"/>
    <s v="0311 - TRIMBLE COUNTY 1 - GENERATION"/>
    <x v="5"/>
    <s v="PNTL: TOTAL NON-LABOR"/>
    <s v="TC-BL-"/>
    <s v="Boiler - 002650"/>
    <s v="GEN MTC: BOILER"/>
    <s v="P42100: GENERATION"/>
    <n v="0"/>
    <n v="52000"/>
    <n v="8246"/>
    <n v="0"/>
    <n v="0"/>
    <n v="8246"/>
    <n v="0"/>
    <n v="8246"/>
    <n v="0"/>
    <n v="30304"/>
    <n v="0"/>
    <n v="0"/>
    <n v="107042"/>
    <n v="80281.5"/>
    <n v="0"/>
  </r>
  <r>
    <s v="PPLETO: TOTAL OPERATING EXPENSE"/>
    <m/>
    <n v="512100"/>
    <s v="MTCE-BOILER PLANT"/>
    <x v="1"/>
    <s v="0301 - TRIMBLE COUNTY COMMON-GENERATION"/>
    <x v="5"/>
    <s v="PNTL: TOTAL NON-LABOR"/>
    <s v="TC000SW-"/>
    <s v="Service Water - 002650"/>
    <s v="GEN MTC: WATER SYSTEMS"/>
    <s v="P42100: GENERATION"/>
    <n v="0"/>
    <n v="55000"/>
    <n v="0"/>
    <n v="0"/>
    <n v="121164"/>
    <n v="0"/>
    <n v="20000"/>
    <n v="0"/>
    <n v="0"/>
    <n v="0"/>
    <n v="0"/>
    <n v="0"/>
    <n v="196164"/>
    <n v="59316.523262675997"/>
    <n v="87806.476737324003"/>
  </r>
  <r>
    <s v="PPLETO: TOTAL OPERATING EXPENSE"/>
    <m/>
    <n v="512100"/>
    <s v="MTCE-BOILER PLANT"/>
    <x v="1"/>
    <s v="0301 - TRIMBLE COUNTY COMMON-GENERATION"/>
    <x v="6"/>
    <s v="PNTL: TOTAL NON-LABOR"/>
    <s v="TC000SW-"/>
    <s v="Service Water - 002650"/>
    <s v="GEN MTC: WATER SYSTEMS"/>
    <s v="P42100: GENERATION"/>
    <n v="0"/>
    <n v="55000"/>
    <n v="0"/>
    <n v="0"/>
    <n v="121164"/>
    <n v="0"/>
    <n v="20000"/>
    <n v="0"/>
    <n v="0"/>
    <n v="0"/>
    <n v="0"/>
    <n v="0"/>
    <n v="196164"/>
    <n v="59316.523262675997"/>
    <n v="87806.476737324003"/>
  </r>
  <r>
    <s v="PPLETO: TOTAL OPERATING EXPENSE"/>
    <m/>
    <n v="512100"/>
    <s v="MTCE-BOILER PLANT"/>
    <x v="1"/>
    <s v="0321 - TRIMBLE COUNTY 2 - GENERATION"/>
    <x v="9"/>
    <s v="PLTL: TOTAL LABOR"/>
    <s v="TC2S25OUT"/>
    <s v="TC2 SPRING 2025 OUTAGE"/>
    <s v="GEN O M: OUTAGES"/>
    <s v="P42100: GENERATION"/>
    <n v="0"/>
    <n v="152500"/>
    <n v="152500"/>
    <n v="0"/>
    <n v="0"/>
    <n v="0"/>
    <n v="0"/>
    <n v="0"/>
    <n v="0"/>
    <n v="0"/>
    <n v="0"/>
    <n v="0"/>
    <n v="305000"/>
    <n v="0"/>
    <n v="228750"/>
  </r>
  <r>
    <s v="PPLETO: TOTAL OPERATING EXPENSE"/>
    <m/>
    <n v="512100"/>
    <s v="MTCE-BOILER PLANT"/>
    <x v="1"/>
    <s v="0321 - TRIMBLE COUNTY 2 - GENERATION"/>
    <x v="6"/>
    <s v="PNTL: TOTAL NON-LABOR"/>
    <s v="TC2S22OUT"/>
    <s v="TC2 SPRING 2022 PLANNED OUTAGE"/>
    <s v="GEN O M: OUTAGES"/>
    <s v="P42100: GENERATION"/>
    <n v="0"/>
    <n v="250000"/>
    <n v="1982500"/>
    <n v="2281682"/>
    <n v="0"/>
    <n v="0"/>
    <n v="0"/>
    <n v="0"/>
    <n v="0"/>
    <n v="0"/>
    <n v="0"/>
    <n v="0"/>
    <n v="4514182"/>
    <n v="0"/>
    <n v="3385636.5"/>
  </r>
  <r>
    <s v="PPLETO: TOTAL OPERATING EXPENSE"/>
    <m/>
    <n v="513100"/>
    <s v="MTCE-ELECTRIC PLANT"/>
    <x v="1"/>
    <s v="0321 - TRIMBLE COUNTY 2 - GENERATION"/>
    <x v="9"/>
    <s v="PNTL: TOTAL NON-LABOR"/>
    <s v="TC2S25OUT"/>
    <s v="TC2 SPRING 2025 OUTAGE"/>
    <s v="GEN O M: OUTAGES"/>
    <s v="P42100: GENERATION"/>
    <n v="0"/>
    <n v="250000"/>
    <n v="250000"/>
    <n v="0"/>
    <n v="0"/>
    <n v="0"/>
    <n v="0"/>
    <n v="0"/>
    <n v="0"/>
    <n v="0"/>
    <n v="0"/>
    <n v="0"/>
    <n v="500000"/>
    <n v="0"/>
    <n v="375000"/>
  </r>
  <r>
    <s v="PPLETO: TOTAL OPERATING EXPENSE"/>
    <m/>
    <n v="512100"/>
    <s v="MTCE-BOILER PLANT"/>
    <x v="1"/>
    <s v="0321 - TRIMBLE COUNTY 2 - GENERATION"/>
    <x v="7"/>
    <s v="PNTL: TOTAL NON-LABOR"/>
    <s v="TC2S23OUT"/>
    <s v="TC2 SPRING 2023 PLANNED OUTAGE"/>
    <s v="GEN O M: OUTAGES"/>
    <s v="P42100: GENERATION"/>
    <n v="0"/>
    <n v="300000"/>
    <n v="1235475"/>
    <n v="1614525"/>
    <n v="0"/>
    <n v="0"/>
    <n v="0"/>
    <n v="0"/>
    <n v="0"/>
    <n v="0"/>
    <n v="0"/>
    <n v="0"/>
    <n v="3150000"/>
    <n v="0"/>
    <n v="2362500"/>
  </r>
  <r>
    <s v="PPLETO: TOTAL OPERATING EXPENSE"/>
    <m/>
    <n v="512100"/>
    <s v="MTCE-BOILER PLANT"/>
    <x v="1"/>
    <s v="0321 - TRIMBLE COUNTY 2 - GENERATION"/>
    <x v="9"/>
    <s v="PNTL: TOTAL NON-LABOR"/>
    <s v="TC2S25OUT"/>
    <s v="TC2 SPRING 2025 OUTAGE"/>
    <s v="GEN O M: OUTAGES"/>
    <s v="P42100: GENERATION"/>
    <n v="0"/>
    <n v="901568"/>
    <n v="901568"/>
    <n v="0"/>
    <n v="0"/>
    <n v="0"/>
    <n v="0"/>
    <n v="0"/>
    <n v="0"/>
    <n v="0"/>
    <n v="0"/>
    <n v="0"/>
    <n v="1803136"/>
    <n v="0"/>
    <n v="1352352"/>
  </r>
  <r>
    <s v="PPLETO: TOTAL OPERATING EXPENSE"/>
    <m/>
    <n v="512100"/>
    <s v="MTCE-BOILER PLANT"/>
    <x v="1"/>
    <s v="0321 - TRIMBLE COUNTY 2 - GENERATION"/>
    <x v="5"/>
    <s v="PNTL: TOTAL NON-LABOR"/>
    <s v="TC-BCW"/>
    <s v="Boiler Circ Water"/>
    <s v="GEN MTC: BOILER"/>
    <s v="P42100: GENERATION"/>
    <n v="52"/>
    <n v="52"/>
    <n v="52"/>
    <n v="52"/>
    <n v="52"/>
    <n v="52"/>
    <n v="52"/>
    <n v="52"/>
    <n v="52"/>
    <n v="52"/>
    <n v="52"/>
    <n v="52"/>
    <n v="627"/>
    <n v="0"/>
    <n v="470.25"/>
  </r>
  <r>
    <s v="PPLETO: TOTAL OPERATING EXPENSE"/>
    <m/>
    <n v="512100"/>
    <s v="MTCE-BOILER PLANT"/>
    <x v="1"/>
    <s v="0321 - TRIMBLE COUNTY 2 - GENERATION"/>
    <x v="5"/>
    <s v="PNTL: TOTAL NON-LABOR"/>
    <s v="TC-BCWBCP"/>
    <s v="Boiler Circ Water Pump"/>
    <s v="GEN MTC: BOILER"/>
    <s v="P42100: GENERATION"/>
    <n v="52"/>
    <n v="52"/>
    <n v="52"/>
    <n v="52"/>
    <n v="52"/>
    <n v="52"/>
    <n v="52"/>
    <n v="52"/>
    <n v="52"/>
    <n v="52"/>
    <n v="52"/>
    <n v="52"/>
    <n v="627"/>
    <n v="0"/>
    <n v="470.25"/>
  </r>
  <r>
    <s v="PPLETO: TOTAL OPERATING EXPENSE"/>
    <m/>
    <n v="512100"/>
    <s v="MTCE-BOILER PLANT"/>
    <x v="1"/>
    <s v="0321 - TRIMBLE COUNTY 2 - GENERATION"/>
    <x v="6"/>
    <s v="PNTL: TOTAL NON-LABOR"/>
    <s v="TC-BCW"/>
    <s v="Boiler Circ Water"/>
    <s v="GEN MTC: BOILER"/>
    <s v="P42100: GENERATION"/>
    <n v="52"/>
    <n v="52"/>
    <n v="52"/>
    <n v="52"/>
    <n v="52"/>
    <n v="52"/>
    <n v="52"/>
    <n v="52"/>
    <n v="52"/>
    <n v="52"/>
    <n v="52"/>
    <n v="52"/>
    <n v="627"/>
    <n v="0"/>
    <n v="470.25"/>
  </r>
  <r>
    <s v="PPLETO: TOTAL OPERATING EXPENSE"/>
    <m/>
    <n v="512100"/>
    <s v="MTCE-BOILER PLANT"/>
    <x v="1"/>
    <s v="0321 - TRIMBLE COUNTY 2 - GENERATION"/>
    <x v="6"/>
    <s v="PNTL: TOTAL NON-LABOR"/>
    <s v="TC-BCWBCP"/>
    <s v="Boiler Circ Water Pump"/>
    <s v="GEN MTC: BOILER"/>
    <s v="P42100: GENERATION"/>
    <n v="52"/>
    <n v="52"/>
    <n v="52"/>
    <n v="52"/>
    <n v="52"/>
    <n v="52"/>
    <n v="52"/>
    <n v="52"/>
    <n v="52"/>
    <n v="52"/>
    <n v="52"/>
    <n v="52"/>
    <n v="627"/>
    <n v="0"/>
    <n v="470.25"/>
  </r>
  <r>
    <s v="PPLETO: TOTAL OPERATING EXPENSE"/>
    <m/>
    <n v="512100"/>
    <s v="MTCE-BOILER PLANT"/>
    <x v="1"/>
    <s v="0321 - TRIMBLE COUNTY 2 - GENERATION"/>
    <x v="7"/>
    <s v="PNTL: TOTAL NON-LABOR"/>
    <s v="TC-BCW"/>
    <s v="Boiler Circ Water"/>
    <s v="GEN MTC: BOILER"/>
    <s v="P42100: GENERATION"/>
    <n v="52"/>
    <n v="52"/>
    <n v="52"/>
    <n v="52"/>
    <n v="52"/>
    <n v="52"/>
    <n v="52"/>
    <n v="52"/>
    <n v="52"/>
    <n v="52"/>
    <n v="52"/>
    <n v="52"/>
    <n v="627"/>
    <n v="0"/>
    <n v="470.25"/>
  </r>
  <r>
    <s v="PPLETO: TOTAL OPERATING EXPENSE"/>
    <m/>
    <n v="512100"/>
    <s v="MTCE-BOILER PLANT"/>
    <x v="1"/>
    <s v="0321 - TRIMBLE COUNTY 2 - GENERATION"/>
    <x v="7"/>
    <s v="PNTL: TOTAL NON-LABOR"/>
    <s v="TC-BCWBCP"/>
    <s v="Boiler Circ Water Pump"/>
    <s v="GEN MTC: BOILER"/>
    <s v="P42100: GENERATION"/>
    <n v="52"/>
    <n v="52"/>
    <n v="52"/>
    <n v="52"/>
    <n v="52"/>
    <n v="52"/>
    <n v="52"/>
    <n v="52"/>
    <n v="52"/>
    <n v="52"/>
    <n v="52"/>
    <n v="52"/>
    <n v="627"/>
    <n v="0"/>
    <n v="470.25"/>
  </r>
  <r>
    <s v="PPLETO: TOTAL OPERATING EXPENSE"/>
    <m/>
    <n v="512100"/>
    <s v="MTCE-BOILER PLANT"/>
    <x v="1"/>
    <s v="0321 - TRIMBLE COUNTY 2 - GENERATION"/>
    <x v="8"/>
    <s v="PNTL: TOTAL NON-LABOR"/>
    <s v="TC-BCW"/>
    <s v="Boiler Circ Water"/>
    <s v="GEN MTC: BOILER"/>
    <s v="P42100: GENERATION"/>
    <n v="52"/>
    <n v="52"/>
    <n v="52"/>
    <n v="52"/>
    <n v="52"/>
    <n v="52"/>
    <n v="52"/>
    <n v="52"/>
    <n v="52"/>
    <n v="52"/>
    <n v="52"/>
    <n v="52"/>
    <n v="627"/>
    <n v="0"/>
    <n v="470.25"/>
  </r>
  <r>
    <s v="PPLETO: TOTAL OPERATING EXPENSE"/>
    <m/>
    <n v="512100"/>
    <s v="MTCE-BOILER PLANT"/>
    <x v="1"/>
    <s v="0321 - TRIMBLE COUNTY 2 - GENERATION"/>
    <x v="8"/>
    <s v="PNTL: TOTAL NON-LABOR"/>
    <s v="TC-BCWBCP"/>
    <s v="Boiler Circ Water Pump"/>
    <s v="GEN MTC: BOILER"/>
    <s v="P42100: GENERATION"/>
    <n v="52"/>
    <n v="52"/>
    <n v="52"/>
    <n v="52"/>
    <n v="52"/>
    <n v="52"/>
    <n v="52"/>
    <n v="52"/>
    <n v="52"/>
    <n v="52"/>
    <n v="52"/>
    <n v="52"/>
    <n v="627"/>
    <n v="0"/>
    <n v="470.25"/>
  </r>
  <r>
    <s v="PPLETO: TOTAL OPERATING EXPENSE"/>
    <m/>
    <n v="512100"/>
    <s v="MTCE-BOILER PLANT"/>
    <x v="1"/>
    <s v="0321 - TRIMBLE COUNTY 2 - GENERATION"/>
    <x v="9"/>
    <s v="PNTL: TOTAL NON-LABOR"/>
    <s v="TC-BCW"/>
    <s v="Boiler Circ Water"/>
    <s v="GEN MTC: BOILER"/>
    <s v="P42100: GENERATION"/>
    <n v="52"/>
    <n v="52"/>
    <n v="52"/>
    <n v="52"/>
    <n v="52"/>
    <n v="52"/>
    <n v="52"/>
    <n v="52"/>
    <n v="52"/>
    <n v="52"/>
    <n v="52"/>
    <n v="52"/>
    <n v="627"/>
    <n v="0"/>
    <n v="470.25"/>
  </r>
  <r>
    <s v="PPLETO: TOTAL OPERATING EXPENSE"/>
    <m/>
    <n v="512100"/>
    <s v="MTCE-BOILER PLANT"/>
    <x v="1"/>
    <s v="0321 - TRIMBLE COUNTY 2 - GENERATION"/>
    <x v="9"/>
    <s v="PNTL: TOTAL NON-LABOR"/>
    <s v="TC-BCWBCP"/>
    <s v="Boiler Circ Water Pump"/>
    <s v="GEN MTC: BOILER"/>
    <s v="P42100: GENERATION"/>
    <n v="52"/>
    <n v="52"/>
    <n v="52"/>
    <n v="52"/>
    <n v="52"/>
    <n v="52"/>
    <n v="52"/>
    <n v="52"/>
    <n v="52"/>
    <n v="52"/>
    <n v="52"/>
    <n v="52"/>
    <n v="627"/>
    <n v="0"/>
    <n v="470.25"/>
  </r>
  <r>
    <s v="PPLETO: TOTAL OPERATING EXPENSE"/>
    <m/>
    <n v="512100"/>
    <s v="MTCE-BOILER PLANT"/>
    <x v="1"/>
    <s v="0321 - TRIMBLE COUNTY 2 - GENERATION"/>
    <x v="0"/>
    <s v="PNTL: TOTAL NON-LABOR"/>
    <s v="TC-BCW"/>
    <s v="Boiler Circ Water"/>
    <s v="GEN MTC: BOILER"/>
    <s v="P42100: GENERATION"/>
    <n v="53"/>
    <n v="53"/>
    <n v="53"/>
    <n v="53"/>
    <n v="53"/>
    <n v="53"/>
    <n v="53"/>
    <n v="53"/>
    <n v="53"/>
    <n v="53"/>
    <n v="53"/>
    <n v="53"/>
    <n v="640"/>
    <n v="0"/>
    <n v="480"/>
  </r>
  <r>
    <s v="PPLETO: TOTAL OPERATING EXPENSE"/>
    <m/>
    <n v="512100"/>
    <s v="MTCE-BOILER PLANT"/>
    <x v="1"/>
    <s v="0321 - TRIMBLE COUNTY 2 - GENERATION"/>
    <x v="0"/>
    <s v="PNTL: TOTAL NON-LABOR"/>
    <s v="TC-BCWBCP"/>
    <s v="Boiler Circ Water Pump"/>
    <s v="GEN MTC: BOILER"/>
    <s v="P42100: GENERATION"/>
    <n v="53"/>
    <n v="53"/>
    <n v="53"/>
    <n v="53"/>
    <n v="53"/>
    <n v="53"/>
    <n v="53"/>
    <n v="53"/>
    <n v="53"/>
    <n v="53"/>
    <n v="53"/>
    <n v="53"/>
    <n v="640"/>
    <n v="0"/>
    <n v="480"/>
  </r>
  <r>
    <s v="PPLETO: TOTAL OPERATING EXPENSE"/>
    <m/>
    <n v="512100"/>
    <s v="MTCE-BOILER PLANT"/>
    <x v="1"/>
    <s v="0321 - TRIMBLE COUNTY 2 - GENERATION"/>
    <x v="1"/>
    <s v="PNTL: TOTAL NON-LABOR"/>
    <s v="TC-BCW"/>
    <s v="Boiler Circ Water"/>
    <s v="GEN MTC: BOILER"/>
    <s v="P42100: GENERATION"/>
    <n v="54"/>
    <n v="54"/>
    <n v="54"/>
    <n v="54"/>
    <n v="54"/>
    <n v="54"/>
    <n v="54"/>
    <n v="54"/>
    <n v="54"/>
    <n v="54"/>
    <n v="54"/>
    <n v="54"/>
    <n v="653"/>
    <n v="0"/>
    <n v="489.75"/>
  </r>
  <r>
    <s v="PPLETO: TOTAL OPERATING EXPENSE"/>
    <m/>
    <n v="512100"/>
    <s v="MTCE-BOILER PLANT"/>
    <x v="1"/>
    <s v="0321 - TRIMBLE COUNTY 2 - GENERATION"/>
    <x v="1"/>
    <s v="PNTL: TOTAL NON-LABOR"/>
    <s v="TC-BCWBCP"/>
    <s v="Boiler Circ Water Pump"/>
    <s v="GEN MTC: BOILER"/>
    <s v="P42100: GENERATION"/>
    <n v="54"/>
    <n v="54"/>
    <n v="54"/>
    <n v="54"/>
    <n v="54"/>
    <n v="54"/>
    <n v="54"/>
    <n v="54"/>
    <n v="54"/>
    <n v="54"/>
    <n v="54"/>
    <n v="54"/>
    <n v="653"/>
    <n v="0"/>
    <n v="489.75"/>
  </r>
  <r>
    <s v="PPLETO: TOTAL OPERATING EXPENSE"/>
    <m/>
    <n v="512100"/>
    <s v="MTCE-BOILER PLANT"/>
    <x v="1"/>
    <s v="0321 - TRIMBLE COUNTY 2 - GENERATION"/>
    <x v="2"/>
    <s v="PNTL: TOTAL NON-LABOR"/>
    <s v="TC-BCW"/>
    <s v="Boiler Circ Water"/>
    <s v="GEN MTC: BOILER"/>
    <s v="P42100: GENERATION"/>
    <n v="55"/>
    <n v="55"/>
    <n v="55"/>
    <n v="55"/>
    <n v="55"/>
    <n v="55"/>
    <n v="55"/>
    <n v="55"/>
    <n v="55"/>
    <n v="55"/>
    <n v="55"/>
    <n v="55"/>
    <n v="666"/>
    <n v="0"/>
    <n v="499.5"/>
  </r>
  <r>
    <s v="PPLETO: TOTAL OPERATING EXPENSE"/>
    <m/>
    <n v="512100"/>
    <s v="MTCE-BOILER PLANT"/>
    <x v="1"/>
    <s v="0321 - TRIMBLE COUNTY 2 - GENERATION"/>
    <x v="2"/>
    <s v="PNTL: TOTAL NON-LABOR"/>
    <s v="TC-BCWBCP"/>
    <s v="Boiler Circ Water Pump"/>
    <s v="GEN MTC: BOILER"/>
    <s v="P42100: GENERATION"/>
    <n v="55"/>
    <n v="55"/>
    <n v="55"/>
    <n v="55"/>
    <n v="55"/>
    <n v="55"/>
    <n v="55"/>
    <n v="55"/>
    <n v="55"/>
    <n v="55"/>
    <n v="55"/>
    <n v="55"/>
    <n v="666"/>
    <n v="0"/>
    <n v="499.5"/>
  </r>
  <r>
    <s v="PPLETO: TOTAL OPERATING EXPENSE"/>
    <m/>
    <n v="512100"/>
    <s v="MTCE-BOILER PLANT"/>
    <x v="1"/>
    <s v="0321 - TRIMBLE COUNTY 2 - GENERATION"/>
    <x v="3"/>
    <s v="PNTL: TOTAL NON-LABOR"/>
    <s v="TC-BCW"/>
    <s v="Boiler Circ Water"/>
    <s v="GEN MTC: BOILER"/>
    <s v="P42100: GENERATION"/>
    <n v="57"/>
    <n v="57"/>
    <n v="57"/>
    <n v="57"/>
    <n v="57"/>
    <n v="57"/>
    <n v="57"/>
    <n v="57"/>
    <n v="57"/>
    <n v="57"/>
    <n v="57"/>
    <n v="57"/>
    <n v="679"/>
    <n v="0"/>
    <n v="509.25"/>
  </r>
  <r>
    <s v="PPLETO: TOTAL OPERATING EXPENSE"/>
    <m/>
    <n v="512100"/>
    <s v="MTCE-BOILER PLANT"/>
    <x v="1"/>
    <s v="0321 - TRIMBLE COUNTY 2 - GENERATION"/>
    <x v="3"/>
    <s v="PNTL: TOTAL NON-LABOR"/>
    <s v="TC-BCWBCP"/>
    <s v="Boiler Circ Water Pump"/>
    <s v="GEN MTC: BOILER"/>
    <s v="P42100: GENERATION"/>
    <n v="57"/>
    <n v="57"/>
    <n v="57"/>
    <n v="57"/>
    <n v="57"/>
    <n v="57"/>
    <n v="57"/>
    <n v="57"/>
    <n v="57"/>
    <n v="57"/>
    <n v="57"/>
    <n v="57"/>
    <n v="679"/>
    <n v="0"/>
    <n v="509.25"/>
  </r>
  <r>
    <s v="PPLETO: TOTAL OPERATING EXPENSE"/>
    <m/>
    <n v="512100"/>
    <s v="MTCE-BOILER PLANT"/>
    <x v="1"/>
    <s v="0321 - TRIMBLE COUNTY 2 - GENERATION"/>
    <x v="4"/>
    <s v="PNTL: TOTAL NON-LABOR"/>
    <s v="TC-BCW"/>
    <s v="Boiler Circ Water"/>
    <s v="GEN MTC: BOILER"/>
    <s v="P42100: GENERATION"/>
    <n v="58"/>
    <n v="58"/>
    <n v="58"/>
    <n v="58"/>
    <n v="58"/>
    <n v="58"/>
    <n v="58"/>
    <n v="58"/>
    <n v="58"/>
    <n v="58"/>
    <n v="58"/>
    <n v="58"/>
    <n v="693"/>
    <n v="0"/>
    <n v="519.75"/>
  </r>
  <r>
    <s v="PPLETO: TOTAL OPERATING EXPENSE"/>
    <m/>
    <n v="512100"/>
    <s v="MTCE-BOILER PLANT"/>
    <x v="1"/>
    <s v="0321 - TRIMBLE COUNTY 2 - GENERATION"/>
    <x v="4"/>
    <s v="PNTL: TOTAL NON-LABOR"/>
    <s v="TC-BCWBCP"/>
    <s v="Boiler Circ Water Pump"/>
    <s v="GEN MTC: BOILER"/>
    <s v="P42100: GENERATION"/>
    <n v="58"/>
    <n v="58"/>
    <n v="58"/>
    <n v="58"/>
    <n v="58"/>
    <n v="58"/>
    <n v="58"/>
    <n v="58"/>
    <n v="58"/>
    <n v="58"/>
    <n v="58"/>
    <n v="58"/>
    <n v="693"/>
    <n v="0"/>
    <n v="519.75"/>
  </r>
  <r>
    <s v="PPLETO: TOTAL OPERATING EXPENSE"/>
    <m/>
    <n v="513100"/>
    <s v="MTCE-ELECTRIC PLANT"/>
    <x v="1"/>
    <s v="0301 - TRIMBLE COUNTY COMMON-GENERATION"/>
    <x v="5"/>
    <s v="PNTL: TOTAL NON-LABOR"/>
    <s v="TC000CAE"/>
    <s v="Control / Emergency DC"/>
    <s v="GEN MTC: ALL OTHER MAINT."/>
    <s v="P42100: GENERATION"/>
    <n v="100"/>
    <n v="100"/>
    <n v="100"/>
    <n v="100"/>
    <n v="100"/>
    <n v="100"/>
    <n v="35100"/>
    <n v="100"/>
    <n v="100"/>
    <n v="100"/>
    <n v="100"/>
    <n v="100"/>
    <n v="36200"/>
    <n v="10946.2395858"/>
    <n v="16203.7604142"/>
  </r>
  <r>
    <s v="PPLETO: TOTAL OPERATING EXPENSE"/>
    <m/>
    <n v="513100"/>
    <s v="MTCE-ELECTRIC PLANT"/>
    <x v="1"/>
    <s v="0301 - TRIMBLE COUNTY COMMON-GENERATION"/>
    <x v="6"/>
    <s v="PNTL: TOTAL NON-LABOR"/>
    <s v="TC000CAE"/>
    <s v="Control / Emergency DC"/>
    <s v="GEN MTC: ALL OTHER MAINT."/>
    <s v="P42100: GENERATION"/>
    <n v="100"/>
    <n v="100"/>
    <n v="100"/>
    <n v="100"/>
    <n v="100"/>
    <n v="100"/>
    <n v="35100"/>
    <n v="100"/>
    <n v="100"/>
    <n v="100"/>
    <n v="100"/>
    <n v="100"/>
    <n v="36200"/>
    <n v="10946.2395858"/>
    <n v="16203.7604142"/>
  </r>
  <r>
    <s v="PPLETO: TOTAL OPERATING EXPENSE"/>
    <m/>
    <n v="513100"/>
    <s v="MTCE-ELECTRIC PLANT"/>
    <x v="1"/>
    <s v="0301 - TRIMBLE COUNTY COMMON-GENERATION"/>
    <x v="7"/>
    <s v="PNTL: TOTAL NON-LABOR"/>
    <s v="TC000CAE"/>
    <s v="Control / Emergency DC"/>
    <s v="GEN MTC: ALL OTHER MAINT."/>
    <s v="P42100: GENERATION"/>
    <n v="100"/>
    <n v="100"/>
    <n v="100"/>
    <n v="100"/>
    <n v="100"/>
    <n v="100"/>
    <n v="35100"/>
    <n v="100"/>
    <n v="100"/>
    <n v="100"/>
    <n v="100"/>
    <n v="100"/>
    <n v="36200"/>
    <n v="10946.2395858"/>
    <n v="16203.7604142"/>
  </r>
  <r>
    <s v="PPLETO: TOTAL OPERATING EXPENSE"/>
    <m/>
    <n v="513100"/>
    <s v="MTCE-ELECTRIC PLANT"/>
    <x v="1"/>
    <s v="0301 - TRIMBLE COUNTY COMMON-GENERATION"/>
    <x v="8"/>
    <s v="PNTL: TOTAL NON-LABOR"/>
    <s v="TC000CAE"/>
    <s v="Control / Emergency DC"/>
    <s v="GEN MTC: ALL OTHER MAINT."/>
    <s v="P42100: GENERATION"/>
    <n v="100"/>
    <n v="100"/>
    <n v="100"/>
    <n v="100"/>
    <n v="100"/>
    <n v="100"/>
    <n v="35100"/>
    <n v="100"/>
    <n v="100"/>
    <n v="100"/>
    <n v="100"/>
    <n v="100"/>
    <n v="36200"/>
    <n v="10946.2395858"/>
    <n v="16203.7604142"/>
  </r>
  <r>
    <s v="PPLETO: TOTAL OPERATING EXPENSE"/>
    <m/>
    <n v="513100"/>
    <s v="MTCE-ELECTRIC PLANT"/>
    <x v="1"/>
    <s v="0301 - TRIMBLE COUNTY COMMON-GENERATION"/>
    <x v="9"/>
    <s v="PNTL: TOTAL NON-LABOR"/>
    <s v="TC000CAE"/>
    <s v="Control / Emergency DC"/>
    <s v="GEN MTC: ALL OTHER MAINT."/>
    <s v="P42100: GENERATION"/>
    <n v="100"/>
    <n v="100"/>
    <n v="100"/>
    <n v="100"/>
    <n v="100"/>
    <n v="100"/>
    <n v="35100"/>
    <n v="100"/>
    <n v="100"/>
    <n v="100"/>
    <n v="100"/>
    <n v="100"/>
    <n v="36200"/>
    <n v="10946.2395858"/>
    <n v="16203.7604142"/>
  </r>
  <r>
    <s v="PPLETO: TOTAL OPERATING EXPENSE"/>
    <m/>
    <n v="513100"/>
    <s v="MTCE-ELECTRIC PLANT"/>
    <x v="1"/>
    <s v="0301 - TRIMBLE COUNTY COMMON-GENERATION"/>
    <x v="0"/>
    <s v="PNTL: TOTAL NON-LABOR"/>
    <s v="TC000CAE"/>
    <s v="Control / Emergency DC"/>
    <s v="GEN MTC: ALL OTHER MAINT."/>
    <s v="P42100: GENERATION"/>
    <n v="102"/>
    <n v="102"/>
    <n v="102"/>
    <n v="102"/>
    <n v="102"/>
    <n v="102"/>
    <n v="35802"/>
    <n v="102"/>
    <n v="102"/>
    <n v="102"/>
    <n v="102"/>
    <n v="102"/>
    <n v="36924"/>
    <n v="11165.164377515999"/>
    <n v="16527.835622483999"/>
  </r>
  <r>
    <s v="PPLETO: TOTAL OPERATING EXPENSE"/>
    <m/>
    <n v="513100"/>
    <s v="MTCE-ELECTRIC PLANT"/>
    <x v="1"/>
    <s v="0301 - TRIMBLE COUNTY COMMON-GENERATION"/>
    <x v="1"/>
    <s v="PNTL: TOTAL NON-LABOR"/>
    <s v="TC000CAE"/>
    <s v="Control / Emergency DC"/>
    <s v="GEN MTC: ALL OTHER MAINT."/>
    <s v="P42100: GENERATION"/>
    <n v="104"/>
    <n v="104"/>
    <n v="104"/>
    <n v="104"/>
    <n v="104"/>
    <n v="104"/>
    <n v="36518"/>
    <n v="104"/>
    <n v="104"/>
    <n v="104"/>
    <n v="104"/>
    <n v="104"/>
    <n v="37662"/>
    <n v="11388.322521557999"/>
    <n v="16858.177478442001"/>
  </r>
  <r>
    <s v="PPLETO: TOTAL OPERATING EXPENSE"/>
    <m/>
    <n v="513100"/>
    <s v="MTCE-ELECTRIC PLANT"/>
    <x v="1"/>
    <s v="0301 - TRIMBLE COUNTY COMMON-GENERATION"/>
    <x v="2"/>
    <s v="PNTL: TOTAL NON-LABOR"/>
    <s v="TC000CAE"/>
    <s v="Control / Emergency DC"/>
    <s v="GEN MTC: ALL OTHER MAINT."/>
    <s v="P42100: GENERATION"/>
    <n v="106"/>
    <n v="106"/>
    <n v="106"/>
    <n v="106"/>
    <n v="106"/>
    <n v="106"/>
    <n v="37248"/>
    <n v="106"/>
    <n v="106"/>
    <n v="106"/>
    <n v="106"/>
    <n v="106"/>
    <n v="38415"/>
    <n v="11616.016400234999"/>
    <n v="17195.233599765001"/>
  </r>
  <r>
    <s v="PPLETO: TOTAL OPERATING EXPENSE"/>
    <m/>
    <n v="513100"/>
    <s v="MTCE-ELECTRIC PLANT"/>
    <x v="1"/>
    <s v="0301 - TRIMBLE COUNTY COMMON-GENERATION"/>
    <x v="3"/>
    <s v="PNTL: TOTAL NON-LABOR"/>
    <s v="TC000CAE"/>
    <s v="Control / Emergency DC"/>
    <s v="GEN MTC: ALL OTHER MAINT."/>
    <s v="P42100: GENERATION"/>
    <n v="108"/>
    <n v="108"/>
    <n v="108"/>
    <n v="108"/>
    <n v="108"/>
    <n v="108"/>
    <n v="37992"/>
    <n v="108"/>
    <n v="108"/>
    <n v="108"/>
    <n v="108"/>
    <n v="108"/>
    <n v="39183"/>
    <n v="11848.246013546999"/>
    <n v="17539.003986453001"/>
  </r>
  <r>
    <s v="PPLETO: TOTAL OPERATING EXPENSE"/>
    <m/>
    <n v="513100"/>
    <s v="MTCE-ELECTRIC PLANT"/>
    <x v="1"/>
    <s v="0301 - TRIMBLE COUNTY COMMON-GENERATION"/>
    <x v="4"/>
    <s v="PNTL: TOTAL NON-LABOR"/>
    <s v="TC000CAE"/>
    <s v="Control / Emergency DC"/>
    <s v="GEN MTC: ALL OTHER MAINT."/>
    <s v="P42100: GENERATION"/>
    <n v="110"/>
    <n v="110"/>
    <n v="110"/>
    <n v="110"/>
    <n v="110"/>
    <n v="110"/>
    <n v="38754"/>
    <n v="110"/>
    <n v="110"/>
    <n v="110"/>
    <n v="110"/>
    <n v="110"/>
    <n v="39968"/>
    <n v="12085.616126112"/>
    <n v="17890.383873888"/>
  </r>
  <r>
    <s v="PPLETO: TOTAL OPERATING EXPENSE"/>
    <m/>
    <n v="512100"/>
    <s v="MTCE-BOILER PLANT"/>
    <x v="1"/>
    <s v="0311 - TRIMBLE COUNTY 1 - GENERATION"/>
    <x v="5"/>
    <s v="PNTL: TOTAL NON-LABOR"/>
    <s v="TC-BCW"/>
    <s v="Boiler Circ Water"/>
    <s v="GEN MTC: BOILER"/>
    <s v="P42100: GENERATION"/>
    <n v="156"/>
    <n v="156"/>
    <n v="156"/>
    <n v="156"/>
    <n v="156"/>
    <n v="156"/>
    <n v="156"/>
    <n v="156"/>
    <n v="156"/>
    <n v="156"/>
    <n v="156"/>
    <n v="156"/>
    <n v="1867"/>
    <n v="1400.25"/>
    <n v="0"/>
  </r>
  <r>
    <s v="PPLETO: TOTAL OPERATING EXPENSE"/>
    <m/>
    <n v="512100"/>
    <s v="MTCE-BOILER PLANT"/>
    <x v="1"/>
    <s v="0311 - TRIMBLE COUNTY 1 - GENERATION"/>
    <x v="5"/>
    <s v="PNTL: TOTAL NON-LABOR"/>
    <s v="TC-BCWBCP"/>
    <s v="Boiler Circ Water Pump"/>
    <s v="GEN MTC: BOILER"/>
    <s v="P42100: GENERATION"/>
    <n v="156"/>
    <n v="156"/>
    <n v="156"/>
    <n v="156"/>
    <n v="156"/>
    <n v="156"/>
    <n v="156"/>
    <n v="156"/>
    <n v="156"/>
    <n v="156"/>
    <n v="156"/>
    <n v="156"/>
    <n v="1867"/>
    <n v="1400.25"/>
    <n v="0"/>
  </r>
  <r>
    <s v="PPLETO: TOTAL OPERATING EXPENSE"/>
    <m/>
    <n v="512100"/>
    <s v="MTCE-BOILER PLANT"/>
    <x v="1"/>
    <s v="0311 - TRIMBLE COUNTY 1 - GENERATION"/>
    <x v="6"/>
    <s v="PNTL: TOTAL NON-LABOR"/>
    <s v="TC-BCW"/>
    <s v="Boiler Circ Water"/>
    <s v="GEN MTC: BOILER"/>
    <s v="P42100: GENERATION"/>
    <n v="156"/>
    <n v="156"/>
    <n v="156"/>
    <n v="156"/>
    <n v="156"/>
    <n v="156"/>
    <n v="156"/>
    <n v="156"/>
    <n v="156"/>
    <n v="156"/>
    <n v="156"/>
    <n v="156"/>
    <n v="1867"/>
    <n v="1400.25"/>
    <n v="0"/>
  </r>
  <r>
    <s v="PPLETO: TOTAL OPERATING EXPENSE"/>
    <m/>
    <n v="512100"/>
    <s v="MTCE-BOILER PLANT"/>
    <x v="1"/>
    <s v="0311 - TRIMBLE COUNTY 1 - GENERATION"/>
    <x v="6"/>
    <s v="PNTL: TOTAL NON-LABOR"/>
    <s v="TC-BCWBCP"/>
    <s v="Boiler Circ Water Pump"/>
    <s v="GEN MTC: BOILER"/>
    <s v="P42100: GENERATION"/>
    <n v="156"/>
    <n v="156"/>
    <n v="156"/>
    <n v="156"/>
    <n v="156"/>
    <n v="156"/>
    <n v="156"/>
    <n v="156"/>
    <n v="156"/>
    <n v="156"/>
    <n v="156"/>
    <n v="156"/>
    <n v="1867"/>
    <n v="1400.25"/>
    <n v="0"/>
  </r>
  <r>
    <s v="PPLETO: TOTAL OPERATING EXPENSE"/>
    <m/>
    <n v="512100"/>
    <s v="MTCE-BOILER PLANT"/>
    <x v="1"/>
    <s v="0311 - TRIMBLE COUNTY 1 - GENERATION"/>
    <x v="7"/>
    <s v="PNTL: TOTAL NON-LABOR"/>
    <s v="TC-BCW"/>
    <s v="Boiler Circ Water"/>
    <s v="GEN MTC: BOILER"/>
    <s v="P42100: GENERATION"/>
    <n v="156"/>
    <n v="156"/>
    <n v="156"/>
    <n v="156"/>
    <n v="156"/>
    <n v="156"/>
    <n v="156"/>
    <n v="156"/>
    <n v="156"/>
    <n v="156"/>
    <n v="156"/>
    <n v="156"/>
    <n v="1867"/>
    <n v="1400.25"/>
    <n v="0"/>
  </r>
  <r>
    <s v="PPLETO: TOTAL OPERATING EXPENSE"/>
    <m/>
    <n v="512100"/>
    <s v="MTCE-BOILER PLANT"/>
    <x v="1"/>
    <s v="0311 - TRIMBLE COUNTY 1 - GENERATION"/>
    <x v="7"/>
    <s v="PNTL: TOTAL NON-LABOR"/>
    <s v="TC-BCWBCP"/>
    <s v="Boiler Circ Water Pump"/>
    <s v="GEN MTC: BOILER"/>
    <s v="P42100: GENERATION"/>
    <n v="156"/>
    <n v="156"/>
    <n v="156"/>
    <n v="156"/>
    <n v="156"/>
    <n v="156"/>
    <n v="156"/>
    <n v="156"/>
    <n v="156"/>
    <n v="156"/>
    <n v="156"/>
    <n v="156"/>
    <n v="1867"/>
    <n v="1400.25"/>
    <n v="0"/>
  </r>
  <r>
    <s v="PPLETO: TOTAL OPERATING EXPENSE"/>
    <m/>
    <n v="512100"/>
    <s v="MTCE-BOILER PLANT"/>
    <x v="1"/>
    <s v="0311 - TRIMBLE COUNTY 1 - GENERATION"/>
    <x v="8"/>
    <s v="PNTL: TOTAL NON-LABOR"/>
    <s v="TC-BCW"/>
    <s v="Boiler Circ Water"/>
    <s v="GEN MTC: BOILER"/>
    <s v="P42100: GENERATION"/>
    <n v="156"/>
    <n v="156"/>
    <n v="156"/>
    <n v="156"/>
    <n v="156"/>
    <n v="156"/>
    <n v="156"/>
    <n v="156"/>
    <n v="156"/>
    <n v="156"/>
    <n v="156"/>
    <n v="156"/>
    <n v="1867"/>
    <n v="1400.25"/>
    <n v="0"/>
  </r>
  <r>
    <s v="PPLETO: TOTAL OPERATING EXPENSE"/>
    <m/>
    <n v="512100"/>
    <s v="MTCE-BOILER PLANT"/>
    <x v="1"/>
    <s v="0311 - TRIMBLE COUNTY 1 - GENERATION"/>
    <x v="8"/>
    <s v="PNTL: TOTAL NON-LABOR"/>
    <s v="TC-BCWBCP"/>
    <s v="Boiler Circ Water Pump"/>
    <s v="GEN MTC: BOILER"/>
    <s v="P42100: GENERATION"/>
    <n v="156"/>
    <n v="156"/>
    <n v="156"/>
    <n v="156"/>
    <n v="156"/>
    <n v="156"/>
    <n v="156"/>
    <n v="156"/>
    <n v="156"/>
    <n v="156"/>
    <n v="156"/>
    <n v="156"/>
    <n v="1867"/>
    <n v="1400.25"/>
    <n v="0"/>
  </r>
  <r>
    <s v="PPLETO: TOTAL OPERATING EXPENSE"/>
    <m/>
    <n v="512100"/>
    <s v="MTCE-BOILER PLANT"/>
    <x v="1"/>
    <s v="0311 - TRIMBLE COUNTY 1 - GENERATION"/>
    <x v="9"/>
    <s v="PNTL: TOTAL NON-LABOR"/>
    <s v="TC-BCW"/>
    <s v="Boiler Circ Water"/>
    <s v="GEN MTC: BOILER"/>
    <s v="P42100: GENERATION"/>
    <n v="156"/>
    <n v="156"/>
    <n v="156"/>
    <n v="156"/>
    <n v="156"/>
    <n v="156"/>
    <n v="156"/>
    <n v="156"/>
    <n v="156"/>
    <n v="156"/>
    <n v="156"/>
    <n v="156"/>
    <n v="1867"/>
    <n v="1400.25"/>
    <n v="0"/>
  </r>
  <r>
    <s v="PPLETO: TOTAL OPERATING EXPENSE"/>
    <m/>
    <n v="512100"/>
    <s v="MTCE-BOILER PLANT"/>
    <x v="1"/>
    <s v="0311 - TRIMBLE COUNTY 1 - GENERATION"/>
    <x v="9"/>
    <s v="PNTL: TOTAL NON-LABOR"/>
    <s v="TC-BCWBCP"/>
    <s v="Boiler Circ Water Pump"/>
    <s v="GEN MTC: BOILER"/>
    <s v="P42100: GENERATION"/>
    <n v="156"/>
    <n v="156"/>
    <n v="156"/>
    <n v="156"/>
    <n v="156"/>
    <n v="156"/>
    <n v="156"/>
    <n v="156"/>
    <n v="156"/>
    <n v="156"/>
    <n v="156"/>
    <n v="156"/>
    <n v="1867"/>
    <n v="1400.25"/>
    <n v="0"/>
  </r>
  <r>
    <s v="PPLETO: TOTAL OPERATING EXPENSE"/>
    <m/>
    <n v="512100"/>
    <s v="MTCE-BOILER PLANT"/>
    <x v="1"/>
    <s v="0311 - TRIMBLE COUNTY 1 - GENERATION"/>
    <x v="0"/>
    <s v="PNTL: TOTAL NON-LABOR"/>
    <s v="TC-BCW"/>
    <s v="Boiler Circ Water"/>
    <s v="GEN MTC: BOILER"/>
    <s v="P42100: GENERATION"/>
    <n v="159"/>
    <n v="159"/>
    <n v="159"/>
    <n v="159"/>
    <n v="159"/>
    <n v="159"/>
    <n v="159"/>
    <n v="159"/>
    <n v="159"/>
    <n v="159"/>
    <n v="159"/>
    <n v="159"/>
    <n v="1905"/>
    <n v="1428.75"/>
    <n v="0"/>
  </r>
  <r>
    <s v="PPLETO: TOTAL OPERATING EXPENSE"/>
    <m/>
    <n v="512100"/>
    <s v="MTCE-BOILER PLANT"/>
    <x v="1"/>
    <s v="0311 - TRIMBLE COUNTY 1 - GENERATION"/>
    <x v="0"/>
    <s v="PNTL: TOTAL NON-LABOR"/>
    <s v="TC-BCWBCP"/>
    <s v="Boiler Circ Water Pump"/>
    <s v="GEN MTC: BOILER"/>
    <s v="P42100: GENERATION"/>
    <n v="159"/>
    <n v="159"/>
    <n v="159"/>
    <n v="159"/>
    <n v="159"/>
    <n v="159"/>
    <n v="159"/>
    <n v="159"/>
    <n v="159"/>
    <n v="159"/>
    <n v="159"/>
    <n v="159"/>
    <n v="1905"/>
    <n v="1428.75"/>
    <n v="0"/>
  </r>
  <r>
    <s v="PPLETO: TOTAL OPERATING EXPENSE"/>
    <m/>
    <n v="512100"/>
    <s v="MTCE-BOILER PLANT"/>
    <x v="1"/>
    <s v="0311 - TRIMBLE COUNTY 1 - GENERATION"/>
    <x v="1"/>
    <s v="PNTL: TOTAL NON-LABOR"/>
    <s v="TC-BCW"/>
    <s v="Boiler Circ Water"/>
    <s v="GEN MTC: BOILER"/>
    <s v="P42100: GENERATION"/>
    <n v="162"/>
    <n v="162"/>
    <n v="162"/>
    <n v="162"/>
    <n v="162"/>
    <n v="162"/>
    <n v="162"/>
    <n v="162"/>
    <n v="162"/>
    <n v="162"/>
    <n v="162"/>
    <n v="162"/>
    <n v="1943"/>
    <n v="1457.25"/>
    <n v="0"/>
  </r>
  <r>
    <s v="PPLETO: TOTAL OPERATING EXPENSE"/>
    <m/>
    <n v="512100"/>
    <s v="MTCE-BOILER PLANT"/>
    <x v="1"/>
    <s v="0311 - TRIMBLE COUNTY 1 - GENERATION"/>
    <x v="1"/>
    <s v="PNTL: TOTAL NON-LABOR"/>
    <s v="TC-BCWBCP"/>
    <s v="Boiler Circ Water Pump"/>
    <s v="GEN MTC: BOILER"/>
    <s v="P42100: GENERATION"/>
    <n v="162"/>
    <n v="162"/>
    <n v="162"/>
    <n v="162"/>
    <n v="162"/>
    <n v="162"/>
    <n v="162"/>
    <n v="162"/>
    <n v="162"/>
    <n v="162"/>
    <n v="162"/>
    <n v="162"/>
    <n v="1943"/>
    <n v="1457.25"/>
    <n v="0"/>
  </r>
  <r>
    <s v="PPLETO: TOTAL OPERATING EXPENSE"/>
    <m/>
    <n v="512100"/>
    <s v="MTCE-BOILER PLANT"/>
    <x v="1"/>
    <s v="0311 - TRIMBLE COUNTY 1 - GENERATION"/>
    <x v="2"/>
    <s v="PNTL: TOTAL NON-LABOR"/>
    <s v="TC-BCW"/>
    <s v="Boiler Circ Water"/>
    <s v="GEN MTC: BOILER"/>
    <s v="P42100: GENERATION"/>
    <n v="165"/>
    <n v="165"/>
    <n v="165"/>
    <n v="165"/>
    <n v="165"/>
    <n v="165"/>
    <n v="165"/>
    <n v="165"/>
    <n v="165"/>
    <n v="165"/>
    <n v="165"/>
    <n v="165"/>
    <n v="1982"/>
    <n v="1486.5"/>
    <n v="0"/>
  </r>
  <r>
    <s v="PPLETO: TOTAL OPERATING EXPENSE"/>
    <m/>
    <n v="512100"/>
    <s v="MTCE-BOILER PLANT"/>
    <x v="1"/>
    <s v="0311 - TRIMBLE COUNTY 1 - GENERATION"/>
    <x v="2"/>
    <s v="PNTL: TOTAL NON-LABOR"/>
    <s v="TC-BCWBCP"/>
    <s v="Boiler Circ Water Pump"/>
    <s v="GEN MTC: BOILER"/>
    <s v="P42100: GENERATION"/>
    <n v="165"/>
    <n v="165"/>
    <n v="165"/>
    <n v="165"/>
    <n v="165"/>
    <n v="165"/>
    <n v="165"/>
    <n v="165"/>
    <n v="165"/>
    <n v="165"/>
    <n v="165"/>
    <n v="165"/>
    <n v="1982"/>
    <n v="1486.5"/>
    <n v="0"/>
  </r>
  <r>
    <s v="PPLETO: TOTAL OPERATING EXPENSE"/>
    <m/>
    <n v="512100"/>
    <s v="MTCE-BOILER PLANT"/>
    <x v="1"/>
    <s v="0311 - TRIMBLE COUNTY 1 - GENERATION"/>
    <x v="3"/>
    <s v="PNTL: TOTAL NON-LABOR"/>
    <s v="TC-BCW"/>
    <s v="Boiler Circ Water"/>
    <s v="GEN MTC: BOILER"/>
    <s v="P42100: GENERATION"/>
    <n v="168"/>
    <n v="168"/>
    <n v="168"/>
    <n v="168"/>
    <n v="168"/>
    <n v="168"/>
    <n v="168"/>
    <n v="168"/>
    <n v="168"/>
    <n v="168"/>
    <n v="168"/>
    <n v="168"/>
    <n v="2021"/>
    <n v="1515.75"/>
    <n v="0"/>
  </r>
  <r>
    <s v="PPLETO: TOTAL OPERATING EXPENSE"/>
    <m/>
    <n v="512100"/>
    <s v="MTCE-BOILER PLANT"/>
    <x v="1"/>
    <s v="0311 - TRIMBLE COUNTY 1 - GENERATION"/>
    <x v="3"/>
    <s v="PNTL: TOTAL NON-LABOR"/>
    <s v="TC-BCWBCP"/>
    <s v="Boiler Circ Water Pump"/>
    <s v="GEN MTC: BOILER"/>
    <s v="P42100: GENERATION"/>
    <n v="168"/>
    <n v="168"/>
    <n v="168"/>
    <n v="168"/>
    <n v="168"/>
    <n v="168"/>
    <n v="168"/>
    <n v="168"/>
    <n v="168"/>
    <n v="168"/>
    <n v="168"/>
    <n v="168"/>
    <n v="2021"/>
    <n v="1515.75"/>
    <n v="0"/>
  </r>
  <r>
    <s v="PPLETO: TOTAL OPERATING EXPENSE"/>
    <m/>
    <n v="512100"/>
    <s v="MTCE-BOILER PLANT"/>
    <x v="1"/>
    <s v="0311 - TRIMBLE COUNTY 1 - GENERATION"/>
    <x v="4"/>
    <s v="PNTL: TOTAL NON-LABOR"/>
    <s v="TC-BCW"/>
    <s v="Boiler Circ Water"/>
    <s v="GEN MTC: BOILER"/>
    <s v="P42100: GENERATION"/>
    <n v="172"/>
    <n v="172"/>
    <n v="172"/>
    <n v="172"/>
    <n v="172"/>
    <n v="172"/>
    <n v="172"/>
    <n v="172"/>
    <n v="172"/>
    <n v="172"/>
    <n v="172"/>
    <n v="172"/>
    <n v="2062"/>
    <n v="1546.5"/>
    <n v="0"/>
  </r>
  <r>
    <s v="PPLETO: TOTAL OPERATING EXPENSE"/>
    <m/>
    <n v="512100"/>
    <s v="MTCE-BOILER PLANT"/>
    <x v="1"/>
    <s v="0311 - TRIMBLE COUNTY 1 - GENERATION"/>
    <x v="4"/>
    <s v="PNTL: TOTAL NON-LABOR"/>
    <s v="TC-BCWBCP"/>
    <s v="Boiler Circ Water Pump"/>
    <s v="GEN MTC: BOILER"/>
    <s v="P42100: GENERATION"/>
    <n v="172"/>
    <n v="172"/>
    <n v="172"/>
    <n v="172"/>
    <n v="172"/>
    <n v="172"/>
    <n v="172"/>
    <n v="172"/>
    <n v="172"/>
    <n v="172"/>
    <n v="172"/>
    <n v="172"/>
    <n v="2062"/>
    <n v="1546.5"/>
    <n v="0"/>
  </r>
  <r>
    <s v="PPLETO: TOTAL OPERATING EXPENSE"/>
    <m/>
    <n v="510100"/>
    <s v="MTCE SUPER/ENG - STEAM"/>
    <x v="1"/>
    <s v="0311 - TRIMBLE COUNTY 1 - GENERATION"/>
    <x v="9"/>
    <s v="PNTL: TOTAL NON-LABOR"/>
    <s v="MA40LGE"/>
    <s v="MASS ALLOC 40 BUDGET"/>
    <s v="GEN O M: OTHER"/>
    <s v="P42100: GENERATION"/>
    <n v="202"/>
    <n v="202"/>
    <n v="1641"/>
    <n v="1641"/>
    <n v="1641"/>
    <n v="806"/>
    <n v="1411"/>
    <n v="202"/>
    <n v="1641"/>
    <n v="1641"/>
    <n v="2246"/>
    <n v="202"/>
    <n v="13475"/>
    <n v="10106.25"/>
    <n v="0"/>
  </r>
  <r>
    <s v="PPLETO: TOTAL OPERATING EXPENSE"/>
    <m/>
    <n v="510100"/>
    <s v="MTCE SUPER/ENG - STEAM"/>
    <x v="1"/>
    <s v="0311 - TRIMBLE COUNTY 1 - GENERATION"/>
    <x v="6"/>
    <s v="PNTL: TOTAL NON-LABOR"/>
    <s v="MA40LGE"/>
    <s v="MASS ALLOC 40 BUDGET"/>
    <s v="GEN O M: OTHER"/>
    <s v="P42100: GENERATION"/>
    <n v="202"/>
    <n v="202"/>
    <n v="1929"/>
    <n v="1929"/>
    <n v="1929"/>
    <n v="4171"/>
    <n v="2252"/>
    <n v="2770"/>
    <n v="3612"/>
    <n v="1929"/>
    <n v="2534"/>
    <n v="202"/>
    <n v="23660"/>
    <n v="17745"/>
    <n v="0"/>
  </r>
  <r>
    <s v="PPLETO: TOTAL OPERATING EXPENSE"/>
    <m/>
    <n v="510100"/>
    <s v="MTCE SUPER/ENG - STEAM"/>
    <x v="1"/>
    <s v="0311 - TRIMBLE COUNTY 1 - GENERATION"/>
    <x v="7"/>
    <s v="PNTL: TOTAL NON-LABOR"/>
    <s v="MA40LGE"/>
    <s v="MASS ALLOC 40 BUDGET"/>
    <s v="GEN O M: OTHER"/>
    <s v="P42100: GENERATION"/>
    <n v="202"/>
    <n v="202"/>
    <n v="2159"/>
    <n v="2159"/>
    <n v="2159"/>
    <n v="4837"/>
    <n v="1411"/>
    <n v="2159"/>
    <n v="3369"/>
    <n v="2159"/>
    <n v="2764"/>
    <n v="202"/>
    <n v="23783"/>
    <n v="17837.25"/>
    <n v="0"/>
  </r>
  <r>
    <s v="PPLETO: TOTAL OPERATING EXPENSE"/>
    <m/>
    <n v="510100"/>
    <s v="MTCE SUPER/ENG - STEAM"/>
    <x v="1"/>
    <s v="0311 - TRIMBLE COUNTY 1 - GENERATION"/>
    <x v="5"/>
    <s v="PNTL: TOTAL NON-LABOR"/>
    <s v="MA40LGE"/>
    <s v="MASS ALLOC 40 BUDGET"/>
    <s v="GEN O M: OTHER"/>
    <s v="P42100: GENERATION"/>
    <n v="202"/>
    <n v="202"/>
    <n v="2505"/>
    <n v="2505"/>
    <n v="2505"/>
    <n v="5293"/>
    <n v="2533"/>
    <n v="2475"/>
    <n v="4748"/>
    <n v="2505"/>
    <n v="3110"/>
    <n v="202"/>
    <n v="28783"/>
    <n v="21587.25"/>
    <n v="0"/>
  </r>
  <r>
    <s v="PPLETO: TOTAL OPERATING EXPENSE"/>
    <m/>
    <n v="510100"/>
    <s v="MTCE SUPER/ENG - STEAM"/>
    <x v="1"/>
    <s v="0311 - TRIMBLE COUNTY 1 - GENERATION"/>
    <x v="8"/>
    <s v="PNTL: TOTAL NON-LABOR"/>
    <s v="MA40LGE"/>
    <s v="MASS ALLOC 40 BUDGET"/>
    <s v="GEN O M: OTHER"/>
    <s v="P42100: GENERATION"/>
    <n v="202"/>
    <n v="202"/>
    <n v="2505"/>
    <n v="2505"/>
    <n v="2505"/>
    <n v="2419"/>
    <n v="1411"/>
    <n v="3311"/>
    <n v="2505"/>
    <n v="2505"/>
    <n v="3110"/>
    <n v="202"/>
    <n v="23380"/>
    <n v="17535"/>
    <n v="0"/>
  </r>
  <r>
    <s v="PPLETO: TOTAL OPERATING EXPENSE"/>
    <m/>
    <n v="510100"/>
    <s v="MTCE SUPER/ENG - STEAM"/>
    <x v="1"/>
    <s v="0311 - TRIMBLE COUNTY 1 - GENERATION"/>
    <x v="0"/>
    <s v="PNTL: TOTAL NON-LABOR"/>
    <s v="MA40LGE"/>
    <s v="MASS ALLOC 40 BUDGET"/>
    <s v="GEN O M: OTHER"/>
    <s v="P42100: GENERATION"/>
    <n v="208"/>
    <n v="208"/>
    <n v="1690"/>
    <n v="1690"/>
    <n v="1690"/>
    <n v="830"/>
    <n v="1453"/>
    <n v="208"/>
    <n v="1690"/>
    <n v="1690"/>
    <n v="2313"/>
    <n v="208"/>
    <n v="13879"/>
    <n v="10409.25"/>
    <n v="0"/>
  </r>
  <r>
    <s v="PPLETO: TOTAL OPERATING EXPENSE"/>
    <m/>
    <n v="510100"/>
    <s v="MTCE SUPER/ENG - STEAM"/>
    <x v="1"/>
    <s v="0311 - TRIMBLE COUNTY 1 - GENERATION"/>
    <x v="1"/>
    <s v="PNTL: TOTAL NON-LABOR"/>
    <s v="MA40LGE"/>
    <s v="MASS ALLOC 40 BUDGET"/>
    <s v="GEN O M: OTHER"/>
    <s v="P42100: GENERATION"/>
    <n v="214"/>
    <n v="214"/>
    <n v="1741"/>
    <n v="1741"/>
    <n v="1741"/>
    <n v="855"/>
    <n v="1497"/>
    <n v="214"/>
    <n v="1741"/>
    <n v="1741"/>
    <n v="2383"/>
    <n v="214"/>
    <n v="14296"/>
    <n v="10722"/>
    <n v="0"/>
  </r>
  <r>
    <s v="PPLETO: TOTAL OPERATING EXPENSE"/>
    <m/>
    <n v="408107"/>
    <s v="STATE UNEMP TAX"/>
    <x v="1"/>
    <s v="0321 - TRIMBLE COUNTY 2 - GENERATION"/>
    <x v="6"/>
    <s v="PLTL: TOTAL LABOR"/>
    <s v="MA41KU"/>
    <s v="MA41KU TC2"/>
    <s v="OTHER"/>
    <s v="P42100: GENERATION"/>
    <n v="214"/>
    <n v="214"/>
    <n v="234"/>
    <n v="211"/>
    <n v="217"/>
    <n v="216"/>
    <n v="203"/>
    <n v="242"/>
    <n v="225"/>
    <n v="219"/>
    <n v="210"/>
    <n v="192"/>
    <n v="2597"/>
    <n v="0"/>
    <n v="1947.75"/>
  </r>
  <r>
    <s v="PPLETO: TOTAL OPERATING EXPENSE"/>
    <m/>
    <n v="408107"/>
    <s v="STATE UNEMP TAX"/>
    <x v="1"/>
    <s v="0321 - TRIMBLE COUNTY 2 - GENERATION"/>
    <x v="5"/>
    <s v="PLTL: TOTAL LABOR"/>
    <s v="MA41KU"/>
    <s v="MA41KU TC2"/>
    <s v="OTHER"/>
    <s v="P42100: GENERATION"/>
    <n v="215"/>
    <n v="214"/>
    <n v="235"/>
    <n v="220"/>
    <n v="208"/>
    <n v="217"/>
    <n v="213"/>
    <n v="231"/>
    <n v="222"/>
    <n v="220"/>
    <n v="208"/>
    <n v="202"/>
    <n v="2606"/>
    <n v="0"/>
    <n v="1954.5"/>
  </r>
  <r>
    <s v="PPLETO: TOTAL OPERATING EXPENSE"/>
    <m/>
    <n v="510100"/>
    <s v="MTCE SUPER/ENG - STEAM"/>
    <x v="1"/>
    <s v="0311 - TRIMBLE COUNTY 1 - GENERATION"/>
    <x v="2"/>
    <s v="PNTL: TOTAL NON-LABOR"/>
    <s v="MA40LGE"/>
    <s v="MASS ALLOC 40 BUDGET"/>
    <s v="GEN O M: OTHER"/>
    <s v="P42100: GENERATION"/>
    <n v="220"/>
    <n v="220"/>
    <n v="1793"/>
    <n v="1793"/>
    <n v="1793"/>
    <n v="881"/>
    <n v="1542"/>
    <n v="220"/>
    <n v="1793"/>
    <n v="1793"/>
    <n v="2454"/>
    <n v="220"/>
    <n v="14724"/>
    <n v="11043"/>
    <n v="0"/>
  </r>
  <r>
    <s v="PPLETO: TOTAL OPERATING EXPENSE"/>
    <m/>
    <n v="510100"/>
    <s v="MTCE SUPER/ENG - STEAM"/>
    <x v="1"/>
    <s v="0311 - TRIMBLE COUNTY 1 - GENERATION"/>
    <x v="3"/>
    <s v="PNTL: TOTAL NON-LABOR"/>
    <s v="MA40LGE"/>
    <s v="MASS ALLOC 40 BUDGET"/>
    <s v="GEN O M: OTHER"/>
    <s v="P42100: GENERATION"/>
    <n v="227"/>
    <n v="227"/>
    <n v="1847"/>
    <n v="1847"/>
    <n v="1847"/>
    <n v="907"/>
    <n v="1588"/>
    <n v="227"/>
    <n v="1847"/>
    <n v="1847"/>
    <n v="2528"/>
    <n v="227"/>
    <n v="15166"/>
    <n v="11374.5"/>
    <n v="0"/>
  </r>
  <r>
    <s v="PPLETO: TOTAL OPERATING EXPENSE"/>
    <m/>
    <n v="408107"/>
    <s v="STATE UNEMP TAX"/>
    <x v="1"/>
    <s v="0321 - TRIMBLE COUNTY 2 - GENERATION"/>
    <x v="7"/>
    <s v="PLTL: TOTAL LABOR"/>
    <s v="MA41KU"/>
    <s v="MA41KU TC2"/>
    <s v="OTHER"/>
    <s v="P42100: GENERATION"/>
    <n v="227"/>
    <n v="215"/>
    <n v="235"/>
    <n v="199"/>
    <n v="229"/>
    <n v="220"/>
    <n v="206"/>
    <n v="245"/>
    <n v="213"/>
    <n v="234"/>
    <n v="213"/>
    <n v="182"/>
    <n v="2617"/>
    <n v="0"/>
    <n v="1962.75"/>
  </r>
  <r>
    <s v="PPLETO: TOTAL OPERATING EXPENSE"/>
    <m/>
    <n v="510100"/>
    <s v="MTCE SUPER/ENG - STEAM"/>
    <x v="1"/>
    <s v="0311 - TRIMBLE COUNTY 1 - GENERATION"/>
    <x v="4"/>
    <s v="PNTL: TOTAL NON-LABOR"/>
    <s v="MA40LGE"/>
    <s v="MASS ALLOC 40 BUDGET"/>
    <s v="GEN O M: OTHER"/>
    <s v="P42100: GENERATION"/>
    <n v="234"/>
    <n v="234"/>
    <n v="1903"/>
    <n v="1903"/>
    <n v="1903"/>
    <n v="935"/>
    <n v="1636"/>
    <n v="234"/>
    <n v="1903"/>
    <n v="1903"/>
    <n v="2604"/>
    <n v="234"/>
    <n v="15622"/>
    <n v="11716.5"/>
    <n v="0"/>
  </r>
  <r>
    <s v="PPLETO: TOTAL OPERATING EXPENSE"/>
    <m/>
    <n v="408107"/>
    <s v="STATE UNEMP TAX"/>
    <x v="1"/>
    <s v="0321 - TRIMBLE COUNTY 2 - GENERATION"/>
    <x v="8"/>
    <s v="PLTL: TOTAL LABOR"/>
    <s v="MA41KU"/>
    <s v="MA41KU TC2"/>
    <s v="OTHER"/>
    <s v="P42100: GENERATION"/>
    <n v="241"/>
    <n v="228"/>
    <n v="215"/>
    <n v="225"/>
    <n v="233"/>
    <n v="197"/>
    <n v="229"/>
    <n v="235"/>
    <n v="214"/>
    <n v="245"/>
    <n v="199"/>
    <n v="192"/>
    <n v="2653"/>
    <n v="0"/>
    <n v="1989.75"/>
  </r>
  <r>
    <s v="PPLETO: TOTAL OPERATING EXPENSE"/>
    <m/>
    <n v="408107"/>
    <s v="STATE UNEMP TAX"/>
    <x v="1"/>
    <s v="0321 - TRIMBLE COUNTY 2 - GENERATION"/>
    <x v="9"/>
    <s v="PLTL: TOTAL LABOR"/>
    <s v="MA41KU"/>
    <s v="MA41KU TC2"/>
    <s v="OTHER"/>
    <s v="P42100: GENERATION"/>
    <n v="241"/>
    <n v="216"/>
    <n v="215"/>
    <n v="224"/>
    <n v="221"/>
    <n v="208"/>
    <n v="228"/>
    <n v="235"/>
    <n v="226"/>
    <n v="245"/>
    <n v="187"/>
    <n v="204"/>
    <n v="2650"/>
    <n v="0"/>
    <n v="1987.5"/>
  </r>
  <r>
    <s v="PPLETO: TOTAL OPERATING EXPENSE"/>
    <m/>
    <n v="510100"/>
    <s v="MTCE SUPER/ENG - STEAM"/>
    <x v="1"/>
    <s v="0321 - TRIMBLE COUNTY 2 - GENERATION"/>
    <x v="6"/>
    <s v="PNTL: TOTAL NON-LABOR"/>
    <s v="MA41KU"/>
    <s v="MA41KU TC2"/>
    <s v="OTHER"/>
    <s v="P42100: GENERATION"/>
    <n v="242"/>
    <n v="242"/>
    <n v="2314"/>
    <n v="2314"/>
    <n v="2314"/>
    <n v="5003"/>
    <n v="2701"/>
    <n v="3323"/>
    <n v="4332"/>
    <n v="2314"/>
    <n v="3039"/>
    <n v="242"/>
    <n v="28379"/>
    <n v="0"/>
    <n v="21284.25"/>
  </r>
  <r>
    <s v="PPLETO: TOTAL OPERATING EXPENSE"/>
    <m/>
    <n v="510100"/>
    <s v="MTCE SUPER/ENG - STEAM"/>
    <x v="1"/>
    <s v="0321 - TRIMBLE COUNTY 2 - GENERATION"/>
    <x v="7"/>
    <s v="PNTL: TOTAL NON-LABOR"/>
    <s v="MA41KU"/>
    <s v="MA41KU TC2"/>
    <s v="OTHER"/>
    <s v="P42100: GENERATION"/>
    <n v="242"/>
    <n v="242"/>
    <n v="2590"/>
    <n v="2590"/>
    <n v="2590"/>
    <n v="5802"/>
    <n v="1692"/>
    <n v="2590"/>
    <n v="4041"/>
    <n v="2590"/>
    <n v="3315"/>
    <n v="242"/>
    <n v="28526"/>
    <n v="0"/>
    <n v="21394.5"/>
  </r>
  <r>
    <s v="PPLETO: TOTAL OPERATING EXPENSE"/>
    <m/>
    <n v="510100"/>
    <s v="MTCE SUPER/ENG - STEAM"/>
    <x v="1"/>
    <s v="0321 - TRIMBLE COUNTY 2 - GENERATION"/>
    <x v="5"/>
    <s v="PNTL: TOTAL NON-LABOR"/>
    <s v="MA41KU"/>
    <s v="MA41KU TC2"/>
    <s v="OTHER"/>
    <s v="P42100: GENERATION"/>
    <n v="242"/>
    <n v="242"/>
    <n v="3005"/>
    <n v="3005"/>
    <n v="3005"/>
    <n v="6348"/>
    <n v="3038"/>
    <n v="2969"/>
    <n v="5695"/>
    <n v="3005"/>
    <n v="3730"/>
    <n v="242"/>
    <n v="34523"/>
    <n v="0"/>
    <n v="25892.25"/>
  </r>
  <r>
    <s v="PPLETO: TOTAL OPERATING EXPENSE"/>
    <m/>
    <n v="510100"/>
    <s v="MTCE SUPER/ENG - STEAM"/>
    <x v="1"/>
    <s v="0321 - TRIMBLE COUNTY 2 - GENERATION"/>
    <x v="8"/>
    <s v="PNTL: TOTAL NON-LABOR"/>
    <s v="MA41KU"/>
    <s v="MA41KU TC2"/>
    <s v="OTHER"/>
    <s v="P42100: GENERATION"/>
    <n v="242"/>
    <n v="242"/>
    <n v="3005"/>
    <n v="3005"/>
    <n v="3005"/>
    <n v="2901"/>
    <n v="1692"/>
    <n v="3972"/>
    <n v="3005"/>
    <n v="3005"/>
    <n v="3730"/>
    <n v="242"/>
    <n v="28042"/>
    <n v="0"/>
    <n v="21031.5"/>
  </r>
  <r>
    <s v="PPLETO: TOTAL OPERATING EXPENSE"/>
    <m/>
    <n v="510100"/>
    <s v="MTCE SUPER/ENG - STEAM"/>
    <x v="1"/>
    <s v="0321 - TRIMBLE COUNTY 2 - GENERATION"/>
    <x v="9"/>
    <s v="PNTL: TOTAL NON-LABOR"/>
    <s v="MA41KU"/>
    <s v="MA41KU TC2"/>
    <s v="OTHER"/>
    <s v="P42100: GENERATION"/>
    <n v="242"/>
    <n v="242"/>
    <n v="123468"/>
    <n v="143718"/>
    <n v="1968"/>
    <n v="967"/>
    <n v="1692"/>
    <n v="242"/>
    <n v="1968"/>
    <n v="1968"/>
    <n v="2694"/>
    <n v="242"/>
    <n v="279412"/>
    <n v="0"/>
    <n v="209559"/>
  </r>
  <r>
    <s v="PPLETO: TOTAL OPERATING EXPENSE"/>
    <m/>
    <n v="408107"/>
    <s v="STATE UNEMP TAX"/>
    <x v="1"/>
    <s v="0321 - TRIMBLE COUNTY 2 - GENERATION"/>
    <x v="0"/>
    <s v="PLTL: TOTAL LABOR"/>
    <s v="MA41KU"/>
    <s v="MA41KU TC2"/>
    <s v="OTHER"/>
    <s v="P42100: GENERATION"/>
    <n v="245"/>
    <n v="220"/>
    <n v="219"/>
    <n v="228"/>
    <n v="225"/>
    <n v="212"/>
    <n v="232"/>
    <n v="239"/>
    <n v="230"/>
    <n v="249"/>
    <n v="190"/>
    <n v="207"/>
    <n v="2696"/>
    <n v="0"/>
    <n v="2022"/>
  </r>
  <r>
    <s v="PPLETO: TOTAL OPERATING EXPENSE"/>
    <m/>
    <n v="510100"/>
    <s v="MTCE SUPER/ENG - STEAM"/>
    <x v="1"/>
    <s v="0321 - TRIMBLE COUNTY 2 - GENERATION"/>
    <x v="0"/>
    <s v="PNTL: TOTAL NON-LABOR"/>
    <s v="MA41KU"/>
    <s v="MA41KU TC2"/>
    <s v="OTHER"/>
    <s v="P42100: GENERATION"/>
    <n v="249"/>
    <n v="249"/>
    <n v="2028"/>
    <n v="2028"/>
    <n v="2028"/>
    <n v="996"/>
    <n v="1743"/>
    <n v="249"/>
    <n v="2028"/>
    <n v="2028"/>
    <n v="2775"/>
    <n v="249"/>
    <n v="16647"/>
    <n v="0"/>
    <n v="12485.25"/>
  </r>
  <r>
    <s v="PPLETO: TOTAL OPERATING EXPENSE"/>
    <m/>
    <n v="408107"/>
    <s v="STATE UNEMP TAX"/>
    <x v="1"/>
    <s v="0321 - TRIMBLE COUNTY 2 - GENERATION"/>
    <x v="1"/>
    <s v="PLTL: TOTAL LABOR"/>
    <s v="MA41KU"/>
    <s v="MA41KU TC2"/>
    <s v="OTHER"/>
    <s v="P42100: GENERATION"/>
    <n v="252"/>
    <n v="226"/>
    <n v="226"/>
    <n v="235"/>
    <n v="232"/>
    <n v="218"/>
    <n v="239"/>
    <n v="246"/>
    <n v="237"/>
    <n v="256"/>
    <n v="196"/>
    <n v="213"/>
    <n v="2777"/>
    <n v="0"/>
    <n v="2082.75"/>
  </r>
  <r>
    <s v="PPLETO: TOTAL OPERATING EXPENSE"/>
    <m/>
    <n v="510100"/>
    <s v="MTCE SUPER/ENG - STEAM"/>
    <x v="1"/>
    <s v="0321 - TRIMBLE COUNTY 2 - GENERATION"/>
    <x v="1"/>
    <s v="PNTL: TOTAL NON-LABOR"/>
    <s v="MA41KU"/>
    <s v="MA41KU TC2"/>
    <s v="OTHER"/>
    <s v="P42100: GENERATION"/>
    <n v="256"/>
    <n v="256"/>
    <n v="2088"/>
    <n v="2088"/>
    <n v="2088"/>
    <n v="1026"/>
    <n v="1795"/>
    <n v="256"/>
    <n v="2088"/>
    <n v="2088"/>
    <n v="2858"/>
    <n v="256"/>
    <n v="17147"/>
    <n v="0"/>
    <n v="12860.25"/>
  </r>
  <r>
    <s v="PPLETO: TOTAL OPERATING EXPENSE"/>
    <m/>
    <n v="408107"/>
    <s v="STATE UNEMP TAX"/>
    <x v="1"/>
    <s v="0321 - TRIMBLE COUNTY 2 - GENERATION"/>
    <x v="2"/>
    <s v="PLTL: TOTAL LABOR"/>
    <s v="MA41KU"/>
    <s v="MA41KU TC2"/>
    <s v="OTHER"/>
    <s v="P42100: GENERATION"/>
    <n v="260"/>
    <n v="233"/>
    <n v="233"/>
    <n v="242"/>
    <n v="239"/>
    <n v="225"/>
    <n v="246"/>
    <n v="253"/>
    <n v="244"/>
    <n v="264"/>
    <n v="202"/>
    <n v="220"/>
    <n v="2860"/>
    <n v="0"/>
    <n v="2145"/>
  </r>
  <r>
    <s v="PPLETO: TOTAL OPERATING EXPENSE"/>
    <m/>
    <n v="510100"/>
    <s v="MTCE SUPER/ENG - STEAM"/>
    <x v="1"/>
    <s v="0321 - TRIMBLE COUNTY 2 - GENERATION"/>
    <x v="2"/>
    <s v="PNTL: TOTAL NON-LABOR"/>
    <s v="MA41KU"/>
    <s v="MA41KU TC2"/>
    <s v="OTHER"/>
    <s v="P42100: GENERATION"/>
    <n v="264"/>
    <n v="264"/>
    <n v="2151"/>
    <n v="2151"/>
    <n v="2151"/>
    <n v="1057"/>
    <n v="1849"/>
    <n v="264"/>
    <n v="2151"/>
    <n v="2151"/>
    <n v="2943"/>
    <n v="264"/>
    <n v="17661"/>
    <n v="0"/>
    <n v="13245.75"/>
  </r>
  <r>
    <s v="PPLETO: TOTAL OPERATING EXPENSE"/>
    <m/>
    <n v="513100"/>
    <s v="MTCE-ELECTRIC PLANT"/>
    <x v="1"/>
    <s v="0311 - TRIMBLE COUNTY 1 - GENERATION"/>
    <x v="5"/>
    <s v="PNTL: TOTAL NON-LABOR"/>
    <s v="TC-AC-"/>
    <s v="Auxiliary Cooling"/>
    <s v="GEN MTC: WATER SYSTEMS"/>
    <s v="P42100: GENERATION"/>
    <n v="265"/>
    <n v="265"/>
    <n v="265"/>
    <n v="265"/>
    <n v="265"/>
    <n v="265"/>
    <n v="265"/>
    <n v="265"/>
    <n v="23450"/>
    <n v="265"/>
    <n v="265"/>
    <n v="265"/>
    <n v="26369"/>
    <n v="19776.75"/>
    <n v="0"/>
  </r>
  <r>
    <s v="PPLETO: TOTAL OPERATING EXPENSE"/>
    <m/>
    <n v="513100"/>
    <s v="MTCE-ELECTRIC PLANT"/>
    <x v="1"/>
    <s v="0311 - TRIMBLE COUNTY 1 - GENERATION"/>
    <x v="6"/>
    <s v="PNTL: TOTAL NON-LABOR"/>
    <s v="TC-AC-"/>
    <s v="Auxiliary Cooling"/>
    <s v="GEN MTC: WATER SYSTEMS"/>
    <s v="P42100: GENERATION"/>
    <n v="265"/>
    <n v="265"/>
    <n v="265"/>
    <n v="265"/>
    <n v="265"/>
    <n v="265"/>
    <n v="265"/>
    <n v="265"/>
    <n v="23450"/>
    <n v="265"/>
    <n v="265"/>
    <n v="265"/>
    <n v="26369"/>
    <n v="19776.75"/>
    <n v="0"/>
  </r>
  <r>
    <s v="PPLETO: TOTAL OPERATING EXPENSE"/>
    <m/>
    <n v="513100"/>
    <s v="MTCE-ELECTRIC PLANT"/>
    <x v="1"/>
    <s v="0311 - TRIMBLE COUNTY 1 - GENERATION"/>
    <x v="7"/>
    <s v="PNTL: TOTAL NON-LABOR"/>
    <s v="TC-AC-"/>
    <s v="Auxiliary Cooling"/>
    <s v="GEN MTC: WATER SYSTEMS"/>
    <s v="P42100: GENERATION"/>
    <n v="265"/>
    <n v="265"/>
    <n v="265"/>
    <n v="265"/>
    <n v="265"/>
    <n v="265"/>
    <n v="265"/>
    <n v="265"/>
    <n v="23450"/>
    <n v="265"/>
    <n v="265"/>
    <n v="265"/>
    <n v="26369"/>
    <n v="19776.75"/>
    <n v="0"/>
  </r>
  <r>
    <s v="PPLETO: TOTAL OPERATING EXPENSE"/>
    <m/>
    <n v="513100"/>
    <s v="MTCE-ELECTRIC PLANT"/>
    <x v="1"/>
    <s v="0311 - TRIMBLE COUNTY 1 - GENERATION"/>
    <x v="8"/>
    <s v="PNTL: TOTAL NON-LABOR"/>
    <s v="TC-AC-"/>
    <s v="Auxiliary Cooling"/>
    <s v="GEN MTC: WATER SYSTEMS"/>
    <s v="P42100: GENERATION"/>
    <n v="265"/>
    <n v="265"/>
    <n v="265"/>
    <n v="265"/>
    <n v="265"/>
    <n v="265"/>
    <n v="265"/>
    <n v="265"/>
    <n v="23450"/>
    <n v="265"/>
    <n v="265"/>
    <n v="265"/>
    <n v="26369"/>
    <n v="19776.75"/>
    <n v="0"/>
  </r>
  <r>
    <s v="PPLETO: TOTAL OPERATING EXPENSE"/>
    <m/>
    <n v="513100"/>
    <s v="MTCE-ELECTRIC PLANT"/>
    <x v="1"/>
    <s v="0311 - TRIMBLE COUNTY 1 - GENERATION"/>
    <x v="9"/>
    <s v="PNTL: TOTAL NON-LABOR"/>
    <s v="TC-AC-"/>
    <s v="Auxiliary Cooling"/>
    <s v="GEN MTC: WATER SYSTEMS"/>
    <s v="P42100: GENERATION"/>
    <n v="265"/>
    <n v="265"/>
    <n v="265"/>
    <n v="265"/>
    <n v="265"/>
    <n v="265"/>
    <n v="265"/>
    <n v="265"/>
    <n v="23450"/>
    <n v="265"/>
    <n v="265"/>
    <n v="265"/>
    <n v="26369"/>
    <n v="19776.75"/>
    <n v="0"/>
  </r>
  <r>
    <s v="PPLETO: TOTAL OPERATING EXPENSE"/>
    <m/>
    <n v="408107"/>
    <s v="STATE UNEMP TAX"/>
    <x v="1"/>
    <s v="0321 - TRIMBLE COUNTY 2 - GENERATION"/>
    <x v="3"/>
    <s v="PLTL: TOTAL LABOR"/>
    <s v="MA41KU"/>
    <s v="MA41KU TC2"/>
    <s v="OTHER"/>
    <s v="P42100: GENERATION"/>
    <n v="268"/>
    <n v="240"/>
    <n v="240"/>
    <n v="249"/>
    <n v="246"/>
    <n v="232"/>
    <n v="254"/>
    <n v="261"/>
    <n v="252"/>
    <n v="272"/>
    <n v="208"/>
    <n v="226"/>
    <n v="2946"/>
    <n v="0"/>
    <n v="2209.5"/>
  </r>
  <r>
    <s v="PPLETO: TOTAL OPERATING EXPENSE"/>
    <m/>
    <n v="513100"/>
    <s v="MTCE-ELECTRIC PLANT"/>
    <x v="1"/>
    <s v="0311 - TRIMBLE COUNTY 1 - GENERATION"/>
    <x v="0"/>
    <s v="PNTL: TOTAL NON-LABOR"/>
    <s v="TC-AC-"/>
    <s v="Auxiliary Cooling"/>
    <s v="GEN MTC: WATER SYSTEMS"/>
    <s v="P42100: GENERATION"/>
    <n v="271"/>
    <n v="271"/>
    <n v="271"/>
    <n v="271"/>
    <n v="271"/>
    <n v="271"/>
    <n v="271"/>
    <n v="271"/>
    <n v="24151"/>
    <n v="271"/>
    <n v="271"/>
    <n v="271"/>
    <n v="27128"/>
    <n v="20346"/>
    <n v="0"/>
  </r>
  <r>
    <s v="PPLETO: TOTAL OPERATING EXPENSE"/>
    <m/>
    <n v="510100"/>
    <s v="MTCE SUPER/ENG - STEAM"/>
    <x v="1"/>
    <s v="0321 - TRIMBLE COUNTY 2 - GENERATION"/>
    <x v="3"/>
    <s v="PNTL: TOTAL NON-LABOR"/>
    <s v="MA41KU"/>
    <s v="MA41KU TC2"/>
    <s v="OTHER"/>
    <s v="P42100: GENERATION"/>
    <n v="272"/>
    <n v="272"/>
    <n v="2216"/>
    <n v="2216"/>
    <n v="2216"/>
    <n v="1088"/>
    <n v="1905"/>
    <n v="272"/>
    <n v="2216"/>
    <n v="2216"/>
    <n v="3032"/>
    <n v="272"/>
    <n v="18191"/>
    <n v="0"/>
    <n v="13643.25"/>
  </r>
  <r>
    <s v="PPLETO: TOTAL OPERATING EXPENSE"/>
    <m/>
    <n v="408107"/>
    <s v="STATE UNEMP TAX"/>
    <x v="1"/>
    <s v="0321 - TRIMBLE COUNTY 2 - GENERATION"/>
    <x v="4"/>
    <s v="PLTL: TOTAL LABOR"/>
    <s v="MA41KU"/>
    <s v="MA41KU TC2"/>
    <s v="OTHER"/>
    <s v="P42100: GENERATION"/>
    <n v="276"/>
    <n v="247"/>
    <n v="247"/>
    <n v="257"/>
    <n v="253"/>
    <n v="239"/>
    <n v="261"/>
    <n v="269"/>
    <n v="259"/>
    <n v="280"/>
    <n v="214"/>
    <n v="233"/>
    <n v="3035"/>
    <n v="0"/>
    <n v="2276.25"/>
  </r>
  <r>
    <s v="PPLETO: TOTAL OPERATING EXPENSE"/>
    <m/>
    <n v="513100"/>
    <s v="MTCE-ELECTRIC PLANT"/>
    <x v="1"/>
    <s v="0311 - TRIMBLE COUNTY 1 - GENERATION"/>
    <x v="1"/>
    <s v="PNTL: TOTAL NON-LABOR"/>
    <s v="TC-AC-"/>
    <s v="Auxiliary Cooling"/>
    <s v="GEN MTC: WATER SYSTEMS"/>
    <s v="P42100: GENERATION"/>
    <n v="276"/>
    <n v="276"/>
    <n v="276"/>
    <n v="276"/>
    <n v="276"/>
    <n v="276"/>
    <n v="276"/>
    <n v="276"/>
    <n v="24873"/>
    <n v="276"/>
    <n v="276"/>
    <n v="276"/>
    <n v="27909"/>
    <n v="20931.75"/>
    <n v="0"/>
  </r>
  <r>
    <s v="PPLETO: TOTAL OPERATING EXPENSE"/>
    <m/>
    <n v="510100"/>
    <s v="MTCE SUPER/ENG - STEAM"/>
    <x v="1"/>
    <s v="0321 - TRIMBLE COUNTY 2 - GENERATION"/>
    <x v="4"/>
    <s v="PNTL: TOTAL NON-LABOR"/>
    <s v="MA41KU"/>
    <s v="MA41KU TC2"/>
    <s v="OTHER"/>
    <s v="P42100: GENERATION"/>
    <n v="280"/>
    <n v="280"/>
    <n v="2282"/>
    <n v="2282"/>
    <n v="2282"/>
    <n v="1121"/>
    <n v="1962"/>
    <n v="280"/>
    <n v="2282"/>
    <n v="2282"/>
    <n v="3123"/>
    <n v="280"/>
    <n v="18737"/>
    <n v="0"/>
    <n v="14052.75"/>
  </r>
  <r>
    <s v="PPLETO: TOTAL OPERATING EXPENSE"/>
    <m/>
    <n v="513100"/>
    <s v="MTCE-ELECTRIC PLANT"/>
    <x v="1"/>
    <s v="0311 - TRIMBLE COUNTY 1 - GENERATION"/>
    <x v="2"/>
    <s v="PNTL: TOTAL NON-LABOR"/>
    <s v="TC-AC-"/>
    <s v="Auxiliary Cooling"/>
    <s v="GEN MTC: WATER SYSTEMS"/>
    <s v="P42100: GENERATION"/>
    <n v="282"/>
    <n v="282"/>
    <n v="282"/>
    <n v="282"/>
    <n v="282"/>
    <n v="282"/>
    <n v="282"/>
    <n v="282"/>
    <n v="25616"/>
    <n v="282"/>
    <n v="282"/>
    <n v="282"/>
    <n v="28713"/>
    <n v="21534.75"/>
    <n v="0"/>
  </r>
  <r>
    <s v="PPLETO: TOTAL OPERATING EXPENSE"/>
    <m/>
    <n v="513100"/>
    <s v="MTCE-ELECTRIC PLANT"/>
    <x v="1"/>
    <s v="0311 - TRIMBLE COUNTY 1 - GENERATION"/>
    <x v="3"/>
    <s v="PNTL: TOTAL NON-LABOR"/>
    <s v="TC-AC-"/>
    <s v="Auxiliary Cooling"/>
    <s v="GEN MTC: WATER SYSTEMS"/>
    <s v="P42100: GENERATION"/>
    <n v="287"/>
    <n v="287"/>
    <n v="287"/>
    <n v="287"/>
    <n v="287"/>
    <n v="287"/>
    <n v="287"/>
    <n v="287"/>
    <n v="26382"/>
    <n v="287"/>
    <n v="287"/>
    <n v="287"/>
    <n v="29541"/>
    <n v="22155.75"/>
    <n v="0"/>
  </r>
  <r>
    <s v="PPLETO: TOTAL OPERATING EXPENSE"/>
    <m/>
    <n v="513100"/>
    <s v="MTCE-ELECTRIC PLANT"/>
    <x v="1"/>
    <s v="0311 - TRIMBLE COUNTY 1 - GENERATION"/>
    <x v="4"/>
    <s v="PNTL: TOTAL NON-LABOR"/>
    <s v="TC-AC-"/>
    <s v="Auxiliary Cooling"/>
    <s v="GEN MTC: WATER SYSTEMS"/>
    <s v="P42100: GENERATION"/>
    <n v="293"/>
    <n v="293"/>
    <n v="293"/>
    <n v="293"/>
    <n v="293"/>
    <n v="293"/>
    <n v="293"/>
    <n v="293"/>
    <n v="27171"/>
    <n v="293"/>
    <n v="293"/>
    <n v="293"/>
    <n v="30393"/>
    <n v="22794.75"/>
    <n v="0"/>
  </r>
  <r>
    <s v="PPLETO: TOTAL OPERATING EXPENSE"/>
    <m/>
    <n v="408105"/>
    <s v="FEDERAL UNEMP TAX"/>
    <x v="1"/>
    <s v="0321 - TRIMBLE COUNTY 2 - GENERATION"/>
    <x v="6"/>
    <s v="PLTL: TOTAL LABOR"/>
    <s v="MA41KU"/>
    <s v="MA41KU TC2"/>
    <s v="OTHER"/>
    <s v="P42100: GENERATION"/>
    <n v="294"/>
    <n v="294"/>
    <n v="322"/>
    <n v="289"/>
    <n v="297"/>
    <n v="297"/>
    <n v="279"/>
    <n v="332"/>
    <n v="308"/>
    <n v="300"/>
    <n v="288"/>
    <n v="263"/>
    <n v="3564"/>
    <n v="0"/>
    <n v="2673"/>
  </r>
  <r>
    <s v="PPLETO: TOTAL OPERATING EXPENSE"/>
    <m/>
    <n v="408105"/>
    <s v="FEDERAL UNEMP TAX"/>
    <x v="1"/>
    <s v="0321 - TRIMBLE COUNTY 2 - GENERATION"/>
    <x v="5"/>
    <s v="PLTL: TOTAL LABOR"/>
    <s v="MA41KU"/>
    <s v="MA41KU TC2"/>
    <s v="OTHER"/>
    <s v="P42100: GENERATION"/>
    <n v="295"/>
    <n v="294"/>
    <n v="322"/>
    <n v="302"/>
    <n v="286"/>
    <n v="298"/>
    <n v="292"/>
    <n v="318"/>
    <n v="305"/>
    <n v="301"/>
    <n v="285"/>
    <n v="277"/>
    <n v="3576"/>
    <n v="0"/>
    <n v="2682"/>
  </r>
  <r>
    <s v="PPLETO: TOTAL OPERATING EXPENSE"/>
    <m/>
    <n v="510100"/>
    <s v="MTCE SUPER/ENG - STEAM"/>
    <x v="1"/>
    <s v="0321 - TRIMBLE COUNTY 2 - GENERATION"/>
    <x v="9"/>
    <s v="PNTL: TOTAL NON-LABOR"/>
    <s v="MA40LGE"/>
    <s v="MASS ALLOC 40 BUDGET"/>
    <s v="GEN O M: OTHER"/>
    <s v="P42100: GENERATION"/>
    <n v="298"/>
    <n v="298"/>
    <n v="2430"/>
    <n v="2430"/>
    <n v="2430"/>
    <n v="1194"/>
    <n v="2089"/>
    <n v="298"/>
    <n v="2430"/>
    <n v="2430"/>
    <n v="3326"/>
    <n v="298"/>
    <n v="19954"/>
    <n v="0"/>
    <n v="14965.5"/>
  </r>
  <r>
    <s v="PPLETO: TOTAL OPERATING EXPENSE"/>
    <m/>
    <n v="510100"/>
    <s v="MTCE SUPER/ENG - STEAM"/>
    <x v="1"/>
    <s v="0321 - TRIMBLE COUNTY 2 - GENERATION"/>
    <x v="6"/>
    <s v="PNTL: TOTAL NON-LABOR"/>
    <s v="MA40LGE"/>
    <s v="MASS ALLOC 40 BUDGET"/>
    <s v="GEN O M: OTHER"/>
    <s v="P42100: GENERATION"/>
    <n v="298"/>
    <n v="298"/>
    <n v="2857"/>
    <n v="2857"/>
    <n v="2857"/>
    <n v="6177"/>
    <n v="3335"/>
    <n v="4102"/>
    <n v="5348"/>
    <n v="2857"/>
    <n v="3752"/>
    <n v="298"/>
    <n v="35036"/>
    <n v="0"/>
    <n v="26277"/>
  </r>
  <r>
    <s v="PPLETO: TOTAL OPERATING EXPENSE"/>
    <m/>
    <n v="510100"/>
    <s v="MTCE SUPER/ENG - STEAM"/>
    <x v="1"/>
    <s v="0321 - TRIMBLE COUNTY 2 - GENERATION"/>
    <x v="7"/>
    <s v="PNTL: TOTAL NON-LABOR"/>
    <s v="MA40LGE"/>
    <s v="MASS ALLOC 40 BUDGET"/>
    <s v="GEN O M: OTHER"/>
    <s v="P42100: GENERATION"/>
    <n v="298"/>
    <n v="298"/>
    <n v="3198"/>
    <n v="3198"/>
    <n v="3198"/>
    <n v="7163"/>
    <n v="2089"/>
    <n v="3198"/>
    <n v="4988"/>
    <n v="3198"/>
    <n v="4093"/>
    <n v="298"/>
    <n v="35217"/>
    <n v="0"/>
    <n v="26412.75"/>
  </r>
  <r>
    <s v="PPLETO: TOTAL OPERATING EXPENSE"/>
    <m/>
    <n v="510100"/>
    <s v="MTCE SUPER/ENG - STEAM"/>
    <x v="1"/>
    <s v="0321 - TRIMBLE COUNTY 2 - GENERATION"/>
    <x v="5"/>
    <s v="PNTL: TOTAL NON-LABOR"/>
    <s v="MA40LGE"/>
    <s v="MASS ALLOC 40 BUDGET"/>
    <s v="GEN O M: OTHER"/>
    <s v="P42100: GENERATION"/>
    <n v="298"/>
    <n v="298"/>
    <n v="3709"/>
    <n v="3709"/>
    <n v="3709"/>
    <n v="7838"/>
    <n v="3750"/>
    <n v="3665"/>
    <n v="7031"/>
    <n v="3709"/>
    <n v="4605"/>
    <n v="298"/>
    <n v="42621"/>
    <n v="0"/>
    <n v="31965.75"/>
  </r>
  <r>
    <s v="PPLETO: TOTAL OPERATING EXPENSE"/>
    <m/>
    <n v="510100"/>
    <s v="MTCE SUPER/ENG - STEAM"/>
    <x v="1"/>
    <s v="0321 - TRIMBLE COUNTY 2 - GENERATION"/>
    <x v="8"/>
    <s v="PNTL: TOTAL NON-LABOR"/>
    <s v="MA40LGE"/>
    <s v="MASS ALLOC 40 BUDGET"/>
    <s v="GEN O M: OTHER"/>
    <s v="P42100: GENERATION"/>
    <n v="298"/>
    <n v="298"/>
    <n v="3709"/>
    <n v="3709"/>
    <n v="3709"/>
    <n v="3581"/>
    <n v="2089"/>
    <n v="4903"/>
    <n v="3709"/>
    <n v="3709"/>
    <n v="4605"/>
    <n v="298"/>
    <n v="34620"/>
    <n v="0"/>
    <n v="25965"/>
  </r>
  <r>
    <s v="PPLETO: TOTAL OPERATING EXPENSE"/>
    <m/>
    <n v="500900"/>
    <s v="OPER SUPER/ENG - INDIRECT"/>
    <x v="1"/>
    <s v="0321 - TRIMBLE COUNTY 2 - GENERATION"/>
    <x v="9"/>
    <s v="PLTL: TOTAL LABOR"/>
    <s v="MA46LGE"/>
    <s v="MA 46 LGE"/>
    <s v="OTHER"/>
    <s v="P42100: GENERATION"/>
    <n v="301"/>
    <n v="608"/>
    <n v="686"/>
    <n v="691"/>
    <n v="777"/>
    <n v="936"/>
    <n v="837"/>
    <n v="794"/>
    <n v="896"/>
    <n v="751"/>
    <n v="1285"/>
    <n v="1174"/>
    <n v="9736"/>
    <n v="0"/>
    <n v="7302"/>
  </r>
  <r>
    <s v="PPLETO: TOTAL OPERATING EXPENSE"/>
    <m/>
    <n v="510100"/>
    <s v="MTCE SUPER/ENG - STEAM"/>
    <x v="1"/>
    <s v="0321 - TRIMBLE COUNTY 2 - GENERATION"/>
    <x v="0"/>
    <s v="PNTL: TOTAL NON-LABOR"/>
    <s v="MA40LGE"/>
    <s v="MASS ALLOC 40 BUDGET"/>
    <s v="GEN O M: OTHER"/>
    <s v="P42100: GENERATION"/>
    <n v="307"/>
    <n v="307"/>
    <n v="2503"/>
    <n v="2503"/>
    <n v="2503"/>
    <n v="1230"/>
    <n v="2152"/>
    <n v="307"/>
    <n v="2503"/>
    <n v="2503"/>
    <n v="3425"/>
    <n v="307"/>
    <n v="20552"/>
    <n v="0"/>
    <n v="15414"/>
  </r>
  <r>
    <s v="PPLETO: TOTAL OPERATING EXPENSE"/>
    <m/>
    <n v="500900"/>
    <s v="OPER SUPER/ENG - INDIRECT"/>
    <x v="1"/>
    <s v="0321 - TRIMBLE COUNTY 2 - GENERATION"/>
    <x v="0"/>
    <s v="PLTL: TOTAL LABOR"/>
    <s v="MA46LGE"/>
    <s v="MA 46 LGE"/>
    <s v="OTHER"/>
    <s v="P42100: GENERATION"/>
    <n v="310"/>
    <n v="626"/>
    <n v="706"/>
    <n v="712"/>
    <n v="800"/>
    <n v="964"/>
    <n v="862"/>
    <n v="818"/>
    <n v="923"/>
    <n v="774"/>
    <n v="1324"/>
    <n v="1209"/>
    <n v="10028"/>
    <n v="0"/>
    <n v="7521"/>
  </r>
  <r>
    <s v="PPLETO: TOTAL OPERATING EXPENSE"/>
    <m/>
    <n v="408105"/>
    <s v="FEDERAL UNEMP TAX"/>
    <x v="1"/>
    <s v="0321 - TRIMBLE COUNTY 2 - GENERATION"/>
    <x v="7"/>
    <s v="PLTL: TOTAL LABOR"/>
    <s v="MA41KU"/>
    <s v="MA41KU TC2"/>
    <s v="OTHER"/>
    <s v="P42100: GENERATION"/>
    <n v="311"/>
    <n v="295"/>
    <n v="323"/>
    <n v="273"/>
    <n v="314"/>
    <n v="301"/>
    <n v="283"/>
    <n v="337"/>
    <n v="292"/>
    <n v="321"/>
    <n v="292"/>
    <n v="250"/>
    <n v="3592"/>
    <n v="0"/>
    <n v="2694"/>
  </r>
  <r>
    <s v="PPLETO: TOTAL OPERATING EXPENSE"/>
    <m/>
    <n v="510100"/>
    <s v="MTCE SUPER/ENG - STEAM"/>
    <x v="1"/>
    <s v="0321 - TRIMBLE COUNTY 2 - GENERATION"/>
    <x v="1"/>
    <s v="PNTL: TOTAL NON-LABOR"/>
    <s v="MA40LGE"/>
    <s v="MASS ALLOC 40 BUDGET"/>
    <s v="GEN O M: OTHER"/>
    <s v="P42100: GENERATION"/>
    <n v="317"/>
    <n v="317"/>
    <n v="2578"/>
    <n v="2578"/>
    <n v="2578"/>
    <n v="1267"/>
    <n v="2216"/>
    <n v="317"/>
    <n v="2578"/>
    <n v="2578"/>
    <n v="3528"/>
    <n v="317"/>
    <n v="21169"/>
    <n v="0"/>
    <n v="15876.75"/>
  </r>
  <r>
    <s v="PPLETO: TOTAL OPERATING EXPENSE"/>
    <m/>
    <n v="500900"/>
    <s v="OPER SUPER/ENG - INDIRECT"/>
    <x v="1"/>
    <s v="0321 - TRIMBLE COUNTY 2 - GENERATION"/>
    <x v="1"/>
    <s v="PLTL: TOTAL LABOR"/>
    <s v="MA46LGE"/>
    <s v="MA 46 LGE"/>
    <s v="OTHER"/>
    <s v="P42100: GENERATION"/>
    <n v="320"/>
    <n v="645"/>
    <n v="728"/>
    <n v="733"/>
    <n v="824"/>
    <n v="993"/>
    <n v="888"/>
    <n v="843"/>
    <n v="951"/>
    <n v="797"/>
    <n v="1364"/>
    <n v="1245"/>
    <n v="10329"/>
    <n v="0"/>
    <n v="7746.75"/>
  </r>
  <r>
    <s v="PPLETO: TOTAL OPERATING EXPENSE"/>
    <m/>
    <n v="510100"/>
    <s v="MTCE SUPER/ENG - STEAM"/>
    <x v="1"/>
    <s v="0321 - TRIMBLE COUNTY 2 - GENERATION"/>
    <x v="2"/>
    <s v="PNTL: TOTAL NON-LABOR"/>
    <s v="MA40LGE"/>
    <s v="MASS ALLOC 40 BUDGET"/>
    <s v="GEN O M: OTHER"/>
    <s v="P42100: GENERATION"/>
    <n v="326"/>
    <n v="326"/>
    <n v="2656"/>
    <n v="2656"/>
    <n v="2656"/>
    <n v="1304"/>
    <n v="2283"/>
    <n v="326"/>
    <n v="2656"/>
    <n v="2656"/>
    <n v="3634"/>
    <n v="326"/>
    <n v="21803"/>
    <n v="0"/>
    <n v="16352.25"/>
  </r>
  <r>
    <s v="PPLETO: TOTAL OPERATING EXPENSE"/>
    <m/>
    <n v="500900"/>
    <s v="OPER SUPER/ENG - INDIRECT"/>
    <x v="1"/>
    <s v="0321 - TRIMBLE COUNTY 2 - GENERATION"/>
    <x v="2"/>
    <s v="PLTL: TOTAL LABOR"/>
    <s v="MA46LGE"/>
    <s v="MA 46 LGE"/>
    <s v="OTHER"/>
    <s v="P42100: GENERATION"/>
    <n v="329"/>
    <n v="664"/>
    <n v="749"/>
    <n v="755"/>
    <n v="849"/>
    <n v="1022"/>
    <n v="915"/>
    <n v="868"/>
    <n v="979"/>
    <n v="821"/>
    <n v="1405"/>
    <n v="1283"/>
    <n v="10639"/>
    <n v="0"/>
    <n v="7979.25"/>
  </r>
  <r>
    <s v="PPLETO: TOTAL OPERATING EXPENSE"/>
    <m/>
    <n v="408105"/>
    <s v="FEDERAL UNEMP TAX"/>
    <x v="1"/>
    <s v="0321 - TRIMBLE COUNTY 2 - GENERATION"/>
    <x v="8"/>
    <s v="PLTL: TOTAL LABOR"/>
    <s v="MA41KU"/>
    <s v="MA41KU TC2"/>
    <s v="OTHER"/>
    <s v="P42100: GENERATION"/>
    <n v="330"/>
    <n v="313"/>
    <n v="296"/>
    <n v="308"/>
    <n v="320"/>
    <n v="270"/>
    <n v="314"/>
    <n v="322"/>
    <n v="294"/>
    <n v="336"/>
    <n v="274"/>
    <n v="264"/>
    <n v="3642"/>
    <n v="0"/>
    <n v="2731.5"/>
  </r>
  <r>
    <s v="PPLETO: TOTAL OPERATING EXPENSE"/>
    <m/>
    <n v="408105"/>
    <s v="FEDERAL UNEMP TAX"/>
    <x v="1"/>
    <s v="0321 - TRIMBLE COUNTY 2 - GENERATION"/>
    <x v="9"/>
    <s v="PLTL: TOTAL LABOR"/>
    <s v="MA41KU"/>
    <s v="MA41KU TC2"/>
    <s v="OTHER"/>
    <s v="P42100: GENERATION"/>
    <n v="331"/>
    <n v="296"/>
    <n v="296"/>
    <n v="308"/>
    <n v="303"/>
    <n v="286"/>
    <n v="313"/>
    <n v="322"/>
    <n v="311"/>
    <n v="336"/>
    <n v="256"/>
    <n v="279"/>
    <n v="3638"/>
    <n v="0"/>
    <n v="2728.5"/>
  </r>
  <r>
    <s v="PPLETO: TOTAL OPERATING EXPENSE"/>
    <m/>
    <n v="510100"/>
    <s v="MTCE SUPER/ENG - STEAM"/>
    <x v="1"/>
    <s v="0321 - TRIMBLE COUNTY 2 - GENERATION"/>
    <x v="3"/>
    <s v="PNTL: TOTAL NON-LABOR"/>
    <s v="MA40LGE"/>
    <s v="MASS ALLOC 40 BUDGET"/>
    <s v="GEN O M: OTHER"/>
    <s v="P42100: GENERATION"/>
    <n v="336"/>
    <n v="336"/>
    <n v="2735"/>
    <n v="2735"/>
    <n v="2735"/>
    <n v="1344"/>
    <n v="2351"/>
    <n v="336"/>
    <n v="2735"/>
    <n v="2735"/>
    <n v="3743"/>
    <n v="336"/>
    <n v="22458"/>
    <n v="0"/>
    <n v="16843.5"/>
  </r>
  <r>
    <s v="PPLETO: TOTAL OPERATING EXPENSE"/>
    <m/>
    <n v="408105"/>
    <s v="FEDERAL UNEMP TAX"/>
    <x v="1"/>
    <s v="0321 - TRIMBLE COUNTY 2 - GENERATION"/>
    <x v="0"/>
    <s v="PLTL: TOTAL LABOR"/>
    <s v="MA41KU"/>
    <s v="MA41KU TC2"/>
    <s v="OTHER"/>
    <s v="P42100: GENERATION"/>
    <n v="336"/>
    <n v="302"/>
    <n v="301"/>
    <n v="313"/>
    <n v="309"/>
    <n v="291"/>
    <n v="319"/>
    <n v="328"/>
    <n v="316"/>
    <n v="342"/>
    <n v="261"/>
    <n v="284"/>
    <n v="3701"/>
    <n v="0"/>
    <n v="2775.75"/>
  </r>
  <r>
    <s v="PPLETO: TOTAL OPERATING EXPENSE"/>
    <m/>
    <n v="500900"/>
    <s v="OPER SUPER/ENG - INDIRECT"/>
    <x v="1"/>
    <s v="0321 - TRIMBLE COUNTY 2 - GENERATION"/>
    <x v="3"/>
    <s v="PLTL: TOTAL LABOR"/>
    <s v="MA46LGE"/>
    <s v="MA 46 LGE"/>
    <s v="OTHER"/>
    <s v="P42100: GENERATION"/>
    <n v="339"/>
    <n v="684"/>
    <n v="772"/>
    <n v="778"/>
    <n v="874"/>
    <n v="1053"/>
    <n v="942"/>
    <n v="894"/>
    <n v="1009"/>
    <n v="845"/>
    <n v="1447"/>
    <n v="1321"/>
    <n v="10958"/>
    <n v="0"/>
    <n v="8218.5"/>
  </r>
  <r>
    <s v="PPLETO: TOTAL OPERATING EXPENSE"/>
    <m/>
    <n v="512100"/>
    <s v="MTCE-BOILER PLANT"/>
    <x v="1"/>
    <s v="0311 - TRIMBLE COUNTY 1 - GENERATION"/>
    <x v="5"/>
    <s v="PNTL: TOTAL NON-LABOR"/>
    <s v="TC-FW-BFP"/>
    <s v="Boiler Feed Pump"/>
    <s v="GEN MTC: BOILER"/>
    <s v="P42100: GENERATION"/>
    <n v="340"/>
    <n v="340"/>
    <n v="340"/>
    <n v="340"/>
    <n v="340"/>
    <n v="340"/>
    <n v="340"/>
    <n v="340"/>
    <n v="340"/>
    <n v="6520"/>
    <n v="340"/>
    <n v="340"/>
    <n v="10257"/>
    <n v="7692.75"/>
    <n v="0"/>
  </r>
  <r>
    <s v="PPLETO: TOTAL OPERATING EXPENSE"/>
    <m/>
    <n v="512100"/>
    <s v="MTCE-BOILER PLANT"/>
    <x v="1"/>
    <s v="0311 - TRIMBLE COUNTY 1 - GENERATION"/>
    <x v="6"/>
    <s v="PNTL: TOTAL NON-LABOR"/>
    <s v="TC-FW-BFP"/>
    <s v="Boiler Feed Pump"/>
    <s v="GEN MTC: BOILER"/>
    <s v="P42100: GENERATION"/>
    <n v="340"/>
    <n v="340"/>
    <n v="340"/>
    <n v="340"/>
    <n v="340"/>
    <n v="340"/>
    <n v="340"/>
    <n v="340"/>
    <n v="340"/>
    <n v="6520"/>
    <n v="340"/>
    <n v="340"/>
    <n v="10257"/>
    <n v="7692.75"/>
    <n v="0"/>
  </r>
  <r>
    <s v="PPLETO: TOTAL OPERATING EXPENSE"/>
    <m/>
    <n v="512100"/>
    <s v="MTCE-BOILER PLANT"/>
    <x v="1"/>
    <s v="0311 - TRIMBLE COUNTY 1 - GENERATION"/>
    <x v="7"/>
    <s v="PNTL: TOTAL NON-LABOR"/>
    <s v="TC-FW-BFP"/>
    <s v="Boiler Feed Pump"/>
    <s v="GEN MTC: BOILER"/>
    <s v="P42100: GENERATION"/>
    <n v="340"/>
    <n v="340"/>
    <n v="340"/>
    <n v="340"/>
    <n v="340"/>
    <n v="340"/>
    <n v="340"/>
    <n v="340"/>
    <n v="340"/>
    <n v="6520"/>
    <n v="340"/>
    <n v="340"/>
    <n v="10257"/>
    <n v="7692.75"/>
    <n v="0"/>
  </r>
  <r>
    <s v="PPLETO: TOTAL OPERATING EXPENSE"/>
    <m/>
    <n v="512100"/>
    <s v="MTCE-BOILER PLANT"/>
    <x v="1"/>
    <s v="0311 - TRIMBLE COUNTY 1 - GENERATION"/>
    <x v="8"/>
    <s v="PNTL: TOTAL NON-LABOR"/>
    <s v="TC-FW-BFP"/>
    <s v="Boiler Feed Pump"/>
    <s v="GEN MTC: BOILER"/>
    <s v="P42100: GENERATION"/>
    <n v="340"/>
    <n v="340"/>
    <n v="340"/>
    <n v="340"/>
    <n v="340"/>
    <n v="340"/>
    <n v="340"/>
    <n v="340"/>
    <n v="340"/>
    <n v="6520"/>
    <n v="340"/>
    <n v="340"/>
    <n v="10257"/>
    <n v="7692.75"/>
    <n v="0"/>
  </r>
  <r>
    <s v="PPLETO: TOTAL OPERATING EXPENSE"/>
    <m/>
    <n v="512100"/>
    <s v="MTCE-BOILER PLANT"/>
    <x v="1"/>
    <s v="0311 - TRIMBLE COUNTY 1 - GENERATION"/>
    <x v="9"/>
    <s v="PNTL: TOTAL NON-LABOR"/>
    <s v="TC-FW-BFP"/>
    <s v="Boiler Feed Pump"/>
    <s v="GEN MTC: BOILER"/>
    <s v="P42100: GENERATION"/>
    <n v="340"/>
    <n v="340"/>
    <n v="340"/>
    <n v="340"/>
    <n v="340"/>
    <n v="340"/>
    <n v="340"/>
    <n v="340"/>
    <n v="340"/>
    <n v="6520"/>
    <n v="340"/>
    <n v="340"/>
    <n v="10257"/>
    <n v="7692.75"/>
    <n v="0"/>
  </r>
  <r>
    <s v="PPLETO: TOTAL OPERATING EXPENSE"/>
    <m/>
    <n v="510100"/>
    <s v="MTCE SUPER/ENG - STEAM"/>
    <x v="1"/>
    <s v="0321 - TRIMBLE COUNTY 2 - GENERATION"/>
    <x v="4"/>
    <s v="PNTL: TOTAL NON-LABOR"/>
    <s v="MA40LGE"/>
    <s v="MASS ALLOC 40 BUDGET"/>
    <s v="GEN O M: OTHER"/>
    <s v="P42100: GENERATION"/>
    <n v="346"/>
    <n v="346"/>
    <n v="2817"/>
    <n v="2817"/>
    <n v="2817"/>
    <n v="1384"/>
    <n v="2422"/>
    <n v="346"/>
    <n v="2817"/>
    <n v="2817"/>
    <n v="3855"/>
    <n v="346"/>
    <n v="23132"/>
    <n v="0"/>
    <n v="17349"/>
  </r>
  <r>
    <s v="PPLETO: TOTAL OPERATING EXPENSE"/>
    <m/>
    <n v="408105"/>
    <s v="FEDERAL UNEMP TAX"/>
    <x v="1"/>
    <s v="0321 - TRIMBLE COUNTY 2 - GENERATION"/>
    <x v="1"/>
    <s v="PLTL: TOTAL LABOR"/>
    <s v="MA41KU"/>
    <s v="MA41KU TC2"/>
    <s v="OTHER"/>
    <s v="P42100: GENERATION"/>
    <n v="346"/>
    <n v="311"/>
    <n v="310"/>
    <n v="323"/>
    <n v="318"/>
    <n v="300"/>
    <n v="328"/>
    <n v="338"/>
    <n v="325"/>
    <n v="352"/>
    <n v="269"/>
    <n v="293"/>
    <n v="3812"/>
    <n v="0"/>
    <n v="2859"/>
  </r>
  <r>
    <s v="PPLETO: TOTAL OPERATING EXPENSE"/>
    <m/>
    <n v="512100"/>
    <s v="MTCE-BOILER PLANT"/>
    <x v="1"/>
    <s v="0311 - TRIMBLE COUNTY 1 - GENERATION"/>
    <x v="0"/>
    <s v="PNTL: TOTAL NON-LABOR"/>
    <s v="TC-FW-BFP"/>
    <s v="Boiler Feed Pump"/>
    <s v="GEN MTC: BOILER"/>
    <s v="P42100: GENERATION"/>
    <n v="347"/>
    <n v="347"/>
    <n v="347"/>
    <n v="347"/>
    <n v="347"/>
    <n v="347"/>
    <n v="347"/>
    <n v="347"/>
    <n v="347"/>
    <n v="6712"/>
    <n v="347"/>
    <n v="347"/>
    <n v="10524"/>
    <n v="7893"/>
    <n v="0"/>
  </r>
  <r>
    <s v="PPLETO: TOTAL OPERATING EXPENSE"/>
    <m/>
    <n v="500900"/>
    <s v="OPER SUPER/ENG - INDIRECT"/>
    <x v="1"/>
    <s v="0321 - TRIMBLE COUNTY 2 - GENERATION"/>
    <x v="4"/>
    <s v="PLTL: TOTAL LABOR"/>
    <s v="MA46LGE"/>
    <s v="MA 46 LGE"/>
    <s v="OTHER"/>
    <s v="P42100: GENERATION"/>
    <n v="349"/>
    <n v="704"/>
    <n v="795"/>
    <n v="801"/>
    <n v="900"/>
    <n v="1085"/>
    <n v="971"/>
    <n v="921"/>
    <n v="1039"/>
    <n v="871"/>
    <n v="1490"/>
    <n v="1361"/>
    <n v="11287"/>
    <n v="0"/>
    <n v="8465.25"/>
  </r>
  <r>
    <s v="PPLETO: TOTAL OPERATING EXPENSE"/>
    <m/>
    <n v="512100"/>
    <s v="MTCE-BOILER PLANT"/>
    <x v="1"/>
    <s v="0311 - TRIMBLE COUNTY 1 - GENERATION"/>
    <x v="1"/>
    <s v="PNTL: TOTAL NON-LABOR"/>
    <s v="TC-FW-BFP"/>
    <s v="Boiler Feed Pump"/>
    <s v="GEN MTC: BOILER"/>
    <s v="P42100: GENERATION"/>
    <n v="353"/>
    <n v="353"/>
    <n v="353"/>
    <n v="353"/>
    <n v="353"/>
    <n v="353"/>
    <n v="353"/>
    <n v="353"/>
    <n v="353"/>
    <n v="6910"/>
    <n v="353"/>
    <n v="353"/>
    <n v="10798"/>
    <n v="8098.5"/>
    <n v="0"/>
  </r>
  <r>
    <s v="PPLETO: TOTAL OPERATING EXPENSE"/>
    <m/>
    <n v="408105"/>
    <s v="FEDERAL UNEMP TAX"/>
    <x v="1"/>
    <s v="0321 - TRIMBLE COUNTY 2 - GENERATION"/>
    <x v="2"/>
    <s v="PLTL: TOTAL LABOR"/>
    <s v="MA41KU"/>
    <s v="MA41KU TC2"/>
    <s v="OTHER"/>
    <s v="P42100: GENERATION"/>
    <n v="357"/>
    <n v="320"/>
    <n v="319"/>
    <n v="332"/>
    <n v="327"/>
    <n v="309"/>
    <n v="338"/>
    <n v="348"/>
    <n v="335"/>
    <n v="363"/>
    <n v="277"/>
    <n v="301"/>
    <n v="3926"/>
    <n v="0"/>
    <n v="2944.5"/>
  </r>
  <r>
    <s v="PPLETO: TOTAL OPERATING EXPENSE"/>
    <m/>
    <n v="512100"/>
    <s v="MTCE-BOILER PLANT"/>
    <x v="1"/>
    <s v="0311 - TRIMBLE COUNTY 1 - GENERATION"/>
    <x v="2"/>
    <s v="PNTL: TOTAL NON-LABOR"/>
    <s v="TC-FW-BFP"/>
    <s v="Boiler Feed Pump"/>
    <s v="GEN MTC: BOILER"/>
    <s v="P42100: GENERATION"/>
    <n v="361"/>
    <n v="361"/>
    <n v="361"/>
    <n v="361"/>
    <n v="361"/>
    <n v="361"/>
    <n v="361"/>
    <n v="361"/>
    <n v="361"/>
    <n v="7113"/>
    <n v="361"/>
    <n v="361"/>
    <n v="11079"/>
    <n v="8309.25"/>
    <n v="0"/>
  </r>
  <r>
    <s v="PPLETO: TOTAL OPERATING EXPENSE"/>
    <m/>
    <n v="408105"/>
    <s v="FEDERAL UNEMP TAX"/>
    <x v="1"/>
    <s v="0321 - TRIMBLE COUNTY 2 - GENERATION"/>
    <x v="3"/>
    <s v="PLTL: TOTAL LABOR"/>
    <s v="MA41KU"/>
    <s v="MA41KU TC2"/>
    <s v="OTHER"/>
    <s v="P42100: GENERATION"/>
    <n v="368"/>
    <n v="330"/>
    <n v="329"/>
    <n v="342"/>
    <n v="337"/>
    <n v="318"/>
    <n v="348"/>
    <n v="358"/>
    <n v="345"/>
    <n v="373"/>
    <n v="285"/>
    <n v="310"/>
    <n v="4044"/>
    <n v="0"/>
    <n v="3033"/>
  </r>
  <r>
    <s v="PPLETO: TOTAL OPERATING EXPENSE"/>
    <m/>
    <n v="512100"/>
    <s v="MTCE-BOILER PLANT"/>
    <x v="1"/>
    <s v="0311 - TRIMBLE COUNTY 1 - GENERATION"/>
    <x v="3"/>
    <s v="PNTL: TOTAL NON-LABOR"/>
    <s v="TC-FW-BFP"/>
    <s v="Boiler Feed Pump"/>
    <s v="GEN MTC: BOILER"/>
    <s v="P42100: GENERATION"/>
    <n v="368"/>
    <n v="368"/>
    <n v="368"/>
    <n v="368"/>
    <n v="368"/>
    <n v="368"/>
    <n v="368"/>
    <n v="368"/>
    <n v="368"/>
    <n v="7323"/>
    <n v="368"/>
    <n v="368"/>
    <n v="11369"/>
    <n v="8526.75"/>
    <n v="0"/>
  </r>
  <r>
    <s v="PPLETO: TOTAL OPERATING EXPENSE"/>
    <m/>
    <n v="512100"/>
    <s v="MTCE-BOILER PLANT"/>
    <x v="1"/>
    <s v="0311 - TRIMBLE COUNTY 1 - GENERATION"/>
    <x v="4"/>
    <s v="PNTL: TOTAL NON-LABOR"/>
    <s v="TC-FW-BFP"/>
    <s v="Boiler Feed Pump"/>
    <s v="GEN MTC: BOILER"/>
    <s v="P42100: GENERATION"/>
    <n v="375"/>
    <n v="375"/>
    <n v="375"/>
    <n v="375"/>
    <n v="375"/>
    <n v="375"/>
    <n v="375"/>
    <n v="375"/>
    <n v="375"/>
    <n v="7540"/>
    <n v="375"/>
    <n v="375"/>
    <n v="11666"/>
    <n v="8749.5"/>
    <n v="0"/>
  </r>
  <r>
    <s v="PPLETO: TOTAL OPERATING EXPENSE"/>
    <m/>
    <n v="408105"/>
    <s v="FEDERAL UNEMP TAX"/>
    <x v="1"/>
    <s v="0321 - TRIMBLE COUNTY 2 - GENERATION"/>
    <x v="4"/>
    <s v="PLTL: TOTAL LABOR"/>
    <s v="MA41KU"/>
    <s v="MA41KU TC2"/>
    <s v="OTHER"/>
    <s v="P42100: GENERATION"/>
    <n v="379"/>
    <n v="339"/>
    <n v="339"/>
    <n v="353"/>
    <n v="347"/>
    <n v="328"/>
    <n v="359"/>
    <n v="369"/>
    <n v="356"/>
    <n v="385"/>
    <n v="294"/>
    <n v="320"/>
    <n v="4165"/>
    <n v="0"/>
    <n v="3123.75"/>
  </r>
  <r>
    <s v="PPLETO: TOTAL OPERATING EXPENSE"/>
    <m/>
    <n v="513100"/>
    <s v="MTCE-ELECTRIC PLANT"/>
    <x v="1"/>
    <s v="0311 - TRIMBLE COUNTY 1 - GENERATION"/>
    <x v="5"/>
    <s v="PNTL: TOTAL NON-LABOR"/>
    <s v="TC-CW-"/>
    <s v="Circulating Water - 002650"/>
    <s v="GEN MTC: WATER SYSTEMS"/>
    <s v="P42100: GENERATION"/>
    <n v="467"/>
    <n v="467"/>
    <n v="467"/>
    <n v="467"/>
    <n v="467"/>
    <n v="467"/>
    <n v="63685"/>
    <n v="467"/>
    <n v="467"/>
    <n v="467"/>
    <n v="467"/>
    <n v="467"/>
    <n v="68821"/>
    <n v="51615.75"/>
    <n v="0"/>
  </r>
  <r>
    <s v="PPLETO: TOTAL OPERATING EXPENSE"/>
    <m/>
    <n v="513100"/>
    <s v="MTCE-ELECTRIC PLANT"/>
    <x v="1"/>
    <s v="0311 - TRIMBLE COUNTY 1 - GENERATION"/>
    <x v="6"/>
    <s v="PNTL: TOTAL NON-LABOR"/>
    <s v="TC-CW-"/>
    <s v="Circulating Water - 002650"/>
    <s v="GEN MTC: WATER SYSTEMS"/>
    <s v="P42100: GENERATION"/>
    <n v="467"/>
    <n v="467"/>
    <n v="467"/>
    <n v="467"/>
    <n v="467"/>
    <n v="467"/>
    <n v="63685"/>
    <n v="467"/>
    <n v="467"/>
    <n v="467"/>
    <n v="467"/>
    <n v="467"/>
    <n v="68821"/>
    <n v="51615.75"/>
    <n v="0"/>
  </r>
  <r>
    <s v="PPLETO: TOTAL OPERATING EXPENSE"/>
    <m/>
    <n v="513100"/>
    <s v="MTCE-ELECTRIC PLANT"/>
    <x v="1"/>
    <s v="0311 - TRIMBLE COUNTY 1 - GENERATION"/>
    <x v="7"/>
    <s v="PNTL: TOTAL NON-LABOR"/>
    <s v="TC-CW-"/>
    <s v="Circulating Water - 002650"/>
    <s v="GEN MTC: WATER SYSTEMS"/>
    <s v="P42100: GENERATION"/>
    <n v="467"/>
    <n v="467"/>
    <n v="467"/>
    <n v="467"/>
    <n v="467"/>
    <n v="467"/>
    <n v="63685"/>
    <n v="467"/>
    <n v="467"/>
    <n v="467"/>
    <n v="467"/>
    <n v="467"/>
    <n v="68821"/>
    <n v="51615.75"/>
    <n v="0"/>
  </r>
  <r>
    <s v="PPLETO: TOTAL OPERATING EXPENSE"/>
    <m/>
    <n v="513100"/>
    <s v="MTCE-ELECTRIC PLANT"/>
    <x v="1"/>
    <s v="0311 - TRIMBLE COUNTY 1 - GENERATION"/>
    <x v="8"/>
    <s v="PNTL: TOTAL NON-LABOR"/>
    <s v="TC-CW-"/>
    <s v="Circulating Water - 002650"/>
    <s v="GEN MTC: WATER SYSTEMS"/>
    <s v="P42100: GENERATION"/>
    <n v="467"/>
    <n v="467"/>
    <n v="467"/>
    <n v="467"/>
    <n v="467"/>
    <n v="467"/>
    <n v="63685"/>
    <n v="467"/>
    <n v="467"/>
    <n v="467"/>
    <n v="467"/>
    <n v="467"/>
    <n v="68821"/>
    <n v="51615.75"/>
    <n v="0"/>
  </r>
  <r>
    <s v="PPLETO: TOTAL OPERATING EXPENSE"/>
    <m/>
    <n v="513100"/>
    <s v="MTCE-ELECTRIC PLANT"/>
    <x v="1"/>
    <s v="0311 - TRIMBLE COUNTY 1 - GENERATION"/>
    <x v="9"/>
    <s v="PNTL: TOTAL NON-LABOR"/>
    <s v="TC-CW-"/>
    <s v="Circulating Water - 002650"/>
    <s v="GEN MTC: WATER SYSTEMS"/>
    <s v="P42100: GENERATION"/>
    <n v="467"/>
    <n v="467"/>
    <n v="467"/>
    <n v="467"/>
    <n v="467"/>
    <n v="467"/>
    <n v="63685"/>
    <n v="467"/>
    <n v="467"/>
    <n v="467"/>
    <n v="467"/>
    <n v="467"/>
    <n v="68821"/>
    <n v="51615.75"/>
    <n v="0"/>
  </r>
  <r>
    <s v="PPLETO: TOTAL OPERATING EXPENSE"/>
    <m/>
    <n v="513100"/>
    <s v="MTCE-ELECTRIC PLANT"/>
    <x v="1"/>
    <s v="0311 - TRIMBLE COUNTY 1 - GENERATION"/>
    <x v="0"/>
    <s v="PNTL: TOTAL NON-LABOR"/>
    <s v="TC-CW-"/>
    <s v="Circulating Water - 002650"/>
    <s v="GEN MTC: WATER SYSTEMS"/>
    <s v="P42100: GENERATION"/>
    <n v="481"/>
    <n v="481"/>
    <n v="481"/>
    <n v="481"/>
    <n v="481"/>
    <n v="481"/>
    <n v="65596"/>
    <n v="481"/>
    <n v="481"/>
    <n v="481"/>
    <n v="481"/>
    <n v="481"/>
    <n v="70885"/>
    <n v="53163.75"/>
    <n v="0"/>
  </r>
  <r>
    <s v="PPLETO: TOTAL OPERATING EXPENSE"/>
    <m/>
    <n v="513100"/>
    <s v="MTCE-ELECTRIC PLANT"/>
    <x v="1"/>
    <s v="0311 - TRIMBLE COUNTY 1 - GENERATION"/>
    <x v="1"/>
    <s v="PNTL: TOTAL NON-LABOR"/>
    <s v="TC-CW-"/>
    <s v="Circulating Water - 002650"/>
    <s v="GEN MTC: WATER SYSTEMS"/>
    <s v="P42100: GENERATION"/>
    <n v="495"/>
    <n v="495"/>
    <n v="495"/>
    <n v="495"/>
    <n v="495"/>
    <n v="495"/>
    <n v="67564"/>
    <n v="495"/>
    <n v="495"/>
    <n v="495"/>
    <n v="495"/>
    <n v="495"/>
    <n v="73012"/>
    <n v="54759"/>
    <n v="0"/>
  </r>
  <r>
    <s v="PPLETO: TOTAL OPERATING EXPENSE"/>
    <m/>
    <n v="510100"/>
    <s v="MTCE SUPER/ENG - STEAM"/>
    <x v="1"/>
    <s v="0301 - TRIMBLE COUNTY COMMON-GENERATION"/>
    <x v="5"/>
    <s v="PNTL: TOTAL NON-LABOR"/>
    <s v="TC000COM"/>
    <s v="Communications - 002650"/>
    <s v="GEN MTC: ALL OTHER MAINT."/>
    <s v="P42100: GENERATION"/>
    <n v="500"/>
    <n v="500"/>
    <n v="500"/>
    <n v="500"/>
    <n v="500"/>
    <n v="2000"/>
    <n v="3500"/>
    <n v="500"/>
    <n v="500"/>
    <n v="500"/>
    <n v="2000"/>
    <n v="500"/>
    <n v="12000"/>
    <n v="3628.587708"/>
    <n v="5371.412292"/>
  </r>
  <r>
    <s v="PPLETO: TOTAL OPERATING EXPENSE"/>
    <m/>
    <n v="510100"/>
    <s v="MTCE SUPER/ENG - STEAM"/>
    <x v="1"/>
    <s v="0301 - TRIMBLE COUNTY COMMON-GENERATION"/>
    <x v="6"/>
    <s v="PNTL: TOTAL NON-LABOR"/>
    <s v="TC000COM"/>
    <s v="Communications - 002650"/>
    <s v="GEN MTC: ALL OTHER MAINT."/>
    <s v="P42100: GENERATION"/>
    <n v="500"/>
    <n v="500"/>
    <n v="500"/>
    <n v="500"/>
    <n v="500"/>
    <n v="2000"/>
    <n v="3500"/>
    <n v="500"/>
    <n v="500"/>
    <n v="500"/>
    <n v="2000"/>
    <n v="500"/>
    <n v="12000"/>
    <n v="3628.587708"/>
    <n v="5371.412292"/>
  </r>
  <r>
    <s v="PPLETO: TOTAL OPERATING EXPENSE"/>
    <m/>
    <n v="510100"/>
    <s v="MTCE SUPER/ENG - STEAM"/>
    <x v="1"/>
    <s v="0301 - TRIMBLE COUNTY COMMON-GENERATION"/>
    <x v="7"/>
    <s v="PNTL: TOTAL NON-LABOR"/>
    <s v="TC000COM"/>
    <s v="Communications - 002650"/>
    <s v="GEN MTC: ALL OTHER MAINT."/>
    <s v="P42100: GENERATION"/>
    <n v="500"/>
    <n v="500"/>
    <n v="500"/>
    <n v="500"/>
    <n v="500"/>
    <n v="2000"/>
    <n v="3500"/>
    <n v="500"/>
    <n v="500"/>
    <n v="500"/>
    <n v="2000"/>
    <n v="500"/>
    <n v="12000"/>
    <n v="3628.587708"/>
    <n v="5371.412292"/>
  </r>
  <r>
    <s v="PPLETO: TOTAL OPERATING EXPENSE"/>
    <m/>
    <n v="510100"/>
    <s v="MTCE SUPER/ENG - STEAM"/>
    <x v="1"/>
    <s v="0301 - TRIMBLE COUNTY COMMON-GENERATION"/>
    <x v="8"/>
    <s v="PNTL: TOTAL NON-LABOR"/>
    <s v="TC000COM"/>
    <s v="Communications - 002650"/>
    <s v="GEN MTC: ALL OTHER MAINT."/>
    <s v="P42100: GENERATION"/>
    <n v="500"/>
    <n v="500"/>
    <n v="500"/>
    <n v="500"/>
    <n v="500"/>
    <n v="2000"/>
    <n v="3500"/>
    <n v="500"/>
    <n v="500"/>
    <n v="500"/>
    <n v="2000"/>
    <n v="500"/>
    <n v="12000"/>
    <n v="3628.587708"/>
    <n v="5371.412292"/>
  </r>
  <r>
    <s v="PPLETO: TOTAL OPERATING EXPENSE"/>
    <m/>
    <n v="510100"/>
    <s v="MTCE SUPER/ENG - STEAM"/>
    <x v="1"/>
    <s v="0301 - TRIMBLE COUNTY COMMON-GENERATION"/>
    <x v="9"/>
    <s v="PNTL: TOTAL NON-LABOR"/>
    <s v="TC000COM"/>
    <s v="Communications - 002650"/>
    <s v="GEN MTC: ALL OTHER MAINT."/>
    <s v="P42100: GENERATION"/>
    <n v="500"/>
    <n v="500"/>
    <n v="500"/>
    <n v="500"/>
    <n v="500"/>
    <n v="2000"/>
    <n v="3500"/>
    <n v="500"/>
    <n v="500"/>
    <n v="500"/>
    <n v="2000"/>
    <n v="500"/>
    <n v="12000"/>
    <n v="3628.587708"/>
    <n v="5371.412292"/>
  </r>
  <r>
    <s v="PPLETO: TOTAL OPERATING EXPENSE"/>
    <m/>
    <n v="513100"/>
    <s v="MTCE-ELECTRIC PLANT"/>
    <x v="1"/>
    <s v="0311 - TRIMBLE COUNTY 1 - GENERATION"/>
    <x v="2"/>
    <s v="PNTL: TOTAL NON-LABOR"/>
    <s v="TC-CW-"/>
    <s v="Circulating Water - 002650"/>
    <s v="GEN MTC: WATER SYSTEMS"/>
    <s v="P42100: GENERATION"/>
    <n v="510"/>
    <n v="510"/>
    <n v="510"/>
    <n v="510"/>
    <n v="510"/>
    <n v="510"/>
    <n v="69589"/>
    <n v="510"/>
    <n v="510"/>
    <n v="510"/>
    <n v="510"/>
    <n v="510"/>
    <n v="75200"/>
    <n v="56400"/>
    <n v="0"/>
  </r>
  <r>
    <s v="PPLETO: TOTAL OPERATING EXPENSE"/>
    <m/>
    <n v="510100"/>
    <s v="MTCE SUPER/ENG - STEAM"/>
    <x v="1"/>
    <s v="0301 - TRIMBLE COUNTY COMMON-GENERATION"/>
    <x v="0"/>
    <s v="PNTL: TOTAL NON-LABOR"/>
    <s v="TC000COM"/>
    <s v="Communications - 002650"/>
    <s v="GEN MTC: ALL OTHER MAINT."/>
    <s v="P42100: GENERATION"/>
    <n v="515"/>
    <n v="515"/>
    <n v="515"/>
    <n v="515"/>
    <n v="515"/>
    <n v="2060"/>
    <n v="3605"/>
    <n v="515"/>
    <n v="515"/>
    <n v="515"/>
    <n v="2060"/>
    <n v="515"/>
    <n v="12360"/>
    <n v="3737.4453392400001"/>
    <n v="5532.5546607599999"/>
  </r>
  <r>
    <s v="PPLETO: TOTAL OPERATING EXPENSE"/>
    <m/>
    <n v="513100"/>
    <s v="MTCE-ELECTRIC PLANT"/>
    <x v="1"/>
    <s v="0311 - TRIMBLE COUNTY 1 - GENERATION"/>
    <x v="3"/>
    <s v="PNTL: TOTAL NON-LABOR"/>
    <s v="TC-CW-"/>
    <s v="Circulating Water - 002650"/>
    <s v="GEN MTC: WATER SYSTEMS"/>
    <s v="P42100: GENERATION"/>
    <n v="525"/>
    <n v="525"/>
    <n v="525"/>
    <n v="525"/>
    <n v="525"/>
    <n v="525"/>
    <n v="71678"/>
    <n v="525"/>
    <n v="525"/>
    <n v="525"/>
    <n v="525"/>
    <n v="525"/>
    <n v="77458"/>
    <n v="58093.5"/>
    <n v="0"/>
  </r>
  <r>
    <s v="PPLETO: TOTAL OPERATING EXPENSE"/>
    <m/>
    <n v="510100"/>
    <s v="MTCE SUPER/ENG - STEAM"/>
    <x v="1"/>
    <s v="0301 - TRIMBLE COUNTY COMMON-GENERATION"/>
    <x v="1"/>
    <s v="PNTL: TOTAL NON-LABOR"/>
    <s v="TC000COM"/>
    <s v="Communications - 002650"/>
    <s v="GEN MTC: ALL OTHER MAINT."/>
    <s v="P42100: GENERATION"/>
    <n v="530"/>
    <n v="530"/>
    <n v="530"/>
    <n v="530"/>
    <n v="530"/>
    <n v="2122"/>
    <n v="3713"/>
    <n v="530"/>
    <n v="530"/>
    <n v="530"/>
    <n v="2122"/>
    <n v="530"/>
    <n v="12731"/>
    <n v="3849.6291758789998"/>
    <n v="5698.6208241209997"/>
  </r>
  <r>
    <s v="PPLETO: TOTAL OPERATING EXPENSE"/>
    <m/>
    <n v="513100"/>
    <s v="MTCE-ELECTRIC PLANT"/>
    <x v="1"/>
    <s v="0311 - TRIMBLE COUNTY 1 - GENERATION"/>
    <x v="4"/>
    <s v="PNTL: TOTAL NON-LABOR"/>
    <s v="TC-CW-"/>
    <s v="Circulating Water - 002650"/>
    <s v="GEN MTC: WATER SYSTEMS"/>
    <s v="P42100: GENERATION"/>
    <n v="541"/>
    <n v="541"/>
    <n v="541"/>
    <n v="541"/>
    <n v="541"/>
    <n v="541"/>
    <n v="73830"/>
    <n v="541"/>
    <n v="541"/>
    <n v="541"/>
    <n v="541"/>
    <n v="541"/>
    <n v="79784"/>
    <n v="59838"/>
    <n v="0"/>
  </r>
  <r>
    <s v="PPLETO: TOTAL OPERATING EXPENSE"/>
    <m/>
    <n v="510100"/>
    <s v="MTCE SUPER/ENG - STEAM"/>
    <x v="1"/>
    <s v="0301 - TRIMBLE COUNTY COMMON-GENERATION"/>
    <x v="2"/>
    <s v="PNTL: TOTAL NON-LABOR"/>
    <s v="TC000COM"/>
    <s v="Communications - 002650"/>
    <s v="GEN MTC: ALL OTHER MAINT."/>
    <s v="P42100: GENERATION"/>
    <n v="546"/>
    <n v="546"/>
    <n v="546"/>
    <n v="546"/>
    <n v="546"/>
    <n v="2185"/>
    <n v="3824"/>
    <n v="546"/>
    <n v="546"/>
    <n v="546"/>
    <n v="2185"/>
    <n v="546"/>
    <n v="13112"/>
    <n v="3964.836835608"/>
    <n v="5869.163164392"/>
  </r>
  <r>
    <s v="PPLETO: TOTAL OPERATING EXPENSE"/>
    <m/>
    <n v="510100"/>
    <s v="MTCE SUPER/ENG - STEAM"/>
    <x v="1"/>
    <s v="0301 - TRIMBLE COUNTY COMMON-GENERATION"/>
    <x v="3"/>
    <s v="PNTL: TOTAL NON-LABOR"/>
    <s v="TC000COM"/>
    <s v="Communications - 002650"/>
    <s v="GEN MTC: ALL OTHER MAINT."/>
    <s v="P42100: GENERATION"/>
    <n v="563"/>
    <n v="563"/>
    <n v="563"/>
    <n v="563"/>
    <n v="563"/>
    <n v="2251"/>
    <n v="3939"/>
    <n v="563"/>
    <n v="563"/>
    <n v="563"/>
    <n v="2251"/>
    <n v="563"/>
    <n v="13506"/>
    <n v="4083.9754653539999"/>
    <n v="6045.5245346460006"/>
  </r>
  <r>
    <s v="PPLETO: TOTAL OPERATING EXPENSE"/>
    <m/>
    <n v="510100"/>
    <s v="MTCE SUPER/ENG - STEAM"/>
    <x v="1"/>
    <s v="0301 - TRIMBLE COUNTY COMMON-GENERATION"/>
    <x v="4"/>
    <s v="PNTL: TOTAL NON-LABOR"/>
    <s v="TC000COM"/>
    <s v="Communications - 002650"/>
    <s v="GEN MTC: ALL OTHER MAINT."/>
    <s v="P42100: GENERATION"/>
    <n v="580"/>
    <n v="580"/>
    <n v="580"/>
    <n v="580"/>
    <n v="580"/>
    <n v="2319"/>
    <n v="4058"/>
    <n v="580"/>
    <n v="580"/>
    <n v="580"/>
    <n v="2319"/>
    <n v="580"/>
    <n v="13912"/>
    <n v="4206.7426828079997"/>
    <n v="6227.2573171920003"/>
  </r>
  <r>
    <s v="PPLETO: TOTAL OPERATING EXPENSE"/>
    <m/>
    <n v="513100"/>
    <s v="MTCE-ELECTRIC PLANT"/>
    <x v="1"/>
    <s v="0311 - TRIMBLE COUNTY 1 - GENERATION"/>
    <x v="5"/>
    <s v="PNTL: TOTAL NON-LABOR"/>
    <s v="TC-CND"/>
    <s v="Condensate - 002650"/>
    <s v="GEN MTC: TURBINE/GENERATOR"/>
    <s v="P42100: GENERATION"/>
    <n v="600"/>
    <n v="600"/>
    <n v="600"/>
    <n v="600"/>
    <n v="600"/>
    <n v="600"/>
    <n v="600"/>
    <n v="600"/>
    <n v="600"/>
    <n v="600"/>
    <n v="600"/>
    <n v="600"/>
    <n v="7200"/>
    <n v="5400"/>
    <n v="0"/>
  </r>
  <r>
    <s v="PPLETO: TOTAL OPERATING EXPENSE"/>
    <m/>
    <n v="513100"/>
    <s v="MTCE-ELECTRIC PLANT"/>
    <x v="1"/>
    <s v="0311 - TRIMBLE COUNTY 1 - GENERATION"/>
    <x v="6"/>
    <s v="PNTL: TOTAL NON-LABOR"/>
    <s v="TC-CND"/>
    <s v="Condensate - 002650"/>
    <s v="GEN MTC: TURBINE/GENERATOR"/>
    <s v="P42100: GENERATION"/>
    <n v="600"/>
    <n v="600"/>
    <n v="600"/>
    <n v="600"/>
    <n v="600"/>
    <n v="600"/>
    <n v="600"/>
    <n v="600"/>
    <n v="600"/>
    <n v="600"/>
    <n v="600"/>
    <n v="600"/>
    <n v="7200"/>
    <n v="5400"/>
    <n v="0"/>
  </r>
  <r>
    <s v="PPLETO: TOTAL OPERATING EXPENSE"/>
    <m/>
    <n v="513100"/>
    <s v="MTCE-ELECTRIC PLANT"/>
    <x v="1"/>
    <s v="0311 - TRIMBLE COUNTY 1 - GENERATION"/>
    <x v="7"/>
    <s v="PNTL: TOTAL NON-LABOR"/>
    <s v="TC-CND"/>
    <s v="Condensate - 002650"/>
    <s v="GEN MTC: TURBINE/GENERATOR"/>
    <s v="P42100: GENERATION"/>
    <n v="600"/>
    <n v="600"/>
    <n v="600"/>
    <n v="600"/>
    <n v="600"/>
    <n v="600"/>
    <n v="600"/>
    <n v="600"/>
    <n v="600"/>
    <n v="600"/>
    <n v="600"/>
    <n v="600"/>
    <n v="7200"/>
    <n v="5400"/>
    <n v="0"/>
  </r>
  <r>
    <s v="PPLETO: TOTAL OPERATING EXPENSE"/>
    <m/>
    <n v="513100"/>
    <s v="MTCE-ELECTRIC PLANT"/>
    <x v="1"/>
    <s v="0311 - TRIMBLE COUNTY 1 - GENERATION"/>
    <x v="8"/>
    <s v="PNTL: TOTAL NON-LABOR"/>
    <s v="TC-CND"/>
    <s v="Condensate - 002650"/>
    <s v="GEN MTC: TURBINE/GENERATOR"/>
    <s v="P42100: GENERATION"/>
    <n v="600"/>
    <n v="600"/>
    <n v="600"/>
    <n v="600"/>
    <n v="600"/>
    <n v="600"/>
    <n v="600"/>
    <n v="600"/>
    <n v="600"/>
    <n v="600"/>
    <n v="600"/>
    <n v="600"/>
    <n v="7200"/>
    <n v="5400"/>
    <n v="0"/>
  </r>
  <r>
    <s v="PPLETO: TOTAL OPERATING EXPENSE"/>
    <m/>
    <n v="513100"/>
    <s v="MTCE-ELECTRIC PLANT"/>
    <x v="1"/>
    <s v="0311 - TRIMBLE COUNTY 1 - GENERATION"/>
    <x v="9"/>
    <s v="PNTL: TOTAL NON-LABOR"/>
    <s v="TC-CND"/>
    <s v="Condensate - 002650"/>
    <s v="GEN MTC: TURBINE/GENERATOR"/>
    <s v="P42100: GENERATION"/>
    <n v="600"/>
    <n v="600"/>
    <n v="600"/>
    <n v="600"/>
    <n v="600"/>
    <n v="600"/>
    <n v="600"/>
    <n v="600"/>
    <n v="600"/>
    <n v="600"/>
    <n v="600"/>
    <n v="600"/>
    <n v="7200"/>
    <n v="5400"/>
    <n v="0"/>
  </r>
  <r>
    <s v="PPLETO: TOTAL OPERATING EXPENSE"/>
    <m/>
    <n v="513100"/>
    <s v="MTCE-ELECTRIC PLANT"/>
    <x v="1"/>
    <s v="0311 - TRIMBLE COUNTY 1 - GENERATION"/>
    <x v="0"/>
    <s v="PNTL: TOTAL NON-LABOR"/>
    <s v="TC-CND"/>
    <s v="Condensate - 002650"/>
    <s v="GEN MTC: TURBINE/GENERATOR"/>
    <s v="P42100: GENERATION"/>
    <n v="618"/>
    <n v="618"/>
    <n v="618"/>
    <n v="618"/>
    <n v="618"/>
    <n v="618"/>
    <n v="618"/>
    <n v="618"/>
    <n v="618"/>
    <n v="618"/>
    <n v="618"/>
    <n v="618"/>
    <n v="7416"/>
    <n v="5562"/>
    <n v="0"/>
  </r>
  <r>
    <s v="PPLETO: TOTAL OPERATING EXPENSE"/>
    <m/>
    <n v="513100"/>
    <s v="MTCE-ELECTRIC PLANT"/>
    <x v="1"/>
    <s v="0311 - TRIMBLE COUNTY 1 - GENERATION"/>
    <x v="1"/>
    <s v="PNTL: TOTAL NON-LABOR"/>
    <s v="TC-CND"/>
    <s v="Condensate - 002650"/>
    <s v="GEN MTC: TURBINE/GENERATOR"/>
    <s v="P42100: GENERATION"/>
    <n v="637"/>
    <n v="637"/>
    <n v="637"/>
    <n v="637"/>
    <n v="637"/>
    <n v="637"/>
    <n v="637"/>
    <n v="637"/>
    <n v="637"/>
    <n v="637"/>
    <n v="637"/>
    <n v="637"/>
    <n v="7638"/>
    <n v="5728.5"/>
    <n v="0"/>
  </r>
  <r>
    <s v="PPLETO: TOTAL OPERATING EXPENSE"/>
    <m/>
    <n v="502900"/>
    <s v="STM EXP(EX SDRS.SPP) - INDIRECT"/>
    <x v="1"/>
    <s v="0311 - TRIMBLE COUNTY 1 - GENERATION"/>
    <x v="8"/>
    <s v="PNTL: TOTAL NON-LABOR"/>
    <s v="MA40LGE"/>
    <s v="MASS ALLOC 40 BUDGET"/>
    <s v="GEN O M: OTHER"/>
    <s v="P42100: GENERATION"/>
    <n v="641"/>
    <n v="641"/>
    <n v="641"/>
    <n v="641"/>
    <n v="641"/>
    <n v="641"/>
    <n v="641"/>
    <n v="641"/>
    <n v="641"/>
    <n v="701"/>
    <n v="641"/>
    <n v="901"/>
    <n v="8007"/>
    <n v="6005.25"/>
    <n v="0"/>
  </r>
  <r>
    <s v="PPLETO: TOTAL OPERATING EXPENSE"/>
    <m/>
    <n v="502900"/>
    <s v="STM EXP(EX SDRS.SPP) - INDIRECT"/>
    <x v="1"/>
    <s v="0311 - TRIMBLE COUNTY 1 - GENERATION"/>
    <x v="9"/>
    <s v="PNTL: TOTAL NON-LABOR"/>
    <s v="MA40LGE"/>
    <s v="MASS ALLOC 40 BUDGET"/>
    <s v="GEN O M: OTHER"/>
    <s v="P42100: GENERATION"/>
    <n v="641"/>
    <n v="641"/>
    <n v="641"/>
    <n v="641"/>
    <n v="641"/>
    <n v="641"/>
    <n v="641"/>
    <n v="641"/>
    <n v="641"/>
    <n v="701"/>
    <n v="641"/>
    <n v="901"/>
    <n v="8007"/>
    <n v="6005.25"/>
    <n v="0"/>
  </r>
  <r>
    <s v="PPLETO: TOTAL OPERATING EXPENSE"/>
    <m/>
    <n v="502100"/>
    <s v="STM EXP(EX SDRS.SPP)"/>
    <x v="1"/>
    <s v="0301 - TRIMBLE COUNTY COMMON-GENERATION"/>
    <x v="5"/>
    <s v="PNTL: TOTAL NON-LABOR"/>
    <n v="124642"/>
    <s v="LGE VP Pwr Prod"/>
    <s v="GEN OPS: PLANT OPERATION"/>
    <s v="P42100: GENERATION"/>
    <n v="642"/>
    <n v="642"/>
    <n v="642"/>
    <n v="642"/>
    <n v="642"/>
    <n v="642"/>
    <n v="642"/>
    <n v="642"/>
    <n v="642"/>
    <n v="642"/>
    <n v="642"/>
    <n v="642"/>
    <n v="7703"/>
    <n v="2329.250926227"/>
    <n v="3447.999073773"/>
  </r>
  <r>
    <s v="PPLETO: TOTAL OPERATING EXPENSE"/>
    <m/>
    <n v="502100"/>
    <s v="STM EXP(EX SDRS.SPP)"/>
    <x v="1"/>
    <s v="0301 - TRIMBLE COUNTY COMMON-GENERATION"/>
    <x v="6"/>
    <s v="PNTL: TOTAL NON-LABOR"/>
    <n v="124642"/>
    <s v="LGE VP Pwr Prod"/>
    <s v="GEN OPS: PLANT OPERATION"/>
    <s v="P42100: GENERATION"/>
    <n v="642"/>
    <n v="642"/>
    <n v="642"/>
    <n v="642"/>
    <n v="642"/>
    <n v="642"/>
    <n v="642"/>
    <n v="642"/>
    <n v="642"/>
    <n v="642"/>
    <n v="642"/>
    <n v="642"/>
    <n v="7703"/>
    <n v="2329.250926227"/>
    <n v="3447.999073773"/>
  </r>
  <r>
    <s v="PPLETO: TOTAL OPERATING EXPENSE"/>
    <m/>
    <n v="502100"/>
    <s v="STM EXP(EX SDRS.SPP)"/>
    <x v="1"/>
    <s v="0301 - TRIMBLE COUNTY COMMON-GENERATION"/>
    <x v="7"/>
    <s v="PNTL: TOTAL NON-LABOR"/>
    <n v="124642"/>
    <s v="LGE VP Pwr Prod"/>
    <s v="GEN OPS: PLANT OPERATION"/>
    <s v="P42100: GENERATION"/>
    <n v="642"/>
    <n v="642"/>
    <n v="642"/>
    <n v="642"/>
    <n v="642"/>
    <n v="642"/>
    <n v="642"/>
    <n v="642"/>
    <n v="642"/>
    <n v="642"/>
    <n v="642"/>
    <n v="642"/>
    <n v="7703"/>
    <n v="2329.250926227"/>
    <n v="3447.999073773"/>
  </r>
  <r>
    <s v="PPLETO: TOTAL OPERATING EXPENSE"/>
    <m/>
    <n v="502100"/>
    <s v="STM EXP(EX SDRS.SPP)"/>
    <x v="1"/>
    <s v="0301 - TRIMBLE COUNTY COMMON-GENERATION"/>
    <x v="8"/>
    <s v="PNTL: TOTAL NON-LABOR"/>
    <n v="124642"/>
    <s v="LGE VP Pwr Prod"/>
    <s v="GEN OPS: PLANT OPERATION"/>
    <s v="P42100: GENERATION"/>
    <n v="642"/>
    <n v="642"/>
    <n v="642"/>
    <n v="642"/>
    <n v="642"/>
    <n v="642"/>
    <n v="642"/>
    <n v="642"/>
    <n v="642"/>
    <n v="642"/>
    <n v="642"/>
    <n v="642"/>
    <n v="7703"/>
    <n v="2329.250926227"/>
    <n v="3447.999073773"/>
  </r>
  <r>
    <s v="PPLETO: TOTAL OPERATING EXPENSE"/>
    <m/>
    <n v="502100"/>
    <s v="STM EXP(EX SDRS.SPP)"/>
    <x v="1"/>
    <s v="0301 - TRIMBLE COUNTY COMMON-GENERATION"/>
    <x v="9"/>
    <s v="PNTL: TOTAL NON-LABOR"/>
    <n v="124642"/>
    <s v="LGE VP Pwr Prod"/>
    <s v="GEN OPS: PLANT OPERATION"/>
    <s v="P42100: GENERATION"/>
    <n v="654"/>
    <n v="654"/>
    <n v="654"/>
    <n v="654"/>
    <n v="654"/>
    <n v="654"/>
    <n v="654"/>
    <n v="654"/>
    <n v="654"/>
    <n v="654"/>
    <n v="654"/>
    <n v="654"/>
    <n v="7854"/>
    <n v="2374.910654886"/>
    <n v="3515.589345114"/>
  </r>
  <r>
    <s v="PPLETO: TOTAL OPERATING EXPENSE"/>
    <m/>
    <n v="513100"/>
    <s v="MTCE-ELECTRIC PLANT"/>
    <x v="1"/>
    <s v="0311 - TRIMBLE COUNTY 1 - GENERATION"/>
    <x v="2"/>
    <s v="PNTL: TOTAL NON-LABOR"/>
    <s v="TC-CND"/>
    <s v="Condensate - 002650"/>
    <s v="GEN MTC: TURBINE/GENERATOR"/>
    <s v="P42100: GENERATION"/>
    <n v="656"/>
    <n v="656"/>
    <n v="656"/>
    <n v="656"/>
    <n v="656"/>
    <n v="656"/>
    <n v="656"/>
    <n v="656"/>
    <n v="656"/>
    <n v="656"/>
    <n v="656"/>
    <n v="656"/>
    <n v="7867"/>
    <n v="5900.25"/>
    <n v="0"/>
  </r>
  <r>
    <s v="PPLETO: TOTAL OPERATING EXPENSE"/>
    <m/>
    <n v="502900"/>
    <s v="STM EXP(EX SDRS.SPP) - INDIRECT"/>
    <x v="1"/>
    <s v="0311 - TRIMBLE COUNTY 1 - GENERATION"/>
    <x v="0"/>
    <s v="PNTL: TOTAL NON-LABOR"/>
    <s v="MA40LGE"/>
    <s v="MASS ALLOC 40 BUDGET"/>
    <s v="GEN O M: OTHER"/>
    <s v="P42100: GENERATION"/>
    <n v="660"/>
    <n v="660"/>
    <n v="660"/>
    <n v="660"/>
    <n v="660"/>
    <n v="660"/>
    <n v="660"/>
    <n v="660"/>
    <n v="660"/>
    <n v="722"/>
    <n v="660"/>
    <n v="928"/>
    <n v="8247"/>
    <n v="6185.25"/>
    <n v="0"/>
  </r>
  <r>
    <s v="PPLETO: TOTAL OPERATING EXPENSE"/>
    <m/>
    <n v="502100"/>
    <s v="STM EXP(EX SDRS.SPP)"/>
    <x v="1"/>
    <s v="0301 - TRIMBLE COUNTY COMMON-GENERATION"/>
    <x v="0"/>
    <s v="PNTL: TOTAL NON-LABOR"/>
    <n v="124642"/>
    <s v="LGE VP Pwr Prod"/>
    <s v="GEN OPS: PLANT OPERATION"/>
    <s v="P42100: GENERATION"/>
    <n v="668"/>
    <n v="668"/>
    <n v="668"/>
    <n v="668"/>
    <n v="668"/>
    <n v="668"/>
    <n v="668"/>
    <n v="668"/>
    <n v="668"/>
    <n v="668"/>
    <n v="668"/>
    <n v="668"/>
    <n v="8011"/>
    <n v="2422.3846773989999"/>
    <n v="3585.8653226010001"/>
  </r>
  <r>
    <s v="PPLETO: TOTAL OPERATING EXPENSE"/>
    <m/>
    <n v="513100"/>
    <s v="MTCE-ELECTRIC PLANT"/>
    <x v="1"/>
    <s v="0311 - TRIMBLE COUNTY 1 - GENERATION"/>
    <x v="3"/>
    <s v="PNTL: TOTAL NON-LABOR"/>
    <s v="TC-CND"/>
    <s v="Condensate - 002650"/>
    <s v="GEN MTC: TURBINE/GENERATOR"/>
    <s v="P42100: GENERATION"/>
    <n v="675"/>
    <n v="675"/>
    <n v="675"/>
    <n v="675"/>
    <n v="675"/>
    <n v="675"/>
    <n v="675"/>
    <n v="675"/>
    <n v="675"/>
    <n v="675"/>
    <n v="675"/>
    <n v="675"/>
    <n v="8104"/>
    <n v="6078"/>
    <n v="0"/>
  </r>
  <r>
    <s v="PPLETO: TOTAL OPERATING EXPENSE"/>
    <m/>
    <n v="502900"/>
    <s v="STM EXP(EX SDRS.SPP) - INDIRECT"/>
    <x v="1"/>
    <s v="0311 - TRIMBLE COUNTY 1 - GENERATION"/>
    <x v="1"/>
    <s v="PNTL: TOTAL NON-LABOR"/>
    <s v="MA40LGE"/>
    <s v="MASS ALLOC 40 BUDGET"/>
    <s v="GEN O M: OTHER"/>
    <s v="P42100: GENERATION"/>
    <n v="680"/>
    <n v="680"/>
    <n v="680"/>
    <n v="680"/>
    <n v="680"/>
    <n v="680"/>
    <n v="680"/>
    <n v="680"/>
    <n v="680"/>
    <n v="743"/>
    <n v="680"/>
    <n v="956"/>
    <n v="8494"/>
    <n v="6370.5"/>
    <n v="0"/>
  </r>
  <r>
    <s v="PPLETO: TOTAL OPERATING EXPENSE"/>
    <m/>
    <n v="502100"/>
    <s v="STM EXP(EX SDRS.SPP)"/>
    <x v="1"/>
    <s v="0301 - TRIMBLE COUNTY COMMON-GENERATION"/>
    <x v="1"/>
    <s v="PNTL: TOTAL NON-LABOR"/>
    <n v="124642"/>
    <s v="LGE VP Pwr Prod"/>
    <s v="GEN OPS: PLANT OPERATION"/>
    <s v="P42100: GENERATION"/>
    <n v="681"/>
    <n v="681"/>
    <n v="681"/>
    <n v="681"/>
    <n v="681"/>
    <n v="681"/>
    <n v="681"/>
    <n v="681"/>
    <n v="681"/>
    <n v="681"/>
    <n v="681"/>
    <n v="681"/>
    <n v="8171"/>
    <n v="2470.765846839"/>
    <n v="3657.484153161"/>
  </r>
  <r>
    <s v="PPLETO: TOTAL OPERATING EXPENSE"/>
    <m/>
    <n v="502100"/>
    <s v="STM EXP(EX SDRS.SPP)"/>
    <x v="1"/>
    <s v="0301 - TRIMBLE COUNTY COMMON-GENERATION"/>
    <x v="2"/>
    <s v="PNTL: TOTAL NON-LABOR"/>
    <n v="124642"/>
    <s v="LGE VP Pwr Prod"/>
    <s v="GEN OPS: PLANT OPERATION"/>
    <s v="P42100: GENERATION"/>
    <n v="695"/>
    <n v="695"/>
    <n v="695"/>
    <n v="695"/>
    <n v="695"/>
    <n v="695"/>
    <n v="695"/>
    <n v="695"/>
    <n v="695"/>
    <n v="695"/>
    <n v="695"/>
    <n v="695"/>
    <n v="8334"/>
    <n v="2520.0541632059999"/>
    <n v="3730.4458367940001"/>
  </r>
  <r>
    <s v="PPLETO: TOTAL OPERATING EXPENSE"/>
    <m/>
    <n v="513100"/>
    <s v="MTCE-ELECTRIC PLANT"/>
    <x v="1"/>
    <s v="0311 - TRIMBLE COUNTY 1 - GENERATION"/>
    <x v="4"/>
    <s v="PNTL: TOTAL NON-LABOR"/>
    <s v="TC-CND"/>
    <s v="Condensate - 002650"/>
    <s v="GEN MTC: TURBINE/GENERATOR"/>
    <s v="P42100: GENERATION"/>
    <n v="696"/>
    <n v="696"/>
    <n v="696"/>
    <n v="696"/>
    <n v="696"/>
    <n v="696"/>
    <n v="696"/>
    <n v="696"/>
    <n v="696"/>
    <n v="696"/>
    <n v="696"/>
    <n v="696"/>
    <n v="8347"/>
    <n v="6260.25"/>
    <n v="0"/>
  </r>
  <r>
    <s v="PPLETO: TOTAL OPERATING EXPENSE"/>
    <m/>
    <n v="502900"/>
    <s v="STM EXP(EX SDRS.SPP) - INDIRECT"/>
    <x v="1"/>
    <s v="0311 - TRIMBLE COUNTY 1 - GENERATION"/>
    <x v="2"/>
    <s v="PNTL: TOTAL NON-LABOR"/>
    <s v="MA40LGE"/>
    <s v="MASS ALLOC 40 BUDGET"/>
    <s v="GEN O M: OTHER"/>
    <s v="P42100: GENERATION"/>
    <n v="700"/>
    <n v="700"/>
    <n v="700"/>
    <n v="700"/>
    <n v="700"/>
    <n v="700"/>
    <n v="700"/>
    <n v="700"/>
    <n v="700"/>
    <n v="766"/>
    <n v="700"/>
    <n v="984"/>
    <n v="8749"/>
    <n v="6561.75"/>
    <n v="0"/>
  </r>
  <r>
    <s v="PPLETO: TOTAL OPERATING EXPENSE"/>
    <m/>
    <n v="513100"/>
    <s v="MTCE-ELECTRIC PLANT"/>
    <x v="1"/>
    <s v="0311 - TRIMBLE COUNTY 1 - GENERATION"/>
    <x v="5"/>
    <s v="PNTL: TOTAL NON-LABOR"/>
    <s v="TC-TA-"/>
    <s v="Turbine and Auxiliaries"/>
    <s v="GEN MTC: TURBINE/GENERATOR"/>
    <s v="P42100: GENERATION"/>
    <n v="707"/>
    <n v="707"/>
    <n v="707"/>
    <n v="707"/>
    <n v="707"/>
    <n v="707"/>
    <n v="707"/>
    <n v="707"/>
    <n v="707"/>
    <n v="707"/>
    <n v="707"/>
    <n v="720"/>
    <n v="8494"/>
    <n v="6370.5"/>
    <n v="0"/>
  </r>
  <r>
    <s v="PPLETO: TOTAL OPERATING EXPENSE"/>
    <m/>
    <n v="513100"/>
    <s v="MTCE-ELECTRIC PLANT"/>
    <x v="1"/>
    <s v="0311 - TRIMBLE COUNTY 1 - GENERATION"/>
    <x v="6"/>
    <s v="PNTL: TOTAL NON-LABOR"/>
    <s v="TC-TA-"/>
    <s v="Turbine and Auxiliaries"/>
    <s v="GEN MTC: TURBINE/GENERATOR"/>
    <s v="P42100: GENERATION"/>
    <n v="707"/>
    <n v="707"/>
    <n v="707"/>
    <n v="707"/>
    <n v="707"/>
    <n v="707"/>
    <n v="707"/>
    <n v="707"/>
    <n v="707"/>
    <n v="707"/>
    <n v="707"/>
    <n v="720"/>
    <n v="8494"/>
    <n v="6370.5"/>
    <n v="0"/>
  </r>
  <r>
    <s v="PPLETO: TOTAL OPERATING EXPENSE"/>
    <m/>
    <n v="513100"/>
    <s v="MTCE-ELECTRIC PLANT"/>
    <x v="1"/>
    <s v="0311 - TRIMBLE COUNTY 1 - GENERATION"/>
    <x v="7"/>
    <s v="PNTL: TOTAL NON-LABOR"/>
    <s v="TC-TA-"/>
    <s v="Turbine and Auxiliaries"/>
    <s v="GEN MTC: TURBINE/GENERATOR"/>
    <s v="P42100: GENERATION"/>
    <n v="707"/>
    <n v="707"/>
    <n v="707"/>
    <n v="707"/>
    <n v="707"/>
    <n v="707"/>
    <n v="707"/>
    <n v="707"/>
    <n v="707"/>
    <n v="707"/>
    <n v="707"/>
    <n v="720"/>
    <n v="8494"/>
    <n v="6370.5"/>
    <n v="0"/>
  </r>
  <r>
    <s v="PPLETO: TOTAL OPERATING EXPENSE"/>
    <m/>
    <n v="513100"/>
    <s v="MTCE-ELECTRIC PLANT"/>
    <x v="1"/>
    <s v="0311 - TRIMBLE COUNTY 1 - GENERATION"/>
    <x v="8"/>
    <s v="PNTL: TOTAL NON-LABOR"/>
    <s v="TC-TA-"/>
    <s v="Turbine and Auxiliaries"/>
    <s v="GEN MTC: TURBINE/GENERATOR"/>
    <s v="P42100: GENERATION"/>
    <n v="707"/>
    <n v="707"/>
    <n v="707"/>
    <n v="707"/>
    <n v="707"/>
    <n v="707"/>
    <n v="707"/>
    <n v="707"/>
    <n v="707"/>
    <n v="707"/>
    <n v="707"/>
    <n v="720"/>
    <n v="8494"/>
    <n v="6370.5"/>
    <n v="0"/>
  </r>
  <r>
    <s v="PPLETO: TOTAL OPERATING EXPENSE"/>
    <m/>
    <n v="513100"/>
    <s v="MTCE-ELECTRIC PLANT"/>
    <x v="1"/>
    <s v="0311 - TRIMBLE COUNTY 1 - GENERATION"/>
    <x v="9"/>
    <s v="PNTL: TOTAL NON-LABOR"/>
    <s v="TC-TA-"/>
    <s v="Turbine and Auxiliaries"/>
    <s v="GEN MTC: TURBINE/GENERATOR"/>
    <s v="P42100: GENERATION"/>
    <n v="707"/>
    <n v="707"/>
    <n v="707"/>
    <n v="707"/>
    <n v="707"/>
    <n v="707"/>
    <n v="707"/>
    <n v="707"/>
    <n v="707"/>
    <n v="707"/>
    <n v="707"/>
    <n v="720"/>
    <n v="8494"/>
    <n v="6370.5"/>
    <n v="0"/>
  </r>
  <r>
    <s v="PPLETO: TOTAL OPERATING EXPENSE"/>
    <m/>
    <n v="502100"/>
    <s v="STM EXP(EX SDRS.SPP)"/>
    <x v="1"/>
    <s v="0301 - TRIMBLE COUNTY COMMON-GENERATION"/>
    <x v="3"/>
    <s v="PNTL: TOTAL NON-LABOR"/>
    <n v="124642"/>
    <s v="LGE VP Pwr Prod"/>
    <s v="GEN OPS: PLANT OPERATION"/>
    <s v="P42100: GENERATION"/>
    <n v="708"/>
    <n v="708"/>
    <n v="708"/>
    <n v="708"/>
    <n v="708"/>
    <n v="708"/>
    <n v="708"/>
    <n v="708"/>
    <n v="708"/>
    <n v="708"/>
    <n v="708"/>
    <n v="708"/>
    <n v="8501"/>
    <n v="2570.5520088089997"/>
    <n v="3805.1979911910003"/>
  </r>
  <r>
    <s v="PPLETO: TOTAL OPERATING EXPENSE"/>
    <m/>
    <n v="513100"/>
    <s v="MTCE-ELECTRIC PLANT"/>
    <x v="1"/>
    <s v="0311 - TRIMBLE COUNTY 1 - GENERATION"/>
    <x v="0"/>
    <s v="PNTL: TOTAL NON-LABOR"/>
    <s v="TC-TA-"/>
    <s v="Turbine and Auxiliaries"/>
    <s v="GEN MTC: TURBINE/GENERATOR"/>
    <s v="P42100: GENERATION"/>
    <n v="721"/>
    <n v="721"/>
    <n v="721"/>
    <n v="721"/>
    <n v="721"/>
    <n v="721"/>
    <n v="721"/>
    <n v="721"/>
    <n v="721"/>
    <n v="721"/>
    <n v="721"/>
    <n v="735"/>
    <n v="8663"/>
    <n v="6497.25"/>
    <n v="0"/>
  </r>
  <r>
    <s v="PPLETO: TOTAL OPERATING EXPENSE"/>
    <m/>
    <n v="502900"/>
    <s v="STM EXP(EX SDRS.SPP) - INDIRECT"/>
    <x v="1"/>
    <s v="0311 - TRIMBLE COUNTY 1 - GENERATION"/>
    <x v="3"/>
    <s v="PNTL: TOTAL NON-LABOR"/>
    <s v="MA40LGE"/>
    <s v="MASS ALLOC 40 BUDGET"/>
    <s v="GEN O M: OTHER"/>
    <s v="P42100: GENERATION"/>
    <n v="721"/>
    <n v="721"/>
    <n v="721"/>
    <n v="721"/>
    <n v="721"/>
    <n v="721"/>
    <n v="721"/>
    <n v="721"/>
    <n v="721"/>
    <n v="789"/>
    <n v="721"/>
    <n v="1014"/>
    <n v="9012"/>
    <n v="6759"/>
    <n v="0"/>
  </r>
  <r>
    <s v="PPLETO: TOTAL OPERATING EXPENSE"/>
    <m/>
    <n v="502100"/>
    <s v="STM EXP(EX SDRS.SPP)"/>
    <x v="1"/>
    <s v="0301 - TRIMBLE COUNTY COMMON-GENERATION"/>
    <x v="4"/>
    <s v="PNTL: TOTAL NON-LABOR"/>
    <n v="124642"/>
    <s v="LGE VP Pwr Prod"/>
    <s v="GEN OPS: PLANT OPERATION"/>
    <s v="P42100: GENERATION"/>
    <n v="723"/>
    <n v="723"/>
    <n v="723"/>
    <n v="723"/>
    <n v="723"/>
    <n v="723"/>
    <n v="723"/>
    <n v="723"/>
    <n v="723"/>
    <n v="723"/>
    <n v="723"/>
    <n v="723"/>
    <n v="8671"/>
    <n v="2621.9570013389998"/>
    <n v="3881.2929986610002"/>
  </r>
  <r>
    <s v="PPLETO: TOTAL OPERATING EXPENSE"/>
    <m/>
    <n v="513100"/>
    <s v="MTCE-ELECTRIC PLANT"/>
    <x v="1"/>
    <s v="0311 - TRIMBLE COUNTY 1 - GENERATION"/>
    <x v="1"/>
    <s v="PNTL: TOTAL NON-LABOR"/>
    <s v="TC-TA-"/>
    <s v="Turbine and Auxiliaries"/>
    <s v="GEN MTC: TURBINE/GENERATOR"/>
    <s v="P42100: GENERATION"/>
    <n v="735"/>
    <n v="735"/>
    <n v="735"/>
    <n v="735"/>
    <n v="735"/>
    <n v="735"/>
    <n v="735"/>
    <n v="735"/>
    <n v="735"/>
    <n v="735"/>
    <n v="735"/>
    <n v="749"/>
    <n v="8837"/>
    <n v="6627.75"/>
    <n v="0"/>
  </r>
  <r>
    <s v="PPLETO: TOTAL OPERATING EXPENSE"/>
    <m/>
    <n v="502900"/>
    <s v="STM EXP(EX SDRS.SPP) - INDIRECT"/>
    <x v="1"/>
    <s v="0311 - TRIMBLE COUNTY 1 - GENERATION"/>
    <x v="4"/>
    <s v="PNTL: TOTAL NON-LABOR"/>
    <s v="MA40LGE"/>
    <s v="MASS ALLOC 40 BUDGET"/>
    <s v="GEN O M: OTHER"/>
    <s v="P42100: GENERATION"/>
    <n v="743"/>
    <n v="743"/>
    <n v="743"/>
    <n v="743"/>
    <n v="743"/>
    <n v="743"/>
    <n v="743"/>
    <n v="743"/>
    <n v="743"/>
    <n v="812"/>
    <n v="743"/>
    <n v="1044"/>
    <n v="9282"/>
    <n v="6961.5"/>
    <n v="0"/>
  </r>
  <r>
    <s v="PPLETO: TOTAL OPERATING EXPENSE"/>
    <m/>
    <n v="513100"/>
    <s v="MTCE-ELECTRIC PLANT"/>
    <x v="1"/>
    <s v="0311 - TRIMBLE COUNTY 1 - GENERATION"/>
    <x v="2"/>
    <s v="PNTL: TOTAL NON-LABOR"/>
    <s v="TC-TA-"/>
    <s v="Turbine and Auxiliaries"/>
    <s v="GEN MTC: TURBINE/GENERATOR"/>
    <s v="P42100: GENERATION"/>
    <n v="750"/>
    <n v="750"/>
    <n v="750"/>
    <n v="750"/>
    <n v="750"/>
    <n v="750"/>
    <n v="750"/>
    <n v="750"/>
    <n v="750"/>
    <n v="750"/>
    <n v="750"/>
    <n v="764"/>
    <n v="9013"/>
    <n v="6759.75"/>
    <n v="0"/>
  </r>
  <r>
    <s v="PPLETO: TOTAL OPERATING EXPENSE"/>
    <m/>
    <n v="513100"/>
    <s v="MTCE-ELECTRIC PLANT"/>
    <x v="1"/>
    <s v="0311 - TRIMBLE COUNTY 1 - GENERATION"/>
    <x v="3"/>
    <s v="PNTL: TOTAL NON-LABOR"/>
    <s v="TC-TA-"/>
    <s v="Turbine and Auxiliaries"/>
    <s v="GEN MTC: TURBINE/GENERATOR"/>
    <s v="P42100: GENERATION"/>
    <n v="765"/>
    <n v="765"/>
    <n v="765"/>
    <n v="765"/>
    <n v="765"/>
    <n v="765"/>
    <n v="765"/>
    <n v="765"/>
    <n v="765"/>
    <n v="765"/>
    <n v="765"/>
    <n v="780"/>
    <n v="9194"/>
    <n v="6895.5"/>
    <n v="0"/>
  </r>
  <r>
    <s v="PPLETO: TOTAL OPERATING EXPENSE"/>
    <m/>
    <n v="502900"/>
    <s v="STM EXP(EX SDRS.SPP) - INDIRECT"/>
    <x v="1"/>
    <s v="0321 - TRIMBLE COUNTY 2 - GENERATION"/>
    <x v="8"/>
    <s v="PNTL: TOTAL NON-LABOR"/>
    <s v="MA41KU"/>
    <s v="MA41KU TC2"/>
    <s v="OTHER"/>
    <s v="P42100: GENERATION"/>
    <n v="768"/>
    <n v="768"/>
    <n v="768"/>
    <n v="768"/>
    <n v="768"/>
    <n v="768"/>
    <n v="768"/>
    <n v="768"/>
    <n v="768"/>
    <n v="840"/>
    <n v="768"/>
    <n v="1080"/>
    <n v="9604"/>
    <n v="0"/>
    <n v="7203"/>
  </r>
  <r>
    <s v="PPLETO: TOTAL OPERATING EXPENSE"/>
    <m/>
    <n v="502900"/>
    <s v="STM EXP(EX SDRS.SPP) - INDIRECT"/>
    <x v="1"/>
    <s v="0321 - TRIMBLE COUNTY 2 - GENERATION"/>
    <x v="9"/>
    <s v="PNTL: TOTAL NON-LABOR"/>
    <s v="MA41KU"/>
    <s v="MA41KU TC2"/>
    <s v="OTHER"/>
    <s v="P42100: GENERATION"/>
    <n v="768"/>
    <n v="768"/>
    <n v="768"/>
    <n v="768"/>
    <n v="768"/>
    <n v="768"/>
    <n v="768"/>
    <n v="768"/>
    <n v="768"/>
    <n v="840"/>
    <n v="768"/>
    <n v="1080"/>
    <n v="9604"/>
    <n v="0"/>
    <n v="7203"/>
  </r>
  <r>
    <s v="PPLETO: TOTAL OPERATING EXPENSE"/>
    <m/>
    <n v="513100"/>
    <s v="MTCE-ELECTRIC PLANT"/>
    <x v="1"/>
    <s v="0311 - TRIMBLE COUNTY 1 - GENERATION"/>
    <x v="4"/>
    <s v="PNTL: TOTAL NON-LABOR"/>
    <s v="TC-TA-"/>
    <s v="Turbine and Auxiliaries"/>
    <s v="GEN MTC: TURBINE/GENERATOR"/>
    <s v="P42100: GENERATION"/>
    <n v="780"/>
    <n v="780"/>
    <n v="780"/>
    <n v="780"/>
    <n v="780"/>
    <n v="780"/>
    <n v="780"/>
    <n v="780"/>
    <n v="780"/>
    <n v="780"/>
    <n v="780"/>
    <n v="795"/>
    <n v="9378"/>
    <n v="7033.5"/>
    <n v="0"/>
  </r>
  <r>
    <s v="PPLETO: TOTAL OPERATING EXPENSE"/>
    <m/>
    <n v="502900"/>
    <s v="STM EXP(EX SDRS.SPP) - INDIRECT"/>
    <x v="1"/>
    <s v="0321 - TRIMBLE COUNTY 2 - GENERATION"/>
    <x v="0"/>
    <s v="PNTL: TOTAL NON-LABOR"/>
    <s v="MA41KU"/>
    <s v="MA41KU TC2"/>
    <s v="OTHER"/>
    <s v="P42100: GENERATION"/>
    <n v="791"/>
    <n v="791"/>
    <n v="791"/>
    <n v="791"/>
    <n v="791"/>
    <n v="791"/>
    <n v="791"/>
    <n v="791"/>
    <n v="791"/>
    <n v="866"/>
    <n v="791"/>
    <n v="1113"/>
    <n v="9892"/>
    <n v="0"/>
    <n v="7419"/>
  </r>
  <r>
    <s v="PPLETO: TOTAL OPERATING EXPENSE"/>
    <m/>
    <n v="502900"/>
    <s v="STM EXP(EX SDRS.SPP) - INDIRECT"/>
    <x v="1"/>
    <s v="0321 - TRIMBLE COUNTY 2 - GENERATION"/>
    <x v="1"/>
    <s v="PNTL: TOTAL NON-LABOR"/>
    <s v="MA41KU"/>
    <s v="MA41KU TC2"/>
    <s v="OTHER"/>
    <s v="P42100: GENERATION"/>
    <n v="815"/>
    <n v="815"/>
    <n v="815"/>
    <n v="815"/>
    <n v="815"/>
    <n v="815"/>
    <n v="815"/>
    <n v="815"/>
    <n v="815"/>
    <n v="891"/>
    <n v="815"/>
    <n v="1146"/>
    <n v="10188"/>
    <n v="0"/>
    <n v="7641"/>
  </r>
  <r>
    <s v="PPLETO: TOTAL OPERATING EXPENSE"/>
    <m/>
    <n v="512101"/>
    <s v="MAINTENANCE OF SCR/NOX REDUCTION EQUIP"/>
    <x v="1"/>
    <s v="0311 - TRIMBLE COUNTY 1 - GENERATION"/>
    <x v="5"/>
    <s v="PNTL: TOTAL NON-LABOR"/>
    <s v="TC-SCR"/>
    <s v="SCR Maint / Oper"/>
    <s v="GEN MTC: ENVIRONMENTAL"/>
    <s v="P42100: GENERATION"/>
    <n v="832"/>
    <n v="832"/>
    <n v="832"/>
    <n v="52378"/>
    <n v="832"/>
    <n v="832"/>
    <n v="15430"/>
    <n v="832"/>
    <n v="832"/>
    <n v="832"/>
    <n v="832"/>
    <n v="832"/>
    <n v="76128"/>
    <n v="57096"/>
    <n v="0"/>
  </r>
  <r>
    <s v="PPLETO: TOTAL OPERATING EXPENSE"/>
    <m/>
    <n v="512101"/>
    <s v="MAINTENANCE OF SCR/NOX REDUCTION EQUIP"/>
    <x v="1"/>
    <s v="0311 - TRIMBLE COUNTY 1 - GENERATION"/>
    <x v="6"/>
    <s v="PNTL: TOTAL NON-LABOR"/>
    <s v="TC-SCR"/>
    <s v="SCR Maint / Oper"/>
    <s v="GEN MTC: ENVIRONMENTAL"/>
    <s v="P42100: GENERATION"/>
    <n v="832"/>
    <n v="832"/>
    <n v="832"/>
    <n v="52378"/>
    <n v="832"/>
    <n v="832"/>
    <n v="15430"/>
    <n v="832"/>
    <n v="832"/>
    <n v="832"/>
    <n v="832"/>
    <n v="832"/>
    <n v="76128"/>
    <n v="57096"/>
    <n v="0"/>
  </r>
  <r>
    <s v="PPLETO: TOTAL OPERATING EXPENSE"/>
    <m/>
    <n v="512101"/>
    <s v="MAINTENANCE OF SCR/NOX REDUCTION EQUIP"/>
    <x v="1"/>
    <s v="0311 - TRIMBLE COUNTY 1 - GENERATION"/>
    <x v="7"/>
    <s v="PNTL: TOTAL NON-LABOR"/>
    <s v="TC-SCR"/>
    <s v="SCR Maint / Oper"/>
    <s v="GEN MTC: ENVIRONMENTAL"/>
    <s v="P42100: GENERATION"/>
    <n v="832"/>
    <n v="832"/>
    <n v="832"/>
    <n v="52378"/>
    <n v="832"/>
    <n v="832"/>
    <n v="15430"/>
    <n v="832"/>
    <n v="832"/>
    <n v="832"/>
    <n v="832"/>
    <n v="832"/>
    <n v="76128"/>
    <n v="57096"/>
    <n v="0"/>
  </r>
  <r>
    <s v="PPLETO: TOTAL OPERATING EXPENSE"/>
    <m/>
    <n v="512101"/>
    <s v="MAINTENANCE OF SCR/NOX REDUCTION EQUIP"/>
    <x v="1"/>
    <s v="0311 - TRIMBLE COUNTY 1 - GENERATION"/>
    <x v="8"/>
    <s v="PNTL: TOTAL NON-LABOR"/>
    <s v="TC-SCR"/>
    <s v="SCR Maint / Oper"/>
    <s v="GEN MTC: ENVIRONMENTAL"/>
    <s v="P42100: GENERATION"/>
    <n v="832"/>
    <n v="832"/>
    <n v="832"/>
    <n v="52378"/>
    <n v="832"/>
    <n v="832"/>
    <n v="15430"/>
    <n v="832"/>
    <n v="832"/>
    <n v="832"/>
    <n v="832"/>
    <n v="832"/>
    <n v="76128"/>
    <n v="57096"/>
    <n v="0"/>
  </r>
  <r>
    <s v="PPLETO: TOTAL OPERATING EXPENSE"/>
    <m/>
    <n v="512101"/>
    <s v="MAINTENANCE OF SCR/NOX REDUCTION EQUIP"/>
    <x v="1"/>
    <s v="0311 - TRIMBLE COUNTY 1 - GENERATION"/>
    <x v="9"/>
    <s v="PNTL: TOTAL NON-LABOR"/>
    <s v="TC-SCR"/>
    <s v="SCR Maint / Oper"/>
    <s v="GEN MTC: ENVIRONMENTAL"/>
    <s v="P42100: GENERATION"/>
    <n v="832"/>
    <n v="832"/>
    <n v="832"/>
    <n v="52378"/>
    <n v="832"/>
    <n v="832"/>
    <n v="15430"/>
    <n v="832"/>
    <n v="832"/>
    <n v="832"/>
    <n v="832"/>
    <n v="832"/>
    <n v="76128"/>
    <n v="57096"/>
    <n v="0"/>
  </r>
  <r>
    <s v="PPLETO: TOTAL OPERATING EXPENSE"/>
    <m/>
    <n v="502900"/>
    <s v="STM EXP(EX SDRS.SPP) - INDIRECT"/>
    <x v="1"/>
    <s v="0321 - TRIMBLE COUNTY 2 - GENERATION"/>
    <x v="2"/>
    <s v="PNTL: TOTAL NON-LABOR"/>
    <s v="MA41KU"/>
    <s v="MA41KU TC2"/>
    <s v="OTHER"/>
    <s v="P42100: GENERATION"/>
    <n v="840"/>
    <n v="840"/>
    <n v="840"/>
    <n v="840"/>
    <n v="840"/>
    <n v="840"/>
    <n v="840"/>
    <n v="840"/>
    <n v="840"/>
    <n v="918"/>
    <n v="840"/>
    <n v="1181"/>
    <n v="10494"/>
    <n v="0"/>
    <n v="7870.5"/>
  </r>
  <r>
    <s v="PPLETO: TOTAL OPERATING EXPENSE"/>
    <m/>
    <n v="512101"/>
    <s v="MAINTENANCE OF SCR/NOX REDUCTION EQUIP"/>
    <x v="1"/>
    <s v="0311 - TRIMBLE COUNTY 1 - GENERATION"/>
    <x v="0"/>
    <s v="PNTL: TOTAL NON-LABOR"/>
    <s v="TC-SCR"/>
    <s v="SCR Maint / Oper"/>
    <s v="GEN MTC: ENVIRONMENTAL"/>
    <s v="P42100: GENERATION"/>
    <n v="849"/>
    <n v="849"/>
    <n v="849"/>
    <n v="53903"/>
    <n v="849"/>
    <n v="849"/>
    <n v="15738"/>
    <n v="849"/>
    <n v="849"/>
    <n v="849"/>
    <n v="849"/>
    <n v="849"/>
    <n v="78128"/>
    <n v="58596"/>
    <n v="0"/>
  </r>
  <r>
    <s v="PPLETO: TOTAL OPERATING EXPENSE"/>
    <m/>
    <n v="502900"/>
    <s v="STM EXP(EX SDRS.SPP) - INDIRECT"/>
    <x v="1"/>
    <s v="0321 - TRIMBLE COUNTY 2 - GENERATION"/>
    <x v="3"/>
    <s v="PNTL: TOTAL NON-LABOR"/>
    <s v="MA41KU"/>
    <s v="MA41KU TC2"/>
    <s v="OTHER"/>
    <s v="P42100: GENERATION"/>
    <n v="865"/>
    <n v="865"/>
    <n v="865"/>
    <n v="865"/>
    <n v="865"/>
    <n v="865"/>
    <n v="865"/>
    <n v="865"/>
    <n v="865"/>
    <n v="946"/>
    <n v="865"/>
    <n v="1216"/>
    <n v="10809"/>
    <n v="0"/>
    <n v="8106.75"/>
  </r>
  <r>
    <s v="PPLETO: TOTAL OPERATING EXPENSE"/>
    <m/>
    <n v="512101"/>
    <s v="MAINTENANCE OF SCR/NOX REDUCTION EQUIP"/>
    <x v="1"/>
    <s v="0311 - TRIMBLE COUNTY 1 - GENERATION"/>
    <x v="1"/>
    <s v="PNTL: TOTAL NON-LABOR"/>
    <s v="TC-SCR"/>
    <s v="SCR Maint / Oper"/>
    <s v="GEN MTC: ENVIRONMENTAL"/>
    <s v="P42100: GENERATION"/>
    <n v="866"/>
    <n v="866"/>
    <n v="866"/>
    <n v="55473"/>
    <n v="866"/>
    <n v="866"/>
    <n v="16053"/>
    <n v="866"/>
    <n v="866"/>
    <n v="866"/>
    <n v="866"/>
    <n v="866"/>
    <n v="80183"/>
    <n v="60137.25"/>
    <n v="0"/>
  </r>
  <r>
    <s v="PPLETO: TOTAL OPERATING EXPENSE"/>
    <m/>
    <n v="512101"/>
    <s v="MAINTENANCE OF SCR/NOX REDUCTION EQUIP"/>
    <x v="1"/>
    <s v="0311 - TRIMBLE COUNTY 1 - GENERATION"/>
    <x v="2"/>
    <s v="PNTL: TOTAL NON-LABOR"/>
    <s v="TC-SCR"/>
    <s v="SCR Maint / Oper"/>
    <s v="GEN MTC: ENVIRONMENTAL"/>
    <s v="P42100: GENERATION"/>
    <n v="883"/>
    <n v="883"/>
    <n v="883"/>
    <n v="57088"/>
    <n v="883"/>
    <n v="883"/>
    <n v="16374"/>
    <n v="883"/>
    <n v="883"/>
    <n v="883"/>
    <n v="883"/>
    <n v="883"/>
    <n v="82291"/>
    <n v="61718.25"/>
    <n v="0"/>
  </r>
  <r>
    <s v="PPLETO: TOTAL OPERATING EXPENSE"/>
    <m/>
    <n v="502900"/>
    <s v="STM EXP(EX SDRS.SPP) - INDIRECT"/>
    <x v="1"/>
    <s v="0321 - TRIMBLE COUNTY 2 - GENERATION"/>
    <x v="4"/>
    <s v="PNTL: TOTAL NON-LABOR"/>
    <s v="MA41KU"/>
    <s v="MA41KU TC2"/>
    <s v="OTHER"/>
    <s v="P42100: GENERATION"/>
    <n v="891"/>
    <n v="891"/>
    <n v="891"/>
    <n v="891"/>
    <n v="891"/>
    <n v="891"/>
    <n v="891"/>
    <n v="891"/>
    <n v="891"/>
    <n v="974"/>
    <n v="891"/>
    <n v="1252"/>
    <n v="11133"/>
    <n v="0"/>
    <n v="8349.75"/>
  </r>
  <r>
    <s v="PPLETO: TOTAL OPERATING EXPENSE"/>
    <m/>
    <n v="512101"/>
    <s v="MAINTENANCE OF SCR/NOX REDUCTION EQUIP"/>
    <x v="1"/>
    <s v="0311 - TRIMBLE COUNTY 1 - GENERATION"/>
    <x v="3"/>
    <s v="PNTL: TOTAL NON-LABOR"/>
    <s v="TC-SCR"/>
    <s v="SCR Maint / Oper"/>
    <s v="GEN MTC: ENVIRONMENTAL"/>
    <s v="P42100: GENERATION"/>
    <n v="901"/>
    <n v="901"/>
    <n v="901"/>
    <n v="58753"/>
    <n v="901"/>
    <n v="901"/>
    <n v="16701"/>
    <n v="901"/>
    <n v="901"/>
    <n v="901"/>
    <n v="901"/>
    <n v="901"/>
    <n v="84459"/>
    <n v="63344.25"/>
    <n v="0"/>
  </r>
  <r>
    <s v="PPLETO: TOTAL OPERATING EXPENSE"/>
    <m/>
    <n v="512101"/>
    <s v="MAINTENANCE OF SCR/NOX REDUCTION EQUIP"/>
    <x v="1"/>
    <s v="0311 - TRIMBLE COUNTY 1 - GENERATION"/>
    <x v="4"/>
    <s v="PNTL: TOTAL NON-LABOR"/>
    <s v="TC-SCR"/>
    <s v="SCR Maint / Oper"/>
    <s v="GEN MTC: ENVIRONMENTAL"/>
    <s v="P42100: GENERATION"/>
    <n v="919"/>
    <n v="919"/>
    <n v="919"/>
    <n v="60468"/>
    <n v="919"/>
    <n v="919"/>
    <n v="17036"/>
    <n v="919"/>
    <n v="919"/>
    <n v="919"/>
    <n v="919"/>
    <n v="919"/>
    <n v="86690"/>
    <n v="65017.5"/>
    <n v="0"/>
  </r>
  <r>
    <s v="PPLETO: TOTAL OPERATING EXPENSE"/>
    <m/>
    <n v="502900"/>
    <s v="STM EXP(EX SDRS.SPP) - INDIRECT"/>
    <x v="1"/>
    <s v="0321 - TRIMBLE COUNTY 2 - GENERATION"/>
    <x v="8"/>
    <s v="PNTL: TOTAL NON-LABOR"/>
    <s v="MA40LGE"/>
    <s v="MASS ALLOC 40 BUDGET"/>
    <s v="GEN O M: OTHER"/>
    <s v="P42100: GENERATION"/>
    <n v="949"/>
    <n v="949"/>
    <n v="949"/>
    <n v="949"/>
    <n v="949"/>
    <n v="949"/>
    <n v="949"/>
    <n v="949"/>
    <n v="949"/>
    <n v="1037"/>
    <n v="949"/>
    <n v="1334"/>
    <n v="11856"/>
    <n v="0"/>
    <n v="8892"/>
  </r>
  <r>
    <s v="PPLETO: TOTAL OPERATING EXPENSE"/>
    <m/>
    <n v="502900"/>
    <s v="STM EXP(EX SDRS.SPP) - INDIRECT"/>
    <x v="1"/>
    <s v="0321 - TRIMBLE COUNTY 2 - GENERATION"/>
    <x v="9"/>
    <s v="PNTL: TOTAL NON-LABOR"/>
    <s v="MA40LGE"/>
    <s v="MASS ALLOC 40 BUDGET"/>
    <s v="GEN O M: OTHER"/>
    <s v="P42100: GENERATION"/>
    <n v="949"/>
    <n v="949"/>
    <n v="949"/>
    <n v="949"/>
    <n v="949"/>
    <n v="949"/>
    <n v="949"/>
    <n v="949"/>
    <n v="949"/>
    <n v="1037"/>
    <n v="949"/>
    <n v="1334"/>
    <n v="11856"/>
    <n v="0"/>
    <n v="8892"/>
  </r>
  <r>
    <s v="PPLETO: TOTAL OPERATING EXPENSE"/>
    <m/>
    <n v="502900"/>
    <s v="STM EXP(EX SDRS.SPP) - INDIRECT"/>
    <x v="1"/>
    <s v="0321 - TRIMBLE COUNTY 2 - GENERATION"/>
    <x v="0"/>
    <s v="PNTL: TOTAL NON-LABOR"/>
    <s v="MA40LGE"/>
    <s v="MASS ALLOC 40 BUDGET"/>
    <s v="GEN O M: OTHER"/>
    <s v="P42100: GENERATION"/>
    <n v="977"/>
    <n v="977"/>
    <n v="977"/>
    <n v="977"/>
    <n v="977"/>
    <n v="977"/>
    <n v="977"/>
    <n v="977"/>
    <n v="977"/>
    <n v="1069"/>
    <n v="977"/>
    <n v="1374"/>
    <n v="12212"/>
    <n v="0"/>
    <n v="9159"/>
  </r>
  <r>
    <s v="PPLETO: TOTAL OPERATING EXPENSE"/>
    <m/>
    <n v="512011"/>
    <s v="INSTR/CNTRL-ENVRNL"/>
    <x v="1"/>
    <s v="0321 - TRIMBLE COUNTY 2 - GENERATION"/>
    <x v="5"/>
    <s v="PNTL: TOTAL NON-LABOR"/>
    <s v="TC-PAC"/>
    <s v="TC2 Powder Activated Carbon System "/>
    <s v="GEN MTC: ENVIRONMENTAL"/>
    <s v="P42100: GENERATION"/>
    <n v="1000"/>
    <n v="1000"/>
    <n v="1000"/>
    <n v="1000"/>
    <n v="1000"/>
    <n v="1000"/>
    <n v="1000"/>
    <n v="1000"/>
    <n v="1000"/>
    <n v="1000"/>
    <n v="1000"/>
    <n v="1000"/>
    <n v="12000"/>
    <n v="0"/>
    <n v="9000"/>
  </r>
  <r>
    <s v="PPLETO: TOTAL OPERATING EXPENSE"/>
    <m/>
    <n v="512011"/>
    <s v="INSTR/CNTRL-ENVRNL"/>
    <x v="1"/>
    <s v="0321 - TRIMBLE COUNTY 2 - GENERATION"/>
    <x v="6"/>
    <s v="PNTL: TOTAL NON-LABOR"/>
    <s v="TC-PAC"/>
    <s v="TC2 Powder Activated Carbon System "/>
    <s v="GEN MTC: ENVIRONMENTAL"/>
    <s v="P42100: GENERATION"/>
    <n v="1000"/>
    <n v="1000"/>
    <n v="1000"/>
    <n v="1000"/>
    <n v="1000"/>
    <n v="1000"/>
    <n v="1000"/>
    <n v="1000"/>
    <n v="1000"/>
    <n v="1000"/>
    <n v="1000"/>
    <n v="1000"/>
    <n v="12000"/>
    <n v="0"/>
    <n v="9000"/>
  </r>
  <r>
    <s v="PPLETO: TOTAL OPERATING EXPENSE"/>
    <m/>
    <n v="512011"/>
    <s v="INSTR/CNTRL-ENVRNL"/>
    <x v="1"/>
    <s v="0321 - TRIMBLE COUNTY 2 - GENERATION"/>
    <x v="7"/>
    <s v="PNTL: TOTAL NON-LABOR"/>
    <s v="TC-PAC"/>
    <s v="TC2 Powder Activated Carbon System "/>
    <s v="GEN MTC: ENVIRONMENTAL"/>
    <s v="P42100: GENERATION"/>
    <n v="1000"/>
    <n v="1000"/>
    <n v="1000"/>
    <n v="1000"/>
    <n v="1000"/>
    <n v="1000"/>
    <n v="1000"/>
    <n v="1000"/>
    <n v="1000"/>
    <n v="1000"/>
    <n v="1000"/>
    <n v="1000"/>
    <n v="12000"/>
    <n v="0"/>
    <n v="9000"/>
  </r>
  <r>
    <s v="PPLETO: TOTAL OPERATING EXPENSE"/>
    <m/>
    <n v="512011"/>
    <s v="INSTR/CNTRL-ENVRNL"/>
    <x v="1"/>
    <s v="0321 - TRIMBLE COUNTY 2 - GENERATION"/>
    <x v="8"/>
    <s v="PNTL: TOTAL NON-LABOR"/>
    <s v="TC-PAC"/>
    <s v="TC2 Powder Activated Carbon System "/>
    <s v="GEN MTC: ENVIRONMENTAL"/>
    <s v="P42100: GENERATION"/>
    <n v="1000"/>
    <n v="1000"/>
    <n v="1000"/>
    <n v="1000"/>
    <n v="1000"/>
    <n v="1000"/>
    <n v="1000"/>
    <n v="1000"/>
    <n v="1000"/>
    <n v="1000"/>
    <n v="1000"/>
    <n v="1000"/>
    <n v="12000"/>
    <n v="0"/>
    <n v="9000"/>
  </r>
  <r>
    <s v="PPLETO: TOTAL OPERATING EXPENSE"/>
    <m/>
    <n v="512011"/>
    <s v="INSTR/CNTRL-ENVRNL"/>
    <x v="1"/>
    <s v="0321 - TRIMBLE COUNTY 2 - GENERATION"/>
    <x v="9"/>
    <s v="PNTL: TOTAL NON-LABOR"/>
    <s v="TC-PAC"/>
    <s v="TC2 Powder Activated Carbon System "/>
    <s v="GEN MTC: ENVIRONMENTAL"/>
    <s v="P42100: GENERATION"/>
    <n v="1000"/>
    <n v="1000"/>
    <n v="1000"/>
    <n v="1000"/>
    <n v="1000"/>
    <n v="1000"/>
    <n v="1000"/>
    <n v="1000"/>
    <n v="1000"/>
    <n v="1000"/>
    <n v="1000"/>
    <n v="1000"/>
    <n v="12000"/>
    <n v="0"/>
    <n v="9000"/>
  </r>
  <r>
    <s v="PPLETO: TOTAL OPERATING EXPENSE"/>
    <m/>
    <n v="512100"/>
    <s v="MTCE-BOILER PLANT"/>
    <x v="1"/>
    <s v="0321 - TRIMBLE COUNTY 2 - GENERATION"/>
    <x v="5"/>
    <s v="PNTL: TOTAL NON-LABOR"/>
    <s v="TC-AS-"/>
    <s v="Auxiliary Steam System"/>
    <s v="GEN MTC: TURBINE/GENERATOR"/>
    <s v="P42100: GENERATION"/>
    <n v="1000"/>
    <n v="1000"/>
    <n v="1000"/>
    <n v="1000"/>
    <n v="1000"/>
    <n v="1000"/>
    <n v="1000"/>
    <n v="1000"/>
    <n v="1000"/>
    <n v="1000"/>
    <n v="1000"/>
    <n v="1000"/>
    <n v="12000"/>
    <n v="0"/>
    <n v="9000"/>
  </r>
  <r>
    <s v="PPLETO: TOTAL OPERATING EXPENSE"/>
    <m/>
    <n v="512100"/>
    <s v="MTCE-BOILER PLANT"/>
    <x v="1"/>
    <s v="0321 - TRIMBLE COUNTY 2 - GENERATION"/>
    <x v="6"/>
    <s v="PNTL: TOTAL NON-LABOR"/>
    <s v="TC-AS-"/>
    <s v="Auxiliary Steam System"/>
    <s v="GEN MTC: TURBINE/GENERATOR"/>
    <s v="P42100: GENERATION"/>
    <n v="1000"/>
    <n v="1000"/>
    <n v="1000"/>
    <n v="1000"/>
    <n v="1000"/>
    <n v="1000"/>
    <n v="1000"/>
    <n v="1000"/>
    <n v="1000"/>
    <n v="1000"/>
    <n v="1000"/>
    <n v="1000"/>
    <n v="12000"/>
    <n v="0"/>
    <n v="9000"/>
  </r>
  <r>
    <s v="PPLETO: TOTAL OPERATING EXPENSE"/>
    <m/>
    <n v="512100"/>
    <s v="MTCE-BOILER PLANT"/>
    <x v="1"/>
    <s v="0321 - TRIMBLE COUNTY 2 - GENERATION"/>
    <x v="7"/>
    <s v="PNTL: TOTAL NON-LABOR"/>
    <s v="TC-AS-"/>
    <s v="Auxiliary Steam System"/>
    <s v="GEN MTC: TURBINE/GENERATOR"/>
    <s v="P42100: GENERATION"/>
    <n v="1000"/>
    <n v="1000"/>
    <n v="1000"/>
    <n v="1000"/>
    <n v="1000"/>
    <n v="1000"/>
    <n v="1000"/>
    <n v="1000"/>
    <n v="1000"/>
    <n v="1000"/>
    <n v="1000"/>
    <n v="1000"/>
    <n v="12000"/>
    <n v="0"/>
    <n v="9000"/>
  </r>
  <r>
    <s v="PPLETO: TOTAL OPERATING EXPENSE"/>
    <m/>
    <n v="512100"/>
    <s v="MTCE-BOILER PLANT"/>
    <x v="1"/>
    <s v="0321 - TRIMBLE COUNTY 2 - GENERATION"/>
    <x v="8"/>
    <s v="PNTL: TOTAL NON-LABOR"/>
    <s v="TC-AS-"/>
    <s v="Auxiliary Steam System"/>
    <s v="GEN MTC: TURBINE/GENERATOR"/>
    <s v="P42100: GENERATION"/>
    <n v="1000"/>
    <n v="1000"/>
    <n v="1000"/>
    <n v="1000"/>
    <n v="1000"/>
    <n v="1000"/>
    <n v="1000"/>
    <n v="1000"/>
    <n v="1000"/>
    <n v="1000"/>
    <n v="1000"/>
    <n v="1000"/>
    <n v="12000"/>
    <n v="0"/>
    <n v="9000"/>
  </r>
  <r>
    <s v="PPLETO: TOTAL OPERATING EXPENSE"/>
    <m/>
    <n v="512100"/>
    <s v="MTCE-BOILER PLANT"/>
    <x v="1"/>
    <s v="0321 - TRIMBLE COUNTY 2 - GENERATION"/>
    <x v="9"/>
    <s v="PNTL: TOTAL NON-LABOR"/>
    <s v="TC-AS-"/>
    <s v="Auxiliary Steam System"/>
    <s v="GEN MTC: TURBINE/GENERATOR"/>
    <s v="P42100: GENERATION"/>
    <n v="1000"/>
    <n v="1000"/>
    <n v="1000"/>
    <n v="1000"/>
    <n v="1000"/>
    <n v="1000"/>
    <n v="1000"/>
    <n v="1000"/>
    <n v="1000"/>
    <n v="1000"/>
    <n v="1000"/>
    <n v="1000"/>
    <n v="12000"/>
    <n v="0"/>
    <n v="9000"/>
  </r>
  <r>
    <s v="PPLETO: TOTAL OPERATING EXPENSE"/>
    <m/>
    <n v="502900"/>
    <s v="STM EXP(EX SDRS.SPP) - INDIRECT"/>
    <x v="1"/>
    <s v="0321 - TRIMBLE COUNTY 2 - GENERATION"/>
    <x v="1"/>
    <s v="PNTL: TOTAL NON-LABOR"/>
    <s v="MA40LGE"/>
    <s v="MASS ALLOC 40 BUDGET"/>
    <s v="GEN O M: OTHER"/>
    <s v="P42100: GENERATION"/>
    <n v="1006"/>
    <n v="1006"/>
    <n v="1006"/>
    <n v="1006"/>
    <n v="1006"/>
    <n v="1006"/>
    <n v="1006"/>
    <n v="1006"/>
    <n v="1006"/>
    <n v="1101"/>
    <n v="1006"/>
    <n v="1415"/>
    <n v="12578"/>
    <n v="0"/>
    <n v="9433.5"/>
  </r>
  <r>
    <s v="PPLETO: TOTAL OPERATING EXPENSE"/>
    <m/>
    <n v="512011"/>
    <s v="INSTR/CNTRL-ENVRNL"/>
    <x v="1"/>
    <s v="0321 - TRIMBLE COUNTY 2 - GENERATION"/>
    <x v="0"/>
    <s v="PNTL: TOTAL NON-LABOR"/>
    <s v="TC-PAC"/>
    <s v="TC2 Powder Activated Carbon System "/>
    <s v="GEN MTC: ENVIRONMENTAL"/>
    <s v="P42100: GENERATION"/>
    <n v="1020"/>
    <n v="1020"/>
    <n v="1020"/>
    <n v="1020"/>
    <n v="1020"/>
    <n v="1020"/>
    <n v="1020"/>
    <n v="1020"/>
    <n v="1020"/>
    <n v="1020"/>
    <n v="1020"/>
    <n v="1020"/>
    <n v="12240"/>
    <n v="0"/>
    <n v="9180"/>
  </r>
  <r>
    <s v="PPLETO: TOTAL OPERATING EXPENSE"/>
    <m/>
    <n v="512100"/>
    <s v="MTCE-BOILER PLANT"/>
    <x v="1"/>
    <s v="0321 - TRIMBLE COUNTY 2 - GENERATION"/>
    <x v="0"/>
    <s v="PNTL: TOTAL NON-LABOR"/>
    <s v="TC-AS-"/>
    <s v="Auxiliary Steam System"/>
    <s v="GEN MTC: TURBINE/GENERATOR"/>
    <s v="P42100: GENERATION"/>
    <n v="1030"/>
    <n v="1030"/>
    <n v="1030"/>
    <n v="1030"/>
    <n v="1030"/>
    <n v="1030"/>
    <n v="1030"/>
    <n v="1030"/>
    <n v="1030"/>
    <n v="1030"/>
    <n v="1030"/>
    <n v="1030"/>
    <n v="12360"/>
    <n v="0"/>
    <n v="9270"/>
  </r>
  <r>
    <s v="PPLETO: TOTAL OPERATING EXPENSE"/>
    <m/>
    <n v="502900"/>
    <s v="STM EXP(EX SDRS.SPP) - INDIRECT"/>
    <x v="1"/>
    <s v="0321 - TRIMBLE COUNTY 2 - GENERATION"/>
    <x v="2"/>
    <s v="PNTL: TOTAL NON-LABOR"/>
    <s v="MA40LGE"/>
    <s v="MASS ALLOC 40 BUDGET"/>
    <s v="GEN O M: OTHER"/>
    <s v="P42100: GENERATION"/>
    <n v="1036"/>
    <n v="1036"/>
    <n v="1036"/>
    <n v="1036"/>
    <n v="1036"/>
    <n v="1036"/>
    <n v="1036"/>
    <n v="1036"/>
    <n v="1036"/>
    <n v="1134"/>
    <n v="1036"/>
    <n v="1457"/>
    <n v="12955"/>
    <n v="0"/>
    <n v="9716.25"/>
  </r>
  <r>
    <s v="PPLETO: TOTAL OPERATING EXPENSE"/>
    <m/>
    <n v="512011"/>
    <s v="INSTR/CNTRL-ENVRNL"/>
    <x v="1"/>
    <s v="0321 - TRIMBLE COUNTY 2 - GENERATION"/>
    <x v="1"/>
    <s v="PNTL: TOTAL NON-LABOR"/>
    <s v="TC-PAC"/>
    <s v="TC2 Powder Activated Carbon System "/>
    <s v="GEN MTC: ENVIRONMENTAL"/>
    <s v="P42100: GENERATION"/>
    <n v="1040"/>
    <n v="1040"/>
    <n v="1040"/>
    <n v="1040"/>
    <n v="1040"/>
    <n v="1040"/>
    <n v="1040"/>
    <n v="1040"/>
    <n v="1040"/>
    <n v="1040"/>
    <n v="1040"/>
    <n v="1040"/>
    <n v="12485"/>
    <n v="0"/>
    <n v="9363.75"/>
  </r>
  <r>
    <s v="PPLETO: TOTAL OPERATING EXPENSE"/>
    <m/>
    <n v="512100"/>
    <s v="MTCE-BOILER PLANT"/>
    <x v="1"/>
    <s v="0321 - TRIMBLE COUNTY 2 - GENERATION"/>
    <x v="1"/>
    <s v="PNTL: TOTAL NON-LABOR"/>
    <s v="TC-AS-"/>
    <s v="Auxiliary Steam System"/>
    <s v="GEN MTC: TURBINE/GENERATOR"/>
    <s v="P42100: GENERATION"/>
    <n v="1061"/>
    <n v="1061"/>
    <n v="1061"/>
    <n v="1061"/>
    <n v="1061"/>
    <n v="1061"/>
    <n v="1061"/>
    <n v="1061"/>
    <n v="1061"/>
    <n v="1061"/>
    <n v="1061"/>
    <n v="1061"/>
    <n v="12731"/>
    <n v="0"/>
    <n v="9548.25"/>
  </r>
  <r>
    <s v="PPLETO: TOTAL OPERATING EXPENSE"/>
    <m/>
    <n v="512011"/>
    <s v="INSTR/CNTRL-ENVRNL"/>
    <x v="1"/>
    <s v="0321 - TRIMBLE COUNTY 2 - GENERATION"/>
    <x v="2"/>
    <s v="PNTL: TOTAL NON-LABOR"/>
    <s v="TC-PAC"/>
    <s v="TC2 Powder Activated Carbon System "/>
    <s v="GEN MTC: ENVIRONMENTAL"/>
    <s v="P42100: GENERATION"/>
    <n v="1061"/>
    <n v="1061"/>
    <n v="1061"/>
    <n v="1061"/>
    <n v="1061"/>
    <n v="1061"/>
    <n v="1061"/>
    <n v="1061"/>
    <n v="1061"/>
    <n v="1061"/>
    <n v="1061"/>
    <n v="1061"/>
    <n v="12734"/>
    <n v="0"/>
    <n v="9550.5"/>
  </r>
  <r>
    <s v="PPLETO: TOTAL OPERATING EXPENSE"/>
    <m/>
    <n v="502900"/>
    <s v="STM EXP(EX SDRS.SPP) - INDIRECT"/>
    <x v="1"/>
    <s v="0321 - TRIMBLE COUNTY 2 - GENERATION"/>
    <x v="3"/>
    <s v="PNTL: TOTAL NON-LABOR"/>
    <s v="MA40LGE"/>
    <s v="MASS ALLOC 40 BUDGET"/>
    <s v="GEN O M: OTHER"/>
    <s v="P42100: GENERATION"/>
    <n v="1068"/>
    <n v="1068"/>
    <n v="1068"/>
    <n v="1068"/>
    <n v="1068"/>
    <n v="1068"/>
    <n v="1068"/>
    <n v="1068"/>
    <n v="1068"/>
    <n v="1168"/>
    <n v="1068"/>
    <n v="1501"/>
    <n v="13344"/>
    <n v="0"/>
    <n v="10008"/>
  </r>
  <r>
    <s v="PPLETO: TOTAL OPERATING EXPENSE"/>
    <m/>
    <n v="500900"/>
    <s v="OPER SUPER/ENG - INDIRECT"/>
    <x v="1"/>
    <s v="0311 - TRIMBLE COUNTY 1 - GENERATION"/>
    <x v="9"/>
    <s v="PLTL: TOTAL LABOR"/>
    <s v="MA42LGE"/>
    <s v="MA42LGE TC"/>
    <s v="OTHER"/>
    <s v="P42100: GENERATION"/>
    <n v="1071"/>
    <n v="2160"/>
    <n v="2438"/>
    <n v="2457"/>
    <n v="2760"/>
    <n v="3326"/>
    <n v="2976"/>
    <n v="2823"/>
    <n v="3186"/>
    <n v="2670"/>
    <n v="4569"/>
    <n v="4172"/>
    <n v="34606"/>
    <n v="25954.5"/>
    <n v="0"/>
  </r>
  <r>
    <s v="PPLETO: TOTAL OPERATING EXPENSE"/>
    <m/>
    <n v="500900"/>
    <s v="OPER SUPER/ENG - INDIRECT"/>
    <x v="1"/>
    <s v="0301 - TRIMBLE COUNTY COMMON-GENERATION"/>
    <x v="5"/>
    <s v="PNTL: TOTAL NON-LABOR"/>
    <n v="124642"/>
    <s v="LGE VP Pwr Prod"/>
    <s v="GEN OPS: PLANT OPERATION"/>
    <s v="P42100: GENERATION"/>
    <n v="1080"/>
    <n v="1080"/>
    <n v="1080"/>
    <n v="1080"/>
    <n v="1080"/>
    <n v="1080"/>
    <n v="1080"/>
    <n v="1080"/>
    <n v="1080"/>
    <n v="1080"/>
    <n v="1080"/>
    <n v="1080"/>
    <n v="12954"/>
    <n v="3917.0604307859999"/>
    <n v="5798.4395692140006"/>
  </r>
  <r>
    <s v="PPLETO: TOTAL OPERATING EXPENSE"/>
    <m/>
    <n v="500900"/>
    <s v="OPER SUPER/ENG - INDIRECT"/>
    <x v="1"/>
    <s v="0301 - TRIMBLE COUNTY COMMON-GENERATION"/>
    <x v="6"/>
    <s v="PNTL: TOTAL NON-LABOR"/>
    <n v="124642"/>
    <s v="LGE VP Pwr Prod"/>
    <s v="GEN OPS: PLANT OPERATION"/>
    <s v="P42100: GENERATION"/>
    <n v="1080"/>
    <n v="1080"/>
    <n v="1080"/>
    <n v="1080"/>
    <n v="1080"/>
    <n v="1080"/>
    <n v="1080"/>
    <n v="1080"/>
    <n v="1080"/>
    <n v="1080"/>
    <n v="1080"/>
    <n v="1080"/>
    <n v="12954"/>
    <n v="3917.0604307859999"/>
    <n v="5798.4395692140006"/>
  </r>
  <r>
    <s v="PPLETO: TOTAL OPERATING EXPENSE"/>
    <m/>
    <n v="500900"/>
    <s v="OPER SUPER/ENG - INDIRECT"/>
    <x v="1"/>
    <s v="0301 - TRIMBLE COUNTY COMMON-GENERATION"/>
    <x v="7"/>
    <s v="PNTL: TOTAL NON-LABOR"/>
    <n v="124642"/>
    <s v="LGE VP Pwr Prod"/>
    <s v="GEN OPS: PLANT OPERATION"/>
    <s v="P42100: GENERATION"/>
    <n v="1080"/>
    <n v="1080"/>
    <n v="1080"/>
    <n v="1080"/>
    <n v="1080"/>
    <n v="1080"/>
    <n v="1080"/>
    <n v="1080"/>
    <n v="1080"/>
    <n v="1080"/>
    <n v="1080"/>
    <n v="1080"/>
    <n v="12954"/>
    <n v="3917.0604307859999"/>
    <n v="5798.4395692140006"/>
  </r>
  <r>
    <s v="PPLETO: TOTAL OPERATING EXPENSE"/>
    <m/>
    <n v="500900"/>
    <s v="OPER SUPER/ENG - INDIRECT"/>
    <x v="1"/>
    <s v="0301 - TRIMBLE COUNTY COMMON-GENERATION"/>
    <x v="8"/>
    <s v="PNTL: TOTAL NON-LABOR"/>
    <n v="124642"/>
    <s v="LGE VP Pwr Prod"/>
    <s v="GEN OPS: PLANT OPERATION"/>
    <s v="P42100: GENERATION"/>
    <n v="1080"/>
    <n v="1080"/>
    <n v="1080"/>
    <n v="1080"/>
    <n v="1080"/>
    <n v="1080"/>
    <n v="1080"/>
    <n v="1080"/>
    <n v="1080"/>
    <n v="1080"/>
    <n v="1080"/>
    <n v="1080"/>
    <n v="12954"/>
    <n v="3917.0604307859999"/>
    <n v="5798.4395692140006"/>
  </r>
  <r>
    <s v="PPLETO: TOTAL OPERATING EXPENSE"/>
    <m/>
    <n v="512011"/>
    <s v="INSTR/CNTRL-ENVRNL"/>
    <x v="1"/>
    <s v="0321 - TRIMBLE COUNTY 2 - GENERATION"/>
    <x v="3"/>
    <s v="PNTL: TOTAL NON-LABOR"/>
    <s v="TC-PAC"/>
    <s v="TC2 Powder Activated Carbon System "/>
    <s v="GEN MTC: ENVIRONMENTAL"/>
    <s v="P42100: GENERATION"/>
    <n v="1082"/>
    <n v="1082"/>
    <n v="1082"/>
    <n v="1082"/>
    <n v="1082"/>
    <n v="1082"/>
    <n v="1082"/>
    <n v="1082"/>
    <n v="1082"/>
    <n v="1082"/>
    <n v="1082"/>
    <n v="1082"/>
    <n v="12989"/>
    <n v="0"/>
    <n v="9741.75"/>
  </r>
  <r>
    <s v="PPLETO: TOTAL OPERATING EXPENSE"/>
    <m/>
    <n v="512100"/>
    <s v="MTCE-BOILER PLANT"/>
    <x v="1"/>
    <s v="0321 - TRIMBLE COUNTY 2 - GENERATION"/>
    <x v="2"/>
    <s v="PNTL: TOTAL NON-LABOR"/>
    <s v="TC-AS-"/>
    <s v="Auxiliary Steam System"/>
    <s v="GEN MTC: TURBINE/GENERATOR"/>
    <s v="P42100: GENERATION"/>
    <n v="1093"/>
    <n v="1093"/>
    <n v="1093"/>
    <n v="1093"/>
    <n v="1093"/>
    <n v="1093"/>
    <n v="1093"/>
    <n v="1093"/>
    <n v="1093"/>
    <n v="1093"/>
    <n v="1093"/>
    <n v="1093"/>
    <n v="13112"/>
    <n v="0"/>
    <n v="9834"/>
  </r>
  <r>
    <s v="PPLETO: TOTAL OPERATING EXPENSE"/>
    <m/>
    <n v="502900"/>
    <s v="STM EXP(EX SDRS.SPP) - INDIRECT"/>
    <x v="1"/>
    <s v="0321 - TRIMBLE COUNTY 2 - GENERATION"/>
    <x v="4"/>
    <s v="PNTL: TOTAL NON-LABOR"/>
    <s v="MA40LGE"/>
    <s v="MASS ALLOC 40 BUDGET"/>
    <s v="GEN O M: OTHER"/>
    <s v="P42100: GENERATION"/>
    <n v="1100"/>
    <n v="1100"/>
    <n v="1100"/>
    <n v="1100"/>
    <n v="1100"/>
    <n v="1100"/>
    <n v="1100"/>
    <n v="1100"/>
    <n v="1100"/>
    <n v="1203"/>
    <n v="1100"/>
    <n v="1546"/>
    <n v="13745"/>
    <n v="0"/>
    <n v="10308.75"/>
  </r>
  <r>
    <s v="PPLETO: TOTAL OPERATING EXPENSE"/>
    <m/>
    <n v="500900"/>
    <s v="OPER SUPER/ENG - INDIRECT"/>
    <x v="1"/>
    <s v="0301 - TRIMBLE COUNTY COMMON-GENERATION"/>
    <x v="9"/>
    <s v="PNTL: TOTAL NON-LABOR"/>
    <n v="124642"/>
    <s v="LGE VP Pwr Prod"/>
    <s v="GEN OPS: PLANT OPERATION"/>
    <s v="P42100: GENERATION"/>
    <n v="1101"/>
    <n v="1101"/>
    <n v="1101"/>
    <n v="1101"/>
    <n v="1101"/>
    <n v="1101"/>
    <n v="1101"/>
    <n v="1101"/>
    <n v="1101"/>
    <n v="1101"/>
    <n v="1101"/>
    <n v="1101"/>
    <n v="13210"/>
    <n v="3994.47030189"/>
    <n v="5913.02969811"/>
  </r>
  <r>
    <s v="PPLETO: TOTAL OPERATING EXPENSE"/>
    <m/>
    <n v="502900"/>
    <s v="STM EXP(EX SDRS.SPP) - INDIRECT"/>
    <x v="1"/>
    <s v="0311 - TRIMBLE COUNTY 1 - GENERATION"/>
    <x v="7"/>
    <s v="PNTL: TOTAL NON-LABOR"/>
    <s v="MA40LGE"/>
    <s v="MASS ALLOC 40 BUDGET"/>
    <s v="GEN O M: OTHER"/>
    <s v="P42100: GENERATION"/>
    <n v="1103"/>
    <n v="1103"/>
    <n v="1103"/>
    <n v="1012"/>
    <n v="739"/>
    <n v="739"/>
    <n v="739"/>
    <n v="739"/>
    <n v="739"/>
    <n v="799"/>
    <n v="739"/>
    <n v="999"/>
    <n v="10554"/>
    <n v="7915.5"/>
    <n v="0"/>
  </r>
  <r>
    <s v="PPLETO: TOTAL OPERATING EXPENSE"/>
    <m/>
    <n v="502900"/>
    <s v="STM EXP(EX SDRS.SPP) - INDIRECT"/>
    <x v="1"/>
    <s v="0311 - TRIMBLE COUNTY 1 - GENERATION"/>
    <x v="6"/>
    <s v="PNTL: TOTAL NON-LABOR"/>
    <s v="MA40LGE"/>
    <s v="MASS ALLOC 40 BUDGET"/>
    <s v="GEN O M: OTHER"/>
    <s v="P42100: GENERATION"/>
    <n v="1103"/>
    <n v="1103"/>
    <n v="1103"/>
    <n v="1103"/>
    <n v="1103"/>
    <n v="1103"/>
    <n v="1103"/>
    <n v="1103"/>
    <n v="1103"/>
    <n v="1163"/>
    <n v="1103"/>
    <n v="1363"/>
    <n v="13556"/>
    <n v="10167"/>
    <n v="0"/>
  </r>
  <r>
    <s v="PPLETO: TOTAL OPERATING EXPENSE"/>
    <m/>
    <n v="500900"/>
    <s v="OPER SUPER/ENG - INDIRECT"/>
    <x v="1"/>
    <s v="0311 - TRIMBLE COUNTY 1 - GENERATION"/>
    <x v="0"/>
    <s v="PLTL: TOTAL LABOR"/>
    <s v="MA42LGE"/>
    <s v="MA42LGE TC"/>
    <s v="OTHER"/>
    <s v="P42100: GENERATION"/>
    <n v="1103"/>
    <n v="2225"/>
    <n v="2511"/>
    <n v="2530"/>
    <n v="2843"/>
    <n v="3425"/>
    <n v="3065"/>
    <n v="2908"/>
    <n v="3281"/>
    <n v="2750"/>
    <n v="4706"/>
    <n v="4297"/>
    <n v="35644"/>
    <n v="26733"/>
    <n v="0"/>
  </r>
  <r>
    <s v="PPLETO: TOTAL OPERATING EXPENSE"/>
    <m/>
    <n v="512011"/>
    <s v="INSTR/CNTRL-ENVRNL"/>
    <x v="1"/>
    <s v="0321 - TRIMBLE COUNTY 2 - GENERATION"/>
    <x v="4"/>
    <s v="PNTL: TOTAL NON-LABOR"/>
    <s v="TC-PAC"/>
    <s v="TC2 Powder Activated Carbon System "/>
    <s v="GEN MTC: ENVIRONMENTAL"/>
    <s v="P42100: GENERATION"/>
    <n v="1104"/>
    <n v="1104"/>
    <n v="1104"/>
    <n v="1104"/>
    <n v="1104"/>
    <n v="1104"/>
    <n v="1104"/>
    <n v="1104"/>
    <n v="1104"/>
    <n v="1104"/>
    <n v="1104"/>
    <n v="1104"/>
    <n v="13249"/>
    <n v="0"/>
    <n v="9936.75"/>
  </r>
  <r>
    <s v="PPLETO: TOTAL OPERATING EXPENSE"/>
    <m/>
    <n v="500900"/>
    <s v="OPER SUPER/ENG - INDIRECT"/>
    <x v="1"/>
    <s v="0301 - TRIMBLE COUNTY COMMON-GENERATION"/>
    <x v="0"/>
    <s v="PNTL: TOTAL NON-LABOR"/>
    <n v="124642"/>
    <s v="LGE VP Pwr Prod"/>
    <s v="GEN OPS: PLANT OPERATION"/>
    <s v="P42100: GENERATION"/>
    <n v="1123"/>
    <n v="1123"/>
    <n v="1123"/>
    <n v="1123"/>
    <n v="1123"/>
    <n v="1123"/>
    <n v="1123"/>
    <n v="1123"/>
    <n v="1123"/>
    <n v="1123"/>
    <n v="1123"/>
    <n v="1123"/>
    <n v="13474"/>
    <n v="4074.299231466"/>
    <n v="6031.2007685340004"/>
  </r>
  <r>
    <s v="PPLETO: TOTAL OPERATING EXPENSE"/>
    <m/>
    <n v="512100"/>
    <s v="MTCE-BOILER PLANT"/>
    <x v="1"/>
    <s v="0321 - TRIMBLE COUNTY 2 - GENERATION"/>
    <x v="3"/>
    <s v="PNTL: TOTAL NON-LABOR"/>
    <s v="TC-AS-"/>
    <s v="Auxiliary Steam System"/>
    <s v="GEN MTC: TURBINE/GENERATOR"/>
    <s v="P42100: GENERATION"/>
    <n v="1126"/>
    <n v="1126"/>
    <n v="1126"/>
    <n v="1126"/>
    <n v="1126"/>
    <n v="1126"/>
    <n v="1126"/>
    <n v="1126"/>
    <n v="1126"/>
    <n v="1126"/>
    <n v="1126"/>
    <n v="1126"/>
    <n v="13506"/>
    <n v="0"/>
    <n v="10129.5"/>
  </r>
  <r>
    <s v="PPLETO: TOTAL OPERATING EXPENSE"/>
    <m/>
    <n v="500900"/>
    <s v="OPER SUPER/ENG - INDIRECT"/>
    <x v="1"/>
    <s v="0311 - TRIMBLE COUNTY 1 - GENERATION"/>
    <x v="1"/>
    <s v="PLTL: TOTAL LABOR"/>
    <s v="MA42LGE"/>
    <s v="MA42LGE TC"/>
    <s v="OTHER"/>
    <s v="P42100: GENERATION"/>
    <n v="1136"/>
    <n v="2291"/>
    <n v="2586"/>
    <n v="2606"/>
    <n v="2929"/>
    <n v="3528"/>
    <n v="3157"/>
    <n v="2995"/>
    <n v="3380"/>
    <n v="2833"/>
    <n v="4847"/>
    <n v="4426"/>
    <n v="36714"/>
    <n v="27535.5"/>
    <n v="0"/>
  </r>
  <r>
    <s v="PPLETO: TOTAL OPERATING EXPENSE"/>
    <m/>
    <n v="500900"/>
    <s v="OPER SUPER/ENG - INDIRECT"/>
    <x v="1"/>
    <s v="0301 - TRIMBLE COUNTY COMMON-GENERATION"/>
    <x v="1"/>
    <s v="PNTL: TOTAL NON-LABOR"/>
    <n v="124642"/>
    <s v="LGE VP Pwr Prod"/>
    <s v="GEN OPS: PLANT OPERATION"/>
    <s v="P42100: GENERATION"/>
    <n v="1145"/>
    <n v="1145"/>
    <n v="1145"/>
    <n v="1145"/>
    <n v="1145"/>
    <n v="1145"/>
    <n v="1145"/>
    <n v="1145"/>
    <n v="1145"/>
    <n v="1145"/>
    <n v="1145"/>
    <n v="1145"/>
    <n v="13744"/>
    <n v="4155.9424548959996"/>
    <n v="6152.0575451040004"/>
  </r>
  <r>
    <s v="PPLETO: TOTAL OPERATING EXPENSE"/>
    <m/>
    <n v="502900"/>
    <s v="STM EXP(EX SDRS.SPP) - INDIRECT"/>
    <x v="1"/>
    <s v="0311 - TRIMBLE COUNTY 1 - GENERATION"/>
    <x v="5"/>
    <s v="PNTL: TOTAL NON-LABOR"/>
    <s v="MA40LGE"/>
    <s v="MASS ALLOC 40 BUDGET"/>
    <s v="GEN O M: OTHER"/>
    <s v="P42100: GENERATION"/>
    <n v="1148"/>
    <n v="1148"/>
    <n v="1148"/>
    <n v="1148"/>
    <n v="1148"/>
    <n v="1148"/>
    <n v="1148"/>
    <n v="1148"/>
    <n v="1148"/>
    <n v="1208"/>
    <n v="1148"/>
    <n v="1409"/>
    <n v="14102"/>
    <n v="10576.5"/>
    <n v="0"/>
  </r>
  <r>
    <s v="PPLETO: TOTAL OPERATING EXPENSE"/>
    <m/>
    <n v="512100"/>
    <s v="MTCE-BOILER PLANT"/>
    <x v="1"/>
    <s v="0321 - TRIMBLE COUNTY 2 - GENERATION"/>
    <x v="4"/>
    <s v="PNTL: TOTAL NON-LABOR"/>
    <s v="TC-AS-"/>
    <s v="Auxiliary Steam System"/>
    <s v="GEN MTC: TURBINE/GENERATOR"/>
    <s v="P42100: GENERATION"/>
    <n v="1159"/>
    <n v="1159"/>
    <n v="1159"/>
    <n v="1159"/>
    <n v="1159"/>
    <n v="1159"/>
    <n v="1159"/>
    <n v="1159"/>
    <n v="1159"/>
    <n v="1159"/>
    <n v="1159"/>
    <n v="1159"/>
    <n v="13912"/>
    <n v="0"/>
    <n v="10434"/>
  </r>
  <r>
    <s v="PPLETO: TOTAL OPERATING EXPENSE"/>
    <m/>
    <n v="500900"/>
    <s v="OPER SUPER/ENG - INDIRECT"/>
    <x v="1"/>
    <s v="0301 - TRIMBLE COUNTY COMMON-GENERATION"/>
    <x v="2"/>
    <s v="PNTL: TOTAL NON-LABOR"/>
    <n v="124642"/>
    <s v="LGE VP Pwr Prod"/>
    <s v="GEN OPS: PLANT OPERATION"/>
    <s v="P42100: GENERATION"/>
    <n v="1168"/>
    <n v="1168"/>
    <n v="1168"/>
    <n v="1168"/>
    <n v="1168"/>
    <n v="1168"/>
    <n v="1168"/>
    <n v="1168"/>
    <n v="1168"/>
    <n v="1168"/>
    <n v="1168"/>
    <n v="1168"/>
    <n v="14019"/>
    <n v="4239.0975898709994"/>
    <n v="6275.1524101290006"/>
  </r>
  <r>
    <s v="PPLETO: TOTAL OPERATING EXPENSE"/>
    <m/>
    <n v="500900"/>
    <s v="OPER SUPER/ENG - INDIRECT"/>
    <x v="1"/>
    <s v="0311 - TRIMBLE COUNTY 1 - GENERATION"/>
    <x v="2"/>
    <s v="PLTL: TOTAL LABOR"/>
    <s v="MA42LGE"/>
    <s v="MA42LGE TC"/>
    <s v="OTHER"/>
    <s v="P42100: GENERATION"/>
    <n v="1170"/>
    <n v="2360"/>
    <n v="2664"/>
    <n v="2684"/>
    <n v="3016"/>
    <n v="3634"/>
    <n v="3252"/>
    <n v="3085"/>
    <n v="3481"/>
    <n v="2917"/>
    <n v="4992"/>
    <n v="4559"/>
    <n v="37814"/>
    <n v="28360.5"/>
    <n v="0"/>
  </r>
  <r>
    <s v="PPLETO: TOTAL OPERATING EXPENSE"/>
    <m/>
    <n v="500900"/>
    <s v="OPER SUPER/ENG - INDIRECT"/>
    <x v="1"/>
    <s v="0301 - TRIMBLE COUNTY COMMON-GENERATION"/>
    <x v="3"/>
    <s v="PNTL: TOTAL NON-LABOR"/>
    <n v="124642"/>
    <s v="LGE VP Pwr Prod"/>
    <s v="GEN OPS: PLANT OPERATION"/>
    <s v="P42100: GENERATION"/>
    <n v="1192"/>
    <n v="1192"/>
    <n v="1192"/>
    <n v="1192"/>
    <n v="1192"/>
    <n v="1192"/>
    <n v="1192"/>
    <n v="1192"/>
    <n v="1192"/>
    <n v="1192"/>
    <n v="1192"/>
    <n v="1192"/>
    <n v="14298"/>
    <n v="4323.4622540820001"/>
    <n v="6400.0377459179999"/>
  </r>
  <r>
    <s v="PPLETO: TOTAL OPERATING EXPENSE"/>
    <m/>
    <n v="500900"/>
    <s v="OPER SUPER/ENG - INDIRECT"/>
    <x v="1"/>
    <s v="0311 - TRIMBLE COUNTY 1 - GENERATION"/>
    <x v="3"/>
    <s v="PLTL: TOTAL LABOR"/>
    <s v="MA42LGE"/>
    <s v="MA42LGE TC"/>
    <s v="OTHER"/>
    <s v="P42100: GENERATION"/>
    <n v="1205"/>
    <n v="2431"/>
    <n v="2744"/>
    <n v="2765"/>
    <n v="3107"/>
    <n v="3743"/>
    <n v="3349"/>
    <n v="3177"/>
    <n v="3586"/>
    <n v="3005"/>
    <n v="5142"/>
    <n v="4696"/>
    <n v="38949"/>
    <n v="29211.75"/>
    <n v="0"/>
  </r>
  <r>
    <s v="PPLETO: TOTAL OPERATING EXPENSE"/>
    <m/>
    <n v="500900"/>
    <s v="OPER SUPER/ENG - INDIRECT"/>
    <x v="1"/>
    <s v="0301 - TRIMBLE COUNTY COMMON-GENERATION"/>
    <x v="4"/>
    <s v="PNTL: TOTAL NON-LABOR"/>
    <n v="124642"/>
    <s v="LGE VP Pwr Prod"/>
    <s v="GEN OPS: PLANT OPERATION"/>
    <s v="P42100: GENERATION"/>
    <n v="1215"/>
    <n v="1215"/>
    <n v="1215"/>
    <n v="1215"/>
    <n v="1215"/>
    <n v="1215"/>
    <n v="1215"/>
    <n v="1215"/>
    <n v="1215"/>
    <n v="1215"/>
    <n v="1215"/>
    <n v="1215"/>
    <n v="14585"/>
    <n v="4410.2459767649998"/>
    <n v="6528.5040232350002"/>
  </r>
  <r>
    <s v="PPLETO: TOTAL OPERATING EXPENSE"/>
    <m/>
    <n v="500900"/>
    <s v="OPER SUPER/ENG - INDIRECT"/>
    <x v="1"/>
    <s v="0311 - TRIMBLE COUNTY 1 - GENERATION"/>
    <x v="4"/>
    <s v="PLTL: TOTAL LABOR"/>
    <s v="MA42LGE"/>
    <s v="MA42LGE TC"/>
    <s v="OTHER"/>
    <s v="P42100: GENERATION"/>
    <n v="1241"/>
    <n v="2504"/>
    <n v="2826"/>
    <n v="2848"/>
    <n v="3200"/>
    <n v="3855"/>
    <n v="3450"/>
    <n v="3273"/>
    <n v="3693"/>
    <n v="3095"/>
    <n v="5297"/>
    <n v="4837"/>
    <n v="40119"/>
    <n v="30089.25"/>
    <n v="0"/>
  </r>
  <r>
    <s v="PPLETO: TOTAL OPERATING EXPENSE"/>
    <m/>
    <n v="500900"/>
    <s v="OPER SUPER/ENG - INDIRECT"/>
    <x v="1"/>
    <s v="0321 - TRIMBLE COUNTY 2 - GENERATION"/>
    <x v="9"/>
    <s v="PLTL: TOTAL LABOR"/>
    <s v="MA60KU"/>
    <s v="MA 60 KU"/>
    <s v="OTHER"/>
    <s v="P42100: GENERATION"/>
    <n v="1284"/>
    <n v="2590"/>
    <n v="2924"/>
    <n v="2947"/>
    <n v="3311"/>
    <n v="3989"/>
    <n v="3569"/>
    <n v="3386"/>
    <n v="3821"/>
    <n v="3202"/>
    <n v="5480"/>
    <n v="5004"/>
    <n v="41508"/>
    <n v="0"/>
    <n v="31131"/>
  </r>
  <r>
    <s v="PPLETO: TOTAL OPERATING EXPENSE"/>
    <m/>
    <n v="511100"/>
    <s v="MTCE-STRUCTURES"/>
    <x v="1"/>
    <s v="0301 - TRIMBLE COUNTY COMMON-GENERATION"/>
    <x v="6"/>
    <s v="PNTL: TOTAL NON-LABOR"/>
    <s v="MA50COM"/>
    <s v="Mass Allocation 50 "/>
    <s v="OTHER"/>
    <s v="P42100: GENERATION"/>
    <n v="1294"/>
    <n v="1259"/>
    <n v="1271"/>
    <n v="1374"/>
    <n v="1358"/>
    <n v="1548"/>
    <n v="1506"/>
    <n v="1522"/>
    <n v="1585"/>
    <n v="1314"/>
    <n v="1605"/>
    <n v="1291"/>
    <n v="16927"/>
    <n v="5118.4253444429996"/>
    <n v="7576.8246555570004"/>
  </r>
  <r>
    <s v="PPLETO: TOTAL OPERATING EXPENSE"/>
    <m/>
    <n v="511100"/>
    <s v="MTCE-STRUCTURES"/>
    <x v="1"/>
    <s v="0301 - TRIMBLE COUNTY COMMON-GENERATION"/>
    <x v="9"/>
    <s v="PNTL: TOTAL NON-LABOR"/>
    <s v="MA50COM"/>
    <s v="Mass Allocation 50 "/>
    <s v="OTHER"/>
    <s v="P42100: GENERATION"/>
    <n v="1299"/>
    <n v="1264"/>
    <n v="1276"/>
    <n v="1379"/>
    <n v="1363"/>
    <n v="1554"/>
    <n v="1511"/>
    <n v="1527"/>
    <n v="1590"/>
    <n v="1320"/>
    <n v="1610"/>
    <n v="1296"/>
    <n v="16988"/>
    <n v="5136.870665292"/>
    <n v="7604.129334708"/>
  </r>
  <r>
    <s v="PPLETO: TOTAL OPERATING EXPENSE"/>
    <m/>
    <n v="502900"/>
    <s v="STM EXP(EX SDRS.SPP) - INDIRECT"/>
    <x v="1"/>
    <s v="0321 - TRIMBLE COUNTY 2 - GENERATION"/>
    <x v="7"/>
    <s v="PNTL: TOTAL NON-LABOR"/>
    <s v="MA41KU"/>
    <s v="MA41KU TC2"/>
    <s v="OTHER"/>
    <s v="P42100: GENERATION"/>
    <n v="1323"/>
    <n v="1323"/>
    <n v="1323"/>
    <n v="1214"/>
    <n v="886"/>
    <n v="886"/>
    <n v="886"/>
    <n v="886"/>
    <n v="886"/>
    <n v="958"/>
    <n v="886"/>
    <n v="1199"/>
    <n v="12658"/>
    <n v="0"/>
    <n v="9493.5"/>
  </r>
  <r>
    <s v="PPLETO: TOTAL OPERATING EXPENSE"/>
    <m/>
    <n v="502900"/>
    <s v="STM EXP(EX SDRS.SPP) - INDIRECT"/>
    <x v="1"/>
    <s v="0321 - TRIMBLE COUNTY 2 - GENERATION"/>
    <x v="6"/>
    <s v="PNTL: TOTAL NON-LABOR"/>
    <s v="MA41KU"/>
    <s v="MA41KU TC2"/>
    <s v="OTHER"/>
    <s v="P42100: GENERATION"/>
    <n v="1323"/>
    <n v="1323"/>
    <n v="1323"/>
    <n v="1323"/>
    <n v="1323"/>
    <n v="1323"/>
    <n v="1323"/>
    <n v="1323"/>
    <n v="1323"/>
    <n v="1395"/>
    <n v="1323"/>
    <n v="1635"/>
    <n v="16259"/>
    <n v="0"/>
    <n v="12194.25"/>
  </r>
  <r>
    <s v="PPLETO: TOTAL OPERATING EXPENSE"/>
    <m/>
    <n v="500900"/>
    <s v="OPER SUPER/ENG - INDIRECT"/>
    <x v="1"/>
    <s v="0321 - TRIMBLE COUNTY 2 - GENERATION"/>
    <x v="0"/>
    <s v="PLTL: TOTAL LABOR"/>
    <s v="MA60KU"/>
    <s v="MA 60 KU"/>
    <s v="OTHER"/>
    <s v="P42100: GENERATION"/>
    <n v="1323"/>
    <n v="2668"/>
    <n v="3012"/>
    <n v="3035"/>
    <n v="3410"/>
    <n v="4108"/>
    <n v="3676"/>
    <n v="3488"/>
    <n v="3936"/>
    <n v="3298"/>
    <n v="5645"/>
    <n v="5154"/>
    <n v="42753"/>
    <n v="0"/>
    <n v="32064.75"/>
  </r>
  <r>
    <s v="PPLETO: TOTAL OPERATING EXPENSE"/>
    <m/>
    <n v="511100"/>
    <s v="MTCE-STRUCTURES"/>
    <x v="1"/>
    <s v="0301 - TRIMBLE COUNTY COMMON-GENERATION"/>
    <x v="0"/>
    <s v="PNTL: TOTAL NON-LABOR"/>
    <s v="MA50COM"/>
    <s v="Mass Allocation 50 "/>
    <s v="OTHER"/>
    <s v="P42100: GENERATION"/>
    <n v="1335"/>
    <n v="1299"/>
    <n v="1311"/>
    <n v="1417"/>
    <n v="1401"/>
    <n v="1597"/>
    <n v="1553"/>
    <n v="1570"/>
    <n v="1634"/>
    <n v="1356"/>
    <n v="1655"/>
    <n v="1332"/>
    <n v="17459"/>
    <n v="5279.2927328309997"/>
    <n v="7814.9572671690003"/>
  </r>
  <r>
    <s v="PPLETO: TOTAL OPERATING EXPENSE"/>
    <m/>
    <n v="500900"/>
    <s v="OPER SUPER/ENG - INDIRECT"/>
    <x v="1"/>
    <s v="0321 - TRIMBLE COUNTY 2 - GENERATION"/>
    <x v="1"/>
    <s v="PLTL: TOTAL LABOR"/>
    <s v="MA60KU"/>
    <s v="MA 60 KU"/>
    <s v="OTHER"/>
    <s v="P42100: GENERATION"/>
    <n v="1363"/>
    <n v="2748"/>
    <n v="3102"/>
    <n v="3126"/>
    <n v="3513"/>
    <n v="4232"/>
    <n v="3786"/>
    <n v="3592"/>
    <n v="4054"/>
    <n v="3397"/>
    <n v="5814"/>
    <n v="5309"/>
    <n v="44036"/>
    <n v="0"/>
    <n v="33027"/>
  </r>
  <r>
    <s v="PPLETO: TOTAL OPERATING EXPENSE"/>
    <m/>
    <n v="511100"/>
    <s v="MTCE-STRUCTURES"/>
    <x v="1"/>
    <s v="0301 - TRIMBLE COUNTY COMMON-GENERATION"/>
    <x v="1"/>
    <s v="PNTL: TOTAL NON-LABOR"/>
    <s v="MA50COM"/>
    <s v="Mass Allocation 50 "/>
    <s v="OTHER"/>
    <s v="P42100: GENERATION"/>
    <n v="1371"/>
    <n v="1335"/>
    <n v="1347"/>
    <n v="1456"/>
    <n v="1439"/>
    <n v="1641"/>
    <n v="1596"/>
    <n v="1614"/>
    <n v="1680"/>
    <n v="1393"/>
    <n v="1701"/>
    <n v="1368"/>
    <n v="17943"/>
    <n v="5425.6457703870001"/>
    <n v="8031.6042296129999"/>
  </r>
  <r>
    <s v="PPLETO: TOTAL OPERATING EXPENSE"/>
    <m/>
    <n v="502900"/>
    <s v="STM EXP(EX SDRS.SPP) - INDIRECT"/>
    <x v="1"/>
    <s v="0321 - TRIMBLE COUNTY 2 - GENERATION"/>
    <x v="5"/>
    <s v="PNTL: TOTAL NON-LABOR"/>
    <s v="MA41KU"/>
    <s v="MA41KU TC2"/>
    <s v="OTHER"/>
    <s v="P42100: GENERATION"/>
    <n v="1377"/>
    <n v="1377"/>
    <n v="1377"/>
    <n v="1377"/>
    <n v="1377"/>
    <n v="1377"/>
    <n v="1377"/>
    <n v="1377"/>
    <n v="1377"/>
    <n v="1450"/>
    <n v="1377"/>
    <n v="1690"/>
    <n v="16914"/>
    <n v="0"/>
    <n v="12685.5"/>
  </r>
  <r>
    <s v="PPLETO: TOTAL OPERATING EXPENSE"/>
    <m/>
    <n v="500900"/>
    <s v="OPER SUPER/ENG - INDIRECT"/>
    <x v="1"/>
    <s v="0321 - TRIMBLE COUNTY 2 - GENERATION"/>
    <x v="2"/>
    <s v="PLTL: TOTAL LABOR"/>
    <s v="MA60KU"/>
    <s v="MA 60 KU"/>
    <s v="OTHER"/>
    <s v="P42100: GENERATION"/>
    <n v="1403"/>
    <n v="2831"/>
    <n v="3195"/>
    <n v="3220"/>
    <n v="3618"/>
    <n v="4358"/>
    <n v="3900"/>
    <n v="3700"/>
    <n v="4175"/>
    <n v="3499"/>
    <n v="5988"/>
    <n v="5468"/>
    <n v="45356"/>
    <n v="0"/>
    <n v="34017"/>
  </r>
  <r>
    <s v="PPLETO: TOTAL OPERATING EXPENSE"/>
    <m/>
    <n v="511100"/>
    <s v="MTCE-STRUCTURES"/>
    <x v="1"/>
    <s v="0301 - TRIMBLE COUNTY COMMON-GENERATION"/>
    <x v="2"/>
    <s v="PNTL: TOTAL NON-LABOR"/>
    <s v="MA50COM"/>
    <s v="Mass Allocation 50 "/>
    <s v="OTHER"/>
    <s v="P42100: GENERATION"/>
    <n v="1409"/>
    <n v="1371"/>
    <n v="1384"/>
    <n v="1496"/>
    <n v="1479"/>
    <n v="1687"/>
    <n v="1641"/>
    <n v="1659"/>
    <n v="1727"/>
    <n v="1432"/>
    <n v="1749"/>
    <n v="1406"/>
    <n v="18440"/>
    <n v="5575.9297779600001"/>
    <n v="8254.0702220399999"/>
  </r>
  <r>
    <s v="PPLETO: TOTAL OPERATING EXPENSE"/>
    <m/>
    <n v="500900"/>
    <s v="OPER SUPER/ENG - INDIRECT"/>
    <x v="1"/>
    <s v="0321 - TRIMBLE COUNTY 2 - GENERATION"/>
    <x v="3"/>
    <s v="PLTL: TOTAL LABOR"/>
    <s v="MA60KU"/>
    <s v="MA 60 KU"/>
    <s v="OTHER"/>
    <s v="P42100: GENERATION"/>
    <n v="1446"/>
    <n v="2916"/>
    <n v="3291"/>
    <n v="3316"/>
    <n v="3726"/>
    <n v="4489"/>
    <n v="4017"/>
    <n v="3811"/>
    <n v="4301"/>
    <n v="3604"/>
    <n v="6168"/>
    <n v="5632"/>
    <n v="46717"/>
    <n v="0"/>
    <n v="35037.75"/>
  </r>
  <r>
    <s v="PPLETO: TOTAL OPERATING EXPENSE"/>
    <m/>
    <n v="511100"/>
    <s v="MTCE-STRUCTURES"/>
    <x v="1"/>
    <s v="0301 - TRIMBLE COUNTY COMMON-GENERATION"/>
    <x v="3"/>
    <s v="PNTL: TOTAL NON-LABOR"/>
    <s v="MA50COM"/>
    <s v="Mass Allocation 50 "/>
    <s v="OTHER"/>
    <s v="P42100: GENERATION"/>
    <n v="1448"/>
    <n v="1409"/>
    <n v="1422"/>
    <n v="1538"/>
    <n v="1520"/>
    <n v="1734"/>
    <n v="1686"/>
    <n v="1705"/>
    <n v="1775"/>
    <n v="1471"/>
    <n v="1798"/>
    <n v="1445"/>
    <n v="18952"/>
    <n v="5730.7495201679994"/>
    <n v="8483.2504798320006"/>
  </r>
  <r>
    <s v="PPLETO: TOTAL OPERATING EXPENSE"/>
    <m/>
    <n v="511100"/>
    <s v="MTCE-STRUCTURES"/>
    <x v="1"/>
    <s v="0301 - TRIMBLE COUNTY COMMON-GENERATION"/>
    <x v="7"/>
    <s v="PNTL: TOTAL NON-LABOR"/>
    <s v="MA50COM"/>
    <s v="Mass Allocation 50 "/>
    <s v="OTHER"/>
    <s v="P42100: GENERATION"/>
    <n v="1475"/>
    <n v="1388"/>
    <n v="1399"/>
    <n v="1555"/>
    <n v="1539"/>
    <n v="1782"/>
    <n v="1740"/>
    <n v="1756"/>
    <n v="1766"/>
    <n v="1496"/>
    <n v="1786"/>
    <n v="1419"/>
    <n v="19101"/>
    <n v="5775.8044842089994"/>
    <n v="8549.9455157909997"/>
  </r>
  <r>
    <s v="PPLETO: TOTAL OPERATING EXPENSE"/>
    <m/>
    <n v="511100"/>
    <s v="MTCE-STRUCTURES"/>
    <x v="1"/>
    <s v="0301 - TRIMBLE COUNTY COMMON-GENERATION"/>
    <x v="4"/>
    <s v="PNTL: TOTAL NON-LABOR"/>
    <s v="MA50COM"/>
    <s v="Mass Allocation 50 "/>
    <s v="OTHER"/>
    <s v="P42100: GENERATION"/>
    <n v="1488"/>
    <n v="1448"/>
    <n v="1461"/>
    <n v="1581"/>
    <n v="1562"/>
    <n v="1783"/>
    <n v="1733"/>
    <n v="1753"/>
    <n v="1825"/>
    <n v="1512"/>
    <n v="1848"/>
    <n v="1485"/>
    <n v="19479"/>
    <n v="5890.1049970109998"/>
    <n v="8719.1450029890002"/>
  </r>
  <r>
    <s v="PPLETO: TOTAL OPERATING EXPENSE"/>
    <m/>
    <n v="500900"/>
    <s v="OPER SUPER/ENG - INDIRECT"/>
    <x v="1"/>
    <s v="0321 - TRIMBLE COUNTY 2 - GENERATION"/>
    <x v="4"/>
    <s v="PLTL: TOTAL LABOR"/>
    <s v="MA60KU"/>
    <s v="MA 60 KU"/>
    <s v="OTHER"/>
    <s v="P42100: GENERATION"/>
    <n v="1489"/>
    <n v="3003"/>
    <n v="3390"/>
    <n v="3416"/>
    <n v="3838"/>
    <n v="4624"/>
    <n v="4138"/>
    <n v="3925"/>
    <n v="4430"/>
    <n v="3712"/>
    <n v="6353"/>
    <n v="5801"/>
    <n v="48120"/>
    <n v="0"/>
    <n v="36090"/>
  </r>
  <r>
    <s v="PPLETO: TOTAL OPERATING EXPENSE"/>
    <m/>
    <n v="502100"/>
    <s v="STM EXP(EX SDRS.SPP)"/>
    <x v="1"/>
    <s v="0301 - TRIMBLE COUNTY COMMON-GENERATION"/>
    <x v="5"/>
    <s v="PNTL: TOTAL NON-LABOR"/>
    <s v="GSSLCCRLL"/>
    <s v="GS SL CCR LF Well MonitorLGE"/>
    <s v="GEN OPS: PLANT OPERATION"/>
    <s v="P42100: GENERATION"/>
    <n v="1580"/>
    <n v="2237"/>
    <n v="1580"/>
    <n v="1580"/>
    <n v="1580"/>
    <n v="1580"/>
    <n v="1580"/>
    <n v="1580"/>
    <n v="1580"/>
    <n v="1580"/>
    <n v="1580"/>
    <n v="1580"/>
    <n v="19617"/>
    <n v="5931.8337556529996"/>
    <n v="8780.9162443469995"/>
  </r>
  <r>
    <s v="PPLETO: TOTAL OPERATING EXPENSE"/>
    <m/>
    <n v="502900"/>
    <s v="STM EXP(EX SDRS.SPP) - INDIRECT"/>
    <x v="1"/>
    <s v="0301 - TRIMBLE COUNTY COMMON-GENERATION"/>
    <x v="8"/>
    <s v="PNTL: TOTAL NON-LABOR"/>
    <s v="MA50COM"/>
    <s v="Mass Allocation 50 "/>
    <s v="OTHER"/>
    <s v="P42100: GENERATION"/>
    <n v="1589"/>
    <n v="1589"/>
    <n v="1589"/>
    <n v="1589"/>
    <n v="1589"/>
    <n v="1589"/>
    <n v="1589"/>
    <n v="1589"/>
    <n v="1589"/>
    <n v="1738"/>
    <n v="1589"/>
    <n v="2235"/>
    <n v="19863"/>
    <n v="6006.2198036669997"/>
    <n v="8891.0301963330003"/>
  </r>
  <r>
    <s v="PPLETO: TOTAL OPERATING EXPENSE"/>
    <m/>
    <n v="502900"/>
    <s v="STM EXP(EX SDRS.SPP) - INDIRECT"/>
    <x v="1"/>
    <s v="0301 - TRIMBLE COUNTY COMMON-GENERATION"/>
    <x v="9"/>
    <s v="PNTL: TOTAL NON-LABOR"/>
    <s v="MA50COM"/>
    <s v="Mass Allocation 50 "/>
    <s v="OTHER"/>
    <s v="P42100: GENERATION"/>
    <n v="1589"/>
    <n v="1589"/>
    <n v="1589"/>
    <n v="1589"/>
    <n v="1589"/>
    <n v="1589"/>
    <n v="1589"/>
    <n v="1589"/>
    <n v="1589"/>
    <n v="1738"/>
    <n v="1589"/>
    <n v="2235"/>
    <n v="19863"/>
    <n v="6006.2198036669997"/>
    <n v="8891.0301963330003"/>
  </r>
  <r>
    <s v="PPLETO: TOTAL OPERATING EXPENSE"/>
    <m/>
    <n v="512101"/>
    <s v="MAINTENANCE OF SCR/NOX REDUCTION EQUIP"/>
    <x v="1"/>
    <s v="0321 - TRIMBLE COUNTY 2 - GENERATION"/>
    <x v="5"/>
    <s v="PNTL: TOTAL NON-LABOR"/>
    <s v="MA41KU"/>
    <s v="MA41KU TC2"/>
    <s v="OTHER"/>
    <s v="P42100: GENERATION"/>
    <n v="1629"/>
    <n v="1629"/>
    <n v="1629"/>
    <n v="7730"/>
    <n v="34029"/>
    <n v="17019"/>
    <n v="1629"/>
    <n v="15304"/>
    <n v="1629"/>
    <n v="1629"/>
    <n v="1629"/>
    <n v="1629"/>
    <n v="87109"/>
    <n v="0"/>
    <n v="65331.75"/>
  </r>
  <r>
    <s v="PPLETO: TOTAL OPERATING EXPENSE"/>
    <m/>
    <n v="512101"/>
    <s v="MAINTENANCE OF SCR/NOX REDUCTION EQUIP"/>
    <x v="1"/>
    <s v="0321 - TRIMBLE COUNTY 2 - GENERATION"/>
    <x v="6"/>
    <s v="PNTL: TOTAL NON-LABOR"/>
    <s v="MA41KU"/>
    <s v="MA41KU TC2"/>
    <s v="OTHER"/>
    <s v="P42100: GENERATION"/>
    <n v="1629"/>
    <n v="1629"/>
    <n v="1629"/>
    <n v="7730"/>
    <n v="34029"/>
    <n v="17019"/>
    <n v="1629"/>
    <n v="15304"/>
    <n v="1629"/>
    <n v="1629"/>
    <n v="1629"/>
    <n v="1629"/>
    <n v="87109"/>
    <n v="0"/>
    <n v="65331.75"/>
  </r>
  <r>
    <s v="PPLETO: TOTAL OPERATING EXPENSE"/>
    <m/>
    <n v="512101"/>
    <s v="MAINTENANCE OF SCR/NOX REDUCTION EQUIP"/>
    <x v="1"/>
    <s v="0321 - TRIMBLE COUNTY 2 - GENERATION"/>
    <x v="7"/>
    <s v="PNTL: TOTAL NON-LABOR"/>
    <s v="MA41KU"/>
    <s v="MA41KU TC2"/>
    <s v="OTHER"/>
    <s v="P42100: GENERATION"/>
    <n v="1629"/>
    <n v="1629"/>
    <n v="1629"/>
    <n v="7730"/>
    <n v="34029"/>
    <n v="17019"/>
    <n v="1629"/>
    <n v="15304"/>
    <n v="1629"/>
    <n v="1629"/>
    <n v="1629"/>
    <n v="1629"/>
    <n v="87109"/>
    <n v="0"/>
    <n v="65331.75"/>
  </r>
  <r>
    <s v="PPLETO: TOTAL OPERATING EXPENSE"/>
    <m/>
    <n v="512101"/>
    <s v="MAINTENANCE OF SCR/NOX REDUCTION EQUIP"/>
    <x v="1"/>
    <s v="0321 - TRIMBLE COUNTY 2 - GENERATION"/>
    <x v="8"/>
    <s v="PNTL: TOTAL NON-LABOR"/>
    <s v="MA41KU"/>
    <s v="MA41KU TC2"/>
    <s v="OTHER"/>
    <s v="P42100: GENERATION"/>
    <n v="1629"/>
    <n v="1629"/>
    <n v="1629"/>
    <n v="7730"/>
    <n v="34029"/>
    <n v="17019"/>
    <n v="1629"/>
    <n v="15304"/>
    <n v="1629"/>
    <n v="1629"/>
    <n v="1629"/>
    <n v="1629"/>
    <n v="87109"/>
    <n v="0"/>
    <n v="65331.75"/>
  </r>
  <r>
    <s v="PPLETO: TOTAL OPERATING EXPENSE"/>
    <m/>
    <n v="512101"/>
    <s v="MAINTENANCE OF SCR/NOX REDUCTION EQUIP"/>
    <x v="1"/>
    <s v="0321 - TRIMBLE COUNTY 2 - GENERATION"/>
    <x v="9"/>
    <s v="PNTL: TOTAL NON-LABOR"/>
    <s v="MA41KU"/>
    <s v="MA41KU TC2"/>
    <s v="OTHER"/>
    <s v="P42100: GENERATION"/>
    <n v="1629"/>
    <n v="1629"/>
    <n v="1629"/>
    <n v="7730"/>
    <n v="34029"/>
    <n v="17019"/>
    <n v="1629"/>
    <n v="15304"/>
    <n v="1629"/>
    <n v="1629"/>
    <n v="1629"/>
    <n v="1629"/>
    <n v="87109"/>
    <n v="0"/>
    <n v="65331.75"/>
  </r>
  <r>
    <s v="PPLETO: TOTAL OPERATING EXPENSE"/>
    <m/>
    <n v="502900"/>
    <s v="STM EXP(EX SDRS.SPP) - INDIRECT"/>
    <x v="1"/>
    <s v="0321 - TRIMBLE COUNTY 2 - GENERATION"/>
    <x v="7"/>
    <s v="PNTL: TOTAL NON-LABOR"/>
    <s v="MA40LGE"/>
    <s v="MASS ALLOC 40 BUDGET"/>
    <s v="GEN O M: OTHER"/>
    <s v="P42100: GENERATION"/>
    <n v="1633"/>
    <n v="1633"/>
    <n v="1633"/>
    <n v="1499"/>
    <n v="1094"/>
    <n v="1094"/>
    <n v="1094"/>
    <n v="1094"/>
    <n v="1094"/>
    <n v="1183"/>
    <n v="1094"/>
    <n v="1480"/>
    <n v="15628"/>
    <n v="0"/>
    <n v="11721"/>
  </r>
  <r>
    <s v="PPLETO: TOTAL OPERATING EXPENSE"/>
    <m/>
    <n v="502900"/>
    <s v="STM EXP(EX SDRS.SPP) - INDIRECT"/>
    <x v="1"/>
    <s v="0321 - TRIMBLE COUNTY 2 - GENERATION"/>
    <x v="6"/>
    <s v="PNTL: TOTAL NON-LABOR"/>
    <s v="MA40LGE"/>
    <s v="MASS ALLOC 40 BUDGET"/>
    <s v="GEN O M: OTHER"/>
    <s v="P42100: GENERATION"/>
    <n v="1633"/>
    <n v="1633"/>
    <n v="1633"/>
    <n v="1633"/>
    <n v="1633"/>
    <n v="1633"/>
    <n v="1633"/>
    <n v="1633"/>
    <n v="1633"/>
    <n v="1722"/>
    <n v="1633"/>
    <n v="2019"/>
    <n v="20073"/>
    <n v="0"/>
    <n v="15054.75"/>
  </r>
  <r>
    <s v="PPLETO: TOTAL OPERATING EXPENSE"/>
    <m/>
    <n v="502900"/>
    <s v="STM EXP(EX SDRS.SPP) - INDIRECT"/>
    <x v="1"/>
    <s v="0301 - TRIMBLE COUNTY COMMON-GENERATION"/>
    <x v="0"/>
    <s v="PNTL: TOTAL NON-LABOR"/>
    <s v="MA50COM"/>
    <s v="Mass Allocation 50 "/>
    <s v="OTHER"/>
    <s v="P42100: GENERATION"/>
    <n v="1637"/>
    <n v="1637"/>
    <n v="1637"/>
    <n v="1637"/>
    <n v="1637"/>
    <n v="1637"/>
    <n v="1637"/>
    <n v="1637"/>
    <n v="1637"/>
    <n v="1790"/>
    <n v="1637"/>
    <n v="2302"/>
    <n v="20459"/>
    <n v="6186.4396598309995"/>
    <n v="9157.8103401690005"/>
  </r>
  <r>
    <s v="PPLETO: TOTAL OPERATING EXPENSE"/>
    <m/>
    <n v="512101"/>
    <s v="MAINTENANCE OF SCR/NOX REDUCTION EQUIP"/>
    <x v="1"/>
    <s v="0321 - TRIMBLE COUNTY 2 - GENERATION"/>
    <x v="0"/>
    <s v="PNTL: TOTAL NON-LABOR"/>
    <s v="MA41KU"/>
    <s v="MA41KU TC2"/>
    <s v="OTHER"/>
    <s v="P42100: GENERATION"/>
    <n v="1662"/>
    <n v="1662"/>
    <n v="1662"/>
    <n v="7885"/>
    <n v="35034"/>
    <n v="17514"/>
    <n v="1662"/>
    <n v="15748"/>
    <n v="1662"/>
    <n v="1662"/>
    <n v="1662"/>
    <n v="1662"/>
    <n v="89478"/>
    <n v="0"/>
    <n v="67108.5"/>
  </r>
  <r>
    <s v="PPLETO: TOTAL OPERATING EXPENSE"/>
    <m/>
    <n v="502900"/>
    <s v="STM EXP(EX SDRS.SPP) - INDIRECT"/>
    <x v="1"/>
    <s v="0301 - TRIMBLE COUNTY COMMON-GENERATION"/>
    <x v="1"/>
    <s v="PNTL: TOTAL NON-LABOR"/>
    <s v="MA50COM"/>
    <s v="Mass Allocation 50 "/>
    <s v="OTHER"/>
    <s v="P42100: GENERATION"/>
    <n v="1686"/>
    <n v="1686"/>
    <n v="1686"/>
    <n v="1686"/>
    <n v="1686"/>
    <n v="1686"/>
    <n v="1686"/>
    <n v="1686"/>
    <n v="1686"/>
    <n v="1844"/>
    <n v="1686"/>
    <n v="2371"/>
    <n v="21073"/>
    <n v="6372.1023975569997"/>
    <n v="9432.6476024429994"/>
  </r>
  <r>
    <s v="PPLETO: TOTAL OPERATING EXPENSE"/>
    <m/>
    <n v="511100"/>
    <s v="MTCE-STRUCTURES"/>
    <x v="1"/>
    <s v="0301 - TRIMBLE COUNTY COMMON-GENERATION"/>
    <x v="5"/>
    <s v="PNTL: TOTAL NON-LABOR"/>
    <s v="MA50COM"/>
    <s v="Mass Allocation 50 "/>
    <s v="OTHER"/>
    <s v="P42100: GENERATION"/>
    <n v="1696"/>
    <n v="1608"/>
    <n v="1620"/>
    <n v="1776"/>
    <n v="1760"/>
    <n v="2003"/>
    <n v="1960"/>
    <n v="1977"/>
    <n v="1986"/>
    <n v="1716"/>
    <n v="2006"/>
    <n v="1640"/>
    <n v="21747"/>
    <n v="6575.9080738229995"/>
    <n v="9734.3419261769996"/>
  </r>
  <r>
    <s v="PPLETO: TOTAL OPERATING EXPENSE"/>
    <m/>
    <n v="512101"/>
    <s v="MAINTENANCE OF SCR/NOX REDUCTION EQUIP"/>
    <x v="1"/>
    <s v="0321 - TRIMBLE COUNTY 2 - GENERATION"/>
    <x v="1"/>
    <s v="PNTL: TOTAL NON-LABOR"/>
    <s v="MA41KU"/>
    <s v="MA41KU TC2"/>
    <s v="OTHER"/>
    <s v="P42100: GENERATION"/>
    <n v="1696"/>
    <n v="1696"/>
    <n v="1696"/>
    <n v="8044"/>
    <n v="36070"/>
    <n v="18024"/>
    <n v="1696"/>
    <n v="16204"/>
    <n v="1696"/>
    <n v="1696"/>
    <n v="1696"/>
    <n v="1696"/>
    <n v="91913"/>
    <n v="0"/>
    <n v="68934.75"/>
  </r>
  <r>
    <s v="PPLETO: TOTAL OPERATING EXPENSE"/>
    <m/>
    <n v="506100"/>
    <s v="MISC STM PWR EXP"/>
    <x v="1"/>
    <s v="0301 - TRIMBLE COUNTY COMMON-GENERATION"/>
    <x v="9"/>
    <s v="PNTL: TOTAL NON-LABOR"/>
    <s v="MA50COM"/>
    <s v="Mass Allocation 50 "/>
    <s v="OTHER"/>
    <s v="P42100: GENERATION"/>
    <n v="1701"/>
    <n v="1701"/>
    <n v="1701"/>
    <n v="1701"/>
    <n v="1701"/>
    <n v="1701"/>
    <n v="1701"/>
    <n v="1701"/>
    <n v="1701"/>
    <n v="1701"/>
    <n v="1701"/>
    <n v="1701"/>
    <n v="20406"/>
    <n v="6170.413397454"/>
    <n v="9134.086602546"/>
  </r>
  <r>
    <s v="PPLETO: TOTAL OPERATING EXPENSE"/>
    <m/>
    <n v="502900"/>
    <s v="STM EXP(EX SDRS.SPP) - INDIRECT"/>
    <x v="1"/>
    <s v="0321 - TRIMBLE COUNTY 2 - GENERATION"/>
    <x v="5"/>
    <s v="PNTL: TOTAL NON-LABOR"/>
    <s v="MA40LGE"/>
    <s v="MASS ALLOC 40 BUDGET"/>
    <s v="GEN O M: OTHER"/>
    <s v="P42100: GENERATION"/>
    <n v="1701"/>
    <n v="1701"/>
    <n v="1701"/>
    <n v="1701"/>
    <n v="1701"/>
    <n v="1701"/>
    <n v="1701"/>
    <n v="1701"/>
    <n v="1701"/>
    <n v="1790"/>
    <n v="1701"/>
    <n v="2086"/>
    <n v="20881"/>
    <n v="0"/>
    <n v="15660.75"/>
  </r>
  <r>
    <s v="PPLETO: TOTAL OPERATING EXPENSE"/>
    <m/>
    <n v="512101"/>
    <s v="MAINTENANCE OF SCR/NOX REDUCTION EQUIP"/>
    <x v="1"/>
    <s v="0321 - TRIMBLE COUNTY 2 - GENERATION"/>
    <x v="2"/>
    <s v="PNTL: TOTAL NON-LABOR"/>
    <s v="MA41KU"/>
    <s v="MA41KU TC2"/>
    <s v="OTHER"/>
    <s v="P42100: GENERATION"/>
    <n v="1731"/>
    <n v="1731"/>
    <n v="1731"/>
    <n v="8206"/>
    <n v="37135"/>
    <n v="18548"/>
    <n v="1731"/>
    <n v="16674"/>
    <n v="1731"/>
    <n v="1731"/>
    <n v="1731"/>
    <n v="1731"/>
    <n v="94415"/>
    <n v="0"/>
    <n v="70811.25"/>
  </r>
  <r>
    <s v="PPLETO: TOTAL OPERATING EXPENSE"/>
    <m/>
    <n v="502900"/>
    <s v="STM EXP(EX SDRS.SPP) - INDIRECT"/>
    <x v="1"/>
    <s v="0301 - TRIMBLE COUNTY COMMON-GENERATION"/>
    <x v="2"/>
    <s v="PNTL: TOTAL NON-LABOR"/>
    <s v="MA50COM"/>
    <s v="Mass Allocation 50 "/>
    <s v="OTHER"/>
    <s v="P42100: GENERATION"/>
    <n v="1736"/>
    <n v="1736"/>
    <n v="1736"/>
    <n v="1736"/>
    <n v="1736"/>
    <n v="1736"/>
    <n v="1736"/>
    <n v="1736"/>
    <n v="1736"/>
    <n v="1899"/>
    <n v="1736"/>
    <n v="2442"/>
    <n v="21704"/>
    <n v="6562.9056345359995"/>
    <n v="9715.0943654639996"/>
  </r>
  <r>
    <s v="PPLETO: TOTAL OPERATING EXPENSE"/>
    <m/>
    <n v="506100"/>
    <s v="MISC STM PWR EXP"/>
    <x v="1"/>
    <s v="0301 - TRIMBLE COUNTY COMMON-GENERATION"/>
    <x v="0"/>
    <s v="PNTL: TOTAL NON-LABOR"/>
    <s v="MA50COM"/>
    <s v="Mass Allocation 50 "/>
    <s v="OTHER"/>
    <s v="P42100: GENERATION"/>
    <n v="1736"/>
    <n v="1736"/>
    <n v="1736"/>
    <n v="1736"/>
    <n v="1736"/>
    <n v="1736"/>
    <n v="1736"/>
    <n v="1736"/>
    <n v="1736"/>
    <n v="1736"/>
    <n v="1736"/>
    <n v="1736"/>
    <n v="20838"/>
    <n v="6301.0425549419997"/>
    <n v="9327.4574450580003"/>
  </r>
  <r>
    <s v="PPLETO: TOTAL OPERATING EXPENSE"/>
    <m/>
    <n v="502100"/>
    <s v="STM EXP(EX SDRS.SPP)"/>
    <x v="1"/>
    <s v="0301 - TRIMBLE COUNTY COMMON-GENERATION"/>
    <x v="6"/>
    <s v="PNTL: TOTAL NON-LABOR"/>
    <s v="GSSLCCRLL"/>
    <s v="GS SL CCR LF Well MonitorLGE"/>
    <s v="GEN OPS: PLANT OPERATION"/>
    <s v="P42100: GENERATION"/>
    <n v="1755"/>
    <n v="2155"/>
    <n v="1755"/>
    <n v="1755"/>
    <n v="1755"/>
    <n v="1755"/>
    <n v="1755"/>
    <n v="1755"/>
    <n v="1755"/>
    <n v="1755"/>
    <n v="1755"/>
    <n v="1755"/>
    <n v="21460"/>
    <n v="6489.1243511399998"/>
    <n v="9605.8756488600011"/>
  </r>
  <r>
    <s v="PPLETO: TOTAL OPERATING EXPENSE"/>
    <m/>
    <n v="512101"/>
    <s v="MAINTENANCE OF SCR/NOX REDUCTION EQUIP"/>
    <x v="1"/>
    <s v="0321 - TRIMBLE COUNTY 2 - GENERATION"/>
    <x v="3"/>
    <s v="PNTL: TOTAL NON-LABOR"/>
    <s v="MA41KU"/>
    <s v="MA41KU TC2"/>
    <s v="OTHER"/>
    <s v="P42100: GENERATION"/>
    <n v="1767"/>
    <n v="1767"/>
    <n v="1767"/>
    <n v="8371"/>
    <n v="38233"/>
    <n v="19089"/>
    <n v="1767"/>
    <n v="17159"/>
    <n v="1767"/>
    <n v="1767"/>
    <n v="1767"/>
    <n v="1767"/>
    <n v="96988"/>
    <n v="0"/>
    <n v="72741"/>
  </r>
  <r>
    <s v="PPLETO: TOTAL OPERATING EXPENSE"/>
    <m/>
    <n v="506100"/>
    <s v="MISC STM PWR EXP"/>
    <x v="1"/>
    <s v="0301 - TRIMBLE COUNTY COMMON-GENERATION"/>
    <x v="1"/>
    <s v="PNTL: TOTAL NON-LABOR"/>
    <s v="MA50COM"/>
    <s v="Mass Allocation 50 "/>
    <s v="OTHER"/>
    <s v="P42100: GENERATION"/>
    <n v="1773"/>
    <n v="1773"/>
    <n v="1773"/>
    <n v="1773"/>
    <n v="1773"/>
    <n v="1773"/>
    <n v="1773"/>
    <n v="1773"/>
    <n v="1773"/>
    <n v="1773"/>
    <n v="1773"/>
    <n v="1773"/>
    <n v="21279"/>
    <n v="6434.393153211"/>
    <n v="9524.856846789"/>
  </r>
  <r>
    <s v="PPLETO: TOTAL OPERATING EXPENSE"/>
    <m/>
    <n v="502900"/>
    <s v="STM EXP(EX SDRS.SPP) - INDIRECT"/>
    <x v="1"/>
    <s v="0301 - TRIMBLE COUNTY COMMON-GENERATION"/>
    <x v="3"/>
    <s v="PNTL: TOTAL NON-LABOR"/>
    <s v="MA50COM"/>
    <s v="Mass Allocation 50 "/>
    <s v="OTHER"/>
    <s v="P42100: GENERATION"/>
    <n v="1788"/>
    <n v="1788"/>
    <n v="1788"/>
    <n v="1788"/>
    <n v="1788"/>
    <n v="1788"/>
    <n v="1788"/>
    <n v="1788"/>
    <n v="1788"/>
    <n v="1956"/>
    <n v="1788"/>
    <n v="2515"/>
    <n v="22356"/>
    <n v="6760.058900004"/>
    <n v="10006.941099996"/>
  </r>
  <r>
    <s v="PPLETO: TOTAL OPERATING EXPENSE"/>
    <m/>
    <n v="512101"/>
    <s v="MAINTENANCE OF SCR/NOX REDUCTION EQUIP"/>
    <x v="1"/>
    <s v="0321 - TRIMBLE COUNTY 2 - GENERATION"/>
    <x v="4"/>
    <s v="PNTL: TOTAL NON-LABOR"/>
    <s v="MA41KU"/>
    <s v="MA41KU TC2"/>
    <s v="OTHER"/>
    <s v="P42100: GENERATION"/>
    <n v="1804"/>
    <n v="1804"/>
    <n v="1804"/>
    <n v="8540"/>
    <n v="39365"/>
    <n v="19645"/>
    <n v="1804"/>
    <n v="17657"/>
    <n v="1804"/>
    <n v="1804"/>
    <n v="1804"/>
    <n v="1804"/>
    <n v="99637"/>
    <n v="0"/>
    <n v="74727.75"/>
  </r>
  <r>
    <s v="PPLETO: TOTAL OPERATING EXPENSE"/>
    <m/>
    <n v="502100"/>
    <s v="STM EXP(EX SDRS.SPP)"/>
    <x v="1"/>
    <s v="0301 - TRIMBLE COUNTY COMMON-GENERATION"/>
    <x v="9"/>
    <s v="PNTL: TOTAL NON-LABOR"/>
    <s v="GSSLCCRLL"/>
    <s v="GS SL CCR LF Well MonitorLGE"/>
    <s v="GEN OPS: PLANT OPERATION"/>
    <s v="P42100: GENERATION"/>
    <n v="1808"/>
    <n v="1808"/>
    <n v="1808"/>
    <n v="1808"/>
    <n v="1808"/>
    <n v="1808"/>
    <n v="1808"/>
    <n v="1808"/>
    <n v="1808"/>
    <n v="1808"/>
    <n v="1808"/>
    <n v="1808"/>
    <n v="21696"/>
    <n v="6560.4865760639996"/>
    <n v="9711.5134239359995"/>
  </r>
  <r>
    <s v="PPLETO: TOTAL OPERATING EXPENSE"/>
    <m/>
    <n v="502100"/>
    <s v="STM EXP(EX SDRS.SPP)"/>
    <x v="1"/>
    <s v="0301 - TRIMBLE COUNTY COMMON-GENERATION"/>
    <x v="8"/>
    <s v="PNTL: TOTAL NON-LABOR"/>
    <s v="GSSLCCRLL"/>
    <s v="GS SL CCR LF Well MonitorLGE"/>
    <s v="GEN OPS: PLANT OPERATION"/>
    <s v="P42100: GENERATION"/>
    <n v="1808"/>
    <n v="1820"/>
    <n v="1808"/>
    <n v="1808"/>
    <n v="1808"/>
    <n v="1808"/>
    <n v="1808"/>
    <n v="1808"/>
    <n v="1808"/>
    <n v="1808"/>
    <n v="1808"/>
    <n v="1808"/>
    <n v="21708"/>
    <n v="6564.1151637719995"/>
    <n v="9716.8848362280005"/>
  </r>
  <r>
    <s v="PPLETO: TOTAL OPERATING EXPENSE"/>
    <m/>
    <n v="502100"/>
    <s v="STM EXP(EX SDRS.SPP)"/>
    <x v="1"/>
    <s v="0301 - TRIMBLE COUNTY COMMON-GENERATION"/>
    <x v="7"/>
    <s v="PNTL: TOTAL NON-LABOR"/>
    <s v="GSSLCCRLL"/>
    <s v="GS SL CCR LF Well MonitorLGE"/>
    <s v="GEN OPS: PLANT OPERATION"/>
    <s v="P42100: GENERATION"/>
    <n v="1808"/>
    <n v="2500"/>
    <n v="1808"/>
    <n v="1808"/>
    <n v="1808"/>
    <n v="1808"/>
    <n v="1808"/>
    <n v="1808"/>
    <n v="1808"/>
    <n v="1808"/>
    <n v="1808"/>
    <n v="1808"/>
    <n v="22388"/>
    <n v="6769.7351338919998"/>
    <n v="10021.264866108"/>
  </r>
  <r>
    <s v="PPLETO: TOTAL OPERATING EXPENSE"/>
    <m/>
    <n v="506100"/>
    <s v="MISC STM PWR EXP"/>
    <x v="1"/>
    <s v="0301 - TRIMBLE COUNTY COMMON-GENERATION"/>
    <x v="2"/>
    <s v="PNTL: TOTAL NON-LABOR"/>
    <s v="MA50COM"/>
    <s v="Mass Allocation 50 "/>
    <s v="OTHER"/>
    <s v="P42100: GENERATION"/>
    <n v="1811"/>
    <n v="1811"/>
    <n v="1811"/>
    <n v="1811"/>
    <n v="1811"/>
    <n v="1811"/>
    <n v="1811"/>
    <n v="1811"/>
    <n v="1811"/>
    <n v="1811"/>
    <n v="1811"/>
    <n v="1811"/>
    <n v="21729"/>
    <n v="6570.4651922610001"/>
    <n v="9726.2848077390008"/>
  </r>
  <r>
    <s v="PPLETO: TOTAL OPERATING EXPENSE"/>
    <m/>
    <n v="502900"/>
    <s v="STM EXP(EX SDRS.SPP) - INDIRECT"/>
    <x v="1"/>
    <s v="0301 - TRIMBLE COUNTY COMMON-GENERATION"/>
    <x v="4"/>
    <s v="PNTL: TOTAL NON-LABOR"/>
    <s v="MA50COM"/>
    <s v="Mass Allocation 50 "/>
    <s v="OTHER"/>
    <s v="P42100: GENERATION"/>
    <n v="1842"/>
    <n v="1842"/>
    <n v="1842"/>
    <n v="1842"/>
    <n v="1842"/>
    <n v="1842"/>
    <n v="1842"/>
    <n v="1842"/>
    <n v="1842"/>
    <n v="2015"/>
    <n v="1842"/>
    <n v="2590"/>
    <n v="23027"/>
    <n v="6962.9574293429996"/>
    <n v="10307.292570657"/>
  </r>
  <r>
    <s v="PPLETO: TOTAL OPERATING EXPENSE"/>
    <m/>
    <n v="506100"/>
    <s v="MISC STM PWR EXP"/>
    <x v="1"/>
    <s v="0301 - TRIMBLE COUNTY COMMON-GENERATION"/>
    <x v="3"/>
    <s v="PNTL: TOTAL NON-LABOR"/>
    <s v="MA50COM"/>
    <s v="Mass Allocation 50 "/>
    <s v="OTHER"/>
    <s v="P42100: GENERATION"/>
    <n v="1849"/>
    <n v="1849"/>
    <n v="1849"/>
    <n v="1849"/>
    <n v="1849"/>
    <n v="1849"/>
    <n v="1849"/>
    <n v="1849"/>
    <n v="1849"/>
    <n v="1849"/>
    <n v="1849"/>
    <n v="1849"/>
    <n v="22189"/>
    <n v="6709.5610544009996"/>
    <n v="9932.1889455990004"/>
  </r>
  <r>
    <s v="PPLETO: TOTAL OPERATING EXPENSE"/>
    <m/>
    <n v="502100"/>
    <s v="STM EXP(EX SDRS.SPP)"/>
    <x v="1"/>
    <s v="0301 - TRIMBLE COUNTY COMMON-GENERATION"/>
    <x v="0"/>
    <s v="PNTL: TOTAL NON-LABOR"/>
    <s v="GSSLCCRLL"/>
    <s v="GS SL CCR LF Well MonitorLGE"/>
    <s v="GEN OPS: PLANT OPERATION"/>
    <s v="P42100: GENERATION"/>
    <n v="1862"/>
    <n v="1862"/>
    <n v="1862"/>
    <n v="1862"/>
    <n v="1862"/>
    <n v="1862"/>
    <n v="1862"/>
    <n v="1862"/>
    <n v="1862"/>
    <n v="1862"/>
    <n v="1862"/>
    <n v="1862"/>
    <n v="22347"/>
    <n v="6757.3374592229993"/>
    <n v="10002.912540777001"/>
  </r>
  <r>
    <s v="PPLETO: TOTAL OPERATING EXPENSE"/>
    <m/>
    <n v="506100"/>
    <s v="MISC STM PWR EXP"/>
    <x v="1"/>
    <s v="0301 - TRIMBLE COUNTY COMMON-GENERATION"/>
    <x v="4"/>
    <s v="PNTL: TOTAL NON-LABOR"/>
    <s v="MA50COM"/>
    <s v="Mass Allocation 50 "/>
    <s v="OTHER"/>
    <s v="P42100: GENERATION"/>
    <n v="1888"/>
    <n v="1888"/>
    <n v="1888"/>
    <n v="1888"/>
    <n v="1888"/>
    <n v="1888"/>
    <n v="1888"/>
    <n v="1888"/>
    <n v="1888"/>
    <n v="1888"/>
    <n v="1888"/>
    <n v="1888"/>
    <n v="22660"/>
    <n v="6851.9831219399994"/>
    <n v="10143.01687806"/>
  </r>
  <r>
    <s v="PPLETO: TOTAL OPERATING EXPENSE"/>
    <m/>
    <n v="512100"/>
    <s v="MTCE-BOILER PLANT"/>
    <x v="1"/>
    <s v="0321 - TRIMBLE COUNTY 2 - GENERATION"/>
    <x v="7"/>
    <s v="PNTL: TOTAL NON-LABOR"/>
    <s v="TC-BL-"/>
    <s v="Boiler - 002650"/>
    <s v="GEN MTC: BOILER"/>
    <s v="P42100: GENERATION"/>
    <n v="1907"/>
    <n v="1907"/>
    <n v="1907"/>
    <n v="145077"/>
    <n v="54907"/>
    <n v="1907"/>
    <n v="1907"/>
    <n v="11907"/>
    <n v="58182"/>
    <n v="96907"/>
    <n v="1907"/>
    <n v="1907"/>
    <n v="380324"/>
    <n v="0"/>
    <n v="285243"/>
  </r>
  <r>
    <s v="PPLETO: TOTAL OPERATING EXPENSE"/>
    <m/>
    <n v="512100"/>
    <s v="MTCE-BOILER PLANT"/>
    <x v="1"/>
    <s v="0321 - TRIMBLE COUNTY 2 - GENERATION"/>
    <x v="8"/>
    <s v="PNTL: TOTAL NON-LABOR"/>
    <s v="TC-BL-"/>
    <s v="Boiler - 002650"/>
    <s v="GEN MTC: BOILER"/>
    <s v="P42100: GENERATION"/>
    <n v="1907"/>
    <n v="1907"/>
    <n v="1907"/>
    <n v="145077"/>
    <n v="54907"/>
    <n v="1907"/>
    <n v="1907"/>
    <n v="11907"/>
    <n v="58182"/>
    <n v="96907"/>
    <n v="1907"/>
    <n v="1907"/>
    <n v="380324"/>
    <n v="0"/>
    <n v="285243"/>
  </r>
  <r>
    <s v="PPLETO: TOTAL OPERATING EXPENSE"/>
    <m/>
    <n v="512100"/>
    <s v="MTCE-BOILER PLANT"/>
    <x v="1"/>
    <s v="0321 - TRIMBLE COUNTY 2 - GENERATION"/>
    <x v="9"/>
    <s v="PNTL: TOTAL NON-LABOR"/>
    <s v="TC-BL-"/>
    <s v="Boiler - 002650"/>
    <s v="GEN MTC: BOILER"/>
    <s v="P42100: GENERATION"/>
    <n v="1907"/>
    <n v="1907"/>
    <n v="1907"/>
    <n v="145077"/>
    <n v="54907"/>
    <n v="1907"/>
    <n v="1907"/>
    <n v="11907"/>
    <n v="58182"/>
    <n v="96907"/>
    <n v="1907"/>
    <n v="1907"/>
    <n v="380324"/>
    <n v="0"/>
    <n v="285243"/>
  </r>
  <r>
    <s v="PPLETO: TOTAL OPERATING EXPENSE"/>
    <m/>
    <n v="502100"/>
    <s v="STM EXP(EX SDRS.SPP)"/>
    <x v="1"/>
    <s v="0301 - TRIMBLE COUNTY COMMON-GENERATION"/>
    <x v="1"/>
    <s v="PNTL: TOTAL NON-LABOR"/>
    <s v="GSSLCCRLL"/>
    <s v="GS SL CCR LF Well MonitorLGE"/>
    <s v="GEN OPS: PLANT OPERATION"/>
    <s v="P42100: GENERATION"/>
    <n v="1918"/>
    <n v="1918"/>
    <n v="1918"/>
    <n v="1918"/>
    <n v="1918"/>
    <n v="1918"/>
    <n v="1918"/>
    <n v="1918"/>
    <n v="1918"/>
    <n v="1918"/>
    <n v="1918"/>
    <n v="1918"/>
    <n v="23017"/>
    <n v="6959.9336062530001"/>
    <n v="10302.816393747"/>
  </r>
  <r>
    <s v="PPLETO: TOTAL OPERATING EXPENSE"/>
    <m/>
    <n v="512100"/>
    <s v="MTCE-BOILER PLANT"/>
    <x v="1"/>
    <s v="0321 - TRIMBLE COUNTY 2 - GENERATION"/>
    <x v="0"/>
    <s v="PNTL: TOTAL NON-LABOR"/>
    <s v="TC-BL-"/>
    <s v="Boiler - 002650"/>
    <s v="GEN MTC: BOILER"/>
    <s v="P42100: GENERATION"/>
    <n v="1945"/>
    <n v="1945"/>
    <n v="1945"/>
    <n v="147978"/>
    <n v="56535"/>
    <n v="1945"/>
    <n v="1945"/>
    <n v="12245"/>
    <n v="59345"/>
    <n v="98845"/>
    <n v="1945"/>
    <n v="1945"/>
    <n v="388560"/>
    <n v="0"/>
    <n v="291420"/>
  </r>
  <r>
    <s v="PPLETO: TOTAL OPERATING EXPENSE"/>
    <m/>
    <n v="502100"/>
    <s v="STM EXP(EX SDRS.SPP)"/>
    <x v="1"/>
    <s v="0301 - TRIMBLE COUNTY COMMON-GENERATION"/>
    <x v="2"/>
    <s v="PNTL: TOTAL NON-LABOR"/>
    <s v="GSSLCCRLL"/>
    <s v="GS SL CCR LF Well MonitorLGE"/>
    <s v="GEN OPS: PLANT OPERATION"/>
    <s v="P42100: GENERATION"/>
    <n v="1976"/>
    <n v="1976"/>
    <n v="1976"/>
    <n v="1976"/>
    <n v="1976"/>
    <n v="1976"/>
    <n v="1976"/>
    <n v="1976"/>
    <n v="1976"/>
    <n v="1976"/>
    <n v="1976"/>
    <n v="1976"/>
    <n v="23707"/>
    <n v="7168.5773994629999"/>
    <n v="10611.672600537"/>
  </r>
  <r>
    <s v="PPLETO: TOTAL OPERATING EXPENSE"/>
    <m/>
    <n v="512100"/>
    <s v="MTCE-BOILER PLANT"/>
    <x v="1"/>
    <s v="0321 - TRIMBLE COUNTY 2 - GENERATION"/>
    <x v="1"/>
    <s v="PNTL: TOTAL NON-LABOR"/>
    <s v="TC-BL-"/>
    <s v="Boiler - 002650"/>
    <s v="GEN MTC: BOILER"/>
    <s v="P42100: GENERATION"/>
    <n v="1984"/>
    <n v="1984"/>
    <n v="1984"/>
    <n v="150938"/>
    <n v="58211"/>
    <n v="1984"/>
    <n v="1984"/>
    <n v="12593"/>
    <n v="60532"/>
    <n v="100822"/>
    <n v="1984"/>
    <n v="1984"/>
    <n v="396980"/>
    <n v="0"/>
    <n v="297735"/>
  </r>
  <r>
    <s v="PPLETO: TOTAL OPERATING EXPENSE"/>
    <m/>
    <n v="512100"/>
    <s v="MTCE-BOILER PLANT"/>
    <x v="1"/>
    <s v="0301 - TRIMBLE COUNTY COMMON-GENERATION"/>
    <x v="5"/>
    <s v="PNTL: TOTAL NON-LABOR"/>
    <s v="TC-FAT"/>
    <s v="Flyash Transfer"/>
    <s v="GEN MTC: CCP DISPOSAL"/>
    <s v="P42100: GENERATION"/>
    <n v="2000"/>
    <n v="2000"/>
    <n v="2000"/>
    <n v="2000"/>
    <n v="2000"/>
    <n v="2000"/>
    <n v="2000"/>
    <n v="2000"/>
    <n v="2000"/>
    <n v="2000"/>
    <n v="2000"/>
    <n v="2000"/>
    <n v="24000"/>
    <n v="7257.175416"/>
    <n v="10742.824584"/>
  </r>
  <r>
    <s v="PPLETO: TOTAL OPERATING EXPENSE"/>
    <m/>
    <n v="512100"/>
    <s v="MTCE-BOILER PLANT"/>
    <x v="1"/>
    <s v="0301 - TRIMBLE COUNTY COMMON-GENERATION"/>
    <x v="6"/>
    <s v="PNTL: TOTAL NON-LABOR"/>
    <s v="TC-FAT"/>
    <s v="Flyash Transfer"/>
    <s v="GEN MTC: CCP DISPOSAL"/>
    <s v="P42100: GENERATION"/>
    <n v="2000"/>
    <n v="2000"/>
    <n v="2000"/>
    <n v="2000"/>
    <n v="2000"/>
    <n v="2000"/>
    <n v="2000"/>
    <n v="2000"/>
    <n v="2000"/>
    <n v="2000"/>
    <n v="2000"/>
    <n v="2000"/>
    <n v="24000"/>
    <n v="7257.175416"/>
    <n v="10742.824584"/>
  </r>
  <r>
    <s v="PPLETO: TOTAL OPERATING EXPENSE"/>
    <m/>
    <n v="512100"/>
    <s v="MTCE-BOILER PLANT"/>
    <x v="1"/>
    <s v="0301 - TRIMBLE COUNTY COMMON-GENERATION"/>
    <x v="7"/>
    <s v="PNTL: TOTAL NON-LABOR"/>
    <s v="TC-FAT"/>
    <s v="Flyash Transfer"/>
    <s v="GEN MTC: CCP DISPOSAL"/>
    <s v="P42100: GENERATION"/>
    <n v="2000"/>
    <n v="2000"/>
    <n v="2000"/>
    <n v="2000"/>
    <n v="2000"/>
    <n v="2000"/>
    <n v="2000"/>
    <n v="2000"/>
    <n v="2000"/>
    <n v="2000"/>
    <n v="2000"/>
    <n v="2000"/>
    <n v="24000"/>
    <n v="7257.175416"/>
    <n v="10742.824584"/>
  </r>
  <r>
    <s v="PPLETO: TOTAL OPERATING EXPENSE"/>
    <m/>
    <n v="512100"/>
    <s v="MTCE-BOILER PLANT"/>
    <x v="1"/>
    <s v="0301 - TRIMBLE COUNTY COMMON-GENERATION"/>
    <x v="8"/>
    <s v="PNTL: TOTAL NON-LABOR"/>
    <s v="TC-FAT"/>
    <s v="Flyash Transfer"/>
    <s v="GEN MTC: CCP DISPOSAL"/>
    <s v="P42100: GENERATION"/>
    <n v="2000"/>
    <n v="2000"/>
    <n v="2000"/>
    <n v="2000"/>
    <n v="2000"/>
    <n v="2000"/>
    <n v="2000"/>
    <n v="2000"/>
    <n v="2000"/>
    <n v="2000"/>
    <n v="2000"/>
    <n v="2000"/>
    <n v="24000"/>
    <n v="7257.175416"/>
    <n v="10742.824584"/>
  </r>
  <r>
    <s v="PPLETO: TOTAL OPERATING EXPENSE"/>
    <m/>
    <n v="512100"/>
    <s v="MTCE-BOILER PLANT"/>
    <x v="1"/>
    <s v="0301 - TRIMBLE COUNTY COMMON-GENERATION"/>
    <x v="9"/>
    <s v="PNTL: TOTAL NON-LABOR"/>
    <s v="TC-FAT"/>
    <s v="Flyash Transfer"/>
    <s v="GEN MTC: CCP DISPOSAL"/>
    <s v="P42100: GENERATION"/>
    <n v="2000"/>
    <n v="2000"/>
    <n v="2000"/>
    <n v="2000"/>
    <n v="2000"/>
    <n v="2000"/>
    <n v="2000"/>
    <n v="2000"/>
    <n v="2000"/>
    <n v="2000"/>
    <n v="2000"/>
    <n v="2000"/>
    <n v="24000"/>
    <n v="7257.175416"/>
    <n v="10742.824584"/>
  </r>
  <r>
    <s v="PPLETO: TOTAL OPERATING EXPENSE"/>
    <m/>
    <n v="513100"/>
    <s v="MTCE-ELECTRIC PLANT"/>
    <x v="1"/>
    <s v="0311 - TRIMBLE COUNTY 1 - GENERATION"/>
    <x v="5"/>
    <s v="PNTL: TOTAL NON-LABOR"/>
    <s v="TC-EXC"/>
    <s v="Excitation - 002650"/>
    <s v="GEN MTC: TURBINE/GENERATOR"/>
    <s v="P42100: GENERATION"/>
    <n v="2000"/>
    <n v="2000"/>
    <n v="2000"/>
    <n v="2000"/>
    <n v="2000"/>
    <n v="2000"/>
    <n v="2000"/>
    <n v="2000"/>
    <n v="2000"/>
    <n v="2000"/>
    <n v="2000"/>
    <n v="2000"/>
    <n v="24000"/>
    <n v="18000"/>
    <n v="0"/>
  </r>
  <r>
    <s v="PPLETO: TOTAL OPERATING EXPENSE"/>
    <m/>
    <n v="513100"/>
    <s v="MTCE-ELECTRIC PLANT"/>
    <x v="1"/>
    <s v="0311 - TRIMBLE COUNTY 1 - GENERATION"/>
    <x v="6"/>
    <s v="PNTL: TOTAL NON-LABOR"/>
    <s v="TC-EXC"/>
    <s v="Excitation - 002650"/>
    <s v="GEN MTC: TURBINE/GENERATOR"/>
    <s v="P42100: GENERATION"/>
    <n v="2000"/>
    <n v="2000"/>
    <n v="2000"/>
    <n v="2000"/>
    <n v="2000"/>
    <n v="2000"/>
    <n v="2000"/>
    <n v="2000"/>
    <n v="2000"/>
    <n v="2000"/>
    <n v="2000"/>
    <n v="2000"/>
    <n v="24000"/>
    <n v="18000"/>
    <n v="0"/>
  </r>
  <r>
    <s v="PPLETO: TOTAL OPERATING EXPENSE"/>
    <m/>
    <n v="513100"/>
    <s v="MTCE-ELECTRIC PLANT"/>
    <x v="1"/>
    <s v="0311 - TRIMBLE COUNTY 1 - GENERATION"/>
    <x v="7"/>
    <s v="PNTL: TOTAL NON-LABOR"/>
    <s v="TC-EXC"/>
    <s v="Excitation - 002650"/>
    <s v="GEN MTC: TURBINE/GENERATOR"/>
    <s v="P42100: GENERATION"/>
    <n v="2000"/>
    <n v="2000"/>
    <n v="2000"/>
    <n v="2000"/>
    <n v="2000"/>
    <n v="2000"/>
    <n v="2000"/>
    <n v="2000"/>
    <n v="2000"/>
    <n v="2000"/>
    <n v="2000"/>
    <n v="2000"/>
    <n v="24000"/>
    <n v="18000"/>
    <n v="0"/>
  </r>
  <r>
    <s v="PPLETO: TOTAL OPERATING EXPENSE"/>
    <m/>
    <n v="513100"/>
    <s v="MTCE-ELECTRIC PLANT"/>
    <x v="1"/>
    <s v="0311 - TRIMBLE COUNTY 1 - GENERATION"/>
    <x v="8"/>
    <s v="PNTL: TOTAL NON-LABOR"/>
    <s v="TC-EXC"/>
    <s v="Excitation - 002650"/>
    <s v="GEN MTC: TURBINE/GENERATOR"/>
    <s v="P42100: GENERATION"/>
    <n v="2000"/>
    <n v="2000"/>
    <n v="2000"/>
    <n v="2000"/>
    <n v="2000"/>
    <n v="2000"/>
    <n v="2000"/>
    <n v="2000"/>
    <n v="2000"/>
    <n v="2000"/>
    <n v="2000"/>
    <n v="2000"/>
    <n v="24000"/>
    <n v="18000"/>
    <n v="0"/>
  </r>
  <r>
    <s v="PPLETO: TOTAL OPERATING EXPENSE"/>
    <m/>
    <n v="513100"/>
    <s v="MTCE-ELECTRIC PLANT"/>
    <x v="1"/>
    <s v="0311 - TRIMBLE COUNTY 1 - GENERATION"/>
    <x v="9"/>
    <s v="PNTL: TOTAL NON-LABOR"/>
    <s v="TC-EXC"/>
    <s v="Excitation - 002650"/>
    <s v="GEN MTC: TURBINE/GENERATOR"/>
    <s v="P42100: GENERATION"/>
    <n v="2000"/>
    <n v="2000"/>
    <n v="2000"/>
    <n v="2000"/>
    <n v="2000"/>
    <n v="2000"/>
    <n v="2000"/>
    <n v="2000"/>
    <n v="2000"/>
    <n v="2000"/>
    <n v="2000"/>
    <n v="2000"/>
    <n v="24000"/>
    <n v="18000"/>
    <n v="0"/>
  </r>
  <r>
    <s v="PPLETO: TOTAL OPERATING EXPENSE"/>
    <m/>
    <n v="512101"/>
    <s v="MAINTENANCE OF SCR/NOX REDUCTION EQUIP"/>
    <x v="1"/>
    <s v="0321 - TRIMBLE COUNTY 2 - GENERATION"/>
    <x v="5"/>
    <s v="PNTL: TOTAL NON-LABOR"/>
    <s v="TC-SCR"/>
    <s v="SCR Maint / Oper"/>
    <s v="GEN MTC: ENVIRONMENTAL"/>
    <s v="P42100: GENERATION"/>
    <n v="2011"/>
    <n v="2011"/>
    <n v="2011"/>
    <n v="9543"/>
    <n v="42011"/>
    <n v="21011"/>
    <n v="2011"/>
    <n v="18894"/>
    <n v="2011"/>
    <n v="2011"/>
    <n v="2011"/>
    <n v="2011"/>
    <n v="107542"/>
    <n v="0"/>
    <n v="80656.5"/>
  </r>
  <r>
    <s v="PPLETO: TOTAL OPERATING EXPENSE"/>
    <m/>
    <n v="512101"/>
    <s v="MAINTENANCE OF SCR/NOX REDUCTION EQUIP"/>
    <x v="1"/>
    <s v="0321 - TRIMBLE COUNTY 2 - GENERATION"/>
    <x v="6"/>
    <s v="PNTL: TOTAL NON-LABOR"/>
    <s v="TC-SCR"/>
    <s v="SCR Maint / Oper"/>
    <s v="GEN MTC: ENVIRONMENTAL"/>
    <s v="P42100: GENERATION"/>
    <n v="2011"/>
    <n v="2011"/>
    <n v="2011"/>
    <n v="9543"/>
    <n v="42011"/>
    <n v="21011"/>
    <n v="2011"/>
    <n v="18894"/>
    <n v="2011"/>
    <n v="2011"/>
    <n v="2011"/>
    <n v="2011"/>
    <n v="107542"/>
    <n v="0"/>
    <n v="80656.5"/>
  </r>
  <r>
    <s v="PPLETO: TOTAL OPERATING EXPENSE"/>
    <m/>
    <n v="512101"/>
    <s v="MAINTENANCE OF SCR/NOX REDUCTION EQUIP"/>
    <x v="1"/>
    <s v="0321 - TRIMBLE COUNTY 2 - GENERATION"/>
    <x v="7"/>
    <s v="PNTL: TOTAL NON-LABOR"/>
    <s v="TC-SCR"/>
    <s v="SCR Maint / Oper"/>
    <s v="GEN MTC: ENVIRONMENTAL"/>
    <s v="P42100: GENERATION"/>
    <n v="2011"/>
    <n v="2011"/>
    <n v="2011"/>
    <n v="9543"/>
    <n v="42011"/>
    <n v="21011"/>
    <n v="2011"/>
    <n v="18894"/>
    <n v="2011"/>
    <n v="2011"/>
    <n v="2011"/>
    <n v="2011"/>
    <n v="107542"/>
    <n v="0"/>
    <n v="80656.5"/>
  </r>
  <r>
    <s v="PPLETO: TOTAL OPERATING EXPENSE"/>
    <m/>
    <n v="512101"/>
    <s v="MAINTENANCE OF SCR/NOX REDUCTION EQUIP"/>
    <x v="1"/>
    <s v="0321 - TRIMBLE COUNTY 2 - GENERATION"/>
    <x v="8"/>
    <s v="PNTL: TOTAL NON-LABOR"/>
    <s v="TC-SCR"/>
    <s v="SCR Maint / Oper"/>
    <s v="GEN MTC: ENVIRONMENTAL"/>
    <s v="P42100: GENERATION"/>
    <n v="2011"/>
    <n v="2011"/>
    <n v="2011"/>
    <n v="9543"/>
    <n v="42011"/>
    <n v="21011"/>
    <n v="2011"/>
    <n v="18894"/>
    <n v="2011"/>
    <n v="2011"/>
    <n v="2011"/>
    <n v="2011"/>
    <n v="107542"/>
    <n v="0"/>
    <n v="80656.5"/>
  </r>
  <r>
    <s v="PPLETO: TOTAL OPERATING EXPENSE"/>
    <m/>
    <n v="512101"/>
    <s v="MAINTENANCE OF SCR/NOX REDUCTION EQUIP"/>
    <x v="1"/>
    <s v="0321 - TRIMBLE COUNTY 2 - GENERATION"/>
    <x v="9"/>
    <s v="PNTL: TOTAL NON-LABOR"/>
    <s v="TC-SCR"/>
    <s v="SCR Maint / Oper"/>
    <s v="GEN MTC: ENVIRONMENTAL"/>
    <s v="P42100: GENERATION"/>
    <n v="2011"/>
    <n v="2011"/>
    <n v="2011"/>
    <n v="9543"/>
    <n v="42011"/>
    <n v="21011"/>
    <n v="2011"/>
    <n v="18894"/>
    <n v="2011"/>
    <n v="2011"/>
    <n v="2011"/>
    <n v="2011"/>
    <n v="107542"/>
    <n v="0"/>
    <n v="80656.5"/>
  </r>
  <r>
    <s v="PPLETO: TOTAL OPERATING EXPENSE"/>
    <m/>
    <n v="512100"/>
    <s v="MTCE-BOILER PLANT"/>
    <x v="1"/>
    <s v="0321 - TRIMBLE COUNTY 2 - GENERATION"/>
    <x v="2"/>
    <s v="PNTL: TOTAL NON-LABOR"/>
    <s v="TC-BL-"/>
    <s v="Boiler - 002650"/>
    <s v="GEN MTC: BOILER"/>
    <s v="P42100: GENERATION"/>
    <n v="2023"/>
    <n v="2023"/>
    <n v="2023"/>
    <n v="153955"/>
    <n v="59936"/>
    <n v="2023"/>
    <n v="2023"/>
    <n v="12950"/>
    <n v="61742"/>
    <n v="102837"/>
    <n v="2023"/>
    <n v="2023"/>
    <n v="405584"/>
    <n v="0"/>
    <n v="304188"/>
  </r>
  <r>
    <s v="PPLETO: TOTAL OPERATING EXPENSE"/>
    <m/>
    <n v="502100"/>
    <s v="STM EXP(EX SDRS.SPP)"/>
    <x v="1"/>
    <s v="0301 - TRIMBLE COUNTY COMMON-GENERATION"/>
    <x v="3"/>
    <s v="PNTL: TOTAL NON-LABOR"/>
    <s v="GSSLCCRLL"/>
    <s v="GS SL CCR LF Well MonitorLGE"/>
    <s v="GEN OPS: PLANT OPERATION"/>
    <s v="P42100: GENERATION"/>
    <n v="2035"/>
    <n v="2035"/>
    <n v="2035"/>
    <n v="2035"/>
    <n v="2035"/>
    <n v="2035"/>
    <n v="2035"/>
    <n v="2035"/>
    <n v="2035"/>
    <n v="2035"/>
    <n v="2035"/>
    <n v="2035"/>
    <n v="24419"/>
    <n v="7383.873603471"/>
    <n v="10930.376396529"/>
  </r>
  <r>
    <s v="PPLETO: TOTAL OPERATING EXPENSE"/>
    <m/>
    <n v="513100"/>
    <s v="MTCE-ELECTRIC PLANT"/>
    <x v="1"/>
    <s v="0311 - TRIMBLE COUNTY 1 - GENERATION"/>
    <x v="0"/>
    <s v="PNTL: TOTAL NON-LABOR"/>
    <s v="TC-EXC"/>
    <s v="Excitation - 002650"/>
    <s v="GEN MTC: TURBINE/GENERATOR"/>
    <s v="P42100: GENERATION"/>
    <n v="2040"/>
    <n v="2040"/>
    <n v="2040"/>
    <n v="2040"/>
    <n v="2040"/>
    <n v="2040"/>
    <n v="2040"/>
    <n v="2040"/>
    <n v="2040"/>
    <n v="2040"/>
    <n v="2040"/>
    <n v="2040"/>
    <n v="24480"/>
    <n v="18360"/>
    <n v="0"/>
  </r>
  <r>
    <s v="PPLETO: TOTAL OPERATING EXPENSE"/>
    <m/>
    <n v="512101"/>
    <s v="MAINTENANCE OF SCR/NOX REDUCTION EQUIP"/>
    <x v="1"/>
    <s v="0321 - TRIMBLE COUNTY 2 - GENERATION"/>
    <x v="0"/>
    <s v="PNTL: TOTAL NON-LABOR"/>
    <s v="TC-SCR"/>
    <s v="SCR Maint / Oper"/>
    <s v="GEN MTC: ENVIRONMENTAL"/>
    <s v="P42100: GENERATION"/>
    <n v="2052"/>
    <n v="2052"/>
    <n v="2052"/>
    <n v="9735"/>
    <n v="43252"/>
    <n v="21622"/>
    <n v="2052"/>
    <n v="19442"/>
    <n v="2052"/>
    <n v="2052"/>
    <n v="2052"/>
    <n v="2052"/>
    <n v="110467"/>
    <n v="0"/>
    <n v="82850.25"/>
  </r>
  <r>
    <s v="PPLETO: TOTAL OPERATING EXPENSE"/>
    <m/>
    <n v="512100"/>
    <s v="MTCE-BOILER PLANT"/>
    <x v="1"/>
    <s v="0301 - TRIMBLE COUNTY COMMON-GENERATION"/>
    <x v="0"/>
    <s v="PNTL: TOTAL NON-LABOR"/>
    <s v="TC-FAT"/>
    <s v="Flyash Transfer"/>
    <s v="GEN MTC: CCP DISPOSAL"/>
    <s v="P42100: GENERATION"/>
    <n v="2060"/>
    <n v="2060"/>
    <n v="2060"/>
    <n v="2060"/>
    <n v="2060"/>
    <n v="2060"/>
    <n v="2060"/>
    <n v="2060"/>
    <n v="2060"/>
    <n v="2060"/>
    <n v="2060"/>
    <n v="2060"/>
    <n v="24720"/>
    <n v="7474.8906784800001"/>
    <n v="11065.10932152"/>
  </r>
  <r>
    <s v="PPLETO: TOTAL OPERATING EXPENSE"/>
    <m/>
    <n v="512100"/>
    <s v="MTCE-BOILER PLANT"/>
    <x v="1"/>
    <s v="0321 - TRIMBLE COUNTY 2 - GENERATION"/>
    <x v="3"/>
    <s v="PNTL: TOTAL NON-LABOR"/>
    <s v="TC-BL-"/>
    <s v="Boiler - 002650"/>
    <s v="GEN MTC: BOILER"/>
    <s v="P42100: GENERATION"/>
    <n v="2064"/>
    <n v="2064"/>
    <n v="2064"/>
    <n v="157031"/>
    <n v="61715"/>
    <n v="2064"/>
    <n v="2064"/>
    <n v="13319"/>
    <n v="62976"/>
    <n v="104892"/>
    <n v="2064"/>
    <n v="2064"/>
    <n v="414378"/>
    <n v="0"/>
    <n v="310783.5"/>
  </r>
  <r>
    <s v="PPLETO: TOTAL OPERATING EXPENSE"/>
    <m/>
    <n v="513100"/>
    <s v="MTCE-ELECTRIC PLANT"/>
    <x v="1"/>
    <s v="0311 - TRIMBLE COUNTY 1 - GENERATION"/>
    <x v="1"/>
    <s v="PNTL: TOTAL NON-LABOR"/>
    <s v="TC-EXC"/>
    <s v="Excitation - 002650"/>
    <s v="GEN MTC: TURBINE/GENERATOR"/>
    <s v="P42100: GENERATION"/>
    <n v="2081"/>
    <n v="2081"/>
    <n v="2081"/>
    <n v="2081"/>
    <n v="2081"/>
    <n v="2081"/>
    <n v="2081"/>
    <n v="2081"/>
    <n v="2081"/>
    <n v="2081"/>
    <n v="2081"/>
    <n v="2081"/>
    <n v="24970"/>
    <n v="18727.5"/>
    <n v="0"/>
  </r>
  <r>
    <s v="PPLETO: TOTAL OPERATING EXPENSE"/>
    <m/>
    <n v="512101"/>
    <s v="MAINTENANCE OF SCR/NOX REDUCTION EQUIP"/>
    <x v="1"/>
    <s v="0321 - TRIMBLE COUNTY 2 - GENERATION"/>
    <x v="1"/>
    <s v="PNTL: TOTAL NON-LABOR"/>
    <s v="TC-SCR"/>
    <s v="SCR Maint / Oper"/>
    <s v="GEN MTC: ENVIRONMENTAL"/>
    <s v="P42100: GENERATION"/>
    <n v="2094"/>
    <n v="2094"/>
    <n v="2094"/>
    <n v="9931"/>
    <n v="44530"/>
    <n v="22251"/>
    <n v="2094"/>
    <n v="20006"/>
    <n v="2094"/>
    <n v="2094"/>
    <n v="2094"/>
    <n v="2094"/>
    <n v="113473"/>
    <n v="0"/>
    <n v="85104.75"/>
  </r>
  <r>
    <s v="PPLETO: TOTAL OPERATING EXPENSE"/>
    <m/>
    <n v="502100"/>
    <s v="STM EXP(EX SDRS.SPP)"/>
    <x v="1"/>
    <s v="0301 - TRIMBLE COUNTY COMMON-GENERATION"/>
    <x v="4"/>
    <s v="PNTL: TOTAL NON-LABOR"/>
    <s v="GSSLCCRLL"/>
    <s v="GS SL CCR LF Well MonitorLGE"/>
    <s v="GEN OPS: PLANT OPERATION"/>
    <s v="P42100: GENERATION"/>
    <n v="2096"/>
    <n v="2096"/>
    <n v="2096"/>
    <n v="2096"/>
    <n v="2096"/>
    <n v="2096"/>
    <n v="2096"/>
    <n v="2096"/>
    <n v="2096"/>
    <n v="2096"/>
    <n v="2096"/>
    <n v="2096"/>
    <n v="25152"/>
    <n v="7605.5198359679998"/>
    <n v="11258.480164032"/>
  </r>
  <r>
    <s v="PPLETO: TOTAL OPERATING EXPENSE"/>
    <m/>
    <n v="512100"/>
    <s v="MTCE-BOILER PLANT"/>
    <x v="1"/>
    <s v="0321 - TRIMBLE COUNTY 2 - GENERATION"/>
    <x v="4"/>
    <s v="PNTL: TOTAL NON-LABOR"/>
    <s v="TC-BL-"/>
    <s v="Boiler - 002650"/>
    <s v="GEN MTC: BOILER"/>
    <s v="P42100: GENERATION"/>
    <n v="2105"/>
    <n v="2105"/>
    <n v="2105"/>
    <n v="160179"/>
    <n v="63548"/>
    <n v="2105"/>
    <n v="2105"/>
    <n v="13698"/>
    <n v="64238"/>
    <n v="106995"/>
    <n v="2105"/>
    <n v="2105"/>
    <n v="423393"/>
    <n v="0"/>
    <n v="317544.75"/>
  </r>
  <r>
    <s v="PPLETO: TOTAL OPERATING EXPENSE"/>
    <m/>
    <n v="512100"/>
    <s v="MTCE-BOILER PLANT"/>
    <x v="1"/>
    <s v="0301 - TRIMBLE COUNTY COMMON-GENERATION"/>
    <x v="1"/>
    <s v="PNTL: TOTAL NON-LABOR"/>
    <s v="TC-FAT"/>
    <s v="Flyash Transfer"/>
    <s v="GEN MTC: CCP DISPOSAL"/>
    <s v="P42100: GENERATION"/>
    <n v="2122"/>
    <n v="2122"/>
    <n v="2122"/>
    <n v="2122"/>
    <n v="2122"/>
    <n v="2122"/>
    <n v="2122"/>
    <n v="2122"/>
    <n v="2122"/>
    <n v="2122"/>
    <n v="2122"/>
    <n v="2122"/>
    <n v="25462"/>
    <n v="7699.2583517579997"/>
    <n v="11397.241648241999"/>
  </r>
  <r>
    <s v="PPLETO: TOTAL OPERATING EXPENSE"/>
    <m/>
    <n v="513100"/>
    <s v="MTCE-ELECTRIC PLANT"/>
    <x v="1"/>
    <s v="0311 - TRIMBLE COUNTY 1 - GENERATION"/>
    <x v="2"/>
    <s v="PNTL: TOTAL NON-LABOR"/>
    <s v="TC-EXC"/>
    <s v="Excitation - 002650"/>
    <s v="GEN MTC: TURBINE/GENERATOR"/>
    <s v="P42100: GENERATION"/>
    <n v="2122"/>
    <n v="2122"/>
    <n v="2122"/>
    <n v="2122"/>
    <n v="2122"/>
    <n v="2122"/>
    <n v="2122"/>
    <n v="2122"/>
    <n v="2122"/>
    <n v="2122"/>
    <n v="2122"/>
    <n v="2122"/>
    <n v="25469"/>
    <n v="19101.75"/>
    <n v="0"/>
  </r>
  <r>
    <s v="PPLETO: TOTAL OPERATING EXPENSE"/>
    <m/>
    <n v="512100"/>
    <s v="MTCE-BOILER PLANT"/>
    <x v="1"/>
    <s v="0311 - TRIMBLE COUNTY 1 - GENERATION"/>
    <x v="5"/>
    <s v="PNTL: TOTAL NON-LABOR"/>
    <s v="TC-FW-"/>
    <s v="Feed Water"/>
    <s v="GEN MTC: BOILER"/>
    <s v="P42100: GENERATION"/>
    <n v="2123"/>
    <n v="2123"/>
    <n v="2123"/>
    <n v="2123"/>
    <n v="2123"/>
    <n v="2123"/>
    <n v="2123"/>
    <n v="2123"/>
    <n v="2123"/>
    <n v="41123"/>
    <n v="2123"/>
    <n v="2123"/>
    <n v="64481"/>
    <n v="48360.75"/>
    <n v="0"/>
  </r>
  <r>
    <s v="PPLETO: TOTAL OPERATING EXPENSE"/>
    <m/>
    <n v="512100"/>
    <s v="MTCE-BOILER PLANT"/>
    <x v="1"/>
    <s v="0311 - TRIMBLE COUNTY 1 - GENERATION"/>
    <x v="6"/>
    <s v="PNTL: TOTAL NON-LABOR"/>
    <s v="TC-FW-"/>
    <s v="Feed Water"/>
    <s v="GEN MTC: BOILER"/>
    <s v="P42100: GENERATION"/>
    <n v="2123"/>
    <n v="2123"/>
    <n v="2123"/>
    <n v="2123"/>
    <n v="2123"/>
    <n v="2123"/>
    <n v="2123"/>
    <n v="2123"/>
    <n v="2123"/>
    <n v="41123"/>
    <n v="2123"/>
    <n v="2123"/>
    <n v="64481"/>
    <n v="48360.75"/>
    <n v="0"/>
  </r>
  <r>
    <s v="PPLETO: TOTAL OPERATING EXPENSE"/>
    <m/>
    <n v="512100"/>
    <s v="MTCE-BOILER PLANT"/>
    <x v="1"/>
    <s v="0311 - TRIMBLE COUNTY 1 - GENERATION"/>
    <x v="7"/>
    <s v="PNTL: TOTAL NON-LABOR"/>
    <s v="TC-FW-"/>
    <s v="Feed Water"/>
    <s v="GEN MTC: BOILER"/>
    <s v="P42100: GENERATION"/>
    <n v="2123"/>
    <n v="2123"/>
    <n v="2123"/>
    <n v="2123"/>
    <n v="2123"/>
    <n v="2123"/>
    <n v="2123"/>
    <n v="2123"/>
    <n v="2123"/>
    <n v="41123"/>
    <n v="2123"/>
    <n v="2123"/>
    <n v="64481"/>
    <n v="48360.75"/>
    <n v="0"/>
  </r>
  <r>
    <s v="PPLETO: TOTAL OPERATING EXPENSE"/>
    <m/>
    <n v="512100"/>
    <s v="MTCE-BOILER PLANT"/>
    <x v="1"/>
    <s v="0311 - TRIMBLE COUNTY 1 - GENERATION"/>
    <x v="8"/>
    <s v="PNTL: TOTAL NON-LABOR"/>
    <s v="TC-FW-"/>
    <s v="Feed Water"/>
    <s v="GEN MTC: BOILER"/>
    <s v="P42100: GENERATION"/>
    <n v="2123"/>
    <n v="2123"/>
    <n v="2123"/>
    <n v="2123"/>
    <n v="2123"/>
    <n v="2123"/>
    <n v="2123"/>
    <n v="2123"/>
    <n v="2123"/>
    <n v="41123"/>
    <n v="2123"/>
    <n v="2123"/>
    <n v="64481"/>
    <n v="48360.75"/>
    <n v="0"/>
  </r>
  <r>
    <s v="PPLETO: TOTAL OPERATING EXPENSE"/>
    <m/>
    <n v="512100"/>
    <s v="MTCE-BOILER PLANT"/>
    <x v="1"/>
    <s v="0311 - TRIMBLE COUNTY 1 - GENERATION"/>
    <x v="9"/>
    <s v="PNTL: TOTAL NON-LABOR"/>
    <s v="TC-FW-"/>
    <s v="Feed Water"/>
    <s v="GEN MTC: BOILER"/>
    <s v="P42100: GENERATION"/>
    <n v="2123"/>
    <n v="2123"/>
    <n v="2123"/>
    <n v="2123"/>
    <n v="2123"/>
    <n v="2123"/>
    <n v="2123"/>
    <n v="2123"/>
    <n v="2123"/>
    <n v="41123"/>
    <n v="2123"/>
    <n v="2123"/>
    <n v="64481"/>
    <n v="48360.75"/>
    <n v="0"/>
  </r>
  <r>
    <s v="PPLETO: TOTAL OPERATING EXPENSE"/>
    <m/>
    <n v="506100"/>
    <s v="MISC STM PWR EXP"/>
    <x v="1"/>
    <s v="0301 - TRIMBLE COUNTY COMMON-GENERATION"/>
    <x v="8"/>
    <s v="PNTL: TOTAL NON-LABOR"/>
    <s v="MA50COM"/>
    <s v="Mass Allocation 50 "/>
    <s v="OTHER"/>
    <s v="P42100: GENERATION"/>
    <n v="2132"/>
    <n v="2132"/>
    <n v="2132"/>
    <n v="2132"/>
    <n v="2132"/>
    <n v="2132"/>
    <n v="2132"/>
    <n v="2132"/>
    <n v="2132"/>
    <n v="2132"/>
    <n v="2132"/>
    <n v="2132"/>
    <n v="25587"/>
    <n v="7737.0561403829997"/>
    <n v="11453.193859617"/>
  </r>
  <r>
    <s v="PPLETO: TOTAL OPERATING EXPENSE"/>
    <m/>
    <n v="512101"/>
    <s v="MAINTENANCE OF SCR/NOX REDUCTION EQUIP"/>
    <x v="1"/>
    <s v="0321 - TRIMBLE COUNTY 2 - GENERATION"/>
    <x v="2"/>
    <s v="PNTL: TOTAL NON-LABOR"/>
    <s v="TC-SCR"/>
    <s v="SCR Maint / Oper"/>
    <s v="GEN MTC: ENVIRONMENTAL"/>
    <s v="P42100: GENERATION"/>
    <n v="2138"/>
    <n v="2138"/>
    <n v="2138"/>
    <n v="10131"/>
    <n v="45846"/>
    <n v="22899"/>
    <n v="2138"/>
    <n v="20586"/>
    <n v="2138"/>
    <n v="2138"/>
    <n v="2138"/>
    <n v="2138"/>
    <n v="116561"/>
    <n v="0"/>
    <n v="87420.75"/>
  </r>
  <r>
    <s v="PPLETO: TOTAL OPERATING EXPENSE"/>
    <m/>
    <n v="511100"/>
    <s v="MTCE-STRUCTURES"/>
    <x v="1"/>
    <s v="0301 - TRIMBLE COUNTY COMMON-GENERATION"/>
    <x v="8"/>
    <s v="PNTL: TOTAL NON-LABOR"/>
    <s v="MA50COM"/>
    <s v="Mass Allocation 50 "/>
    <s v="OTHER"/>
    <s v="P42100: GENERATION"/>
    <n v="2145"/>
    <n v="2111"/>
    <n v="2122"/>
    <n v="2225"/>
    <n v="2209"/>
    <n v="2400"/>
    <n v="2357"/>
    <n v="2374"/>
    <n v="2436"/>
    <n v="2166"/>
    <n v="2456"/>
    <n v="2142"/>
    <n v="27144"/>
    <n v="8207.8653954959991"/>
    <n v="12150.134604504001"/>
  </r>
  <r>
    <s v="PPLETO: TOTAL OPERATING EXPENSE"/>
    <m/>
    <n v="513100"/>
    <s v="MTCE-ELECTRIC PLANT"/>
    <x v="1"/>
    <s v="0311 - TRIMBLE COUNTY 1 - GENERATION"/>
    <x v="3"/>
    <s v="PNTL: TOTAL NON-LABOR"/>
    <s v="TC-EXC"/>
    <s v="Excitation - 002650"/>
    <s v="GEN MTC: TURBINE/GENERATOR"/>
    <s v="P42100: GENERATION"/>
    <n v="2165"/>
    <n v="2165"/>
    <n v="2165"/>
    <n v="2165"/>
    <n v="2165"/>
    <n v="2165"/>
    <n v="2165"/>
    <n v="2165"/>
    <n v="2165"/>
    <n v="2165"/>
    <n v="2165"/>
    <n v="2165"/>
    <n v="25978"/>
    <n v="19483.5"/>
    <n v="0"/>
  </r>
  <r>
    <s v="PPLETO: TOTAL OPERATING EXPENSE"/>
    <m/>
    <n v="512100"/>
    <s v="MTCE-BOILER PLANT"/>
    <x v="1"/>
    <s v="0311 - TRIMBLE COUNTY 1 - GENERATION"/>
    <x v="0"/>
    <s v="PNTL: TOTAL NON-LABOR"/>
    <s v="TC-FW-"/>
    <s v="Feed Water"/>
    <s v="GEN MTC: BOILER"/>
    <s v="P42100: GENERATION"/>
    <n v="2166"/>
    <n v="2166"/>
    <n v="2166"/>
    <n v="2166"/>
    <n v="2166"/>
    <n v="2166"/>
    <n v="2166"/>
    <n v="2166"/>
    <n v="2166"/>
    <n v="41946"/>
    <n v="2166"/>
    <n v="2166"/>
    <n v="65770"/>
    <n v="49327.5"/>
    <n v="0"/>
  </r>
  <r>
    <s v="PPLETO: TOTAL OPERATING EXPENSE"/>
    <m/>
    <n v="512101"/>
    <s v="MAINTENANCE OF SCR/NOX REDUCTION EQUIP"/>
    <x v="1"/>
    <s v="0321 - TRIMBLE COUNTY 2 - GENERATION"/>
    <x v="3"/>
    <s v="PNTL: TOTAL NON-LABOR"/>
    <s v="TC-SCR"/>
    <s v="SCR Maint / Oper"/>
    <s v="GEN MTC: ENVIRONMENTAL"/>
    <s v="P42100: GENERATION"/>
    <n v="2182"/>
    <n v="2182"/>
    <n v="2182"/>
    <n v="10334"/>
    <n v="47202"/>
    <n v="23566"/>
    <n v="2182"/>
    <n v="21183"/>
    <n v="2182"/>
    <n v="2182"/>
    <n v="2182"/>
    <n v="2182"/>
    <n v="119739"/>
    <n v="0"/>
    <n v="89804.25"/>
  </r>
  <r>
    <s v="PPLETO: TOTAL OPERATING EXPENSE"/>
    <m/>
    <n v="512017"/>
    <s v="MTCE-SLUDGE STAB SYS"/>
    <x v="1"/>
    <s v="0311 - TRIMBLE COUNTY 1 - GENERATION"/>
    <x v="7"/>
    <s v="PNTL: TOTAL NON-LABOR"/>
    <s v="MA40LGE"/>
    <s v="MASS ALLOC 40 BUDGET"/>
    <s v="GEN O M: OTHER"/>
    <s v="P42100: GENERATION"/>
    <n v="2183"/>
    <n v="2183"/>
    <n v="2183"/>
    <n v="3393"/>
    <n v="3393"/>
    <n v="3796"/>
    <n v="3796"/>
    <n v="3796"/>
    <n v="3796"/>
    <n v="3796"/>
    <n v="2183"/>
    <n v="2183"/>
    <n v="36682"/>
    <n v="27511.5"/>
    <n v="0"/>
  </r>
  <r>
    <s v="PPLETO: TOTAL OPERATING EXPENSE"/>
    <m/>
    <n v="512017"/>
    <s v="MTCE-SLUDGE STAB SYS"/>
    <x v="1"/>
    <s v="0311 - TRIMBLE COUNTY 1 - GENERATION"/>
    <x v="8"/>
    <s v="PNTL: TOTAL NON-LABOR"/>
    <s v="MA40LGE"/>
    <s v="MASS ALLOC 40 BUDGET"/>
    <s v="GEN O M: OTHER"/>
    <s v="P42100: GENERATION"/>
    <n v="2183"/>
    <n v="2183"/>
    <n v="2183"/>
    <n v="3393"/>
    <n v="3393"/>
    <n v="3796"/>
    <n v="3796"/>
    <n v="3796"/>
    <n v="3796"/>
    <n v="3796"/>
    <n v="2183"/>
    <n v="2183"/>
    <n v="36682"/>
    <n v="27511.5"/>
    <n v="0"/>
  </r>
  <r>
    <s v="PPLETO: TOTAL OPERATING EXPENSE"/>
    <m/>
    <n v="512017"/>
    <s v="MTCE-SLUDGE STAB SYS"/>
    <x v="1"/>
    <s v="0311 - TRIMBLE COUNTY 1 - GENERATION"/>
    <x v="9"/>
    <s v="PNTL: TOTAL NON-LABOR"/>
    <s v="MA40LGE"/>
    <s v="MASS ALLOC 40 BUDGET"/>
    <s v="GEN O M: OTHER"/>
    <s v="P42100: GENERATION"/>
    <n v="2183"/>
    <n v="2183"/>
    <n v="2183"/>
    <n v="3393"/>
    <n v="3393"/>
    <n v="3796"/>
    <n v="3796"/>
    <n v="3796"/>
    <n v="3796"/>
    <n v="3796"/>
    <n v="2183"/>
    <n v="2183"/>
    <n v="36682"/>
    <n v="27511.5"/>
    <n v="0"/>
  </r>
  <r>
    <s v="PPLETO: TOTAL OPERATING EXPENSE"/>
    <m/>
    <n v="512100"/>
    <s v="MTCE-BOILER PLANT"/>
    <x v="1"/>
    <s v="0301 - TRIMBLE COUNTY COMMON-GENERATION"/>
    <x v="2"/>
    <s v="PNTL: TOTAL NON-LABOR"/>
    <s v="TC-FAT"/>
    <s v="Flyash Transfer"/>
    <s v="GEN MTC: CCP DISPOSAL"/>
    <s v="P42100: GENERATION"/>
    <n v="2185"/>
    <n v="2185"/>
    <n v="2185"/>
    <n v="2185"/>
    <n v="2185"/>
    <n v="2185"/>
    <n v="2185"/>
    <n v="2185"/>
    <n v="2185"/>
    <n v="2185"/>
    <n v="2185"/>
    <n v="2185"/>
    <n v="26225"/>
    <n v="7929.9760535249998"/>
    <n v="11738.773946475001"/>
  </r>
  <r>
    <s v="PPLETO: TOTAL OPERATING EXPENSE"/>
    <m/>
    <n v="513100"/>
    <s v="MTCE-ELECTRIC PLANT"/>
    <x v="1"/>
    <s v="0321 - TRIMBLE COUNTY 2 - GENERATION"/>
    <x v="5"/>
    <s v="PNTL: TOTAL NON-LABOR"/>
    <s v="TC-CW-"/>
    <s v="Circulating Water - 002650"/>
    <s v="GEN MTC: WATER SYSTEMS"/>
    <s v="P42100: GENERATION"/>
    <n v="2200"/>
    <n v="2200"/>
    <n v="2200"/>
    <n v="2200"/>
    <n v="2200"/>
    <n v="2200"/>
    <n v="2200"/>
    <n v="2200"/>
    <n v="2200"/>
    <n v="2200"/>
    <n v="2200"/>
    <n v="2200"/>
    <n v="26400"/>
    <n v="0"/>
    <n v="19800"/>
  </r>
  <r>
    <s v="PPLETO: TOTAL OPERATING EXPENSE"/>
    <m/>
    <n v="513100"/>
    <s v="MTCE-ELECTRIC PLANT"/>
    <x v="1"/>
    <s v="0321 - TRIMBLE COUNTY 2 - GENERATION"/>
    <x v="6"/>
    <s v="PNTL: TOTAL NON-LABOR"/>
    <s v="TC-CW-"/>
    <s v="Circulating Water - 002650"/>
    <s v="GEN MTC: WATER SYSTEMS"/>
    <s v="P42100: GENERATION"/>
    <n v="2200"/>
    <n v="2200"/>
    <n v="2200"/>
    <n v="2200"/>
    <n v="2200"/>
    <n v="2200"/>
    <n v="2200"/>
    <n v="2200"/>
    <n v="2200"/>
    <n v="2200"/>
    <n v="2200"/>
    <n v="2200"/>
    <n v="26400"/>
    <n v="0"/>
    <n v="19800"/>
  </r>
  <r>
    <s v="PPLETO: TOTAL OPERATING EXPENSE"/>
    <m/>
    <n v="513100"/>
    <s v="MTCE-ELECTRIC PLANT"/>
    <x v="1"/>
    <s v="0321 - TRIMBLE COUNTY 2 - GENERATION"/>
    <x v="7"/>
    <s v="PNTL: TOTAL NON-LABOR"/>
    <s v="TC-CW-"/>
    <s v="Circulating Water - 002650"/>
    <s v="GEN MTC: WATER SYSTEMS"/>
    <s v="P42100: GENERATION"/>
    <n v="2200"/>
    <n v="2200"/>
    <n v="2200"/>
    <n v="2200"/>
    <n v="2200"/>
    <n v="2200"/>
    <n v="2200"/>
    <n v="2200"/>
    <n v="2200"/>
    <n v="2200"/>
    <n v="2200"/>
    <n v="2200"/>
    <n v="26400"/>
    <n v="0"/>
    <n v="19800"/>
  </r>
  <r>
    <s v="PPLETO: TOTAL OPERATING EXPENSE"/>
    <m/>
    <n v="513100"/>
    <s v="MTCE-ELECTRIC PLANT"/>
    <x v="1"/>
    <s v="0321 - TRIMBLE COUNTY 2 - GENERATION"/>
    <x v="8"/>
    <s v="PNTL: TOTAL NON-LABOR"/>
    <s v="TC-CW-"/>
    <s v="Circulating Water - 002650"/>
    <s v="GEN MTC: WATER SYSTEMS"/>
    <s v="P42100: GENERATION"/>
    <n v="2200"/>
    <n v="2200"/>
    <n v="2200"/>
    <n v="2200"/>
    <n v="2200"/>
    <n v="2200"/>
    <n v="2200"/>
    <n v="2200"/>
    <n v="2200"/>
    <n v="2200"/>
    <n v="2200"/>
    <n v="2200"/>
    <n v="26400"/>
    <n v="0"/>
    <n v="19800"/>
  </r>
  <r>
    <s v="PPLETO: TOTAL OPERATING EXPENSE"/>
    <m/>
    <n v="513100"/>
    <s v="MTCE-ELECTRIC PLANT"/>
    <x v="1"/>
    <s v="0321 - TRIMBLE COUNTY 2 - GENERATION"/>
    <x v="9"/>
    <s v="PNTL: TOTAL NON-LABOR"/>
    <s v="TC-CW-"/>
    <s v="Circulating Water - 002650"/>
    <s v="GEN MTC: WATER SYSTEMS"/>
    <s v="P42100: GENERATION"/>
    <n v="2200"/>
    <n v="2200"/>
    <n v="2200"/>
    <n v="2200"/>
    <n v="2200"/>
    <n v="2200"/>
    <n v="2200"/>
    <n v="2200"/>
    <n v="2200"/>
    <n v="2200"/>
    <n v="2200"/>
    <n v="2200"/>
    <n v="26400"/>
    <n v="0"/>
    <n v="19800"/>
  </r>
  <r>
    <s v="PPLETO: TOTAL OPERATING EXPENSE"/>
    <m/>
    <n v="513100"/>
    <s v="MTCE-ELECTRIC PLANT"/>
    <x v="1"/>
    <s v="0311 - TRIMBLE COUNTY 1 - GENERATION"/>
    <x v="4"/>
    <s v="PNTL: TOTAL NON-LABOR"/>
    <s v="TC-EXC"/>
    <s v="Excitation - 002650"/>
    <s v="GEN MTC: TURBINE/GENERATOR"/>
    <s v="P42100: GENERATION"/>
    <n v="2208"/>
    <n v="2208"/>
    <n v="2208"/>
    <n v="2208"/>
    <n v="2208"/>
    <n v="2208"/>
    <n v="2208"/>
    <n v="2208"/>
    <n v="2208"/>
    <n v="2208"/>
    <n v="2208"/>
    <n v="2208"/>
    <n v="26498"/>
    <n v="19873.5"/>
    <n v="0"/>
  </r>
  <r>
    <s v="PPLETO: TOTAL OPERATING EXPENSE"/>
    <m/>
    <n v="512100"/>
    <s v="MTCE-BOILER PLANT"/>
    <x v="1"/>
    <s v="0311 - TRIMBLE COUNTY 1 - GENERATION"/>
    <x v="1"/>
    <s v="PNTL: TOTAL NON-LABOR"/>
    <s v="TC-FW-"/>
    <s v="Feed Water"/>
    <s v="GEN MTC: BOILER"/>
    <s v="P42100: GENERATION"/>
    <n v="2209"/>
    <n v="2209"/>
    <n v="2209"/>
    <n v="2209"/>
    <n v="2209"/>
    <n v="2209"/>
    <n v="2209"/>
    <n v="2209"/>
    <n v="2209"/>
    <n v="42785"/>
    <n v="2209"/>
    <n v="2209"/>
    <n v="67086"/>
    <n v="50314.5"/>
    <n v="0"/>
  </r>
  <r>
    <s v="PPLETO: TOTAL OPERATING EXPENSE"/>
    <m/>
    <n v="512101"/>
    <s v="MAINTENANCE OF SCR/NOX REDUCTION EQUIP"/>
    <x v="1"/>
    <s v="0321 - TRIMBLE COUNTY 2 - GENERATION"/>
    <x v="4"/>
    <s v="PNTL: TOTAL NON-LABOR"/>
    <s v="TC-SCR"/>
    <s v="SCR Maint / Oper"/>
    <s v="GEN MTC: ENVIRONMENTAL"/>
    <s v="P42100: GENERATION"/>
    <n v="2227"/>
    <n v="2227"/>
    <n v="2227"/>
    <n v="10543"/>
    <n v="48599"/>
    <n v="24254"/>
    <n v="2227"/>
    <n v="21799"/>
    <n v="2227"/>
    <n v="2227"/>
    <n v="2227"/>
    <n v="2227"/>
    <n v="123009"/>
    <n v="0"/>
    <n v="92256.75"/>
  </r>
  <r>
    <s v="PPLETO: TOTAL OPERATING EXPENSE"/>
    <m/>
    <n v="513100"/>
    <s v="MTCE-ELECTRIC PLANT"/>
    <x v="1"/>
    <s v="0321 - TRIMBLE COUNTY 2 - GENERATION"/>
    <x v="0"/>
    <s v="PNTL: TOTAL NON-LABOR"/>
    <s v="TC-CW-"/>
    <s v="Circulating Water - 002650"/>
    <s v="GEN MTC: WATER SYSTEMS"/>
    <s v="P42100: GENERATION"/>
    <n v="2244"/>
    <n v="2244"/>
    <n v="2244"/>
    <n v="2244"/>
    <n v="2244"/>
    <n v="2244"/>
    <n v="2244"/>
    <n v="2244"/>
    <n v="2244"/>
    <n v="2244"/>
    <n v="2244"/>
    <n v="2244"/>
    <n v="26928"/>
    <n v="0"/>
    <n v="20196"/>
  </r>
  <r>
    <s v="PPLETO: TOTAL OPERATING EXPENSE"/>
    <m/>
    <n v="506100"/>
    <s v="MISC STM PWR EXP"/>
    <x v="1"/>
    <s v="0301 - TRIMBLE COUNTY COMMON-GENERATION"/>
    <x v="5"/>
    <s v="PLTL: TOTAL LABOR"/>
    <s v="MA50COM"/>
    <s v="Mass Allocation 50 "/>
    <s v="OTHER"/>
    <s v="P42100: GENERATION"/>
    <n v="2248"/>
    <n v="2256"/>
    <n v="2467"/>
    <n v="2328"/>
    <n v="2215"/>
    <n v="2316"/>
    <n v="2283"/>
    <n v="2452"/>
    <n v="2352"/>
    <n v="2344"/>
    <n v="2198"/>
    <n v="2190"/>
    <n v="27651"/>
    <n v="8361.1732261590005"/>
    <n v="12377.076773841"/>
  </r>
  <r>
    <s v="PPLETO: TOTAL OPERATING EXPENSE"/>
    <m/>
    <n v="512017"/>
    <s v="MTCE-SLUDGE STAB SYS"/>
    <x v="1"/>
    <s v="0311 - TRIMBLE COUNTY 1 - GENERATION"/>
    <x v="0"/>
    <s v="PNTL: TOTAL NON-LABOR"/>
    <s v="MA40LGE"/>
    <s v="MASS ALLOC 40 BUDGET"/>
    <s v="GEN O M: OTHER"/>
    <s v="P42100: GENERATION"/>
    <n v="2249"/>
    <n v="2249"/>
    <n v="2249"/>
    <n v="3495"/>
    <n v="3495"/>
    <n v="3910"/>
    <n v="3910"/>
    <n v="3910"/>
    <n v="3910"/>
    <n v="3910"/>
    <n v="2249"/>
    <n v="2249"/>
    <n v="37783"/>
    <n v="28337.25"/>
    <n v="0"/>
  </r>
  <r>
    <s v="PPLETO: TOTAL OPERATING EXPENSE"/>
    <m/>
    <n v="512100"/>
    <s v="MTCE-BOILER PLANT"/>
    <x v="1"/>
    <s v="0301 - TRIMBLE COUNTY COMMON-GENERATION"/>
    <x v="3"/>
    <s v="PNTL: TOTAL NON-LABOR"/>
    <s v="TC-FAT"/>
    <s v="Flyash Transfer"/>
    <s v="GEN MTC: CCP DISPOSAL"/>
    <s v="P42100: GENERATION"/>
    <n v="2251"/>
    <n v="2251"/>
    <n v="2251"/>
    <n v="2251"/>
    <n v="2251"/>
    <n v="2251"/>
    <n v="2251"/>
    <n v="2251"/>
    <n v="2251"/>
    <n v="2251"/>
    <n v="2251"/>
    <n v="2251"/>
    <n v="27012"/>
    <n v="8167.9509307079998"/>
    <n v="12091.049069292001"/>
  </r>
  <r>
    <s v="PPLETO: TOTAL OPERATING EXPENSE"/>
    <m/>
    <n v="512100"/>
    <s v="MTCE-BOILER PLANT"/>
    <x v="1"/>
    <s v="0311 - TRIMBLE COUNTY 1 - GENERATION"/>
    <x v="2"/>
    <s v="PNTL: TOTAL NON-LABOR"/>
    <s v="TC-FW-"/>
    <s v="Feed Water"/>
    <s v="GEN MTC: BOILER"/>
    <s v="P42100: GENERATION"/>
    <n v="2253"/>
    <n v="2253"/>
    <n v="2253"/>
    <n v="2253"/>
    <n v="2253"/>
    <n v="2253"/>
    <n v="2253"/>
    <n v="2253"/>
    <n v="2253"/>
    <n v="43640"/>
    <n v="2253"/>
    <n v="2253"/>
    <n v="68427"/>
    <n v="51320.25"/>
    <n v="0"/>
  </r>
  <r>
    <s v="PPLETO: TOTAL OPERATING EXPENSE"/>
    <m/>
    <n v="513100"/>
    <s v="MTCE-ELECTRIC PLANT"/>
    <x v="1"/>
    <s v="0321 - TRIMBLE COUNTY 2 - GENERATION"/>
    <x v="1"/>
    <s v="PNTL: TOTAL NON-LABOR"/>
    <s v="TC-CW-"/>
    <s v="Circulating Water - 002650"/>
    <s v="GEN MTC: WATER SYSTEMS"/>
    <s v="P42100: GENERATION"/>
    <n v="2289"/>
    <n v="2289"/>
    <n v="2289"/>
    <n v="2289"/>
    <n v="2289"/>
    <n v="2289"/>
    <n v="2289"/>
    <n v="2289"/>
    <n v="2289"/>
    <n v="2289"/>
    <n v="2289"/>
    <n v="2289"/>
    <n v="27467"/>
    <n v="0"/>
    <n v="20600.25"/>
  </r>
  <r>
    <s v="PPLETO: TOTAL OPERATING EXPENSE"/>
    <m/>
    <n v="512100"/>
    <s v="MTCE-BOILER PLANT"/>
    <x v="1"/>
    <s v="0311 - TRIMBLE COUNTY 1 - GENERATION"/>
    <x v="3"/>
    <s v="PNTL: TOTAL NON-LABOR"/>
    <s v="TC-FW-"/>
    <s v="Feed Water"/>
    <s v="GEN MTC: BOILER"/>
    <s v="P42100: GENERATION"/>
    <n v="2298"/>
    <n v="2298"/>
    <n v="2298"/>
    <n v="2298"/>
    <n v="2298"/>
    <n v="2298"/>
    <n v="2298"/>
    <n v="2298"/>
    <n v="2298"/>
    <n v="44512"/>
    <n v="2298"/>
    <n v="2298"/>
    <n v="69794"/>
    <n v="52345.5"/>
    <n v="0"/>
  </r>
  <r>
    <s v="PPLETO: TOTAL OPERATING EXPENSE"/>
    <m/>
    <n v="506100"/>
    <s v="MISC STM PWR EXP"/>
    <x v="1"/>
    <s v="0301 - TRIMBLE COUNTY COMMON-GENERATION"/>
    <x v="6"/>
    <s v="PLTL: TOTAL LABOR"/>
    <s v="MA50COM"/>
    <s v="Mass Allocation 50 "/>
    <s v="OTHER"/>
    <s v="P42100: GENERATION"/>
    <n v="2306"/>
    <n v="2315"/>
    <n v="2531"/>
    <n v="2292"/>
    <n v="2368"/>
    <n v="2376"/>
    <n v="2245"/>
    <n v="2643"/>
    <n v="2445"/>
    <n v="2404"/>
    <n v="2286"/>
    <n v="2149"/>
    <n v="28357"/>
    <n v="8574.6551363130002"/>
    <n v="12693.094863687"/>
  </r>
  <r>
    <s v="PPLETO: TOTAL OPERATING EXPENSE"/>
    <m/>
    <n v="512017"/>
    <s v="MTCE-SLUDGE STAB SYS"/>
    <x v="1"/>
    <s v="0311 - TRIMBLE COUNTY 1 - GENERATION"/>
    <x v="1"/>
    <s v="PNTL: TOTAL NON-LABOR"/>
    <s v="MA40LGE"/>
    <s v="MASS ALLOC 40 BUDGET"/>
    <s v="GEN O M: OTHER"/>
    <s v="P42100: GENERATION"/>
    <n v="2316"/>
    <n v="2316"/>
    <n v="2316"/>
    <n v="3599"/>
    <n v="3599"/>
    <n v="4027"/>
    <n v="4027"/>
    <n v="4027"/>
    <n v="4027"/>
    <n v="4027"/>
    <n v="2316"/>
    <n v="2316"/>
    <n v="38916"/>
    <n v="29187"/>
    <n v="0"/>
  </r>
  <r>
    <s v="PPLETO: TOTAL OPERATING EXPENSE"/>
    <m/>
    <n v="512100"/>
    <s v="MTCE-BOILER PLANT"/>
    <x v="1"/>
    <s v="0301 - TRIMBLE COUNTY COMMON-GENERATION"/>
    <x v="4"/>
    <s v="PNTL: TOTAL NON-LABOR"/>
    <s v="TC-FAT"/>
    <s v="Flyash Transfer"/>
    <s v="GEN MTC: CCP DISPOSAL"/>
    <s v="P42100: GENERATION"/>
    <n v="2319"/>
    <n v="2319"/>
    <n v="2319"/>
    <n v="2319"/>
    <n v="2319"/>
    <n v="2319"/>
    <n v="2319"/>
    <n v="2319"/>
    <n v="2319"/>
    <n v="2319"/>
    <n v="2319"/>
    <n v="2319"/>
    <n v="27823"/>
    <n v="8413.1829833070005"/>
    <n v="12454.067016692999"/>
  </r>
  <r>
    <s v="PPLETO: TOTAL OPERATING EXPENSE"/>
    <m/>
    <n v="513100"/>
    <s v="MTCE-ELECTRIC PLANT"/>
    <x v="1"/>
    <s v="0321 - TRIMBLE COUNTY 2 - GENERATION"/>
    <x v="2"/>
    <s v="PNTL: TOTAL NON-LABOR"/>
    <s v="TC-CW-"/>
    <s v="Circulating Water - 002650"/>
    <s v="GEN MTC: WATER SYSTEMS"/>
    <s v="P42100: GENERATION"/>
    <n v="2335"/>
    <n v="2335"/>
    <n v="2335"/>
    <n v="2335"/>
    <n v="2335"/>
    <n v="2335"/>
    <n v="2335"/>
    <n v="2335"/>
    <n v="2335"/>
    <n v="2335"/>
    <n v="2335"/>
    <n v="2335"/>
    <n v="28016"/>
    <n v="0"/>
    <n v="21012"/>
  </r>
  <r>
    <s v="PPLETO: TOTAL OPERATING EXPENSE"/>
    <m/>
    <n v="512100"/>
    <s v="MTCE-BOILER PLANT"/>
    <x v="1"/>
    <s v="0311 - TRIMBLE COUNTY 1 - GENERATION"/>
    <x v="4"/>
    <s v="PNTL: TOTAL NON-LABOR"/>
    <s v="TC-FW-"/>
    <s v="Feed Water"/>
    <s v="GEN MTC: BOILER"/>
    <s v="P42100: GENERATION"/>
    <n v="2344"/>
    <n v="2344"/>
    <n v="2344"/>
    <n v="2344"/>
    <n v="2344"/>
    <n v="2344"/>
    <n v="2344"/>
    <n v="2344"/>
    <n v="2344"/>
    <n v="45404"/>
    <n v="2344"/>
    <n v="2344"/>
    <n v="71193"/>
    <n v="53394.75"/>
    <n v="0"/>
  </r>
  <r>
    <s v="PPLETO: TOTAL OPERATING EXPENSE"/>
    <m/>
    <n v="513100"/>
    <s v="MTCE-ELECTRIC PLANT"/>
    <x v="1"/>
    <s v="0321 - TRIMBLE COUNTY 2 - GENERATION"/>
    <x v="3"/>
    <s v="PNTL: TOTAL NON-LABOR"/>
    <s v="TC-CW-"/>
    <s v="Circulating Water - 002650"/>
    <s v="GEN MTC: WATER SYSTEMS"/>
    <s v="P42100: GENERATION"/>
    <n v="2381"/>
    <n v="2381"/>
    <n v="2381"/>
    <n v="2381"/>
    <n v="2381"/>
    <n v="2381"/>
    <n v="2381"/>
    <n v="2381"/>
    <n v="2381"/>
    <n v="2381"/>
    <n v="2381"/>
    <n v="2381"/>
    <n v="28575"/>
    <n v="0"/>
    <n v="21431.25"/>
  </r>
  <r>
    <s v="PPLETO: TOTAL OPERATING EXPENSE"/>
    <m/>
    <n v="512017"/>
    <s v="MTCE-SLUDGE STAB SYS"/>
    <x v="1"/>
    <s v="0311 - TRIMBLE COUNTY 1 - GENERATION"/>
    <x v="2"/>
    <s v="PNTL: TOTAL NON-LABOR"/>
    <s v="MA40LGE"/>
    <s v="MASS ALLOC 40 BUDGET"/>
    <s v="GEN O M: OTHER"/>
    <s v="P42100: GENERATION"/>
    <n v="2386"/>
    <n v="2386"/>
    <n v="2386"/>
    <n v="3707"/>
    <n v="3707"/>
    <n v="4148"/>
    <n v="4148"/>
    <n v="4148"/>
    <n v="4148"/>
    <n v="4148"/>
    <n v="2386"/>
    <n v="2386"/>
    <n v="40083"/>
    <n v="30062.25"/>
    <n v="0"/>
  </r>
  <r>
    <s v="PPLETO: TOTAL OPERATING EXPENSE"/>
    <m/>
    <n v="513100"/>
    <s v="MTCE-ELECTRIC PLANT"/>
    <x v="1"/>
    <s v="0321 - TRIMBLE COUNTY 2 - GENERATION"/>
    <x v="4"/>
    <s v="PNTL: TOTAL NON-LABOR"/>
    <s v="TC-CW-"/>
    <s v="Circulating Water - 002650"/>
    <s v="GEN MTC: WATER SYSTEMS"/>
    <s v="P42100: GENERATION"/>
    <n v="2429"/>
    <n v="2429"/>
    <n v="2429"/>
    <n v="2429"/>
    <n v="2429"/>
    <n v="2429"/>
    <n v="2429"/>
    <n v="2429"/>
    <n v="2429"/>
    <n v="2429"/>
    <n v="2429"/>
    <n v="2429"/>
    <n v="29148"/>
    <n v="0"/>
    <n v="21861"/>
  </r>
  <r>
    <s v="PPLETO: TOTAL OPERATING EXPENSE"/>
    <m/>
    <n v="512102"/>
    <s v="SORBENT INJECTION MAINTENANCE"/>
    <x v="1"/>
    <s v="0321 - TRIMBLE COUNTY 2 - GENERATION"/>
    <x v="5"/>
    <s v="PNTL: TOTAL NON-LABOR"/>
    <s v="MA41KU"/>
    <s v="MA41KU TC2"/>
    <s v="OTHER"/>
    <s v="P42100: GENERATION"/>
    <n v="2430"/>
    <n v="2430"/>
    <n v="2430"/>
    <n v="2430"/>
    <n v="2430"/>
    <n v="2430"/>
    <n v="2430"/>
    <n v="2430"/>
    <n v="2430"/>
    <n v="2430"/>
    <n v="2430"/>
    <n v="2430"/>
    <n v="29160"/>
    <n v="0"/>
    <n v="21870"/>
  </r>
  <r>
    <s v="PPLETO: TOTAL OPERATING EXPENSE"/>
    <m/>
    <n v="512102"/>
    <s v="SORBENT INJECTION MAINTENANCE"/>
    <x v="1"/>
    <s v="0321 - TRIMBLE COUNTY 2 - GENERATION"/>
    <x v="6"/>
    <s v="PNTL: TOTAL NON-LABOR"/>
    <s v="MA41KU"/>
    <s v="MA41KU TC2"/>
    <s v="OTHER"/>
    <s v="P42100: GENERATION"/>
    <n v="2430"/>
    <n v="2430"/>
    <n v="2430"/>
    <n v="2430"/>
    <n v="2430"/>
    <n v="2430"/>
    <n v="2430"/>
    <n v="2430"/>
    <n v="2430"/>
    <n v="2430"/>
    <n v="2430"/>
    <n v="2430"/>
    <n v="29160"/>
    <n v="0"/>
    <n v="21870"/>
  </r>
  <r>
    <s v="PPLETO: TOTAL OPERATING EXPENSE"/>
    <m/>
    <n v="512102"/>
    <s v="SORBENT INJECTION MAINTENANCE"/>
    <x v="1"/>
    <s v="0321 - TRIMBLE COUNTY 2 - GENERATION"/>
    <x v="7"/>
    <s v="PNTL: TOTAL NON-LABOR"/>
    <s v="MA41KU"/>
    <s v="MA41KU TC2"/>
    <s v="OTHER"/>
    <s v="P42100: GENERATION"/>
    <n v="2430"/>
    <n v="2430"/>
    <n v="2430"/>
    <n v="2430"/>
    <n v="2430"/>
    <n v="2430"/>
    <n v="2430"/>
    <n v="2430"/>
    <n v="2430"/>
    <n v="2430"/>
    <n v="2430"/>
    <n v="2430"/>
    <n v="29160"/>
    <n v="0"/>
    <n v="21870"/>
  </r>
  <r>
    <s v="PPLETO: TOTAL OPERATING EXPENSE"/>
    <m/>
    <n v="512102"/>
    <s v="SORBENT INJECTION MAINTENANCE"/>
    <x v="1"/>
    <s v="0321 - TRIMBLE COUNTY 2 - GENERATION"/>
    <x v="8"/>
    <s v="PNTL: TOTAL NON-LABOR"/>
    <s v="MA41KU"/>
    <s v="MA41KU TC2"/>
    <s v="OTHER"/>
    <s v="P42100: GENERATION"/>
    <n v="2430"/>
    <n v="2430"/>
    <n v="2430"/>
    <n v="2430"/>
    <n v="2430"/>
    <n v="2430"/>
    <n v="2430"/>
    <n v="2430"/>
    <n v="2430"/>
    <n v="2430"/>
    <n v="2430"/>
    <n v="2430"/>
    <n v="29160"/>
    <n v="0"/>
    <n v="21870"/>
  </r>
  <r>
    <s v="PPLETO: TOTAL OPERATING EXPENSE"/>
    <m/>
    <n v="512102"/>
    <s v="SORBENT INJECTION MAINTENANCE"/>
    <x v="1"/>
    <s v="0321 - TRIMBLE COUNTY 2 - GENERATION"/>
    <x v="9"/>
    <s v="PNTL: TOTAL NON-LABOR"/>
    <s v="MA41KU"/>
    <s v="MA41KU TC2"/>
    <s v="OTHER"/>
    <s v="P42100: GENERATION"/>
    <n v="2430"/>
    <n v="2430"/>
    <n v="2430"/>
    <n v="2430"/>
    <n v="2430"/>
    <n v="2430"/>
    <n v="2430"/>
    <n v="2430"/>
    <n v="2430"/>
    <n v="2430"/>
    <n v="2430"/>
    <n v="2430"/>
    <n v="29160"/>
    <n v="0"/>
    <n v="21870"/>
  </r>
  <r>
    <s v="PPLETO: TOTAL OPERATING EXPENSE"/>
    <m/>
    <n v="506100"/>
    <s v="MISC STM PWR EXP"/>
    <x v="1"/>
    <s v="0301 - TRIMBLE COUNTY COMMON-GENERATION"/>
    <x v="5"/>
    <s v="PNTL: TOTAL NON-LABOR"/>
    <s v="MA50COM"/>
    <s v="Mass Allocation 50 "/>
    <s v="OTHER"/>
    <s v="P42100: GENERATION"/>
    <n v="2445"/>
    <n v="2445"/>
    <n v="2445"/>
    <n v="2445"/>
    <n v="2445"/>
    <n v="2445"/>
    <n v="2445"/>
    <n v="2445"/>
    <n v="2445"/>
    <n v="2445"/>
    <n v="2445"/>
    <n v="2445"/>
    <n v="29338"/>
    <n v="8871.2921814419988"/>
    <n v="13132.207818558001"/>
  </r>
  <r>
    <s v="PPLETO: TOTAL OPERATING EXPENSE"/>
    <m/>
    <n v="506100"/>
    <s v="MISC STM PWR EXP"/>
    <x v="1"/>
    <s v="0301 - TRIMBLE COUNTY COMMON-GENERATION"/>
    <x v="6"/>
    <s v="PNTL: TOTAL NON-LABOR"/>
    <s v="MA50COM"/>
    <s v="Mass Allocation 50 "/>
    <s v="OTHER"/>
    <s v="P42100: GENERATION"/>
    <n v="2445"/>
    <n v="2445"/>
    <n v="2445"/>
    <n v="2445"/>
    <n v="2445"/>
    <n v="2445"/>
    <n v="2445"/>
    <n v="2445"/>
    <n v="2445"/>
    <n v="2445"/>
    <n v="2445"/>
    <n v="2445"/>
    <n v="29338"/>
    <n v="8871.2921814419988"/>
    <n v="13132.207818558001"/>
  </r>
  <r>
    <s v="PPLETO: TOTAL OPERATING EXPENSE"/>
    <m/>
    <n v="506100"/>
    <s v="MISC STM PWR EXP"/>
    <x v="1"/>
    <s v="0301 - TRIMBLE COUNTY COMMON-GENERATION"/>
    <x v="7"/>
    <s v="PNTL: TOTAL NON-LABOR"/>
    <s v="MA50COM"/>
    <s v="Mass Allocation 50 "/>
    <s v="OTHER"/>
    <s v="P42100: GENERATION"/>
    <n v="2445"/>
    <n v="2445"/>
    <n v="2445"/>
    <n v="2445"/>
    <n v="2445"/>
    <n v="2445"/>
    <n v="2445"/>
    <n v="2445"/>
    <n v="2445"/>
    <n v="2445"/>
    <n v="2445"/>
    <n v="2445"/>
    <n v="29338"/>
    <n v="8871.2921814419988"/>
    <n v="13132.207818558001"/>
  </r>
  <r>
    <s v="PPLETO: TOTAL OPERATING EXPENSE"/>
    <m/>
    <n v="512017"/>
    <s v="MTCE-SLUDGE STAB SYS"/>
    <x v="1"/>
    <s v="0311 - TRIMBLE COUNTY 1 - GENERATION"/>
    <x v="3"/>
    <s v="PNTL: TOTAL NON-LABOR"/>
    <s v="MA40LGE"/>
    <s v="MASS ALLOC 40 BUDGET"/>
    <s v="GEN O M: OTHER"/>
    <s v="P42100: GENERATION"/>
    <n v="2457"/>
    <n v="2457"/>
    <n v="2457"/>
    <n v="3819"/>
    <n v="3819"/>
    <n v="4272"/>
    <n v="4272"/>
    <n v="4272"/>
    <n v="4272"/>
    <n v="4272"/>
    <n v="2457"/>
    <n v="2457"/>
    <n v="41286"/>
    <n v="30964.5"/>
    <n v="0"/>
  </r>
  <r>
    <s v="PPLETO: TOTAL OPERATING EXPENSE"/>
    <m/>
    <n v="512005"/>
    <s v="MAINTENANCE-SDRS"/>
    <x v="1"/>
    <s v="0311 - TRIMBLE COUNTY 1 - GENERATION"/>
    <x v="5"/>
    <s v="PNTL: TOTAL NON-LABOR"/>
    <s v="TC-SDRCEM"/>
    <s v="CEMS Systems"/>
    <s v="GEN MTC: ENVIRONMENTAL"/>
    <s v="P42100: GENERATION"/>
    <n v="2474"/>
    <n v="2474"/>
    <n v="9364"/>
    <n v="2474"/>
    <n v="2474"/>
    <n v="2474"/>
    <n v="2474"/>
    <n v="2474"/>
    <n v="2474"/>
    <n v="2474"/>
    <n v="2474"/>
    <n v="15898"/>
    <n v="50000"/>
    <n v="37500"/>
    <n v="0"/>
  </r>
  <r>
    <s v="PPLETO: TOTAL OPERATING EXPENSE"/>
    <m/>
    <n v="512005"/>
    <s v="MAINTENANCE-SDRS"/>
    <x v="1"/>
    <s v="0311 - TRIMBLE COUNTY 1 - GENERATION"/>
    <x v="6"/>
    <s v="PNTL: TOTAL NON-LABOR"/>
    <s v="TC-SDRCEM"/>
    <s v="CEMS Systems"/>
    <s v="GEN MTC: ENVIRONMENTAL"/>
    <s v="P42100: GENERATION"/>
    <n v="2474"/>
    <n v="2474"/>
    <n v="9364"/>
    <n v="2474"/>
    <n v="2474"/>
    <n v="2474"/>
    <n v="2474"/>
    <n v="2474"/>
    <n v="2474"/>
    <n v="2474"/>
    <n v="2474"/>
    <n v="15898"/>
    <n v="50000"/>
    <n v="37500"/>
    <n v="0"/>
  </r>
  <r>
    <s v="PPLETO: TOTAL OPERATING EXPENSE"/>
    <m/>
    <n v="512005"/>
    <s v="MAINTENANCE-SDRS"/>
    <x v="1"/>
    <s v="0311 - TRIMBLE COUNTY 1 - GENERATION"/>
    <x v="7"/>
    <s v="PNTL: TOTAL NON-LABOR"/>
    <s v="TC-SDRCEM"/>
    <s v="CEMS Systems"/>
    <s v="GEN MTC: ENVIRONMENTAL"/>
    <s v="P42100: GENERATION"/>
    <n v="2474"/>
    <n v="2474"/>
    <n v="9364"/>
    <n v="2474"/>
    <n v="2474"/>
    <n v="2474"/>
    <n v="2474"/>
    <n v="2474"/>
    <n v="2474"/>
    <n v="2474"/>
    <n v="2474"/>
    <n v="15898"/>
    <n v="50000"/>
    <n v="37500"/>
    <n v="0"/>
  </r>
  <r>
    <s v="PPLETO: TOTAL OPERATING EXPENSE"/>
    <m/>
    <n v="512005"/>
    <s v="MAINTENANCE-SDRS"/>
    <x v="1"/>
    <s v="0311 - TRIMBLE COUNTY 1 - GENERATION"/>
    <x v="8"/>
    <s v="PNTL: TOTAL NON-LABOR"/>
    <s v="TC-SDRCEM"/>
    <s v="CEMS Systems"/>
    <s v="GEN MTC: ENVIRONMENTAL"/>
    <s v="P42100: GENERATION"/>
    <n v="2474"/>
    <n v="2474"/>
    <n v="9364"/>
    <n v="2474"/>
    <n v="2474"/>
    <n v="2474"/>
    <n v="2474"/>
    <n v="2474"/>
    <n v="2474"/>
    <n v="2474"/>
    <n v="2474"/>
    <n v="15898"/>
    <n v="50000"/>
    <n v="37500"/>
    <n v="0"/>
  </r>
  <r>
    <s v="PPLETO: TOTAL OPERATING EXPENSE"/>
    <m/>
    <n v="512005"/>
    <s v="MAINTENANCE-SDRS"/>
    <x v="1"/>
    <s v="0311 - TRIMBLE COUNTY 1 - GENERATION"/>
    <x v="9"/>
    <s v="PNTL: TOTAL NON-LABOR"/>
    <s v="TC-SDRCEM"/>
    <s v="CEMS Systems"/>
    <s v="GEN MTC: ENVIRONMENTAL"/>
    <s v="P42100: GENERATION"/>
    <n v="2474"/>
    <n v="2474"/>
    <n v="9364"/>
    <n v="2474"/>
    <n v="2474"/>
    <n v="2474"/>
    <n v="2474"/>
    <n v="2474"/>
    <n v="2474"/>
    <n v="2474"/>
    <n v="2474"/>
    <n v="15898"/>
    <n v="50000"/>
    <n v="37500"/>
    <n v="0"/>
  </r>
  <r>
    <s v="PPLETO: TOTAL OPERATING EXPENSE"/>
    <m/>
    <n v="512102"/>
    <s v="SORBENT INJECTION MAINTENANCE"/>
    <x v="1"/>
    <s v="0321 - TRIMBLE COUNTY 2 - GENERATION"/>
    <x v="0"/>
    <s v="PNTL: TOTAL NON-LABOR"/>
    <s v="MA41KU"/>
    <s v="MA41KU TC2"/>
    <s v="OTHER"/>
    <s v="P42100: GENERATION"/>
    <n v="2479"/>
    <n v="2479"/>
    <n v="2479"/>
    <n v="2479"/>
    <n v="2479"/>
    <n v="2479"/>
    <n v="2479"/>
    <n v="2479"/>
    <n v="2479"/>
    <n v="2479"/>
    <n v="2479"/>
    <n v="2479"/>
    <n v="29743"/>
    <n v="0"/>
    <n v="22307.25"/>
  </r>
  <r>
    <s v="PPLETO: TOTAL OPERATING EXPENSE"/>
    <m/>
    <n v="506100"/>
    <s v="MISC STM PWR EXP"/>
    <x v="1"/>
    <s v="0301 - TRIMBLE COUNTY COMMON-GENERATION"/>
    <x v="7"/>
    <s v="PLTL: TOTAL LABOR"/>
    <s v="MA50COM"/>
    <s v="Mass Allocation 50 "/>
    <s v="OTHER"/>
    <s v="P42100: GENERATION"/>
    <n v="2507"/>
    <n v="2384"/>
    <n v="2606"/>
    <n v="2228"/>
    <n v="2571"/>
    <n v="2480"/>
    <n v="2312"/>
    <n v="2723"/>
    <n v="2353"/>
    <n v="2608"/>
    <n v="2354"/>
    <n v="2081"/>
    <n v="29207"/>
    <n v="8831.6800989629992"/>
    <n v="13073.569901037001"/>
  </r>
  <r>
    <s v="PPLETO: TOTAL OPERATING EXPENSE"/>
    <m/>
    <n v="512100"/>
    <s v="MTCE-BOILER PLANT"/>
    <x v="1"/>
    <s v="0311 - TRIMBLE COUNTY 1 - GENERATION"/>
    <x v="5"/>
    <s v="PNTL: TOTAL NON-LABOR"/>
    <s v="TC-FG-"/>
    <s v="Flue Gas - 002650"/>
    <s v="GEN MTC: BOILER"/>
    <s v="P42100: GENERATION"/>
    <n v="2523"/>
    <n v="2523"/>
    <n v="2523"/>
    <n v="2523"/>
    <n v="2523"/>
    <n v="2523"/>
    <n v="2523"/>
    <n v="2523"/>
    <n v="2523"/>
    <n v="2523"/>
    <n v="2523"/>
    <n v="2523"/>
    <n v="30280"/>
    <n v="22710"/>
    <n v="0"/>
  </r>
  <r>
    <s v="PPLETO: TOTAL OPERATING EXPENSE"/>
    <m/>
    <n v="512100"/>
    <s v="MTCE-BOILER PLANT"/>
    <x v="1"/>
    <s v="0311 - TRIMBLE COUNTY 1 - GENERATION"/>
    <x v="6"/>
    <s v="PNTL: TOTAL NON-LABOR"/>
    <s v="TC-FG-"/>
    <s v="Flue Gas - 002650"/>
    <s v="GEN MTC: BOILER"/>
    <s v="P42100: GENERATION"/>
    <n v="2523"/>
    <n v="2523"/>
    <n v="2523"/>
    <n v="2523"/>
    <n v="2523"/>
    <n v="2523"/>
    <n v="2523"/>
    <n v="2523"/>
    <n v="2523"/>
    <n v="2523"/>
    <n v="2523"/>
    <n v="2523"/>
    <n v="30280"/>
    <n v="22710"/>
    <n v="0"/>
  </r>
  <r>
    <s v="PPLETO: TOTAL OPERATING EXPENSE"/>
    <m/>
    <n v="512100"/>
    <s v="MTCE-BOILER PLANT"/>
    <x v="1"/>
    <s v="0311 - TRIMBLE COUNTY 1 - GENERATION"/>
    <x v="7"/>
    <s v="PNTL: TOTAL NON-LABOR"/>
    <s v="TC-FG-"/>
    <s v="Flue Gas - 002650"/>
    <s v="GEN MTC: BOILER"/>
    <s v="P42100: GENERATION"/>
    <n v="2523"/>
    <n v="2523"/>
    <n v="2523"/>
    <n v="2523"/>
    <n v="2523"/>
    <n v="2523"/>
    <n v="2523"/>
    <n v="2523"/>
    <n v="2523"/>
    <n v="2523"/>
    <n v="2523"/>
    <n v="2523"/>
    <n v="30280"/>
    <n v="22710"/>
    <n v="0"/>
  </r>
  <r>
    <s v="PPLETO: TOTAL OPERATING EXPENSE"/>
    <m/>
    <n v="512100"/>
    <s v="MTCE-BOILER PLANT"/>
    <x v="1"/>
    <s v="0311 - TRIMBLE COUNTY 1 - GENERATION"/>
    <x v="8"/>
    <s v="PNTL: TOTAL NON-LABOR"/>
    <s v="TC-FG-"/>
    <s v="Flue Gas - 002650"/>
    <s v="GEN MTC: BOILER"/>
    <s v="P42100: GENERATION"/>
    <n v="2523"/>
    <n v="2523"/>
    <n v="2523"/>
    <n v="2523"/>
    <n v="2523"/>
    <n v="2523"/>
    <n v="2523"/>
    <n v="2523"/>
    <n v="2523"/>
    <n v="2523"/>
    <n v="2523"/>
    <n v="2523"/>
    <n v="30280"/>
    <n v="22710"/>
    <n v="0"/>
  </r>
  <r>
    <s v="PPLETO: TOTAL OPERATING EXPENSE"/>
    <m/>
    <n v="512100"/>
    <s v="MTCE-BOILER PLANT"/>
    <x v="1"/>
    <s v="0311 - TRIMBLE COUNTY 1 - GENERATION"/>
    <x v="9"/>
    <s v="PNTL: TOTAL NON-LABOR"/>
    <s v="TC-FG-"/>
    <s v="Flue Gas - 002650"/>
    <s v="GEN MTC: BOILER"/>
    <s v="P42100: GENERATION"/>
    <n v="2523"/>
    <n v="2523"/>
    <n v="2523"/>
    <n v="2523"/>
    <n v="2523"/>
    <n v="2523"/>
    <n v="2523"/>
    <n v="2523"/>
    <n v="2523"/>
    <n v="2523"/>
    <n v="2523"/>
    <n v="2523"/>
    <n v="30280"/>
    <n v="22710"/>
    <n v="0"/>
  </r>
  <r>
    <s v="PPLETO: TOTAL OPERATING EXPENSE"/>
    <m/>
    <n v="512005"/>
    <s v="MAINTENANCE-SDRS"/>
    <x v="1"/>
    <s v="0311 - TRIMBLE COUNTY 1 - GENERATION"/>
    <x v="0"/>
    <s v="PNTL: TOTAL NON-LABOR"/>
    <s v="TC-SDRCEM"/>
    <s v="CEMS Systems"/>
    <s v="GEN MTC: ENVIRONMENTAL"/>
    <s v="P42100: GENERATION"/>
    <n v="2523"/>
    <n v="2523"/>
    <n v="9620"/>
    <n v="2523"/>
    <n v="2523"/>
    <n v="2523"/>
    <n v="2523"/>
    <n v="2523"/>
    <n v="2523"/>
    <n v="2523"/>
    <n v="2523"/>
    <n v="16350"/>
    <n v="51204"/>
    <n v="38403"/>
    <n v="0"/>
  </r>
  <r>
    <s v="PPLETO: TOTAL OPERATING EXPENSE"/>
    <m/>
    <n v="512102"/>
    <s v="SORBENT INJECTION MAINTENANCE"/>
    <x v="1"/>
    <s v="0321 - TRIMBLE COUNTY 2 - GENERATION"/>
    <x v="1"/>
    <s v="PNTL: TOTAL NON-LABOR"/>
    <s v="MA41KU"/>
    <s v="MA41KU TC2"/>
    <s v="OTHER"/>
    <s v="P42100: GENERATION"/>
    <n v="2528"/>
    <n v="2528"/>
    <n v="2528"/>
    <n v="2528"/>
    <n v="2528"/>
    <n v="2528"/>
    <n v="2528"/>
    <n v="2528"/>
    <n v="2528"/>
    <n v="2528"/>
    <n v="2528"/>
    <n v="2528"/>
    <n v="30338"/>
    <n v="0"/>
    <n v="22753.5"/>
  </r>
  <r>
    <s v="PPLETO: TOTAL OPERATING EXPENSE"/>
    <m/>
    <n v="512017"/>
    <s v="MTCE-SLUDGE STAB SYS"/>
    <x v="1"/>
    <s v="0311 - TRIMBLE COUNTY 1 - GENERATION"/>
    <x v="4"/>
    <s v="PNTL: TOTAL NON-LABOR"/>
    <s v="MA40LGE"/>
    <s v="MASS ALLOC 40 BUDGET"/>
    <s v="GEN O M: OTHER"/>
    <s v="P42100: GENERATION"/>
    <n v="2531"/>
    <n v="2531"/>
    <n v="2531"/>
    <n v="3933"/>
    <n v="3933"/>
    <n v="4401"/>
    <n v="4401"/>
    <n v="4401"/>
    <n v="4401"/>
    <n v="4401"/>
    <n v="2531"/>
    <n v="2531"/>
    <n v="42526"/>
    <n v="31894.5"/>
    <n v="0"/>
  </r>
  <r>
    <s v="PPLETO: TOTAL OPERATING EXPENSE"/>
    <m/>
    <n v="501990"/>
    <s v="FUEL HANDLING - INDIRECT"/>
    <x v="1"/>
    <s v="0311 - TRIMBLE COUNTY 1 - GENERATION"/>
    <x v="5"/>
    <s v="PNTL: TOTAL NON-LABOR"/>
    <s v="MA40LGE"/>
    <s v="MASS ALLOC 40 BUDGET"/>
    <s v="GEN O M: OTHER"/>
    <s v="P42100: GENERATION"/>
    <n v="2535"/>
    <n v="2555"/>
    <n v="3494"/>
    <n v="2366"/>
    <n v="3942"/>
    <n v="3194"/>
    <n v="2730"/>
    <n v="2329"/>
    <n v="2910"/>
    <n v="3569"/>
    <n v="2252"/>
    <n v="2607"/>
    <n v="34483"/>
    <n v="25862.25"/>
    <n v="0"/>
  </r>
  <r>
    <s v="PPLETO: TOTAL OPERATING EXPENSE"/>
    <m/>
    <n v="501990"/>
    <s v="FUEL HANDLING - INDIRECT"/>
    <x v="1"/>
    <s v="0311 - TRIMBLE COUNTY 1 - GENERATION"/>
    <x v="6"/>
    <s v="PNTL: TOTAL NON-LABOR"/>
    <s v="MA40LGE"/>
    <s v="MASS ALLOC 40 BUDGET"/>
    <s v="GEN O M: OTHER"/>
    <s v="P42100: GENERATION"/>
    <n v="2535"/>
    <n v="2555"/>
    <n v="3494"/>
    <n v="2366"/>
    <n v="3942"/>
    <n v="3194"/>
    <n v="2730"/>
    <n v="2329"/>
    <n v="2910"/>
    <n v="3569"/>
    <n v="2252"/>
    <n v="2607"/>
    <n v="34483"/>
    <n v="25862.25"/>
    <n v="0"/>
  </r>
  <r>
    <s v="PPLETO: TOTAL OPERATING EXPENSE"/>
    <m/>
    <n v="512100"/>
    <s v="MTCE-BOILER PLANT"/>
    <x v="1"/>
    <s v="0311 - TRIMBLE COUNTY 1 - GENERATION"/>
    <x v="0"/>
    <s v="PNTL: TOTAL NON-LABOR"/>
    <s v="TC-FG-"/>
    <s v="Flue Gas - 002650"/>
    <s v="GEN MTC: BOILER"/>
    <s v="P42100: GENERATION"/>
    <n v="2574"/>
    <n v="2574"/>
    <n v="2574"/>
    <n v="2574"/>
    <n v="2574"/>
    <n v="2574"/>
    <n v="2574"/>
    <n v="2574"/>
    <n v="2574"/>
    <n v="2574"/>
    <n v="2574"/>
    <n v="2574"/>
    <n v="30886"/>
    <n v="23164.5"/>
    <n v="0"/>
  </r>
  <r>
    <s v="PPLETO: TOTAL OPERATING EXPENSE"/>
    <m/>
    <n v="512005"/>
    <s v="MAINTENANCE-SDRS"/>
    <x v="1"/>
    <s v="0311 - TRIMBLE COUNTY 1 - GENERATION"/>
    <x v="1"/>
    <s v="PNTL: TOTAL NON-LABOR"/>
    <s v="TC-SDRCEM"/>
    <s v="CEMS Systems"/>
    <s v="GEN MTC: ENVIRONMENTAL"/>
    <s v="P42100: GENERATION"/>
    <n v="2574"/>
    <n v="2574"/>
    <n v="9884"/>
    <n v="2574"/>
    <n v="2574"/>
    <n v="2574"/>
    <n v="2574"/>
    <n v="2574"/>
    <n v="2574"/>
    <n v="2574"/>
    <n v="2574"/>
    <n v="16815"/>
    <n v="52437"/>
    <n v="39327.75"/>
    <n v="0"/>
  </r>
  <r>
    <s v="PPLETO: TOTAL OPERATING EXPENSE"/>
    <m/>
    <n v="512102"/>
    <s v="SORBENT INJECTION MAINTENANCE"/>
    <x v="1"/>
    <s v="0321 - TRIMBLE COUNTY 2 - GENERATION"/>
    <x v="2"/>
    <s v="PNTL: TOTAL NON-LABOR"/>
    <s v="MA41KU"/>
    <s v="MA41KU TC2"/>
    <s v="OTHER"/>
    <s v="P42100: GENERATION"/>
    <n v="2579"/>
    <n v="2579"/>
    <n v="2579"/>
    <n v="2579"/>
    <n v="2579"/>
    <n v="2579"/>
    <n v="2579"/>
    <n v="2579"/>
    <n v="2579"/>
    <n v="2579"/>
    <n v="2579"/>
    <n v="2579"/>
    <n v="30945"/>
    <n v="0"/>
    <n v="23208.75"/>
  </r>
  <r>
    <s v="PPLETO: TOTAL OPERATING EXPENSE"/>
    <m/>
    <n v="512100"/>
    <s v="MTCE-BOILER PLANT"/>
    <x v="1"/>
    <s v="0321 - TRIMBLE COUNTY 2 - GENERATION"/>
    <x v="5"/>
    <s v="PNTL: TOTAL NON-LABOR"/>
    <s v="TC-FG-"/>
    <s v="Flue Gas - 002650"/>
    <s v="GEN MTC: BOILER"/>
    <s v="P42100: GENERATION"/>
    <n v="2618"/>
    <n v="2618"/>
    <n v="2618"/>
    <n v="2618"/>
    <n v="2618"/>
    <n v="2618"/>
    <n v="2618"/>
    <n v="2618"/>
    <n v="2618"/>
    <n v="2618"/>
    <n v="2618"/>
    <n v="2618"/>
    <n v="31420"/>
    <n v="0"/>
    <n v="23565"/>
  </r>
  <r>
    <s v="PPLETO: TOTAL OPERATING EXPENSE"/>
    <m/>
    <n v="512100"/>
    <s v="MTCE-BOILER PLANT"/>
    <x v="1"/>
    <s v="0321 - TRIMBLE COUNTY 2 - GENERATION"/>
    <x v="6"/>
    <s v="PNTL: TOTAL NON-LABOR"/>
    <s v="TC-FG-"/>
    <s v="Flue Gas - 002650"/>
    <s v="GEN MTC: BOILER"/>
    <s v="P42100: GENERATION"/>
    <n v="2618"/>
    <n v="2618"/>
    <n v="2618"/>
    <n v="2618"/>
    <n v="2618"/>
    <n v="2618"/>
    <n v="2618"/>
    <n v="2618"/>
    <n v="2618"/>
    <n v="2618"/>
    <n v="2618"/>
    <n v="2618"/>
    <n v="31420"/>
    <n v="0"/>
    <n v="23565"/>
  </r>
  <r>
    <s v="PPLETO: TOTAL OPERATING EXPENSE"/>
    <m/>
    <n v="512100"/>
    <s v="MTCE-BOILER PLANT"/>
    <x v="1"/>
    <s v="0321 - TRIMBLE COUNTY 2 - GENERATION"/>
    <x v="8"/>
    <s v="PNTL: TOTAL NON-LABOR"/>
    <s v="TC-FG-"/>
    <s v="Flue Gas - 002650"/>
    <s v="GEN MTC: BOILER"/>
    <s v="P42100: GENERATION"/>
    <n v="2618"/>
    <n v="2618"/>
    <n v="2618"/>
    <n v="2618"/>
    <n v="2618"/>
    <n v="2618"/>
    <n v="2618"/>
    <n v="2618"/>
    <n v="2618"/>
    <n v="2618"/>
    <n v="2618"/>
    <n v="2618"/>
    <n v="31420"/>
    <n v="0"/>
    <n v="23565"/>
  </r>
  <r>
    <s v="PPLETO: TOTAL OPERATING EXPENSE"/>
    <m/>
    <n v="512100"/>
    <s v="MTCE-BOILER PLANT"/>
    <x v="1"/>
    <s v="0321 - TRIMBLE COUNTY 2 - GENERATION"/>
    <x v="9"/>
    <s v="PNTL: TOTAL NON-LABOR"/>
    <s v="TC-FG-"/>
    <s v="Flue Gas - 002650"/>
    <s v="GEN MTC: BOILER"/>
    <s v="P42100: GENERATION"/>
    <n v="2618"/>
    <n v="2618"/>
    <n v="2618"/>
    <n v="2618"/>
    <n v="2618"/>
    <n v="2618"/>
    <n v="2618"/>
    <n v="2618"/>
    <n v="2618"/>
    <n v="2618"/>
    <n v="2618"/>
    <n v="2618"/>
    <n v="31420"/>
    <n v="0"/>
    <n v="23565"/>
  </r>
  <r>
    <s v="PPLETO: TOTAL OPERATING EXPENSE"/>
    <m/>
    <n v="512100"/>
    <s v="MTCE-BOILER PLANT"/>
    <x v="1"/>
    <s v="0321 - TRIMBLE COUNTY 2 - GENERATION"/>
    <x v="7"/>
    <s v="PNTL: TOTAL NON-LABOR"/>
    <s v="TC-FG-"/>
    <s v="Flue Gas - 002650"/>
    <s v="GEN MTC: BOILER"/>
    <s v="P42100: GENERATION"/>
    <n v="2618"/>
    <n v="2618"/>
    <n v="2618"/>
    <n v="51018"/>
    <n v="2618"/>
    <n v="2618"/>
    <n v="2618"/>
    <n v="2618"/>
    <n v="2618"/>
    <n v="2618"/>
    <n v="2618"/>
    <n v="2618"/>
    <n v="79820"/>
    <n v="0"/>
    <n v="59865"/>
  </r>
  <r>
    <s v="PPLETO: TOTAL OPERATING EXPENSE"/>
    <m/>
    <n v="512017"/>
    <s v="MTCE-SLUDGE STAB SYS"/>
    <x v="1"/>
    <s v="0321 - TRIMBLE COUNTY 2 - GENERATION"/>
    <x v="7"/>
    <s v="PNTL: TOTAL NON-LABOR"/>
    <s v="MA41KU"/>
    <s v="MA41KU TC2"/>
    <s v="OTHER"/>
    <s v="P42100: GENERATION"/>
    <n v="2619"/>
    <n v="2619"/>
    <n v="2619"/>
    <n v="4069"/>
    <n v="4069"/>
    <n v="34664"/>
    <n v="4553"/>
    <n v="4553"/>
    <n v="4553"/>
    <n v="4553"/>
    <n v="2619"/>
    <n v="2619"/>
    <n v="74108"/>
    <n v="0"/>
    <n v="55581"/>
  </r>
  <r>
    <s v="PPLETO: TOTAL OPERATING EXPENSE"/>
    <m/>
    <n v="512017"/>
    <s v="MTCE-SLUDGE STAB SYS"/>
    <x v="1"/>
    <s v="0321 - TRIMBLE COUNTY 2 - GENERATION"/>
    <x v="8"/>
    <s v="PNTL: TOTAL NON-LABOR"/>
    <s v="MA41KU"/>
    <s v="MA41KU TC2"/>
    <s v="OTHER"/>
    <s v="P42100: GENERATION"/>
    <n v="2619"/>
    <n v="2619"/>
    <n v="2619"/>
    <n v="4069"/>
    <n v="4069"/>
    <n v="34664"/>
    <n v="4553"/>
    <n v="4553"/>
    <n v="4553"/>
    <n v="4553"/>
    <n v="2619"/>
    <n v="2619"/>
    <n v="74108"/>
    <n v="0"/>
    <n v="55581"/>
  </r>
  <r>
    <s v="PPLETO: TOTAL OPERATING EXPENSE"/>
    <m/>
    <n v="512017"/>
    <s v="MTCE-SLUDGE STAB SYS"/>
    <x v="1"/>
    <s v="0321 - TRIMBLE COUNTY 2 - GENERATION"/>
    <x v="9"/>
    <s v="PNTL: TOTAL NON-LABOR"/>
    <s v="MA41KU"/>
    <s v="MA41KU TC2"/>
    <s v="OTHER"/>
    <s v="P42100: GENERATION"/>
    <n v="2619"/>
    <n v="2619"/>
    <n v="2619"/>
    <n v="4069"/>
    <n v="4069"/>
    <n v="34664"/>
    <n v="4553"/>
    <n v="4553"/>
    <n v="4553"/>
    <n v="4553"/>
    <n v="2619"/>
    <n v="2619"/>
    <n v="74108"/>
    <n v="0"/>
    <n v="55581"/>
  </r>
  <r>
    <s v="PPLETO: TOTAL OPERATING EXPENSE"/>
    <m/>
    <n v="512005"/>
    <s v="MAINTENANCE-SDRS"/>
    <x v="1"/>
    <s v="0311 - TRIMBLE COUNTY 1 - GENERATION"/>
    <x v="2"/>
    <s v="PNTL: TOTAL NON-LABOR"/>
    <s v="TC-SDRCEM"/>
    <s v="CEMS Systems"/>
    <s v="GEN MTC: ENVIRONMENTAL"/>
    <s v="P42100: GENERATION"/>
    <n v="2625"/>
    <n v="2625"/>
    <n v="10154"/>
    <n v="2625"/>
    <n v="2625"/>
    <n v="2625"/>
    <n v="2625"/>
    <n v="2625"/>
    <n v="2625"/>
    <n v="2625"/>
    <n v="2625"/>
    <n v="17294"/>
    <n v="53700"/>
    <n v="40275"/>
    <n v="0"/>
  </r>
  <r>
    <s v="PPLETO: TOTAL OPERATING EXPENSE"/>
    <m/>
    <n v="512100"/>
    <s v="MTCE-BOILER PLANT"/>
    <x v="1"/>
    <s v="0311 - TRIMBLE COUNTY 1 - GENERATION"/>
    <x v="1"/>
    <s v="PNTL: TOTAL NON-LABOR"/>
    <s v="TC-FG-"/>
    <s v="Flue Gas - 002650"/>
    <s v="GEN MTC: BOILER"/>
    <s v="P42100: GENERATION"/>
    <n v="2625"/>
    <n v="2625"/>
    <n v="2625"/>
    <n v="2625"/>
    <n v="2625"/>
    <n v="2625"/>
    <n v="2625"/>
    <n v="2625"/>
    <n v="2625"/>
    <n v="2625"/>
    <n v="2625"/>
    <n v="2625"/>
    <n v="31503"/>
    <n v="23627.25"/>
    <n v="0"/>
  </r>
  <r>
    <s v="PPLETO: TOTAL OPERATING EXPENSE"/>
    <m/>
    <n v="512102"/>
    <s v="SORBENT INJECTION MAINTENANCE"/>
    <x v="1"/>
    <s v="0321 - TRIMBLE COUNTY 2 - GENERATION"/>
    <x v="3"/>
    <s v="PNTL: TOTAL NON-LABOR"/>
    <s v="MA41KU"/>
    <s v="MA41KU TC2"/>
    <s v="OTHER"/>
    <s v="P42100: GENERATION"/>
    <n v="2630"/>
    <n v="2630"/>
    <n v="2630"/>
    <n v="2630"/>
    <n v="2630"/>
    <n v="2630"/>
    <n v="2630"/>
    <n v="2630"/>
    <n v="2630"/>
    <n v="2630"/>
    <n v="2630"/>
    <n v="2630"/>
    <n v="31563"/>
    <n v="0"/>
    <n v="23672.25"/>
  </r>
  <r>
    <s v="PPLETO: TOTAL OPERATING EXPENSE"/>
    <m/>
    <n v="512100"/>
    <s v="MTCE-BOILER PLANT"/>
    <x v="1"/>
    <s v="0321 - TRIMBLE COUNTY 2 - GENERATION"/>
    <x v="0"/>
    <s v="PNTL: TOTAL NON-LABOR"/>
    <s v="TC-FG-"/>
    <s v="Flue Gas - 002650"/>
    <s v="GEN MTC: BOILER"/>
    <s v="P42100: GENERATION"/>
    <n v="2671"/>
    <n v="2671"/>
    <n v="2671"/>
    <n v="2671"/>
    <n v="2671"/>
    <n v="2671"/>
    <n v="2671"/>
    <n v="2671"/>
    <n v="2671"/>
    <n v="2671"/>
    <n v="2671"/>
    <n v="2671"/>
    <n v="32048"/>
    <n v="0"/>
    <n v="24036"/>
  </r>
  <r>
    <s v="PPLETO: TOTAL OPERATING EXPENSE"/>
    <m/>
    <n v="512005"/>
    <s v="MAINTENANCE-SDRS"/>
    <x v="1"/>
    <s v="0311 - TRIMBLE COUNTY 1 - GENERATION"/>
    <x v="3"/>
    <s v="PNTL: TOTAL NON-LABOR"/>
    <s v="TC-SDRCEM"/>
    <s v="CEMS Systems"/>
    <s v="GEN MTC: ENVIRONMENTAL"/>
    <s v="P42100: GENERATION"/>
    <n v="2678"/>
    <n v="2678"/>
    <n v="10433"/>
    <n v="2678"/>
    <n v="2678"/>
    <n v="2678"/>
    <n v="2678"/>
    <n v="2678"/>
    <n v="2678"/>
    <n v="2678"/>
    <n v="2678"/>
    <n v="17786"/>
    <n v="54996"/>
    <n v="41247"/>
    <n v="0"/>
  </r>
  <r>
    <s v="PPLETO: TOTAL OPERATING EXPENSE"/>
    <m/>
    <n v="512100"/>
    <s v="MTCE-BOILER PLANT"/>
    <x v="1"/>
    <s v="0311 - TRIMBLE COUNTY 1 - GENERATION"/>
    <x v="2"/>
    <s v="PNTL: TOTAL NON-LABOR"/>
    <s v="TC-FG-"/>
    <s v="Flue Gas - 002650"/>
    <s v="GEN MTC: BOILER"/>
    <s v="P42100: GENERATION"/>
    <n v="2678"/>
    <n v="2678"/>
    <n v="2678"/>
    <n v="2678"/>
    <n v="2678"/>
    <n v="2678"/>
    <n v="2678"/>
    <n v="2678"/>
    <n v="2678"/>
    <n v="2678"/>
    <n v="2678"/>
    <n v="2678"/>
    <n v="32133"/>
    <n v="24099.75"/>
    <n v="0"/>
  </r>
  <r>
    <s v="PPLETO: TOTAL OPERATING EXPENSE"/>
    <m/>
    <n v="512102"/>
    <s v="SORBENT INJECTION MAINTENANCE"/>
    <x v="1"/>
    <s v="0321 - TRIMBLE COUNTY 2 - GENERATION"/>
    <x v="4"/>
    <s v="PNTL: TOTAL NON-LABOR"/>
    <s v="MA41KU"/>
    <s v="MA41KU TC2"/>
    <s v="OTHER"/>
    <s v="P42100: GENERATION"/>
    <n v="2683"/>
    <n v="2683"/>
    <n v="2683"/>
    <n v="2683"/>
    <n v="2683"/>
    <n v="2683"/>
    <n v="2683"/>
    <n v="2683"/>
    <n v="2683"/>
    <n v="2683"/>
    <n v="2683"/>
    <n v="2683"/>
    <n v="32196"/>
    <n v="0"/>
    <n v="24147"/>
  </r>
  <r>
    <s v="PPLETO: TOTAL OPERATING EXPENSE"/>
    <m/>
    <n v="506100"/>
    <s v="MISC STM PWR EXP"/>
    <x v="1"/>
    <s v="0301 - TRIMBLE COUNTY COMMON-GENERATION"/>
    <x v="8"/>
    <s v="PLTL: TOTAL LABOR"/>
    <s v="MA50COM"/>
    <s v="Mass Allocation 50 "/>
    <s v="OTHER"/>
    <s v="P42100: GENERATION"/>
    <n v="2684"/>
    <n v="2553"/>
    <n v="2403"/>
    <n v="2509"/>
    <n v="2613"/>
    <n v="2203"/>
    <n v="2565"/>
    <n v="2638"/>
    <n v="2397"/>
    <n v="2753"/>
    <n v="2221"/>
    <n v="2152"/>
    <n v="29691"/>
    <n v="8978.0331365189995"/>
    <n v="13290.216863481"/>
  </r>
  <r>
    <s v="PPLETO: TOTAL OPERATING EXPENSE"/>
    <m/>
    <n v="510900"/>
    <s v="MTCE SUPER/ENG - STEAM - INDIRECT"/>
    <x v="1"/>
    <s v="0311 - TRIMBLE COUNTY 1 - GENERATION"/>
    <x v="9"/>
    <s v="PNTL: TOTAL NON-LABOR"/>
    <s v="MA40LGE"/>
    <s v="MASS ALLOC 40 BUDGET"/>
    <s v="GEN O M: OTHER"/>
    <s v="P42100: GENERATION"/>
    <n v="2687"/>
    <n v="3111"/>
    <n v="8569"/>
    <n v="5225"/>
    <n v="5827"/>
    <n v="8406"/>
    <n v="8161"/>
    <n v="4411"/>
    <n v="8891"/>
    <n v="6399"/>
    <n v="10211"/>
    <n v="2960"/>
    <n v="74856"/>
    <n v="56142"/>
    <n v="0"/>
  </r>
  <r>
    <s v="PPLETO: TOTAL OPERATING EXPENSE"/>
    <m/>
    <n v="512017"/>
    <s v="MTCE-SLUDGE STAB SYS"/>
    <x v="1"/>
    <s v="0321 - TRIMBLE COUNTY 2 - GENERATION"/>
    <x v="0"/>
    <s v="PNTL: TOTAL NON-LABOR"/>
    <s v="MA41KU"/>
    <s v="MA41KU TC2"/>
    <s v="OTHER"/>
    <s v="P42100: GENERATION"/>
    <n v="2697"/>
    <n v="2697"/>
    <n v="2697"/>
    <n v="4191"/>
    <n v="4191"/>
    <n v="35703"/>
    <n v="4689"/>
    <n v="4689"/>
    <n v="4689"/>
    <n v="4689"/>
    <n v="2697"/>
    <n v="2697"/>
    <n v="76331"/>
    <n v="0"/>
    <n v="57248.25"/>
  </r>
  <r>
    <s v="PPLETO: TOTAL OPERATING EXPENSE"/>
    <m/>
    <n v="512100"/>
    <s v="MTCE-BOILER PLANT"/>
    <x v="1"/>
    <s v="0321 - TRIMBLE COUNTY 2 - GENERATION"/>
    <x v="1"/>
    <s v="PNTL: TOTAL NON-LABOR"/>
    <s v="TC-FG-"/>
    <s v="Flue Gas - 002650"/>
    <s v="GEN MTC: BOILER"/>
    <s v="P42100: GENERATION"/>
    <n v="2724"/>
    <n v="2724"/>
    <n v="2724"/>
    <n v="2724"/>
    <n v="2724"/>
    <n v="2724"/>
    <n v="2724"/>
    <n v="2724"/>
    <n v="2724"/>
    <n v="2724"/>
    <n v="2724"/>
    <n v="2724"/>
    <n v="32689"/>
    <n v="0"/>
    <n v="24516.75"/>
  </r>
  <r>
    <s v="PPLETO: TOTAL OPERATING EXPENSE"/>
    <m/>
    <n v="512100"/>
    <s v="MTCE-BOILER PLANT"/>
    <x v="1"/>
    <s v="0311 - TRIMBLE COUNTY 1 - GENERATION"/>
    <x v="3"/>
    <s v="PNTL: TOTAL NON-LABOR"/>
    <s v="TC-FG-"/>
    <s v="Flue Gas - 002650"/>
    <s v="GEN MTC: BOILER"/>
    <s v="P42100: GENERATION"/>
    <n v="2731"/>
    <n v="2731"/>
    <n v="2731"/>
    <n v="2731"/>
    <n v="2731"/>
    <n v="2731"/>
    <n v="2731"/>
    <n v="2731"/>
    <n v="2731"/>
    <n v="2731"/>
    <n v="2731"/>
    <n v="2731"/>
    <n v="32775"/>
    <n v="24581.25"/>
    <n v="0"/>
  </r>
  <r>
    <s v="PPLETO: TOTAL OPERATING EXPENSE"/>
    <m/>
    <n v="512005"/>
    <s v="MAINTENANCE-SDRS"/>
    <x v="1"/>
    <s v="0311 - TRIMBLE COUNTY 1 - GENERATION"/>
    <x v="4"/>
    <s v="PNTL: TOTAL NON-LABOR"/>
    <s v="TC-SDRCEM"/>
    <s v="CEMS Systems"/>
    <s v="GEN MTC: ENVIRONMENTAL"/>
    <s v="P42100: GENERATION"/>
    <n v="2731"/>
    <n v="2731"/>
    <n v="10719"/>
    <n v="2731"/>
    <n v="2731"/>
    <n v="2731"/>
    <n v="2731"/>
    <n v="2731"/>
    <n v="2731"/>
    <n v="2731"/>
    <n v="2731"/>
    <n v="18294"/>
    <n v="56327"/>
    <n v="42245.25"/>
    <n v="0"/>
  </r>
  <r>
    <s v="PPLETO: TOTAL OPERATING EXPENSE"/>
    <m/>
    <n v="502900"/>
    <s v="STM EXP(EX SDRS.SPP) - INDIRECT"/>
    <x v="1"/>
    <s v="0301 - TRIMBLE COUNTY COMMON-GENERATION"/>
    <x v="7"/>
    <s v="PNTL: TOTAL NON-LABOR"/>
    <s v="MA50COM"/>
    <s v="Mass Allocation 50 "/>
    <s v="OTHER"/>
    <s v="P42100: GENERATION"/>
    <n v="2736"/>
    <n v="2736"/>
    <n v="2736"/>
    <n v="2511"/>
    <n v="1833"/>
    <n v="1833"/>
    <n v="1833"/>
    <n v="1833"/>
    <n v="1833"/>
    <n v="1982"/>
    <n v="1833"/>
    <n v="2479"/>
    <n v="26181"/>
    <n v="7916.671231929"/>
    <n v="11719.078768071"/>
  </r>
  <r>
    <s v="PPLETO: TOTAL OPERATING EXPENSE"/>
    <m/>
    <n v="502900"/>
    <s v="STM EXP(EX SDRS.SPP) - INDIRECT"/>
    <x v="1"/>
    <s v="0301 - TRIMBLE COUNTY COMMON-GENERATION"/>
    <x v="6"/>
    <s v="PNTL: TOTAL NON-LABOR"/>
    <s v="MA50COM"/>
    <s v="Mass Allocation 50 "/>
    <s v="OTHER"/>
    <s v="P42100: GENERATION"/>
    <n v="2736"/>
    <n v="2736"/>
    <n v="2736"/>
    <n v="2736"/>
    <n v="2736"/>
    <n v="2736"/>
    <n v="2736"/>
    <n v="2736"/>
    <n v="2736"/>
    <n v="2885"/>
    <n v="2736"/>
    <n v="3382"/>
    <n v="33629"/>
    <n v="10168.814669361"/>
    <n v="15052.935330639"/>
  </r>
  <r>
    <s v="PPLETO: TOTAL OPERATING EXPENSE"/>
    <m/>
    <n v="506100"/>
    <s v="MISC STM PWR EXP"/>
    <x v="1"/>
    <s v="0301 - TRIMBLE COUNTY COMMON-GENERATION"/>
    <x v="9"/>
    <s v="PLTL: TOTAL LABOR"/>
    <s v="MA50COM"/>
    <s v="Mass Allocation 50 "/>
    <s v="OTHER"/>
    <s v="P42100: GENERATION"/>
    <n v="2752"/>
    <n v="2478"/>
    <n v="2464"/>
    <n v="2573"/>
    <n v="2539"/>
    <n v="2400"/>
    <n v="2630"/>
    <n v="2706"/>
    <n v="2599"/>
    <n v="2824"/>
    <n v="2136"/>
    <n v="2346"/>
    <n v="30447"/>
    <n v="9206.6341621230004"/>
    <n v="13628.615837877"/>
  </r>
  <r>
    <s v="PPLETO: TOTAL OPERATING EXPENSE"/>
    <m/>
    <n v="510900"/>
    <s v="MTCE SUPER/ENG - STEAM - INDIRECT"/>
    <x v="1"/>
    <s v="0311 - TRIMBLE COUNTY 1 - GENERATION"/>
    <x v="0"/>
    <s v="PNTL: TOTAL NON-LABOR"/>
    <s v="MA40LGE"/>
    <s v="MASS ALLOC 40 BUDGET"/>
    <s v="GEN O M: OTHER"/>
    <s v="P42100: GENERATION"/>
    <n v="2764"/>
    <n v="3198"/>
    <n v="8822"/>
    <n v="5379"/>
    <n v="5995"/>
    <n v="8649"/>
    <n v="8394"/>
    <n v="4537"/>
    <n v="9151"/>
    <n v="6587"/>
    <n v="10512"/>
    <n v="3046"/>
    <n v="77034"/>
    <n v="57775.5"/>
    <n v="0"/>
  </r>
  <r>
    <s v="PPLETO: TOTAL OPERATING EXPENSE"/>
    <m/>
    <n v="512017"/>
    <s v="MTCE-SLUDGE STAB SYS"/>
    <x v="1"/>
    <s v="0321 - TRIMBLE COUNTY 2 - GENERATION"/>
    <x v="1"/>
    <s v="PNTL: TOTAL NON-LABOR"/>
    <s v="MA41KU"/>
    <s v="MA41KU TC2"/>
    <s v="OTHER"/>
    <s v="P42100: GENERATION"/>
    <n v="2778"/>
    <n v="2778"/>
    <n v="2778"/>
    <n v="4317"/>
    <n v="4317"/>
    <n v="36775"/>
    <n v="4830"/>
    <n v="4830"/>
    <n v="4830"/>
    <n v="4830"/>
    <n v="2778"/>
    <n v="2778"/>
    <n v="78621"/>
    <n v="0"/>
    <n v="58965.75"/>
  </r>
  <r>
    <s v="PPLETO: TOTAL OPERATING EXPENSE"/>
    <m/>
    <n v="512100"/>
    <s v="MTCE-BOILER PLANT"/>
    <x v="1"/>
    <s v="0321 - TRIMBLE COUNTY 2 - GENERATION"/>
    <x v="2"/>
    <s v="PNTL: TOTAL NON-LABOR"/>
    <s v="TC-FG-"/>
    <s v="Flue Gas - 002650"/>
    <s v="GEN MTC: BOILER"/>
    <s v="P42100: GENERATION"/>
    <n v="2779"/>
    <n v="2779"/>
    <n v="2779"/>
    <n v="2779"/>
    <n v="2779"/>
    <n v="2779"/>
    <n v="2779"/>
    <n v="2779"/>
    <n v="2779"/>
    <n v="2779"/>
    <n v="2779"/>
    <n v="2779"/>
    <n v="33343"/>
    <n v="0"/>
    <n v="25007.25"/>
  </r>
  <r>
    <s v="PPLETO: TOTAL OPERATING EXPENSE"/>
    <m/>
    <n v="512100"/>
    <s v="MTCE-BOILER PLANT"/>
    <x v="1"/>
    <s v="0311 - TRIMBLE COUNTY 1 - GENERATION"/>
    <x v="4"/>
    <s v="PNTL: TOTAL NON-LABOR"/>
    <s v="TC-FG-"/>
    <s v="Flue Gas - 002650"/>
    <s v="GEN MTC: BOILER"/>
    <s v="P42100: GENERATION"/>
    <n v="2786"/>
    <n v="2786"/>
    <n v="2786"/>
    <n v="2786"/>
    <n v="2786"/>
    <n v="2786"/>
    <n v="2786"/>
    <n v="2786"/>
    <n v="2786"/>
    <n v="2786"/>
    <n v="2786"/>
    <n v="2786"/>
    <n v="33432"/>
    <n v="25074"/>
    <n v="0"/>
  </r>
  <r>
    <s v="PPLETO: TOTAL OPERATING EXPENSE"/>
    <m/>
    <n v="512100"/>
    <s v="MTCE-BOILER PLANT"/>
    <x v="1"/>
    <s v="0321 - TRIMBLE COUNTY 2 - GENERATION"/>
    <x v="3"/>
    <s v="PNTL: TOTAL NON-LABOR"/>
    <s v="TC-FG-"/>
    <s v="Flue Gas - 002650"/>
    <s v="GEN MTC: BOILER"/>
    <s v="P42100: GENERATION"/>
    <n v="2834"/>
    <n v="2834"/>
    <n v="2834"/>
    <n v="2834"/>
    <n v="2834"/>
    <n v="2834"/>
    <n v="2834"/>
    <n v="2834"/>
    <n v="2834"/>
    <n v="2834"/>
    <n v="2834"/>
    <n v="2834"/>
    <n v="34009"/>
    <n v="0"/>
    <n v="25506.75"/>
  </r>
  <r>
    <s v="PPLETO: TOTAL OPERATING EXPENSE"/>
    <m/>
    <n v="506100"/>
    <s v="MISC STM PWR EXP"/>
    <x v="1"/>
    <s v="0301 - TRIMBLE COUNTY COMMON-GENERATION"/>
    <x v="0"/>
    <s v="PLTL: TOTAL LABOR"/>
    <s v="MA50COM"/>
    <s v="Mass Allocation 50 "/>
    <s v="OTHER"/>
    <s v="P42100: GENERATION"/>
    <n v="2835"/>
    <n v="2553"/>
    <n v="2538"/>
    <n v="2651"/>
    <n v="2615"/>
    <n v="2472"/>
    <n v="2709"/>
    <n v="2788"/>
    <n v="2677"/>
    <n v="2908"/>
    <n v="2200"/>
    <n v="2416"/>
    <n v="31361"/>
    <n v="9483.011592548999"/>
    <n v="14037.738407451001"/>
  </r>
  <r>
    <s v="PPLETO: TOTAL OPERATING EXPENSE"/>
    <m/>
    <n v="510900"/>
    <s v="MTCE SUPER/ENG - STEAM - INDIRECT"/>
    <x v="1"/>
    <s v="0311 - TRIMBLE COUNTY 1 - GENERATION"/>
    <x v="1"/>
    <s v="PNTL: TOTAL NON-LABOR"/>
    <s v="MA40LGE"/>
    <s v="MASS ALLOC 40 BUDGET"/>
    <s v="GEN O M: OTHER"/>
    <s v="P42100: GENERATION"/>
    <n v="2844"/>
    <n v="3287"/>
    <n v="9084"/>
    <n v="5537"/>
    <n v="6168"/>
    <n v="8899"/>
    <n v="8635"/>
    <n v="4666"/>
    <n v="9419"/>
    <n v="6782"/>
    <n v="10821"/>
    <n v="3134"/>
    <n v="79277"/>
    <n v="59457.75"/>
    <n v="0"/>
  </r>
  <r>
    <s v="PPLETO: TOTAL OPERATING EXPENSE"/>
    <m/>
    <n v="502900"/>
    <s v="STM EXP(EX SDRS.SPP) - INDIRECT"/>
    <x v="1"/>
    <s v="0301 - TRIMBLE COUNTY COMMON-GENERATION"/>
    <x v="5"/>
    <s v="PNTL: TOTAL NON-LABOR"/>
    <s v="MA50COM"/>
    <s v="Mass Allocation 50 "/>
    <s v="OTHER"/>
    <s v="P42100: GENERATION"/>
    <n v="2849"/>
    <n v="2849"/>
    <n v="2849"/>
    <n v="2849"/>
    <n v="2849"/>
    <n v="2849"/>
    <n v="2849"/>
    <n v="2849"/>
    <n v="2849"/>
    <n v="2998"/>
    <n v="2849"/>
    <n v="3494"/>
    <n v="34983"/>
    <n v="10578.240315747"/>
    <n v="15659.009684253"/>
  </r>
  <r>
    <s v="PPLETO: TOTAL OPERATING EXPENSE"/>
    <m/>
    <n v="512017"/>
    <s v="MTCE-SLUDGE STAB SYS"/>
    <x v="1"/>
    <s v="0321 - TRIMBLE COUNTY 2 - GENERATION"/>
    <x v="2"/>
    <s v="PNTL: TOTAL NON-LABOR"/>
    <s v="MA41KU"/>
    <s v="MA41KU TC2"/>
    <s v="OTHER"/>
    <s v="P42100: GENERATION"/>
    <n v="2862"/>
    <n v="2862"/>
    <n v="2862"/>
    <n v="4447"/>
    <n v="4447"/>
    <n v="37877"/>
    <n v="4975"/>
    <n v="4975"/>
    <n v="4975"/>
    <n v="4975"/>
    <n v="2862"/>
    <n v="2862"/>
    <n v="80978"/>
    <n v="0"/>
    <n v="60733.5"/>
  </r>
  <r>
    <s v="PPLETO: TOTAL OPERATING EXPENSE"/>
    <m/>
    <n v="501990"/>
    <s v="FUEL HANDLING - INDIRECT"/>
    <x v="1"/>
    <s v="0311 - TRIMBLE COUNTY 1 - GENERATION"/>
    <x v="7"/>
    <s v="PNTL: TOTAL NON-LABOR"/>
    <s v="MA40LGE"/>
    <s v="MASS ALLOC 40 BUDGET"/>
    <s v="GEN O M: OTHER"/>
    <s v="P42100: GENERATION"/>
    <n v="2874"/>
    <n v="2874"/>
    <n v="2874"/>
    <n v="2874"/>
    <n v="2874"/>
    <n v="2874"/>
    <n v="2874"/>
    <n v="2874"/>
    <n v="2874"/>
    <n v="2874"/>
    <n v="2874"/>
    <n v="2874"/>
    <n v="34484"/>
    <n v="25863"/>
    <n v="0"/>
  </r>
  <r>
    <s v="PPLETO: TOTAL OPERATING EXPENSE"/>
    <m/>
    <n v="501990"/>
    <s v="FUEL HANDLING - INDIRECT"/>
    <x v="1"/>
    <s v="0311 - TRIMBLE COUNTY 1 - GENERATION"/>
    <x v="8"/>
    <s v="PNTL: TOTAL NON-LABOR"/>
    <s v="MA40LGE"/>
    <s v="MASS ALLOC 40 BUDGET"/>
    <s v="GEN O M: OTHER"/>
    <s v="P42100: GENERATION"/>
    <n v="2874"/>
    <n v="2874"/>
    <n v="2874"/>
    <n v="2874"/>
    <n v="2874"/>
    <n v="2874"/>
    <n v="2874"/>
    <n v="2874"/>
    <n v="2874"/>
    <n v="2874"/>
    <n v="2874"/>
    <n v="2874"/>
    <n v="34484"/>
    <n v="25863"/>
    <n v="0"/>
  </r>
  <r>
    <s v="PPLETO: TOTAL OPERATING EXPENSE"/>
    <m/>
    <n v="512100"/>
    <s v="MTCE-BOILER PLANT"/>
    <x v="1"/>
    <s v="0321 - TRIMBLE COUNTY 2 - GENERATION"/>
    <x v="4"/>
    <s v="PNTL: TOTAL NON-LABOR"/>
    <s v="TC-FG-"/>
    <s v="Flue Gas - 002650"/>
    <s v="GEN MTC: BOILER"/>
    <s v="P42100: GENERATION"/>
    <n v="2891"/>
    <n v="2891"/>
    <n v="2891"/>
    <n v="2891"/>
    <n v="2891"/>
    <n v="2891"/>
    <n v="2891"/>
    <n v="2891"/>
    <n v="2891"/>
    <n v="2891"/>
    <n v="2891"/>
    <n v="2891"/>
    <n v="34691"/>
    <n v="0"/>
    <n v="26018.25"/>
  </r>
  <r>
    <s v="PPLETO: TOTAL OPERATING EXPENSE"/>
    <m/>
    <n v="501990"/>
    <s v="FUEL HANDLING - INDIRECT"/>
    <x v="1"/>
    <s v="0311 - TRIMBLE COUNTY 1 - GENERATION"/>
    <x v="9"/>
    <s v="PNTL: TOTAL NON-LABOR"/>
    <s v="MA40LGE"/>
    <s v="MASS ALLOC 40 BUDGET"/>
    <s v="GEN O M: OTHER"/>
    <s v="P42100: GENERATION"/>
    <n v="2893"/>
    <n v="2893"/>
    <n v="2893"/>
    <n v="2893"/>
    <n v="2893"/>
    <n v="2893"/>
    <n v="2893"/>
    <n v="2893"/>
    <n v="2893"/>
    <n v="2893"/>
    <n v="2893"/>
    <n v="2893"/>
    <n v="34716"/>
    <n v="26037"/>
    <n v="0"/>
  </r>
  <r>
    <s v="PPLETO: TOTAL OPERATING EXPENSE"/>
    <m/>
    <n v="500900"/>
    <s v="OPER SUPER/ENG - INDIRECT"/>
    <x v="1"/>
    <s v="0311 - TRIMBLE COUNTY 1 - GENERATION"/>
    <x v="8"/>
    <s v="PLTL: TOTAL LABOR"/>
    <s v="MA40LGE"/>
    <s v="MASS ALLOC 40 BUDGET"/>
    <s v="GEN O M: OTHER"/>
    <s v="P42100: GENERATION"/>
    <n v="2904"/>
    <n v="74"/>
    <n v="-2488"/>
    <n v="-2563"/>
    <n v="-2282"/>
    <n v="-7420"/>
    <n v="-4594"/>
    <n v="-4081"/>
    <n v="-6975"/>
    <n v="-3487"/>
    <n v="-9433"/>
    <n v="-10674"/>
    <n v="-51018"/>
    <n v="-38263.5"/>
    <n v="0"/>
  </r>
  <r>
    <s v="PPLETO: TOTAL OPERATING EXPENSE"/>
    <m/>
    <n v="506100"/>
    <s v="MISC STM PWR EXP"/>
    <x v="1"/>
    <s v="0301 - TRIMBLE COUNTY COMMON-GENERATION"/>
    <x v="1"/>
    <s v="PLTL: TOTAL LABOR"/>
    <s v="MA50COM"/>
    <s v="Mass Allocation 50 "/>
    <s v="OTHER"/>
    <s v="P42100: GENERATION"/>
    <n v="2920"/>
    <n v="2629"/>
    <n v="2614"/>
    <n v="2730"/>
    <n v="2694"/>
    <n v="2546"/>
    <n v="2790"/>
    <n v="2871"/>
    <n v="2757"/>
    <n v="2995"/>
    <n v="2266"/>
    <n v="2489"/>
    <n v="32302"/>
    <n v="9767.5533453179996"/>
    <n v="14458.946654682"/>
  </r>
  <r>
    <s v="PPLETO: TOTAL OPERATING EXPENSE"/>
    <m/>
    <n v="510900"/>
    <s v="MTCE SUPER/ENG - STEAM - INDIRECT"/>
    <x v="1"/>
    <s v="0311 - TRIMBLE COUNTY 1 - GENERATION"/>
    <x v="2"/>
    <s v="PNTL: TOTAL NON-LABOR"/>
    <s v="MA40LGE"/>
    <s v="MASS ALLOC 40 BUDGET"/>
    <s v="GEN O M: OTHER"/>
    <s v="P42100: GENERATION"/>
    <n v="2926"/>
    <n v="3379"/>
    <n v="9353"/>
    <n v="5700"/>
    <n v="6347"/>
    <n v="9157"/>
    <n v="8881"/>
    <n v="4799"/>
    <n v="9695"/>
    <n v="6982"/>
    <n v="11140"/>
    <n v="3225"/>
    <n v="81582"/>
    <n v="61186.5"/>
    <n v="0"/>
  </r>
  <r>
    <s v="PPLETO: TOTAL OPERATING EXPENSE"/>
    <m/>
    <n v="512017"/>
    <s v="MTCE-SLUDGE STAB SYS"/>
    <x v="1"/>
    <s v="0321 - TRIMBLE COUNTY 2 - GENERATION"/>
    <x v="3"/>
    <s v="PNTL: TOTAL NON-LABOR"/>
    <s v="MA41KU"/>
    <s v="MA41KU TC2"/>
    <s v="OTHER"/>
    <s v="P42100: GENERATION"/>
    <n v="2948"/>
    <n v="2948"/>
    <n v="2948"/>
    <n v="4580"/>
    <n v="4580"/>
    <n v="39014"/>
    <n v="5124"/>
    <n v="5124"/>
    <n v="5124"/>
    <n v="5124"/>
    <n v="2948"/>
    <n v="2948"/>
    <n v="83409"/>
    <n v="0"/>
    <n v="62556.75"/>
  </r>
  <r>
    <s v="PPLETO: TOTAL OPERATING EXPENSE"/>
    <m/>
    <n v="501990"/>
    <s v="FUEL HANDLING - INDIRECT"/>
    <x v="1"/>
    <s v="0311 - TRIMBLE COUNTY 1 - GENERATION"/>
    <x v="0"/>
    <s v="PNTL: TOTAL NON-LABOR"/>
    <s v="MA40LGE"/>
    <s v="MASS ALLOC 40 BUDGET"/>
    <s v="GEN O M: OTHER"/>
    <s v="P42100: GENERATION"/>
    <n v="2962"/>
    <n v="2962"/>
    <n v="2962"/>
    <n v="2962"/>
    <n v="2962"/>
    <n v="2962"/>
    <n v="2962"/>
    <n v="2962"/>
    <n v="2962"/>
    <n v="2962"/>
    <n v="2962"/>
    <n v="2962"/>
    <n v="35542"/>
    <n v="26656.5"/>
    <n v="0"/>
  </r>
  <r>
    <s v="PPLETO: TOTAL OPERATING EXPENSE"/>
    <m/>
    <n v="926002"/>
    <s v="GROUP LIFE INSURANCE EXPENSE - BURDENS"/>
    <x v="1"/>
    <s v="0321 - TRIMBLE COUNTY 2 - GENERATION"/>
    <x v="5"/>
    <s v="PLTL: TOTAL LABOR"/>
    <s v="MA41KU"/>
    <s v="MA41KU TC2"/>
    <s v="OTHER"/>
    <s v="P42100: GENERATION"/>
    <n v="2981"/>
    <n v="2990"/>
    <n v="3264"/>
    <n v="3054"/>
    <n v="2885"/>
    <n v="3009"/>
    <n v="2945"/>
    <n v="3227"/>
    <n v="3084"/>
    <n v="3057"/>
    <n v="2865"/>
    <n v="2764"/>
    <n v="36125"/>
    <n v="0"/>
    <n v="27093.75"/>
  </r>
  <r>
    <s v="PPLETO: TOTAL OPERATING EXPENSE"/>
    <m/>
    <n v="506100"/>
    <s v="MISC STM PWR EXP"/>
    <x v="1"/>
    <s v="0301 - TRIMBLE COUNTY COMMON-GENERATION"/>
    <x v="5"/>
    <s v="PNTL: TOTAL NON-LABOR"/>
    <s v="TCCITYWAT"/>
    <s v="TCCITYWAT"/>
    <s v="GEN OPS: PLANT OPERATION"/>
    <s v="P42100: GENERATION"/>
    <n v="3000"/>
    <n v="3000"/>
    <n v="3000"/>
    <n v="3000"/>
    <n v="3000"/>
    <n v="3000"/>
    <n v="3000"/>
    <n v="3000"/>
    <n v="3000"/>
    <n v="3000"/>
    <n v="3000"/>
    <n v="3000"/>
    <n v="36000"/>
    <n v="10885.763123999999"/>
    <n v="16114.236876000001"/>
  </r>
  <r>
    <s v="PPLETO: TOTAL OPERATING EXPENSE"/>
    <m/>
    <n v="506100"/>
    <s v="MISC STM PWR EXP"/>
    <x v="1"/>
    <s v="0301 - TRIMBLE COUNTY COMMON-GENERATION"/>
    <x v="6"/>
    <s v="PNTL: TOTAL NON-LABOR"/>
    <s v="TCCITYWAT"/>
    <s v="TCCITYWAT"/>
    <s v="GEN OPS: PLANT OPERATION"/>
    <s v="P42100: GENERATION"/>
    <n v="3000"/>
    <n v="3000"/>
    <n v="3000"/>
    <n v="3000"/>
    <n v="3000"/>
    <n v="3000"/>
    <n v="3000"/>
    <n v="3000"/>
    <n v="3000"/>
    <n v="3000"/>
    <n v="3000"/>
    <n v="3000"/>
    <n v="36000"/>
    <n v="10885.763123999999"/>
    <n v="16114.236876000001"/>
  </r>
  <r>
    <s v="PPLETO: TOTAL OPERATING EXPENSE"/>
    <m/>
    <n v="506100"/>
    <s v="MISC STM PWR EXP"/>
    <x v="1"/>
    <s v="0301 - TRIMBLE COUNTY COMMON-GENERATION"/>
    <x v="7"/>
    <s v="PNTL: TOTAL NON-LABOR"/>
    <s v="TCCITYWAT"/>
    <s v="TCCITYWAT"/>
    <s v="GEN OPS: PLANT OPERATION"/>
    <s v="P42100: GENERATION"/>
    <n v="3000"/>
    <n v="3000"/>
    <n v="3000"/>
    <n v="3000"/>
    <n v="3000"/>
    <n v="3000"/>
    <n v="3000"/>
    <n v="3000"/>
    <n v="3000"/>
    <n v="3000"/>
    <n v="3000"/>
    <n v="3000"/>
    <n v="36000"/>
    <n v="10885.763123999999"/>
    <n v="16114.236876000001"/>
  </r>
  <r>
    <s v="PPLETO: TOTAL OPERATING EXPENSE"/>
    <m/>
    <n v="506100"/>
    <s v="MISC STM PWR EXP"/>
    <x v="1"/>
    <s v="0301 - TRIMBLE COUNTY COMMON-GENERATION"/>
    <x v="8"/>
    <s v="PNTL: TOTAL NON-LABOR"/>
    <s v="TCCITYWAT"/>
    <s v="TCCITYWAT"/>
    <s v="GEN OPS: PLANT OPERATION"/>
    <s v="P42100: GENERATION"/>
    <n v="3000"/>
    <n v="3000"/>
    <n v="3000"/>
    <n v="3000"/>
    <n v="3000"/>
    <n v="3000"/>
    <n v="3000"/>
    <n v="3000"/>
    <n v="3000"/>
    <n v="3000"/>
    <n v="3000"/>
    <n v="3000"/>
    <n v="36000"/>
    <n v="10885.763123999999"/>
    <n v="16114.236876000001"/>
  </r>
  <r>
    <s v="PPLETO: TOTAL OPERATING EXPENSE"/>
    <m/>
    <n v="506100"/>
    <s v="MISC STM PWR EXP"/>
    <x v="1"/>
    <s v="0301 - TRIMBLE COUNTY COMMON-GENERATION"/>
    <x v="9"/>
    <s v="PNTL: TOTAL NON-LABOR"/>
    <s v="TCCITYWAT"/>
    <s v="TCCITYWAT"/>
    <s v="GEN OPS: PLANT OPERATION"/>
    <s v="P42100: GENERATION"/>
    <n v="3000"/>
    <n v="3000"/>
    <n v="3000"/>
    <n v="3000"/>
    <n v="3000"/>
    <n v="3000"/>
    <n v="3000"/>
    <n v="3000"/>
    <n v="3000"/>
    <n v="3000"/>
    <n v="3000"/>
    <n v="3000"/>
    <n v="36000"/>
    <n v="10885.763123999999"/>
    <n v="16114.236876000001"/>
  </r>
  <r>
    <s v="PPLETO: TOTAL OPERATING EXPENSE"/>
    <m/>
    <n v="512102"/>
    <s v="SORBENT INJECTION MAINTENANCE"/>
    <x v="1"/>
    <s v="0321 - TRIMBLE COUNTY 2 - GENERATION"/>
    <x v="5"/>
    <s v="PNTL: TOTAL NON-LABOR"/>
    <s v="TC-000DSI"/>
    <s v="DRY SORBENT INJECTION SYSTEM"/>
    <s v="GEN MTC: ENVIRONMENTAL"/>
    <s v="P42100: GENERATION"/>
    <n v="3000"/>
    <n v="3000"/>
    <n v="3000"/>
    <n v="3000"/>
    <n v="3000"/>
    <n v="3000"/>
    <n v="3000"/>
    <n v="3000"/>
    <n v="3000"/>
    <n v="3000"/>
    <n v="3000"/>
    <n v="3000"/>
    <n v="36000"/>
    <n v="0"/>
    <n v="27000"/>
  </r>
  <r>
    <s v="PPLETO: TOTAL OPERATING EXPENSE"/>
    <m/>
    <n v="512102"/>
    <s v="SORBENT INJECTION MAINTENANCE"/>
    <x v="1"/>
    <s v="0321 - TRIMBLE COUNTY 2 - GENERATION"/>
    <x v="6"/>
    <s v="PNTL: TOTAL NON-LABOR"/>
    <s v="TC-000DSI"/>
    <s v="DRY SORBENT INJECTION SYSTEM"/>
    <s v="GEN MTC: ENVIRONMENTAL"/>
    <s v="P42100: GENERATION"/>
    <n v="3000"/>
    <n v="3000"/>
    <n v="3000"/>
    <n v="3000"/>
    <n v="3000"/>
    <n v="3000"/>
    <n v="3000"/>
    <n v="3000"/>
    <n v="3000"/>
    <n v="3000"/>
    <n v="3000"/>
    <n v="3000"/>
    <n v="36000"/>
    <n v="0"/>
    <n v="27000"/>
  </r>
  <r>
    <s v="PPLETO: TOTAL OPERATING EXPENSE"/>
    <m/>
    <n v="512102"/>
    <s v="SORBENT INJECTION MAINTENANCE"/>
    <x v="1"/>
    <s v="0321 - TRIMBLE COUNTY 2 - GENERATION"/>
    <x v="7"/>
    <s v="PNTL: TOTAL NON-LABOR"/>
    <s v="TC-000DSI"/>
    <s v="DRY SORBENT INJECTION SYSTEM"/>
    <s v="GEN MTC: ENVIRONMENTAL"/>
    <s v="P42100: GENERATION"/>
    <n v="3000"/>
    <n v="3000"/>
    <n v="3000"/>
    <n v="3000"/>
    <n v="3000"/>
    <n v="3000"/>
    <n v="3000"/>
    <n v="3000"/>
    <n v="3000"/>
    <n v="3000"/>
    <n v="3000"/>
    <n v="3000"/>
    <n v="36000"/>
    <n v="0"/>
    <n v="27000"/>
  </r>
  <r>
    <s v="PPLETO: TOTAL OPERATING EXPENSE"/>
    <m/>
    <n v="512102"/>
    <s v="SORBENT INJECTION MAINTENANCE"/>
    <x v="1"/>
    <s v="0321 - TRIMBLE COUNTY 2 - GENERATION"/>
    <x v="8"/>
    <s v="PNTL: TOTAL NON-LABOR"/>
    <s v="TC-000DSI"/>
    <s v="DRY SORBENT INJECTION SYSTEM"/>
    <s v="GEN MTC: ENVIRONMENTAL"/>
    <s v="P42100: GENERATION"/>
    <n v="3000"/>
    <n v="3000"/>
    <n v="3000"/>
    <n v="3000"/>
    <n v="3000"/>
    <n v="3000"/>
    <n v="3000"/>
    <n v="3000"/>
    <n v="3000"/>
    <n v="3000"/>
    <n v="3000"/>
    <n v="3000"/>
    <n v="36000"/>
    <n v="0"/>
    <n v="27000"/>
  </r>
  <r>
    <s v="PPLETO: TOTAL OPERATING EXPENSE"/>
    <m/>
    <n v="512102"/>
    <s v="SORBENT INJECTION MAINTENANCE"/>
    <x v="1"/>
    <s v="0321 - TRIMBLE COUNTY 2 - GENERATION"/>
    <x v="9"/>
    <s v="PNTL: TOTAL NON-LABOR"/>
    <s v="TC-000DSI"/>
    <s v="DRY SORBENT INJECTION SYSTEM"/>
    <s v="GEN MTC: ENVIRONMENTAL"/>
    <s v="P42100: GENERATION"/>
    <n v="3000"/>
    <n v="3000"/>
    <n v="3000"/>
    <n v="3000"/>
    <n v="3000"/>
    <n v="3000"/>
    <n v="3000"/>
    <n v="3000"/>
    <n v="3000"/>
    <n v="3000"/>
    <n v="3000"/>
    <n v="3000"/>
    <n v="36000"/>
    <n v="0"/>
    <n v="27000"/>
  </r>
  <r>
    <s v="PPLETO: TOTAL OPERATING EXPENSE"/>
    <m/>
    <n v="506100"/>
    <s v="MISC STM PWR EXP"/>
    <x v="1"/>
    <s v="0301 - TRIMBLE COUNTY COMMON-GENERATION"/>
    <x v="2"/>
    <s v="PLTL: TOTAL LABOR"/>
    <s v="MA50COM"/>
    <s v="Mass Allocation 50 "/>
    <s v="OTHER"/>
    <s v="P42100: GENERATION"/>
    <n v="3007"/>
    <n v="2708"/>
    <n v="2693"/>
    <n v="2812"/>
    <n v="2774"/>
    <n v="2622"/>
    <n v="2874"/>
    <n v="2957"/>
    <n v="2840"/>
    <n v="3085"/>
    <n v="2334"/>
    <n v="2563"/>
    <n v="33270"/>
    <n v="10060.25942043"/>
    <n v="14892.24057957"/>
  </r>
  <r>
    <s v="PPLETO: TOTAL OPERATING EXPENSE"/>
    <m/>
    <n v="510900"/>
    <s v="MTCE SUPER/ENG - STEAM - INDIRECT"/>
    <x v="1"/>
    <s v="0311 - TRIMBLE COUNTY 1 - GENERATION"/>
    <x v="3"/>
    <s v="PNTL: TOTAL NON-LABOR"/>
    <s v="MA40LGE"/>
    <s v="MASS ALLOC 40 BUDGET"/>
    <s v="GEN O M: OTHER"/>
    <s v="P42100: GENERATION"/>
    <n v="3010"/>
    <n v="3474"/>
    <n v="9630"/>
    <n v="5867"/>
    <n v="6530"/>
    <n v="9422"/>
    <n v="9136"/>
    <n v="4937"/>
    <n v="9979"/>
    <n v="7188"/>
    <n v="11469"/>
    <n v="3318"/>
    <n v="83959"/>
    <n v="62969.25"/>
    <n v="0"/>
  </r>
  <r>
    <s v="PPLETO: TOTAL OPERATING EXPENSE"/>
    <m/>
    <n v="501990"/>
    <s v="FUEL HANDLING - INDIRECT"/>
    <x v="1"/>
    <s v="0311 - TRIMBLE COUNTY 1 - GENERATION"/>
    <x v="1"/>
    <s v="PNTL: TOTAL NON-LABOR"/>
    <s v="MA40LGE"/>
    <s v="MASS ALLOC 40 BUDGET"/>
    <s v="GEN O M: OTHER"/>
    <s v="P42100: GENERATION"/>
    <n v="3032"/>
    <n v="3032"/>
    <n v="3032"/>
    <n v="3032"/>
    <n v="3032"/>
    <n v="3032"/>
    <n v="3032"/>
    <n v="3032"/>
    <n v="3032"/>
    <n v="3032"/>
    <n v="3032"/>
    <n v="3032"/>
    <n v="36390"/>
    <n v="27292.5"/>
    <n v="0"/>
  </r>
  <r>
    <s v="PPLETO: TOTAL OPERATING EXPENSE"/>
    <m/>
    <n v="510900"/>
    <s v="MTCE SUPER/ENG - STEAM - INDIRECT"/>
    <x v="1"/>
    <s v="0311 - TRIMBLE COUNTY 1 - GENERATION"/>
    <x v="6"/>
    <s v="PNTL: TOTAL NON-LABOR"/>
    <s v="MA40LGE"/>
    <s v="MASS ALLOC 40 BUDGET"/>
    <s v="GEN O M: OTHER"/>
    <s v="P42100: GENERATION"/>
    <n v="3033"/>
    <n v="3597"/>
    <n v="8748"/>
    <n v="5623"/>
    <n v="5736"/>
    <n v="8414"/>
    <n v="7838"/>
    <n v="5247"/>
    <n v="9055"/>
    <n v="6247"/>
    <n v="12080"/>
    <n v="3306"/>
    <n v="78924"/>
    <n v="59193"/>
    <n v="0"/>
  </r>
  <r>
    <s v="PPLETO: TOTAL OPERATING EXPENSE"/>
    <m/>
    <n v="512017"/>
    <s v="MTCE-SLUDGE STAB SYS"/>
    <x v="1"/>
    <s v="0321 - TRIMBLE COUNTY 2 - GENERATION"/>
    <x v="4"/>
    <s v="PNTL: TOTAL NON-LABOR"/>
    <s v="MA41KU"/>
    <s v="MA41KU TC2"/>
    <s v="OTHER"/>
    <s v="P42100: GENERATION"/>
    <n v="3036"/>
    <n v="3036"/>
    <n v="3036"/>
    <n v="4718"/>
    <n v="4718"/>
    <n v="40185"/>
    <n v="5278"/>
    <n v="5278"/>
    <n v="5278"/>
    <n v="5278"/>
    <n v="3036"/>
    <n v="3036"/>
    <n v="85914"/>
    <n v="0"/>
    <n v="64435.5"/>
  </r>
  <r>
    <s v="PPLETO: TOTAL OPERATING EXPENSE"/>
    <m/>
    <n v="501990"/>
    <s v="FUEL HANDLING - INDIRECT"/>
    <x v="1"/>
    <s v="0321 - TRIMBLE COUNTY 2 - GENERATION"/>
    <x v="5"/>
    <s v="PNTL: TOTAL NON-LABOR"/>
    <s v="MA41KU"/>
    <s v="MA41KU TC2"/>
    <s v="OTHER"/>
    <s v="P42100: GENERATION"/>
    <n v="3040"/>
    <n v="3065"/>
    <n v="4191"/>
    <n v="2838"/>
    <n v="4728"/>
    <n v="3831"/>
    <n v="3274"/>
    <n v="2794"/>
    <n v="3491"/>
    <n v="4281"/>
    <n v="2701"/>
    <n v="3127"/>
    <n v="41360"/>
    <n v="0"/>
    <n v="31020"/>
  </r>
  <r>
    <s v="PPLETO: TOTAL OPERATING EXPENSE"/>
    <m/>
    <n v="501990"/>
    <s v="FUEL HANDLING - INDIRECT"/>
    <x v="1"/>
    <s v="0321 - TRIMBLE COUNTY 2 - GENERATION"/>
    <x v="6"/>
    <s v="PNTL: TOTAL NON-LABOR"/>
    <s v="MA41KU"/>
    <s v="MA41KU TC2"/>
    <s v="OTHER"/>
    <s v="P42100: GENERATION"/>
    <n v="3040"/>
    <n v="3065"/>
    <n v="4191"/>
    <n v="2838"/>
    <n v="4728"/>
    <n v="3831"/>
    <n v="3274"/>
    <n v="2794"/>
    <n v="3491"/>
    <n v="4281"/>
    <n v="2701"/>
    <n v="3127"/>
    <n v="41360"/>
    <n v="0"/>
    <n v="31020"/>
  </r>
  <r>
    <s v="PPLETO: TOTAL OPERATING EXPENSE"/>
    <m/>
    <n v="510900"/>
    <s v="MTCE SUPER/ENG - STEAM - INDIRECT"/>
    <x v="1"/>
    <s v="0311 - TRIMBLE COUNTY 1 - GENERATION"/>
    <x v="5"/>
    <s v="PNTL: TOTAL NON-LABOR"/>
    <s v="MA40LGE"/>
    <s v="MASS ALLOC 40 BUDGET"/>
    <s v="GEN O M: OTHER"/>
    <s v="P42100: GENERATION"/>
    <n v="3054"/>
    <n v="3610"/>
    <n v="5842"/>
    <n v="6524"/>
    <n v="11360"/>
    <n v="9323"/>
    <n v="7851"/>
    <n v="6149"/>
    <n v="10854"/>
    <n v="6348"/>
    <n v="13751"/>
    <n v="3328"/>
    <n v="87994"/>
    <n v="65995.5"/>
    <n v="0"/>
  </r>
  <r>
    <s v="PPLETO: TOTAL OPERATING EXPENSE"/>
    <m/>
    <n v="506100"/>
    <s v="MISC STM PWR EXP"/>
    <x v="1"/>
    <s v="0301 - TRIMBLE COUNTY COMMON-GENERATION"/>
    <x v="0"/>
    <s v="PNTL: TOTAL NON-LABOR"/>
    <s v="TCCITYWAT"/>
    <s v="TCCITYWAT"/>
    <s v="GEN OPS: PLANT OPERATION"/>
    <s v="P42100: GENERATION"/>
    <n v="3060"/>
    <n v="3060"/>
    <n v="3060"/>
    <n v="3060"/>
    <n v="3060"/>
    <n v="3060"/>
    <n v="3060"/>
    <n v="3060"/>
    <n v="3060"/>
    <n v="3060"/>
    <n v="3060"/>
    <n v="3060"/>
    <n v="36720"/>
    <n v="11103.478386479999"/>
    <n v="16436.521613519999"/>
  </r>
  <r>
    <s v="PPLETO: TOTAL OPERATING EXPENSE"/>
    <m/>
    <n v="512102"/>
    <s v="SORBENT INJECTION MAINTENANCE"/>
    <x v="1"/>
    <s v="0321 - TRIMBLE COUNTY 2 - GENERATION"/>
    <x v="0"/>
    <s v="PNTL: TOTAL NON-LABOR"/>
    <s v="TC-000DSI"/>
    <s v="DRY SORBENT INJECTION SYSTEM"/>
    <s v="GEN MTC: ENVIRONMENTAL"/>
    <s v="P42100: GENERATION"/>
    <n v="3060"/>
    <n v="3060"/>
    <n v="3060"/>
    <n v="3060"/>
    <n v="3060"/>
    <n v="3060"/>
    <n v="3060"/>
    <n v="3060"/>
    <n v="3060"/>
    <n v="3060"/>
    <n v="3060"/>
    <n v="3060"/>
    <n v="36720"/>
    <n v="0"/>
    <n v="27540"/>
  </r>
  <r>
    <s v="PPLETO: TOTAL OPERATING EXPENSE"/>
    <m/>
    <n v="510900"/>
    <s v="MTCE SUPER/ENG - STEAM - INDIRECT"/>
    <x v="1"/>
    <s v="0311 - TRIMBLE COUNTY 1 - GENERATION"/>
    <x v="4"/>
    <s v="PNTL: TOTAL NON-LABOR"/>
    <s v="MA40LGE"/>
    <s v="MASS ALLOC 40 BUDGET"/>
    <s v="GEN O M: OTHER"/>
    <s v="P42100: GENERATION"/>
    <n v="3097"/>
    <n v="3571"/>
    <n v="9916"/>
    <n v="6040"/>
    <n v="6719"/>
    <n v="9695"/>
    <n v="9398"/>
    <n v="5078"/>
    <n v="10272"/>
    <n v="7400"/>
    <n v="11808"/>
    <n v="3414"/>
    <n v="86408"/>
    <n v="64806"/>
    <n v="0"/>
  </r>
  <r>
    <s v="PPLETO: TOTAL OPERATING EXPENSE"/>
    <m/>
    <n v="506100"/>
    <s v="MISC STM PWR EXP"/>
    <x v="1"/>
    <s v="0301 - TRIMBLE COUNTY COMMON-GENERATION"/>
    <x v="3"/>
    <s v="PLTL: TOTAL LABOR"/>
    <s v="MA50COM"/>
    <s v="Mass Allocation 50 "/>
    <s v="OTHER"/>
    <s v="P42100: GENERATION"/>
    <n v="3098"/>
    <n v="2789"/>
    <n v="2773"/>
    <n v="2896"/>
    <n v="2858"/>
    <n v="2701"/>
    <n v="2960"/>
    <n v="3046"/>
    <n v="2925"/>
    <n v="3178"/>
    <n v="2404"/>
    <n v="2640"/>
    <n v="34268"/>
    <n v="10362.036964811999"/>
    <n v="15338.963035188001"/>
  </r>
  <r>
    <s v="PPLETO: TOTAL OPERATING EXPENSE"/>
    <m/>
    <n v="501990"/>
    <s v="FUEL HANDLING - INDIRECT"/>
    <x v="1"/>
    <s v="0311 - TRIMBLE COUNTY 1 - GENERATION"/>
    <x v="2"/>
    <s v="PNTL: TOTAL NON-LABOR"/>
    <s v="MA40LGE"/>
    <s v="MASS ALLOC 40 BUDGET"/>
    <s v="GEN O M: OTHER"/>
    <s v="P42100: GENERATION"/>
    <n v="3105"/>
    <n v="3105"/>
    <n v="3105"/>
    <n v="3105"/>
    <n v="3105"/>
    <n v="3105"/>
    <n v="3105"/>
    <n v="3105"/>
    <n v="3105"/>
    <n v="3105"/>
    <n v="3105"/>
    <n v="3105"/>
    <n v="37257"/>
    <n v="27942.75"/>
    <n v="0"/>
  </r>
  <r>
    <s v="PPLETO: TOTAL OPERATING EXPENSE"/>
    <m/>
    <n v="506100"/>
    <s v="MISC STM PWR EXP"/>
    <x v="1"/>
    <s v="0301 - TRIMBLE COUNTY COMMON-GENERATION"/>
    <x v="1"/>
    <s v="PNTL: TOTAL NON-LABOR"/>
    <s v="TCCITYWAT"/>
    <s v="TCCITYWAT"/>
    <s v="GEN OPS: PLANT OPERATION"/>
    <s v="P42100: GENERATION"/>
    <n v="3121"/>
    <n v="3121"/>
    <n v="3121"/>
    <n v="3121"/>
    <n v="3121"/>
    <n v="3121"/>
    <n v="3121"/>
    <n v="3121"/>
    <n v="3121"/>
    <n v="3121"/>
    <n v="3121"/>
    <n v="3121"/>
    <n v="37454"/>
    <n v="11325.427001286"/>
    <n v="16765.072998714"/>
  </r>
  <r>
    <s v="PPLETO: TOTAL OPERATING EXPENSE"/>
    <m/>
    <n v="512102"/>
    <s v="SORBENT INJECTION MAINTENANCE"/>
    <x v="1"/>
    <s v="0321 - TRIMBLE COUNTY 2 - GENERATION"/>
    <x v="1"/>
    <s v="PNTL: TOTAL NON-LABOR"/>
    <s v="TC-000DSI"/>
    <s v="DRY SORBENT INJECTION SYSTEM"/>
    <s v="GEN MTC: ENVIRONMENTAL"/>
    <s v="P42100: GENERATION"/>
    <n v="3121"/>
    <n v="3121"/>
    <n v="3121"/>
    <n v="3121"/>
    <n v="3121"/>
    <n v="3121"/>
    <n v="3121"/>
    <n v="3121"/>
    <n v="3121"/>
    <n v="3121"/>
    <n v="3121"/>
    <n v="3121"/>
    <n v="37454"/>
    <n v="0"/>
    <n v="28090.5"/>
  </r>
  <r>
    <s v="PPLETO: TOTAL OPERATING EXPENSE"/>
    <m/>
    <n v="511100"/>
    <s v="MTCE-STRUCTURES"/>
    <x v="1"/>
    <s v="0311 - TRIMBLE COUNTY 1 - GENERATION"/>
    <x v="5"/>
    <s v="PLTL: TOTAL LABOR"/>
    <s v="MA40LGE"/>
    <s v="MASS ALLOC 40 BUDGET"/>
    <s v="GEN O M: OTHER"/>
    <s v="P42100: GENERATION"/>
    <n v="3169"/>
    <n v="3161"/>
    <n v="3468"/>
    <n v="3259"/>
    <n v="3090"/>
    <n v="3223"/>
    <n v="3167"/>
    <n v="3410"/>
    <n v="3288"/>
    <n v="3253"/>
    <n v="3083"/>
    <n v="3025"/>
    <n v="38595"/>
    <n v="28946.25"/>
    <n v="0"/>
  </r>
  <r>
    <s v="PPLETO: TOTAL OPERATING EXPENSE"/>
    <m/>
    <n v="501990"/>
    <s v="FUEL HANDLING - INDIRECT"/>
    <x v="1"/>
    <s v="0311 - TRIMBLE COUNTY 1 - GENERATION"/>
    <x v="3"/>
    <s v="PNTL: TOTAL NON-LABOR"/>
    <s v="MA40LGE"/>
    <s v="MASS ALLOC 40 BUDGET"/>
    <s v="GEN O M: OTHER"/>
    <s v="P42100: GENERATION"/>
    <n v="3179"/>
    <n v="3179"/>
    <n v="3179"/>
    <n v="3179"/>
    <n v="3179"/>
    <n v="3179"/>
    <n v="3179"/>
    <n v="3179"/>
    <n v="3179"/>
    <n v="3179"/>
    <n v="3179"/>
    <n v="3179"/>
    <n v="38147"/>
    <n v="28610.25"/>
    <n v="0"/>
  </r>
  <r>
    <s v="PPLETO: TOTAL OPERATING EXPENSE"/>
    <m/>
    <n v="506100"/>
    <s v="MISC STM PWR EXP"/>
    <x v="1"/>
    <s v="0301 - TRIMBLE COUNTY COMMON-GENERATION"/>
    <x v="2"/>
    <s v="PNTL: TOTAL NON-LABOR"/>
    <s v="TCCITYWAT"/>
    <s v="TCCITYWAT"/>
    <s v="GEN OPS: PLANT OPERATION"/>
    <s v="P42100: GENERATION"/>
    <n v="3184"/>
    <n v="3184"/>
    <n v="3184"/>
    <n v="3184"/>
    <n v="3184"/>
    <n v="3184"/>
    <n v="3184"/>
    <n v="3184"/>
    <n v="3184"/>
    <n v="3184"/>
    <n v="3184"/>
    <n v="3184"/>
    <n v="38203"/>
    <n v="11551.911350726999"/>
    <n v="17100.338649272999"/>
  </r>
  <r>
    <s v="PPLETO: TOTAL OPERATING EXPENSE"/>
    <m/>
    <n v="512102"/>
    <s v="SORBENT INJECTION MAINTENANCE"/>
    <x v="1"/>
    <s v="0321 - TRIMBLE COUNTY 2 - GENERATION"/>
    <x v="2"/>
    <s v="PNTL: TOTAL NON-LABOR"/>
    <s v="TC-000DSI"/>
    <s v="DRY SORBENT INJECTION SYSTEM"/>
    <s v="GEN MTC: ENVIRONMENTAL"/>
    <s v="P42100: GENERATION"/>
    <n v="3184"/>
    <n v="3184"/>
    <n v="3184"/>
    <n v="3184"/>
    <n v="3184"/>
    <n v="3184"/>
    <n v="3184"/>
    <n v="3184"/>
    <n v="3184"/>
    <n v="3184"/>
    <n v="3184"/>
    <n v="3184"/>
    <n v="38203"/>
    <n v="0"/>
    <n v="28652.25"/>
  </r>
  <r>
    <s v="PPLETO: TOTAL OPERATING EXPENSE"/>
    <m/>
    <n v="506100"/>
    <s v="MISC STM PWR EXP"/>
    <x v="1"/>
    <s v="0301 - TRIMBLE COUNTY COMMON-GENERATION"/>
    <x v="4"/>
    <s v="PLTL: TOTAL LABOR"/>
    <s v="MA50COM"/>
    <s v="Mass Allocation 50 "/>
    <s v="OTHER"/>
    <s v="P42100: GENERATION"/>
    <n v="3191"/>
    <n v="2873"/>
    <n v="2857"/>
    <n v="2983"/>
    <n v="2944"/>
    <n v="2782"/>
    <n v="3049"/>
    <n v="3137"/>
    <n v="3013"/>
    <n v="3273"/>
    <n v="2476"/>
    <n v="2719"/>
    <n v="35298"/>
    <n v="10673.490743082"/>
    <n v="15800.009256918"/>
  </r>
  <r>
    <s v="PPLETO: TOTAL OPERATING EXPENSE"/>
    <m/>
    <n v="512011"/>
    <s v="INSTR/CNTRL-ENVRNL"/>
    <x v="1"/>
    <s v="0321 - TRIMBLE COUNTY 2 - GENERATION"/>
    <x v="5"/>
    <s v="PNTL: TOTAL NON-LABOR"/>
    <s v="TC-PJF"/>
    <s v="Pulse Jet Fabric Filter"/>
    <s v="GEN MTC: ENVIRONMENTAL"/>
    <s v="P42100: GENERATION"/>
    <n v="3200"/>
    <n v="3200"/>
    <n v="3200"/>
    <n v="3200"/>
    <n v="3200"/>
    <n v="3200"/>
    <n v="3200"/>
    <n v="3200"/>
    <n v="3200"/>
    <n v="3200"/>
    <n v="3200"/>
    <n v="3200"/>
    <n v="38400"/>
    <n v="0"/>
    <n v="28800"/>
  </r>
  <r>
    <s v="PPLETO: TOTAL OPERATING EXPENSE"/>
    <m/>
    <n v="512011"/>
    <s v="INSTR/CNTRL-ENVRNL"/>
    <x v="1"/>
    <s v="0321 - TRIMBLE COUNTY 2 - GENERATION"/>
    <x v="6"/>
    <s v="PNTL: TOTAL NON-LABOR"/>
    <s v="TC-PJF"/>
    <s v="Pulse Jet Fabric Filter"/>
    <s v="GEN MTC: ENVIRONMENTAL"/>
    <s v="P42100: GENERATION"/>
    <n v="3200"/>
    <n v="3200"/>
    <n v="3200"/>
    <n v="3200"/>
    <n v="3200"/>
    <n v="3200"/>
    <n v="3200"/>
    <n v="3200"/>
    <n v="3200"/>
    <n v="3200"/>
    <n v="3200"/>
    <n v="3200"/>
    <n v="38400"/>
    <n v="0"/>
    <n v="28800"/>
  </r>
  <r>
    <s v="PPLETO: TOTAL OPERATING EXPENSE"/>
    <m/>
    <n v="512011"/>
    <s v="INSTR/CNTRL-ENVRNL"/>
    <x v="1"/>
    <s v="0321 - TRIMBLE COUNTY 2 - GENERATION"/>
    <x v="7"/>
    <s v="PNTL: TOTAL NON-LABOR"/>
    <s v="TC-PJF"/>
    <s v="Pulse Jet Fabric Filter"/>
    <s v="GEN MTC: ENVIRONMENTAL"/>
    <s v="P42100: GENERATION"/>
    <n v="3200"/>
    <n v="3200"/>
    <n v="3200"/>
    <n v="3200"/>
    <n v="3200"/>
    <n v="3200"/>
    <n v="3200"/>
    <n v="3200"/>
    <n v="3200"/>
    <n v="3200"/>
    <n v="3200"/>
    <n v="3200"/>
    <n v="38400"/>
    <n v="0"/>
    <n v="28800"/>
  </r>
  <r>
    <s v="PPLETO: TOTAL OPERATING EXPENSE"/>
    <m/>
    <n v="512011"/>
    <s v="INSTR/CNTRL-ENVRNL"/>
    <x v="1"/>
    <s v="0321 - TRIMBLE COUNTY 2 - GENERATION"/>
    <x v="8"/>
    <s v="PNTL: TOTAL NON-LABOR"/>
    <s v="TC-PJF"/>
    <s v="Pulse Jet Fabric Filter"/>
    <s v="GEN MTC: ENVIRONMENTAL"/>
    <s v="P42100: GENERATION"/>
    <n v="3200"/>
    <n v="3200"/>
    <n v="3200"/>
    <n v="3200"/>
    <n v="3200"/>
    <n v="3200"/>
    <n v="3200"/>
    <n v="3200"/>
    <n v="3200"/>
    <n v="3200"/>
    <n v="3200"/>
    <n v="3200"/>
    <n v="38400"/>
    <n v="0"/>
    <n v="28800"/>
  </r>
  <r>
    <s v="PPLETO: TOTAL OPERATING EXPENSE"/>
    <m/>
    <n v="512011"/>
    <s v="INSTR/CNTRL-ENVRNL"/>
    <x v="1"/>
    <s v="0321 - TRIMBLE COUNTY 2 - GENERATION"/>
    <x v="9"/>
    <s v="PNTL: TOTAL NON-LABOR"/>
    <s v="TC-PJF"/>
    <s v="Pulse Jet Fabric Filter"/>
    <s v="GEN MTC: ENVIRONMENTAL"/>
    <s v="P42100: GENERATION"/>
    <n v="3200"/>
    <n v="3200"/>
    <n v="3200"/>
    <n v="3200"/>
    <n v="3200"/>
    <n v="3200"/>
    <n v="3200"/>
    <n v="3200"/>
    <n v="3200"/>
    <n v="3200"/>
    <n v="3200"/>
    <n v="3200"/>
    <n v="38400"/>
    <n v="0"/>
    <n v="28800"/>
  </r>
  <r>
    <s v="PPLETO: TOTAL OPERATING EXPENSE"/>
    <m/>
    <n v="926004"/>
    <s v="DENTAL INSURANCE EXPENSE - BURDENS"/>
    <x v="1"/>
    <s v="0321 - TRIMBLE COUNTY 2 - GENERATION"/>
    <x v="5"/>
    <s v="PLTL: TOTAL LABOR"/>
    <s v="MA41KU"/>
    <s v="MA41KU TC2"/>
    <s v="OTHER"/>
    <s v="P42100: GENERATION"/>
    <n v="3201"/>
    <n v="3211"/>
    <n v="3504"/>
    <n v="3280"/>
    <n v="3098"/>
    <n v="3231"/>
    <n v="3162"/>
    <n v="3465"/>
    <n v="3312"/>
    <n v="3282"/>
    <n v="3076"/>
    <n v="2968"/>
    <n v="38789"/>
    <n v="0"/>
    <n v="29091.75"/>
  </r>
  <r>
    <s v="PPLETO: TOTAL OPERATING EXPENSE"/>
    <m/>
    <n v="510900"/>
    <s v="MTCE SUPER/ENG - STEAM - INDIRECT"/>
    <x v="1"/>
    <s v="0321 - TRIMBLE COUNTY 2 - GENERATION"/>
    <x v="9"/>
    <s v="PNTL: TOTAL NON-LABOR"/>
    <s v="MA41KU"/>
    <s v="MA41KU TC2"/>
    <s v="OTHER"/>
    <s v="P42100: GENERATION"/>
    <n v="3222"/>
    <n v="3732"/>
    <n v="10277"/>
    <n v="6267"/>
    <n v="6989"/>
    <n v="10082"/>
    <n v="9789"/>
    <n v="5290"/>
    <n v="10664"/>
    <n v="7675"/>
    <n v="12247"/>
    <n v="3551"/>
    <n v="89785"/>
    <n v="0"/>
    <n v="67338.75"/>
  </r>
  <r>
    <s v="PPLETO: TOTAL OPERATING EXPENSE"/>
    <m/>
    <n v="512017"/>
    <s v="MTCE-SLUDGE STAB SYS"/>
    <x v="1"/>
    <s v="0321 - TRIMBLE COUNTY 2 - GENERATION"/>
    <x v="7"/>
    <s v="PNTL: TOTAL NON-LABOR"/>
    <s v="MA40LGE"/>
    <s v="MASS ALLOC 40 BUDGET"/>
    <s v="GEN O M: OTHER"/>
    <s v="P42100: GENERATION"/>
    <n v="3233"/>
    <n v="3233"/>
    <n v="3233"/>
    <n v="5024"/>
    <n v="5024"/>
    <n v="5621"/>
    <n v="5621"/>
    <n v="5621"/>
    <n v="5621"/>
    <n v="5621"/>
    <n v="3233"/>
    <n v="3233"/>
    <n v="54318"/>
    <n v="0"/>
    <n v="40738.5"/>
  </r>
  <r>
    <s v="PPLETO: TOTAL OPERATING EXPENSE"/>
    <m/>
    <n v="512017"/>
    <s v="MTCE-SLUDGE STAB SYS"/>
    <x v="1"/>
    <s v="0321 - TRIMBLE COUNTY 2 - GENERATION"/>
    <x v="8"/>
    <s v="PNTL: TOTAL NON-LABOR"/>
    <s v="MA40LGE"/>
    <s v="MASS ALLOC 40 BUDGET"/>
    <s v="GEN O M: OTHER"/>
    <s v="P42100: GENERATION"/>
    <n v="3233"/>
    <n v="3233"/>
    <n v="3233"/>
    <n v="5024"/>
    <n v="5024"/>
    <n v="5621"/>
    <n v="5621"/>
    <n v="5621"/>
    <n v="5621"/>
    <n v="5621"/>
    <n v="3233"/>
    <n v="3233"/>
    <n v="54318"/>
    <n v="0"/>
    <n v="40738.5"/>
  </r>
  <r>
    <s v="PPLETO: TOTAL OPERATING EXPENSE"/>
    <m/>
    <n v="512017"/>
    <s v="MTCE-SLUDGE STAB SYS"/>
    <x v="1"/>
    <s v="0321 - TRIMBLE COUNTY 2 - GENERATION"/>
    <x v="9"/>
    <s v="PNTL: TOTAL NON-LABOR"/>
    <s v="MA40LGE"/>
    <s v="MASS ALLOC 40 BUDGET"/>
    <s v="GEN O M: OTHER"/>
    <s v="P42100: GENERATION"/>
    <n v="3233"/>
    <n v="3233"/>
    <n v="3233"/>
    <n v="5024"/>
    <n v="5024"/>
    <n v="5621"/>
    <n v="5621"/>
    <n v="5621"/>
    <n v="5621"/>
    <n v="5621"/>
    <n v="3233"/>
    <n v="3233"/>
    <n v="54318"/>
    <n v="0"/>
    <n v="40738.5"/>
  </r>
  <r>
    <s v="PPLETO: TOTAL OPERATING EXPENSE"/>
    <m/>
    <n v="511100"/>
    <s v="MTCE-STRUCTURES"/>
    <x v="1"/>
    <s v="0311 - TRIMBLE COUNTY 1 - GENERATION"/>
    <x v="6"/>
    <s v="PLTL: TOTAL LABOR"/>
    <s v="MA40LGE"/>
    <s v="MASS ALLOC 40 BUDGET"/>
    <s v="GEN O M: OTHER"/>
    <s v="P42100: GENERATION"/>
    <n v="3246"/>
    <n v="3238"/>
    <n v="3552"/>
    <n v="3199"/>
    <n v="3293"/>
    <n v="3293"/>
    <n v="3098"/>
    <n v="3668"/>
    <n v="3408"/>
    <n v="3326"/>
    <n v="3196"/>
    <n v="2944"/>
    <n v="39462"/>
    <n v="29596.5"/>
    <n v="0"/>
  </r>
  <r>
    <s v="PPLETO: TOTAL OPERATING EXPENSE"/>
    <m/>
    <n v="506100"/>
    <s v="MISC STM PWR EXP"/>
    <x v="1"/>
    <s v="0301 - TRIMBLE COUNTY COMMON-GENERATION"/>
    <x v="3"/>
    <s v="PNTL: TOTAL NON-LABOR"/>
    <s v="TCCITYWAT"/>
    <s v="TCCITYWAT"/>
    <s v="GEN OPS: PLANT OPERATION"/>
    <s v="P42100: GENERATION"/>
    <n v="3247"/>
    <n v="3247"/>
    <n v="3247"/>
    <n v="3247"/>
    <n v="3247"/>
    <n v="3247"/>
    <n v="3247"/>
    <n v="3247"/>
    <n v="3247"/>
    <n v="3247"/>
    <n v="3247"/>
    <n v="3247"/>
    <n v="38966"/>
    <n v="11782.629052494"/>
    <n v="17441.870947506002"/>
  </r>
  <r>
    <s v="PPLETO: TOTAL OPERATING EXPENSE"/>
    <m/>
    <n v="512102"/>
    <s v="SORBENT INJECTION MAINTENANCE"/>
    <x v="1"/>
    <s v="0321 - TRIMBLE COUNTY 2 - GENERATION"/>
    <x v="3"/>
    <s v="PNTL: TOTAL NON-LABOR"/>
    <s v="TC-000DSI"/>
    <s v="DRY SORBENT INJECTION SYSTEM"/>
    <s v="GEN MTC: ENVIRONMENTAL"/>
    <s v="P42100: GENERATION"/>
    <n v="3247"/>
    <n v="3247"/>
    <n v="3247"/>
    <n v="3247"/>
    <n v="3247"/>
    <n v="3247"/>
    <n v="3247"/>
    <n v="3247"/>
    <n v="3247"/>
    <n v="3247"/>
    <n v="3247"/>
    <n v="3247"/>
    <n v="38966"/>
    <n v="0"/>
    <n v="29224.5"/>
  </r>
  <r>
    <s v="PPLETO: TOTAL OPERATING EXPENSE"/>
    <m/>
    <n v="510900"/>
    <s v="MTCE SUPER/ENG - STEAM - INDIRECT"/>
    <x v="1"/>
    <s v="0311 - TRIMBLE COUNTY 1 - GENERATION"/>
    <x v="8"/>
    <s v="PNTL: TOTAL NON-LABOR"/>
    <s v="MA40LGE"/>
    <s v="MASS ALLOC 40 BUDGET"/>
    <s v="GEN O M: OTHER"/>
    <s v="P42100: GENERATION"/>
    <n v="3249"/>
    <n v="3823"/>
    <n v="9525"/>
    <n v="5909"/>
    <n v="6569"/>
    <n v="9141"/>
    <n v="8331"/>
    <n v="5540"/>
    <n v="9893"/>
    <n v="7124"/>
    <n v="10776"/>
    <n v="3522"/>
    <n v="83402"/>
    <n v="62551.5"/>
    <n v="0"/>
  </r>
  <r>
    <s v="PPLETO: TOTAL OPERATING EXPENSE"/>
    <m/>
    <n v="501990"/>
    <s v="FUEL HANDLING - INDIRECT"/>
    <x v="1"/>
    <s v="0311 - TRIMBLE COUNTY 1 - GENERATION"/>
    <x v="4"/>
    <s v="PNTL: TOTAL NON-LABOR"/>
    <s v="MA40LGE"/>
    <s v="MASS ALLOC 40 BUDGET"/>
    <s v="GEN O M: OTHER"/>
    <s v="P42100: GENERATION"/>
    <n v="3255"/>
    <n v="3255"/>
    <n v="3255"/>
    <n v="3255"/>
    <n v="3255"/>
    <n v="3255"/>
    <n v="3255"/>
    <n v="3255"/>
    <n v="3255"/>
    <n v="3255"/>
    <n v="3255"/>
    <n v="3255"/>
    <n v="39061"/>
    <n v="29295.75"/>
    <n v="0"/>
  </r>
  <r>
    <s v="PPLETO: TOTAL OPERATING EXPENSE"/>
    <m/>
    <n v="926004"/>
    <s v="DENTAL INSURANCE EXPENSE - BURDENS"/>
    <x v="1"/>
    <s v="0321 - TRIMBLE COUNTY 2 - GENERATION"/>
    <x v="6"/>
    <s v="PLTL: TOTAL LABOR"/>
    <s v="MA41KU"/>
    <s v="MA41KU TC2"/>
    <s v="OTHER"/>
    <s v="P42100: GENERATION"/>
    <n v="3264"/>
    <n v="3274"/>
    <n v="3572"/>
    <n v="3202"/>
    <n v="3289"/>
    <n v="3287"/>
    <n v="3077"/>
    <n v="3696"/>
    <n v="3419"/>
    <n v="3341"/>
    <n v="3176"/>
    <n v="2870"/>
    <n v="39466"/>
    <n v="0"/>
    <n v="29599.5"/>
  </r>
  <r>
    <s v="PPLETO: TOTAL OPERATING EXPENSE"/>
    <m/>
    <n v="512011"/>
    <s v="INSTR/CNTRL-ENVRNL"/>
    <x v="1"/>
    <s v="0321 - TRIMBLE COUNTY 2 - GENERATION"/>
    <x v="0"/>
    <s v="PNTL: TOTAL NON-LABOR"/>
    <s v="TC-PJF"/>
    <s v="Pulse Jet Fabric Filter"/>
    <s v="GEN MTC: ENVIRONMENTAL"/>
    <s v="P42100: GENERATION"/>
    <n v="3264"/>
    <n v="3264"/>
    <n v="3264"/>
    <n v="3264"/>
    <n v="3264"/>
    <n v="3264"/>
    <n v="3264"/>
    <n v="3264"/>
    <n v="3264"/>
    <n v="3264"/>
    <n v="3264"/>
    <n v="3264"/>
    <n v="39168"/>
    <n v="0"/>
    <n v="29376"/>
  </r>
  <r>
    <s v="PPLETO: TOTAL OPERATING EXPENSE"/>
    <m/>
    <n v="506100"/>
    <s v="MISC STM PWR EXP"/>
    <x v="1"/>
    <s v="0301 - TRIMBLE COUNTY COMMON-GENERATION"/>
    <x v="4"/>
    <s v="PNTL: TOTAL NON-LABOR"/>
    <s v="TCCITYWAT"/>
    <s v="TCCITYWAT"/>
    <s v="GEN OPS: PLANT OPERATION"/>
    <s v="P42100: GENERATION"/>
    <n v="3312"/>
    <n v="3312"/>
    <n v="3312"/>
    <n v="3312"/>
    <n v="3312"/>
    <n v="3312"/>
    <n v="3312"/>
    <n v="3312"/>
    <n v="3312"/>
    <n v="3312"/>
    <n v="3312"/>
    <n v="3312"/>
    <n v="39748"/>
    <n v="12019.092018132"/>
    <n v="17791.907981868"/>
  </r>
  <r>
    <s v="PPLETO: TOTAL OPERATING EXPENSE"/>
    <m/>
    <n v="512102"/>
    <s v="SORBENT INJECTION MAINTENANCE"/>
    <x v="1"/>
    <s v="0321 - TRIMBLE COUNTY 2 - GENERATION"/>
    <x v="4"/>
    <s v="PNTL: TOTAL NON-LABOR"/>
    <s v="TC-000DSI"/>
    <s v="DRY SORBENT INJECTION SYSTEM"/>
    <s v="GEN MTC: ENVIRONMENTAL"/>
    <s v="P42100: GENERATION"/>
    <n v="3312"/>
    <n v="3312"/>
    <n v="3312"/>
    <n v="3312"/>
    <n v="3312"/>
    <n v="3312"/>
    <n v="3312"/>
    <n v="3312"/>
    <n v="3312"/>
    <n v="3312"/>
    <n v="3312"/>
    <n v="3312"/>
    <n v="39748"/>
    <n v="0"/>
    <n v="29811"/>
  </r>
  <r>
    <s v="PPLETO: TOTAL OPERATING EXPENSE"/>
    <m/>
    <n v="510900"/>
    <s v="MTCE SUPER/ENG - STEAM - INDIRECT"/>
    <x v="1"/>
    <s v="0321 - TRIMBLE COUNTY 2 - GENERATION"/>
    <x v="0"/>
    <s v="PNTL: TOTAL NON-LABOR"/>
    <s v="MA41KU"/>
    <s v="MA41KU TC2"/>
    <s v="OTHER"/>
    <s v="P42100: GENERATION"/>
    <n v="3315"/>
    <n v="3836"/>
    <n v="10582"/>
    <n v="6451"/>
    <n v="7191"/>
    <n v="10374"/>
    <n v="10068"/>
    <n v="5441"/>
    <n v="10976"/>
    <n v="7901"/>
    <n v="12608"/>
    <n v="3653"/>
    <n v="92397"/>
    <n v="0"/>
    <n v="69297.75"/>
  </r>
  <r>
    <s v="PPLETO: TOTAL OPERATING EXPENSE"/>
    <m/>
    <n v="512011"/>
    <s v="INSTR/CNTRL-ENVRNL"/>
    <x v="1"/>
    <s v="0321 - TRIMBLE COUNTY 2 - GENERATION"/>
    <x v="1"/>
    <s v="PNTL: TOTAL NON-LABOR"/>
    <s v="TC-PJF"/>
    <s v="Pulse Jet Fabric Filter"/>
    <s v="GEN MTC: ENVIRONMENTAL"/>
    <s v="P42100: GENERATION"/>
    <n v="3329"/>
    <n v="3329"/>
    <n v="3329"/>
    <n v="3329"/>
    <n v="3329"/>
    <n v="3329"/>
    <n v="3329"/>
    <n v="3329"/>
    <n v="3329"/>
    <n v="3329"/>
    <n v="3329"/>
    <n v="3329"/>
    <n v="39951"/>
    <n v="0"/>
    <n v="29963.25"/>
  </r>
  <r>
    <s v="PPLETO: TOTAL OPERATING EXPENSE"/>
    <m/>
    <n v="512017"/>
    <s v="MTCE-SLUDGE STAB SYS"/>
    <x v="1"/>
    <s v="0321 - TRIMBLE COUNTY 2 - GENERATION"/>
    <x v="0"/>
    <s v="PNTL: TOTAL NON-LABOR"/>
    <s v="MA40LGE"/>
    <s v="MASS ALLOC 40 BUDGET"/>
    <s v="GEN O M: OTHER"/>
    <s v="P42100: GENERATION"/>
    <n v="3330"/>
    <n v="3330"/>
    <n v="3330"/>
    <n v="5175"/>
    <n v="5175"/>
    <n v="5789"/>
    <n v="5789"/>
    <n v="5789"/>
    <n v="5789"/>
    <n v="5789"/>
    <n v="3330"/>
    <n v="3330"/>
    <n v="55947"/>
    <n v="0"/>
    <n v="41960.25"/>
  </r>
  <r>
    <s v="PPLETO: TOTAL OPERATING EXPENSE"/>
    <m/>
    <n v="512011"/>
    <s v="INSTR/CNTRL-ENVRNL"/>
    <x v="1"/>
    <s v="0321 - TRIMBLE COUNTY 2 - GENERATION"/>
    <x v="2"/>
    <s v="PNTL: TOTAL NON-LABOR"/>
    <s v="TC-PJF"/>
    <s v="Pulse Jet Fabric Filter"/>
    <s v="GEN MTC: ENVIRONMENTAL"/>
    <s v="P42100: GENERATION"/>
    <n v="3396"/>
    <n v="3396"/>
    <n v="3396"/>
    <n v="3396"/>
    <n v="3396"/>
    <n v="3396"/>
    <n v="3396"/>
    <n v="3396"/>
    <n v="3396"/>
    <n v="3396"/>
    <n v="3396"/>
    <n v="3396"/>
    <n v="40750"/>
    <n v="0"/>
    <n v="30562.5"/>
  </r>
  <r>
    <s v="PPLETO: TOTAL OPERATING EXPENSE"/>
    <m/>
    <n v="512011"/>
    <s v="INSTR/CNTRL-ENVRNL"/>
    <x v="1"/>
    <s v="0321 - TRIMBLE COUNTY 2 - GENERATION"/>
    <x v="5"/>
    <s v="PNTL: TOTAL NON-LABOR"/>
    <s v="MA41KU"/>
    <s v="MA41KU TC2"/>
    <s v="OTHER"/>
    <s v="P42100: GENERATION"/>
    <n v="3402"/>
    <n v="3402"/>
    <n v="3402"/>
    <n v="3402"/>
    <n v="3402"/>
    <n v="3402"/>
    <n v="3402"/>
    <n v="3402"/>
    <n v="3402"/>
    <n v="3402"/>
    <n v="3402"/>
    <n v="3402"/>
    <n v="40824"/>
    <n v="0"/>
    <n v="30618"/>
  </r>
  <r>
    <s v="PPLETO: TOTAL OPERATING EXPENSE"/>
    <m/>
    <n v="512011"/>
    <s v="INSTR/CNTRL-ENVRNL"/>
    <x v="1"/>
    <s v="0321 - TRIMBLE COUNTY 2 - GENERATION"/>
    <x v="6"/>
    <s v="PNTL: TOTAL NON-LABOR"/>
    <s v="MA41KU"/>
    <s v="MA41KU TC2"/>
    <s v="OTHER"/>
    <s v="P42100: GENERATION"/>
    <n v="3402"/>
    <n v="3402"/>
    <n v="3402"/>
    <n v="3402"/>
    <n v="3402"/>
    <n v="3402"/>
    <n v="3402"/>
    <n v="3402"/>
    <n v="3402"/>
    <n v="3402"/>
    <n v="3402"/>
    <n v="3402"/>
    <n v="40824"/>
    <n v="0"/>
    <n v="30618"/>
  </r>
  <r>
    <s v="PPLETO: TOTAL OPERATING EXPENSE"/>
    <m/>
    <n v="512011"/>
    <s v="INSTR/CNTRL-ENVRNL"/>
    <x v="1"/>
    <s v="0321 - TRIMBLE COUNTY 2 - GENERATION"/>
    <x v="7"/>
    <s v="PNTL: TOTAL NON-LABOR"/>
    <s v="MA41KU"/>
    <s v="MA41KU TC2"/>
    <s v="OTHER"/>
    <s v="P42100: GENERATION"/>
    <n v="3402"/>
    <n v="3402"/>
    <n v="3402"/>
    <n v="3402"/>
    <n v="3402"/>
    <n v="3402"/>
    <n v="3402"/>
    <n v="3402"/>
    <n v="3402"/>
    <n v="3402"/>
    <n v="3402"/>
    <n v="3402"/>
    <n v="40824"/>
    <n v="0"/>
    <n v="30618"/>
  </r>
  <r>
    <s v="PPLETO: TOTAL OPERATING EXPENSE"/>
    <m/>
    <n v="512011"/>
    <s v="INSTR/CNTRL-ENVRNL"/>
    <x v="1"/>
    <s v="0321 - TRIMBLE COUNTY 2 - GENERATION"/>
    <x v="8"/>
    <s v="PNTL: TOTAL NON-LABOR"/>
    <s v="MA41KU"/>
    <s v="MA41KU TC2"/>
    <s v="OTHER"/>
    <s v="P42100: GENERATION"/>
    <n v="3402"/>
    <n v="3402"/>
    <n v="3402"/>
    <n v="3402"/>
    <n v="3402"/>
    <n v="3402"/>
    <n v="3402"/>
    <n v="3402"/>
    <n v="3402"/>
    <n v="3402"/>
    <n v="3402"/>
    <n v="3402"/>
    <n v="40824"/>
    <n v="0"/>
    <n v="30618"/>
  </r>
  <r>
    <s v="PPLETO: TOTAL OPERATING EXPENSE"/>
    <m/>
    <n v="512011"/>
    <s v="INSTR/CNTRL-ENVRNL"/>
    <x v="1"/>
    <s v="0321 - TRIMBLE COUNTY 2 - GENERATION"/>
    <x v="9"/>
    <s v="PNTL: TOTAL NON-LABOR"/>
    <s v="MA41KU"/>
    <s v="MA41KU TC2"/>
    <s v="OTHER"/>
    <s v="P42100: GENERATION"/>
    <n v="3402"/>
    <n v="3402"/>
    <n v="3402"/>
    <n v="3402"/>
    <n v="3402"/>
    <n v="3402"/>
    <n v="3402"/>
    <n v="3402"/>
    <n v="3402"/>
    <n v="3402"/>
    <n v="3402"/>
    <n v="3402"/>
    <n v="40824"/>
    <n v="0"/>
    <n v="30618"/>
  </r>
  <r>
    <s v="PPLETO: TOTAL OPERATING EXPENSE"/>
    <m/>
    <n v="510900"/>
    <s v="MTCE SUPER/ENG - STEAM - INDIRECT"/>
    <x v="1"/>
    <s v="0311 - TRIMBLE COUNTY 1 - GENERATION"/>
    <x v="7"/>
    <s v="PNTL: TOTAL NON-LABOR"/>
    <s v="MA40LGE"/>
    <s v="MASS ALLOC 40 BUDGET"/>
    <s v="GEN O M: OTHER"/>
    <s v="P42100: GENERATION"/>
    <n v="3408"/>
    <n v="3977"/>
    <n v="10263"/>
    <n v="6403"/>
    <n v="6517"/>
    <n v="10268"/>
    <n v="8216"/>
    <n v="6024"/>
    <n v="10573"/>
    <n v="7051"/>
    <n v="10966"/>
    <n v="3631"/>
    <n v="87298"/>
    <n v="65473.5"/>
    <n v="0"/>
  </r>
  <r>
    <s v="PPLETO: TOTAL OPERATING EXPENSE"/>
    <m/>
    <n v="510900"/>
    <s v="MTCE SUPER/ENG - STEAM - INDIRECT"/>
    <x v="1"/>
    <s v="0321 - TRIMBLE COUNTY 2 - GENERATION"/>
    <x v="1"/>
    <s v="PNTL: TOTAL NON-LABOR"/>
    <s v="MA41KU"/>
    <s v="MA41KU TC2"/>
    <s v="OTHER"/>
    <s v="P42100: GENERATION"/>
    <n v="3411"/>
    <n v="3943"/>
    <n v="10895"/>
    <n v="6641"/>
    <n v="7398"/>
    <n v="10674"/>
    <n v="10356"/>
    <n v="5597"/>
    <n v="11298"/>
    <n v="8134"/>
    <n v="12979"/>
    <n v="3759"/>
    <n v="95086"/>
    <n v="0"/>
    <n v="71314.5"/>
  </r>
  <r>
    <s v="PPLETO: TOTAL OPERATING EXPENSE"/>
    <m/>
    <n v="501090"/>
    <s v="FUEL HANDLING"/>
    <x v="1"/>
    <s v="0311 - TRIMBLE COUNTY 1 - GENERATION"/>
    <x v="5"/>
    <s v="PLTL: TOTAL LABOR"/>
    <s v="MA40LGE"/>
    <s v="MASS ALLOC 40 BUDGET"/>
    <s v="GEN O M: OTHER"/>
    <s v="P42100: GENERATION"/>
    <n v="3412"/>
    <n v="3419"/>
    <n v="3731"/>
    <n v="3476"/>
    <n v="3270"/>
    <n v="3407"/>
    <n v="3321"/>
    <n v="3651"/>
    <n v="3510"/>
    <n v="3465"/>
    <n v="3250"/>
    <n v="3077"/>
    <n v="40989"/>
    <n v="30741.75"/>
    <n v="0"/>
  </r>
  <r>
    <s v="PPLETO: TOTAL OPERATING EXPENSE"/>
    <m/>
    <n v="512017"/>
    <s v="MTCE-SLUDGE STAB SYS"/>
    <x v="1"/>
    <s v="0321 - TRIMBLE COUNTY 2 - GENERATION"/>
    <x v="1"/>
    <s v="PNTL: TOTAL NON-LABOR"/>
    <s v="MA40LGE"/>
    <s v="MASS ALLOC 40 BUDGET"/>
    <s v="GEN O M: OTHER"/>
    <s v="P42100: GENERATION"/>
    <n v="3430"/>
    <n v="3430"/>
    <n v="3430"/>
    <n v="5330"/>
    <n v="5330"/>
    <n v="5963"/>
    <n v="5963"/>
    <n v="5963"/>
    <n v="5963"/>
    <n v="5963"/>
    <n v="3430"/>
    <n v="3430"/>
    <n v="57626"/>
    <n v="0"/>
    <n v="43219.5"/>
  </r>
  <r>
    <s v="PPLETO: TOTAL OPERATING EXPENSE"/>
    <m/>
    <n v="501990"/>
    <s v="FUEL HANDLING - INDIRECT"/>
    <x v="1"/>
    <s v="0321 - TRIMBLE COUNTY 2 - GENERATION"/>
    <x v="7"/>
    <s v="PNTL: TOTAL NON-LABOR"/>
    <s v="MA41KU"/>
    <s v="MA41KU TC2"/>
    <s v="OTHER"/>
    <s v="P42100: GENERATION"/>
    <n v="3447"/>
    <n v="3447"/>
    <n v="3447"/>
    <n v="3447"/>
    <n v="3447"/>
    <n v="3447"/>
    <n v="3447"/>
    <n v="3447"/>
    <n v="3447"/>
    <n v="3447"/>
    <n v="3447"/>
    <n v="3447"/>
    <n v="41361"/>
    <n v="0"/>
    <n v="31020.75"/>
  </r>
  <r>
    <s v="PPLETO: TOTAL OPERATING EXPENSE"/>
    <m/>
    <n v="501990"/>
    <s v="FUEL HANDLING - INDIRECT"/>
    <x v="1"/>
    <s v="0321 - TRIMBLE COUNTY 2 - GENERATION"/>
    <x v="8"/>
    <s v="PNTL: TOTAL NON-LABOR"/>
    <s v="MA41KU"/>
    <s v="MA41KU TC2"/>
    <s v="OTHER"/>
    <s v="P42100: GENERATION"/>
    <n v="3447"/>
    <n v="3447"/>
    <n v="3447"/>
    <n v="3447"/>
    <n v="3447"/>
    <n v="3447"/>
    <n v="3447"/>
    <n v="3447"/>
    <n v="3447"/>
    <n v="3447"/>
    <n v="3447"/>
    <n v="3447"/>
    <n v="41361"/>
    <n v="0"/>
    <n v="31020.75"/>
  </r>
  <r>
    <s v="PPLETO: TOTAL OPERATING EXPENSE"/>
    <m/>
    <n v="512011"/>
    <s v="INSTR/CNTRL-ENVRNL"/>
    <x v="1"/>
    <s v="0321 - TRIMBLE COUNTY 2 - GENERATION"/>
    <x v="3"/>
    <s v="PNTL: TOTAL NON-LABOR"/>
    <s v="TC-PJF"/>
    <s v="Pulse Jet Fabric Filter"/>
    <s v="GEN MTC: ENVIRONMENTAL"/>
    <s v="P42100: GENERATION"/>
    <n v="3464"/>
    <n v="3464"/>
    <n v="3464"/>
    <n v="3464"/>
    <n v="3464"/>
    <n v="3464"/>
    <n v="3464"/>
    <n v="3464"/>
    <n v="3464"/>
    <n v="3464"/>
    <n v="3464"/>
    <n v="3464"/>
    <n v="41564"/>
    <n v="0"/>
    <n v="31173"/>
  </r>
  <r>
    <s v="PPLETO: TOTAL OPERATING EXPENSE"/>
    <m/>
    <n v="501990"/>
    <s v="FUEL HANDLING - INDIRECT"/>
    <x v="1"/>
    <s v="0321 - TRIMBLE COUNTY 2 - GENERATION"/>
    <x v="9"/>
    <s v="PNTL: TOTAL NON-LABOR"/>
    <s v="MA41KU"/>
    <s v="MA41KU TC2"/>
    <s v="OTHER"/>
    <s v="P42100: GENERATION"/>
    <n v="3470"/>
    <n v="3470"/>
    <n v="3470"/>
    <n v="3470"/>
    <n v="3470"/>
    <n v="3470"/>
    <n v="3470"/>
    <n v="3470"/>
    <n v="3470"/>
    <n v="3470"/>
    <n v="3470"/>
    <n v="3470"/>
    <n v="41639"/>
    <n v="0"/>
    <n v="31229.25"/>
  </r>
  <r>
    <s v="PPLETO: TOTAL OPERATING EXPENSE"/>
    <m/>
    <n v="512011"/>
    <s v="INSTR/CNTRL-ENVRNL"/>
    <x v="1"/>
    <s v="0321 - TRIMBLE COUNTY 2 - GENERATION"/>
    <x v="0"/>
    <s v="PNTL: TOTAL NON-LABOR"/>
    <s v="MA41KU"/>
    <s v="MA41KU TC2"/>
    <s v="OTHER"/>
    <s v="P42100: GENERATION"/>
    <n v="3470"/>
    <n v="3470"/>
    <n v="3470"/>
    <n v="3470"/>
    <n v="3470"/>
    <n v="3470"/>
    <n v="3470"/>
    <n v="3470"/>
    <n v="3470"/>
    <n v="3470"/>
    <n v="3470"/>
    <n v="3470"/>
    <n v="41640"/>
    <n v="0"/>
    <n v="31230"/>
  </r>
  <r>
    <s v="PPLETO: TOTAL OPERATING EXPENSE"/>
    <m/>
    <n v="500900"/>
    <s v="OPER SUPER/ENG - INDIRECT"/>
    <x v="1"/>
    <s v="0321 - TRIMBLE COUNTY 2 - GENERATION"/>
    <x v="8"/>
    <s v="PLTL: TOTAL LABOR"/>
    <s v="MA41KU"/>
    <s v="MA41KU TC2"/>
    <s v="OTHER"/>
    <s v="P42100: GENERATION"/>
    <n v="3484"/>
    <n v="88"/>
    <n v="-2984"/>
    <n v="-3074"/>
    <n v="-2737"/>
    <n v="-8900"/>
    <n v="-5510"/>
    <n v="-4895"/>
    <n v="-8367"/>
    <n v="-4182"/>
    <n v="-11314"/>
    <n v="-12803"/>
    <n v="-61192"/>
    <n v="0"/>
    <n v="-45894"/>
  </r>
  <r>
    <s v="PPLETO: TOTAL OPERATING EXPENSE"/>
    <m/>
    <n v="501090"/>
    <s v="FUEL HANDLING"/>
    <x v="1"/>
    <s v="0311 - TRIMBLE COUNTY 1 - GENERATION"/>
    <x v="6"/>
    <s v="PLTL: TOTAL LABOR"/>
    <s v="MA40LGE"/>
    <s v="MASS ALLOC 40 BUDGET"/>
    <s v="GEN O M: OTHER"/>
    <s v="P42100: GENERATION"/>
    <n v="3498"/>
    <n v="3507"/>
    <n v="3826"/>
    <n v="3416"/>
    <n v="3501"/>
    <n v="3494"/>
    <n v="3256"/>
    <n v="3943"/>
    <n v="3649"/>
    <n v="3554"/>
    <n v="3381"/>
    <n v="3003"/>
    <n v="42028"/>
    <n v="31521"/>
    <n v="0"/>
  </r>
  <r>
    <s v="PPLETO: TOTAL OPERATING EXPENSE"/>
    <m/>
    <n v="512100"/>
    <s v="MTCE-BOILER PLANT"/>
    <x v="1"/>
    <s v="0321 - TRIMBLE COUNTY 2 - GENERATION"/>
    <x v="5"/>
    <s v="PNTL: TOTAL NON-LABOR"/>
    <s v="TCHYPCTWR"/>
    <s v="TC2 Hyperbolic Cooling Tower"/>
    <s v="GEN MTC: WATER SYSTEMS"/>
    <s v="P42100: GENERATION"/>
    <n v="3500"/>
    <n v="3500"/>
    <n v="3500"/>
    <n v="3500"/>
    <n v="3500"/>
    <n v="3500"/>
    <n v="3500"/>
    <n v="3500"/>
    <n v="3500"/>
    <n v="3500"/>
    <n v="3500"/>
    <n v="3500"/>
    <n v="42000"/>
    <n v="0"/>
    <n v="31500"/>
  </r>
  <r>
    <s v="PPLETO: TOTAL OPERATING EXPENSE"/>
    <m/>
    <n v="512100"/>
    <s v="MTCE-BOILER PLANT"/>
    <x v="1"/>
    <s v="0321 - TRIMBLE COUNTY 2 - GENERATION"/>
    <x v="6"/>
    <s v="PNTL: TOTAL NON-LABOR"/>
    <s v="TCHYPCTWR"/>
    <s v="TC2 Hyperbolic Cooling Tower"/>
    <s v="GEN MTC: WATER SYSTEMS"/>
    <s v="P42100: GENERATION"/>
    <n v="3500"/>
    <n v="3500"/>
    <n v="3500"/>
    <n v="3500"/>
    <n v="3500"/>
    <n v="3500"/>
    <n v="3500"/>
    <n v="3500"/>
    <n v="3500"/>
    <n v="3500"/>
    <n v="3500"/>
    <n v="3500"/>
    <n v="42000"/>
    <n v="0"/>
    <n v="31500"/>
  </r>
  <r>
    <s v="PPLETO: TOTAL OPERATING EXPENSE"/>
    <m/>
    <n v="512100"/>
    <s v="MTCE-BOILER PLANT"/>
    <x v="1"/>
    <s v="0321 - TRIMBLE COUNTY 2 - GENERATION"/>
    <x v="7"/>
    <s v="PNTL: TOTAL NON-LABOR"/>
    <s v="TCHYPCTWR"/>
    <s v="TC2 Hyperbolic Cooling Tower"/>
    <s v="GEN MTC: WATER SYSTEMS"/>
    <s v="P42100: GENERATION"/>
    <n v="3500"/>
    <n v="3500"/>
    <n v="3500"/>
    <n v="3500"/>
    <n v="3500"/>
    <n v="3500"/>
    <n v="3500"/>
    <n v="3500"/>
    <n v="3500"/>
    <n v="3500"/>
    <n v="3500"/>
    <n v="3500"/>
    <n v="42000"/>
    <n v="0"/>
    <n v="31500"/>
  </r>
  <r>
    <s v="PPLETO: TOTAL OPERATING EXPENSE"/>
    <m/>
    <n v="512100"/>
    <s v="MTCE-BOILER PLANT"/>
    <x v="1"/>
    <s v="0321 - TRIMBLE COUNTY 2 - GENERATION"/>
    <x v="8"/>
    <s v="PNTL: TOTAL NON-LABOR"/>
    <s v="TCHYPCTWR"/>
    <s v="TC2 Hyperbolic Cooling Tower"/>
    <s v="GEN MTC: WATER SYSTEMS"/>
    <s v="P42100: GENERATION"/>
    <n v="3500"/>
    <n v="3500"/>
    <n v="3500"/>
    <n v="3500"/>
    <n v="3500"/>
    <n v="3500"/>
    <n v="3500"/>
    <n v="3500"/>
    <n v="3500"/>
    <n v="3500"/>
    <n v="3500"/>
    <n v="3500"/>
    <n v="42000"/>
    <n v="0"/>
    <n v="31500"/>
  </r>
  <r>
    <s v="PPLETO: TOTAL OPERATING EXPENSE"/>
    <m/>
    <n v="512100"/>
    <s v="MTCE-BOILER PLANT"/>
    <x v="1"/>
    <s v="0321 - TRIMBLE COUNTY 2 - GENERATION"/>
    <x v="9"/>
    <s v="PNTL: TOTAL NON-LABOR"/>
    <s v="TCHYPCTWR"/>
    <s v="TC2 Hyperbolic Cooling Tower"/>
    <s v="GEN MTC: WATER SYSTEMS"/>
    <s v="P42100: GENERATION"/>
    <n v="3500"/>
    <n v="3500"/>
    <n v="3500"/>
    <n v="3500"/>
    <n v="3500"/>
    <n v="3500"/>
    <n v="3500"/>
    <n v="3500"/>
    <n v="3500"/>
    <n v="3500"/>
    <n v="3500"/>
    <n v="3500"/>
    <n v="42000"/>
    <n v="0"/>
    <n v="31500"/>
  </r>
  <r>
    <s v="PPLETO: TOTAL OPERATING EXPENSE"/>
    <m/>
    <n v="510900"/>
    <s v="MTCE SUPER/ENG - STEAM - INDIRECT"/>
    <x v="1"/>
    <s v="0321 - TRIMBLE COUNTY 2 - GENERATION"/>
    <x v="2"/>
    <s v="PNTL: TOTAL NON-LABOR"/>
    <s v="MA41KU"/>
    <s v="MA41KU TC2"/>
    <s v="OTHER"/>
    <s v="P42100: GENERATION"/>
    <n v="3509"/>
    <n v="4053"/>
    <n v="11218"/>
    <n v="6836"/>
    <n v="7612"/>
    <n v="10983"/>
    <n v="10653"/>
    <n v="5756"/>
    <n v="11629"/>
    <n v="8374"/>
    <n v="13362"/>
    <n v="3868"/>
    <n v="97852"/>
    <n v="0"/>
    <n v="73389"/>
  </r>
  <r>
    <s v="PPLETO: TOTAL OPERATING EXPENSE"/>
    <m/>
    <n v="513100"/>
    <s v="MTCE-ELECTRIC PLANT"/>
    <x v="1"/>
    <s v="0321 - TRIMBLE COUNTY 2 - GENERATION"/>
    <x v="5"/>
    <s v="PNTL: TOTAL NON-LABOR"/>
    <s v="TC-GA-"/>
    <s v="Generator and Auxiliaries"/>
    <s v="GEN MTC: TURBINE/GENERATOR"/>
    <s v="P42100: GENERATION"/>
    <n v="3511"/>
    <n v="3511"/>
    <n v="3511"/>
    <n v="3511"/>
    <n v="3511"/>
    <n v="3511"/>
    <n v="3511"/>
    <n v="3511"/>
    <n v="3511"/>
    <n v="3511"/>
    <n v="3511"/>
    <n v="3511"/>
    <n v="42134"/>
    <n v="0"/>
    <n v="31600.5"/>
  </r>
  <r>
    <s v="PPLETO: TOTAL OPERATING EXPENSE"/>
    <m/>
    <n v="513100"/>
    <s v="MTCE-ELECTRIC PLANT"/>
    <x v="1"/>
    <s v="0321 - TRIMBLE COUNTY 2 - GENERATION"/>
    <x v="6"/>
    <s v="PNTL: TOTAL NON-LABOR"/>
    <s v="TC-GA-"/>
    <s v="Generator and Auxiliaries"/>
    <s v="GEN MTC: TURBINE/GENERATOR"/>
    <s v="P42100: GENERATION"/>
    <n v="3511"/>
    <n v="3511"/>
    <n v="3511"/>
    <n v="3511"/>
    <n v="3511"/>
    <n v="3511"/>
    <n v="3511"/>
    <n v="3511"/>
    <n v="3511"/>
    <n v="3511"/>
    <n v="3511"/>
    <n v="3511"/>
    <n v="42134"/>
    <n v="0"/>
    <n v="31600.5"/>
  </r>
  <r>
    <s v="PPLETO: TOTAL OPERATING EXPENSE"/>
    <m/>
    <n v="513100"/>
    <s v="MTCE-ELECTRIC PLANT"/>
    <x v="1"/>
    <s v="0321 - TRIMBLE COUNTY 2 - GENERATION"/>
    <x v="7"/>
    <s v="PNTL: TOTAL NON-LABOR"/>
    <s v="TC-GA-"/>
    <s v="Generator and Auxiliaries"/>
    <s v="GEN MTC: TURBINE/GENERATOR"/>
    <s v="P42100: GENERATION"/>
    <n v="3511"/>
    <n v="3511"/>
    <n v="3511"/>
    <n v="3511"/>
    <n v="3511"/>
    <n v="3511"/>
    <n v="3511"/>
    <n v="3511"/>
    <n v="3511"/>
    <n v="3511"/>
    <n v="3511"/>
    <n v="3511"/>
    <n v="42134"/>
    <n v="0"/>
    <n v="31600.5"/>
  </r>
  <r>
    <s v="PPLETO: TOTAL OPERATING EXPENSE"/>
    <m/>
    <n v="513100"/>
    <s v="MTCE-ELECTRIC PLANT"/>
    <x v="1"/>
    <s v="0321 - TRIMBLE COUNTY 2 - GENERATION"/>
    <x v="8"/>
    <s v="PNTL: TOTAL NON-LABOR"/>
    <s v="TC-GA-"/>
    <s v="Generator and Auxiliaries"/>
    <s v="GEN MTC: TURBINE/GENERATOR"/>
    <s v="P42100: GENERATION"/>
    <n v="3511"/>
    <n v="3511"/>
    <n v="3511"/>
    <n v="3511"/>
    <n v="3511"/>
    <n v="3511"/>
    <n v="3511"/>
    <n v="3511"/>
    <n v="3511"/>
    <n v="3511"/>
    <n v="3511"/>
    <n v="3511"/>
    <n v="42134"/>
    <n v="0"/>
    <n v="31600.5"/>
  </r>
  <r>
    <s v="PPLETO: TOTAL OPERATING EXPENSE"/>
    <m/>
    <n v="513100"/>
    <s v="MTCE-ELECTRIC PLANT"/>
    <x v="1"/>
    <s v="0321 - TRIMBLE COUNTY 2 - GENERATION"/>
    <x v="9"/>
    <s v="PNTL: TOTAL NON-LABOR"/>
    <s v="TC-GA-"/>
    <s v="Generator and Auxiliaries"/>
    <s v="GEN MTC: TURBINE/GENERATOR"/>
    <s v="P42100: GENERATION"/>
    <n v="3511"/>
    <n v="3511"/>
    <n v="3511"/>
    <n v="3511"/>
    <n v="3511"/>
    <n v="3511"/>
    <n v="3511"/>
    <n v="3511"/>
    <n v="3511"/>
    <n v="3511"/>
    <n v="3511"/>
    <n v="3511"/>
    <n v="42134"/>
    <n v="0"/>
    <n v="31600.5"/>
  </r>
  <r>
    <s v="PPLETO: TOTAL OPERATING EXPENSE"/>
    <m/>
    <n v="511100"/>
    <s v="MTCE-STRUCTURES"/>
    <x v="1"/>
    <s v="0311 - TRIMBLE COUNTY 1 - GENERATION"/>
    <x v="7"/>
    <s v="PLTL: TOTAL LABOR"/>
    <s v="MA40LGE"/>
    <s v="MASS ALLOC 40 BUDGET"/>
    <s v="GEN O M: OTHER"/>
    <s v="P42100: GENERATION"/>
    <n v="3524"/>
    <n v="3330"/>
    <n v="3652"/>
    <n v="3099"/>
    <n v="3564"/>
    <n v="3424"/>
    <n v="3173"/>
    <n v="3766"/>
    <n v="3268"/>
    <n v="3597"/>
    <n v="3279"/>
    <n v="2820"/>
    <n v="40494"/>
    <n v="30370.5"/>
    <n v="0"/>
  </r>
  <r>
    <s v="PPLETO: TOTAL OPERATING EXPENSE"/>
    <m/>
    <n v="512017"/>
    <s v="MTCE-SLUDGE STAB SYS"/>
    <x v="1"/>
    <s v="0321 - TRIMBLE COUNTY 2 - GENERATION"/>
    <x v="2"/>
    <s v="PNTL: TOTAL NON-LABOR"/>
    <s v="MA40LGE"/>
    <s v="MASS ALLOC 40 BUDGET"/>
    <s v="GEN O M: OTHER"/>
    <s v="P42100: GENERATION"/>
    <n v="3533"/>
    <n v="3533"/>
    <n v="3533"/>
    <n v="5490"/>
    <n v="5490"/>
    <n v="6142"/>
    <n v="6142"/>
    <n v="6142"/>
    <n v="6142"/>
    <n v="6142"/>
    <n v="3533"/>
    <n v="3533"/>
    <n v="59353"/>
    <n v="0"/>
    <n v="44514.75"/>
  </r>
  <r>
    <s v="PPLETO: TOTAL OPERATING EXPENSE"/>
    <m/>
    <n v="512011"/>
    <s v="INSTR/CNTRL-ENVRNL"/>
    <x v="1"/>
    <s v="0321 - TRIMBLE COUNTY 2 - GENERATION"/>
    <x v="4"/>
    <s v="PNTL: TOTAL NON-LABOR"/>
    <s v="TC-PJF"/>
    <s v="Pulse Jet Fabric Filter"/>
    <s v="GEN MTC: ENVIRONMENTAL"/>
    <s v="P42100: GENERATION"/>
    <n v="3533"/>
    <n v="3533"/>
    <n v="3533"/>
    <n v="3533"/>
    <n v="3533"/>
    <n v="3533"/>
    <n v="3533"/>
    <n v="3533"/>
    <n v="3533"/>
    <n v="3533"/>
    <n v="3533"/>
    <n v="3533"/>
    <n v="42397"/>
    <n v="0"/>
    <n v="31797.75"/>
  </r>
  <r>
    <s v="PPLETO: TOTAL OPERATING EXPENSE"/>
    <m/>
    <n v="512011"/>
    <s v="INSTR/CNTRL-ENVRNL"/>
    <x v="1"/>
    <s v="0321 - TRIMBLE COUNTY 2 - GENERATION"/>
    <x v="1"/>
    <s v="PNTL: TOTAL NON-LABOR"/>
    <s v="MA41KU"/>
    <s v="MA41KU TC2"/>
    <s v="OTHER"/>
    <s v="P42100: GENERATION"/>
    <n v="3539"/>
    <n v="3539"/>
    <n v="3539"/>
    <n v="3539"/>
    <n v="3539"/>
    <n v="3539"/>
    <n v="3539"/>
    <n v="3539"/>
    <n v="3539"/>
    <n v="3539"/>
    <n v="3539"/>
    <n v="3539"/>
    <n v="42473"/>
    <n v="0"/>
    <n v="31854.75"/>
  </r>
  <r>
    <s v="PPLETO: TOTAL OPERATING EXPENSE"/>
    <m/>
    <n v="501990"/>
    <s v="FUEL HANDLING - INDIRECT"/>
    <x v="1"/>
    <s v="0321 - TRIMBLE COUNTY 2 - GENERATION"/>
    <x v="0"/>
    <s v="PNTL: TOTAL NON-LABOR"/>
    <s v="MA41KU"/>
    <s v="MA41KU TC2"/>
    <s v="OTHER"/>
    <s v="P42100: GENERATION"/>
    <n v="3553"/>
    <n v="3553"/>
    <n v="3553"/>
    <n v="3553"/>
    <n v="3553"/>
    <n v="3553"/>
    <n v="3553"/>
    <n v="3553"/>
    <n v="3553"/>
    <n v="3553"/>
    <n v="3553"/>
    <n v="3553"/>
    <n v="42631"/>
    <n v="0"/>
    <n v="31973.25"/>
  </r>
  <r>
    <s v="PPLETO: TOTAL OPERATING EXPENSE"/>
    <m/>
    <n v="512100"/>
    <s v="MTCE-BOILER PLANT"/>
    <x v="1"/>
    <s v="0321 - TRIMBLE COUNTY 2 - GENERATION"/>
    <x v="0"/>
    <s v="PNTL: TOTAL NON-LABOR"/>
    <s v="TCHYPCTWR"/>
    <s v="TC2 Hyperbolic Cooling Tower"/>
    <s v="GEN MTC: WATER SYSTEMS"/>
    <s v="P42100: GENERATION"/>
    <n v="3570"/>
    <n v="3570"/>
    <n v="3570"/>
    <n v="3570"/>
    <n v="3570"/>
    <n v="3570"/>
    <n v="3570"/>
    <n v="3570"/>
    <n v="3570"/>
    <n v="3570"/>
    <n v="3570"/>
    <n v="3570"/>
    <n v="42840"/>
    <n v="0"/>
    <n v="32130"/>
  </r>
  <r>
    <s v="PPLETO: TOTAL OPERATING EXPENSE"/>
    <m/>
    <n v="513100"/>
    <s v="MTCE-ELECTRIC PLANT"/>
    <x v="1"/>
    <s v="0321 - TRIMBLE COUNTY 2 - GENERATION"/>
    <x v="0"/>
    <s v="PNTL: TOTAL NON-LABOR"/>
    <s v="TC-GA-"/>
    <s v="Generator and Auxiliaries"/>
    <s v="GEN MTC: TURBINE/GENERATOR"/>
    <s v="P42100: GENERATION"/>
    <n v="3581"/>
    <n v="3581"/>
    <n v="3581"/>
    <n v="3581"/>
    <n v="3581"/>
    <n v="3581"/>
    <n v="3581"/>
    <n v="3581"/>
    <n v="3581"/>
    <n v="3581"/>
    <n v="3581"/>
    <n v="3581"/>
    <n v="42976"/>
    <n v="0"/>
    <n v="32232"/>
  </r>
  <r>
    <s v="PPLETO: TOTAL OPERATING EXPENSE"/>
    <m/>
    <n v="510900"/>
    <s v="MTCE SUPER/ENG - STEAM - INDIRECT"/>
    <x v="1"/>
    <s v="0321 - TRIMBLE COUNTY 2 - GENERATION"/>
    <x v="3"/>
    <s v="PNTL: TOTAL NON-LABOR"/>
    <s v="MA41KU"/>
    <s v="MA41KU TC2"/>
    <s v="OTHER"/>
    <s v="P42100: GENERATION"/>
    <n v="3610"/>
    <n v="4167"/>
    <n v="11551"/>
    <n v="7037"/>
    <n v="7832"/>
    <n v="11301"/>
    <n v="10958"/>
    <n v="5921"/>
    <n v="11969"/>
    <n v="8621"/>
    <n v="13756"/>
    <n v="3980"/>
    <n v="100703"/>
    <n v="0"/>
    <n v="75527.25"/>
  </r>
  <r>
    <s v="PPLETO: TOTAL OPERATING EXPENSE"/>
    <m/>
    <n v="512011"/>
    <s v="INSTR/CNTRL-ENVRNL"/>
    <x v="1"/>
    <s v="0321 - TRIMBLE COUNTY 2 - GENERATION"/>
    <x v="2"/>
    <s v="PNTL: TOTAL NON-LABOR"/>
    <s v="MA41KU"/>
    <s v="MA41KU TC2"/>
    <s v="OTHER"/>
    <s v="P42100: GENERATION"/>
    <n v="3610"/>
    <n v="3610"/>
    <n v="3610"/>
    <n v="3610"/>
    <n v="3610"/>
    <n v="3610"/>
    <n v="3610"/>
    <n v="3610"/>
    <n v="3610"/>
    <n v="3610"/>
    <n v="3610"/>
    <n v="3610"/>
    <n v="43323"/>
    <n v="0"/>
    <n v="32492.25"/>
  </r>
  <r>
    <s v="PPLETO: TOTAL OPERATING EXPENSE"/>
    <m/>
    <n v="926005"/>
    <s v="LONG TERM DISABILITY EXPENSE - BURDENS"/>
    <x v="1"/>
    <s v="0321 - TRIMBLE COUNTY 2 - GENERATION"/>
    <x v="5"/>
    <s v="PLTL: TOTAL LABOR"/>
    <s v="MA41KU"/>
    <s v="MA41KU TC2"/>
    <s v="OTHER"/>
    <s v="P42100: GENERATION"/>
    <n v="3610"/>
    <n v="3621"/>
    <n v="3952"/>
    <n v="3699"/>
    <n v="3494"/>
    <n v="3644"/>
    <n v="3567"/>
    <n v="3908"/>
    <n v="3735"/>
    <n v="3702"/>
    <n v="3469"/>
    <n v="3347"/>
    <n v="43747"/>
    <n v="0"/>
    <n v="32810.25"/>
  </r>
  <r>
    <s v="PPLETO: TOTAL OPERATING EXPENSE"/>
    <m/>
    <n v="501990"/>
    <s v="FUEL HANDLING - INDIRECT"/>
    <x v="1"/>
    <s v="0321 - TRIMBLE COUNTY 2 - GENERATION"/>
    <x v="1"/>
    <s v="PNTL: TOTAL NON-LABOR"/>
    <s v="MA41KU"/>
    <s v="MA41KU TC2"/>
    <s v="OTHER"/>
    <s v="P42100: GENERATION"/>
    <n v="3637"/>
    <n v="3637"/>
    <n v="3637"/>
    <n v="3637"/>
    <n v="3637"/>
    <n v="3637"/>
    <n v="3637"/>
    <n v="3637"/>
    <n v="3637"/>
    <n v="3637"/>
    <n v="3637"/>
    <n v="3637"/>
    <n v="43647"/>
    <n v="0"/>
    <n v="32735.25"/>
  </r>
  <r>
    <s v="PPLETO: TOTAL OPERATING EXPENSE"/>
    <m/>
    <n v="510900"/>
    <s v="MTCE SUPER/ENG - STEAM - INDIRECT"/>
    <x v="1"/>
    <s v="0321 - TRIMBLE COUNTY 2 - GENERATION"/>
    <x v="6"/>
    <s v="PNTL: TOTAL NON-LABOR"/>
    <s v="MA41KU"/>
    <s v="MA41KU TC2"/>
    <s v="OTHER"/>
    <s v="P42100: GENERATION"/>
    <n v="3638"/>
    <n v="4314"/>
    <n v="10492"/>
    <n v="6744"/>
    <n v="6879"/>
    <n v="10092"/>
    <n v="9402"/>
    <n v="6294"/>
    <n v="10860"/>
    <n v="7493"/>
    <n v="14489"/>
    <n v="3966"/>
    <n v="94663"/>
    <n v="0"/>
    <n v="70997.25"/>
  </r>
  <r>
    <s v="PPLETO: TOTAL OPERATING EXPENSE"/>
    <m/>
    <n v="512017"/>
    <s v="MTCE-SLUDGE STAB SYS"/>
    <x v="1"/>
    <s v="0321 - TRIMBLE COUNTY 2 - GENERATION"/>
    <x v="3"/>
    <s v="PNTL: TOTAL NON-LABOR"/>
    <s v="MA40LGE"/>
    <s v="MASS ALLOC 40 BUDGET"/>
    <s v="GEN O M: OTHER"/>
    <s v="P42100: GENERATION"/>
    <n v="3639"/>
    <n v="3639"/>
    <n v="3639"/>
    <n v="5654"/>
    <n v="5654"/>
    <n v="6326"/>
    <n v="6326"/>
    <n v="6326"/>
    <n v="6326"/>
    <n v="6326"/>
    <n v="3639"/>
    <n v="3639"/>
    <n v="61135"/>
    <n v="0"/>
    <n v="45851.25"/>
  </r>
  <r>
    <s v="PPLETO: TOTAL OPERATING EXPENSE"/>
    <m/>
    <n v="512100"/>
    <s v="MTCE-BOILER PLANT"/>
    <x v="1"/>
    <s v="0321 - TRIMBLE COUNTY 2 - GENERATION"/>
    <x v="1"/>
    <s v="PNTL: TOTAL NON-LABOR"/>
    <s v="TCHYPCTWR"/>
    <s v="TC2 Hyperbolic Cooling Tower"/>
    <s v="GEN MTC: WATER SYSTEMS"/>
    <s v="P42100: GENERATION"/>
    <n v="3641"/>
    <n v="3641"/>
    <n v="3641"/>
    <n v="3641"/>
    <n v="3641"/>
    <n v="3641"/>
    <n v="3641"/>
    <n v="3641"/>
    <n v="3641"/>
    <n v="3641"/>
    <n v="3641"/>
    <n v="3641"/>
    <n v="43697"/>
    <n v="0"/>
    <n v="32772.75"/>
  </r>
  <r>
    <s v="PPLETO: TOTAL OPERATING EXPENSE"/>
    <m/>
    <n v="513100"/>
    <s v="MTCE-ELECTRIC PLANT"/>
    <x v="1"/>
    <s v="0321 - TRIMBLE COUNTY 2 - GENERATION"/>
    <x v="1"/>
    <s v="PNTL: TOTAL NON-LABOR"/>
    <s v="TC-GA-"/>
    <s v="Generator and Auxiliaries"/>
    <s v="GEN MTC: TURBINE/GENERATOR"/>
    <s v="P42100: GENERATION"/>
    <n v="3653"/>
    <n v="3653"/>
    <n v="3653"/>
    <n v="3653"/>
    <n v="3653"/>
    <n v="3653"/>
    <n v="3653"/>
    <n v="3653"/>
    <n v="3653"/>
    <n v="3653"/>
    <n v="3653"/>
    <n v="3653"/>
    <n v="43836"/>
    <n v="0"/>
    <n v="32877"/>
  </r>
  <r>
    <s v="PPLETO: TOTAL OPERATING EXPENSE"/>
    <m/>
    <n v="510900"/>
    <s v="MTCE SUPER/ENG - STEAM - INDIRECT"/>
    <x v="1"/>
    <s v="0321 - TRIMBLE COUNTY 2 - GENERATION"/>
    <x v="5"/>
    <s v="PNTL: TOTAL NON-LABOR"/>
    <s v="MA41KU"/>
    <s v="MA41KU TC2"/>
    <s v="OTHER"/>
    <s v="P42100: GENERATION"/>
    <n v="3663"/>
    <n v="4330"/>
    <n v="7007"/>
    <n v="7825"/>
    <n v="13626"/>
    <n v="11182"/>
    <n v="9417"/>
    <n v="7375"/>
    <n v="13019"/>
    <n v="7614"/>
    <n v="16494"/>
    <n v="3991"/>
    <n v="105543"/>
    <n v="0"/>
    <n v="79157.25"/>
  </r>
  <r>
    <s v="PPLETO: TOTAL OPERATING EXPENSE"/>
    <m/>
    <n v="512011"/>
    <s v="INSTR/CNTRL-ENVRNL"/>
    <x v="1"/>
    <s v="0321 - TRIMBLE COUNTY 2 - GENERATION"/>
    <x v="3"/>
    <s v="PNTL: TOTAL NON-LABOR"/>
    <s v="MA41KU"/>
    <s v="MA41KU TC2"/>
    <s v="OTHER"/>
    <s v="P42100: GENERATION"/>
    <n v="3682"/>
    <n v="3682"/>
    <n v="3682"/>
    <n v="3682"/>
    <n v="3682"/>
    <n v="3682"/>
    <n v="3682"/>
    <n v="3682"/>
    <n v="3682"/>
    <n v="3682"/>
    <n v="3682"/>
    <n v="3682"/>
    <n v="44188"/>
    <n v="0"/>
    <n v="33141"/>
  </r>
  <r>
    <s v="PPLETO: TOTAL OPERATING EXPENSE"/>
    <m/>
    <n v="926005"/>
    <s v="LONG TERM DISABILITY EXPENSE - BURDENS"/>
    <x v="1"/>
    <s v="0321 - TRIMBLE COUNTY 2 - GENERATION"/>
    <x v="6"/>
    <s v="PLTL: TOTAL LABOR"/>
    <s v="MA41KU"/>
    <s v="MA41KU TC2"/>
    <s v="OTHER"/>
    <s v="P42100: GENERATION"/>
    <n v="3707"/>
    <n v="3718"/>
    <n v="4057"/>
    <n v="3637"/>
    <n v="3736"/>
    <n v="3733"/>
    <n v="3494"/>
    <n v="4198"/>
    <n v="3883"/>
    <n v="3794"/>
    <n v="3607"/>
    <n v="3260"/>
    <n v="44823"/>
    <n v="0"/>
    <n v="33617.25"/>
  </r>
  <r>
    <s v="PPLETO: TOTAL OPERATING EXPENSE"/>
    <m/>
    <n v="512100"/>
    <s v="MTCE-BOILER PLANT"/>
    <x v="1"/>
    <s v="0321 - TRIMBLE COUNTY 2 - GENERATION"/>
    <x v="2"/>
    <s v="PNTL: TOTAL NON-LABOR"/>
    <s v="TCHYPCTWR"/>
    <s v="TC2 Hyperbolic Cooling Tower"/>
    <s v="GEN MTC: WATER SYSTEMS"/>
    <s v="P42100: GENERATION"/>
    <n v="3714"/>
    <n v="3714"/>
    <n v="3714"/>
    <n v="3714"/>
    <n v="3714"/>
    <n v="3714"/>
    <n v="3714"/>
    <n v="3714"/>
    <n v="3714"/>
    <n v="3714"/>
    <n v="3714"/>
    <n v="3714"/>
    <n v="44570"/>
    <n v="0"/>
    <n v="33427.5"/>
  </r>
  <r>
    <s v="PPLETO: TOTAL OPERATING EXPENSE"/>
    <m/>
    <n v="510900"/>
    <s v="MTCE SUPER/ENG - STEAM - INDIRECT"/>
    <x v="1"/>
    <s v="0321 - TRIMBLE COUNTY 2 - GENERATION"/>
    <x v="4"/>
    <s v="PNTL: TOTAL NON-LABOR"/>
    <s v="MA41KU"/>
    <s v="MA41KU TC2"/>
    <s v="OTHER"/>
    <s v="P42100: GENERATION"/>
    <n v="3714"/>
    <n v="4283"/>
    <n v="11893"/>
    <n v="7244"/>
    <n v="8059"/>
    <n v="11629"/>
    <n v="11272"/>
    <n v="6090"/>
    <n v="12320"/>
    <n v="8876"/>
    <n v="14162"/>
    <n v="4095"/>
    <n v="103640"/>
    <n v="0"/>
    <n v="77730"/>
  </r>
  <r>
    <s v="PPLETO: TOTAL OPERATING EXPENSE"/>
    <m/>
    <n v="501990"/>
    <s v="FUEL HANDLING - INDIRECT"/>
    <x v="1"/>
    <s v="0321 - TRIMBLE COUNTY 2 - GENERATION"/>
    <x v="2"/>
    <s v="PNTL: TOTAL NON-LABOR"/>
    <s v="MA41KU"/>
    <s v="MA41KU TC2"/>
    <s v="OTHER"/>
    <s v="P42100: GENERATION"/>
    <n v="3724"/>
    <n v="3724"/>
    <n v="3724"/>
    <n v="3724"/>
    <n v="3724"/>
    <n v="3724"/>
    <n v="3724"/>
    <n v="3724"/>
    <n v="3724"/>
    <n v="3724"/>
    <n v="3724"/>
    <n v="3724"/>
    <n v="44688"/>
    <n v="0"/>
    <n v="33516"/>
  </r>
  <r>
    <s v="PPLETO: TOTAL OPERATING EXPENSE"/>
    <m/>
    <n v="513100"/>
    <s v="MTCE-ELECTRIC PLANT"/>
    <x v="1"/>
    <s v="0321 - TRIMBLE COUNTY 2 - GENERATION"/>
    <x v="2"/>
    <s v="PNTL: TOTAL NON-LABOR"/>
    <s v="TC-GA-"/>
    <s v="Generator and Auxiliaries"/>
    <s v="GEN MTC: TURBINE/GENERATOR"/>
    <s v="P42100: GENERATION"/>
    <n v="3726"/>
    <n v="3726"/>
    <n v="3726"/>
    <n v="3726"/>
    <n v="3726"/>
    <n v="3726"/>
    <n v="3726"/>
    <n v="3726"/>
    <n v="3726"/>
    <n v="3726"/>
    <n v="3726"/>
    <n v="3726"/>
    <n v="44712"/>
    <n v="0"/>
    <n v="33534"/>
  </r>
  <r>
    <s v="PPLETO: TOTAL OPERATING EXPENSE"/>
    <m/>
    <n v="512017"/>
    <s v="MTCE-SLUDGE STAB SYS"/>
    <x v="1"/>
    <s v="0321 - TRIMBLE COUNTY 2 - GENERATION"/>
    <x v="4"/>
    <s v="PNTL: TOTAL NON-LABOR"/>
    <s v="MA40LGE"/>
    <s v="MASS ALLOC 40 BUDGET"/>
    <s v="GEN O M: OTHER"/>
    <s v="P42100: GENERATION"/>
    <n v="3748"/>
    <n v="3748"/>
    <n v="3748"/>
    <n v="5824"/>
    <n v="5824"/>
    <n v="6516"/>
    <n v="6516"/>
    <n v="6516"/>
    <n v="6516"/>
    <n v="6516"/>
    <n v="3748"/>
    <n v="3748"/>
    <n v="62971"/>
    <n v="0"/>
    <n v="47228.25"/>
  </r>
  <r>
    <s v="PPLETO: TOTAL OPERATING EXPENSE"/>
    <m/>
    <n v="501990"/>
    <s v="FUEL HANDLING - INDIRECT"/>
    <x v="1"/>
    <s v="0321 - TRIMBLE COUNTY 2 - GENERATION"/>
    <x v="5"/>
    <s v="PNTL: TOTAL NON-LABOR"/>
    <s v="MA40LGE"/>
    <s v="MASS ALLOC 40 BUDGET"/>
    <s v="GEN O M: OTHER"/>
    <s v="P42100: GENERATION"/>
    <n v="3753"/>
    <n v="3783"/>
    <n v="5173"/>
    <n v="3504"/>
    <n v="5837"/>
    <n v="4730"/>
    <n v="4042"/>
    <n v="3449"/>
    <n v="4309"/>
    <n v="5285"/>
    <n v="3335"/>
    <n v="3861"/>
    <n v="51062"/>
    <n v="0"/>
    <n v="38296.5"/>
  </r>
  <r>
    <s v="PPLETO: TOTAL OPERATING EXPENSE"/>
    <m/>
    <n v="501990"/>
    <s v="FUEL HANDLING - INDIRECT"/>
    <x v="1"/>
    <s v="0321 - TRIMBLE COUNTY 2 - GENERATION"/>
    <x v="6"/>
    <s v="PNTL: TOTAL NON-LABOR"/>
    <s v="MA40LGE"/>
    <s v="MASS ALLOC 40 BUDGET"/>
    <s v="GEN O M: OTHER"/>
    <s v="P42100: GENERATION"/>
    <n v="3753"/>
    <n v="3783"/>
    <n v="5173"/>
    <n v="3504"/>
    <n v="5837"/>
    <n v="4730"/>
    <n v="4042"/>
    <n v="3449"/>
    <n v="4309"/>
    <n v="5285"/>
    <n v="3335"/>
    <n v="3861"/>
    <n v="51062"/>
    <n v="0"/>
    <n v="38296.5"/>
  </r>
  <r>
    <s v="PPLETO: TOTAL OPERATING EXPENSE"/>
    <m/>
    <n v="512011"/>
    <s v="INSTR/CNTRL-ENVRNL"/>
    <x v="1"/>
    <s v="0321 - TRIMBLE COUNTY 2 - GENERATION"/>
    <x v="4"/>
    <s v="PNTL: TOTAL NON-LABOR"/>
    <s v="MA41KU"/>
    <s v="MA41KU TC2"/>
    <s v="OTHER"/>
    <s v="P42100: GENERATION"/>
    <n v="3756"/>
    <n v="3756"/>
    <n v="3756"/>
    <n v="3756"/>
    <n v="3756"/>
    <n v="3756"/>
    <n v="3756"/>
    <n v="3756"/>
    <n v="3756"/>
    <n v="3756"/>
    <n v="3756"/>
    <n v="3756"/>
    <n v="45074"/>
    <n v="0"/>
    <n v="33805.5"/>
  </r>
  <r>
    <s v="PPLETO: TOTAL OPERATING EXPENSE"/>
    <m/>
    <n v="512100"/>
    <s v="MTCE-BOILER PLANT"/>
    <x v="1"/>
    <s v="0321 - TRIMBLE COUNTY 2 - GENERATION"/>
    <x v="3"/>
    <s v="PNTL: TOTAL NON-LABOR"/>
    <s v="TCHYPCTWR"/>
    <s v="TC2 Hyperbolic Cooling Tower"/>
    <s v="GEN MTC: WATER SYSTEMS"/>
    <s v="P42100: GENERATION"/>
    <n v="3788"/>
    <n v="3788"/>
    <n v="3788"/>
    <n v="3788"/>
    <n v="3788"/>
    <n v="3788"/>
    <n v="3788"/>
    <n v="3788"/>
    <n v="3788"/>
    <n v="3788"/>
    <n v="3788"/>
    <n v="3788"/>
    <n v="45461"/>
    <n v="0"/>
    <n v="34095.75"/>
  </r>
  <r>
    <s v="PPLETO: TOTAL OPERATING EXPENSE"/>
    <m/>
    <n v="511100"/>
    <s v="MTCE-STRUCTURES"/>
    <x v="1"/>
    <s v="0311 - TRIMBLE COUNTY 1 - GENERATION"/>
    <x v="8"/>
    <s v="PLTL: TOTAL LABOR"/>
    <s v="MA40LGE"/>
    <s v="MASS ALLOC 40 BUDGET"/>
    <s v="GEN O M: OTHER"/>
    <s v="P42100: GENERATION"/>
    <n v="3799"/>
    <n v="3597"/>
    <n v="3403"/>
    <n v="3549"/>
    <n v="3694"/>
    <n v="3115"/>
    <n v="3623"/>
    <n v="3711"/>
    <n v="3388"/>
    <n v="3871"/>
    <n v="3159"/>
    <n v="3063"/>
    <n v="41971"/>
    <n v="31478.25"/>
    <n v="0"/>
  </r>
  <r>
    <s v="PPLETO: TOTAL OPERATING EXPENSE"/>
    <m/>
    <n v="513100"/>
    <s v="MTCE-ELECTRIC PLANT"/>
    <x v="1"/>
    <s v="0321 - TRIMBLE COUNTY 2 - GENERATION"/>
    <x v="3"/>
    <s v="PNTL: TOTAL NON-LABOR"/>
    <s v="TC-GA-"/>
    <s v="Generator and Auxiliaries"/>
    <s v="GEN MTC: TURBINE/GENERATOR"/>
    <s v="P42100: GENERATION"/>
    <n v="3800"/>
    <n v="3800"/>
    <n v="3800"/>
    <n v="3800"/>
    <n v="3800"/>
    <n v="3800"/>
    <n v="3800"/>
    <n v="3800"/>
    <n v="3800"/>
    <n v="3800"/>
    <n v="3800"/>
    <n v="3800"/>
    <n v="45606"/>
    <n v="0"/>
    <n v="34204.5"/>
  </r>
  <r>
    <s v="PPLETO: TOTAL OPERATING EXPENSE"/>
    <m/>
    <n v="511100"/>
    <s v="MTCE-STRUCTURES"/>
    <x v="1"/>
    <s v="0321 - TRIMBLE COUNTY 2 - GENERATION"/>
    <x v="5"/>
    <s v="PLTL: TOTAL LABOR"/>
    <s v="MA41KU"/>
    <s v="MA41KU TC2"/>
    <s v="OTHER"/>
    <s v="P42100: GENERATION"/>
    <n v="3801"/>
    <n v="3791"/>
    <n v="4160"/>
    <n v="3909"/>
    <n v="3706"/>
    <n v="3866"/>
    <n v="3798"/>
    <n v="4090"/>
    <n v="3943"/>
    <n v="3901"/>
    <n v="3697"/>
    <n v="3629"/>
    <n v="46292"/>
    <n v="0"/>
    <n v="34719"/>
  </r>
  <r>
    <s v="PPLETO: TOTAL OPERATING EXPENSE"/>
    <m/>
    <n v="501090"/>
    <s v="FUEL HANDLING"/>
    <x v="1"/>
    <s v="0311 - TRIMBLE COUNTY 1 - GENERATION"/>
    <x v="7"/>
    <s v="PLTL: TOTAL LABOR"/>
    <s v="MA40LGE"/>
    <s v="MASS ALLOC 40 BUDGET"/>
    <s v="GEN O M: OTHER"/>
    <s v="P42100: GENERATION"/>
    <n v="3807"/>
    <n v="3612"/>
    <n v="3941"/>
    <n v="3314"/>
    <n v="3810"/>
    <n v="3649"/>
    <n v="3353"/>
    <n v="4061"/>
    <n v="3503"/>
    <n v="3865"/>
    <n v="3483"/>
    <n v="2889"/>
    <n v="43289"/>
    <n v="32466.75"/>
    <n v="0"/>
  </r>
  <r>
    <s v="PPLETO: TOTAL OPERATING EXPENSE"/>
    <m/>
    <n v="501990"/>
    <s v="FUEL HANDLING - INDIRECT"/>
    <x v="1"/>
    <s v="0321 - TRIMBLE COUNTY 2 - GENERATION"/>
    <x v="3"/>
    <s v="PNTL: TOTAL NON-LABOR"/>
    <s v="MA41KU"/>
    <s v="MA41KU TC2"/>
    <s v="OTHER"/>
    <s v="P42100: GENERATION"/>
    <n v="3813"/>
    <n v="3813"/>
    <n v="3813"/>
    <n v="3813"/>
    <n v="3813"/>
    <n v="3813"/>
    <n v="3813"/>
    <n v="3813"/>
    <n v="3813"/>
    <n v="3813"/>
    <n v="3813"/>
    <n v="3813"/>
    <n v="45755"/>
    <n v="0"/>
    <n v="34316.25"/>
  </r>
  <r>
    <s v="PPLETO: TOTAL OPERATING EXPENSE"/>
    <m/>
    <n v="926004"/>
    <s v="DENTAL INSURANCE EXPENSE - BURDENS"/>
    <x v="1"/>
    <s v="0321 - TRIMBLE COUNTY 2 - GENERATION"/>
    <x v="8"/>
    <s v="PLTL: TOTAL LABOR"/>
    <s v="MA41KU"/>
    <s v="MA41KU TC2"/>
    <s v="OTHER"/>
    <s v="P42100: GENERATION"/>
    <n v="3814"/>
    <n v="3627"/>
    <n v="3408"/>
    <n v="3548"/>
    <n v="3688"/>
    <n v="3097"/>
    <n v="3603"/>
    <n v="3729"/>
    <n v="3387"/>
    <n v="3887"/>
    <n v="3128"/>
    <n v="2986"/>
    <n v="41902"/>
    <n v="0"/>
    <n v="31426.5"/>
  </r>
  <r>
    <s v="PPLETO: TOTAL OPERATING EXPENSE"/>
    <m/>
    <n v="512100"/>
    <s v="MTCE-BOILER PLANT"/>
    <x v="1"/>
    <s v="0301 - TRIMBLE COUNTY COMMON-GENERATION"/>
    <x v="5"/>
    <s v="PLTL: TOTAL LABOR"/>
    <s v="TCADMIN"/>
    <s v="Admin Support - 002650"/>
    <s v="GEN OPS: PLANT OPERATION"/>
    <s v="P42100: GENERATION"/>
    <n v="3824"/>
    <n v="3641"/>
    <n v="4188"/>
    <n v="4006"/>
    <n v="3824"/>
    <n v="4006"/>
    <n v="4006"/>
    <n v="4006"/>
    <n v="4006"/>
    <n v="3824"/>
    <n v="4006"/>
    <n v="4188"/>
    <n v="47528"/>
    <n v="14371.626382151999"/>
    <n v="21274.373617847999"/>
  </r>
  <r>
    <s v="PPLETO: TOTAL OPERATING EXPENSE"/>
    <m/>
    <n v="512100"/>
    <s v="MTCE-BOILER PLANT"/>
    <x v="1"/>
    <s v="0301 - TRIMBLE COUNTY COMMON-GENERATION"/>
    <x v="5"/>
    <s v="PNTL: TOTAL NON-LABOR"/>
    <s v="TC000SD-"/>
    <s v="Sumps and Drains"/>
    <s v="GEN MTC: BUILDINGS/GROUNDS"/>
    <s v="P42100: GENERATION"/>
    <n v="3825"/>
    <n v="3825"/>
    <n v="3825"/>
    <n v="3825"/>
    <n v="3825"/>
    <n v="3825"/>
    <n v="3825"/>
    <n v="3825"/>
    <n v="3825"/>
    <n v="3825"/>
    <n v="3825"/>
    <n v="3825"/>
    <n v="45900"/>
    <n v="13879.347983099999"/>
    <n v="20545.6520169"/>
  </r>
  <r>
    <s v="PPLETO: TOTAL OPERATING EXPENSE"/>
    <m/>
    <n v="512100"/>
    <s v="MTCE-BOILER PLANT"/>
    <x v="1"/>
    <s v="0301 - TRIMBLE COUNTY COMMON-GENERATION"/>
    <x v="6"/>
    <s v="PNTL: TOTAL NON-LABOR"/>
    <s v="TC000SD-"/>
    <s v="Sumps and Drains"/>
    <s v="GEN MTC: BUILDINGS/GROUNDS"/>
    <s v="P42100: GENERATION"/>
    <n v="3825"/>
    <n v="3825"/>
    <n v="3825"/>
    <n v="3825"/>
    <n v="3825"/>
    <n v="3825"/>
    <n v="3825"/>
    <n v="3825"/>
    <n v="3825"/>
    <n v="3825"/>
    <n v="3825"/>
    <n v="3825"/>
    <n v="45900"/>
    <n v="13879.347983099999"/>
    <n v="20545.6520169"/>
  </r>
  <r>
    <s v="PPLETO: TOTAL OPERATING EXPENSE"/>
    <m/>
    <n v="512100"/>
    <s v="MTCE-BOILER PLANT"/>
    <x v="1"/>
    <s v="0301 - TRIMBLE COUNTY COMMON-GENERATION"/>
    <x v="7"/>
    <s v="PNTL: TOTAL NON-LABOR"/>
    <s v="TC000SD-"/>
    <s v="Sumps and Drains"/>
    <s v="GEN MTC: BUILDINGS/GROUNDS"/>
    <s v="P42100: GENERATION"/>
    <n v="3825"/>
    <n v="3825"/>
    <n v="3825"/>
    <n v="3825"/>
    <n v="3825"/>
    <n v="3825"/>
    <n v="3825"/>
    <n v="3825"/>
    <n v="3825"/>
    <n v="3825"/>
    <n v="3825"/>
    <n v="3825"/>
    <n v="45900"/>
    <n v="13879.347983099999"/>
    <n v="20545.6520169"/>
  </r>
  <r>
    <s v="PPLETO: TOTAL OPERATING EXPENSE"/>
    <m/>
    <n v="512100"/>
    <s v="MTCE-BOILER PLANT"/>
    <x v="1"/>
    <s v="0301 - TRIMBLE COUNTY COMMON-GENERATION"/>
    <x v="8"/>
    <s v="PNTL: TOTAL NON-LABOR"/>
    <s v="TC000SD-"/>
    <s v="Sumps and Drains"/>
    <s v="GEN MTC: BUILDINGS/GROUNDS"/>
    <s v="P42100: GENERATION"/>
    <n v="3825"/>
    <n v="3825"/>
    <n v="3825"/>
    <n v="3825"/>
    <n v="3825"/>
    <n v="3825"/>
    <n v="3825"/>
    <n v="3825"/>
    <n v="3825"/>
    <n v="3825"/>
    <n v="3825"/>
    <n v="3825"/>
    <n v="45900"/>
    <n v="13879.347983099999"/>
    <n v="20545.6520169"/>
  </r>
  <r>
    <s v="PPLETO: TOTAL OPERATING EXPENSE"/>
    <m/>
    <n v="512100"/>
    <s v="MTCE-BOILER PLANT"/>
    <x v="1"/>
    <s v="0301 - TRIMBLE COUNTY COMMON-GENERATION"/>
    <x v="9"/>
    <s v="PNTL: TOTAL NON-LABOR"/>
    <s v="TC000SD-"/>
    <s v="Sumps and Drains"/>
    <s v="GEN MTC: BUILDINGS/GROUNDS"/>
    <s v="P42100: GENERATION"/>
    <n v="3825"/>
    <n v="3825"/>
    <n v="3825"/>
    <n v="3825"/>
    <n v="3825"/>
    <n v="3825"/>
    <n v="3825"/>
    <n v="3825"/>
    <n v="3825"/>
    <n v="3825"/>
    <n v="3825"/>
    <n v="3825"/>
    <n v="45900"/>
    <n v="13879.347983099999"/>
    <n v="20545.6520169"/>
  </r>
  <r>
    <s v="PPLETO: TOTAL OPERATING EXPENSE"/>
    <m/>
    <n v="926002"/>
    <s v="GROUP LIFE INSURANCE EXPENSE - BURDENS"/>
    <x v="1"/>
    <s v="0321 - TRIMBLE COUNTY 2 - GENERATION"/>
    <x v="6"/>
    <s v="PLTL: TOTAL LABOR"/>
    <s v="MA41KU"/>
    <s v="MA41KU TC2"/>
    <s v="OTHER"/>
    <s v="P42100: GENERATION"/>
    <n v="3845"/>
    <n v="3857"/>
    <n v="4208"/>
    <n v="3772"/>
    <n v="3875"/>
    <n v="3873"/>
    <n v="3625"/>
    <n v="4354"/>
    <n v="4027"/>
    <n v="3936"/>
    <n v="3741"/>
    <n v="3381"/>
    <n v="46494"/>
    <n v="0"/>
    <n v="34870.5"/>
  </r>
  <r>
    <s v="PPLETO: TOTAL OPERATING EXPENSE"/>
    <m/>
    <n v="512100"/>
    <s v="MTCE-BOILER PLANT"/>
    <x v="1"/>
    <s v="0321 - TRIMBLE COUNTY 2 - GENERATION"/>
    <x v="4"/>
    <s v="PNTL: TOTAL NON-LABOR"/>
    <s v="TCHYPCTWR"/>
    <s v="TC2 Hyperbolic Cooling Tower"/>
    <s v="GEN MTC: WATER SYSTEMS"/>
    <s v="P42100: GENERATION"/>
    <n v="3864"/>
    <n v="3864"/>
    <n v="3864"/>
    <n v="3864"/>
    <n v="3864"/>
    <n v="3864"/>
    <n v="3864"/>
    <n v="3864"/>
    <n v="3864"/>
    <n v="3864"/>
    <n v="3864"/>
    <n v="3864"/>
    <n v="46372"/>
    <n v="0"/>
    <n v="34779"/>
  </r>
  <r>
    <s v="PPLETO: TOTAL OPERATING EXPENSE"/>
    <m/>
    <n v="513100"/>
    <s v="MTCE-ELECTRIC PLANT"/>
    <x v="1"/>
    <s v="0321 - TRIMBLE COUNTY 2 - GENERATION"/>
    <x v="4"/>
    <s v="PNTL: TOTAL NON-LABOR"/>
    <s v="TC-GA-"/>
    <s v="Generator and Auxiliaries"/>
    <s v="GEN MTC: TURBINE/GENERATOR"/>
    <s v="P42100: GENERATION"/>
    <n v="3877"/>
    <n v="3877"/>
    <n v="3877"/>
    <n v="3877"/>
    <n v="3877"/>
    <n v="3877"/>
    <n v="3877"/>
    <n v="3877"/>
    <n v="3877"/>
    <n v="3877"/>
    <n v="3877"/>
    <n v="3877"/>
    <n v="46520"/>
    <n v="0"/>
    <n v="34890"/>
  </r>
  <r>
    <s v="PPLETO: TOTAL OPERATING EXPENSE"/>
    <m/>
    <n v="926004"/>
    <s v="DENTAL INSURANCE EXPENSE - BURDENS"/>
    <x v="1"/>
    <s v="0321 - TRIMBLE COUNTY 2 - GENERATION"/>
    <x v="9"/>
    <s v="PLTL: TOTAL LABOR"/>
    <s v="MA41KU"/>
    <s v="MA41KU TC2"/>
    <s v="OTHER"/>
    <s v="P42100: GENERATION"/>
    <n v="3890"/>
    <n v="3500"/>
    <n v="3474"/>
    <n v="3615"/>
    <n v="3556"/>
    <n v="3351"/>
    <n v="3666"/>
    <n v="3800"/>
    <n v="3650"/>
    <n v="3960"/>
    <n v="2985"/>
    <n v="3228"/>
    <n v="42675"/>
    <n v="0"/>
    <n v="32006.25"/>
  </r>
  <r>
    <s v="PPLETO: TOTAL OPERATING EXPENSE"/>
    <m/>
    <n v="511100"/>
    <s v="MTCE-STRUCTURES"/>
    <x v="1"/>
    <s v="0311 - TRIMBLE COUNTY 1 - GENERATION"/>
    <x v="9"/>
    <s v="PLTL: TOTAL LABOR"/>
    <s v="MA40LGE"/>
    <s v="MASS ALLOC 40 BUDGET"/>
    <s v="GEN O M: OTHER"/>
    <s v="P42100: GENERATION"/>
    <n v="3894"/>
    <n v="3489"/>
    <n v="3485"/>
    <n v="3632"/>
    <n v="3581"/>
    <n v="3380"/>
    <n v="3701"/>
    <n v="3798"/>
    <n v="3664"/>
    <n v="3961"/>
    <n v="3032"/>
    <n v="3315"/>
    <n v="42932"/>
    <n v="32199"/>
    <n v="0"/>
  </r>
  <r>
    <s v="PPLETO: TOTAL OPERATING EXPENSE"/>
    <m/>
    <n v="511100"/>
    <s v="MTCE-STRUCTURES"/>
    <x v="1"/>
    <s v="0321 - TRIMBLE COUNTY 2 - GENERATION"/>
    <x v="6"/>
    <s v="PLTL: TOTAL LABOR"/>
    <s v="MA41KU"/>
    <s v="MA41KU TC2"/>
    <s v="OTHER"/>
    <s v="P42100: GENERATION"/>
    <n v="3894"/>
    <n v="3884"/>
    <n v="4261"/>
    <n v="3837"/>
    <n v="3950"/>
    <n v="3950"/>
    <n v="3715"/>
    <n v="4400"/>
    <n v="4088"/>
    <n v="3989"/>
    <n v="3833"/>
    <n v="3531"/>
    <n v="47332"/>
    <n v="0"/>
    <n v="35499"/>
  </r>
  <r>
    <s v="PPLETO: TOTAL OPERATING EXPENSE"/>
    <m/>
    <n v="510900"/>
    <s v="MTCE SUPER/ENG - STEAM - INDIRECT"/>
    <x v="1"/>
    <s v="0321 - TRIMBLE COUNTY 2 - GENERATION"/>
    <x v="8"/>
    <s v="PNTL: TOTAL NON-LABOR"/>
    <s v="MA41KU"/>
    <s v="MA41KU TC2"/>
    <s v="OTHER"/>
    <s v="P42100: GENERATION"/>
    <n v="3897"/>
    <n v="4585"/>
    <n v="11424"/>
    <n v="7087"/>
    <n v="7879"/>
    <n v="10964"/>
    <n v="9992"/>
    <n v="6644"/>
    <n v="11866"/>
    <n v="8545"/>
    <n v="12925"/>
    <n v="4225"/>
    <n v="100034"/>
    <n v="0"/>
    <n v="75025.5"/>
  </r>
  <r>
    <s v="PPLETO: TOTAL OPERATING EXPENSE"/>
    <m/>
    <n v="512100"/>
    <s v="MTCE-BOILER PLANT"/>
    <x v="1"/>
    <s v="0301 - TRIMBLE COUNTY COMMON-GENERATION"/>
    <x v="0"/>
    <s v="PNTL: TOTAL NON-LABOR"/>
    <s v="TC000SD-"/>
    <s v="Sumps and Drains"/>
    <s v="GEN MTC: BUILDINGS/GROUNDS"/>
    <s v="P42100: GENERATION"/>
    <n v="3901"/>
    <n v="3901"/>
    <n v="3901"/>
    <n v="3901"/>
    <n v="3901"/>
    <n v="3901"/>
    <n v="3901"/>
    <n v="3901"/>
    <n v="3901"/>
    <n v="3901"/>
    <n v="3901"/>
    <n v="3901"/>
    <n v="46818"/>
    <n v="14156.934942762"/>
    <n v="20956.565057238"/>
  </r>
  <r>
    <s v="PPLETO: TOTAL OPERATING EXPENSE"/>
    <m/>
    <n v="501990"/>
    <s v="FUEL HANDLING - INDIRECT"/>
    <x v="1"/>
    <s v="0321 - TRIMBLE COUNTY 2 - GENERATION"/>
    <x v="4"/>
    <s v="PNTL: TOTAL NON-LABOR"/>
    <s v="MA41KU"/>
    <s v="MA41KU TC2"/>
    <s v="OTHER"/>
    <s v="P42100: GENERATION"/>
    <n v="3904"/>
    <n v="3904"/>
    <n v="3904"/>
    <n v="3904"/>
    <n v="3904"/>
    <n v="3904"/>
    <n v="3904"/>
    <n v="3904"/>
    <n v="3904"/>
    <n v="3904"/>
    <n v="3904"/>
    <n v="3904"/>
    <n v="46850"/>
    <n v="0"/>
    <n v="35137.5"/>
  </r>
  <r>
    <s v="PPLETO: TOTAL OPERATING EXPENSE"/>
    <m/>
    <n v="926004"/>
    <s v="DENTAL INSURANCE EXPENSE - BURDENS"/>
    <x v="1"/>
    <s v="0321 - TRIMBLE COUNTY 2 - GENERATION"/>
    <x v="0"/>
    <s v="PLTL: TOTAL LABOR"/>
    <s v="MA41KU"/>
    <s v="MA41KU TC2"/>
    <s v="OTHER"/>
    <s v="P42100: GENERATION"/>
    <n v="3953"/>
    <n v="3557"/>
    <n v="3531"/>
    <n v="3673"/>
    <n v="3613"/>
    <n v="3404"/>
    <n v="3724"/>
    <n v="3861"/>
    <n v="3709"/>
    <n v="4023"/>
    <n v="3032"/>
    <n v="3278"/>
    <n v="43358"/>
    <n v="0"/>
    <n v="32518.5"/>
  </r>
  <r>
    <s v="PPLETO: TOTAL OPERATING EXPENSE"/>
    <m/>
    <n v="506100"/>
    <s v="MISC STM PWR EXP"/>
    <x v="1"/>
    <s v="0301 - TRIMBLE COUNTY COMMON-GENERATION"/>
    <x v="5"/>
    <s v="PNTL: TOTAL NON-LABOR"/>
    <n v="124642"/>
    <s v="LGE VP Pwr Prod"/>
    <s v="GEN OPS: PLANT OPERATION"/>
    <s v="P42100: GENERATION"/>
    <n v="3971"/>
    <n v="3971"/>
    <n v="3971"/>
    <n v="3971"/>
    <n v="3971"/>
    <n v="3971"/>
    <n v="3971"/>
    <n v="3971"/>
    <n v="3971"/>
    <n v="3971"/>
    <n v="3971"/>
    <n v="3971"/>
    <n v="47649"/>
    <n v="14408.214641540999"/>
    <n v="21328.535358459001"/>
  </r>
  <r>
    <s v="PPLETO: TOTAL OPERATING EXPENSE"/>
    <m/>
    <n v="506100"/>
    <s v="MISC STM PWR EXP"/>
    <x v="1"/>
    <s v="0301 - TRIMBLE COUNTY COMMON-GENERATION"/>
    <x v="6"/>
    <s v="PNTL: TOTAL NON-LABOR"/>
    <n v="124642"/>
    <s v="LGE VP Pwr Prod"/>
    <s v="GEN OPS: PLANT OPERATION"/>
    <s v="P42100: GENERATION"/>
    <n v="3971"/>
    <n v="3971"/>
    <n v="3971"/>
    <n v="3971"/>
    <n v="3971"/>
    <n v="3971"/>
    <n v="3971"/>
    <n v="3971"/>
    <n v="3971"/>
    <n v="3971"/>
    <n v="3971"/>
    <n v="3971"/>
    <n v="47649"/>
    <n v="14408.214641540999"/>
    <n v="21328.535358459001"/>
  </r>
  <r>
    <s v="PPLETO: TOTAL OPERATING EXPENSE"/>
    <m/>
    <n v="506100"/>
    <s v="MISC STM PWR EXP"/>
    <x v="1"/>
    <s v="0301 - TRIMBLE COUNTY COMMON-GENERATION"/>
    <x v="7"/>
    <s v="PNTL: TOTAL NON-LABOR"/>
    <n v="124642"/>
    <s v="LGE VP Pwr Prod"/>
    <s v="GEN OPS: PLANT OPERATION"/>
    <s v="P42100: GENERATION"/>
    <n v="3971"/>
    <n v="3971"/>
    <n v="3971"/>
    <n v="3971"/>
    <n v="3971"/>
    <n v="3971"/>
    <n v="3971"/>
    <n v="3971"/>
    <n v="3971"/>
    <n v="3971"/>
    <n v="3971"/>
    <n v="3971"/>
    <n v="47649"/>
    <n v="14408.214641540999"/>
    <n v="21328.535358459001"/>
  </r>
  <r>
    <s v="PPLETO: TOTAL OPERATING EXPENSE"/>
    <m/>
    <n v="506100"/>
    <s v="MISC STM PWR EXP"/>
    <x v="1"/>
    <s v="0301 - TRIMBLE COUNTY COMMON-GENERATION"/>
    <x v="8"/>
    <s v="PNTL: TOTAL NON-LABOR"/>
    <n v="124642"/>
    <s v="LGE VP Pwr Prod"/>
    <s v="GEN OPS: PLANT OPERATION"/>
    <s v="P42100: GENERATION"/>
    <n v="3971"/>
    <n v="3971"/>
    <n v="3971"/>
    <n v="3971"/>
    <n v="3971"/>
    <n v="3971"/>
    <n v="3971"/>
    <n v="3971"/>
    <n v="3971"/>
    <n v="3971"/>
    <n v="3971"/>
    <n v="3971"/>
    <n v="47649"/>
    <n v="14408.214641540999"/>
    <n v="21328.535358459001"/>
  </r>
  <r>
    <s v="PPLETO: TOTAL OPERATING EXPENSE"/>
    <m/>
    <n v="510900"/>
    <s v="MTCE SUPER/ENG - STEAM - INDIRECT"/>
    <x v="1"/>
    <s v="0321 - TRIMBLE COUNTY 2 - GENERATION"/>
    <x v="9"/>
    <s v="PNTL: TOTAL NON-LABOR"/>
    <s v="MA40LGE"/>
    <s v="MASS ALLOC 40 BUDGET"/>
    <s v="GEN O M: OTHER"/>
    <s v="P42100: GENERATION"/>
    <n v="3978"/>
    <n v="4607"/>
    <n v="12688"/>
    <n v="7737"/>
    <n v="8628"/>
    <n v="12447"/>
    <n v="12085"/>
    <n v="6531"/>
    <n v="13166"/>
    <n v="9475"/>
    <n v="15120"/>
    <n v="4383"/>
    <n v="110845"/>
    <n v="0"/>
    <n v="83133.75"/>
  </r>
  <r>
    <s v="PPLETO: TOTAL OPERATING EXPENSE"/>
    <m/>
    <n v="512100"/>
    <s v="MTCE-BOILER PLANT"/>
    <x v="1"/>
    <s v="0301 - TRIMBLE COUNTY COMMON-GENERATION"/>
    <x v="1"/>
    <s v="PNTL: TOTAL NON-LABOR"/>
    <s v="TC000SD-"/>
    <s v="Sumps and Drains"/>
    <s v="GEN MTC: BUILDINGS/GROUNDS"/>
    <s v="P42100: GENERATION"/>
    <n v="3980"/>
    <n v="3980"/>
    <n v="3980"/>
    <n v="3980"/>
    <n v="3980"/>
    <n v="3980"/>
    <n v="3980"/>
    <n v="3980"/>
    <n v="3980"/>
    <n v="3980"/>
    <n v="3980"/>
    <n v="3980"/>
    <n v="47754"/>
    <n v="14439.964783985999"/>
    <n v="21375.535216013999"/>
  </r>
  <r>
    <s v="PPLETO: TOTAL OPERATING EXPENSE"/>
    <m/>
    <n v="513100"/>
    <s v="MTCE-ELECTRIC PLANT"/>
    <x v="1"/>
    <s v="0311 - TRIMBLE COUNTY 1 - GENERATION"/>
    <x v="5"/>
    <s v="PNTL: TOTAL NON-LABOR"/>
    <s v="TCCOOLTWR"/>
    <s v="TC1 MD Cooling Tower"/>
    <s v="GEN MTC: WATER SYSTEMS"/>
    <s v="P42100: GENERATION"/>
    <n v="4000"/>
    <n v="4000"/>
    <n v="4000"/>
    <n v="4000"/>
    <n v="4000"/>
    <n v="4000"/>
    <n v="4000"/>
    <n v="4000"/>
    <n v="44000"/>
    <n v="4000"/>
    <n v="4000"/>
    <n v="4000"/>
    <n v="88000"/>
    <n v="66000"/>
    <n v="0"/>
  </r>
  <r>
    <s v="PPLETO: TOTAL OPERATING EXPENSE"/>
    <m/>
    <n v="513100"/>
    <s v="MTCE-ELECTRIC PLANT"/>
    <x v="1"/>
    <s v="0311 - TRIMBLE COUNTY 1 - GENERATION"/>
    <x v="6"/>
    <s v="PNTL: TOTAL NON-LABOR"/>
    <s v="TCCOOLTWR"/>
    <s v="TC1 MD Cooling Tower"/>
    <s v="GEN MTC: WATER SYSTEMS"/>
    <s v="P42100: GENERATION"/>
    <n v="4000"/>
    <n v="4000"/>
    <n v="4000"/>
    <n v="4000"/>
    <n v="4000"/>
    <n v="4000"/>
    <n v="4000"/>
    <n v="4000"/>
    <n v="44000"/>
    <n v="4000"/>
    <n v="4000"/>
    <n v="4000"/>
    <n v="88000"/>
    <n v="66000"/>
    <n v="0"/>
  </r>
  <r>
    <s v="PPLETO: TOTAL OPERATING EXPENSE"/>
    <m/>
    <n v="513100"/>
    <s v="MTCE-ELECTRIC PLANT"/>
    <x v="1"/>
    <s v="0311 - TRIMBLE COUNTY 1 - GENERATION"/>
    <x v="7"/>
    <s v="PNTL: TOTAL NON-LABOR"/>
    <s v="TCCOOLTWR"/>
    <s v="TC1 MD Cooling Tower"/>
    <s v="GEN MTC: WATER SYSTEMS"/>
    <s v="P42100: GENERATION"/>
    <n v="4000"/>
    <n v="4000"/>
    <n v="4000"/>
    <n v="4000"/>
    <n v="4000"/>
    <n v="4000"/>
    <n v="4000"/>
    <n v="43674"/>
    <n v="4000"/>
    <n v="4000"/>
    <n v="4000"/>
    <n v="4000"/>
    <n v="87674"/>
    <n v="65755.5"/>
    <n v="0"/>
  </r>
  <r>
    <s v="PPLETO: TOTAL OPERATING EXPENSE"/>
    <m/>
    <n v="513100"/>
    <s v="MTCE-ELECTRIC PLANT"/>
    <x v="1"/>
    <s v="0311 - TRIMBLE COUNTY 1 - GENERATION"/>
    <x v="8"/>
    <s v="PNTL: TOTAL NON-LABOR"/>
    <s v="TCCOOLTWR"/>
    <s v="TC1 MD Cooling Tower"/>
    <s v="GEN MTC: WATER SYSTEMS"/>
    <s v="P42100: GENERATION"/>
    <n v="4000"/>
    <n v="4000"/>
    <n v="4000"/>
    <n v="4000"/>
    <n v="4000"/>
    <n v="4000"/>
    <n v="4000"/>
    <n v="4000"/>
    <n v="44000"/>
    <n v="4000"/>
    <n v="4000"/>
    <n v="4000"/>
    <n v="88000"/>
    <n v="66000"/>
    <n v="0"/>
  </r>
  <r>
    <s v="PPLETO: TOTAL OPERATING EXPENSE"/>
    <m/>
    <n v="513100"/>
    <s v="MTCE-ELECTRIC PLANT"/>
    <x v="1"/>
    <s v="0311 - TRIMBLE COUNTY 1 - GENERATION"/>
    <x v="9"/>
    <s v="PNTL: TOTAL NON-LABOR"/>
    <s v="TCCOOLTWR"/>
    <s v="TC1 MD Cooling Tower"/>
    <s v="GEN MTC: WATER SYSTEMS"/>
    <s v="P42100: GENERATION"/>
    <n v="4000"/>
    <n v="4000"/>
    <n v="4000"/>
    <n v="4000"/>
    <n v="4000"/>
    <n v="4000"/>
    <n v="4000"/>
    <n v="4000"/>
    <n v="44000"/>
    <n v="4000"/>
    <n v="4000"/>
    <n v="4000"/>
    <n v="88000"/>
    <n v="66000"/>
    <n v="0"/>
  </r>
  <r>
    <s v="PPLETO: TOTAL OPERATING EXPENSE"/>
    <m/>
    <n v="511100"/>
    <s v="MTCE-STRUCTURES"/>
    <x v="1"/>
    <s v="0311 - TRIMBLE COUNTY 1 - GENERATION"/>
    <x v="0"/>
    <s v="PLTL: TOTAL LABOR"/>
    <s v="MA40LGE"/>
    <s v="MASS ALLOC 40 BUDGET"/>
    <s v="GEN O M: OTHER"/>
    <s v="P42100: GENERATION"/>
    <n v="4010"/>
    <n v="3593"/>
    <n v="3590"/>
    <n v="3741"/>
    <n v="3688"/>
    <n v="3482"/>
    <n v="3812"/>
    <n v="3912"/>
    <n v="3774"/>
    <n v="4080"/>
    <n v="3123"/>
    <n v="3415"/>
    <n v="44220"/>
    <n v="33165"/>
    <n v="0"/>
  </r>
  <r>
    <s v="PPLETO: TOTAL OPERATING EXPENSE"/>
    <m/>
    <n v="926004"/>
    <s v="DENTAL INSURANCE EXPENSE - BURDENS"/>
    <x v="1"/>
    <s v="0321 - TRIMBLE COUNTY 2 - GENERATION"/>
    <x v="7"/>
    <s v="PLTL: TOTAL LABOR"/>
    <s v="MA41KU"/>
    <s v="MA41KU TC2"/>
    <s v="OTHER"/>
    <s v="P42100: GENERATION"/>
    <n v="4018"/>
    <n v="3815"/>
    <n v="4162"/>
    <n v="3513"/>
    <n v="4041"/>
    <n v="3876"/>
    <n v="3627"/>
    <n v="4363"/>
    <n v="3764"/>
    <n v="4159"/>
    <n v="3747"/>
    <n v="3160"/>
    <n v="46246"/>
    <n v="0"/>
    <n v="34684.5"/>
  </r>
  <r>
    <s v="PPLETO: TOTAL OPERATING EXPENSE"/>
    <m/>
    <n v="926005"/>
    <s v="LONG TERM DISABILITY EXPENSE - BURDENS"/>
    <x v="1"/>
    <s v="0321 - TRIMBLE COUNTY 2 - GENERATION"/>
    <x v="7"/>
    <s v="PLTL: TOTAL LABOR"/>
    <s v="MA41KU"/>
    <s v="MA41KU TC2"/>
    <s v="OTHER"/>
    <s v="P42100: GENERATION"/>
    <n v="4018"/>
    <n v="3815"/>
    <n v="4162"/>
    <n v="3513"/>
    <n v="4041"/>
    <n v="3876"/>
    <n v="3627"/>
    <n v="4363"/>
    <n v="3764"/>
    <n v="4159"/>
    <n v="3747"/>
    <n v="3160"/>
    <n v="46246"/>
    <n v="0"/>
    <n v="34684.5"/>
  </r>
  <r>
    <s v="PPLETO: TOTAL OPERATING EXPENSE"/>
    <m/>
    <n v="506100"/>
    <s v="MISC STM PWR EXP"/>
    <x v="1"/>
    <s v="0301 - TRIMBLE COUNTY COMMON-GENERATION"/>
    <x v="9"/>
    <s v="PNTL: TOTAL NON-LABOR"/>
    <n v="124642"/>
    <s v="LGE VP Pwr Prod"/>
    <s v="GEN OPS: PLANT OPERATION"/>
    <s v="P42100: GENERATION"/>
    <n v="4050"/>
    <n v="4050"/>
    <n v="4050"/>
    <n v="4050"/>
    <n v="4050"/>
    <n v="4050"/>
    <n v="4050"/>
    <n v="4050"/>
    <n v="4050"/>
    <n v="4050"/>
    <n v="4050"/>
    <n v="4050"/>
    <n v="48597"/>
    <n v="14694.873070472999"/>
    <n v="21752.876929526999"/>
  </r>
  <r>
    <s v="PPLETO: TOTAL OPERATING EXPENSE"/>
    <m/>
    <n v="512100"/>
    <s v="MTCE-BOILER PLANT"/>
    <x v="1"/>
    <s v="0301 - TRIMBLE COUNTY COMMON-GENERATION"/>
    <x v="2"/>
    <s v="PNTL: TOTAL NON-LABOR"/>
    <s v="TC000SD-"/>
    <s v="Sumps and Drains"/>
    <s v="GEN MTC: BUILDINGS/GROUNDS"/>
    <s v="P42100: GENERATION"/>
    <n v="4059"/>
    <n v="4059"/>
    <n v="4059"/>
    <n v="4059"/>
    <n v="4059"/>
    <n v="4059"/>
    <n v="4059"/>
    <n v="4059"/>
    <n v="4059"/>
    <n v="4059"/>
    <n v="4059"/>
    <n v="4059"/>
    <n v="48709"/>
    <n v="14728.739889081"/>
    <n v="21803.010110919"/>
  </r>
  <r>
    <s v="PPLETO: TOTAL OPERATING EXPENSE"/>
    <m/>
    <n v="926004"/>
    <s v="DENTAL INSURANCE EXPENSE - BURDENS"/>
    <x v="1"/>
    <s v="0321 - TRIMBLE COUNTY 2 - GENERATION"/>
    <x v="1"/>
    <s v="PLTL: TOTAL LABOR"/>
    <s v="MA41KU"/>
    <s v="MA41KU TC2"/>
    <s v="OTHER"/>
    <s v="P42100: GENERATION"/>
    <n v="4072"/>
    <n v="3664"/>
    <n v="3636"/>
    <n v="3784"/>
    <n v="3721"/>
    <n v="3507"/>
    <n v="3836"/>
    <n v="3977"/>
    <n v="3820"/>
    <n v="4144"/>
    <n v="3123"/>
    <n v="3376"/>
    <n v="44659"/>
    <n v="0"/>
    <n v="33494.25"/>
  </r>
  <r>
    <s v="PPLETO: TOTAL OPERATING EXPENSE"/>
    <m/>
    <n v="513100"/>
    <s v="MTCE-ELECTRIC PLANT"/>
    <x v="1"/>
    <s v="0311 - TRIMBLE COUNTY 1 - GENERATION"/>
    <x v="0"/>
    <s v="PNTL: TOTAL NON-LABOR"/>
    <s v="TCCOOLTWR"/>
    <s v="TC1 MD Cooling Tower"/>
    <s v="GEN MTC: WATER SYSTEMS"/>
    <s v="P42100: GENERATION"/>
    <n v="4080"/>
    <n v="4080"/>
    <n v="4080"/>
    <n v="4080"/>
    <n v="4080"/>
    <n v="4080"/>
    <n v="4080"/>
    <n v="4080"/>
    <n v="44880"/>
    <n v="4080"/>
    <n v="4080"/>
    <n v="4080"/>
    <n v="89760"/>
    <n v="67320"/>
    <n v="0"/>
  </r>
  <r>
    <s v="PPLETO: TOTAL OPERATING EXPENSE"/>
    <m/>
    <n v="510900"/>
    <s v="MTCE SUPER/ENG - STEAM - INDIRECT"/>
    <x v="1"/>
    <s v="0321 - TRIMBLE COUNTY 2 - GENERATION"/>
    <x v="7"/>
    <s v="PNTL: TOTAL NON-LABOR"/>
    <s v="MA41KU"/>
    <s v="MA41KU TC2"/>
    <s v="OTHER"/>
    <s v="P42100: GENERATION"/>
    <n v="4088"/>
    <n v="4770"/>
    <n v="12310"/>
    <n v="7680"/>
    <n v="7817"/>
    <n v="12316"/>
    <n v="9854"/>
    <n v="7226"/>
    <n v="12682"/>
    <n v="8457"/>
    <n v="13152"/>
    <n v="4356"/>
    <n v="104708"/>
    <n v="0"/>
    <n v="78531"/>
  </r>
  <r>
    <s v="PPLETO: TOTAL OPERATING EXPENSE"/>
    <m/>
    <n v="501090"/>
    <s v="FUEL HANDLING"/>
    <x v="1"/>
    <s v="0321 - TRIMBLE COUNTY 2 - GENERATION"/>
    <x v="5"/>
    <s v="PLTL: TOTAL LABOR"/>
    <s v="MA41KU"/>
    <s v="MA41KU TC2"/>
    <s v="OTHER"/>
    <s v="P42100: GENERATION"/>
    <n v="4092"/>
    <n v="4101"/>
    <n v="4475"/>
    <n v="4169"/>
    <n v="3922"/>
    <n v="4087"/>
    <n v="3983"/>
    <n v="4380"/>
    <n v="4210"/>
    <n v="4156"/>
    <n v="3899"/>
    <n v="3690"/>
    <n v="49163"/>
    <n v="0"/>
    <n v="36872.25"/>
  </r>
  <r>
    <s v="PPLETO: TOTAL OPERATING EXPENSE"/>
    <m/>
    <n v="510900"/>
    <s v="MTCE SUPER/ENG - STEAM - INDIRECT"/>
    <x v="1"/>
    <s v="0321 - TRIMBLE COUNTY 2 - GENERATION"/>
    <x v="0"/>
    <s v="PNTL: TOTAL NON-LABOR"/>
    <s v="MA40LGE"/>
    <s v="MASS ALLOC 40 BUDGET"/>
    <s v="GEN O M: OTHER"/>
    <s v="P42100: GENERATION"/>
    <n v="4093"/>
    <n v="4735"/>
    <n v="13064"/>
    <n v="7965"/>
    <n v="8877"/>
    <n v="12807"/>
    <n v="12430"/>
    <n v="6718"/>
    <n v="13551"/>
    <n v="9755"/>
    <n v="15565"/>
    <n v="4510"/>
    <n v="114070"/>
    <n v="0"/>
    <n v="85552.5"/>
  </r>
  <r>
    <s v="PPLETO: TOTAL OPERATING EXPENSE"/>
    <m/>
    <n v="501090"/>
    <s v="FUEL HANDLING"/>
    <x v="1"/>
    <s v="0311 - TRIMBLE COUNTY 1 - GENERATION"/>
    <x v="8"/>
    <s v="PLTL: TOTAL LABOR"/>
    <s v="MA40LGE"/>
    <s v="MASS ALLOC 40 BUDGET"/>
    <s v="GEN O M: OTHER"/>
    <s v="P42100: GENERATION"/>
    <n v="4108"/>
    <n v="3903"/>
    <n v="3662"/>
    <n v="3802"/>
    <n v="3944"/>
    <n v="3298"/>
    <n v="3835"/>
    <n v="3992"/>
    <n v="3627"/>
    <n v="4157"/>
    <n v="3341"/>
    <n v="3135"/>
    <n v="44806"/>
    <n v="33604.5"/>
    <n v="0"/>
  </r>
  <r>
    <s v="PPLETO: TOTAL OPERATING EXPENSE"/>
    <m/>
    <n v="511100"/>
    <s v="MTCE-STRUCTURES"/>
    <x v="1"/>
    <s v="0311 - TRIMBLE COUNTY 1 - GENERATION"/>
    <x v="1"/>
    <s v="PLTL: TOTAL LABOR"/>
    <s v="MA40LGE"/>
    <s v="MASS ALLOC 40 BUDGET"/>
    <s v="GEN O M: OTHER"/>
    <s v="P42100: GENERATION"/>
    <n v="4131"/>
    <n v="3701"/>
    <n v="3697"/>
    <n v="3854"/>
    <n v="3799"/>
    <n v="3586"/>
    <n v="3927"/>
    <n v="4029"/>
    <n v="3887"/>
    <n v="4202"/>
    <n v="3217"/>
    <n v="3517"/>
    <n v="45546"/>
    <n v="34159.5"/>
    <n v="0"/>
  </r>
  <r>
    <s v="PPLETO: TOTAL OPERATING EXPENSE"/>
    <m/>
    <n v="506100"/>
    <s v="MISC STM PWR EXP"/>
    <x v="1"/>
    <s v="0301 - TRIMBLE COUNTY COMMON-GENERATION"/>
    <x v="0"/>
    <s v="PNTL: TOTAL NON-LABOR"/>
    <n v="124642"/>
    <s v="LGE VP Pwr Prod"/>
    <s v="GEN OPS: PLANT OPERATION"/>
    <s v="P42100: GENERATION"/>
    <n v="4131"/>
    <n v="4131"/>
    <n v="4131"/>
    <n v="4131"/>
    <n v="4131"/>
    <n v="4131"/>
    <n v="4131"/>
    <n v="4131"/>
    <n v="4131"/>
    <n v="4131"/>
    <n v="4131"/>
    <n v="4131"/>
    <n v="49569"/>
    <n v="14988.788674821"/>
    <n v="22187.961325179"/>
  </r>
  <r>
    <s v="PPLETO: TOTAL OPERATING EXPENSE"/>
    <m/>
    <n v="512100"/>
    <s v="MTCE-BOILER PLANT"/>
    <x v="1"/>
    <s v="0301 - TRIMBLE COUNTY COMMON-GENERATION"/>
    <x v="3"/>
    <s v="PNTL: TOTAL NON-LABOR"/>
    <s v="TC000SD-"/>
    <s v="Sumps and Drains"/>
    <s v="GEN MTC: BUILDINGS/GROUNDS"/>
    <s v="P42100: GENERATION"/>
    <n v="4140"/>
    <n v="4140"/>
    <n v="4140"/>
    <n v="4140"/>
    <n v="4140"/>
    <n v="4140"/>
    <n v="4140"/>
    <n v="4140"/>
    <n v="4140"/>
    <n v="4140"/>
    <n v="4140"/>
    <n v="4140"/>
    <n v="49682"/>
    <n v="15022.957875737999"/>
    <n v="22238.542124262"/>
  </r>
  <r>
    <s v="PPLETO: TOTAL OPERATING EXPENSE"/>
    <m/>
    <n v="513100"/>
    <s v="MTCE-ELECTRIC PLANT"/>
    <x v="1"/>
    <s v="0311 - TRIMBLE COUNTY 1 - GENERATION"/>
    <x v="1"/>
    <s v="PNTL: TOTAL NON-LABOR"/>
    <s v="TCCOOLTWR"/>
    <s v="TC1 MD Cooling Tower"/>
    <s v="GEN MTC: WATER SYSTEMS"/>
    <s v="P42100: GENERATION"/>
    <n v="4162"/>
    <n v="4162"/>
    <n v="4162"/>
    <n v="4162"/>
    <n v="4162"/>
    <n v="4162"/>
    <n v="4162"/>
    <n v="4162"/>
    <n v="45778"/>
    <n v="4162"/>
    <n v="4162"/>
    <n v="4162"/>
    <n v="91555"/>
    <n v="68666.25"/>
    <n v="0"/>
  </r>
  <r>
    <s v="PPLETO: TOTAL OPERATING EXPENSE"/>
    <m/>
    <n v="512100"/>
    <s v="MTCE-BOILER PLANT"/>
    <x v="1"/>
    <s v="0311 - TRIMBLE COUNTY 1 - GENERATION"/>
    <x v="7"/>
    <s v="PNTL: TOTAL NON-LABOR"/>
    <s v="TC-PFCPUL"/>
    <s v="Coal Mills - 002650"/>
    <s v="GEN MTC: BOILER"/>
    <s v="P42100: GENERATION"/>
    <n v="4167"/>
    <n v="4167"/>
    <n v="4167"/>
    <n v="4167"/>
    <n v="249167"/>
    <n v="370267"/>
    <n v="4167"/>
    <n v="117467"/>
    <n v="54167"/>
    <n v="112842"/>
    <n v="4167"/>
    <n v="251335"/>
    <n v="1180244"/>
    <n v="885183"/>
    <n v="0"/>
  </r>
  <r>
    <s v="PPLETO: TOTAL OPERATING EXPENSE"/>
    <m/>
    <n v="512100"/>
    <s v="MTCE-BOILER PLANT"/>
    <x v="1"/>
    <s v="0311 - TRIMBLE COUNTY 1 - GENERATION"/>
    <x v="8"/>
    <s v="PNTL: TOTAL NON-LABOR"/>
    <s v="TC-PFCPUL"/>
    <s v="Coal Mills - 002650"/>
    <s v="GEN MTC: BOILER"/>
    <s v="P42100: GENERATION"/>
    <n v="4167"/>
    <n v="4167"/>
    <n v="4167"/>
    <n v="4167"/>
    <n v="249167"/>
    <n v="404367"/>
    <n v="4167"/>
    <n v="117467"/>
    <n v="54167"/>
    <n v="78742"/>
    <n v="4167"/>
    <n v="34635"/>
    <n v="963544"/>
    <n v="722658"/>
    <n v="0"/>
  </r>
  <r>
    <s v="PPLETO: TOTAL OPERATING EXPENSE"/>
    <m/>
    <n v="512100"/>
    <s v="MTCE-BOILER PLANT"/>
    <x v="1"/>
    <s v="0311 - TRIMBLE COUNTY 1 - GENERATION"/>
    <x v="9"/>
    <s v="PNTL: TOTAL NON-LABOR"/>
    <s v="TC-PFCPUL"/>
    <s v="Coal Mills - 002650"/>
    <s v="GEN MTC: BOILER"/>
    <s v="P42100: GENERATION"/>
    <n v="4167"/>
    <n v="4167"/>
    <n v="4167"/>
    <n v="4167"/>
    <n v="249167"/>
    <n v="404367"/>
    <n v="4167"/>
    <n v="117467"/>
    <n v="54167"/>
    <n v="188967"/>
    <n v="4167"/>
    <n v="86667"/>
    <n v="1125800"/>
    <n v="844350"/>
    <n v="0"/>
  </r>
  <r>
    <s v="PPLETO: TOTAL OPERATING EXPENSE"/>
    <m/>
    <n v="926002"/>
    <s v="GROUP LIFE INSURANCE EXPENSE - BURDENS"/>
    <x v="1"/>
    <s v="0321 - TRIMBLE COUNTY 2 - GENERATION"/>
    <x v="7"/>
    <s v="PLTL: TOTAL LABOR"/>
    <s v="MA41KU"/>
    <s v="MA41KU TC2"/>
    <s v="OTHER"/>
    <s v="P42100: GENERATION"/>
    <n v="4168"/>
    <n v="3957"/>
    <n v="4317"/>
    <n v="3644"/>
    <n v="4192"/>
    <n v="4021"/>
    <n v="3762"/>
    <n v="4526"/>
    <n v="3904"/>
    <n v="4314"/>
    <n v="3887"/>
    <n v="3278"/>
    <n v="47970"/>
    <n v="0"/>
    <n v="35977.5"/>
  </r>
  <r>
    <s v="PPLETO: TOTAL OPERATING EXPENSE"/>
    <m/>
    <n v="926004"/>
    <s v="DENTAL INSURANCE EXPENSE - BURDENS"/>
    <x v="1"/>
    <s v="0321 - TRIMBLE COUNTY 2 - GENERATION"/>
    <x v="2"/>
    <s v="PLTL: TOTAL LABOR"/>
    <s v="MA41KU"/>
    <s v="MA41KU TC2"/>
    <s v="OTHER"/>
    <s v="P42100: GENERATION"/>
    <n v="4194"/>
    <n v="3774"/>
    <n v="3745"/>
    <n v="3897"/>
    <n v="3833"/>
    <n v="3612"/>
    <n v="3951"/>
    <n v="4096"/>
    <n v="3934"/>
    <n v="4268"/>
    <n v="3217"/>
    <n v="3478"/>
    <n v="45998"/>
    <n v="0"/>
    <n v="34498.5"/>
  </r>
  <r>
    <s v="PPLETO: TOTAL OPERATING EXPENSE"/>
    <m/>
    <n v="501090"/>
    <s v="FUEL HANDLING"/>
    <x v="1"/>
    <s v="0321 - TRIMBLE COUNTY 2 - GENERATION"/>
    <x v="6"/>
    <s v="PLTL: TOTAL LABOR"/>
    <s v="MA41KU"/>
    <s v="MA41KU TC2"/>
    <s v="OTHER"/>
    <s v="P42100: GENERATION"/>
    <n v="4196"/>
    <n v="4206"/>
    <n v="4589"/>
    <n v="4097"/>
    <n v="4199"/>
    <n v="4190"/>
    <n v="3905"/>
    <n v="4729"/>
    <n v="4377"/>
    <n v="4263"/>
    <n v="4056"/>
    <n v="3602"/>
    <n v="50410"/>
    <n v="0"/>
    <n v="37807.5"/>
  </r>
  <r>
    <s v="PPLETO: TOTAL OPERATING EXPENSE"/>
    <m/>
    <n v="510900"/>
    <s v="MTCE SUPER/ENG - STEAM - INDIRECT"/>
    <x v="1"/>
    <s v="0321 - TRIMBLE COUNTY 2 - GENERATION"/>
    <x v="1"/>
    <s v="PNTL: TOTAL NON-LABOR"/>
    <s v="MA40LGE"/>
    <s v="MASS ALLOC 40 BUDGET"/>
    <s v="GEN O M: OTHER"/>
    <s v="P42100: GENERATION"/>
    <n v="4211"/>
    <n v="4868"/>
    <n v="13451"/>
    <n v="8199"/>
    <n v="9134"/>
    <n v="13178"/>
    <n v="12786"/>
    <n v="6909"/>
    <n v="13948"/>
    <n v="10042"/>
    <n v="16024"/>
    <n v="4641"/>
    <n v="117390"/>
    <n v="0"/>
    <n v="88042.5"/>
  </r>
  <r>
    <s v="PPLETO: TOTAL OPERATING EXPENSE"/>
    <m/>
    <n v="501090"/>
    <s v="FUEL HANDLING"/>
    <x v="1"/>
    <s v="0311 - TRIMBLE COUNTY 1 - GENERATION"/>
    <x v="9"/>
    <s v="PLTL: TOTAL LABOR"/>
    <s v="MA40LGE"/>
    <s v="MASS ALLOC 40 BUDGET"/>
    <s v="GEN O M: OTHER"/>
    <s v="P42100: GENERATION"/>
    <n v="4213"/>
    <n v="3786"/>
    <n v="3756"/>
    <n v="3899"/>
    <n v="3826"/>
    <n v="3599"/>
    <n v="3932"/>
    <n v="4095"/>
    <n v="3937"/>
    <n v="4263"/>
    <n v="3207"/>
    <n v="3429"/>
    <n v="45942"/>
    <n v="34456.5"/>
    <n v="0"/>
  </r>
  <r>
    <s v="PPLETO: TOTAL OPERATING EXPENSE"/>
    <m/>
    <n v="506100"/>
    <s v="MISC STM PWR EXP"/>
    <x v="1"/>
    <s v="0301 - TRIMBLE COUNTY COMMON-GENERATION"/>
    <x v="1"/>
    <s v="PNTL: TOTAL NON-LABOR"/>
    <n v="124642"/>
    <s v="LGE VP Pwr Prod"/>
    <s v="GEN OPS: PLANT OPERATION"/>
    <s v="P42100: GENERATION"/>
    <n v="4213"/>
    <n v="4213"/>
    <n v="4213"/>
    <n v="4213"/>
    <n v="4213"/>
    <n v="4213"/>
    <n v="4213"/>
    <n v="4213"/>
    <n v="4213"/>
    <n v="4213"/>
    <n v="4213"/>
    <n v="4213"/>
    <n v="50561"/>
    <n v="15288.751925348999"/>
    <n v="22631.998074651001"/>
  </r>
  <r>
    <s v="PPLETO: TOTAL OPERATING EXPENSE"/>
    <m/>
    <n v="512100"/>
    <s v="MTCE-BOILER PLANT"/>
    <x v="1"/>
    <s v="0301 - TRIMBLE COUNTY COMMON-GENERATION"/>
    <x v="4"/>
    <s v="PNTL: TOTAL NON-LABOR"/>
    <s v="TC000SD-"/>
    <s v="Sumps and Drains"/>
    <s v="GEN MTC: BUILDINGS/GROUNDS"/>
    <s v="P42100: GENERATION"/>
    <n v="4223"/>
    <n v="4223"/>
    <n v="4223"/>
    <n v="4223"/>
    <n v="4223"/>
    <n v="4223"/>
    <n v="4223"/>
    <n v="4223"/>
    <n v="4223"/>
    <n v="4223"/>
    <n v="4223"/>
    <n v="4223"/>
    <n v="50678"/>
    <n v="15324.130655502"/>
    <n v="22684.369344498002"/>
  </r>
  <r>
    <s v="PPLETO: TOTAL OPERATING EXPENSE"/>
    <m/>
    <n v="511100"/>
    <s v="MTCE-STRUCTURES"/>
    <x v="1"/>
    <s v="0321 - TRIMBLE COUNTY 2 - GENERATION"/>
    <x v="7"/>
    <s v="PLTL: TOTAL LABOR"/>
    <s v="MA41KU"/>
    <s v="MA41KU TC2"/>
    <s v="OTHER"/>
    <s v="P42100: GENERATION"/>
    <n v="4226"/>
    <n v="3994"/>
    <n v="4380"/>
    <n v="3717"/>
    <n v="4275"/>
    <n v="4106"/>
    <n v="3805"/>
    <n v="4518"/>
    <n v="3920"/>
    <n v="4314"/>
    <n v="3933"/>
    <n v="3382"/>
    <n v="48569"/>
    <n v="0"/>
    <n v="36426.75"/>
  </r>
  <r>
    <s v="PPLETO: TOTAL OPERATING EXPENSE"/>
    <m/>
    <n v="513100"/>
    <s v="MTCE-ELECTRIC PLANT"/>
    <x v="1"/>
    <s v="0311 - TRIMBLE COUNTY 1 - GENERATION"/>
    <x v="2"/>
    <s v="PNTL: TOTAL NON-LABOR"/>
    <s v="TCCOOLTWR"/>
    <s v="TC1 MD Cooling Tower"/>
    <s v="GEN MTC: WATER SYSTEMS"/>
    <s v="P42100: GENERATION"/>
    <n v="4245"/>
    <n v="4245"/>
    <n v="4245"/>
    <n v="4245"/>
    <n v="4245"/>
    <n v="4245"/>
    <n v="4245"/>
    <n v="4245"/>
    <n v="46693"/>
    <n v="4245"/>
    <n v="4245"/>
    <n v="4245"/>
    <n v="93386"/>
    <n v="70039.5"/>
    <n v="0"/>
  </r>
  <r>
    <s v="PPLETO: TOTAL OPERATING EXPENSE"/>
    <m/>
    <n v="512100"/>
    <s v="MTCE-BOILER PLANT"/>
    <x v="1"/>
    <s v="0311 - TRIMBLE COUNTY 1 - GENERATION"/>
    <x v="0"/>
    <s v="PNTL: TOTAL NON-LABOR"/>
    <s v="TC-PFCPUL"/>
    <s v="Coal Mills - 002650"/>
    <s v="GEN MTC: BOILER"/>
    <s v="P42100: GENERATION"/>
    <n v="4250"/>
    <n v="4250"/>
    <n v="4250"/>
    <n v="4250"/>
    <n v="254150"/>
    <n v="412454"/>
    <n v="4250"/>
    <n v="119816"/>
    <n v="55250"/>
    <n v="192746"/>
    <n v="4250"/>
    <n v="88400"/>
    <n v="1148316"/>
    <n v="861237"/>
    <n v="0"/>
  </r>
  <r>
    <s v="PPLETO: TOTAL OPERATING EXPENSE"/>
    <m/>
    <n v="925002"/>
    <s v="WORKERS COMP EXPENSE - BURDENS"/>
    <x v="1"/>
    <s v="0321 - TRIMBLE COUNTY 2 - GENERATION"/>
    <x v="5"/>
    <s v="PLTL: TOTAL LABOR"/>
    <s v="MA41KU"/>
    <s v="MA41KU TC2"/>
    <s v="OTHER"/>
    <s v="P42100: GENERATION"/>
    <n v="4252"/>
    <n v="4265"/>
    <n v="4655"/>
    <n v="4356"/>
    <n v="4115"/>
    <n v="4292"/>
    <n v="4201"/>
    <n v="4602"/>
    <n v="4399"/>
    <n v="4360"/>
    <n v="4086"/>
    <n v="3942"/>
    <n v="51524"/>
    <n v="0"/>
    <n v="38643"/>
  </r>
  <r>
    <s v="PPLETO: TOTAL OPERATING EXPENSE"/>
    <m/>
    <n v="511100"/>
    <s v="MTCE-STRUCTURES"/>
    <x v="1"/>
    <s v="0311 - TRIMBLE COUNTY 1 - GENERATION"/>
    <x v="2"/>
    <s v="PLTL: TOTAL LABOR"/>
    <s v="MA40LGE"/>
    <s v="MASS ALLOC 40 BUDGET"/>
    <s v="GEN O M: OTHER"/>
    <s v="P42100: GENERATION"/>
    <n v="4255"/>
    <n v="3812"/>
    <n v="3808"/>
    <n v="3969"/>
    <n v="3913"/>
    <n v="3693"/>
    <n v="4044"/>
    <n v="4150"/>
    <n v="4003"/>
    <n v="4328"/>
    <n v="3313"/>
    <n v="3623"/>
    <n v="46912"/>
    <n v="35184"/>
    <n v="0"/>
  </r>
  <r>
    <s v="PPLETO: TOTAL OPERATING EXPENSE"/>
    <m/>
    <n v="501990"/>
    <s v="FUEL HANDLING - INDIRECT"/>
    <x v="1"/>
    <s v="0321 - TRIMBLE COUNTY 2 - GENERATION"/>
    <x v="7"/>
    <s v="PNTL: TOTAL NON-LABOR"/>
    <s v="MA40LGE"/>
    <s v="MASS ALLOC 40 BUDGET"/>
    <s v="GEN O M: OTHER"/>
    <s v="P42100: GENERATION"/>
    <n v="4255"/>
    <n v="4255"/>
    <n v="4255"/>
    <n v="4255"/>
    <n v="4255"/>
    <n v="4255"/>
    <n v="4255"/>
    <n v="4255"/>
    <n v="4255"/>
    <n v="4255"/>
    <n v="4255"/>
    <n v="4255"/>
    <n v="51063"/>
    <n v="0"/>
    <n v="38297.25"/>
  </r>
  <r>
    <s v="PPLETO: TOTAL OPERATING EXPENSE"/>
    <m/>
    <n v="501990"/>
    <s v="FUEL HANDLING - INDIRECT"/>
    <x v="1"/>
    <s v="0321 - TRIMBLE COUNTY 2 - GENERATION"/>
    <x v="8"/>
    <s v="PNTL: TOTAL NON-LABOR"/>
    <s v="MA40LGE"/>
    <s v="MASS ALLOC 40 BUDGET"/>
    <s v="GEN O M: OTHER"/>
    <s v="P42100: GENERATION"/>
    <n v="4255"/>
    <n v="4255"/>
    <n v="4255"/>
    <n v="4255"/>
    <n v="4255"/>
    <n v="4255"/>
    <n v="4255"/>
    <n v="4255"/>
    <n v="4255"/>
    <n v="4255"/>
    <n v="4255"/>
    <n v="4255"/>
    <n v="51063"/>
    <n v="0"/>
    <n v="38297.25"/>
  </r>
  <r>
    <s v="PPLETO: TOTAL OPERATING EXPENSE"/>
    <m/>
    <n v="501990"/>
    <s v="FUEL HANDLING - INDIRECT"/>
    <x v="1"/>
    <s v="0321 - TRIMBLE COUNTY 2 - GENERATION"/>
    <x v="9"/>
    <s v="PNTL: TOTAL NON-LABOR"/>
    <s v="MA40LGE"/>
    <s v="MASS ALLOC 40 BUDGET"/>
    <s v="GEN O M: OTHER"/>
    <s v="P42100: GENERATION"/>
    <n v="4284"/>
    <n v="4284"/>
    <n v="4284"/>
    <n v="4284"/>
    <n v="4284"/>
    <n v="4284"/>
    <n v="4284"/>
    <n v="4284"/>
    <n v="4284"/>
    <n v="4284"/>
    <n v="4284"/>
    <n v="4284"/>
    <n v="51406"/>
    <n v="0"/>
    <n v="38554.5"/>
  </r>
  <r>
    <s v="PPLETO: TOTAL OPERATING EXPENSE"/>
    <m/>
    <n v="501990"/>
    <s v="FUEL HANDLING - INDIRECT"/>
    <x v="1"/>
    <s v="0301 - TRIMBLE COUNTY COMMON-GENERATION"/>
    <x v="5"/>
    <s v="PLTL: TOTAL LABOR"/>
    <s v="TCOPSLABR"/>
    <s v="TC Operations Labor"/>
    <s v="GEN OPS: PLANT OPERATION"/>
    <s v="P42100: GENERATION"/>
    <n v="4289"/>
    <n v="4251"/>
    <n v="4691"/>
    <n v="4418"/>
    <n v="4199"/>
    <n v="4378"/>
    <n v="4313"/>
    <n v="4595"/>
    <n v="4453"/>
    <n v="4390"/>
    <n v="4213"/>
    <n v="4177"/>
    <n v="52367"/>
    <n v="15834.854375403"/>
    <n v="23440.395624597"/>
  </r>
  <r>
    <s v="PPLETO: TOTAL OPERATING EXPENSE"/>
    <m/>
    <n v="506100"/>
    <s v="MISC STM PWR EXP"/>
    <x v="1"/>
    <s v="0301 - TRIMBLE COUNTY COMMON-GENERATION"/>
    <x v="2"/>
    <s v="PNTL: TOTAL NON-LABOR"/>
    <n v="124642"/>
    <s v="LGE VP Pwr Prod"/>
    <s v="GEN OPS: PLANT OPERATION"/>
    <s v="P42100: GENERATION"/>
    <n v="4298"/>
    <n v="4298"/>
    <n v="4298"/>
    <n v="4298"/>
    <n v="4298"/>
    <n v="4298"/>
    <n v="4298"/>
    <n v="4298"/>
    <n v="4298"/>
    <n v="4298"/>
    <n v="4298"/>
    <n v="4298"/>
    <n v="51571"/>
    <n v="15594.158057438999"/>
    <n v="23084.091942561001"/>
  </r>
  <r>
    <s v="PPLETO: TOTAL OPERATING EXPENSE"/>
    <m/>
    <n v="500900"/>
    <s v="OPER SUPER/ENG - INDIRECT"/>
    <x v="1"/>
    <s v="0321 - TRIMBLE COUNTY 2 - GENERATION"/>
    <x v="8"/>
    <s v="PLTL: TOTAL LABOR"/>
    <s v="MA40LGE"/>
    <s v="MASS ALLOC 40 BUDGET"/>
    <s v="GEN O M: OTHER"/>
    <s v="P42100: GENERATION"/>
    <n v="4301"/>
    <n v="109"/>
    <n v="-3684"/>
    <n v="-3796"/>
    <n v="-3378"/>
    <n v="-10987"/>
    <n v="-6802"/>
    <n v="-6043"/>
    <n v="-10329"/>
    <n v="-5163"/>
    <n v="-13968"/>
    <n v="-15806"/>
    <n v="-75546"/>
    <n v="0"/>
    <n v="-56659.5"/>
  </r>
  <r>
    <s v="PPLETO: TOTAL OPERATING EXPENSE"/>
    <m/>
    <n v="926004"/>
    <s v="DENTAL INSURANCE EXPENSE - BURDENS"/>
    <x v="1"/>
    <s v="0321 - TRIMBLE COUNTY 2 - GENERATION"/>
    <x v="3"/>
    <s v="PLTL: TOTAL LABOR"/>
    <s v="MA41KU"/>
    <s v="MA41KU TC2"/>
    <s v="OTHER"/>
    <s v="P42100: GENERATION"/>
    <n v="4320"/>
    <n v="3887"/>
    <n v="3858"/>
    <n v="4014"/>
    <n v="3948"/>
    <n v="3720"/>
    <n v="4069"/>
    <n v="4219"/>
    <n v="4052"/>
    <n v="4396"/>
    <n v="3313"/>
    <n v="3582"/>
    <n v="47378"/>
    <n v="0"/>
    <n v="35533.5"/>
  </r>
  <r>
    <s v="PPLETO: TOTAL OPERATING EXPENSE"/>
    <m/>
    <n v="513100"/>
    <s v="MTCE-ELECTRIC PLANT"/>
    <x v="1"/>
    <s v="0311 - TRIMBLE COUNTY 1 - GENERATION"/>
    <x v="3"/>
    <s v="PNTL: TOTAL NON-LABOR"/>
    <s v="TCCOOLTWR"/>
    <s v="TC1 MD Cooling Tower"/>
    <s v="GEN MTC: WATER SYSTEMS"/>
    <s v="P42100: GENERATION"/>
    <n v="4330"/>
    <n v="4330"/>
    <n v="4330"/>
    <n v="4330"/>
    <n v="4330"/>
    <n v="4330"/>
    <n v="4330"/>
    <n v="4330"/>
    <n v="47626"/>
    <n v="4330"/>
    <n v="4330"/>
    <n v="4330"/>
    <n v="95251"/>
    <n v="71438.25"/>
    <n v="0"/>
  </r>
  <r>
    <s v="PPLETO: TOTAL OPERATING EXPENSE"/>
    <m/>
    <n v="510900"/>
    <s v="MTCE SUPER/ENG - STEAM - INDIRECT"/>
    <x v="1"/>
    <s v="0321 - TRIMBLE COUNTY 2 - GENERATION"/>
    <x v="2"/>
    <s v="PNTL: TOTAL NON-LABOR"/>
    <s v="MA40LGE"/>
    <s v="MASS ALLOC 40 BUDGET"/>
    <s v="GEN O M: OTHER"/>
    <s v="P42100: GENERATION"/>
    <n v="4332"/>
    <n v="5004"/>
    <n v="13849"/>
    <n v="8440"/>
    <n v="9398"/>
    <n v="13559"/>
    <n v="13151"/>
    <n v="7107"/>
    <n v="14356"/>
    <n v="10338"/>
    <n v="16496"/>
    <n v="4775"/>
    <n v="120805"/>
    <n v="0"/>
    <n v="90603.75"/>
  </r>
  <r>
    <s v="PPLETO: TOTAL OPERATING EXPENSE"/>
    <m/>
    <n v="512100"/>
    <s v="MTCE-BOILER PLANT"/>
    <x v="1"/>
    <s v="0311 - TRIMBLE COUNTY 1 - GENERATION"/>
    <x v="1"/>
    <s v="PNTL: TOTAL NON-LABOR"/>
    <s v="TC-PFCPUL"/>
    <s v="Coal Mills - 002650"/>
    <s v="GEN MTC: BOILER"/>
    <s v="P42100: GENERATION"/>
    <n v="4335"/>
    <n v="4335"/>
    <n v="4335"/>
    <n v="4335"/>
    <n v="259233"/>
    <n v="420703"/>
    <n v="4335"/>
    <n v="122212"/>
    <n v="56355"/>
    <n v="196601"/>
    <n v="4335"/>
    <n v="90168"/>
    <n v="1171283"/>
    <n v="878462.25"/>
    <n v="0"/>
  </r>
  <r>
    <s v="PPLETO: TOTAL OPERATING EXPENSE"/>
    <m/>
    <n v="501090"/>
    <s v="FUEL HANDLING"/>
    <x v="1"/>
    <s v="0311 - TRIMBLE COUNTY 1 - GENERATION"/>
    <x v="0"/>
    <s v="PLTL: TOTAL LABOR"/>
    <s v="MA40LGE"/>
    <s v="MASS ALLOC 40 BUDGET"/>
    <s v="GEN O M: OTHER"/>
    <s v="P42100: GENERATION"/>
    <n v="4340"/>
    <n v="3900"/>
    <n v="3868"/>
    <n v="4016"/>
    <n v="3941"/>
    <n v="3707"/>
    <n v="4050"/>
    <n v="4217"/>
    <n v="4055"/>
    <n v="4391"/>
    <n v="3304"/>
    <n v="3532"/>
    <n v="47320"/>
    <n v="35490"/>
    <n v="0"/>
  </r>
  <r>
    <s v="PPLETO: TOTAL OPERATING EXPENSE"/>
    <m/>
    <n v="511100"/>
    <s v="MTCE-STRUCTURES"/>
    <x v="1"/>
    <s v="0311 - TRIMBLE COUNTY 1 - GENERATION"/>
    <x v="3"/>
    <s v="PLTL: TOTAL LABOR"/>
    <s v="MA40LGE"/>
    <s v="MASS ALLOC 40 BUDGET"/>
    <s v="GEN O M: OTHER"/>
    <s v="P42100: GENERATION"/>
    <n v="4382"/>
    <n v="3926"/>
    <n v="3923"/>
    <n v="4088"/>
    <n v="4030"/>
    <n v="3804"/>
    <n v="4166"/>
    <n v="4274"/>
    <n v="4123"/>
    <n v="4458"/>
    <n v="3413"/>
    <n v="3731"/>
    <n v="48320"/>
    <n v="36240"/>
    <n v="0"/>
  </r>
  <r>
    <s v="PPLETO: TOTAL OPERATING EXPENSE"/>
    <m/>
    <n v="506100"/>
    <s v="MISC STM PWR EXP"/>
    <x v="1"/>
    <s v="0301 - TRIMBLE COUNTY COMMON-GENERATION"/>
    <x v="3"/>
    <s v="PNTL: TOTAL NON-LABOR"/>
    <n v="124642"/>
    <s v="LGE VP Pwr Prod"/>
    <s v="GEN OPS: PLANT OPERATION"/>
    <s v="P42100: GENERATION"/>
    <n v="4383"/>
    <n v="4383"/>
    <n v="4383"/>
    <n v="4383"/>
    <n v="4383"/>
    <n v="4383"/>
    <n v="4383"/>
    <n v="4383"/>
    <n v="4383"/>
    <n v="4383"/>
    <n v="4383"/>
    <n v="4383"/>
    <n v="52602"/>
    <n v="15905.914218017999"/>
    <n v="23545.585781982001"/>
  </r>
  <r>
    <s v="PPLETO: TOTAL OPERATING EXPENSE"/>
    <m/>
    <n v="501990"/>
    <s v="FUEL HANDLING - INDIRECT"/>
    <x v="1"/>
    <s v="0321 - TRIMBLE COUNTY 2 - GENERATION"/>
    <x v="0"/>
    <s v="PNTL: TOTAL NON-LABOR"/>
    <s v="MA40LGE"/>
    <s v="MASS ALLOC 40 BUDGET"/>
    <s v="GEN O M: OTHER"/>
    <s v="P42100: GENERATION"/>
    <n v="4386"/>
    <n v="4386"/>
    <n v="4386"/>
    <n v="4386"/>
    <n v="4386"/>
    <n v="4386"/>
    <n v="4386"/>
    <n v="4386"/>
    <n v="4386"/>
    <n v="4386"/>
    <n v="4386"/>
    <n v="4386"/>
    <n v="52630"/>
    <n v="0"/>
    <n v="39472.5"/>
  </r>
  <r>
    <s v="PPLETO: TOTAL OPERATING EXPENSE"/>
    <m/>
    <n v="926005"/>
    <s v="LONG TERM DISABILITY EXPENSE - BURDENS"/>
    <x v="1"/>
    <s v="0321 - TRIMBLE COUNTY 2 - GENERATION"/>
    <x v="8"/>
    <s v="PLTL: TOTAL LABOR"/>
    <s v="MA41KU"/>
    <s v="MA41KU TC2"/>
    <s v="OTHER"/>
    <s v="P42100: GENERATION"/>
    <n v="4393"/>
    <n v="4178"/>
    <n v="3925"/>
    <n v="4087"/>
    <n v="4247"/>
    <n v="3567"/>
    <n v="4150"/>
    <n v="4295"/>
    <n v="3901"/>
    <n v="4476"/>
    <n v="3603"/>
    <n v="3439"/>
    <n v="48260"/>
    <n v="0"/>
    <n v="36195"/>
  </r>
  <r>
    <s v="PPLETO: TOTAL OPERATING EXPENSE"/>
    <m/>
    <n v="501990"/>
    <s v="FUEL HANDLING - INDIRECT"/>
    <x v="1"/>
    <s v="0301 - TRIMBLE COUNTY COMMON-GENERATION"/>
    <x v="6"/>
    <s v="PLTL: TOTAL LABOR"/>
    <s v="TCOPSLABR"/>
    <s v="TC Operations Labor"/>
    <s v="GEN OPS: PLANT OPERATION"/>
    <s v="P42100: GENERATION"/>
    <n v="4398"/>
    <n v="4360"/>
    <n v="4809"/>
    <n v="4346"/>
    <n v="4480"/>
    <n v="4482"/>
    <n v="4232"/>
    <n v="4948"/>
    <n v="4622"/>
    <n v="4496"/>
    <n v="4373"/>
    <n v="4085"/>
    <n v="53631"/>
    <n v="16217.065613978999"/>
    <n v="24006.184386020999"/>
  </r>
  <r>
    <s v="PPLETO: TOTAL OPERATING EXPENSE"/>
    <m/>
    <n v="513100"/>
    <s v="MTCE-ELECTRIC PLANT"/>
    <x v="1"/>
    <s v="0311 - TRIMBLE COUNTY 1 - GENERATION"/>
    <x v="4"/>
    <s v="PNTL: TOTAL NON-LABOR"/>
    <s v="TCCOOLTWR"/>
    <s v="TC1 MD Cooling Tower"/>
    <s v="GEN MTC: WATER SYSTEMS"/>
    <s v="P42100: GENERATION"/>
    <n v="4416"/>
    <n v="4416"/>
    <n v="4416"/>
    <n v="4416"/>
    <n v="4416"/>
    <n v="4416"/>
    <n v="4416"/>
    <n v="4416"/>
    <n v="48580"/>
    <n v="4416"/>
    <n v="4416"/>
    <n v="4416"/>
    <n v="97161"/>
    <n v="72870.75"/>
    <n v="0"/>
  </r>
  <r>
    <s v="PPLETO: TOTAL OPERATING EXPENSE"/>
    <m/>
    <n v="512100"/>
    <s v="MTCE-BOILER PLANT"/>
    <x v="1"/>
    <s v="0311 - TRIMBLE COUNTY 1 - GENERATION"/>
    <x v="2"/>
    <s v="PNTL: TOTAL NON-LABOR"/>
    <s v="TC-PFCPUL"/>
    <s v="Coal Mills - 002650"/>
    <s v="GEN MTC: BOILER"/>
    <s v="P42100: GENERATION"/>
    <n v="4422"/>
    <n v="4422"/>
    <n v="4422"/>
    <n v="4422"/>
    <n v="264416"/>
    <n v="429114"/>
    <n v="4422"/>
    <n v="124656"/>
    <n v="57482"/>
    <n v="200531"/>
    <n v="4422"/>
    <n v="91971"/>
    <n v="1194699"/>
    <n v="896024.25"/>
    <n v="0"/>
  </r>
  <r>
    <s v="PPLETO: TOTAL OPERATING EXPENSE"/>
    <m/>
    <n v="512005"/>
    <s v="MAINTENANCE-SDRS"/>
    <x v="1"/>
    <s v="0321 - TRIMBLE COUNTY 2 - GENERATION"/>
    <x v="5"/>
    <s v="PNTL: TOTAL NON-LABOR"/>
    <s v="TC-SDRCEM"/>
    <s v="CEMS Systems"/>
    <s v="GEN MTC: ENVIRONMENTAL"/>
    <s v="P42100: GENERATION"/>
    <n v="4449"/>
    <n v="4449"/>
    <n v="11339"/>
    <n v="4449"/>
    <n v="4449"/>
    <n v="38449"/>
    <n v="4449"/>
    <n v="4449"/>
    <n v="4449"/>
    <n v="4449"/>
    <n v="4449"/>
    <n v="62105"/>
    <n v="151930"/>
    <n v="0"/>
    <n v="113947.5"/>
  </r>
  <r>
    <s v="PPLETO: TOTAL OPERATING EXPENSE"/>
    <m/>
    <n v="512005"/>
    <s v="MAINTENANCE-SDRS"/>
    <x v="1"/>
    <s v="0321 - TRIMBLE COUNTY 2 - GENERATION"/>
    <x v="6"/>
    <s v="PNTL: TOTAL NON-LABOR"/>
    <s v="TC-SDRCEM"/>
    <s v="CEMS Systems"/>
    <s v="GEN MTC: ENVIRONMENTAL"/>
    <s v="P42100: GENERATION"/>
    <n v="4449"/>
    <n v="4449"/>
    <n v="11339"/>
    <n v="4449"/>
    <n v="4449"/>
    <n v="38449"/>
    <n v="4449"/>
    <n v="4449"/>
    <n v="4449"/>
    <n v="4449"/>
    <n v="4449"/>
    <n v="62105"/>
    <n v="151930"/>
    <n v="0"/>
    <n v="113947.5"/>
  </r>
  <r>
    <s v="PPLETO: TOTAL OPERATING EXPENSE"/>
    <m/>
    <n v="512005"/>
    <s v="MAINTENANCE-SDRS"/>
    <x v="1"/>
    <s v="0321 - TRIMBLE COUNTY 2 - GENERATION"/>
    <x v="7"/>
    <s v="PNTL: TOTAL NON-LABOR"/>
    <s v="TC-SDRCEM"/>
    <s v="CEMS Systems"/>
    <s v="GEN MTC: ENVIRONMENTAL"/>
    <s v="P42100: GENERATION"/>
    <n v="4449"/>
    <n v="4449"/>
    <n v="11339"/>
    <n v="4449"/>
    <n v="4449"/>
    <n v="38449"/>
    <n v="4449"/>
    <n v="4449"/>
    <n v="4449"/>
    <n v="4449"/>
    <n v="4449"/>
    <n v="62105"/>
    <n v="151930"/>
    <n v="0"/>
    <n v="113947.5"/>
  </r>
  <r>
    <s v="PPLETO: TOTAL OPERATING EXPENSE"/>
    <m/>
    <n v="512005"/>
    <s v="MAINTENANCE-SDRS"/>
    <x v="1"/>
    <s v="0321 - TRIMBLE COUNTY 2 - GENERATION"/>
    <x v="8"/>
    <s v="PNTL: TOTAL NON-LABOR"/>
    <s v="TC-SDRCEM"/>
    <s v="CEMS Systems"/>
    <s v="GEN MTC: ENVIRONMENTAL"/>
    <s v="P42100: GENERATION"/>
    <n v="4449"/>
    <n v="4449"/>
    <n v="11339"/>
    <n v="4449"/>
    <n v="4449"/>
    <n v="38449"/>
    <n v="4449"/>
    <n v="4449"/>
    <n v="4449"/>
    <n v="4449"/>
    <n v="4449"/>
    <n v="62105"/>
    <n v="151930"/>
    <n v="0"/>
    <n v="113947.5"/>
  </r>
  <r>
    <s v="PPLETO: TOTAL OPERATING EXPENSE"/>
    <m/>
    <n v="512005"/>
    <s v="MAINTENANCE-SDRS"/>
    <x v="1"/>
    <s v="0321 - TRIMBLE COUNTY 2 - GENERATION"/>
    <x v="9"/>
    <s v="PNTL: TOTAL NON-LABOR"/>
    <s v="TC-SDRCEM"/>
    <s v="CEMS Systems"/>
    <s v="GEN MTC: ENVIRONMENTAL"/>
    <s v="P42100: GENERATION"/>
    <n v="4449"/>
    <n v="4449"/>
    <n v="11339"/>
    <n v="4449"/>
    <n v="4449"/>
    <n v="38449"/>
    <n v="4449"/>
    <n v="4449"/>
    <n v="4449"/>
    <n v="4449"/>
    <n v="4449"/>
    <n v="62105"/>
    <n v="151930"/>
    <n v="0"/>
    <n v="113947.5"/>
  </r>
  <r>
    <s v="PPLETO: TOTAL OPERATING EXPENSE"/>
    <m/>
    <n v="926004"/>
    <s v="DENTAL INSURANCE EXPENSE - BURDENS"/>
    <x v="1"/>
    <s v="0321 - TRIMBLE COUNTY 2 - GENERATION"/>
    <x v="4"/>
    <s v="PLTL: TOTAL LABOR"/>
    <s v="MA41KU"/>
    <s v="MA41KU TC2"/>
    <s v="OTHER"/>
    <s v="P42100: GENERATION"/>
    <n v="4450"/>
    <n v="4004"/>
    <n v="3974"/>
    <n v="4135"/>
    <n v="4066"/>
    <n v="3832"/>
    <n v="4192"/>
    <n v="4345"/>
    <n v="4174"/>
    <n v="4528"/>
    <n v="3413"/>
    <n v="3690"/>
    <n v="48801"/>
    <n v="0"/>
    <n v="36600.75"/>
  </r>
  <r>
    <s v="PPLETO: TOTAL OPERATING EXPENSE"/>
    <m/>
    <n v="510900"/>
    <s v="MTCE SUPER/ENG - STEAM - INDIRECT"/>
    <x v="1"/>
    <s v="0321 - TRIMBLE COUNTY 2 - GENERATION"/>
    <x v="3"/>
    <s v="PNTL: TOTAL NON-LABOR"/>
    <s v="MA40LGE"/>
    <s v="MASS ALLOC 40 BUDGET"/>
    <s v="GEN O M: OTHER"/>
    <s v="P42100: GENERATION"/>
    <n v="4457"/>
    <n v="5144"/>
    <n v="14260"/>
    <n v="8688"/>
    <n v="9670"/>
    <n v="13952"/>
    <n v="13528"/>
    <n v="7310"/>
    <n v="14777"/>
    <n v="10644"/>
    <n v="16983"/>
    <n v="4913"/>
    <n v="124325"/>
    <n v="0"/>
    <n v="93243.75"/>
  </r>
  <r>
    <s v="PPLETO: TOTAL OPERATING EXPENSE"/>
    <m/>
    <n v="501090"/>
    <s v="FUEL HANDLING"/>
    <x v="1"/>
    <s v="0311 - TRIMBLE COUNTY 1 - GENERATION"/>
    <x v="1"/>
    <s v="PLTL: TOTAL LABOR"/>
    <s v="MA40LGE"/>
    <s v="MASS ALLOC 40 BUDGET"/>
    <s v="GEN O M: OTHER"/>
    <s v="P42100: GENERATION"/>
    <n v="4470"/>
    <n v="4017"/>
    <n v="3984"/>
    <n v="4136"/>
    <n v="4059"/>
    <n v="3818"/>
    <n v="4171"/>
    <n v="4344"/>
    <n v="4176"/>
    <n v="4523"/>
    <n v="3403"/>
    <n v="3638"/>
    <n v="48740"/>
    <n v="36555"/>
    <n v="0"/>
  </r>
  <r>
    <s v="PPLETO: TOTAL OPERATING EXPENSE"/>
    <m/>
    <n v="506100"/>
    <s v="MISC STM PWR EXP"/>
    <x v="1"/>
    <s v="0301 - TRIMBLE COUNTY COMMON-GENERATION"/>
    <x v="4"/>
    <s v="PNTL: TOTAL NON-LABOR"/>
    <n v="124642"/>
    <s v="LGE VP Pwr Prod"/>
    <s v="GEN OPS: PLANT OPERATION"/>
    <s v="P42100: GENERATION"/>
    <n v="4471"/>
    <n v="4471"/>
    <n v="4471"/>
    <n v="4471"/>
    <n v="4471"/>
    <n v="4471"/>
    <n v="4471"/>
    <n v="4471"/>
    <n v="4471"/>
    <n v="4471"/>
    <n v="4471"/>
    <n v="4471"/>
    <n v="53656"/>
    <n v="16224.625171704"/>
    <n v="24017.374828296"/>
  </r>
  <r>
    <s v="PPLETO: TOTAL OPERATING EXPENSE"/>
    <m/>
    <n v="501990"/>
    <s v="FUEL HANDLING - INDIRECT"/>
    <x v="1"/>
    <s v="0321 - TRIMBLE COUNTY 2 - GENERATION"/>
    <x v="1"/>
    <s v="PNTL: TOTAL NON-LABOR"/>
    <s v="MA40LGE"/>
    <s v="MASS ALLOC 40 BUDGET"/>
    <s v="GEN O M: OTHER"/>
    <s v="P42100: GENERATION"/>
    <n v="4490"/>
    <n v="4490"/>
    <n v="4490"/>
    <n v="4490"/>
    <n v="4490"/>
    <n v="4490"/>
    <n v="4490"/>
    <n v="4490"/>
    <n v="4490"/>
    <n v="4490"/>
    <n v="4490"/>
    <n v="4490"/>
    <n v="53885"/>
    <n v="0"/>
    <n v="40413.75"/>
  </r>
  <r>
    <s v="PPLETO: TOTAL OPERATING EXPENSE"/>
    <m/>
    <n v="510900"/>
    <s v="MTCE SUPER/ENG - STEAM - INDIRECT"/>
    <x v="1"/>
    <s v="0321 - TRIMBLE COUNTY 2 - GENERATION"/>
    <x v="6"/>
    <s v="PNTL: TOTAL NON-LABOR"/>
    <s v="MA40LGE"/>
    <s v="MASS ALLOC 40 BUDGET"/>
    <s v="GEN O M: OTHER"/>
    <s v="P42100: GENERATION"/>
    <n v="4492"/>
    <n v="5326"/>
    <n v="12953"/>
    <n v="8326"/>
    <n v="8493"/>
    <n v="12460"/>
    <n v="11607"/>
    <n v="7770"/>
    <n v="13408"/>
    <n v="9251"/>
    <n v="17888"/>
    <n v="4896"/>
    <n v="116868"/>
    <n v="0"/>
    <n v="87651"/>
  </r>
  <r>
    <s v="PPLETO: TOTAL OPERATING EXPENSE"/>
    <m/>
    <n v="512100"/>
    <s v="MTCE-BOILER PLANT"/>
    <x v="1"/>
    <s v="0311 - TRIMBLE COUNTY 1 - GENERATION"/>
    <x v="3"/>
    <s v="PNTL: TOTAL NON-LABOR"/>
    <s v="TC-PFCPUL"/>
    <s v="Coal Mills - 002650"/>
    <s v="GEN MTC: BOILER"/>
    <s v="P42100: GENERATION"/>
    <n v="4510"/>
    <n v="4510"/>
    <n v="4510"/>
    <n v="4510"/>
    <n v="269698"/>
    <n v="437686"/>
    <n v="4510"/>
    <n v="127146"/>
    <n v="58630"/>
    <n v="204538"/>
    <n v="4510"/>
    <n v="93808"/>
    <n v="1218566"/>
    <n v="913924.5"/>
    <n v="0"/>
  </r>
  <r>
    <s v="PPLETO: TOTAL OPERATING EXPENSE"/>
    <m/>
    <n v="512100"/>
    <s v="MTCE-BOILER PLANT"/>
    <x v="1"/>
    <s v="0321 - TRIMBLE COUNTY 2 - GENERATION"/>
    <x v="5"/>
    <s v="PNTL: TOTAL NON-LABOR"/>
    <s v="TC000SD-"/>
    <s v="Sumps and Drains"/>
    <s v="GEN MTC: BUILDINGS/GROUNDS"/>
    <s v="P42100: GENERATION"/>
    <n v="4510"/>
    <n v="4510"/>
    <n v="4510"/>
    <n v="4510"/>
    <n v="4510"/>
    <n v="4510"/>
    <n v="4510"/>
    <n v="4510"/>
    <n v="4510"/>
    <n v="4510"/>
    <n v="4510"/>
    <n v="4510"/>
    <n v="54122"/>
    <n v="0"/>
    <n v="40591.5"/>
  </r>
  <r>
    <s v="PPLETO: TOTAL OPERATING EXPENSE"/>
    <m/>
    <n v="512100"/>
    <s v="MTCE-BOILER PLANT"/>
    <x v="1"/>
    <s v="0321 - TRIMBLE COUNTY 2 - GENERATION"/>
    <x v="6"/>
    <s v="PNTL: TOTAL NON-LABOR"/>
    <s v="TC000SD-"/>
    <s v="Sumps and Drains"/>
    <s v="GEN MTC: BUILDINGS/GROUNDS"/>
    <s v="P42100: GENERATION"/>
    <n v="4510"/>
    <n v="4510"/>
    <n v="4510"/>
    <n v="4510"/>
    <n v="4510"/>
    <n v="4510"/>
    <n v="4510"/>
    <n v="4510"/>
    <n v="4510"/>
    <n v="4510"/>
    <n v="4510"/>
    <n v="4510"/>
    <n v="54122"/>
    <n v="0"/>
    <n v="40591.5"/>
  </r>
  <r>
    <s v="PPLETO: TOTAL OPERATING EXPENSE"/>
    <m/>
    <n v="512100"/>
    <s v="MTCE-BOILER PLANT"/>
    <x v="1"/>
    <s v="0321 - TRIMBLE COUNTY 2 - GENERATION"/>
    <x v="7"/>
    <s v="PNTL: TOTAL NON-LABOR"/>
    <s v="TC000SD-"/>
    <s v="Sumps and Drains"/>
    <s v="GEN MTC: BUILDINGS/GROUNDS"/>
    <s v="P42100: GENERATION"/>
    <n v="4510"/>
    <n v="4510"/>
    <n v="4510"/>
    <n v="4510"/>
    <n v="4510"/>
    <n v="4510"/>
    <n v="4510"/>
    <n v="4510"/>
    <n v="4510"/>
    <n v="4510"/>
    <n v="4510"/>
    <n v="4510"/>
    <n v="54122"/>
    <n v="0"/>
    <n v="40591.5"/>
  </r>
  <r>
    <s v="PPLETO: TOTAL OPERATING EXPENSE"/>
    <m/>
    <n v="512100"/>
    <s v="MTCE-BOILER PLANT"/>
    <x v="1"/>
    <s v="0321 - TRIMBLE COUNTY 2 - GENERATION"/>
    <x v="8"/>
    <s v="PNTL: TOTAL NON-LABOR"/>
    <s v="TC000SD-"/>
    <s v="Sumps and Drains"/>
    <s v="GEN MTC: BUILDINGS/GROUNDS"/>
    <s v="P42100: GENERATION"/>
    <n v="4510"/>
    <n v="4510"/>
    <n v="4510"/>
    <n v="4510"/>
    <n v="4510"/>
    <n v="4510"/>
    <n v="4510"/>
    <n v="4510"/>
    <n v="4510"/>
    <n v="4510"/>
    <n v="4510"/>
    <n v="4510"/>
    <n v="54122"/>
    <n v="0"/>
    <n v="40591.5"/>
  </r>
  <r>
    <s v="PPLETO: TOTAL OPERATING EXPENSE"/>
    <m/>
    <n v="512100"/>
    <s v="MTCE-BOILER PLANT"/>
    <x v="1"/>
    <s v="0321 - TRIMBLE COUNTY 2 - GENERATION"/>
    <x v="9"/>
    <s v="PNTL: TOTAL NON-LABOR"/>
    <s v="TC000SD-"/>
    <s v="Sumps and Drains"/>
    <s v="GEN MTC: BUILDINGS/GROUNDS"/>
    <s v="P42100: GENERATION"/>
    <n v="4510"/>
    <n v="4510"/>
    <n v="4510"/>
    <n v="4510"/>
    <n v="4510"/>
    <n v="4510"/>
    <n v="4510"/>
    <n v="4510"/>
    <n v="4510"/>
    <n v="4510"/>
    <n v="4510"/>
    <n v="4510"/>
    <n v="54122"/>
    <n v="0"/>
    <n v="40591.5"/>
  </r>
  <r>
    <s v="PPLETO: TOTAL OPERATING EXPENSE"/>
    <m/>
    <n v="926005"/>
    <s v="LONG TERM DISABILITY EXPENSE - BURDENS"/>
    <x v="1"/>
    <s v="0321 - TRIMBLE COUNTY 2 - GENERATION"/>
    <x v="9"/>
    <s v="PLTL: TOTAL LABOR"/>
    <s v="MA41KU"/>
    <s v="MA41KU TC2"/>
    <s v="OTHER"/>
    <s v="P42100: GENERATION"/>
    <n v="4512"/>
    <n v="4060"/>
    <n v="4029"/>
    <n v="4193"/>
    <n v="4124"/>
    <n v="3887"/>
    <n v="4252"/>
    <n v="4407"/>
    <n v="4233"/>
    <n v="4592"/>
    <n v="3462"/>
    <n v="3744"/>
    <n v="49495"/>
    <n v="0"/>
    <n v="37121.25"/>
  </r>
  <r>
    <s v="PPLETO: TOTAL OPERATING EXPENSE"/>
    <m/>
    <n v="511100"/>
    <s v="MTCE-STRUCTURES"/>
    <x v="1"/>
    <s v="0311 - TRIMBLE COUNTY 1 - GENERATION"/>
    <x v="4"/>
    <s v="PLTL: TOTAL LABOR"/>
    <s v="MA40LGE"/>
    <s v="MASS ALLOC 40 BUDGET"/>
    <s v="GEN O M: OTHER"/>
    <s v="P42100: GENERATION"/>
    <n v="4514"/>
    <n v="4044"/>
    <n v="4040"/>
    <n v="4211"/>
    <n v="4152"/>
    <n v="3919"/>
    <n v="4291"/>
    <n v="4403"/>
    <n v="4247"/>
    <n v="4592"/>
    <n v="3515"/>
    <n v="3843"/>
    <n v="49771"/>
    <n v="37328.25"/>
    <n v="0"/>
  </r>
  <r>
    <s v="PPLETO: TOTAL OPERATING EXPENSE"/>
    <m/>
    <n v="510900"/>
    <s v="MTCE SUPER/ENG - STEAM - INDIRECT"/>
    <x v="1"/>
    <s v="0321 - TRIMBLE COUNTY 2 - GENERATION"/>
    <x v="5"/>
    <s v="PNTL: TOTAL NON-LABOR"/>
    <s v="MA40LGE"/>
    <s v="MASS ALLOC 40 BUDGET"/>
    <s v="GEN O M: OTHER"/>
    <s v="P42100: GENERATION"/>
    <n v="4522"/>
    <n v="5345"/>
    <n v="8651"/>
    <n v="9661"/>
    <n v="16822"/>
    <n v="13805"/>
    <n v="11626"/>
    <n v="9105"/>
    <n v="16073"/>
    <n v="9400"/>
    <n v="20362"/>
    <n v="4927"/>
    <n v="130300"/>
    <n v="0"/>
    <n v="97725"/>
  </r>
  <r>
    <s v="PPLETO: TOTAL OPERATING EXPENSE"/>
    <m/>
    <n v="512005"/>
    <s v="MAINTENANCE-SDRS"/>
    <x v="1"/>
    <s v="0321 - TRIMBLE COUNTY 2 - GENERATION"/>
    <x v="0"/>
    <s v="PNTL: TOTAL NON-LABOR"/>
    <s v="TC-SDRCEM"/>
    <s v="CEMS Systems"/>
    <s v="GEN MTC: ENVIRONMENTAL"/>
    <s v="P42100: GENERATION"/>
    <n v="4538"/>
    <n v="4538"/>
    <n v="11634"/>
    <n v="4538"/>
    <n v="4538"/>
    <n v="39558"/>
    <n v="4538"/>
    <n v="4538"/>
    <n v="4538"/>
    <n v="4538"/>
    <n v="4538"/>
    <n v="63923"/>
    <n v="155954"/>
    <n v="0"/>
    <n v="116965.5"/>
  </r>
  <r>
    <s v="PPLETO: TOTAL OPERATING EXPENSE"/>
    <m/>
    <n v="926002"/>
    <s v="GROUP LIFE INSURANCE EXPENSE - BURDENS"/>
    <x v="1"/>
    <s v="0321 - TRIMBLE COUNTY 2 - GENERATION"/>
    <x v="8"/>
    <s v="PLTL: TOTAL LABOR"/>
    <s v="MA41KU"/>
    <s v="MA41KU TC2"/>
    <s v="OTHER"/>
    <s v="P42100: GENERATION"/>
    <n v="4556"/>
    <n v="4334"/>
    <n v="4071"/>
    <n v="4239"/>
    <n v="4405"/>
    <n v="3700"/>
    <n v="4304"/>
    <n v="4455"/>
    <n v="4046"/>
    <n v="4643"/>
    <n v="3737"/>
    <n v="3567"/>
    <n v="50059"/>
    <n v="0"/>
    <n v="37544.25"/>
  </r>
  <r>
    <s v="PPLETO: TOTAL OPERATING EXPENSE"/>
    <m/>
    <n v="511100"/>
    <s v="MTCE-STRUCTURES"/>
    <x v="1"/>
    <s v="0321 - TRIMBLE COUNTY 2 - GENERATION"/>
    <x v="8"/>
    <s v="PLTL: TOTAL LABOR"/>
    <s v="MA41KU"/>
    <s v="MA41KU TC2"/>
    <s v="OTHER"/>
    <s v="P42100: GENERATION"/>
    <n v="4557"/>
    <n v="4314"/>
    <n v="4081"/>
    <n v="4257"/>
    <n v="4430"/>
    <n v="3736"/>
    <n v="4345"/>
    <n v="4451"/>
    <n v="4063"/>
    <n v="4643"/>
    <n v="3789"/>
    <n v="3674"/>
    <n v="50341"/>
    <n v="0"/>
    <n v="37755.75"/>
  </r>
  <r>
    <s v="PPLETO: TOTAL OPERATING EXPENSE"/>
    <m/>
    <n v="501090"/>
    <s v="FUEL HANDLING"/>
    <x v="1"/>
    <s v="0321 - TRIMBLE COUNTY 2 - GENERATION"/>
    <x v="7"/>
    <s v="PLTL: TOTAL LABOR"/>
    <s v="MA41KU"/>
    <s v="MA41KU TC2"/>
    <s v="OTHER"/>
    <s v="P42100: GENERATION"/>
    <n v="4567"/>
    <n v="4333"/>
    <n v="4727"/>
    <n v="3975"/>
    <n v="4570"/>
    <n v="4377"/>
    <n v="4022"/>
    <n v="4871"/>
    <n v="4202"/>
    <n v="4635"/>
    <n v="4177"/>
    <n v="3466"/>
    <n v="51922"/>
    <n v="0"/>
    <n v="38941.5"/>
  </r>
  <r>
    <s v="PPLETO: TOTAL OPERATING EXPENSE"/>
    <m/>
    <n v="925002"/>
    <s v="WORKERS COMP EXPENSE - BURDENS"/>
    <x v="1"/>
    <s v="0321 - TRIMBLE COUNTY 2 - GENERATION"/>
    <x v="6"/>
    <s v="PLTL: TOTAL LABOR"/>
    <s v="MA41KU"/>
    <s v="MA41KU TC2"/>
    <s v="OTHER"/>
    <s v="P42100: GENERATION"/>
    <n v="4575"/>
    <n v="4589"/>
    <n v="5007"/>
    <n v="4489"/>
    <n v="4611"/>
    <n v="4608"/>
    <n v="4313"/>
    <n v="5181"/>
    <n v="4792"/>
    <n v="4683"/>
    <n v="4452"/>
    <n v="4023"/>
    <n v="55323"/>
    <n v="0"/>
    <n v="41492.25"/>
  </r>
  <r>
    <s v="PPLETO: TOTAL OPERATING EXPENSE"/>
    <m/>
    <n v="926005"/>
    <s v="LONG TERM DISABILITY EXPENSE - BURDENS"/>
    <x v="1"/>
    <s v="0321 - TRIMBLE COUNTY 2 - GENERATION"/>
    <x v="0"/>
    <s v="PLTL: TOTAL LABOR"/>
    <s v="MA41KU"/>
    <s v="MA41KU TC2"/>
    <s v="OTHER"/>
    <s v="P42100: GENERATION"/>
    <n v="4585"/>
    <n v="4126"/>
    <n v="4095"/>
    <n v="4260"/>
    <n v="4190"/>
    <n v="3949"/>
    <n v="4319"/>
    <n v="4478"/>
    <n v="4301"/>
    <n v="4666"/>
    <n v="3517"/>
    <n v="3802"/>
    <n v="50288"/>
    <n v="0"/>
    <n v="37716"/>
  </r>
  <r>
    <s v="PPLETO: TOTAL OPERATING EXPENSE"/>
    <m/>
    <n v="510900"/>
    <s v="MTCE SUPER/ENG - STEAM - INDIRECT"/>
    <x v="1"/>
    <s v="0321 - TRIMBLE COUNTY 2 - GENERATION"/>
    <x v="4"/>
    <s v="PNTL: TOTAL NON-LABOR"/>
    <s v="MA40LGE"/>
    <s v="MASS ALLOC 40 BUDGET"/>
    <s v="GEN O M: OTHER"/>
    <s v="P42100: GENERATION"/>
    <n v="4586"/>
    <n v="5288"/>
    <n v="14683"/>
    <n v="8944"/>
    <n v="9950"/>
    <n v="14356"/>
    <n v="13916"/>
    <n v="7519"/>
    <n v="15210"/>
    <n v="10958"/>
    <n v="17484"/>
    <n v="5056"/>
    <n v="127950"/>
    <n v="0"/>
    <n v="95962.5"/>
  </r>
  <r>
    <s v="PPLETO: TOTAL OPERATING EXPENSE"/>
    <m/>
    <n v="501990"/>
    <s v="FUEL HANDLING - INDIRECT"/>
    <x v="1"/>
    <s v="0321 - TRIMBLE COUNTY 2 - GENERATION"/>
    <x v="2"/>
    <s v="PNTL: TOTAL NON-LABOR"/>
    <s v="MA40LGE"/>
    <s v="MASS ALLOC 40 BUDGET"/>
    <s v="GEN O M: OTHER"/>
    <s v="P42100: GENERATION"/>
    <n v="4597"/>
    <n v="4597"/>
    <n v="4597"/>
    <n v="4597"/>
    <n v="4597"/>
    <n v="4597"/>
    <n v="4597"/>
    <n v="4597"/>
    <n v="4597"/>
    <n v="4597"/>
    <n v="4597"/>
    <n v="4597"/>
    <n v="55170"/>
    <n v="0"/>
    <n v="41377.5"/>
  </r>
  <r>
    <s v="PPLETO: TOTAL OPERATING EXPENSE"/>
    <m/>
    <n v="512100"/>
    <s v="MTCE-BOILER PLANT"/>
    <x v="1"/>
    <s v="0321 - TRIMBLE COUNTY 2 - GENERATION"/>
    <x v="0"/>
    <s v="PNTL: TOTAL NON-LABOR"/>
    <s v="TC000SD-"/>
    <s v="Sumps and Drains"/>
    <s v="GEN MTC: BUILDINGS/GROUNDS"/>
    <s v="P42100: GENERATION"/>
    <n v="4600"/>
    <n v="4600"/>
    <n v="4600"/>
    <n v="4600"/>
    <n v="4600"/>
    <n v="4600"/>
    <n v="4600"/>
    <n v="4600"/>
    <n v="4600"/>
    <n v="4600"/>
    <n v="4600"/>
    <n v="4600"/>
    <n v="55204"/>
    <n v="0"/>
    <n v="41403"/>
  </r>
  <r>
    <s v="PPLETO: TOTAL OPERATING EXPENSE"/>
    <m/>
    <n v="512100"/>
    <s v="MTCE-BOILER PLANT"/>
    <x v="1"/>
    <s v="0311 - TRIMBLE COUNTY 1 - GENERATION"/>
    <x v="4"/>
    <s v="PNTL: TOTAL NON-LABOR"/>
    <s v="TC-PFCPUL"/>
    <s v="Coal Mills - 002650"/>
    <s v="GEN MTC: BOILER"/>
    <s v="P42100: GENERATION"/>
    <n v="4600"/>
    <n v="4600"/>
    <n v="4600"/>
    <n v="4600"/>
    <n v="275105"/>
    <n v="446461"/>
    <n v="4600"/>
    <n v="129695"/>
    <n v="59806"/>
    <n v="208638"/>
    <n v="4600"/>
    <n v="95689"/>
    <n v="1242996"/>
    <n v="932247"/>
    <n v="0"/>
  </r>
  <r>
    <s v="PPLETO: TOTAL OPERATING EXPENSE"/>
    <m/>
    <n v="501090"/>
    <s v="FUEL HANDLING"/>
    <x v="1"/>
    <s v="0311 - TRIMBLE COUNTY 1 - GENERATION"/>
    <x v="2"/>
    <s v="PLTL: TOTAL LABOR"/>
    <s v="MA40LGE"/>
    <s v="MASS ALLOC 40 BUDGET"/>
    <s v="GEN O M: OTHER"/>
    <s v="P42100: GENERATION"/>
    <n v="4604"/>
    <n v="4137"/>
    <n v="4104"/>
    <n v="4260"/>
    <n v="4181"/>
    <n v="3932"/>
    <n v="4296"/>
    <n v="4474"/>
    <n v="4302"/>
    <n v="4659"/>
    <n v="3505"/>
    <n v="3747"/>
    <n v="50201"/>
    <n v="37650.75"/>
    <n v="0"/>
  </r>
  <r>
    <s v="PPLETO: TOTAL OPERATING EXPENSE"/>
    <m/>
    <n v="512005"/>
    <s v="MAINTENANCE-SDRS"/>
    <x v="1"/>
    <s v="0321 - TRIMBLE COUNTY 2 - GENERATION"/>
    <x v="1"/>
    <s v="PNTL: TOTAL NON-LABOR"/>
    <s v="TC-SDRCEM"/>
    <s v="CEMS Systems"/>
    <s v="GEN MTC: ENVIRONMENTAL"/>
    <s v="P42100: GENERATION"/>
    <n v="4628"/>
    <n v="4628"/>
    <n v="11938"/>
    <n v="4628"/>
    <n v="4628"/>
    <n v="40699"/>
    <n v="4628"/>
    <n v="4628"/>
    <n v="4628"/>
    <n v="4628"/>
    <n v="4628"/>
    <n v="65796"/>
    <n v="160088"/>
    <n v="0"/>
    <n v="120066"/>
  </r>
  <r>
    <s v="PPLETO: TOTAL OPERATING EXPENSE"/>
    <m/>
    <n v="511100"/>
    <s v="MTCE-STRUCTURES"/>
    <x v="1"/>
    <s v="0321 - TRIMBLE COUNTY 2 - GENERATION"/>
    <x v="9"/>
    <s v="PLTL: TOTAL LABOR"/>
    <s v="MA41KU"/>
    <s v="MA41KU TC2"/>
    <s v="OTHER"/>
    <s v="P42100: GENERATION"/>
    <n v="4670"/>
    <n v="4184"/>
    <n v="4180"/>
    <n v="4357"/>
    <n v="4295"/>
    <n v="4054"/>
    <n v="4439"/>
    <n v="4555"/>
    <n v="4394"/>
    <n v="4751"/>
    <n v="3637"/>
    <n v="3976"/>
    <n v="51494"/>
    <n v="0"/>
    <n v="38620.5"/>
  </r>
  <r>
    <s v="PPLETO: TOTAL OPERATING EXPENSE"/>
    <m/>
    <n v="926002"/>
    <s v="GROUP LIFE INSURANCE EXPENSE - BURDENS"/>
    <x v="1"/>
    <s v="0321 - TRIMBLE COUNTY 2 - GENERATION"/>
    <x v="9"/>
    <s v="PLTL: TOTAL LABOR"/>
    <s v="MA41KU"/>
    <s v="MA41KU TC2"/>
    <s v="OTHER"/>
    <s v="P42100: GENERATION"/>
    <n v="4680"/>
    <n v="4211"/>
    <n v="4180"/>
    <n v="4349"/>
    <n v="4278"/>
    <n v="4032"/>
    <n v="4411"/>
    <n v="4571"/>
    <n v="4391"/>
    <n v="4764"/>
    <n v="3591"/>
    <n v="3884"/>
    <n v="51341"/>
    <n v="0"/>
    <n v="38505.75"/>
  </r>
  <r>
    <s v="PPLETO: TOTAL OPERATING EXPENSE"/>
    <m/>
    <n v="512100"/>
    <s v="MTCE-BOILER PLANT"/>
    <x v="1"/>
    <s v="0301 - TRIMBLE COUNTY COMMON-GENERATION"/>
    <x v="5"/>
    <s v="PNTL: TOTAL NON-LABOR"/>
    <s v="TC000CHGS"/>
    <s v="Stacker/reclaimer"/>
    <s v="GEN MTC: FUEL HANDLING"/>
    <s v="P42100: GENERATION"/>
    <n v="4689"/>
    <n v="4689"/>
    <n v="4689"/>
    <n v="4689"/>
    <n v="13175"/>
    <n v="4689"/>
    <n v="4689"/>
    <n v="4689"/>
    <n v="4689"/>
    <n v="4689"/>
    <n v="4689"/>
    <n v="4702"/>
    <n v="64763"/>
    <n v="19583.185477766998"/>
    <n v="28989.064522233002"/>
  </r>
  <r>
    <s v="PPLETO: TOTAL OPERATING EXPENSE"/>
    <m/>
    <n v="512100"/>
    <s v="MTCE-BOILER PLANT"/>
    <x v="1"/>
    <s v="0301 - TRIMBLE COUNTY COMMON-GENERATION"/>
    <x v="6"/>
    <s v="PNTL: TOTAL NON-LABOR"/>
    <s v="TC000CHGS"/>
    <s v="Stacker/reclaimer"/>
    <s v="GEN MTC: FUEL HANDLING"/>
    <s v="P42100: GENERATION"/>
    <n v="4689"/>
    <n v="4689"/>
    <n v="4689"/>
    <n v="4689"/>
    <n v="13175"/>
    <n v="4689"/>
    <n v="4689"/>
    <n v="4689"/>
    <n v="4689"/>
    <n v="4689"/>
    <n v="4689"/>
    <n v="4702"/>
    <n v="64763"/>
    <n v="19583.185477766998"/>
    <n v="28989.064522233002"/>
  </r>
  <r>
    <s v="PPLETO: TOTAL OPERATING EXPENSE"/>
    <m/>
    <n v="512100"/>
    <s v="MTCE-BOILER PLANT"/>
    <x v="1"/>
    <s v="0301 - TRIMBLE COUNTY COMMON-GENERATION"/>
    <x v="7"/>
    <s v="PNTL: TOTAL NON-LABOR"/>
    <s v="TC000CHGS"/>
    <s v="Stacker/reclaimer"/>
    <s v="GEN MTC: FUEL HANDLING"/>
    <s v="P42100: GENERATION"/>
    <n v="4689"/>
    <n v="4689"/>
    <n v="4689"/>
    <n v="4689"/>
    <n v="13175"/>
    <n v="4689"/>
    <n v="4689"/>
    <n v="4689"/>
    <n v="4689"/>
    <n v="4689"/>
    <n v="4689"/>
    <n v="4702"/>
    <n v="64763"/>
    <n v="19583.185477766998"/>
    <n v="28989.064522233002"/>
  </r>
  <r>
    <s v="PPLETO: TOTAL OPERATING EXPENSE"/>
    <m/>
    <n v="512100"/>
    <s v="MTCE-BOILER PLANT"/>
    <x v="1"/>
    <s v="0301 - TRIMBLE COUNTY COMMON-GENERATION"/>
    <x v="8"/>
    <s v="PNTL: TOTAL NON-LABOR"/>
    <s v="TC000CHGS"/>
    <s v="Stacker/reclaimer"/>
    <s v="GEN MTC: FUEL HANDLING"/>
    <s v="P42100: GENERATION"/>
    <n v="4689"/>
    <n v="4689"/>
    <n v="4689"/>
    <n v="4689"/>
    <n v="13175"/>
    <n v="4689"/>
    <n v="4689"/>
    <n v="4689"/>
    <n v="4689"/>
    <n v="4689"/>
    <n v="4689"/>
    <n v="4702"/>
    <n v="64763"/>
    <n v="19583.185477766998"/>
    <n v="28989.064522233002"/>
  </r>
  <r>
    <s v="PPLETO: TOTAL OPERATING EXPENSE"/>
    <m/>
    <n v="512100"/>
    <s v="MTCE-BOILER PLANT"/>
    <x v="1"/>
    <s v="0301 - TRIMBLE COUNTY COMMON-GENERATION"/>
    <x v="9"/>
    <s v="PNTL: TOTAL NON-LABOR"/>
    <s v="TC000CHGS"/>
    <s v="Stacker/reclaimer"/>
    <s v="GEN MTC: FUEL HANDLING"/>
    <s v="P42100: GENERATION"/>
    <n v="4689"/>
    <n v="4689"/>
    <n v="4689"/>
    <n v="4689"/>
    <n v="13175"/>
    <n v="4689"/>
    <n v="4689"/>
    <n v="4689"/>
    <n v="4689"/>
    <n v="4689"/>
    <n v="4689"/>
    <n v="4702"/>
    <n v="64763"/>
    <n v="19583.185477766998"/>
    <n v="28989.064522233002"/>
  </r>
  <r>
    <s v="PPLETO: TOTAL OPERATING EXPENSE"/>
    <m/>
    <n v="511100"/>
    <s v="MTCE-STRUCTURES"/>
    <x v="1"/>
    <s v="0321 - TRIMBLE COUNTY 2 - GENERATION"/>
    <x v="5"/>
    <s v="PLTL: TOTAL LABOR"/>
    <s v="MA40LGE"/>
    <s v="MASS ALLOC 40 BUDGET"/>
    <s v="GEN O M: OTHER"/>
    <s v="P42100: GENERATION"/>
    <n v="4692"/>
    <n v="4681"/>
    <n v="5136"/>
    <n v="4826"/>
    <n v="4575"/>
    <n v="4773"/>
    <n v="4689"/>
    <n v="5049"/>
    <n v="4868"/>
    <n v="4817"/>
    <n v="4565"/>
    <n v="4480"/>
    <n v="57150"/>
    <n v="0"/>
    <n v="42862.5"/>
  </r>
  <r>
    <s v="PPLETO: TOTAL OPERATING EXPENSE"/>
    <m/>
    <n v="512100"/>
    <s v="MTCE-BOILER PLANT"/>
    <x v="1"/>
    <s v="0321 - TRIMBLE COUNTY 2 - GENERATION"/>
    <x v="1"/>
    <s v="PNTL: TOTAL NON-LABOR"/>
    <s v="TC000SD-"/>
    <s v="Sumps and Drains"/>
    <s v="GEN MTC: BUILDINGS/GROUNDS"/>
    <s v="P42100: GENERATION"/>
    <n v="4692"/>
    <n v="4692"/>
    <n v="4692"/>
    <n v="4692"/>
    <n v="4692"/>
    <n v="4692"/>
    <n v="4692"/>
    <n v="4692"/>
    <n v="4692"/>
    <n v="4692"/>
    <n v="4692"/>
    <n v="4692"/>
    <n v="56308"/>
    <n v="0"/>
    <n v="42231"/>
  </r>
  <r>
    <s v="PPLETO: TOTAL OPERATING EXPENSE"/>
    <m/>
    <n v="501990"/>
    <s v="FUEL HANDLING - INDIRECT"/>
    <x v="1"/>
    <s v="0321 - TRIMBLE COUNTY 2 - GENERATION"/>
    <x v="3"/>
    <s v="PNTL: TOTAL NON-LABOR"/>
    <s v="MA40LGE"/>
    <s v="MASS ALLOC 40 BUDGET"/>
    <s v="GEN O M: OTHER"/>
    <s v="P42100: GENERATION"/>
    <n v="4707"/>
    <n v="4707"/>
    <n v="4707"/>
    <n v="4707"/>
    <n v="4707"/>
    <n v="4707"/>
    <n v="4707"/>
    <n v="4707"/>
    <n v="4707"/>
    <n v="4707"/>
    <n v="4707"/>
    <n v="4707"/>
    <n v="56487"/>
    <n v="0"/>
    <n v="42365.25"/>
  </r>
  <r>
    <s v="PPLETO: TOTAL OPERATING EXPENSE"/>
    <m/>
    <n v="512005"/>
    <s v="MAINTENANCE-SDRS"/>
    <x v="1"/>
    <s v="0321 - TRIMBLE COUNTY 2 - GENERATION"/>
    <x v="2"/>
    <s v="PNTL: TOTAL NON-LABOR"/>
    <s v="TC-SDRCEM"/>
    <s v="CEMS Systems"/>
    <s v="GEN MTC: ENVIRONMENTAL"/>
    <s v="P42100: GENERATION"/>
    <n v="4721"/>
    <n v="4721"/>
    <n v="12250"/>
    <n v="4721"/>
    <n v="4721"/>
    <n v="41873"/>
    <n v="4721"/>
    <n v="4721"/>
    <n v="4721"/>
    <n v="4721"/>
    <n v="4721"/>
    <n v="67722"/>
    <n v="164332"/>
    <n v="0"/>
    <n v="123249"/>
  </r>
  <r>
    <s v="PPLETO: TOTAL OPERATING EXPENSE"/>
    <m/>
    <n v="926005"/>
    <s v="LONG TERM DISABILITY EXPENSE - BURDENS"/>
    <x v="1"/>
    <s v="0321 - TRIMBLE COUNTY 2 - GENERATION"/>
    <x v="1"/>
    <s v="PLTL: TOTAL LABOR"/>
    <s v="MA41KU"/>
    <s v="MA41KU TC2"/>
    <s v="OTHER"/>
    <s v="P42100: GENERATION"/>
    <n v="4723"/>
    <n v="4250"/>
    <n v="4218"/>
    <n v="4388"/>
    <n v="4316"/>
    <n v="4067"/>
    <n v="4449"/>
    <n v="4612"/>
    <n v="4430"/>
    <n v="4806"/>
    <n v="3622"/>
    <n v="3916"/>
    <n v="51797"/>
    <n v="0"/>
    <n v="38847.75"/>
  </r>
  <r>
    <s v="PPLETO: TOTAL OPERATING EXPENSE"/>
    <m/>
    <n v="501090"/>
    <s v="FUEL HANDLING"/>
    <x v="1"/>
    <s v="0311 - TRIMBLE COUNTY 1 - GENERATION"/>
    <x v="3"/>
    <s v="PLTL: TOTAL LABOR"/>
    <s v="MA40LGE"/>
    <s v="MASS ALLOC 40 BUDGET"/>
    <s v="GEN O M: OTHER"/>
    <s v="P42100: GENERATION"/>
    <n v="4742"/>
    <n v="4262"/>
    <n v="4227"/>
    <n v="4388"/>
    <n v="4306"/>
    <n v="4050"/>
    <n v="4425"/>
    <n v="4608"/>
    <n v="4431"/>
    <n v="4798"/>
    <n v="3610"/>
    <n v="3859"/>
    <n v="51708"/>
    <n v="38781"/>
    <n v="0"/>
  </r>
  <r>
    <s v="PPLETO: TOTAL OPERATING EXPENSE"/>
    <m/>
    <n v="926002"/>
    <s v="GROUP LIFE INSURANCE EXPENSE - BURDENS"/>
    <x v="1"/>
    <s v="0321 - TRIMBLE COUNTY 2 - GENERATION"/>
    <x v="0"/>
    <s v="PLTL: TOTAL LABOR"/>
    <s v="MA41KU"/>
    <s v="MA41KU TC2"/>
    <s v="OTHER"/>
    <s v="P42100: GENERATION"/>
    <n v="4756"/>
    <n v="4280"/>
    <n v="4247"/>
    <n v="4419"/>
    <n v="4347"/>
    <n v="4096"/>
    <n v="4480"/>
    <n v="4645"/>
    <n v="4462"/>
    <n v="4840"/>
    <n v="3648"/>
    <n v="3944"/>
    <n v="52163"/>
    <n v="0"/>
    <n v="39122.25"/>
  </r>
  <r>
    <s v="PPLETO: TOTAL OPERATING EXPENSE"/>
    <m/>
    <n v="501990"/>
    <s v="FUEL HANDLING - INDIRECT"/>
    <x v="1"/>
    <s v="0301 - TRIMBLE COUNTY COMMON-GENERATION"/>
    <x v="7"/>
    <s v="PLTL: TOTAL LABOR"/>
    <s v="TCOPSLABR"/>
    <s v="TC Operations Labor"/>
    <s v="GEN OPS: PLANT OPERATION"/>
    <s v="P42100: GENERATION"/>
    <n v="4767"/>
    <n v="4480"/>
    <n v="4940"/>
    <n v="4210"/>
    <n v="4837"/>
    <n v="4651"/>
    <n v="4325"/>
    <n v="5075"/>
    <n v="4431"/>
    <n v="4853"/>
    <n v="4481"/>
    <n v="3910"/>
    <n v="54961"/>
    <n v="16619.234084948999"/>
    <n v="24601.515915051001"/>
  </r>
  <r>
    <s v="PPLETO: TOTAL OPERATING EXPENSE"/>
    <m/>
    <n v="512100"/>
    <s v="MTCE-BOILER PLANT"/>
    <x v="1"/>
    <s v="0301 - TRIMBLE COUNTY COMMON-GENERATION"/>
    <x v="0"/>
    <s v="PNTL: TOTAL NON-LABOR"/>
    <s v="TC000CHGS"/>
    <s v="Stacker/reclaimer"/>
    <s v="GEN MTC: FUEL HANDLING"/>
    <s v="P42100: GENERATION"/>
    <n v="4782"/>
    <n v="4782"/>
    <n v="4782"/>
    <n v="4782"/>
    <n v="13524"/>
    <n v="4782"/>
    <n v="4782"/>
    <n v="4782"/>
    <n v="4782"/>
    <n v="4782"/>
    <n v="4782"/>
    <n v="4796"/>
    <n v="66143"/>
    <n v="20000.473064187001"/>
    <n v="29606.776935812999"/>
  </r>
  <r>
    <s v="PPLETO: TOTAL OPERATING EXPENSE"/>
    <m/>
    <n v="512100"/>
    <s v="MTCE-BOILER PLANT"/>
    <x v="1"/>
    <s v="0321 - TRIMBLE COUNTY 2 - GENERATION"/>
    <x v="2"/>
    <s v="PNTL: TOTAL NON-LABOR"/>
    <s v="TC000SD-"/>
    <s v="Sumps and Drains"/>
    <s v="GEN MTC: BUILDINGS/GROUNDS"/>
    <s v="P42100: GENERATION"/>
    <n v="4786"/>
    <n v="4786"/>
    <n v="4786"/>
    <n v="4786"/>
    <n v="4786"/>
    <n v="4786"/>
    <n v="4786"/>
    <n v="4786"/>
    <n v="4786"/>
    <n v="4786"/>
    <n v="4786"/>
    <n v="4786"/>
    <n v="57434"/>
    <n v="0"/>
    <n v="43075.5"/>
  </r>
  <r>
    <s v="PPLETO: TOTAL OPERATING EXPENSE"/>
    <m/>
    <n v="511100"/>
    <s v="MTCE-STRUCTURES"/>
    <x v="1"/>
    <s v="0321 - TRIMBLE COUNTY 2 - GENERATION"/>
    <x v="6"/>
    <s v="PLTL: TOTAL LABOR"/>
    <s v="MA40LGE"/>
    <s v="MASS ALLOC 40 BUDGET"/>
    <s v="GEN O M: OTHER"/>
    <s v="P42100: GENERATION"/>
    <n v="4807"/>
    <n v="4795"/>
    <n v="5260"/>
    <n v="4737"/>
    <n v="4876"/>
    <n v="4877"/>
    <n v="4587"/>
    <n v="5432"/>
    <n v="5047"/>
    <n v="4924"/>
    <n v="4732"/>
    <n v="4359"/>
    <n v="58434"/>
    <n v="0"/>
    <n v="43825.5"/>
  </r>
  <r>
    <s v="PPLETO: TOTAL OPERATING EXPENSE"/>
    <m/>
    <n v="511100"/>
    <s v="MTCE-STRUCTURES"/>
    <x v="1"/>
    <s v="0321 - TRIMBLE COUNTY 2 - GENERATION"/>
    <x v="0"/>
    <s v="PLTL: TOTAL LABOR"/>
    <s v="MA41KU"/>
    <s v="MA41KU TC2"/>
    <s v="OTHER"/>
    <s v="P42100: GENERATION"/>
    <n v="4810"/>
    <n v="4310"/>
    <n v="4306"/>
    <n v="4487"/>
    <n v="4424"/>
    <n v="4176"/>
    <n v="4573"/>
    <n v="4692"/>
    <n v="4526"/>
    <n v="4893"/>
    <n v="3746"/>
    <n v="4096"/>
    <n v="53038"/>
    <n v="0"/>
    <n v="39778.5"/>
  </r>
  <r>
    <s v="PPLETO: TOTAL OPERATING EXPENSE"/>
    <m/>
    <n v="510900"/>
    <s v="MTCE SUPER/ENG - STEAM - INDIRECT"/>
    <x v="1"/>
    <s v="0321 - TRIMBLE COUNTY 2 - GENERATION"/>
    <x v="8"/>
    <s v="PNTL: TOTAL NON-LABOR"/>
    <s v="MA40LGE"/>
    <s v="MASS ALLOC 40 BUDGET"/>
    <s v="GEN O M: OTHER"/>
    <s v="P42100: GENERATION"/>
    <n v="4812"/>
    <n v="5661"/>
    <n v="14104"/>
    <n v="8750"/>
    <n v="9727"/>
    <n v="13536"/>
    <n v="12336"/>
    <n v="8203"/>
    <n v="14649"/>
    <n v="10549"/>
    <n v="15956"/>
    <n v="5216"/>
    <n v="123499"/>
    <n v="0"/>
    <n v="92624.25"/>
  </r>
  <r>
    <s v="PPLETO: TOTAL OPERATING EXPENSE"/>
    <m/>
    <n v="512005"/>
    <s v="MAINTENANCE-SDRS"/>
    <x v="1"/>
    <s v="0321 - TRIMBLE COUNTY 2 - GENERATION"/>
    <x v="3"/>
    <s v="PNTL: TOTAL NON-LABOR"/>
    <s v="TC-SDRCEM"/>
    <s v="CEMS Systems"/>
    <s v="GEN MTC: ENVIRONMENTAL"/>
    <s v="P42100: GENERATION"/>
    <n v="4815"/>
    <n v="4815"/>
    <n v="12570"/>
    <n v="4815"/>
    <n v="4815"/>
    <n v="43082"/>
    <n v="4815"/>
    <n v="4815"/>
    <n v="4815"/>
    <n v="4815"/>
    <n v="4815"/>
    <n v="69707"/>
    <n v="168696"/>
    <n v="0"/>
    <n v="126522"/>
  </r>
  <r>
    <s v="PPLETO: TOTAL OPERATING EXPENSE"/>
    <m/>
    <n v="501990"/>
    <s v="FUEL HANDLING - INDIRECT"/>
    <x v="1"/>
    <s v="0321 - TRIMBLE COUNTY 2 - GENERATION"/>
    <x v="4"/>
    <s v="PNTL: TOTAL NON-LABOR"/>
    <s v="MA40LGE"/>
    <s v="MASS ALLOC 40 BUDGET"/>
    <s v="GEN O M: OTHER"/>
    <s v="P42100: GENERATION"/>
    <n v="4820"/>
    <n v="4820"/>
    <n v="4820"/>
    <n v="4820"/>
    <n v="4820"/>
    <n v="4820"/>
    <n v="4820"/>
    <n v="4820"/>
    <n v="4820"/>
    <n v="4820"/>
    <n v="4820"/>
    <n v="4820"/>
    <n v="57840"/>
    <n v="0"/>
    <n v="43380"/>
  </r>
  <r>
    <s v="PPLETO: TOTAL OPERATING EXPENSE"/>
    <m/>
    <n v="926005"/>
    <s v="LONG TERM DISABILITY EXPENSE - BURDENS"/>
    <x v="1"/>
    <s v="0321 - TRIMBLE COUNTY 2 - GENERATION"/>
    <x v="2"/>
    <s v="PLTL: TOTAL LABOR"/>
    <s v="MA41KU"/>
    <s v="MA41KU TC2"/>
    <s v="OTHER"/>
    <s v="P42100: GENERATION"/>
    <n v="4864"/>
    <n v="4377"/>
    <n v="4344"/>
    <n v="4520"/>
    <n v="4445"/>
    <n v="4189"/>
    <n v="4582"/>
    <n v="4750"/>
    <n v="4563"/>
    <n v="4950"/>
    <n v="3731"/>
    <n v="4033"/>
    <n v="53349"/>
    <n v="0"/>
    <n v="40011.75"/>
  </r>
  <r>
    <s v="PPLETO: TOTAL OPERATING EXPENSE"/>
    <m/>
    <n v="512100"/>
    <s v="MTCE-BOILER PLANT"/>
    <x v="1"/>
    <s v="0301 - TRIMBLE COUNTY COMMON-GENERATION"/>
    <x v="1"/>
    <s v="PNTL: TOTAL NON-LABOR"/>
    <s v="TC000CHGS"/>
    <s v="Stacker/reclaimer"/>
    <s v="GEN MTC: FUEL HANDLING"/>
    <s v="P42100: GENERATION"/>
    <n v="4878"/>
    <n v="4878"/>
    <n v="4878"/>
    <n v="4878"/>
    <n v="13881"/>
    <n v="4878"/>
    <n v="4878"/>
    <n v="4878"/>
    <n v="4878"/>
    <n v="4878"/>
    <n v="4878"/>
    <n v="4892"/>
    <n v="67553"/>
    <n v="20426.832119876999"/>
    <n v="30237.917880123001"/>
  </r>
  <r>
    <s v="PPLETO: TOTAL OPERATING EXPENSE"/>
    <m/>
    <n v="512100"/>
    <s v="MTCE-BOILER PLANT"/>
    <x v="1"/>
    <s v="0321 - TRIMBLE COUNTY 2 - GENERATION"/>
    <x v="3"/>
    <s v="PNTL: TOTAL NON-LABOR"/>
    <s v="TC000SD-"/>
    <s v="Sumps and Drains"/>
    <s v="GEN MTC: BUILDINGS/GROUNDS"/>
    <s v="P42100: GENERATION"/>
    <n v="4882"/>
    <n v="4882"/>
    <n v="4882"/>
    <n v="4882"/>
    <n v="4882"/>
    <n v="4882"/>
    <n v="4882"/>
    <n v="4882"/>
    <n v="4882"/>
    <n v="4882"/>
    <n v="4882"/>
    <n v="4882"/>
    <n v="58581"/>
    <n v="0"/>
    <n v="43935.75"/>
  </r>
  <r>
    <s v="PPLETO: TOTAL OPERATING EXPENSE"/>
    <m/>
    <n v="501090"/>
    <s v="FUEL HANDLING"/>
    <x v="1"/>
    <s v="0311 - TRIMBLE COUNTY 1 - GENERATION"/>
    <x v="4"/>
    <s v="PLTL: TOTAL LABOR"/>
    <s v="MA40LGE"/>
    <s v="MASS ALLOC 40 BUDGET"/>
    <s v="GEN O M: OTHER"/>
    <s v="P42100: GENERATION"/>
    <n v="4884"/>
    <n v="4390"/>
    <n v="4354"/>
    <n v="4520"/>
    <n v="4436"/>
    <n v="4172"/>
    <n v="4558"/>
    <n v="4747"/>
    <n v="4564"/>
    <n v="4943"/>
    <n v="3718"/>
    <n v="3975"/>
    <n v="53260"/>
    <n v="39945"/>
    <n v="0"/>
  </r>
  <r>
    <s v="PPLETO: TOTAL OPERATING EXPENSE"/>
    <m/>
    <n v="926002"/>
    <s v="GROUP LIFE INSURANCE EXPENSE - BURDENS"/>
    <x v="1"/>
    <s v="0321 - TRIMBLE COUNTY 2 - GENERATION"/>
    <x v="1"/>
    <s v="PLTL: TOTAL LABOR"/>
    <s v="MA41KU"/>
    <s v="MA41KU TC2"/>
    <s v="OTHER"/>
    <s v="P42100: GENERATION"/>
    <n v="4899"/>
    <n v="4408"/>
    <n v="4375"/>
    <n v="4552"/>
    <n v="4477"/>
    <n v="4219"/>
    <n v="4615"/>
    <n v="4784"/>
    <n v="4596"/>
    <n v="4985"/>
    <n v="3757"/>
    <n v="4062"/>
    <n v="53728"/>
    <n v="0"/>
    <n v="40296"/>
  </r>
  <r>
    <s v="PPLETO: TOTAL OPERATING EXPENSE"/>
    <m/>
    <n v="512005"/>
    <s v="MAINTENANCE-SDRS"/>
    <x v="1"/>
    <s v="0321 - TRIMBLE COUNTY 2 - GENERATION"/>
    <x v="4"/>
    <s v="PNTL: TOTAL NON-LABOR"/>
    <s v="TC-SDRCEM"/>
    <s v="CEMS Systems"/>
    <s v="GEN MTC: ENVIRONMENTAL"/>
    <s v="P42100: GENERATION"/>
    <n v="4912"/>
    <n v="4912"/>
    <n v="12899"/>
    <n v="4912"/>
    <n v="4912"/>
    <n v="44328"/>
    <n v="4912"/>
    <n v="4912"/>
    <n v="4912"/>
    <n v="4912"/>
    <n v="4912"/>
    <n v="71752"/>
    <n v="173185"/>
    <n v="0"/>
    <n v="129888.75"/>
  </r>
  <r>
    <s v="PPLETO: TOTAL OPERATING EXPENSE"/>
    <m/>
    <n v="501090"/>
    <s v="FUEL HANDLING"/>
    <x v="1"/>
    <s v="0321 - TRIMBLE COUNTY 2 - GENERATION"/>
    <x v="8"/>
    <s v="PLTL: TOTAL LABOR"/>
    <s v="MA41KU"/>
    <s v="MA41KU TC2"/>
    <s v="OTHER"/>
    <s v="P42100: GENERATION"/>
    <n v="4927"/>
    <n v="4682"/>
    <n v="4393"/>
    <n v="4561"/>
    <n v="4730"/>
    <n v="3956"/>
    <n v="4600"/>
    <n v="4788"/>
    <n v="4351"/>
    <n v="4986"/>
    <n v="4008"/>
    <n v="3760"/>
    <n v="53741"/>
    <n v="0"/>
    <n v="40305.75"/>
  </r>
  <r>
    <s v="PPLETO: TOTAL OPERATING EXPENSE"/>
    <m/>
    <n v="511100"/>
    <s v="MTCE-STRUCTURES"/>
    <x v="1"/>
    <s v="0321 - TRIMBLE COUNTY 2 - GENERATION"/>
    <x v="1"/>
    <s v="PLTL: TOTAL LABOR"/>
    <s v="MA41KU"/>
    <s v="MA41KU TC2"/>
    <s v="OTHER"/>
    <s v="P42100: GENERATION"/>
    <n v="4955"/>
    <n v="4439"/>
    <n v="4435"/>
    <n v="4622"/>
    <n v="4557"/>
    <n v="4301"/>
    <n v="4710"/>
    <n v="4833"/>
    <n v="4662"/>
    <n v="5040"/>
    <n v="3858"/>
    <n v="4219"/>
    <n v="54629"/>
    <n v="0"/>
    <n v="40971.75"/>
  </r>
  <r>
    <s v="PPLETO: TOTAL OPERATING EXPENSE"/>
    <m/>
    <n v="512100"/>
    <s v="MTCE-BOILER PLANT"/>
    <x v="1"/>
    <s v="0301 - TRIMBLE COUNTY COMMON-GENERATION"/>
    <x v="2"/>
    <s v="PNTL: TOTAL NON-LABOR"/>
    <s v="TC000CHGS"/>
    <s v="Stacker/reclaimer"/>
    <s v="GEN MTC: FUEL HANDLING"/>
    <s v="P42100: GENERATION"/>
    <n v="4976"/>
    <n v="4976"/>
    <n v="4976"/>
    <n v="4976"/>
    <n v="14249"/>
    <n v="4976"/>
    <n v="4976"/>
    <n v="4976"/>
    <n v="4976"/>
    <n v="4976"/>
    <n v="4976"/>
    <n v="4990"/>
    <n v="68993"/>
    <n v="20862.262644836999"/>
    <n v="30882.487355163001"/>
  </r>
  <r>
    <s v="PPLETO: TOTAL OPERATING EXPENSE"/>
    <m/>
    <n v="512100"/>
    <s v="MTCE-BOILER PLANT"/>
    <x v="1"/>
    <s v="0321 - TRIMBLE COUNTY 2 - GENERATION"/>
    <x v="4"/>
    <s v="PNTL: TOTAL NON-LABOR"/>
    <s v="TC000SD-"/>
    <s v="Sumps and Drains"/>
    <s v="GEN MTC: BUILDINGS/GROUNDS"/>
    <s v="P42100: GENERATION"/>
    <n v="4980"/>
    <n v="4980"/>
    <n v="4980"/>
    <n v="4980"/>
    <n v="4980"/>
    <n v="4980"/>
    <n v="4980"/>
    <n v="4980"/>
    <n v="4980"/>
    <n v="4980"/>
    <n v="4980"/>
    <n v="4980"/>
    <n v="59756"/>
    <n v="0"/>
    <n v="44817"/>
  </r>
  <r>
    <s v="PPLETO: TOTAL OPERATING EXPENSE"/>
    <m/>
    <n v="926005"/>
    <s v="LONG TERM DISABILITY EXPENSE - BURDENS"/>
    <x v="1"/>
    <s v="0321 - TRIMBLE COUNTY 2 - GENERATION"/>
    <x v="3"/>
    <s v="PLTL: TOTAL LABOR"/>
    <s v="MA41KU"/>
    <s v="MA41KU TC2"/>
    <s v="OTHER"/>
    <s v="P42100: GENERATION"/>
    <n v="5010"/>
    <n v="4509"/>
    <n v="4474"/>
    <n v="4656"/>
    <n v="4579"/>
    <n v="4315"/>
    <n v="4720"/>
    <n v="4893"/>
    <n v="4700"/>
    <n v="5099"/>
    <n v="3843"/>
    <n v="4154"/>
    <n v="54951"/>
    <n v="0"/>
    <n v="41213.25"/>
  </r>
  <r>
    <s v="PPLETO: TOTAL OPERATING EXPENSE"/>
    <m/>
    <n v="926002"/>
    <s v="GROUP LIFE INSURANCE EXPENSE - BURDENS"/>
    <x v="1"/>
    <s v="0321 - TRIMBLE COUNTY 2 - GENERATION"/>
    <x v="2"/>
    <s v="PLTL: TOTAL LABOR"/>
    <s v="MA41KU"/>
    <s v="MA41KU TC2"/>
    <s v="OTHER"/>
    <s v="P42100: GENERATION"/>
    <n v="5046"/>
    <n v="4540"/>
    <n v="4506"/>
    <n v="4688"/>
    <n v="4611"/>
    <n v="4345"/>
    <n v="4753"/>
    <n v="4927"/>
    <n v="4733"/>
    <n v="5135"/>
    <n v="3870"/>
    <n v="4184"/>
    <n v="55339"/>
    <n v="0"/>
    <n v="41504.25"/>
  </r>
  <r>
    <s v="PPLETO: TOTAL OPERATING EXPENSE"/>
    <m/>
    <n v="510900"/>
    <s v="MTCE SUPER/ENG - STEAM - INDIRECT"/>
    <x v="1"/>
    <s v="0321 - TRIMBLE COUNTY 2 - GENERATION"/>
    <x v="7"/>
    <s v="PNTL: TOTAL NON-LABOR"/>
    <s v="MA40LGE"/>
    <s v="MASS ALLOC 40 BUDGET"/>
    <s v="GEN O M: OTHER"/>
    <s v="P42100: GENERATION"/>
    <n v="5047"/>
    <n v="5889"/>
    <n v="15197"/>
    <n v="9482"/>
    <n v="9651"/>
    <n v="15205"/>
    <n v="12166"/>
    <n v="8921"/>
    <n v="15656"/>
    <n v="10440"/>
    <n v="16238"/>
    <n v="5377"/>
    <n v="129269"/>
    <n v="0"/>
    <n v="96951.75"/>
  </r>
  <r>
    <s v="PPLETO: TOTAL OPERATING EXPENSE"/>
    <m/>
    <n v="501090"/>
    <s v="FUEL HANDLING"/>
    <x v="1"/>
    <s v="0321 - TRIMBLE COUNTY 2 - GENERATION"/>
    <x v="5"/>
    <s v="PLTL: TOTAL LABOR"/>
    <s v="MA40LGE"/>
    <s v="MASS ALLOC 40 BUDGET"/>
    <s v="GEN O M: OTHER"/>
    <s v="P42100: GENERATION"/>
    <n v="5052"/>
    <n v="5063"/>
    <n v="5525"/>
    <n v="5147"/>
    <n v="4842"/>
    <n v="5046"/>
    <n v="4917"/>
    <n v="5407"/>
    <n v="5198"/>
    <n v="5131"/>
    <n v="4813"/>
    <n v="4556"/>
    <n v="60695"/>
    <n v="0"/>
    <n v="45521.25"/>
  </r>
  <r>
    <s v="PPLETO: TOTAL OPERATING EXPENSE"/>
    <m/>
    <n v="501090"/>
    <s v="FUEL HANDLING"/>
    <x v="1"/>
    <s v="0321 - TRIMBLE COUNTY 2 - GENERATION"/>
    <x v="9"/>
    <s v="PLTL: TOTAL LABOR"/>
    <s v="MA41KU"/>
    <s v="MA41KU TC2"/>
    <s v="OTHER"/>
    <s v="P42100: GENERATION"/>
    <n v="5053"/>
    <n v="4541"/>
    <n v="4505"/>
    <n v="4677"/>
    <n v="4589"/>
    <n v="4316"/>
    <n v="4716"/>
    <n v="4911"/>
    <n v="4722"/>
    <n v="5114"/>
    <n v="3847"/>
    <n v="4113"/>
    <n v="55104"/>
    <n v="0"/>
    <n v="41328"/>
  </r>
  <r>
    <s v="PPLETO: TOTAL OPERATING EXPENSE"/>
    <m/>
    <n v="512100"/>
    <s v="MTCE-BOILER PLANT"/>
    <x v="1"/>
    <s v="0301 - TRIMBLE COUNTY COMMON-GENERATION"/>
    <x v="3"/>
    <s v="PNTL: TOTAL NON-LABOR"/>
    <s v="TC000CHGS"/>
    <s v="Stacker/reclaimer"/>
    <s v="GEN MTC: FUEL HANDLING"/>
    <s v="P42100: GENERATION"/>
    <n v="5075"/>
    <n v="5075"/>
    <n v="5075"/>
    <n v="5075"/>
    <n v="14627"/>
    <n v="5075"/>
    <n v="5075"/>
    <n v="5075"/>
    <n v="5075"/>
    <n v="5075"/>
    <n v="5075"/>
    <n v="5089"/>
    <n v="70465"/>
    <n v="21307.369403684999"/>
    <n v="31541.380596315001"/>
  </r>
  <r>
    <s v="PPLETO: TOTAL OPERATING EXPENSE"/>
    <m/>
    <n v="511100"/>
    <s v="MTCE-STRUCTURES"/>
    <x v="1"/>
    <s v="0321 - TRIMBLE COUNTY 2 - GENERATION"/>
    <x v="2"/>
    <s v="PLTL: TOTAL LABOR"/>
    <s v="MA41KU"/>
    <s v="MA41KU TC2"/>
    <s v="OTHER"/>
    <s v="P42100: GENERATION"/>
    <n v="5103"/>
    <n v="4572"/>
    <n v="4568"/>
    <n v="4761"/>
    <n v="4693"/>
    <n v="4430"/>
    <n v="4851"/>
    <n v="4977"/>
    <n v="4802"/>
    <n v="5191"/>
    <n v="3974"/>
    <n v="4345"/>
    <n v="56267"/>
    <n v="0"/>
    <n v="42200.25"/>
  </r>
  <r>
    <s v="PPLETO: TOTAL OPERATING EXPENSE"/>
    <m/>
    <n v="501990"/>
    <s v="FUEL HANDLING - INDIRECT"/>
    <x v="1"/>
    <s v="0301 - TRIMBLE COUNTY COMMON-GENERATION"/>
    <x v="8"/>
    <s v="PLTL: TOTAL LABOR"/>
    <s v="TCOPSLABR"/>
    <s v="TC Operations Labor"/>
    <s v="GEN OPS: PLANT OPERATION"/>
    <s v="P42100: GENERATION"/>
    <n v="5132"/>
    <n v="4833"/>
    <n v="4605"/>
    <n v="4807"/>
    <n v="5007"/>
    <n v="4235"/>
    <n v="4922"/>
    <n v="4996"/>
    <n v="4587"/>
    <n v="5215"/>
    <n v="4319"/>
    <n v="4232"/>
    <n v="56891"/>
    <n v="17202.831941319"/>
    <n v="25465.418058681"/>
  </r>
  <r>
    <s v="PPLETO: TOTAL OPERATING EXPENSE"/>
    <m/>
    <n v="500900"/>
    <s v="OPER SUPER/ENG - INDIRECT"/>
    <x v="1"/>
    <s v="0321 - TRIMBLE COUNTY 2 - GENERATION"/>
    <x v="9"/>
    <s v="PLTL: TOTAL LABOR"/>
    <s v="MA41LGE"/>
    <s v="MA41LGE"/>
    <s v="OTHER"/>
    <s v="P42100: GENERATION"/>
    <n v="5138"/>
    <n v="10362"/>
    <n v="11696"/>
    <n v="11786"/>
    <n v="13244"/>
    <n v="15955"/>
    <n v="14276"/>
    <n v="13544"/>
    <n v="15284"/>
    <n v="12809"/>
    <n v="21920"/>
    <n v="20016"/>
    <n v="166031"/>
    <n v="0"/>
    <n v="124523.25"/>
  </r>
  <r>
    <s v="PPLETO: TOTAL OPERATING EXPENSE"/>
    <m/>
    <n v="926005"/>
    <s v="LONG TERM DISABILITY EXPENSE - BURDENS"/>
    <x v="1"/>
    <s v="0321 - TRIMBLE COUNTY 2 - GENERATION"/>
    <x v="4"/>
    <s v="PLTL: TOTAL LABOR"/>
    <s v="MA41KU"/>
    <s v="MA41KU TC2"/>
    <s v="OTHER"/>
    <s v="P42100: GENERATION"/>
    <n v="5161"/>
    <n v="4644"/>
    <n v="4609"/>
    <n v="4795"/>
    <n v="4716"/>
    <n v="4444"/>
    <n v="4861"/>
    <n v="5040"/>
    <n v="4841"/>
    <n v="5252"/>
    <n v="3958"/>
    <n v="4279"/>
    <n v="56601"/>
    <n v="0"/>
    <n v="42450.75"/>
  </r>
  <r>
    <s v="PPLETO: TOTAL OPERATING EXPENSE"/>
    <m/>
    <n v="512100"/>
    <s v="MTCE-BOILER PLANT"/>
    <x v="1"/>
    <s v="0301 - TRIMBLE COUNTY COMMON-GENERATION"/>
    <x v="4"/>
    <s v="PNTL: TOTAL NON-LABOR"/>
    <s v="TC000CHGS"/>
    <s v="Stacker/reclaimer"/>
    <s v="GEN MTC: FUEL HANDLING"/>
    <s v="P42100: GENERATION"/>
    <n v="5177"/>
    <n v="5177"/>
    <n v="5177"/>
    <n v="5177"/>
    <n v="15015"/>
    <n v="5177"/>
    <n v="5177"/>
    <n v="5177"/>
    <n v="5177"/>
    <n v="5177"/>
    <n v="5177"/>
    <n v="5191"/>
    <n v="71973"/>
    <n v="21763.361925656998"/>
    <n v="32216.388074343002"/>
  </r>
  <r>
    <s v="PPLETO: TOTAL OPERATING EXPENSE"/>
    <m/>
    <n v="501090"/>
    <s v="FUEL HANDLING"/>
    <x v="1"/>
    <s v="0321 - TRIMBLE COUNTY 2 - GENERATION"/>
    <x v="6"/>
    <s v="PLTL: TOTAL LABOR"/>
    <s v="MA40LGE"/>
    <s v="MASS ALLOC 40 BUDGET"/>
    <s v="GEN O M: OTHER"/>
    <s v="P42100: GENERATION"/>
    <n v="5180"/>
    <n v="5193"/>
    <n v="5666"/>
    <n v="5058"/>
    <n v="5184"/>
    <n v="5173"/>
    <n v="4821"/>
    <n v="5839"/>
    <n v="5403"/>
    <n v="5263"/>
    <n v="5007"/>
    <n v="4447"/>
    <n v="62234"/>
    <n v="0"/>
    <n v="46675.5"/>
  </r>
  <r>
    <s v="PPLETO: TOTAL OPERATING EXPENSE"/>
    <m/>
    <n v="926002"/>
    <s v="GROUP LIFE INSURANCE EXPENSE - BURDENS"/>
    <x v="1"/>
    <s v="0321 - TRIMBLE COUNTY 2 - GENERATION"/>
    <x v="3"/>
    <s v="PLTL: TOTAL LABOR"/>
    <s v="MA41KU"/>
    <s v="MA41KU TC2"/>
    <s v="OTHER"/>
    <s v="P42100: GENERATION"/>
    <n v="5197"/>
    <n v="4677"/>
    <n v="4641"/>
    <n v="4829"/>
    <n v="4750"/>
    <n v="4476"/>
    <n v="4896"/>
    <n v="5075"/>
    <n v="4875"/>
    <n v="5289"/>
    <n v="3986"/>
    <n v="4309"/>
    <n v="57000"/>
    <n v="0"/>
    <n v="42750"/>
  </r>
  <r>
    <s v="PPLETO: TOTAL OPERATING EXPENSE"/>
    <m/>
    <n v="501090"/>
    <s v="FUEL HANDLING"/>
    <x v="1"/>
    <s v="0321 - TRIMBLE COUNTY 2 - GENERATION"/>
    <x v="0"/>
    <s v="PLTL: TOTAL LABOR"/>
    <s v="MA41KU"/>
    <s v="MA41KU TC2"/>
    <s v="OTHER"/>
    <s v="P42100: GENERATION"/>
    <n v="5205"/>
    <n v="4678"/>
    <n v="4640"/>
    <n v="4817"/>
    <n v="4727"/>
    <n v="4446"/>
    <n v="4858"/>
    <n v="5058"/>
    <n v="4863"/>
    <n v="5267"/>
    <n v="3963"/>
    <n v="4236"/>
    <n v="56757"/>
    <n v="0"/>
    <n v="42567.75"/>
  </r>
  <r>
    <s v="PPLETO: TOTAL OPERATING EXPENSE"/>
    <m/>
    <n v="511100"/>
    <s v="MTCE-STRUCTURES"/>
    <x v="1"/>
    <s v="0321 - TRIMBLE COUNTY 2 - GENERATION"/>
    <x v="7"/>
    <s v="PLTL: TOTAL LABOR"/>
    <s v="MA40LGE"/>
    <s v="MASS ALLOC 40 BUDGET"/>
    <s v="GEN O M: OTHER"/>
    <s v="P42100: GENERATION"/>
    <n v="5218"/>
    <n v="4931"/>
    <n v="5407"/>
    <n v="4589"/>
    <n v="5277"/>
    <n v="5069"/>
    <n v="4698"/>
    <n v="5577"/>
    <n v="4839"/>
    <n v="5326"/>
    <n v="4855"/>
    <n v="4175"/>
    <n v="59962"/>
    <n v="0"/>
    <n v="44971.5"/>
  </r>
  <r>
    <s v="PPLETO: TOTAL OPERATING EXPENSE"/>
    <m/>
    <n v="925002"/>
    <s v="WORKERS COMP EXPENSE - BURDENS"/>
    <x v="1"/>
    <s v="0321 - TRIMBLE COUNTY 2 - GENERATION"/>
    <x v="7"/>
    <s v="PLTL: TOTAL LABOR"/>
    <s v="MA41KU"/>
    <s v="MA41KU TC2"/>
    <s v="OTHER"/>
    <s v="P42100: GENERATION"/>
    <n v="5251"/>
    <n v="4986"/>
    <n v="5439"/>
    <n v="4591"/>
    <n v="5281"/>
    <n v="5066"/>
    <n v="4740"/>
    <n v="5702"/>
    <n v="4919"/>
    <n v="5435"/>
    <n v="4897"/>
    <n v="4130"/>
    <n v="60437"/>
    <n v="0"/>
    <n v="45327.75"/>
  </r>
  <r>
    <s v="PPLETO: TOTAL OPERATING EXPENSE"/>
    <m/>
    <n v="511100"/>
    <s v="MTCE-STRUCTURES"/>
    <x v="1"/>
    <s v="0321 - TRIMBLE COUNTY 2 - GENERATION"/>
    <x v="3"/>
    <s v="PLTL: TOTAL LABOR"/>
    <s v="MA41KU"/>
    <s v="MA41KU TC2"/>
    <s v="OTHER"/>
    <s v="P42100: GENERATION"/>
    <n v="5256"/>
    <n v="4710"/>
    <n v="4705"/>
    <n v="4903"/>
    <n v="4834"/>
    <n v="4563"/>
    <n v="4996"/>
    <n v="5127"/>
    <n v="4946"/>
    <n v="5347"/>
    <n v="4093"/>
    <n v="4475"/>
    <n v="57956"/>
    <n v="0"/>
    <n v="43467"/>
  </r>
  <r>
    <s v="PPLETO: TOTAL OPERATING EXPENSE"/>
    <m/>
    <n v="501990"/>
    <s v="FUEL HANDLING - INDIRECT"/>
    <x v="1"/>
    <s v="0301 - TRIMBLE COUNTY COMMON-GENERATION"/>
    <x v="9"/>
    <s v="PLTL: TOTAL LABOR"/>
    <s v="TCOPSLABR"/>
    <s v="TC Operations Labor"/>
    <s v="GEN OPS: PLANT OPERATION"/>
    <s v="P42100: GENERATION"/>
    <n v="5265"/>
    <n v="4695"/>
    <n v="4723"/>
    <n v="4928"/>
    <n v="4868"/>
    <n v="4601"/>
    <n v="5041"/>
    <n v="5122"/>
    <n v="4966"/>
    <n v="5345"/>
    <n v="4161"/>
    <n v="4589"/>
    <n v="58304"/>
    <n v="17630.098143936"/>
    <n v="26097.901856064"/>
  </r>
  <r>
    <s v="PPLETO: TOTAL OPERATING EXPENSE"/>
    <m/>
    <n v="500900"/>
    <s v="OPER SUPER/ENG - INDIRECT"/>
    <x v="1"/>
    <s v="0321 - TRIMBLE COUNTY 2 - GENERATION"/>
    <x v="0"/>
    <s v="PLTL: TOTAL LABOR"/>
    <s v="MA41LGE"/>
    <s v="MA41LGE"/>
    <s v="OTHER"/>
    <s v="P42100: GENERATION"/>
    <n v="5292"/>
    <n v="10673"/>
    <n v="12047"/>
    <n v="12140"/>
    <n v="13641"/>
    <n v="16434"/>
    <n v="14705"/>
    <n v="13951"/>
    <n v="15743"/>
    <n v="13194"/>
    <n v="22578"/>
    <n v="20616"/>
    <n v="171012"/>
    <n v="0"/>
    <n v="128259"/>
  </r>
  <r>
    <s v="PPLETO: TOTAL OPERATING EXPENSE"/>
    <m/>
    <n v="926002"/>
    <s v="GROUP LIFE INSURANCE EXPENSE - BURDENS"/>
    <x v="1"/>
    <s v="0321 - TRIMBLE COUNTY 2 - GENERATION"/>
    <x v="4"/>
    <s v="PLTL: TOTAL LABOR"/>
    <s v="MA41KU"/>
    <s v="MA41KU TC2"/>
    <s v="OTHER"/>
    <s v="P42100: GENERATION"/>
    <n v="5353"/>
    <n v="4817"/>
    <n v="4781"/>
    <n v="4974"/>
    <n v="4892"/>
    <n v="4610"/>
    <n v="5043"/>
    <n v="5228"/>
    <n v="5022"/>
    <n v="5448"/>
    <n v="4106"/>
    <n v="4439"/>
    <n v="58711"/>
    <n v="0"/>
    <n v="44033.25"/>
  </r>
  <r>
    <s v="PPLETO: TOTAL OPERATING EXPENSE"/>
    <m/>
    <n v="501090"/>
    <s v="FUEL HANDLING"/>
    <x v="1"/>
    <s v="0321 - TRIMBLE COUNTY 2 - GENERATION"/>
    <x v="1"/>
    <s v="PLTL: TOTAL LABOR"/>
    <s v="MA41KU"/>
    <s v="MA41KU TC2"/>
    <s v="OTHER"/>
    <s v="P42100: GENERATION"/>
    <n v="5361"/>
    <n v="4818"/>
    <n v="4779"/>
    <n v="4961"/>
    <n v="4869"/>
    <n v="4579"/>
    <n v="5003"/>
    <n v="5210"/>
    <n v="5009"/>
    <n v="5425"/>
    <n v="4081"/>
    <n v="4363"/>
    <n v="58460"/>
    <n v="0"/>
    <n v="43845"/>
  </r>
  <r>
    <s v="PPLETO: TOTAL OPERATING EXPENSE"/>
    <m/>
    <n v="511100"/>
    <s v="MTCE-STRUCTURES"/>
    <x v="1"/>
    <s v="0321 - TRIMBLE COUNTY 2 - GENERATION"/>
    <x v="4"/>
    <s v="PLTL: TOTAL LABOR"/>
    <s v="MA41KU"/>
    <s v="MA41KU TC2"/>
    <s v="OTHER"/>
    <s v="P42100: GENERATION"/>
    <n v="5414"/>
    <n v="4851"/>
    <n v="4846"/>
    <n v="5051"/>
    <n v="4979"/>
    <n v="4700"/>
    <n v="5147"/>
    <n v="5281"/>
    <n v="5094"/>
    <n v="5507"/>
    <n v="4216"/>
    <n v="4610"/>
    <n v="59696"/>
    <n v="0"/>
    <n v="44772"/>
  </r>
  <r>
    <s v="PPLETO: TOTAL OPERATING EXPENSE"/>
    <m/>
    <n v="512100"/>
    <s v="MTCE-BOILER PLANT"/>
    <x v="1"/>
    <s v="0301 - TRIMBLE COUNTY COMMON-GENERATION"/>
    <x v="5"/>
    <s v="PNTL: TOTAL NON-LABOR"/>
    <s v="TCTRUK/EQ"/>
    <s v="Road Trucks / Equipt"/>
    <s v="GEN MTC: ALL OTHER MAINT."/>
    <s v="P42100: GENERATION"/>
    <n v="5417"/>
    <n v="5417"/>
    <n v="5417"/>
    <n v="5417"/>
    <n v="5417"/>
    <n v="5417"/>
    <n v="5417"/>
    <n v="5417"/>
    <n v="5417"/>
    <n v="5417"/>
    <n v="5417"/>
    <n v="5417"/>
    <n v="65000"/>
    <n v="19654.850084999998"/>
    <n v="29095.149915000002"/>
  </r>
  <r>
    <s v="PPLETO: TOTAL OPERATING EXPENSE"/>
    <m/>
    <n v="512100"/>
    <s v="MTCE-BOILER PLANT"/>
    <x v="1"/>
    <s v="0301 - TRIMBLE COUNTY COMMON-GENERATION"/>
    <x v="6"/>
    <s v="PNTL: TOTAL NON-LABOR"/>
    <s v="TCTRUK/EQ"/>
    <s v="Road Trucks / Equipt"/>
    <s v="GEN MTC: ALL OTHER MAINT."/>
    <s v="P42100: GENERATION"/>
    <n v="5417"/>
    <n v="5417"/>
    <n v="5417"/>
    <n v="5417"/>
    <n v="5417"/>
    <n v="5417"/>
    <n v="5417"/>
    <n v="5417"/>
    <n v="5417"/>
    <n v="5417"/>
    <n v="5417"/>
    <n v="5417"/>
    <n v="65000"/>
    <n v="19654.850084999998"/>
    <n v="29095.149915000002"/>
  </r>
  <r>
    <s v="PPLETO: TOTAL OPERATING EXPENSE"/>
    <m/>
    <n v="512100"/>
    <s v="MTCE-BOILER PLANT"/>
    <x v="1"/>
    <s v="0301 - TRIMBLE COUNTY COMMON-GENERATION"/>
    <x v="7"/>
    <s v="PNTL: TOTAL NON-LABOR"/>
    <s v="TCTRUK/EQ"/>
    <s v="Road Trucks / Equipt"/>
    <s v="GEN MTC: ALL OTHER MAINT."/>
    <s v="P42100: GENERATION"/>
    <n v="5417"/>
    <n v="5417"/>
    <n v="5417"/>
    <n v="5417"/>
    <n v="5417"/>
    <n v="5417"/>
    <n v="5417"/>
    <n v="5417"/>
    <n v="5417"/>
    <n v="5417"/>
    <n v="5417"/>
    <n v="5417"/>
    <n v="65000"/>
    <n v="19654.850084999998"/>
    <n v="29095.149915000002"/>
  </r>
  <r>
    <s v="PPLETO: TOTAL OPERATING EXPENSE"/>
    <m/>
    <n v="512100"/>
    <s v="MTCE-BOILER PLANT"/>
    <x v="1"/>
    <s v="0301 - TRIMBLE COUNTY COMMON-GENERATION"/>
    <x v="8"/>
    <s v="PNTL: TOTAL NON-LABOR"/>
    <s v="TCTRUK/EQ"/>
    <s v="Road Trucks / Equipt"/>
    <s v="GEN MTC: ALL OTHER MAINT."/>
    <s v="P42100: GENERATION"/>
    <n v="5417"/>
    <n v="5417"/>
    <n v="5417"/>
    <n v="5417"/>
    <n v="5417"/>
    <n v="5417"/>
    <n v="5417"/>
    <n v="5417"/>
    <n v="5417"/>
    <n v="5417"/>
    <n v="5417"/>
    <n v="5417"/>
    <n v="65000"/>
    <n v="19654.850084999998"/>
    <n v="29095.149915000002"/>
  </r>
  <r>
    <s v="PPLETO: TOTAL OPERATING EXPENSE"/>
    <m/>
    <n v="512100"/>
    <s v="MTCE-BOILER PLANT"/>
    <x v="1"/>
    <s v="0301 - TRIMBLE COUNTY COMMON-GENERATION"/>
    <x v="9"/>
    <s v="PNTL: TOTAL NON-LABOR"/>
    <s v="TCTRUK/EQ"/>
    <s v="Road Trucks / Equipt"/>
    <s v="GEN MTC: ALL OTHER MAINT."/>
    <s v="P42100: GENERATION"/>
    <n v="5417"/>
    <n v="5417"/>
    <n v="5417"/>
    <n v="5417"/>
    <n v="5417"/>
    <n v="5417"/>
    <n v="5417"/>
    <n v="5417"/>
    <n v="5417"/>
    <n v="5417"/>
    <n v="5417"/>
    <n v="5417"/>
    <n v="65000"/>
    <n v="19654.850084999998"/>
    <n v="29095.149915000002"/>
  </r>
  <r>
    <s v="PPLETO: TOTAL OPERATING EXPENSE"/>
    <m/>
    <n v="512017"/>
    <s v="MTCE-SLUDGE STAB SYS"/>
    <x v="1"/>
    <s v="0301 - TRIMBLE COUNTY COMMON-GENERATION"/>
    <x v="5"/>
    <s v="PNTL: TOTAL NON-LABOR"/>
    <s v="TC-AH-"/>
    <s v="Ash Handling - 002650"/>
    <s v="GEN MTC: CCP DISPOSAL"/>
    <s v="P42100: GENERATION"/>
    <n v="5417"/>
    <n v="5417"/>
    <n v="5417"/>
    <n v="5417"/>
    <n v="5417"/>
    <n v="5417"/>
    <n v="5417"/>
    <n v="5417"/>
    <n v="5417"/>
    <n v="5417"/>
    <n v="5417"/>
    <n v="5417"/>
    <n v="65000"/>
    <n v="19654.850084999998"/>
    <n v="29095.149915000002"/>
  </r>
  <r>
    <s v="PPLETO: TOTAL OPERATING EXPENSE"/>
    <m/>
    <n v="512017"/>
    <s v="MTCE-SLUDGE STAB SYS"/>
    <x v="1"/>
    <s v="0301 - TRIMBLE COUNTY COMMON-GENERATION"/>
    <x v="6"/>
    <s v="PNTL: TOTAL NON-LABOR"/>
    <s v="TC-AH-"/>
    <s v="Ash Handling - 002650"/>
    <s v="GEN MTC: CCP DISPOSAL"/>
    <s v="P42100: GENERATION"/>
    <n v="5417"/>
    <n v="5417"/>
    <n v="5417"/>
    <n v="5417"/>
    <n v="5417"/>
    <n v="5417"/>
    <n v="5417"/>
    <n v="5417"/>
    <n v="5417"/>
    <n v="5417"/>
    <n v="5417"/>
    <n v="5417"/>
    <n v="65000"/>
    <n v="19654.850084999998"/>
    <n v="29095.149915000002"/>
  </r>
  <r>
    <s v="PPLETO: TOTAL OPERATING EXPENSE"/>
    <m/>
    <n v="512017"/>
    <s v="MTCE-SLUDGE STAB SYS"/>
    <x v="1"/>
    <s v="0301 - TRIMBLE COUNTY COMMON-GENERATION"/>
    <x v="7"/>
    <s v="PNTL: TOTAL NON-LABOR"/>
    <s v="TC-AH-"/>
    <s v="Ash Handling - 002650"/>
    <s v="GEN MTC: CCP DISPOSAL"/>
    <s v="P42100: GENERATION"/>
    <n v="5417"/>
    <n v="5417"/>
    <n v="5417"/>
    <n v="5417"/>
    <n v="5417"/>
    <n v="5417"/>
    <n v="5417"/>
    <n v="5417"/>
    <n v="5417"/>
    <n v="5417"/>
    <n v="5417"/>
    <n v="5417"/>
    <n v="65000"/>
    <n v="19654.850084999998"/>
    <n v="29095.149915000002"/>
  </r>
  <r>
    <s v="PPLETO: TOTAL OPERATING EXPENSE"/>
    <m/>
    <n v="512017"/>
    <s v="MTCE-SLUDGE STAB SYS"/>
    <x v="1"/>
    <s v="0301 - TRIMBLE COUNTY COMMON-GENERATION"/>
    <x v="8"/>
    <s v="PNTL: TOTAL NON-LABOR"/>
    <s v="TC-AH-"/>
    <s v="Ash Handling - 002650"/>
    <s v="GEN MTC: CCP DISPOSAL"/>
    <s v="P42100: GENERATION"/>
    <n v="5417"/>
    <n v="5417"/>
    <n v="5417"/>
    <n v="5417"/>
    <n v="5417"/>
    <n v="5417"/>
    <n v="5417"/>
    <n v="5417"/>
    <n v="5417"/>
    <n v="5417"/>
    <n v="5417"/>
    <n v="5417"/>
    <n v="65000"/>
    <n v="19654.850084999998"/>
    <n v="29095.149915000002"/>
  </r>
  <r>
    <s v="PPLETO: TOTAL OPERATING EXPENSE"/>
    <m/>
    <n v="512017"/>
    <s v="MTCE-SLUDGE STAB SYS"/>
    <x v="1"/>
    <s v="0301 - TRIMBLE COUNTY COMMON-GENERATION"/>
    <x v="9"/>
    <s v="PNTL: TOTAL NON-LABOR"/>
    <s v="TC-AH-"/>
    <s v="Ash Handling - 002650"/>
    <s v="GEN MTC: CCP DISPOSAL"/>
    <s v="P42100: GENERATION"/>
    <n v="5417"/>
    <n v="5417"/>
    <n v="5417"/>
    <n v="5417"/>
    <n v="5417"/>
    <n v="5417"/>
    <n v="5417"/>
    <n v="5417"/>
    <n v="5417"/>
    <n v="5417"/>
    <n v="5417"/>
    <n v="5417"/>
    <n v="65000"/>
    <n v="19654.850084999998"/>
    <n v="29095.149915000002"/>
  </r>
  <r>
    <s v="PPLETO: TOTAL OPERATING EXPENSE"/>
    <m/>
    <n v="501990"/>
    <s v="FUEL HANDLING - INDIRECT"/>
    <x v="1"/>
    <s v="0301 - TRIMBLE COUNTY COMMON-GENERATION"/>
    <x v="0"/>
    <s v="PLTL: TOTAL LABOR"/>
    <s v="TCOPSLABR"/>
    <s v="TC Operations Labor"/>
    <s v="GEN OPS: PLANT OPERATION"/>
    <s v="P42100: GENERATION"/>
    <n v="5423"/>
    <n v="4835"/>
    <n v="4865"/>
    <n v="5076"/>
    <n v="5014"/>
    <n v="4739"/>
    <n v="5193"/>
    <n v="5276"/>
    <n v="5115"/>
    <n v="5505"/>
    <n v="4286"/>
    <n v="4726"/>
    <n v="60053"/>
    <n v="18158.964802376999"/>
    <n v="26880.785197623001"/>
  </r>
  <r>
    <s v="PPLETO: TOTAL OPERATING EXPENSE"/>
    <m/>
    <n v="500900"/>
    <s v="OPER SUPER/ENG - INDIRECT"/>
    <x v="1"/>
    <s v="0321 - TRIMBLE COUNTY 2 - GENERATION"/>
    <x v="1"/>
    <s v="PLTL: TOTAL LABOR"/>
    <s v="MA41LGE"/>
    <s v="MA41LGE"/>
    <s v="OTHER"/>
    <s v="P42100: GENERATION"/>
    <n v="5451"/>
    <n v="10993"/>
    <n v="12409"/>
    <n v="12504"/>
    <n v="14050"/>
    <n v="16927"/>
    <n v="15146"/>
    <n v="14369"/>
    <n v="16215"/>
    <n v="13589"/>
    <n v="23255"/>
    <n v="21235"/>
    <n v="176142"/>
    <n v="0"/>
    <n v="132106.5"/>
  </r>
  <r>
    <s v="PPLETO: TOTAL OPERATING EXPENSE"/>
    <m/>
    <n v="501090"/>
    <s v="FUEL HANDLING"/>
    <x v="1"/>
    <s v="0321 - TRIMBLE COUNTY 2 - GENERATION"/>
    <x v="2"/>
    <s v="PLTL: TOTAL LABOR"/>
    <s v="MA41KU"/>
    <s v="MA41KU TC2"/>
    <s v="OTHER"/>
    <s v="P42100: GENERATION"/>
    <n v="5522"/>
    <n v="4962"/>
    <n v="4922"/>
    <n v="5110"/>
    <n v="5015"/>
    <n v="4717"/>
    <n v="5153"/>
    <n v="5366"/>
    <n v="5160"/>
    <n v="5588"/>
    <n v="4204"/>
    <n v="4494"/>
    <n v="60212"/>
    <n v="0"/>
    <n v="45159"/>
  </r>
  <r>
    <s v="PPLETO: TOTAL OPERATING EXPENSE"/>
    <m/>
    <n v="512100"/>
    <s v="MTCE-BOILER PLANT"/>
    <x v="1"/>
    <s v="0301 - TRIMBLE COUNTY COMMON-GENERATION"/>
    <x v="0"/>
    <s v="PNTL: TOTAL NON-LABOR"/>
    <s v="TCTRUK/EQ"/>
    <s v="Road Trucks / Equipt"/>
    <s v="GEN MTC: ALL OTHER MAINT."/>
    <s v="P42100: GENERATION"/>
    <n v="5525"/>
    <n v="5525"/>
    <n v="5525"/>
    <n v="5525"/>
    <n v="5525"/>
    <n v="5525"/>
    <n v="5525"/>
    <n v="5525"/>
    <n v="5525"/>
    <n v="5525"/>
    <n v="5525"/>
    <n v="5525"/>
    <n v="66300"/>
    <n v="20047.947086699998"/>
    <n v="29677.052913300002"/>
  </r>
  <r>
    <s v="PPLETO: TOTAL OPERATING EXPENSE"/>
    <m/>
    <n v="512017"/>
    <s v="MTCE-SLUDGE STAB SYS"/>
    <x v="1"/>
    <s v="0301 - TRIMBLE COUNTY COMMON-GENERATION"/>
    <x v="0"/>
    <s v="PNTL: TOTAL NON-LABOR"/>
    <s v="TC-AH-"/>
    <s v="Ash Handling - 002650"/>
    <s v="GEN MTC: CCP DISPOSAL"/>
    <s v="P42100: GENERATION"/>
    <n v="5579"/>
    <n v="5579"/>
    <n v="5579"/>
    <n v="5579"/>
    <n v="5579"/>
    <n v="5579"/>
    <n v="5579"/>
    <n v="5579"/>
    <n v="5579"/>
    <n v="5579"/>
    <n v="5579"/>
    <n v="5579"/>
    <n v="66950"/>
    <n v="20244.495587549998"/>
    <n v="29968.004412450002"/>
  </r>
  <r>
    <s v="PPLETO: TOTAL OPERATING EXPENSE"/>
    <m/>
    <n v="501990"/>
    <s v="FUEL HANDLING - INDIRECT"/>
    <x v="1"/>
    <s v="0301 - TRIMBLE COUNTY COMMON-GENERATION"/>
    <x v="1"/>
    <s v="PLTL: TOTAL LABOR"/>
    <s v="TCOPSLABR"/>
    <s v="TC Operations Labor"/>
    <s v="GEN OPS: PLANT OPERATION"/>
    <s v="P42100: GENERATION"/>
    <n v="5586"/>
    <n v="4981"/>
    <n v="5011"/>
    <n v="5228"/>
    <n v="5164"/>
    <n v="4881"/>
    <n v="5348"/>
    <n v="5434"/>
    <n v="5268"/>
    <n v="5670"/>
    <n v="4415"/>
    <n v="4868"/>
    <n v="61854"/>
    <n v="18703.555340886"/>
    <n v="27686.944659114"/>
  </r>
  <r>
    <s v="PPLETO: TOTAL OPERATING EXPENSE"/>
    <m/>
    <n v="512100"/>
    <s v="MTCE-BOILER PLANT"/>
    <x v="1"/>
    <s v="0301 - TRIMBLE COUNTY COMMON-GENERATION"/>
    <x v="5"/>
    <s v="PNTL: TOTAL NON-LABOR"/>
    <n v="124642"/>
    <s v="LGE VP Pwr Prod"/>
    <s v="GEN OPS: PLANT OPERATION"/>
    <s v="P42100: GENERATION"/>
    <n v="5590"/>
    <n v="5590"/>
    <n v="5590"/>
    <n v="5590"/>
    <n v="5590"/>
    <n v="5590"/>
    <n v="5590"/>
    <n v="5590"/>
    <n v="5590"/>
    <n v="5590"/>
    <n v="5590"/>
    <n v="5590"/>
    <n v="67081"/>
    <n v="20284.107670029"/>
    <n v="30026.642329971"/>
  </r>
  <r>
    <s v="PPLETO: TOTAL OPERATING EXPENSE"/>
    <m/>
    <n v="512100"/>
    <s v="MTCE-BOILER PLANT"/>
    <x v="1"/>
    <s v="0301 - TRIMBLE COUNTY COMMON-GENERATION"/>
    <x v="6"/>
    <s v="PNTL: TOTAL NON-LABOR"/>
    <n v="124642"/>
    <s v="LGE VP Pwr Prod"/>
    <s v="GEN OPS: PLANT OPERATION"/>
    <s v="P42100: GENERATION"/>
    <n v="5590"/>
    <n v="5590"/>
    <n v="5590"/>
    <n v="5590"/>
    <n v="5590"/>
    <n v="5590"/>
    <n v="5590"/>
    <n v="5590"/>
    <n v="5590"/>
    <n v="5590"/>
    <n v="5590"/>
    <n v="5590"/>
    <n v="67081"/>
    <n v="20284.107670029"/>
    <n v="30026.642329971"/>
  </r>
  <r>
    <s v="PPLETO: TOTAL OPERATING EXPENSE"/>
    <m/>
    <n v="512100"/>
    <s v="MTCE-BOILER PLANT"/>
    <x v="1"/>
    <s v="0301 - TRIMBLE COUNTY COMMON-GENERATION"/>
    <x v="7"/>
    <s v="PNTL: TOTAL NON-LABOR"/>
    <n v="124642"/>
    <s v="LGE VP Pwr Prod"/>
    <s v="GEN OPS: PLANT OPERATION"/>
    <s v="P42100: GENERATION"/>
    <n v="5590"/>
    <n v="5590"/>
    <n v="5590"/>
    <n v="5590"/>
    <n v="5590"/>
    <n v="5590"/>
    <n v="5590"/>
    <n v="5590"/>
    <n v="5590"/>
    <n v="5590"/>
    <n v="5590"/>
    <n v="5590"/>
    <n v="67081"/>
    <n v="20284.107670029"/>
    <n v="30026.642329971"/>
  </r>
  <r>
    <s v="PPLETO: TOTAL OPERATING EXPENSE"/>
    <m/>
    <n v="512100"/>
    <s v="MTCE-BOILER PLANT"/>
    <x v="1"/>
    <s v="0301 - TRIMBLE COUNTY COMMON-GENERATION"/>
    <x v="8"/>
    <s v="PNTL: TOTAL NON-LABOR"/>
    <n v="124642"/>
    <s v="LGE VP Pwr Prod"/>
    <s v="GEN OPS: PLANT OPERATION"/>
    <s v="P42100: GENERATION"/>
    <n v="5590"/>
    <n v="5590"/>
    <n v="5590"/>
    <n v="5590"/>
    <n v="5590"/>
    <n v="5590"/>
    <n v="5590"/>
    <n v="5590"/>
    <n v="5590"/>
    <n v="5590"/>
    <n v="5590"/>
    <n v="5590"/>
    <n v="67081"/>
    <n v="20284.107670029"/>
    <n v="30026.642329971"/>
  </r>
  <r>
    <s v="PPLETO: TOTAL OPERATING EXPENSE"/>
    <m/>
    <n v="500900"/>
    <s v="OPER SUPER/ENG - INDIRECT"/>
    <x v="1"/>
    <s v="0321 - TRIMBLE COUNTY 2 - GENERATION"/>
    <x v="2"/>
    <s v="PLTL: TOTAL LABOR"/>
    <s v="MA41LGE"/>
    <s v="MA41LGE"/>
    <s v="OTHER"/>
    <s v="P42100: GENERATION"/>
    <n v="5614"/>
    <n v="11322"/>
    <n v="12781"/>
    <n v="12879"/>
    <n v="14471"/>
    <n v="17434"/>
    <n v="15600"/>
    <n v="14800"/>
    <n v="16701"/>
    <n v="13997"/>
    <n v="23952"/>
    <n v="21871"/>
    <n v="181422"/>
    <n v="0"/>
    <n v="136066.5"/>
  </r>
  <r>
    <s v="PPLETO: TOTAL OPERATING EXPENSE"/>
    <m/>
    <n v="511100"/>
    <s v="MTCE-STRUCTURES"/>
    <x v="1"/>
    <s v="0321 - TRIMBLE COUNTY 2 - GENERATION"/>
    <x v="8"/>
    <s v="PLTL: TOTAL LABOR"/>
    <s v="MA40LGE"/>
    <s v="MASS ALLOC 40 BUDGET"/>
    <s v="GEN O M: OTHER"/>
    <s v="P42100: GENERATION"/>
    <n v="5626"/>
    <n v="5326"/>
    <n v="5039"/>
    <n v="5255"/>
    <n v="5470"/>
    <n v="4613"/>
    <n v="5364"/>
    <n v="5495"/>
    <n v="5016"/>
    <n v="5732"/>
    <n v="4678"/>
    <n v="4536"/>
    <n v="62149"/>
    <n v="0"/>
    <n v="46611.75"/>
  </r>
  <r>
    <s v="PPLETO: TOTAL OPERATING EXPENSE"/>
    <m/>
    <n v="512100"/>
    <s v="MTCE-BOILER PLANT"/>
    <x v="1"/>
    <s v="0301 - TRIMBLE COUNTY COMMON-GENERATION"/>
    <x v="1"/>
    <s v="PNTL: TOTAL NON-LABOR"/>
    <s v="TCTRUK/EQ"/>
    <s v="Road Trucks / Equipt"/>
    <s v="GEN MTC: ALL OTHER MAINT."/>
    <s v="P42100: GENERATION"/>
    <n v="5636"/>
    <n v="5636"/>
    <n v="5636"/>
    <n v="5636"/>
    <n v="5636"/>
    <n v="5636"/>
    <n v="5636"/>
    <n v="5636"/>
    <n v="5636"/>
    <n v="5636"/>
    <n v="5636"/>
    <n v="5636"/>
    <n v="67626"/>
    <n v="20448.906028433998"/>
    <n v="30270.593971566002"/>
  </r>
  <r>
    <s v="PPLETO: TOTAL OPERATING EXPENSE"/>
    <m/>
    <n v="501090"/>
    <s v="FUEL HANDLING"/>
    <x v="1"/>
    <s v="0321 - TRIMBLE COUNTY 2 - GENERATION"/>
    <x v="7"/>
    <s v="PLTL: TOTAL LABOR"/>
    <s v="MA40LGE"/>
    <s v="MASS ALLOC 40 BUDGET"/>
    <s v="GEN O M: OTHER"/>
    <s v="P42100: GENERATION"/>
    <n v="5638"/>
    <n v="5349"/>
    <n v="5836"/>
    <n v="4908"/>
    <n v="5642"/>
    <n v="5404"/>
    <n v="4965"/>
    <n v="6014"/>
    <n v="5187"/>
    <n v="5723"/>
    <n v="5157"/>
    <n v="4279"/>
    <n v="64101"/>
    <n v="0"/>
    <n v="48075.75"/>
  </r>
  <r>
    <s v="PPLETO: TOTAL OPERATING EXPENSE"/>
    <m/>
    <n v="501090"/>
    <s v="FUEL HANDLING"/>
    <x v="1"/>
    <s v="0321 - TRIMBLE COUNTY 2 - GENERATION"/>
    <x v="3"/>
    <s v="PLTL: TOTAL LABOR"/>
    <s v="MA41KU"/>
    <s v="MA41KU TC2"/>
    <s v="OTHER"/>
    <s v="P42100: GENERATION"/>
    <n v="5688"/>
    <n v="5111"/>
    <n v="5070"/>
    <n v="5263"/>
    <n v="5165"/>
    <n v="4858"/>
    <n v="5308"/>
    <n v="5527"/>
    <n v="5314"/>
    <n v="5755"/>
    <n v="4330"/>
    <n v="4629"/>
    <n v="62019"/>
    <n v="0"/>
    <n v="46514.25"/>
  </r>
  <r>
    <s v="PPLETO: TOTAL OPERATING EXPENSE"/>
    <m/>
    <n v="512100"/>
    <s v="MTCE-BOILER PLANT"/>
    <x v="1"/>
    <s v="0301 - TRIMBLE COUNTY COMMON-GENERATION"/>
    <x v="9"/>
    <s v="PNTL: TOTAL NON-LABOR"/>
    <n v="124642"/>
    <s v="LGE VP Pwr Prod"/>
    <s v="GEN OPS: PLANT OPERATION"/>
    <s v="P42100: GENERATION"/>
    <n v="5702"/>
    <n v="5702"/>
    <n v="5702"/>
    <n v="5702"/>
    <n v="5702"/>
    <n v="5702"/>
    <n v="5702"/>
    <n v="5702"/>
    <n v="5702"/>
    <n v="5702"/>
    <n v="5702"/>
    <n v="5702"/>
    <n v="68420"/>
    <n v="20688.99758178"/>
    <n v="30626.00241822"/>
  </r>
  <r>
    <s v="PPLETO: TOTAL OPERATING EXPENSE"/>
    <m/>
    <n v="926106"/>
    <s v="FASB 106 (OPEB) SERVICE COST - BURDENS"/>
    <x v="1"/>
    <s v="0321 - TRIMBLE COUNTY 2 - GENERATION"/>
    <x v="6"/>
    <s v="PLTL: TOTAL LABOR"/>
    <s v="MA41KU"/>
    <s v="MA41KU TC2"/>
    <s v="OTHER"/>
    <s v="P42100: GENERATION"/>
    <n v="5720"/>
    <n v="5738"/>
    <n v="6260"/>
    <n v="5612"/>
    <n v="5765"/>
    <n v="5761"/>
    <n v="5392"/>
    <n v="6478"/>
    <n v="5991"/>
    <n v="5855"/>
    <n v="5566"/>
    <n v="5030"/>
    <n v="69169"/>
    <n v="0"/>
    <n v="51876.75"/>
  </r>
  <r>
    <s v="PPLETO: TOTAL OPERATING EXPENSE"/>
    <m/>
    <n v="512017"/>
    <s v="MTCE-SLUDGE STAB SYS"/>
    <x v="1"/>
    <s v="0301 - TRIMBLE COUNTY COMMON-GENERATION"/>
    <x v="1"/>
    <s v="PNTL: TOTAL NON-LABOR"/>
    <s v="TC-AH-"/>
    <s v="Ash Handling - 002650"/>
    <s v="GEN MTC: CCP DISPOSAL"/>
    <s v="P42100: GENERATION"/>
    <n v="5747"/>
    <n v="5747"/>
    <n v="5747"/>
    <n v="5747"/>
    <n v="5747"/>
    <n v="5747"/>
    <n v="5747"/>
    <n v="5747"/>
    <n v="5747"/>
    <n v="5747"/>
    <n v="5747"/>
    <n v="5747"/>
    <n v="68959"/>
    <n v="20851.981646330998"/>
    <n v="30867.268353669002"/>
  </r>
  <r>
    <s v="PPLETO: TOTAL OPERATING EXPENSE"/>
    <m/>
    <n v="512100"/>
    <s v="MTCE-BOILER PLANT"/>
    <x v="1"/>
    <s v="0301 - TRIMBLE COUNTY COMMON-GENERATION"/>
    <x v="2"/>
    <s v="PNTL: TOTAL NON-LABOR"/>
    <s v="TCTRUK/EQ"/>
    <s v="Road Trucks / Equipt"/>
    <s v="GEN MTC: ALL OTHER MAINT."/>
    <s v="P42100: GENERATION"/>
    <n v="5748"/>
    <n v="5748"/>
    <n v="5748"/>
    <n v="5748"/>
    <n v="5748"/>
    <n v="5748"/>
    <n v="5748"/>
    <n v="5748"/>
    <n v="5748"/>
    <n v="5748"/>
    <n v="5748"/>
    <n v="5748"/>
    <n v="68978"/>
    <n v="20857.726910202"/>
    <n v="30875.773089798"/>
  </r>
  <r>
    <s v="PPLETO: TOTAL OPERATING EXPENSE"/>
    <m/>
    <n v="501990"/>
    <s v="FUEL HANDLING - INDIRECT"/>
    <x v="1"/>
    <s v="0301 - TRIMBLE COUNTY COMMON-GENERATION"/>
    <x v="2"/>
    <s v="PLTL: TOTAL LABOR"/>
    <s v="TCOPSLABR"/>
    <s v="TC Operations Labor"/>
    <s v="GEN OPS: PLANT OPERATION"/>
    <s v="P42100: GENERATION"/>
    <n v="5753"/>
    <n v="5130"/>
    <n v="5161"/>
    <n v="5385"/>
    <n v="5319"/>
    <n v="5028"/>
    <n v="5509"/>
    <n v="5597"/>
    <n v="5426"/>
    <n v="5840"/>
    <n v="4547"/>
    <n v="5014"/>
    <n v="63708"/>
    <n v="19264.172141772"/>
    <n v="28516.827858228"/>
  </r>
  <r>
    <s v="PPLETO: TOTAL OPERATING EXPENSE"/>
    <m/>
    <n v="511100"/>
    <s v="MTCE-STRUCTURES"/>
    <x v="1"/>
    <s v="0321 - TRIMBLE COUNTY 2 - GENERATION"/>
    <x v="9"/>
    <s v="PLTL: TOTAL LABOR"/>
    <s v="MA40LGE"/>
    <s v="MASS ALLOC 40 BUDGET"/>
    <s v="GEN O M: OTHER"/>
    <s v="P42100: GENERATION"/>
    <n v="5766"/>
    <n v="5166"/>
    <n v="5161"/>
    <n v="5379"/>
    <n v="5303"/>
    <n v="5005"/>
    <n v="5481"/>
    <n v="5624"/>
    <n v="5425"/>
    <n v="5865"/>
    <n v="4490"/>
    <n v="4909"/>
    <n v="63572"/>
    <n v="0"/>
    <n v="47679"/>
  </r>
  <r>
    <s v="PPLETO: TOTAL OPERATING EXPENSE"/>
    <m/>
    <n v="500900"/>
    <s v="OPER SUPER/ENG - INDIRECT"/>
    <x v="1"/>
    <s v="0321 - TRIMBLE COUNTY 2 - GENERATION"/>
    <x v="3"/>
    <s v="PLTL: TOTAL LABOR"/>
    <s v="MA41LGE"/>
    <s v="MA41LGE"/>
    <s v="OTHER"/>
    <s v="P42100: GENERATION"/>
    <n v="5782"/>
    <n v="11662"/>
    <n v="13164"/>
    <n v="13265"/>
    <n v="14906"/>
    <n v="17957"/>
    <n v="16068"/>
    <n v="15244"/>
    <n v="17203"/>
    <n v="14417"/>
    <n v="24671"/>
    <n v="22528"/>
    <n v="186868"/>
    <n v="0"/>
    <n v="140151"/>
  </r>
  <r>
    <s v="PPLETO: TOTAL OPERATING EXPENSE"/>
    <m/>
    <n v="512100"/>
    <s v="MTCE-BOILER PLANT"/>
    <x v="1"/>
    <s v="0301 - TRIMBLE COUNTY COMMON-GENERATION"/>
    <x v="0"/>
    <s v="PNTL: TOTAL NON-LABOR"/>
    <n v="124642"/>
    <s v="LGE VP Pwr Prod"/>
    <s v="GEN OPS: PLANT OPERATION"/>
    <s v="P42100: GENERATION"/>
    <n v="5816"/>
    <n v="5816"/>
    <n v="5816"/>
    <n v="5816"/>
    <n v="5816"/>
    <n v="5816"/>
    <n v="5816"/>
    <n v="5816"/>
    <n v="5816"/>
    <n v="5816"/>
    <n v="5816"/>
    <n v="5816"/>
    <n v="69788"/>
    <n v="21102.656580491999"/>
    <n v="31238.343419508001"/>
  </r>
  <r>
    <s v="PPLETO: TOTAL OPERATING EXPENSE"/>
    <m/>
    <n v="501090"/>
    <s v="FUEL HANDLING"/>
    <x v="1"/>
    <s v="0321 - TRIMBLE COUNTY 2 - GENERATION"/>
    <x v="4"/>
    <s v="PLTL: TOTAL LABOR"/>
    <s v="MA41KU"/>
    <s v="MA41KU TC2"/>
    <s v="OTHER"/>
    <s v="P42100: GENERATION"/>
    <n v="5858"/>
    <n v="5265"/>
    <n v="5222"/>
    <n v="5422"/>
    <n v="5320"/>
    <n v="5004"/>
    <n v="5467"/>
    <n v="5693"/>
    <n v="5474"/>
    <n v="5928"/>
    <n v="4460"/>
    <n v="4768"/>
    <n v="63882"/>
    <n v="0"/>
    <n v="47911.5"/>
  </r>
  <r>
    <s v="PPLETO: TOTAL OPERATING EXPENSE"/>
    <m/>
    <n v="512100"/>
    <s v="MTCE-BOILER PLANT"/>
    <x v="1"/>
    <s v="0301 - TRIMBLE COUNTY COMMON-GENERATION"/>
    <x v="3"/>
    <s v="PNTL: TOTAL NON-LABOR"/>
    <s v="TCTRUK/EQ"/>
    <s v="Road Trucks / Equipt"/>
    <s v="GEN MTC: ALL OTHER MAINT."/>
    <s v="P42100: GENERATION"/>
    <n v="5863"/>
    <n v="5863"/>
    <n v="5863"/>
    <n v="5863"/>
    <n v="5863"/>
    <n v="5863"/>
    <n v="5863"/>
    <n v="5863"/>
    <n v="5863"/>
    <n v="5863"/>
    <n v="5863"/>
    <n v="5863"/>
    <n v="70356"/>
    <n v="21274.409732003998"/>
    <n v="31492.590267996002"/>
  </r>
  <r>
    <s v="PPLETO: TOTAL OPERATING EXPENSE"/>
    <m/>
    <n v="926106"/>
    <s v="FASB 106 (OPEB) SERVICE COST - BURDENS"/>
    <x v="1"/>
    <s v="0321 - TRIMBLE COUNTY 2 - GENERATION"/>
    <x v="7"/>
    <s v="PLTL: TOTAL LABOR"/>
    <s v="MA41KU"/>
    <s v="MA41KU TC2"/>
    <s v="OTHER"/>
    <s v="P42100: GENERATION"/>
    <n v="5868"/>
    <n v="5572"/>
    <n v="6078"/>
    <n v="5131"/>
    <n v="5902"/>
    <n v="5661"/>
    <n v="5297"/>
    <n v="6372"/>
    <n v="5497"/>
    <n v="6074"/>
    <n v="5472"/>
    <n v="4615"/>
    <n v="67540"/>
    <n v="0"/>
    <n v="50655"/>
  </r>
  <r>
    <s v="PPLETO: TOTAL OPERATING EXPENSE"/>
    <m/>
    <n v="926106"/>
    <s v="FASB 106 (OPEB) SERVICE COST - BURDENS"/>
    <x v="1"/>
    <s v="0321 - TRIMBLE COUNTY 2 - GENERATION"/>
    <x v="5"/>
    <s v="PLTL: TOTAL LABOR"/>
    <s v="MA41KU"/>
    <s v="MA41KU TC2"/>
    <s v="OTHER"/>
    <s v="P42100: GENERATION"/>
    <n v="5886"/>
    <n v="5904"/>
    <n v="6444"/>
    <n v="6031"/>
    <n v="5696"/>
    <n v="5942"/>
    <n v="5815"/>
    <n v="6371"/>
    <n v="6090"/>
    <n v="6035"/>
    <n v="5656"/>
    <n v="5457"/>
    <n v="71330"/>
    <n v="0"/>
    <n v="53497.5"/>
  </r>
  <r>
    <s v="PPLETO: TOTAL OPERATING EXPENSE"/>
    <m/>
    <n v="512017"/>
    <s v="MTCE-SLUDGE STAB SYS"/>
    <x v="1"/>
    <s v="0301 - TRIMBLE COUNTY COMMON-GENERATION"/>
    <x v="2"/>
    <s v="PNTL: TOTAL NON-LABOR"/>
    <s v="TC-AH-"/>
    <s v="Ash Handling - 002650"/>
    <s v="GEN MTC: CCP DISPOSAL"/>
    <s v="P42100: GENERATION"/>
    <n v="5919"/>
    <n v="5919"/>
    <n v="5919"/>
    <n v="5919"/>
    <n v="5919"/>
    <n v="5919"/>
    <n v="5919"/>
    <n v="5919"/>
    <n v="5919"/>
    <n v="5919"/>
    <n v="5919"/>
    <n v="5919"/>
    <n v="71026"/>
    <n v="21477.005879034001"/>
    <n v="31792.494120965999"/>
  </r>
  <r>
    <s v="PPLETO: TOTAL OPERATING EXPENSE"/>
    <m/>
    <n v="501990"/>
    <s v="FUEL HANDLING - INDIRECT"/>
    <x v="1"/>
    <s v="0301 - TRIMBLE COUNTY COMMON-GENERATION"/>
    <x v="3"/>
    <s v="PLTL: TOTAL LABOR"/>
    <s v="TCOPSLABR"/>
    <s v="TC Operations Labor"/>
    <s v="GEN OPS: PLANT OPERATION"/>
    <s v="P42100: GENERATION"/>
    <n v="5926"/>
    <n v="5284"/>
    <n v="5316"/>
    <n v="5546"/>
    <n v="5479"/>
    <n v="5179"/>
    <n v="5674"/>
    <n v="5765"/>
    <n v="5589"/>
    <n v="6016"/>
    <n v="4684"/>
    <n v="5164"/>
    <n v="65621"/>
    <n v="19842.629498889"/>
    <n v="29373.120501111"/>
  </r>
  <r>
    <s v="PPLETO: TOTAL OPERATING EXPENSE"/>
    <m/>
    <n v="512100"/>
    <s v="MTCE-BOILER PLANT"/>
    <x v="1"/>
    <s v="0301 - TRIMBLE COUNTY COMMON-GENERATION"/>
    <x v="1"/>
    <s v="PNTL: TOTAL NON-LABOR"/>
    <n v="124642"/>
    <s v="LGE VP Pwr Prod"/>
    <s v="GEN OPS: PLANT OPERATION"/>
    <s v="P42100: GENERATION"/>
    <n v="5932"/>
    <n v="5932"/>
    <n v="5932"/>
    <n v="5932"/>
    <n v="5932"/>
    <n v="5932"/>
    <n v="5932"/>
    <n v="5932"/>
    <n v="5932"/>
    <n v="5932"/>
    <n v="5932"/>
    <n v="5932"/>
    <n v="71184"/>
    <n v="21524.782283855999"/>
    <n v="31863.217716144001"/>
  </r>
  <r>
    <s v="PPLETO: TOTAL OPERATING EXPENSE"/>
    <m/>
    <n v="511100"/>
    <s v="MTCE-STRUCTURES"/>
    <x v="1"/>
    <s v="0321 - TRIMBLE COUNTY 2 - GENERATION"/>
    <x v="0"/>
    <s v="PLTL: TOTAL LABOR"/>
    <s v="MA40LGE"/>
    <s v="MASS ALLOC 40 BUDGET"/>
    <s v="GEN O M: OTHER"/>
    <s v="P42100: GENERATION"/>
    <n v="5939"/>
    <n v="5321"/>
    <n v="5316"/>
    <n v="5540"/>
    <n v="5462"/>
    <n v="5155"/>
    <n v="5645"/>
    <n v="5792"/>
    <n v="5588"/>
    <n v="6041"/>
    <n v="4625"/>
    <n v="5056"/>
    <n v="65479"/>
    <n v="0"/>
    <n v="49109.25"/>
  </r>
  <r>
    <s v="PPLETO: TOTAL OPERATING EXPENSE"/>
    <m/>
    <n v="500900"/>
    <s v="OPER SUPER/ENG - INDIRECT"/>
    <x v="1"/>
    <s v="0321 - TRIMBLE COUNTY 2 - GENERATION"/>
    <x v="4"/>
    <s v="PLTL: TOTAL LABOR"/>
    <s v="MA41LGE"/>
    <s v="MA41LGE"/>
    <s v="OTHER"/>
    <s v="P42100: GENERATION"/>
    <n v="5956"/>
    <n v="12012"/>
    <n v="13560"/>
    <n v="13664"/>
    <n v="15353"/>
    <n v="18496"/>
    <n v="16551"/>
    <n v="15702"/>
    <n v="17719"/>
    <n v="14850"/>
    <n v="25412"/>
    <n v="23204"/>
    <n v="192480"/>
    <n v="0"/>
    <n v="144360"/>
  </r>
  <r>
    <s v="PPLETO: TOTAL OPERATING EXPENSE"/>
    <m/>
    <n v="926106"/>
    <s v="FASB 106 (OPEB) SERVICE COST - BURDENS"/>
    <x v="1"/>
    <s v="0321 - TRIMBLE COUNTY 2 - GENERATION"/>
    <x v="9"/>
    <s v="PLTL: TOTAL LABOR"/>
    <s v="MA41KU"/>
    <s v="MA41KU TC2"/>
    <s v="OTHER"/>
    <s v="P42100: GENERATION"/>
    <n v="5965"/>
    <n v="5368"/>
    <n v="5328"/>
    <n v="5544"/>
    <n v="5453"/>
    <n v="5139"/>
    <n v="5622"/>
    <n v="5827"/>
    <n v="5597"/>
    <n v="6072"/>
    <n v="4577"/>
    <n v="4951"/>
    <n v="65441"/>
    <n v="0"/>
    <n v="49080.75"/>
  </r>
  <r>
    <s v="PPLETO: TOTAL OPERATING EXPENSE"/>
    <m/>
    <n v="512100"/>
    <s v="MTCE-BOILER PLANT"/>
    <x v="1"/>
    <s v="0301 - TRIMBLE COUNTY COMMON-GENERATION"/>
    <x v="4"/>
    <s v="PNTL: TOTAL NON-LABOR"/>
    <s v="TCTRUK/EQ"/>
    <s v="Road Trucks / Equipt"/>
    <s v="GEN MTC: ALL OTHER MAINT."/>
    <s v="P42100: GENERATION"/>
    <n v="5981"/>
    <n v="5981"/>
    <n v="5981"/>
    <n v="5981"/>
    <n v="5981"/>
    <n v="5981"/>
    <n v="5981"/>
    <n v="5981"/>
    <n v="5981"/>
    <n v="5981"/>
    <n v="5981"/>
    <n v="5981"/>
    <n v="71766"/>
    <n v="21700.768787694"/>
    <n v="32123.731212306"/>
  </r>
  <r>
    <s v="PPLETO: TOTAL OPERATING EXPENSE"/>
    <m/>
    <n v="512100"/>
    <s v="MTCE-BOILER PLANT"/>
    <x v="1"/>
    <s v="0301 - TRIMBLE COUNTY COMMON-GENERATION"/>
    <x v="2"/>
    <s v="PNTL: TOTAL NON-LABOR"/>
    <n v="124642"/>
    <s v="LGE VP Pwr Prod"/>
    <s v="GEN OPS: PLANT OPERATION"/>
    <s v="P42100: GENERATION"/>
    <n v="6051"/>
    <n v="6051"/>
    <n v="6051"/>
    <n v="6051"/>
    <n v="6051"/>
    <n v="6051"/>
    <n v="6051"/>
    <n v="6051"/>
    <n v="6051"/>
    <n v="6051"/>
    <n v="6051"/>
    <n v="6051"/>
    <n v="72607"/>
    <n v="21955.072309562998"/>
    <n v="32500.177690437002"/>
  </r>
  <r>
    <s v="PPLETO: TOTAL OPERATING EXPENSE"/>
    <m/>
    <n v="926106"/>
    <s v="FASB 106 (OPEB) SERVICE COST - BURDENS"/>
    <x v="1"/>
    <s v="0321 - TRIMBLE COUNTY 2 - GENERATION"/>
    <x v="0"/>
    <s v="PLTL: TOTAL LABOR"/>
    <s v="MA41KU"/>
    <s v="MA41KU TC2"/>
    <s v="OTHER"/>
    <s v="P42100: GENERATION"/>
    <n v="6062"/>
    <n v="5455"/>
    <n v="5414"/>
    <n v="5633"/>
    <n v="5540"/>
    <n v="5221"/>
    <n v="5711"/>
    <n v="5920"/>
    <n v="5687"/>
    <n v="6169"/>
    <n v="4649"/>
    <n v="5027"/>
    <n v="66489"/>
    <n v="0"/>
    <n v="49866.75"/>
  </r>
  <r>
    <s v="PPLETO: TOTAL OPERATING EXPENSE"/>
    <m/>
    <n v="501090"/>
    <s v="FUEL HANDLING"/>
    <x v="1"/>
    <s v="0321 - TRIMBLE COUNTY 2 - GENERATION"/>
    <x v="8"/>
    <s v="PLTL: TOTAL LABOR"/>
    <s v="MA40LGE"/>
    <s v="MASS ALLOC 40 BUDGET"/>
    <s v="GEN O M: OTHER"/>
    <s v="P42100: GENERATION"/>
    <n v="6083"/>
    <n v="5780"/>
    <n v="5423"/>
    <n v="5630"/>
    <n v="5839"/>
    <n v="4884"/>
    <n v="5679"/>
    <n v="5912"/>
    <n v="5371"/>
    <n v="6156"/>
    <n v="4948"/>
    <n v="4642"/>
    <n v="66347"/>
    <n v="0"/>
    <n v="49760.25"/>
  </r>
  <r>
    <s v="PPLETO: TOTAL OPERATING EXPENSE"/>
    <m/>
    <n v="512017"/>
    <s v="MTCE-SLUDGE STAB SYS"/>
    <x v="1"/>
    <s v="0301 - TRIMBLE COUNTY COMMON-GENERATION"/>
    <x v="3"/>
    <s v="PNTL: TOTAL NON-LABOR"/>
    <s v="TC-AH-"/>
    <s v="Ash Handling - 002650"/>
    <s v="GEN MTC: CCP DISPOSAL"/>
    <s v="P42100: GENERATION"/>
    <n v="6096"/>
    <n v="6096"/>
    <n v="6096"/>
    <n v="6096"/>
    <n v="6096"/>
    <n v="6096"/>
    <n v="6096"/>
    <n v="6096"/>
    <n v="6096"/>
    <n v="6096"/>
    <n v="6096"/>
    <n v="6096"/>
    <n v="73158"/>
    <n v="22121.684961822"/>
    <n v="32746.815038178"/>
  </r>
  <r>
    <s v="PPLETO: TOTAL OPERATING EXPENSE"/>
    <m/>
    <n v="925002"/>
    <s v="WORKERS COMP EXPENSE - BURDENS"/>
    <x v="1"/>
    <s v="0321 - TRIMBLE COUNTY 2 - GENERATION"/>
    <x v="8"/>
    <s v="PLTL: TOTAL LABOR"/>
    <s v="MA41KU"/>
    <s v="MA41KU TC2"/>
    <s v="OTHER"/>
    <s v="P42100: GENERATION"/>
    <n v="6102"/>
    <n v="5804"/>
    <n v="5453"/>
    <n v="5677"/>
    <n v="5900"/>
    <n v="4956"/>
    <n v="5765"/>
    <n v="5966"/>
    <n v="5419"/>
    <n v="6219"/>
    <n v="5005"/>
    <n v="4778"/>
    <n v="67044"/>
    <n v="0"/>
    <n v="50283"/>
  </r>
  <r>
    <s v="PPLETO: TOTAL OPERATING EXPENSE"/>
    <m/>
    <n v="501990"/>
    <s v="FUEL HANDLING - INDIRECT"/>
    <x v="1"/>
    <s v="0301 - TRIMBLE COUNTY COMMON-GENERATION"/>
    <x v="4"/>
    <s v="PLTL: TOTAL LABOR"/>
    <s v="TCOPSLABR"/>
    <s v="TC Operations Labor"/>
    <s v="GEN OPS: PLANT OPERATION"/>
    <s v="P42100: GENERATION"/>
    <n v="6104"/>
    <n v="5442"/>
    <n v="5475"/>
    <n v="5713"/>
    <n v="5643"/>
    <n v="5334"/>
    <n v="5844"/>
    <n v="5938"/>
    <n v="5757"/>
    <n v="6196"/>
    <n v="4824"/>
    <n v="5319"/>
    <n v="67591"/>
    <n v="20438.322647618999"/>
    <n v="30254.927352381001"/>
  </r>
  <r>
    <s v="PPLETO: TOTAL OPERATING EXPENSE"/>
    <m/>
    <n v="511100"/>
    <s v="MTCE-STRUCTURES"/>
    <x v="1"/>
    <s v="0321 - TRIMBLE COUNTY 2 - GENERATION"/>
    <x v="1"/>
    <s v="PLTL: TOTAL LABOR"/>
    <s v="MA40LGE"/>
    <s v="MASS ALLOC 40 BUDGET"/>
    <s v="GEN O M: OTHER"/>
    <s v="P42100: GENERATION"/>
    <n v="6117"/>
    <n v="5480"/>
    <n v="5475"/>
    <n v="5706"/>
    <n v="5626"/>
    <n v="5310"/>
    <n v="5814"/>
    <n v="5966"/>
    <n v="5756"/>
    <n v="6222"/>
    <n v="4764"/>
    <n v="5208"/>
    <n v="67444"/>
    <n v="0"/>
    <n v="50583"/>
  </r>
  <r>
    <s v="PPLETO: TOTAL OPERATING EXPENSE"/>
    <m/>
    <n v="926106"/>
    <s v="FASB 106 (OPEB) SERVICE COST - BURDENS"/>
    <x v="1"/>
    <s v="0321 - TRIMBLE COUNTY 2 - GENERATION"/>
    <x v="8"/>
    <s v="PLTL: TOTAL LABOR"/>
    <s v="MA41KU"/>
    <s v="MA41KU TC2"/>
    <s v="OTHER"/>
    <s v="P42100: GENERATION"/>
    <n v="6125"/>
    <n v="5826"/>
    <n v="5473"/>
    <n v="5699"/>
    <n v="5922"/>
    <n v="4974"/>
    <n v="5787"/>
    <n v="5989"/>
    <n v="5439"/>
    <n v="6242"/>
    <n v="5024"/>
    <n v="4796"/>
    <n v="67296"/>
    <n v="0"/>
    <n v="50472"/>
  </r>
  <r>
    <s v="PPLETO: TOTAL OPERATING EXPENSE"/>
    <m/>
    <n v="512100"/>
    <s v="MTCE-BOILER PLANT"/>
    <x v="1"/>
    <s v="0301 - TRIMBLE COUNTY COMMON-GENERATION"/>
    <x v="3"/>
    <s v="PNTL: TOTAL NON-LABOR"/>
    <n v="124642"/>
    <s v="LGE VP Pwr Prod"/>
    <s v="GEN OPS: PLANT OPERATION"/>
    <s v="P42100: GENERATION"/>
    <n v="6171"/>
    <n v="6171"/>
    <n v="6171"/>
    <n v="6171"/>
    <n v="6171"/>
    <n v="6171"/>
    <n v="6171"/>
    <n v="6171"/>
    <n v="6171"/>
    <n v="6171"/>
    <n v="6171"/>
    <n v="6171"/>
    <n v="74058"/>
    <n v="22393.829039921999"/>
    <n v="33149.670960078001"/>
  </r>
  <r>
    <s v="PPLETO: TOTAL OPERATING EXPENSE"/>
    <m/>
    <n v="501090"/>
    <s v="FUEL HANDLING"/>
    <x v="1"/>
    <s v="0321 - TRIMBLE COUNTY 2 - GENERATION"/>
    <x v="9"/>
    <s v="PLTL: TOTAL LABOR"/>
    <s v="MA40LGE"/>
    <s v="MASS ALLOC 40 BUDGET"/>
    <s v="GEN O M: OTHER"/>
    <s v="P42100: GENERATION"/>
    <n v="6239"/>
    <n v="5607"/>
    <n v="5561"/>
    <n v="5774"/>
    <n v="5666"/>
    <n v="5329"/>
    <n v="5822"/>
    <n v="6063"/>
    <n v="5829"/>
    <n v="6313"/>
    <n v="4750"/>
    <n v="5077"/>
    <n v="68030"/>
    <n v="0"/>
    <n v="51022.5"/>
  </r>
  <r>
    <s v="PPLETO: TOTAL OPERATING EXPENSE"/>
    <m/>
    <n v="926106"/>
    <s v="FASB 106 (OPEB) SERVICE COST - BURDENS"/>
    <x v="1"/>
    <s v="0321 - TRIMBLE COUNTY 2 - GENERATION"/>
    <x v="1"/>
    <s v="PLTL: TOTAL LABOR"/>
    <s v="MA41KU"/>
    <s v="MA41KU TC2"/>
    <s v="OTHER"/>
    <s v="P42100: GENERATION"/>
    <n v="6244"/>
    <n v="5619"/>
    <n v="5576"/>
    <n v="5802"/>
    <n v="5706"/>
    <n v="5377"/>
    <n v="5882"/>
    <n v="6098"/>
    <n v="5858"/>
    <n v="6354"/>
    <n v="4789"/>
    <n v="5178"/>
    <n v="68483"/>
    <n v="0"/>
    <n v="51362.25"/>
  </r>
  <r>
    <s v="PPLETO: TOTAL OPERATING EXPENSE"/>
    <m/>
    <n v="512017"/>
    <s v="MTCE-SLUDGE STAB SYS"/>
    <x v="1"/>
    <s v="0301 - TRIMBLE COUNTY COMMON-GENERATION"/>
    <x v="4"/>
    <s v="PNTL: TOTAL NON-LABOR"/>
    <s v="TC-AH-"/>
    <s v="Ash Handling - 002650"/>
    <s v="GEN MTC: CCP DISPOSAL"/>
    <s v="P42100: GENERATION"/>
    <n v="6280"/>
    <n v="6280"/>
    <n v="6280"/>
    <n v="6280"/>
    <n v="6280"/>
    <n v="6280"/>
    <n v="6280"/>
    <n v="6280"/>
    <n v="6280"/>
    <n v="6280"/>
    <n v="6280"/>
    <n v="6280"/>
    <n v="75355"/>
    <n v="22786.018894695"/>
    <n v="33730.231105305"/>
  </r>
  <r>
    <s v="PPLETO: TOTAL OPERATING EXPENSE"/>
    <m/>
    <n v="501990"/>
    <s v="FUEL HANDLING - INDIRECT"/>
    <x v="1"/>
    <s v="0301 - TRIMBLE COUNTY COMMON-GENERATION"/>
    <x v="5"/>
    <s v="PNTL: TOTAL NON-LABOR"/>
    <s v="MA50COM"/>
    <s v="Mass Allocation 50 "/>
    <s v="OTHER"/>
    <s v="P42100: GENERATION"/>
    <n v="6288"/>
    <n v="6339"/>
    <n v="8667"/>
    <n v="5871"/>
    <n v="9779"/>
    <n v="7924"/>
    <n v="6771"/>
    <n v="5778"/>
    <n v="7220"/>
    <n v="8855"/>
    <n v="5587"/>
    <n v="6468"/>
    <n v="85545"/>
    <n v="25867.294623405"/>
    <n v="38291.455376595004"/>
  </r>
  <r>
    <s v="PPLETO: TOTAL OPERATING EXPENSE"/>
    <m/>
    <n v="501990"/>
    <s v="FUEL HANDLING - INDIRECT"/>
    <x v="1"/>
    <s v="0301 - TRIMBLE COUNTY COMMON-GENERATION"/>
    <x v="6"/>
    <s v="PNTL: TOTAL NON-LABOR"/>
    <s v="MA50COM"/>
    <s v="Mass Allocation 50 "/>
    <s v="OTHER"/>
    <s v="P42100: GENERATION"/>
    <n v="6288"/>
    <n v="6339"/>
    <n v="8667"/>
    <n v="5871"/>
    <n v="9779"/>
    <n v="7924"/>
    <n v="6771"/>
    <n v="5778"/>
    <n v="7220"/>
    <n v="8855"/>
    <n v="5587"/>
    <n v="6468"/>
    <n v="85545"/>
    <n v="25867.294623405"/>
    <n v="38291.455376595004"/>
  </r>
  <r>
    <s v="PPLETO: TOTAL OPERATING EXPENSE"/>
    <m/>
    <n v="512100"/>
    <s v="MTCE-BOILER PLANT"/>
    <x v="1"/>
    <s v="0301 - TRIMBLE COUNTY COMMON-GENERATION"/>
    <x v="4"/>
    <s v="PNTL: TOTAL NON-LABOR"/>
    <n v="124642"/>
    <s v="LGE VP Pwr Prod"/>
    <s v="GEN OPS: PLANT OPERATION"/>
    <s v="P42100: GENERATION"/>
    <n v="6295"/>
    <n v="6295"/>
    <n v="6295"/>
    <n v="6295"/>
    <n v="6295"/>
    <n v="6295"/>
    <n v="6295"/>
    <n v="6295"/>
    <n v="6295"/>
    <n v="6295"/>
    <n v="6295"/>
    <n v="6295"/>
    <n v="75542"/>
    <n v="22842.564386478"/>
    <n v="33813.935613522"/>
  </r>
  <r>
    <s v="PPLETO: TOTAL OPERATING EXPENSE"/>
    <m/>
    <n v="511100"/>
    <s v="MTCE-STRUCTURES"/>
    <x v="1"/>
    <s v="0321 - TRIMBLE COUNTY 2 - GENERATION"/>
    <x v="2"/>
    <s v="PLTL: TOTAL LABOR"/>
    <s v="MA40LGE"/>
    <s v="MASS ALLOC 40 BUDGET"/>
    <s v="GEN O M: OTHER"/>
    <s v="P42100: GENERATION"/>
    <n v="6300"/>
    <n v="5645"/>
    <n v="5639"/>
    <n v="5877"/>
    <n v="5794"/>
    <n v="5469"/>
    <n v="5989"/>
    <n v="6145"/>
    <n v="5928"/>
    <n v="6409"/>
    <n v="4906"/>
    <n v="5364"/>
    <n v="69465"/>
    <n v="0"/>
    <n v="52098.75"/>
  </r>
  <r>
    <s v="PPLETO: TOTAL OPERATING EXPENSE"/>
    <m/>
    <n v="925002"/>
    <s v="WORKERS COMP EXPENSE - BURDENS"/>
    <x v="1"/>
    <s v="0321 - TRIMBLE COUNTY 2 - GENERATION"/>
    <x v="9"/>
    <s v="PLTL: TOTAL LABOR"/>
    <s v="MA41KU"/>
    <s v="MA41KU TC2"/>
    <s v="OTHER"/>
    <s v="P42100: GENERATION"/>
    <n v="6372"/>
    <n v="5734"/>
    <n v="5691"/>
    <n v="5922"/>
    <n v="5825"/>
    <n v="5490"/>
    <n v="6005"/>
    <n v="6224"/>
    <n v="5979"/>
    <n v="6486"/>
    <n v="4889"/>
    <n v="5289"/>
    <n v="69906"/>
    <n v="0"/>
    <n v="52429.5"/>
  </r>
  <r>
    <s v="PPLETO: TOTAL OPERATING EXPENSE"/>
    <m/>
    <n v="501090"/>
    <s v="FUEL HANDLING"/>
    <x v="1"/>
    <s v="0321 - TRIMBLE COUNTY 2 - GENERATION"/>
    <x v="0"/>
    <s v="PLTL: TOTAL LABOR"/>
    <s v="MA40LGE"/>
    <s v="MASS ALLOC 40 BUDGET"/>
    <s v="GEN O M: OTHER"/>
    <s v="P42100: GENERATION"/>
    <n v="6426"/>
    <n v="5775"/>
    <n v="5728"/>
    <n v="5947"/>
    <n v="5836"/>
    <n v="5489"/>
    <n v="5997"/>
    <n v="6245"/>
    <n v="6004"/>
    <n v="6503"/>
    <n v="4892"/>
    <n v="5230"/>
    <n v="70070"/>
    <n v="0"/>
    <n v="52552.5"/>
  </r>
  <r>
    <s v="PPLETO: TOTAL OPERATING EXPENSE"/>
    <m/>
    <n v="926106"/>
    <s v="FASB 106 (OPEB) SERVICE COST - BURDENS"/>
    <x v="1"/>
    <s v="0321 - TRIMBLE COUNTY 2 - GENERATION"/>
    <x v="2"/>
    <s v="PLTL: TOTAL LABOR"/>
    <s v="MA41KU"/>
    <s v="MA41KU TC2"/>
    <s v="OTHER"/>
    <s v="P42100: GENERATION"/>
    <n v="6431"/>
    <n v="5787"/>
    <n v="5744"/>
    <n v="5976"/>
    <n v="5877"/>
    <n v="5538"/>
    <n v="6058"/>
    <n v="6281"/>
    <n v="6033"/>
    <n v="6545"/>
    <n v="4933"/>
    <n v="5333"/>
    <n v="70536"/>
    <n v="0"/>
    <n v="52902"/>
  </r>
  <r>
    <s v="PPLETO: TOTAL OPERATING EXPENSE"/>
    <m/>
    <n v="925002"/>
    <s v="WORKERS COMP EXPENSE - BURDENS"/>
    <x v="1"/>
    <s v="0321 - TRIMBLE COUNTY 2 - GENERATION"/>
    <x v="0"/>
    <s v="PLTL: TOTAL LABOR"/>
    <s v="MA41KU"/>
    <s v="MA41KU TC2"/>
    <s v="OTHER"/>
    <s v="P42100: GENERATION"/>
    <n v="6476"/>
    <n v="5827"/>
    <n v="5783"/>
    <n v="6017"/>
    <n v="5918"/>
    <n v="5577"/>
    <n v="6100"/>
    <n v="6324"/>
    <n v="6075"/>
    <n v="6590"/>
    <n v="4967"/>
    <n v="5370"/>
    <n v="71026"/>
    <n v="0"/>
    <n v="53269.5"/>
  </r>
  <r>
    <s v="PPLETO: TOTAL OPERATING EXPENSE"/>
    <m/>
    <n v="511100"/>
    <s v="MTCE-STRUCTURES"/>
    <x v="1"/>
    <s v="0321 - TRIMBLE COUNTY 2 - GENERATION"/>
    <x v="3"/>
    <s v="PLTL: TOTAL LABOR"/>
    <s v="MA40LGE"/>
    <s v="MASS ALLOC 40 BUDGET"/>
    <s v="GEN O M: OTHER"/>
    <s v="P42100: GENERATION"/>
    <n v="6489"/>
    <n v="5814"/>
    <n v="5808"/>
    <n v="6054"/>
    <n v="5968"/>
    <n v="5633"/>
    <n v="6168"/>
    <n v="6330"/>
    <n v="6106"/>
    <n v="6601"/>
    <n v="5054"/>
    <n v="5525"/>
    <n v="71551"/>
    <n v="0"/>
    <n v="53663.25"/>
  </r>
  <r>
    <s v="PPLETO: TOTAL OPERATING EXPENSE"/>
    <m/>
    <n v="501090"/>
    <s v="FUEL HANDLING"/>
    <x v="1"/>
    <s v="0321 - TRIMBLE COUNTY 2 - GENERATION"/>
    <x v="1"/>
    <s v="PLTL: TOTAL LABOR"/>
    <s v="MA40LGE"/>
    <s v="MASS ALLOC 40 BUDGET"/>
    <s v="GEN O M: OTHER"/>
    <s v="P42100: GENERATION"/>
    <n v="6619"/>
    <n v="5948"/>
    <n v="5900"/>
    <n v="6125"/>
    <n v="6011"/>
    <n v="5653"/>
    <n v="6177"/>
    <n v="6432"/>
    <n v="6184"/>
    <n v="6698"/>
    <n v="5039"/>
    <n v="5386"/>
    <n v="72172"/>
    <n v="0"/>
    <n v="54129"/>
  </r>
  <r>
    <s v="PPLETO: TOTAL OPERATING EXPENSE"/>
    <m/>
    <n v="926106"/>
    <s v="FASB 106 (OPEB) SERVICE COST - BURDENS"/>
    <x v="1"/>
    <s v="0321 - TRIMBLE COUNTY 2 - GENERATION"/>
    <x v="3"/>
    <s v="PLTL: TOTAL LABOR"/>
    <s v="MA41KU"/>
    <s v="MA41KU TC2"/>
    <s v="OTHER"/>
    <s v="P42100: GENERATION"/>
    <n v="6625"/>
    <n v="5961"/>
    <n v="5916"/>
    <n v="6155"/>
    <n v="6054"/>
    <n v="5705"/>
    <n v="6240"/>
    <n v="6469"/>
    <n v="6214"/>
    <n v="6741"/>
    <n v="5081"/>
    <n v="5493"/>
    <n v="72653"/>
    <n v="0"/>
    <n v="54489.75"/>
  </r>
  <r>
    <s v="PPLETO: TOTAL OPERATING EXPENSE"/>
    <m/>
    <n v="506109"/>
    <s v="SORBENT INJECTION OPERATION"/>
    <x v="1"/>
    <s v="0311 - TRIMBLE COUNTY 1 - GENERATION"/>
    <x v="6"/>
    <s v="PNTL: TOTAL NON-LABOR"/>
    <s v="MA40LGE"/>
    <s v="MASS ALLOC 40 BUDGET"/>
    <s v="GEN O M: OTHER"/>
    <s v="P42100: GENERATION"/>
    <n v="6637"/>
    <n v="6637"/>
    <n v="6637"/>
    <n v="6637"/>
    <n v="6637"/>
    <n v="6637"/>
    <n v="6637"/>
    <n v="6637"/>
    <n v="6637"/>
    <n v="6637"/>
    <n v="6637"/>
    <n v="6637"/>
    <n v="79644"/>
    <n v="59733"/>
    <n v="0"/>
  </r>
  <r>
    <s v="PPLETO: TOTAL OPERATING EXPENSE"/>
    <m/>
    <n v="510900"/>
    <s v="MTCE SUPER/ENG - STEAM - INDIRECT"/>
    <x v="1"/>
    <s v="0301 - TRIMBLE COUNTY COMMON-GENERATION"/>
    <x v="9"/>
    <s v="PNTL: TOTAL NON-LABOR"/>
    <s v="MA50COM"/>
    <s v="Mass Allocation 50 "/>
    <s v="OTHER"/>
    <s v="P42100: GENERATION"/>
    <n v="6665"/>
    <n v="7718"/>
    <n v="21257"/>
    <n v="12963"/>
    <n v="14455"/>
    <n v="20853"/>
    <n v="20246"/>
    <n v="10942"/>
    <n v="22057"/>
    <n v="15874"/>
    <n v="25330"/>
    <n v="7344"/>
    <n v="185701"/>
    <n v="56152.697163608995"/>
    <n v="83123.052836390998"/>
  </r>
  <r>
    <s v="PPLETO: TOTAL OPERATING EXPENSE"/>
    <m/>
    <n v="925002"/>
    <s v="WORKERS COMP EXPENSE - BURDENS"/>
    <x v="1"/>
    <s v="0321 - TRIMBLE COUNTY 2 - GENERATION"/>
    <x v="1"/>
    <s v="PLTL: TOTAL LABOR"/>
    <s v="MA41KU"/>
    <s v="MA41KU TC2"/>
    <s v="OTHER"/>
    <s v="P42100: GENERATION"/>
    <n v="6670"/>
    <n v="6002"/>
    <n v="5957"/>
    <n v="6198"/>
    <n v="6096"/>
    <n v="5744"/>
    <n v="6283"/>
    <n v="6514"/>
    <n v="6257"/>
    <n v="6788"/>
    <n v="5116"/>
    <n v="5531"/>
    <n v="73156"/>
    <n v="0"/>
    <n v="54867"/>
  </r>
  <r>
    <s v="PPLETO: TOTAL OPERATING EXPENSE"/>
    <m/>
    <n v="511100"/>
    <s v="MTCE-STRUCTURES"/>
    <x v="1"/>
    <s v="0321 - TRIMBLE COUNTY 2 - GENERATION"/>
    <x v="4"/>
    <s v="PLTL: TOTAL LABOR"/>
    <s v="MA40LGE"/>
    <s v="MASS ALLOC 40 BUDGET"/>
    <s v="GEN O M: OTHER"/>
    <s v="P42100: GENERATION"/>
    <n v="6684"/>
    <n v="5989"/>
    <n v="5983"/>
    <n v="6235"/>
    <n v="6147"/>
    <n v="5803"/>
    <n v="6354"/>
    <n v="6520"/>
    <n v="6289"/>
    <n v="6799"/>
    <n v="5205"/>
    <n v="5691"/>
    <n v="73699"/>
    <n v="0"/>
    <n v="55274.25"/>
  </r>
  <r>
    <s v="PPLETO: TOTAL OPERATING EXPENSE"/>
    <m/>
    <n v="512011"/>
    <s v="INSTR/CNTRL-ENVRNL"/>
    <x v="1"/>
    <s v="0311 - TRIMBLE COUNTY 1 - GENERATION"/>
    <x v="5"/>
    <s v="PNTL: TOTAL NON-LABOR"/>
    <s v="TC-ESP"/>
    <s v="Electrostatic Precipitator"/>
    <s v="GEN MTC: ENVIRONMENTAL"/>
    <s v="P42100: GENERATION"/>
    <n v="6700"/>
    <n v="6700"/>
    <n v="6700"/>
    <n v="22246"/>
    <n v="6700"/>
    <n v="6700"/>
    <n v="6700"/>
    <n v="6700"/>
    <n v="6700"/>
    <n v="6700"/>
    <n v="6700"/>
    <n v="6700"/>
    <n v="95946"/>
    <n v="71959.5"/>
    <n v="0"/>
  </r>
  <r>
    <s v="PPLETO: TOTAL OPERATING EXPENSE"/>
    <m/>
    <n v="512011"/>
    <s v="INSTR/CNTRL-ENVRNL"/>
    <x v="1"/>
    <s v="0311 - TRIMBLE COUNTY 1 - GENERATION"/>
    <x v="6"/>
    <s v="PNTL: TOTAL NON-LABOR"/>
    <s v="TC-ESP"/>
    <s v="Electrostatic Precipitator"/>
    <s v="GEN MTC: ENVIRONMENTAL"/>
    <s v="P42100: GENERATION"/>
    <n v="6700"/>
    <n v="6700"/>
    <n v="6700"/>
    <n v="22246"/>
    <n v="6700"/>
    <n v="6700"/>
    <n v="6700"/>
    <n v="6700"/>
    <n v="6700"/>
    <n v="6700"/>
    <n v="6700"/>
    <n v="6700"/>
    <n v="95946"/>
    <n v="71959.5"/>
    <n v="0"/>
  </r>
  <r>
    <s v="PPLETO: TOTAL OPERATING EXPENSE"/>
    <m/>
    <n v="512011"/>
    <s v="INSTR/CNTRL-ENVRNL"/>
    <x v="1"/>
    <s v="0311 - TRIMBLE COUNTY 1 - GENERATION"/>
    <x v="7"/>
    <s v="PNTL: TOTAL NON-LABOR"/>
    <s v="TC-ESP"/>
    <s v="Electrostatic Precipitator"/>
    <s v="GEN MTC: ENVIRONMENTAL"/>
    <s v="P42100: GENERATION"/>
    <n v="6700"/>
    <n v="6700"/>
    <n v="6700"/>
    <n v="22246"/>
    <n v="6700"/>
    <n v="6700"/>
    <n v="6700"/>
    <n v="6700"/>
    <n v="6700"/>
    <n v="6700"/>
    <n v="6700"/>
    <n v="6700"/>
    <n v="95946"/>
    <n v="71959.5"/>
    <n v="0"/>
  </r>
  <r>
    <s v="PPLETO: TOTAL OPERATING EXPENSE"/>
    <m/>
    <n v="512011"/>
    <s v="INSTR/CNTRL-ENVRNL"/>
    <x v="1"/>
    <s v="0311 - TRIMBLE COUNTY 1 - GENERATION"/>
    <x v="8"/>
    <s v="PNTL: TOTAL NON-LABOR"/>
    <s v="TC-ESP"/>
    <s v="Electrostatic Precipitator"/>
    <s v="GEN MTC: ENVIRONMENTAL"/>
    <s v="P42100: GENERATION"/>
    <n v="6700"/>
    <n v="6700"/>
    <n v="6700"/>
    <n v="22246"/>
    <n v="6700"/>
    <n v="6700"/>
    <n v="6700"/>
    <n v="6700"/>
    <n v="6700"/>
    <n v="6700"/>
    <n v="6700"/>
    <n v="6700"/>
    <n v="95946"/>
    <n v="71959.5"/>
    <n v="0"/>
  </r>
  <r>
    <s v="PPLETO: TOTAL OPERATING EXPENSE"/>
    <m/>
    <n v="512011"/>
    <s v="INSTR/CNTRL-ENVRNL"/>
    <x v="1"/>
    <s v="0311 - TRIMBLE COUNTY 1 - GENERATION"/>
    <x v="9"/>
    <s v="PNTL: TOTAL NON-LABOR"/>
    <s v="TC-ESP"/>
    <s v="Electrostatic Precipitator"/>
    <s v="GEN MTC: ENVIRONMENTAL"/>
    <s v="P42100: GENERATION"/>
    <n v="6700"/>
    <n v="6700"/>
    <n v="6700"/>
    <n v="22246"/>
    <n v="6700"/>
    <n v="6700"/>
    <n v="6700"/>
    <n v="6700"/>
    <n v="6700"/>
    <n v="6700"/>
    <n v="6700"/>
    <n v="6700"/>
    <n v="95946"/>
    <n v="71959.5"/>
    <n v="0"/>
  </r>
  <r>
    <s v="PPLETO: TOTAL OPERATING EXPENSE"/>
    <m/>
    <n v="501090"/>
    <s v="FUEL HANDLING"/>
    <x v="1"/>
    <s v="0321 - TRIMBLE COUNTY 2 - GENERATION"/>
    <x v="2"/>
    <s v="PLTL: TOTAL LABOR"/>
    <s v="MA40LGE"/>
    <s v="MASS ALLOC 40 BUDGET"/>
    <s v="GEN O M: OTHER"/>
    <s v="P42100: GENERATION"/>
    <n v="6817"/>
    <n v="6126"/>
    <n v="6077"/>
    <n v="6309"/>
    <n v="6191"/>
    <n v="5823"/>
    <n v="6362"/>
    <n v="6625"/>
    <n v="6370"/>
    <n v="6898"/>
    <n v="5190"/>
    <n v="5548"/>
    <n v="74336"/>
    <n v="0"/>
    <n v="55752"/>
  </r>
  <r>
    <s v="PPLETO: TOTAL OPERATING EXPENSE"/>
    <m/>
    <n v="926106"/>
    <s v="FASB 106 (OPEB) SERVICE COST - BURDENS"/>
    <x v="1"/>
    <s v="0321 - TRIMBLE COUNTY 2 - GENERATION"/>
    <x v="4"/>
    <s v="PLTL: TOTAL LABOR"/>
    <s v="MA41KU"/>
    <s v="MA41KU TC2"/>
    <s v="OTHER"/>
    <s v="P42100: GENERATION"/>
    <n v="6823"/>
    <n v="6140"/>
    <n v="6094"/>
    <n v="6340"/>
    <n v="6236"/>
    <n v="5876"/>
    <n v="6428"/>
    <n v="6664"/>
    <n v="6401"/>
    <n v="6944"/>
    <n v="5233"/>
    <n v="5658"/>
    <n v="74835"/>
    <n v="0"/>
    <n v="56126.25"/>
  </r>
  <r>
    <s v="PPLETO: TOTAL OPERATING EXPENSE"/>
    <m/>
    <n v="506109"/>
    <s v="SORBENT INJECTION OPERATION"/>
    <x v="1"/>
    <s v="0311 - TRIMBLE COUNTY 1 - GENERATION"/>
    <x v="7"/>
    <s v="PNTL: TOTAL NON-LABOR"/>
    <s v="MA40LGE"/>
    <s v="MASS ALLOC 40 BUDGET"/>
    <s v="GEN O M: OTHER"/>
    <s v="P42100: GENERATION"/>
    <n v="6849"/>
    <n v="6849"/>
    <n v="6849"/>
    <n v="6849"/>
    <n v="6849"/>
    <n v="6849"/>
    <n v="6849"/>
    <n v="6849"/>
    <n v="6849"/>
    <n v="6849"/>
    <n v="6849"/>
    <n v="6849"/>
    <n v="82193"/>
    <n v="61644.75"/>
    <n v="0"/>
  </r>
  <r>
    <s v="PPLETO: TOTAL OPERATING EXPENSE"/>
    <m/>
    <n v="510900"/>
    <s v="MTCE SUPER/ENG - STEAM - INDIRECT"/>
    <x v="1"/>
    <s v="0301 - TRIMBLE COUNTY COMMON-GENERATION"/>
    <x v="0"/>
    <s v="PNTL: TOTAL NON-LABOR"/>
    <s v="MA50COM"/>
    <s v="Mass Allocation 50 "/>
    <s v="OTHER"/>
    <s v="P42100: GENERATION"/>
    <n v="6857"/>
    <n v="7933"/>
    <n v="21886"/>
    <n v="13344"/>
    <n v="14872"/>
    <n v="21456"/>
    <n v="20825"/>
    <n v="11254"/>
    <n v="22703"/>
    <n v="16342"/>
    <n v="26077"/>
    <n v="7556"/>
    <n v="191105"/>
    <n v="57786.771161444995"/>
    <n v="85541.978838555005"/>
  </r>
  <r>
    <s v="PPLETO: TOTAL OPERATING EXPENSE"/>
    <m/>
    <n v="925002"/>
    <s v="WORKERS COMP EXPENSE - BURDENS"/>
    <x v="1"/>
    <s v="0321 - TRIMBLE COUNTY 2 - GENERATION"/>
    <x v="2"/>
    <s v="PLTL: TOTAL LABOR"/>
    <s v="MA41KU"/>
    <s v="MA41KU TC2"/>
    <s v="OTHER"/>
    <s v="P42100: GENERATION"/>
    <n v="6870"/>
    <n v="6182"/>
    <n v="6135"/>
    <n v="6384"/>
    <n v="6279"/>
    <n v="5916"/>
    <n v="6472"/>
    <n v="6709"/>
    <n v="6445"/>
    <n v="6991"/>
    <n v="5269"/>
    <n v="5697"/>
    <n v="75349"/>
    <n v="0"/>
    <n v="56511.75"/>
  </r>
  <r>
    <s v="PPLETO: TOTAL OPERATING EXPENSE"/>
    <m/>
    <n v="512011"/>
    <s v="INSTR/CNTRL-ENVRNL"/>
    <x v="1"/>
    <s v="0311 - TRIMBLE COUNTY 1 - GENERATION"/>
    <x v="0"/>
    <s v="PNTL: TOTAL NON-LABOR"/>
    <s v="TC-ESP"/>
    <s v="Electrostatic Precipitator"/>
    <s v="GEN MTC: ENVIRONMENTAL"/>
    <s v="P42100: GENERATION"/>
    <n v="6901"/>
    <n v="6901"/>
    <n v="6901"/>
    <n v="22758"/>
    <n v="6901"/>
    <n v="6901"/>
    <n v="6901"/>
    <n v="6901"/>
    <n v="6901"/>
    <n v="6901"/>
    <n v="6901"/>
    <n v="6901"/>
    <n v="98669"/>
    <n v="74001.75"/>
    <n v="0"/>
  </r>
  <r>
    <s v="PPLETO: TOTAL OPERATING EXPENSE"/>
    <m/>
    <n v="506109"/>
    <s v="SORBENT INJECTION OPERATION"/>
    <x v="1"/>
    <s v="0311 - TRIMBLE COUNTY 1 - GENERATION"/>
    <x v="8"/>
    <s v="PNTL: TOTAL NON-LABOR"/>
    <s v="MA40LGE"/>
    <s v="MASS ALLOC 40 BUDGET"/>
    <s v="GEN O M: OTHER"/>
    <s v="P42100: GENERATION"/>
    <n v="7002"/>
    <n v="7002"/>
    <n v="7002"/>
    <n v="7002"/>
    <n v="7002"/>
    <n v="7002"/>
    <n v="7002"/>
    <n v="7002"/>
    <n v="7002"/>
    <n v="7002"/>
    <n v="7002"/>
    <n v="7002"/>
    <n v="84020"/>
    <n v="63015"/>
    <n v="0"/>
  </r>
  <r>
    <s v="PPLETO: TOTAL OPERATING EXPENSE"/>
    <m/>
    <n v="501090"/>
    <s v="FUEL HANDLING"/>
    <x v="1"/>
    <s v="0321 - TRIMBLE COUNTY 2 - GENERATION"/>
    <x v="3"/>
    <s v="PLTL: TOTAL LABOR"/>
    <s v="MA40LGE"/>
    <s v="MASS ALLOC 40 BUDGET"/>
    <s v="GEN O M: OTHER"/>
    <s v="P42100: GENERATION"/>
    <n v="7022"/>
    <n v="6310"/>
    <n v="6259"/>
    <n v="6498"/>
    <n v="6377"/>
    <n v="5998"/>
    <n v="6553"/>
    <n v="6824"/>
    <n v="6561"/>
    <n v="7105"/>
    <n v="5346"/>
    <n v="5714"/>
    <n v="76567"/>
    <n v="0"/>
    <n v="57425.25"/>
  </r>
  <r>
    <s v="PPLETO: TOTAL OPERATING EXPENSE"/>
    <m/>
    <n v="510900"/>
    <s v="MTCE SUPER/ENG - STEAM - INDIRECT"/>
    <x v="1"/>
    <s v="0301 - TRIMBLE COUNTY COMMON-GENERATION"/>
    <x v="1"/>
    <s v="PNTL: TOTAL NON-LABOR"/>
    <s v="MA50COM"/>
    <s v="Mass Allocation 50 "/>
    <s v="OTHER"/>
    <s v="P42100: GENERATION"/>
    <n v="7054"/>
    <n v="8155"/>
    <n v="22535"/>
    <n v="13736"/>
    <n v="15302"/>
    <n v="22077"/>
    <n v="21420"/>
    <n v="11576"/>
    <n v="23367"/>
    <n v="16824"/>
    <n v="26845"/>
    <n v="7775"/>
    <n v="196667"/>
    <n v="59468.621564102999"/>
    <n v="88031.628435897001"/>
  </r>
  <r>
    <s v="PPLETO: TOTAL OPERATING EXPENSE"/>
    <m/>
    <n v="925002"/>
    <s v="WORKERS COMP EXPENSE - BURDENS"/>
    <x v="1"/>
    <s v="0321 - TRIMBLE COUNTY 2 - GENERATION"/>
    <x v="3"/>
    <s v="PLTL: TOTAL LABOR"/>
    <s v="MA41KU"/>
    <s v="MA41KU TC2"/>
    <s v="OTHER"/>
    <s v="P42100: GENERATION"/>
    <n v="7077"/>
    <n v="6368"/>
    <n v="6320"/>
    <n v="6575"/>
    <n v="6467"/>
    <n v="6094"/>
    <n v="6666"/>
    <n v="6911"/>
    <n v="6638"/>
    <n v="7201"/>
    <n v="5427"/>
    <n v="5868"/>
    <n v="77611"/>
    <n v="0"/>
    <n v="58208.25"/>
  </r>
  <r>
    <s v="PPLETO: TOTAL OPERATING EXPENSE"/>
    <m/>
    <n v="512011"/>
    <s v="INSTR/CNTRL-ENVRNL"/>
    <x v="1"/>
    <s v="0311 - TRIMBLE COUNTY 1 - GENERATION"/>
    <x v="1"/>
    <s v="PNTL: TOTAL NON-LABOR"/>
    <s v="TC-ESP"/>
    <s v="Electrostatic Precipitator"/>
    <s v="GEN MTC: ENVIRONMENTAL"/>
    <s v="P42100: GENERATION"/>
    <n v="7108"/>
    <n v="7108"/>
    <n v="7108"/>
    <n v="23282"/>
    <n v="7108"/>
    <n v="7108"/>
    <n v="7108"/>
    <n v="7108"/>
    <n v="7108"/>
    <n v="7108"/>
    <n v="7108"/>
    <n v="7108"/>
    <n v="101470"/>
    <n v="76102.5"/>
    <n v="0"/>
  </r>
  <r>
    <s v="PPLETO: TOTAL OPERATING EXPENSE"/>
    <m/>
    <n v="501990"/>
    <s v="FUEL HANDLING - INDIRECT"/>
    <x v="1"/>
    <s v="0301 - TRIMBLE COUNTY COMMON-GENERATION"/>
    <x v="7"/>
    <s v="PNTL: TOTAL NON-LABOR"/>
    <s v="MA50COM"/>
    <s v="Mass Allocation 50 "/>
    <s v="OTHER"/>
    <s v="P42100: GENERATION"/>
    <n v="7129"/>
    <n v="7129"/>
    <n v="7129"/>
    <n v="7129"/>
    <n v="7129"/>
    <n v="7129"/>
    <n v="7129"/>
    <n v="7129"/>
    <n v="7129"/>
    <n v="7129"/>
    <n v="7129"/>
    <n v="7129"/>
    <n v="85546"/>
    <n v="25867.597005714"/>
    <n v="38291.902994286"/>
  </r>
  <r>
    <s v="PPLETO: TOTAL OPERATING EXPENSE"/>
    <m/>
    <n v="501990"/>
    <s v="FUEL HANDLING - INDIRECT"/>
    <x v="1"/>
    <s v="0301 - TRIMBLE COUNTY COMMON-GENERATION"/>
    <x v="8"/>
    <s v="PNTL: TOTAL NON-LABOR"/>
    <s v="MA50COM"/>
    <s v="Mass Allocation 50 "/>
    <s v="OTHER"/>
    <s v="P42100: GENERATION"/>
    <n v="7129"/>
    <n v="7129"/>
    <n v="7129"/>
    <n v="7129"/>
    <n v="7129"/>
    <n v="7129"/>
    <n v="7129"/>
    <n v="7129"/>
    <n v="7129"/>
    <n v="7129"/>
    <n v="7129"/>
    <n v="7129"/>
    <n v="85546"/>
    <n v="25867.597005714"/>
    <n v="38291.902994286"/>
  </r>
  <r>
    <s v="PPLETO: TOTAL OPERATING EXPENSE"/>
    <m/>
    <n v="501990"/>
    <s v="FUEL HANDLING - INDIRECT"/>
    <x v="1"/>
    <s v="0301 - TRIMBLE COUNTY COMMON-GENERATION"/>
    <x v="9"/>
    <s v="PNTL: TOTAL NON-LABOR"/>
    <s v="MA50COM"/>
    <s v="Mass Allocation 50 "/>
    <s v="OTHER"/>
    <s v="P42100: GENERATION"/>
    <n v="7177"/>
    <n v="7177"/>
    <n v="7177"/>
    <n v="7177"/>
    <n v="7177"/>
    <n v="7177"/>
    <n v="7177"/>
    <n v="7177"/>
    <n v="7177"/>
    <n v="7177"/>
    <n v="7177"/>
    <n v="7177"/>
    <n v="86121"/>
    <n v="26041.466833389"/>
    <n v="38549.283166611"/>
  </r>
  <r>
    <s v="PPLETO: TOTAL OPERATING EXPENSE"/>
    <m/>
    <n v="513100"/>
    <s v="MTCE-ELECTRIC PLANT"/>
    <x v="1"/>
    <s v="0311 - TRIMBLE COUNTY 1 - GENERATION"/>
    <x v="5"/>
    <s v="PNTL: TOTAL NON-LABOR"/>
    <s v="TC-GA-"/>
    <s v="Generator and Auxiliaries"/>
    <s v="GEN MTC: TURBINE/GENERATOR"/>
    <s v="P42100: GENERATION"/>
    <n v="7186"/>
    <n v="5537"/>
    <n v="5537"/>
    <n v="5537"/>
    <n v="5537"/>
    <n v="7236"/>
    <n v="5537"/>
    <n v="5537"/>
    <n v="5537"/>
    <n v="5537"/>
    <n v="5537"/>
    <n v="7236"/>
    <n v="71489"/>
    <n v="53616.75"/>
    <n v="0"/>
  </r>
  <r>
    <s v="PPLETO: TOTAL OPERATING EXPENSE"/>
    <m/>
    <n v="513100"/>
    <s v="MTCE-ELECTRIC PLANT"/>
    <x v="1"/>
    <s v="0311 - TRIMBLE COUNTY 1 - GENERATION"/>
    <x v="6"/>
    <s v="PNTL: TOTAL NON-LABOR"/>
    <s v="TC-GA-"/>
    <s v="Generator and Auxiliaries"/>
    <s v="GEN MTC: TURBINE/GENERATOR"/>
    <s v="P42100: GENERATION"/>
    <n v="7186"/>
    <n v="5537"/>
    <n v="5537"/>
    <n v="5537"/>
    <n v="5537"/>
    <n v="7236"/>
    <n v="5537"/>
    <n v="5537"/>
    <n v="5537"/>
    <n v="5537"/>
    <n v="5537"/>
    <n v="7236"/>
    <n v="71489"/>
    <n v="53616.75"/>
    <n v="0"/>
  </r>
  <r>
    <s v="PPLETO: TOTAL OPERATING EXPENSE"/>
    <m/>
    <n v="513100"/>
    <s v="MTCE-ELECTRIC PLANT"/>
    <x v="1"/>
    <s v="0311 - TRIMBLE COUNTY 1 - GENERATION"/>
    <x v="7"/>
    <s v="PNTL: TOTAL NON-LABOR"/>
    <s v="TC-GA-"/>
    <s v="Generator and Auxiliaries"/>
    <s v="GEN MTC: TURBINE/GENERATOR"/>
    <s v="P42100: GENERATION"/>
    <n v="7186"/>
    <n v="5537"/>
    <n v="5537"/>
    <n v="5537"/>
    <n v="5537"/>
    <n v="7236"/>
    <n v="5537"/>
    <n v="5537"/>
    <n v="5537"/>
    <n v="5537"/>
    <n v="5537"/>
    <n v="7236"/>
    <n v="71489"/>
    <n v="53616.75"/>
    <n v="0"/>
  </r>
  <r>
    <s v="PPLETO: TOTAL OPERATING EXPENSE"/>
    <m/>
    <n v="513100"/>
    <s v="MTCE-ELECTRIC PLANT"/>
    <x v="1"/>
    <s v="0311 - TRIMBLE COUNTY 1 - GENERATION"/>
    <x v="8"/>
    <s v="PNTL: TOTAL NON-LABOR"/>
    <s v="TC-GA-"/>
    <s v="Generator and Auxiliaries"/>
    <s v="GEN MTC: TURBINE/GENERATOR"/>
    <s v="P42100: GENERATION"/>
    <n v="7186"/>
    <n v="5537"/>
    <n v="5537"/>
    <n v="5537"/>
    <n v="5537"/>
    <n v="7236"/>
    <n v="5537"/>
    <n v="5537"/>
    <n v="5537"/>
    <n v="5537"/>
    <n v="5537"/>
    <n v="7236"/>
    <n v="71489"/>
    <n v="53616.75"/>
    <n v="0"/>
  </r>
  <r>
    <s v="PPLETO: TOTAL OPERATING EXPENSE"/>
    <m/>
    <n v="513100"/>
    <s v="MTCE-ELECTRIC PLANT"/>
    <x v="1"/>
    <s v="0311 - TRIMBLE COUNTY 1 - GENERATION"/>
    <x v="9"/>
    <s v="PNTL: TOTAL NON-LABOR"/>
    <s v="TC-GA-"/>
    <s v="Generator and Auxiliaries"/>
    <s v="GEN MTC: TURBINE/GENERATOR"/>
    <s v="P42100: GENERATION"/>
    <n v="7186"/>
    <n v="5537"/>
    <n v="5537"/>
    <n v="5537"/>
    <n v="5537"/>
    <n v="7236"/>
    <n v="5537"/>
    <n v="5537"/>
    <n v="5537"/>
    <n v="5537"/>
    <n v="5537"/>
    <n v="7236"/>
    <n v="71489"/>
    <n v="53616.75"/>
    <n v="0"/>
  </r>
  <r>
    <s v="PPLETO: TOTAL OPERATING EXPENSE"/>
    <m/>
    <n v="500900"/>
    <s v="OPER SUPER/ENG - INDIRECT"/>
    <x v="1"/>
    <s v="0301 - TRIMBLE COUNTY COMMON-GENERATION"/>
    <x v="8"/>
    <s v="PLTL: TOTAL LABOR"/>
    <s v="MA50COM"/>
    <s v="Mass Allocation 50 "/>
    <s v="OTHER"/>
    <s v="P42100: GENERATION"/>
    <n v="7205"/>
    <n v="183"/>
    <n v="-6171"/>
    <n v="-6359"/>
    <n v="-5660"/>
    <n v="-18407"/>
    <n v="-11396"/>
    <n v="-10124"/>
    <n v="-17305"/>
    <n v="-8649"/>
    <n v="-23401"/>
    <n v="-26480"/>
    <n v="-126563"/>
    <n v="-38270.412173967001"/>
    <n v="-56651.837826032999"/>
  </r>
  <r>
    <s v="PPLETO: TOTAL OPERATING EXPENSE"/>
    <m/>
    <n v="501090"/>
    <s v="FUEL HANDLING"/>
    <x v="1"/>
    <s v="0321 - TRIMBLE COUNTY 2 - GENERATION"/>
    <x v="4"/>
    <s v="PLTL: TOTAL LABOR"/>
    <s v="MA40LGE"/>
    <s v="MASS ALLOC 40 BUDGET"/>
    <s v="GEN O M: OTHER"/>
    <s v="P42100: GENERATION"/>
    <n v="7233"/>
    <n v="6500"/>
    <n v="6447"/>
    <n v="6693"/>
    <n v="6568"/>
    <n v="6178"/>
    <n v="6750"/>
    <n v="7029"/>
    <n v="6758"/>
    <n v="7319"/>
    <n v="5506"/>
    <n v="5886"/>
    <n v="78867"/>
    <n v="0"/>
    <n v="59150.25"/>
  </r>
  <r>
    <s v="PPLETO: TOTAL OPERATING EXPENSE"/>
    <m/>
    <n v="510900"/>
    <s v="MTCE SUPER/ENG - STEAM - INDIRECT"/>
    <x v="1"/>
    <s v="0301 - TRIMBLE COUNTY COMMON-GENERATION"/>
    <x v="2"/>
    <s v="PNTL: TOTAL NON-LABOR"/>
    <s v="MA50COM"/>
    <s v="Mass Allocation 50 "/>
    <s v="OTHER"/>
    <s v="P42100: GENERATION"/>
    <n v="7258"/>
    <n v="8383"/>
    <n v="23202"/>
    <n v="14139"/>
    <n v="15744"/>
    <n v="22716"/>
    <n v="22033"/>
    <n v="11906"/>
    <n v="24051"/>
    <n v="17320"/>
    <n v="27636"/>
    <n v="7999"/>
    <n v="202388"/>
    <n v="61198.550753891999"/>
    <n v="90592.449246108008"/>
  </r>
  <r>
    <s v="PPLETO: TOTAL OPERATING EXPENSE"/>
    <m/>
    <n v="500900"/>
    <s v="OPER SUPER/ENG - INDIRECT"/>
    <x v="1"/>
    <s v="0311 - TRIMBLE COUNTY 1 - GENERATION"/>
    <x v="8"/>
    <s v="PNTL: TOTAL NON-LABOR"/>
    <s v="MA40LGE"/>
    <s v="MASS ALLOC 40 BUDGET"/>
    <s v="GEN O M: OTHER"/>
    <s v="P42100: GENERATION"/>
    <n v="7268"/>
    <n v="13037"/>
    <n v="7304"/>
    <n v="7304"/>
    <n v="7272"/>
    <n v="7268"/>
    <n v="7268"/>
    <n v="7231"/>
    <n v="7231"/>
    <n v="7231"/>
    <n v="7263"/>
    <n v="7267"/>
    <n v="92945"/>
    <n v="69708.75"/>
    <n v="0"/>
  </r>
  <r>
    <s v="PPLETO: TOTAL OPERATING EXPENSE"/>
    <m/>
    <n v="925002"/>
    <s v="WORKERS COMP EXPENSE - BURDENS"/>
    <x v="1"/>
    <s v="0321 - TRIMBLE COUNTY 2 - GENERATION"/>
    <x v="4"/>
    <s v="PLTL: TOTAL LABOR"/>
    <s v="MA41KU"/>
    <s v="MA41KU TC2"/>
    <s v="OTHER"/>
    <s v="P42100: GENERATION"/>
    <n v="7289"/>
    <n v="6559"/>
    <n v="6509"/>
    <n v="6773"/>
    <n v="6661"/>
    <n v="6277"/>
    <n v="6866"/>
    <n v="7118"/>
    <n v="6838"/>
    <n v="7417"/>
    <n v="5590"/>
    <n v="6044"/>
    <n v="79942"/>
    <n v="0"/>
    <n v="59956.5"/>
  </r>
  <r>
    <s v="PPLETO: TOTAL OPERATING EXPENSE"/>
    <m/>
    <n v="506109"/>
    <s v="SORBENT INJECTION OPERATION"/>
    <x v="1"/>
    <s v="0311 - TRIMBLE COUNTY 1 - GENERATION"/>
    <x v="9"/>
    <s v="PNTL: TOTAL NON-LABOR"/>
    <s v="MA40LGE"/>
    <s v="MASS ALLOC 40 BUDGET"/>
    <s v="GEN O M: OTHER"/>
    <s v="P42100: GENERATION"/>
    <n v="7294"/>
    <n v="7294"/>
    <n v="7294"/>
    <n v="7294"/>
    <n v="7294"/>
    <n v="7294"/>
    <n v="7294"/>
    <n v="7294"/>
    <n v="7294"/>
    <n v="7294"/>
    <n v="7294"/>
    <n v="7294"/>
    <n v="87530"/>
    <n v="65647.5"/>
    <n v="0"/>
  </r>
  <r>
    <s v="PPLETO: TOTAL OPERATING EXPENSE"/>
    <m/>
    <n v="512011"/>
    <s v="INSTR/CNTRL-ENVRNL"/>
    <x v="1"/>
    <s v="0311 - TRIMBLE COUNTY 1 - GENERATION"/>
    <x v="2"/>
    <s v="PNTL: TOTAL NON-LABOR"/>
    <s v="TC-ESP"/>
    <s v="Electrostatic Precipitator"/>
    <s v="GEN MTC: ENVIRONMENTAL"/>
    <s v="P42100: GENERATION"/>
    <n v="7321"/>
    <n v="7321"/>
    <n v="7321"/>
    <n v="23818"/>
    <n v="7321"/>
    <n v="7321"/>
    <n v="7321"/>
    <n v="7321"/>
    <n v="7321"/>
    <n v="7321"/>
    <n v="7321"/>
    <n v="7321"/>
    <n v="104350"/>
    <n v="78262.5"/>
    <n v="0"/>
  </r>
  <r>
    <s v="PPLETO: TOTAL OPERATING EXPENSE"/>
    <m/>
    <n v="513100"/>
    <s v="MTCE-ELECTRIC PLANT"/>
    <x v="1"/>
    <s v="0311 - TRIMBLE COUNTY 1 - GENERATION"/>
    <x v="0"/>
    <s v="PNTL: TOTAL NON-LABOR"/>
    <s v="TC-GA-"/>
    <s v="Generator and Auxiliaries"/>
    <s v="GEN MTC: TURBINE/GENERATOR"/>
    <s v="P42100: GENERATION"/>
    <n v="7330"/>
    <n v="5648"/>
    <n v="5648"/>
    <n v="5648"/>
    <n v="5648"/>
    <n v="7380"/>
    <n v="5648"/>
    <n v="5648"/>
    <n v="5648"/>
    <n v="5648"/>
    <n v="5648"/>
    <n v="7380"/>
    <n v="72919"/>
    <n v="54689.25"/>
    <n v="0"/>
  </r>
  <r>
    <s v="PPLETO: TOTAL OPERATING EXPENSE"/>
    <m/>
    <n v="500900"/>
    <s v="OPER SUPER/ENG - INDIRECT"/>
    <x v="1"/>
    <s v="0311 - TRIMBLE COUNTY 1 - GENERATION"/>
    <x v="9"/>
    <s v="PNTL: TOTAL NON-LABOR"/>
    <s v="MA40LGE"/>
    <s v="MASS ALLOC 40 BUDGET"/>
    <s v="GEN O M: OTHER"/>
    <s v="P42100: GENERATION"/>
    <n v="7336"/>
    <n v="13220"/>
    <n v="7373"/>
    <n v="7373"/>
    <n v="7341"/>
    <n v="7336"/>
    <n v="7336"/>
    <n v="7300"/>
    <n v="7300"/>
    <n v="7300"/>
    <n v="7332"/>
    <n v="7335"/>
    <n v="93880"/>
    <n v="70410"/>
    <n v="0"/>
  </r>
  <r>
    <s v="PPLETO: TOTAL OPERATING EXPENSE"/>
    <m/>
    <n v="501990"/>
    <s v="FUEL HANDLING - INDIRECT"/>
    <x v="1"/>
    <s v="0301 - TRIMBLE COUNTY COMMON-GENERATION"/>
    <x v="0"/>
    <s v="PNTL: TOTAL NON-LABOR"/>
    <s v="MA50COM"/>
    <s v="Mass Allocation 50 "/>
    <s v="OTHER"/>
    <s v="P42100: GENERATION"/>
    <n v="7348"/>
    <n v="7348"/>
    <n v="7348"/>
    <n v="7348"/>
    <n v="7348"/>
    <n v="7348"/>
    <n v="7348"/>
    <n v="7348"/>
    <n v="7348"/>
    <n v="7348"/>
    <n v="7348"/>
    <n v="7348"/>
    <n v="88173"/>
    <n v="26661.955331457"/>
    <n v="39467.794668543"/>
  </r>
  <r>
    <s v="PPLETO: TOTAL OPERATING EXPENSE"/>
    <m/>
    <n v="500900"/>
    <s v="OPER SUPER/ENG - INDIRECT"/>
    <x v="1"/>
    <s v="0311 - TRIMBLE COUNTY 1 - GENERATION"/>
    <x v="7"/>
    <s v="PNTL: TOTAL NON-LABOR"/>
    <s v="MA40LGE"/>
    <s v="MASS ALLOC 40 BUDGET"/>
    <s v="GEN O M: OTHER"/>
    <s v="P42100: GENERATION"/>
    <n v="7391"/>
    <n v="13134"/>
    <n v="7428"/>
    <n v="7428"/>
    <n v="7396"/>
    <n v="7391"/>
    <n v="7391"/>
    <n v="7355"/>
    <n v="7355"/>
    <n v="7355"/>
    <n v="7387"/>
    <n v="7391"/>
    <n v="94401"/>
    <n v="70800.75"/>
    <n v="0"/>
  </r>
  <r>
    <s v="PPLETO: TOTAL OPERATING EXPENSE"/>
    <m/>
    <n v="510900"/>
    <s v="MTCE SUPER/ENG - STEAM - INDIRECT"/>
    <x v="1"/>
    <s v="0301 - TRIMBLE COUNTY COMMON-GENERATION"/>
    <x v="3"/>
    <s v="PNTL: TOTAL NON-LABOR"/>
    <s v="MA50COM"/>
    <s v="Mass Allocation 50 "/>
    <s v="OTHER"/>
    <s v="P42100: GENERATION"/>
    <n v="7467"/>
    <n v="8618"/>
    <n v="23890"/>
    <n v="14555"/>
    <n v="16200"/>
    <n v="23374"/>
    <n v="22664"/>
    <n v="12246"/>
    <n v="24756"/>
    <n v="17832"/>
    <n v="28452"/>
    <n v="8231"/>
    <n v="208284"/>
    <n v="62981.396847755997"/>
    <n v="93231.603152244003"/>
  </r>
  <r>
    <s v="PPLETO: TOTAL OPERATING EXPENSE"/>
    <m/>
    <n v="513100"/>
    <s v="MTCE-ELECTRIC PLANT"/>
    <x v="1"/>
    <s v="0311 - TRIMBLE COUNTY 1 - GENERATION"/>
    <x v="1"/>
    <s v="PNTL: TOTAL NON-LABOR"/>
    <s v="TC-GA-"/>
    <s v="Generator and Auxiliaries"/>
    <s v="GEN MTC: TURBINE/GENERATOR"/>
    <s v="P42100: GENERATION"/>
    <n v="7476"/>
    <n v="5761"/>
    <n v="5761"/>
    <n v="5761"/>
    <n v="5761"/>
    <n v="7528"/>
    <n v="5761"/>
    <n v="5761"/>
    <n v="5761"/>
    <n v="5761"/>
    <n v="5761"/>
    <n v="7528"/>
    <n v="74378"/>
    <n v="55783.5"/>
    <n v="0"/>
  </r>
  <r>
    <s v="PPLETO: TOTAL OPERATING EXPENSE"/>
    <m/>
    <n v="500900"/>
    <s v="OPER SUPER/ENG - INDIRECT"/>
    <x v="1"/>
    <s v="0311 - TRIMBLE COUNTY 1 - GENERATION"/>
    <x v="0"/>
    <s v="PNTL: TOTAL NON-LABOR"/>
    <s v="MA40LGE"/>
    <s v="MASS ALLOC 40 BUDGET"/>
    <s v="GEN O M: OTHER"/>
    <s v="P42100: GENERATION"/>
    <n v="7486"/>
    <n v="13487"/>
    <n v="7523"/>
    <n v="7523"/>
    <n v="7490"/>
    <n v="7486"/>
    <n v="7486"/>
    <n v="7448"/>
    <n v="7448"/>
    <n v="7448"/>
    <n v="7481"/>
    <n v="7485"/>
    <n v="95791"/>
    <n v="71843.25"/>
    <n v="0"/>
  </r>
  <r>
    <s v="PPLETO: TOTAL OPERATING EXPENSE"/>
    <m/>
    <n v="513100"/>
    <s v="MTCE-ELECTRIC PLANT"/>
    <x v="1"/>
    <s v="0301 - TRIMBLE COUNTY COMMON-GENERATION"/>
    <x v="5"/>
    <s v="PNTL: TOTAL NON-LABOR"/>
    <s v="TC000TRF"/>
    <s v="Transformers 1 - 002650"/>
    <s v="GEN MTC: POWER DISTRIBUTION"/>
    <s v="P42100: GENERATION"/>
    <n v="7500"/>
    <n v="7500"/>
    <n v="7500"/>
    <n v="7500"/>
    <n v="7500"/>
    <n v="7500"/>
    <n v="7500"/>
    <n v="7500"/>
    <n v="7500"/>
    <n v="7500"/>
    <n v="7500"/>
    <n v="7500"/>
    <n v="90000"/>
    <n v="27214.407810000001"/>
    <n v="40285.592190000003"/>
  </r>
  <r>
    <s v="PPLETO: TOTAL OPERATING EXPENSE"/>
    <m/>
    <n v="513100"/>
    <s v="MTCE-ELECTRIC PLANT"/>
    <x v="1"/>
    <s v="0301 - TRIMBLE COUNTY COMMON-GENERATION"/>
    <x v="6"/>
    <s v="PNTL: TOTAL NON-LABOR"/>
    <s v="TC000TRF"/>
    <s v="Transformers 1 - 002650"/>
    <s v="GEN MTC: POWER DISTRIBUTION"/>
    <s v="P42100: GENERATION"/>
    <n v="7500"/>
    <n v="7500"/>
    <n v="7500"/>
    <n v="7500"/>
    <n v="7500"/>
    <n v="7500"/>
    <n v="7500"/>
    <n v="7500"/>
    <n v="7500"/>
    <n v="7500"/>
    <n v="7500"/>
    <n v="7500"/>
    <n v="90000"/>
    <n v="27214.407810000001"/>
    <n v="40285.592190000003"/>
  </r>
  <r>
    <s v="PPLETO: TOTAL OPERATING EXPENSE"/>
    <m/>
    <n v="513100"/>
    <s v="MTCE-ELECTRIC PLANT"/>
    <x v="1"/>
    <s v="0301 - TRIMBLE COUNTY COMMON-GENERATION"/>
    <x v="7"/>
    <s v="PNTL: TOTAL NON-LABOR"/>
    <s v="TC000TRF"/>
    <s v="Transformers 1 - 002650"/>
    <s v="GEN MTC: POWER DISTRIBUTION"/>
    <s v="P42100: GENERATION"/>
    <n v="7500"/>
    <n v="7500"/>
    <n v="7500"/>
    <n v="7500"/>
    <n v="7500"/>
    <n v="7500"/>
    <n v="7500"/>
    <n v="7500"/>
    <n v="7500"/>
    <n v="7500"/>
    <n v="7500"/>
    <n v="7500"/>
    <n v="90000"/>
    <n v="27214.407810000001"/>
    <n v="40285.592190000003"/>
  </r>
  <r>
    <s v="PPLETO: TOTAL OPERATING EXPENSE"/>
    <m/>
    <n v="513100"/>
    <s v="MTCE-ELECTRIC PLANT"/>
    <x v="1"/>
    <s v="0301 - TRIMBLE COUNTY COMMON-GENERATION"/>
    <x v="8"/>
    <s v="PNTL: TOTAL NON-LABOR"/>
    <s v="TC000TRF"/>
    <s v="Transformers 1 - 002650"/>
    <s v="GEN MTC: POWER DISTRIBUTION"/>
    <s v="P42100: GENERATION"/>
    <n v="7500"/>
    <n v="7500"/>
    <n v="7500"/>
    <n v="7500"/>
    <n v="7500"/>
    <n v="7500"/>
    <n v="7500"/>
    <n v="7500"/>
    <n v="7500"/>
    <n v="7500"/>
    <n v="7500"/>
    <n v="7500"/>
    <n v="90000"/>
    <n v="27214.407810000001"/>
    <n v="40285.592190000003"/>
  </r>
  <r>
    <s v="PPLETO: TOTAL OPERATING EXPENSE"/>
    <m/>
    <n v="513100"/>
    <s v="MTCE-ELECTRIC PLANT"/>
    <x v="1"/>
    <s v="0301 - TRIMBLE COUNTY COMMON-GENERATION"/>
    <x v="9"/>
    <s v="PNTL: TOTAL NON-LABOR"/>
    <s v="TC000TRF"/>
    <s v="Transformers 1 - 002650"/>
    <s v="GEN MTC: POWER DISTRIBUTION"/>
    <s v="P42100: GENERATION"/>
    <n v="7500"/>
    <n v="7500"/>
    <n v="7500"/>
    <n v="7500"/>
    <n v="7500"/>
    <n v="7500"/>
    <n v="7500"/>
    <n v="7500"/>
    <n v="7500"/>
    <n v="7500"/>
    <n v="7500"/>
    <n v="7500"/>
    <n v="90000"/>
    <n v="27214.407810000001"/>
    <n v="40285.592190000003"/>
  </r>
  <r>
    <s v="PPLETO: TOTAL OPERATING EXPENSE"/>
    <m/>
    <n v="506109"/>
    <s v="SORBENT INJECTION OPERATION"/>
    <x v="1"/>
    <s v="0311 - TRIMBLE COUNTY 1 - GENERATION"/>
    <x v="0"/>
    <s v="PNTL: TOTAL NON-LABOR"/>
    <s v="MA40LGE"/>
    <s v="MASS ALLOC 40 BUDGET"/>
    <s v="GEN O M: OTHER"/>
    <s v="P42100: GENERATION"/>
    <n v="7513"/>
    <n v="7513"/>
    <n v="7513"/>
    <n v="7513"/>
    <n v="7513"/>
    <n v="7513"/>
    <n v="7513"/>
    <n v="7513"/>
    <n v="7513"/>
    <n v="7513"/>
    <n v="7513"/>
    <n v="7513"/>
    <n v="90156"/>
    <n v="67617"/>
    <n v="0"/>
  </r>
  <r>
    <s v="PPLETO: TOTAL OPERATING EXPENSE"/>
    <m/>
    <n v="501990"/>
    <s v="FUEL HANDLING - INDIRECT"/>
    <x v="1"/>
    <s v="0301 - TRIMBLE COUNTY COMMON-GENERATION"/>
    <x v="1"/>
    <s v="PNTL: TOTAL NON-LABOR"/>
    <s v="MA50COM"/>
    <s v="Mass Allocation 50 "/>
    <s v="OTHER"/>
    <s v="P42100: GENERATION"/>
    <n v="7523"/>
    <n v="7523"/>
    <n v="7523"/>
    <n v="7523"/>
    <n v="7523"/>
    <n v="7523"/>
    <n v="7523"/>
    <n v="7523"/>
    <n v="7523"/>
    <n v="7523"/>
    <n v="7523"/>
    <n v="7523"/>
    <n v="90275"/>
    <n v="27297.562944974998"/>
    <n v="40408.687055025002"/>
  </r>
  <r>
    <s v="PPLETO: TOTAL OPERATING EXPENSE"/>
    <m/>
    <n v="510900"/>
    <s v="MTCE SUPER/ENG - STEAM - INDIRECT"/>
    <x v="1"/>
    <s v="0301 - TRIMBLE COUNTY COMMON-GENERATION"/>
    <x v="6"/>
    <s v="PNTL: TOTAL NON-LABOR"/>
    <s v="MA50COM"/>
    <s v="Mass Allocation 50 "/>
    <s v="OTHER"/>
    <s v="P42100: GENERATION"/>
    <n v="7525"/>
    <n v="8923"/>
    <n v="21701"/>
    <n v="13948"/>
    <n v="14228"/>
    <n v="20874"/>
    <n v="19445"/>
    <n v="13017"/>
    <n v="22463"/>
    <n v="15498"/>
    <n v="29967"/>
    <n v="8202"/>
    <n v="195792"/>
    <n v="59204.037043728"/>
    <n v="87639.962956272007"/>
  </r>
  <r>
    <s v="PPLETO: TOTAL OPERATING EXPENSE"/>
    <m/>
    <n v="512011"/>
    <s v="INSTR/CNTRL-ENVRNL"/>
    <x v="1"/>
    <s v="0311 - TRIMBLE COUNTY 1 - GENERATION"/>
    <x v="3"/>
    <s v="PNTL: TOTAL NON-LABOR"/>
    <s v="TC-ESP"/>
    <s v="Electrostatic Precipitator"/>
    <s v="GEN MTC: ENVIRONMENTAL"/>
    <s v="P42100: GENERATION"/>
    <n v="7541"/>
    <n v="7541"/>
    <n v="7541"/>
    <n v="24367"/>
    <n v="7541"/>
    <n v="7541"/>
    <n v="7541"/>
    <n v="7541"/>
    <n v="7541"/>
    <n v="7541"/>
    <n v="7541"/>
    <n v="7541"/>
    <n v="107317"/>
    <n v="80487.75"/>
    <n v="0"/>
  </r>
  <r>
    <s v="PPLETO: TOTAL OPERATING EXPENSE"/>
    <m/>
    <n v="512015"/>
    <s v="SDRS-COMMON H2O SYS"/>
    <x v="1"/>
    <s v="0311 - TRIMBLE COUNTY 1 - GENERATION"/>
    <x v="5"/>
    <s v="PNTL: TOTAL NON-LABOR"/>
    <s v="MA40LGE"/>
    <s v="MASS ALLOC 40 BUDGET"/>
    <s v="GEN O M: OTHER"/>
    <s v="P42100: GENERATION"/>
    <n v="7558"/>
    <n v="7558"/>
    <n v="7558"/>
    <n v="13651"/>
    <n v="23553"/>
    <n v="9805"/>
    <n v="7558"/>
    <n v="7558"/>
    <n v="7558"/>
    <n v="34003"/>
    <n v="7558"/>
    <n v="7558"/>
    <n v="141478"/>
    <n v="106108.5"/>
    <n v="0"/>
  </r>
  <r>
    <s v="PPLETO: TOTAL OPERATING EXPENSE"/>
    <m/>
    <n v="512015"/>
    <s v="SDRS-COMMON H2O SYS"/>
    <x v="1"/>
    <s v="0311 - TRIMBLE COUNTY 1 - GENERATION"/>
    <x v="6"/>
    <s v="PNTL: TOTAL NON-LABOR"/>
    <s v="MA40LGE"/>
    <s v="MASS ALLOC 40 BUDGET"/>
    <s v="GEN O M: OTHER"/>
    <s v="P42100: GENERATION"/>
    <n v="7558"/>
    <n v="7558"/>
    <n v="7558"/>
    <n v="13651"/>
    <n v="23553"/>
    <n v="9805"/>
    <n v="7558"/>
    <n v="7558"/>
    <n v="7558"/>
    <n v="34003"/>
    <n v="7558"/>
    <n v="7558"/>
    <n v="141478"/>
    <n v="106108.5"/>
    <n v="0"/>
  </r>
  <r>
    <s v="PPLETO: TOTAL OPERATING EXPENSE"/>
    <m/>
    <n v="512015"/>
    <s v="SDRS-COMMON H2O SYS"/>
    <x v="1"/>
    <s v="0311 - TRIMBLE COUNTY 1 - GENERATION"/>
    <x v="7"/>
    <s v="PNTL: TOTAL NON-LABOR"/>
    <s v="MA40LGE"/>
    <s v="MASS ALLOC 40 BUDGET"/>
    <s v="GEN O M: OTHER"/>
    <s v="P42100: GENERATION"/>
    <n v="7558"/>
    <n v="7558"/>
    <n v="7558"/>
    <n v="13651"/>
    <n v="23553"/>
    <n v="9805"/>
    <n v="7558"/>
    <n v="7558"/>
    <n v="7558"/>
    <n v="34003"/>
    <n v="7558"/>
    <n v="7558"/>
    <n v="141478"/>
    <n v="106108.5"/>
    <n v="0"/>
  </r>
  <r>
    <s v="PPLETO: TOTAL OPERATING EXPENSE"/>
    <m/>
    <n v="512015"/>
    <s v="SDRS-COMMON H2O SYS"/>
    <x v="1"/>
    <s v="0311 - TRIMBLE COUNTY 1 - GENERATION"/>
    <x v="8"/>
    <s v="PNTL: TOTAL NON-LABOR"/>
    <s v="MA40LGE"/>
    <s v="MASS ALLOC 40 BUDGET"/>
    <s v="GEN O M: OTHER"/>
    <s v="P42100: GENERATION"/>
    <n v="7558"/>
    <n v="7558"/>
    <n v="7558"/>
    <n v="13651"/>
    <n v="23553"/>
    <n v="9805"/>
    <n v="7558"/>
    <n v="7558"/>
    <n v="20844"/>
    <n v="34003"/>
    <n v="7558"/>
    <n v="7558"/>
    <n v="154764"/>
    <n v="116073"/>
    <n v="0"/>
  </r>
  <r>
    <s v="PPLETO: TOTAL OPERATING EXPENSE"/>
    <m/>
    <n v="512015"/>
    <s v="SDRS-COMMON H2O SYS"/>
    <x v="1"/>
    <s v="0311 - TRIMBLE COUNTY 1 - GENERATION"/>
    <x v="9"/>
    <s v="PNTL: TOTAL NON-LABOR"/>
    <s v="MA40LGE"/>
    <s v="MASS ALLOC 40 BUDGET"/>
    <s v="GEN O M: OTHER"/>
    <s v="P42100: GENERATION"/>
    <n v="7558"/>
    <n v="7558"/>
    <n v="7558"/>
    <n v="13651"/>
    <n v="23553"/>
    <n v="9805"/>
    <n v="7558"/>
    <n v="7558"/>
    <n v="7558"/>
    <n v="34003"/>
    <n v="7558"/>
    <n v="7558"/>
    <n v="141478"/>
    <n v="106108.5"/>
    <n v="0"/>
  </r>
  <r>
    <s v="PPLETO: TOTAL OPERATING EXPENSE"/>
    <m/>
    <n v="510900"/>
    <s v="MTCE SUPER/ENG - STEAM - INDIRECT"/>
    <x v="1"/>
    <s v="0301 - TRIMBLE COUNTY COMMON-GENERATION"/>
    <x v="5"/>
    <s v="PNTL: TOTAL NON-LABOR"/>
    <s v="MA50COM"/>
    <s v="Mass Allocation 50 "/>
    <s v="OTHER"/>
    <s v="P42100: GENERATION"/>
    <n v="7576"/>
    <n v="8955"/>
    <n v="14493"/>
    <n v="16185"/>
    <n v="28182"/>
    <n v="23129"/>
    <n v="19478"/>
    <n v="15254"/>
    <n v="26927"/>
    <n v="15748"/>
    <n v="34114"/>
    <n v="8255"/>
    <n v="218294"/>
    <n v="66008.243760846002"/>
    <n v="97712.256239153998"/>
  </r>
  <r>
    <s v="PPLETO: TOTAL OPERATING EXPENSE"/>
    <m/>
    <n v="513100"/>
    <s v="MTCE-ELECTRIC PLANT"/>
    <x v="1"/>
    <s v="0311 - TRIMBLE COUNTY 1 - GENERATION"/>
    <x v="2"/>
    <s v="PNTL: TOTAL NON-LABOR"/>
    <s v="TC-GA-"/>
    <s v="Generator and Auxiliaries"/>
    <s v="GEN MTC: TURBINE/GENERATOR"/>
    <s v="P42100: GENERATION"/>
    <n v="7626"/>
    <n v="5876"/>
    <n v="5876"/>
    <n v="5876"/>
    <n v="5876"/>
    <n v="7678"/>
    <n v="5876"/>
    <n v="5876"/>
    <n v="5876"/>
    <n v="5876"/>
    <n v="5876"/>
    <n v="7678"/>
    <n v="75865"/>
    <n v="56898.75"/>
    <n v="0"/>
  </r>
  <r>
    <s v="PPLETO: TOTAL OPERATING EXPENSE"/>
    <m/>
    <n v="500900"/>
    <s v="OPER SUPER/ENG - INDIRECT"/>
    <x v="1"/>
    <s v="0311 - TRIMBLE COUNTY 1 - GENERATION"/>
    <x v="1"/>
    <s v="PNTL: TOTAL NON-LABOR"/>
    <s v="MA40LGE"/>
    <s v="MASS ALLOC 40 BUDGET"/>
    <s v="GEN O M: OTHER"/>
    <s v="P42100: GENERATION"/>
    <n v="7638"/>
    <n v="13759"/>
    <n v="7676"/>
    <n v="7676"/>
    <n v="7643"/>
    <n v="7638"/>
    <n v="7638"/>
    <n v="7600"/>
    <n v="7600"/>
    <n v="7600"/>
    <n v="7633"/>
    <n v="7637"/>
    <n v="97741"/>
    <n v="73305.75"/>
    <n v="0"/>
  </r>
  <r>
    <s v="PPLETO: TOTAL OPERATING EXPENSE"/>
    <m/>
    <n v="513100"/>
    <s v="MTCE-ELECTRIC PLANT"/>
    <x v="1"/>
    <s v="0301 - TRIMBLE COUNTY COMMON-GENERATION"/>
    <x v="0"/>
    <s v="PNTL: TOTAL NON-LABOR"/>
    <s v="TC000TRF"/>
    <s v="Transformers 1 - 002650"/>
    <s v="GEN MTC: POWER DISTRIBUTION"/>
    <s v="P42100: GENERATION"/>
    <n v="7650"/>
    <n v="7650"/>
    <n v="7650"/>
    <n v="7650"/>
    <n v="7650"/>
    <n v="7650"/>
    <n v="7650"/>
    <n v="7650"/>
    <n v="7650"/>
    <n v="7650"/>
    <n v="7650"/>
    <n v="7650"/>
    <n v="91800"/>
    <n v="27758.695966199997"/>
    <n v="41091.304033799999"/>
  </r>
  <r>
    <s v="PPLETO: TOTAL OPERATING EXPENSE"/>
    <m/>
    <n v="510900"/>
    <s v="MTCE SUPER/ENG - STEAM - INDIRECT"/>
    <x v="1"/>
    <s v="0301 - TRIMBLE COUNTY COMMON-GENERATION"/>
    <x v="4"/>
    <s v="PNTL: TOTAL NON-LABOR"/>
    <s v="MA50COM"/>
    <s v="Mass Allocation 50 "/>
    <s v="OTHER"/>
    <s v="P42100: GENERATION"/>
    <n v="7683"/>
    <n v="8859"/>
    <n v="24599"/>
    <n v="14984"/>
    <n v="16669"/>
    <n v="24052"/>
    <n v="23314"/>
    <n v="12597"/>
    <n v="25482"/>
    <n v="18358"/>
    <n v="29292"/>
    <n v="8470"/>
    <n v="214358"/>
    <n v="64818.066992622"/>
    <n v="95950.433007378"/>
  </r>
  <r>
    <s v="PPLETO: TOTAL OPERATING EXPENSE"/>
    <m/>
    <n v="501990"/>
    <s v="FUEL HANDLING - INDIRECT"/>
    <x v="1"/>
    <s v="0301 - TRIMBLE COUNTY COMMON-GENERATION"/>
    <x v="2"/>
    <s v="PNTL: TOTAL NON-LABOR"/>
    <s v="MA50COM"/>
    <s v="Mass Allocation 50 "/>
    <s v="OTHER"/>
    <s v="P42100: GENERATION"/>
    <n v="7702"/>
    <n v="7702"/>
    <n v="7702"/>
    <n v="7702"/>
    <n v="7702"/>
    <n v="7702"/>
    <n v="7702"/>
    <n v="7702"/>
    <n v="7702"/>
    <n v="7702"/>
    <n v="7702"/>
    <n v="7702"/>
    <n v="92427"/>
    <n v="27948.289673943"/>
    <n v="41371.960326057"/>
  </r>
  <r>
    <s v="PPLETO: TOTAL OPERATING EXPENSE"/>
    <m/>
    <n v="512015"/>
    <s v="SDRS-COMMON H2O SYS"/>
    <x v="1"/>
    <s v="0311 - TRIMBLE COUNTY 1 - GENERATION"/>
    <x v="0"/>
    <s v="PNTL: TOTAL NON-LABOR"/>
    <s v="MA40LGE"/>
    <s v="MASS ALLOC 40 BUDGET"/>
    <s v="GEN O M: OTHER"/>
    <s v="P42100: GENERATION"/>
    <n v="7709"/>
    <n v="7709"/>
    <n v="7709"/>
    <n v="13925"/>
    <n v="24052"/>
    <n v="10001"/>
    <n v="7709"/>
    <n v="7709"/>
    <n v="7709"/>
    <n v="34848"/>
    <n v="7709"/>
    <n v="7709"/>
    <n v="144501"/>
    <n v="108375.75"/>
    <n v="0"/>
  </r>
  <r>
    <s v="PPLETO: TOTAL OPERATING EXPENSE"/>
    <m/>
    <n v="506109"/>
    <s v="SORBENT INJECTION OPERATION"/>
    <x v="1"/>
    <s v="0311 - TRIMBLE COUNTY 1 - GENERATION"/>
    <x v="1"/>
    <s v="PNTL: TOTAL NON-LABOR"/>
    <s v="MA40LGE"/>
    <s v="MASS ALLOC 40 BUDGET"/>
    <s v="GEN O M: OTHER"/>
    <s v="P42100: GENERATION"/>
    <n v="7738"/>
    <n v="7738"/>
    <n v="7738"/>
    <n v="7738"/>
    <n v="7738"/>
    <n v="7738"/>
    <n v="7738"/>
    <n v="7738"/>
    <n v="7738"/>
    <n v="7738"/>
    <n v="7738"/>
    <n v="7738"/>
    <n v="92860"/>
    <n v="69645"/>
    <n v="0"/>
  </r>
  <r>
    <s v="PPLETO: TOTAL OPERATING EXPENSE"/>
    <m/>
    <n v="512011"/>
    <s v="INSTR/CNTRL-ENVRNL"/>
    <x v="1"/>
    <s v="0311 - TRIMBLE COUNTY 1 - GENERATION"/>
    <x v="4"/>
    <s v="PNTL: TOTAL NON-LABOR"/>
    <s v="TC-ESP"/>
    <s v="Electrostatic Precipitator"/>
    <s v="GEN MTC: ENVIRONMENTAL"/>
    <s v="P42100: GENERATION"/>
    <n v="7767"/>
    <n v="7767"/>
    <n v="7767"/>
    <n v="24931"/>
    <n v="7767"/>
    <n v="7767"/>
    <n v="7767"/>
    <n v="7767"/>
    <n v="7767"/>
    <n v="7767"/>
    <n v="7767"/>
    <n v="7767"/>
    <n v="110372"/>
    <n v="82779"/>
    <n v="0"/>
  </r>
  <r>
    <s v="PPLETO: TOTAL OPERATING EXPENSE"/>
    <m/>
    <n v="513100"/>
    <s v="MTCE-ELECTRIC PLANT"/>
    <x v="1"/>
    <s v="0311 - TRIMBLE COUNTY 1 - GENERATION"/>
    <x v="3"/>
    <s v="PNTL: TOTAL NON-LABOR"/>
    <s v="TC-GA-"/>
    <s v="Generator and Auxiliaries"/>
    <s v="GEN MTC: TURBINE/GENERATOR"/>
    <s v="P42100: GENERATION"/>
    <n v="7778"/>
    <n v="5993"/>
    <n v="5993"/>
    <n v="5993"/>
    <n v="5993"/>
    <n v="7832"/>
    <n v="5993"/>
    <n v="5993"/>
    <n v="5993"/>
    <n v="5993"/>
    <n v="5993"/>
    <n v="7832"/>
    <n v="77380"/>
    <n v="58035"/>
    <n v="0"/>
  </r>
  <r>
    <s v="PPLETO: TOTAL OPERATING EXPENSE"/>
    <m/>
    <n v="500900"/>
    <s v="OPER SUPER/ENG - INDIRECT"/>
    <x v="1"/>
    <s v="0311 - TRIMBLE COUNTY 1 - GENERATION"/>
    <x v="2"/>
    <s v="PNTL: TOTAL NON-LABOR"/>
    <s v="MA40LGE"/>
    <s v="MASS ALLOC 40 BUDGET"/>
    <s v="GEN O M: OTHER"/>
    <s v="P42100: GENERATION"/>
    <n v="7794"/>
    <n v="14037"/>
    <n v="7833"/>
    <n v="7833"/>
    <n v="7799"/>
    <n v="7794"/>
    <n v="7794"/>
    <n v="7755"/>
    <n v="7755"/>
    <n v="7755"/>
    <n v="7789"/>
    <n v="7793"/>
    <n v="99730"/>
    <n v="74797.5"/>
    <n v="0"/>
  </r>
  <r>
    <s v="PPLETO: TOTAL OPERATING EXPENSE"/>
    <m/>
    <n v="513100"/>
    <s v="MTCE-ELECTRIC PLANT"/>
    <x v="1"/>
    <s v="0301 - TRIMBLE COUNTY COMMON-GENERATION"/>
    <x v="1"/>
    <s v="PNTL: TOTAL NON-LABOR"/>
    <s v="TC000TRF"/>
    <s v="Transformers 1 - 002650"/>
    <s v="GEN MTC: POWER DISTRIBUTION"/>
    <s v="P42100: GENERATION"/>
    <n v="7803"/>
    <n v="7803"/>
    <n v="7803"/>
    <n v="7803"/>
    <n v="7803"/>
    <n v="7803"/>
    <n v="7803"/>
    <n v="7803"/>
    <n v="7803"/>
    <n v="7803"/>
    <n v="7803"/>
    <n v="7803"/>
    <n v="93636"/>
    <n v="28313.869885524"/>
    <n v="41913.130114476"/>
  </r>
  <r>
    <s v="PPLETO: TOTAL OPERATING EXPENSE"/>
    <m/>
    <n v="511100"/>
    <s v="MTCE-STRUCTURES"/>
    <x v="1"/>
    <s v="0301 - TRIMBLE COUNTY COMMON-GENERATION"/>
    <x v="5"/>
    <s v="PLTL: TOTAL LABOR"/>
    <s v="TCMNTLABR"/>
    <s v="TC Maintenance Labor"/>
    <s v="GEN MTC: ALL OTHER MAINT."/>
    <s v="P42100: GENERATION"/>
    <n v="7861"/>
    <n v="7842"/>
    <n v="8604"/>
    <n v="8084"/>
    <n v="7665"/>
    <n v="7996"/>
    <n v="7856"/>
    <n v="8459"/>
    <n v="8156"/>
    <n v="8069"/>
    <n v="7647"/>
    <n v="7505"/>
    <n v="95745"/>
    <n v="28951.594175204998"/>
    <n v="42857.155824795002"/>
  </r>
  <r>
    <s v="PPLETO: TOTAL OPERATING EXPENSE"/>
    <m/>
    <n v="512015"/>
    <s v="SDRS-COMMON H2O SYS"/>
    <x v="1"/>
    <s v="0311 - TRIMBLE COUNTY 1 - GENERATION"/>
    <x v="1"/>
    <s v="PNTL: TOTAL NON-LABOR"/>
    <s v="MA40LGE"/>
    <s v="MASS ALLOC 40 BUDGET"/>
    <s v="GEN O M: OTHER"/>
    <s v="P42100: GENERATION"/>
    <n v="7864"/>
    <n v="7864"/>
    <n v="7864"/>
    <n v="14203"/>
    <n v="24562"/>
    <n v="10201"/>
    <n v="7864"/>
    <n v="7863"/>
    <n v="7864"/>
    <n v="35715"/>
    <n v="7864"/>
    <n v="7863"/>
    <n v="147589"/>
    <n v="110691.75"/>
    <n v="0"/>
  </r>
  <r>
    <s v="PPLETO: TOTAL OPERATING EXPENSE"/>
    <m/>
    <n v="501990"/>
    <s v="FUEL HANDLING - INDIRECT"/>
    <x v="1"/>
    <s v="0301 - TRIMBLE COUNTY COMMON-GENERATION"/>
    <x v="3"/>
    <s v="PNTL: TOTAL NON-LABOR"/>
    <s v="MA50COM"/>
    <s v="Mass Allocation 50 "/>
    <s v="OTHER"/>
    <s v="P42100: GENERATION"/>
    <n v="7886"/>
    <n v="7886"/>
    <n v="7886"/>
    <n v="7886"/>
    <n v="7886"/>
    <n v="7886"/>
    <n v="7886"/>
    <n v="7886"/>
    <n v="7886"/>
    <n v="7886"/>
    <n v="7886"/>
    <n v="7886"/>
    <n v="94634"/>
    <n v="28615.647429905999"/>
    <n v="42359.852570094001"/>
  </r>
  <r>
    <s v="PPLETO: TOTAL OPERATING EXPENSE"/>
    <m/>
    <n v="513100"/>
    <s v="MTCE-ELECTRIC PLANT"/>
    <x v="1"/>
    <s v="0311 - TRIMBLE COUNTY 1 - GENERATION"/>
    <x v="4"/>
    <s v="PNTL: TOTAL NON-LABOR"/>
    <s v="TC-GA-"/>
    <s v="Generator and Auxiliaries"/>
    <s v="GEN MTC: TURBINE/GENERATOR"/>
    <s v="P42100: GENERATION"/>
    <n v="7934"/>
    <n v="6113"/>
    <n v="6113"/>
    <n v="6113"/>
    <n v="6113"/>
    <n v="7989"/>
    <n v="6113"/>
    <n v="6113"/>
    <n v="6113"/>
    <n v="6113"/>
    <n v="6113"/>
    <n v="7989"/>
    <n v="78932"/>
    <n v="59199"/>
    <n v="0"/>
  </r>
  <r>
    <s v="PPLETO: TOTAL OPERATING EXPENSE"/>
    <m/>
    <n v="500900"/>
    <s v="OPER SUPER/ENG - INDIRECT"/>
    <x v="1"/>
    <s v="0311 - TRIMBLE COUNTY 1 - GENERATION"/>
    <x v="3"/>
    <s v="PNTL: TOTAL NON-LABOR"/>
    <s v="MA40LGE"/>
    <s v="MASS ALLOC 40 BUDGET"/>
    <s v="GEN O M: OTHER"/>
    <s v="P42100: GENERATION"/>
    <n v="7953"/>
    <n v="14321"/>
    <n v="7992"/>
    <n v="7992"/>
    <n v="7958"/>
    <n v="7953"/>
    <n v="7953"/>
    <n v="7913"/>
    <n v="7913"/>
    <n v="7913"/>
    <n v="7948"/>
    <n v="7952"/>
    <n v="101759"/>
    <n v="76319.25"/>
    <n v="0"/>
  </r>
  <r>
    <s v="PPLETO: TOTAL OPERATING EXPENSE"/>
    <m/>
    <n v="513100"/>
    <s v="MTCE-ELECTRIC PLANT"/>
    <x v="1"/>
    <s v="0301 - TRIMBLE COUNTY COMMON-GENERATION"/>
    <x v="2"/>
    <s v="PNTL: TOTAL NON-LABOR"/>
    <s v="TC000TRF"/>
    <s v="Transformers 1 - 002650"/>
    <s v="GEN MTC: POWER DISTRIBUTION"/>
    <s v="P42100: GENERATION"/>
    <n v="7959"/>
    <n v="7959"/>
    <n v="7959"/>
    <n v="7959"/>
    <n v="7959"/>
    <n v="7959"/>
    <n v="7959"/>
    <n v="7959"/>
    <n v="7959"/>
    <n v="7959"/>
    <n v="7959"/>
    <n v="7959"/>
    <n v="95508"/>
    <n v="28879.929567971998"/>
    <n v="42751.070432027998"/>
  </r>
  <r>
    <s v="PPLETO: TOTAL OPERATING EXPENSE"/>
    <m/>
    <n v="506109"/>
    <s v="SORBENT INJECTION OPERATION"/>
    <x v="1"/>
    <s v="0311 - TRIMBLE COUNTY 1 - GENERATION"/>
    <x v="2"/>
    <s v="PNTL: TOTAL NON-LABOR"/>
    <s v="MA40LGE"/>
    <s v="MASS ALLOC 40 BUDGET"/>
    <s v="GEN O M: OTHER"/>
    <s v="P42100: GENERATION"/>
    <n v="7970"/>
    <n v="7970"/>
    <n v="7970"/>
    <n v="7970"/>
    <n v="7970"/>
    <n v="7970"/>
    <n v="7970"/>
    <n v="7970"/>
    <n v="7970"/>
    <n v="7970"/>
    <n v="7970"/>
    <n v="7970"/>
    <n v="95644"/>
    <n v="71733"/>
    <n v="0"/>
  </r>
  <r>
    <s v="PPLETO: TOTAL OPERATING EXPENSE"/>
    <m/>
    <n v="512015"/>
    <s v="SDRS-COMMON H2O SYS"/>
    <x v="1"/>
    <s v="0311 - TRIMBLE COUNTY 1 - GENERATION"/>
    <x v="2"/>
    <s v="PNTL: TOTAL NON-LABOR"/>
    <s v="MA40LGE"/>
    <s v="MASS ALLOC 40 BUDGET"/>
    <s v="GEN O M: OTHER"/>
    <s v="P42100: GENERATION"/>
    <n v="8021"/>
    <n v="8021"/>
    <n v="8021"/>
    <n v="14487"/>
    <n v="25083"/>
    <n v="10405"/>
    <n v="8021"/>
    <n v="8021"/>
    <n v="8021"/>
    <n v="36603"/>
    <n v="8021"/>
    <n v="8020"/>
    <n v="150744"/>
    <n v="113058"/>
    <n v="0"/>
  </r>
  <r>
    <s v="PPLETO: TOTAL OPERATING EXPENSE"/>
    <m/>
    <n v="511100"/>
    <s v="MTCE-STRUCTURES"/>
    <x v="1"/>
    <s v="0301 - TRIMBLE COUNTY COMMON-GENERATION"/>
    <x v="6"/>
    <s v="PLTL: TOTAL LABOR"/>
    <s v="TCMNTLABR"/>
    <s v="TC Maintenance Labor"/>
    <s v="GEN MTC: ALL OTHER MAINT."/>
    <s v="P42100: GENERATION"/>
    <n v="8053"/>
    <n v="8034"/>
    <n v="8812"/>
    <n v="7936"/>
    <n v="8169"/>
    <n v="8170"/>
    <n v="7685"/>
    <n v="9100"/>
    <n v="8455"/>
    <n v="8250"/>
    <n v="7928"/>
    <n v="7303"/>
    <n v="97896"/>
    <n v="29602.018521864"/>
    <n v="43819.981478136004"/>
  </r>
  <r>
    <s v="PPLETO: TOTAL OPERATING EXPENSE"/>
    <m/>
    <n v="510900"/>
    <s v="MTCE SUPER/ENG - STEAM - INDIRECT"/>
    <x v="1"/>
    <s v="0301 - TRIMBLE COUNTY COMMON-GENERATION"/>
    <x v="8"/>
    <s v="PNTL: TOTAL NON-LABOR"/>
    <s v="MA50COM"/>
    <s v="Mass Allocation 50 "/>
    <s v="OTHER"/>
    <s v="P42100: GENERATION"/>
    <n v="8061"/>
    <n v="9484"/>
    <n v="23629"/>
    <n v="14658"/>
    <n v="16296"/>
    <n v="22677"/>
    <n v="20667"/>
    <n v="13743"/>
    <n v="24542"/>
    <n v="17674"/>
    <n v="26732"/>
    <n v="8738"/>
    <n v="206900"/>
    <n v="62562.899732099999"/>
    <n v="92612.100267900008"/>
  </r>
  <r>
    <s v="PPLETO: TOTAL OPERATING EXPENSE"/>
    <m/>
    <n v="501990"/>
    <s v="FUEL HANDLING - INDIRECT"/>
    <x v="1"/>
    <s v="0301 - TRIMBLE COUNTY COMMON-GENERATION"/>
    <x v="4"/>
    <s v="PNTL: TOTAL NON-LABOR"/>
    <s v="MA50COM"/>
    <s v="Mass Allocation 50 "/>
    <s v="OTHER"/>
    <s v="P42100: GENERATION"/>
    <n v="8075"/>
    <n v="8075"/>
    <n v="8075"/>
    <n v="8075"/>
    <n v="8075"/>
    <n v="8075"/>
    <n v="8075"/>
    <n v="8075"/>
    <n v="8075"/>
    <n v="8075"/>
    <n v="8075"/>
    <n v="8075"/>
    <n v="96901"/>
    <n v="29301.148124408999"/>
    <n v="43374.601875591005"/>
  </r>
  <r>
    <s v="PPLETO: TOTAL OPERATING EXPENSE"/>
    <m/>
    <n v="500900"/>
    <s v="OPER SUPER/ENG - INDIRECT"/>
    <x v="1"/>
    <s v="0311 - TRIMBLE COUNTY 1 - GENERATION"/>
    <x v="4"/>
    <s v="PNTL: TOTAL NON-LABOR"/>
    <s v="MA40LGE"/>
    <s v="MASS ALLOC 40 BUDGET"/>
    <s v="GEN O M: OTHER"/>
    <s v="P42100: GENERATION"/>
    <n v="8115"/>
    <n v="14611"/>
    <n v="8156"/>
    <n v="8156"/>
    <n v="8120"/>
    <n v="8115"/>
    <n v="8115"/>
    <n v="8075"/>
    <n v="8075"/>
    <n v="8075"/>
    <n v="8110"/>
    <n v="8114"/>
    <n v="103837"/>
    <n v="77877.75"/>
    <n v="0"/>
  </r>
  <r>
    <s v="PPLETO: TOTAL OPERATING EXPENSE"/>
    <m/>
    <n v="513100"/>
    <s v="MTCE-ELECTRIC PLANT"/>
    <x v="1"/>
    <s v="0301 - TRIMBLE COUNTY COMMON-GENERATION"/>
    <x v="3"/>
    <s v="PNTL: TOTAL NON-LABOR"/>
    <s v="TC000TRF"/>
    <s v="Transformers 1 - 002650"/>
    <s v="GEN MTC: POWER DISTRIBUTION"/>
    <s v="P42100: GENERATION"/>
    <n v="8118"/>
    <n v="8118"/>
    <n v="8118"/>
    <n v="8118"/>
    <n v="8118"/>
    <n v="8118"/>
    <n v="8118"/>
    <n v="8118"/>
    <n v="8118"/>
    <n v="8118"/>
    <n v="8118"/>
    <n v="8118"/>
    <n v="97416"/>
    <n v="29456.875013543999"/>
    <n v="43605.124986456001"/>
  </r>
  <r>
    <s v="PPLETO: TOTAL OPERATING EXPENSE"/>
    <m/>
    <n v="512015"/>
    <s v="SDRS-COMMON H2O SYS"/>
    <x v="1"/>
    <s v="0311 - TRIMBLE COUNTY 1 - GENERATION"/>
    <x v="3"/>
    <s v="PNTL: TOTAL NON-LABOR"/>
    <s v="MA40LGE"/>
    <s v="MASS ALLOC 40 BUDGET"/>
    <s v="GEN O M: OTHER"/>
    <s v="P42100: GENERATION"/>
    <n v="8181"/>
    <n v="8181"/>
    <n v="8181"/>
    <n v="14776"/>
    <n v="25614"/>
    <n v="10613"/>
    <n v="8181"/>
    <n v="8181"/>
    <n v="8181"/>
    <n v="37516"/>
    <n v="8181"/>
    <n v="8181"/>
    <n v="153967"/>
    <n v="115475.25"/>
    <n v="0"/>
  </r>
  <r>
    <s v="PPLETO: TOTAL OPERATING EXPENSE"/>
    <m/>
    <n v="506109"/>
    <s v="SORBENT INJECTION OPERATION"/>
    <x v="1"/>
    <s v="0311 - TRIMBLE COUNTY 1 - GENERATION"/>
    <x v="3"/>
    <s v="PNTL: TOTAL NON-LABOR"/>
    <s v="MA40LGE"/>
    <s v="MASS ALLOC 40 BUDGET"/>
    <s v="GEN O M: OTHER"/>
    <s v="P42100: GENERATION"/>
    <n v="8210"/>
    <n v="8210"/>
    <n v="8210"/>
    <n v="8210"/>
    <n v="8210"/>
    <n v="8210"/>
    <n v="8210"/>
    <n v="8210"/>
    <n v="8210"/>
    <n v="8210"/>
    <n v="8210"/>
    <n v="8210"/>
    <n v="98515"/>
    <n v="73886.25"/>
    <n v="0"/>
  </r>
  <r>
    <s v="PPLETO: TOTAL OPERATING EXPENSE"/>
    <m/>
    <n v="926019"/>
    <s v="OTHER BENEFITS EXPENSE - BURDENS"/>
    <x v="1"/>
    <s v="0321 - TRIMBLE COUNTY 2 - GENERATION"/>
    <x v="5"/>
    <s v="PLTL: TOTAL LABOR"/>
    <s v="MA41KU"/>
    <s v="MA41KU TC2"/>
    <s v="OTHER"/>
    <s v="P42100: GENERATION"/>
    <n v="8275"/>
    <n v="8300"/>
    <n v="9059"/>
    <n v="8478"/>
    <n v="8008"/>
    <n v="8354"/>
    <n v="8175"/>
    <n v="8957"/>
    <n v="8561"/>
    <n v="8484"/>
    <n v="7951"/>
    <n v="7672"/>
    <n v="100273"/>
    <n v="0"/>
    <n v="75204.75"/>
  </r>
  <r>
    <s v="PPLETO: TOTAL OPERATING EXPENSE"/>
    <m/>
    <n v="513100"/>
    <s v="MTCE-ELECTRIC PLANT"/>
    <x v="1"/>
    <s v="0301 - TRIMBLE COUNTY COMMON-GENERATION"/>
    <x v="4"/>
    <s v="PNTL: TOTAL NON-LABOR"/>
    <s v="TC000TRF"/>
    <s v="Transformers 1 - 002650"/>
    <s v="GEN MTC: POWER DISTRIBUTION"/>
    <s v="P42100: GENERATION"/>
    <n v="8281"/>
    <n v="8281"/>
    <n v="8281"/>
    <n v="8281"/>
    <n v="8281"/>
    <n v="8281"/>
    <n v="8281"/>
    <n v="8281"/>
    <n v="8281"/>
    <n v="8281"/>
    <n v="8281"/>
    <n v="8281"/>
    <n v="99369"/>
    <n v="30047.427663021001"/>
    <n v="44479.322336978999"/>
  </r>
  <r>
    <s v="PPLETO: TOTAL OPERATING EXPENSE"/>
    <m/>
    <n v="926019"/>
    <s v="OTHER BENEFITS EXPENSE - BURDENS"/>
    <x v="1"/>
    <s v="0321 - TRIMBLE COUNTY 2 - GENERATION"/>
    <x v="6"/>
    <s v="PLTL: TOTAL LABOR"/>
    <s v="MA41KU"/>
    <s v="MA41KU TC2"/>
    <s v="OTHER"/>
    <s v="P42100: GENERATION"/>
    <n v="8340"/>
    <n v="8366"/>
    <n v="9128"/>
    <n v="8182"/>
    <n v="8406"/>
    <n v="8400"/>
    <n v="7862"/>
    <n v="9445"/>
    <n v="8736"/>
    <n v="8537"/>
    <n v="8115"/>
    <n v="7334"/>
    <n v="100850"/>
    <n v="0"/>
    <n v="75637.5"/>
  </r>
  <r>
    <s v="PPLETO: TOTAL OPERATING EXPENSE"/>
    <m/>
    <n v="512015"/>
    <s v="SDRS-COMMON H2O SYS"/>
    <x v="1"/>
    <s v="0311 - TRIMBLE COUNTY 1 - GENERATION"/>
    <x v="4"/>
    <s v="PNTL: TOTAL NON-LABOR"/>
    <s v="MA40LGE"/>
    <s v="MASS ALLOC 40 BUDGET"/>
    <s v="GEN O M: OTHER"/>
    <s v="P42100: GENERATION"/>
    <n v="8345"/>
    <n v="8345"/>
    <n v="8345"/>
    <n v="15073"/>
    <n v="26159"/>
    <n v="10826"/>
    <n v="8345"/>
    <n v="8345"/>
    <n v="8345"/>
    <n v="38453"/>
    <n v="8345"/>
    <n v="8345"/>
    <n v="157270"/>
    <n v="117952.5"/>
    <n v="0"/>
  </r>
  <r>
    <s v="PPLETO: TOTAL OPERATING EXPENSE"/>
    <m/>
    <n v="510900"/>
    <s v="MTCE SUPER/ENG - STEAM - INDIRECT"/>
    <x v="1"/>
    <s v="0301 - TRIMBLE COUNTY COMMON-GENERATION"/>
    <x v="7"/>
    <s v="PNTL: TOTAL NON-LABOR"/>
    <s v="MA50COM"/>
    <s v="Mass Allocation 50 "/>
    <s v="OTHER"/>
    <s v="P42100: GENERATION"/>
    <n v="8455"/>
    <n v="9866"/>
    <n v="25460"/>
    <n v="15885"/>
    <n v="16168"/>
    <n v="25474"/>
    <n v="20381"/>
    <n v="14945"/>
    <n v="26229"/>
    <n v="17491"/>
    <n v="27203"/>
    <n v="9008"/>
    <n v="216567"/>
    <n v="65486.029513203001"/>
    <n v="96939.220486796999"/>
  </r>
  <r>
    <s v="PPLETO: TOTAL OPERATING EXPENSE"/>
    <m/>
    <n v="506109"/>
    <s v="SORBENT INJECTION OPERATION"/>
    <x v="1"/>
    <s v="0311 - TRIMBLE COUNTY 1 - GENERATION"/>
    <x v="4"/>
    <s v="PNTL: TOTAL NON-LABOR"/>
    <s v="MA40LGE"/>
    <s v="MASS ALLOC 40 BUDGET"/>
    <s v="GEN O M: OTHER"/>
    <s v="P42100: GENERATION"/>
    <n v="8456"/>
    <n v="8456"/>
    <n v="8456"/>
    <n v="8456"/>
    <n v="8456"/>
    <n v="8456"/>
    <n v="8456"/>
    <n v="8456"/>
    <n v="8456"/>
    <n v="8456"/>
    <n v="8456"/>
    <n v="8456"/>
    <n v="101473"/>
    <n v="76104.75"/>
    <n v="0"/>
  </r>
  <r>
    <s v="PPLETO: TOTAL OPERATING EXPENSE"/>
    <m/>
    <n v="501090"/>
    <s v="FUEL HANDLING"/>
    <x v="1"/>
    <s v="0301 - TRIMBLE COUNTY COMMON-GENERATION"/>
    <x v="5"/>
    <s v="PLTL: TOTAL LABOR"/>
    <s v="TCFUELHAN"/>
    <s v="TCFUELHAN"/>
    <s v="GEN FH: FUEL HANDLING"/>
    <s v="P42100: GENERATION"/>
    <n v="8463"/>
    <n v="8482"/>
    <n v="9256"/>
    <n v="8623"/>
    <n v="8111"/>
    <n v="8453"/>
    <n v="8238"/>
    <n v="9058"/>
    <n v="8708"/>
    <n v="8597"/>
    <n v="8063"/>
    <n v="7632"/>
    <n v="101684"/>
    <n v="30747.442708356"/>
    <n v="45515.557291644"/>
  </r>
  <r>
    <s v="PPLETO: TOTAL OPERATING EXPENSE"/>
    <m/>
    <n v="501090"/>
    <s v="FUEL HANDLING"/>
    <x v="1"/>
    <s v="0301 - TRIMBLE COUNTY COMMON-GENERATION"/>
    <x v="6"/>
    <s v="PLTL: TOTAL LABOR"/>
    <s v="TCFUELHAN"/>
    <s v="TCFUELHAN"/>
    <s v="GEN FH: FUEL HANDLING"/>
    <s v="P42100: GENERATION"/>
    <n v="8679"/>
    <n v="8700"/>
    <n v="9492"/>
    <n v="8474"/>
    <n v="8685"/>
    <n v="8667"/>
    <n v="8076"/>
    <n v="9782"/>
    <n v="9052"/>
    <n v="8816"/>
    <n v="8388"/>
    <n v="7451"/>
    <n v="104262"/>
    <n v="31526.984300958"/>
    <n v="46669.515699042"/>
  </r>
  <r>
    <s v="PPLETO: TOTAL OPERATING EXPENSE"/>
    <m/>
    <n v="500900"/>
    <s v="OPER SUPER/ENG - INDIRECT"/>
    <x v="1"/>
    <s v="0321 - TRIMBLE COUNTY 2 - GENERATION"/>
    <x v="8"/>
    <s v="PNTL: TOTAL NON-LABOR"/>
    <s v="MA41KU"/>
    <s v="MA41KU TC2"/>
    <s v="OTHER"/>
    <s v="P42100: GENERATION"/>
    <n v="8717"/>
    <n v="15637"/>
    <n v="8761"/>
    <n v="8761"/>
    <n v="8723"/>
    <n v="8717"/>
    <n v="8717"/>
    <n v="8673"/>
    <n v="8673"/>
    <n v="8673"/>
    <n v="8712"/>
    <n v="8716"/>
    <n v="111481"/>
    <n v="0"/>
    <n v="83610.75"/>
  </r>
  <r>
    <s v="PPLETO: TOTAL OPERATING EXPENSE"/>
    <m/>
    <n v="511100"/>
    <s v="MTCE-STRUCTURES"/>
    <x v="1"/>
    <s v="0301 - TRIMBLE COUNTY COMMON-GENERATION"/>
    <x v="7"/>
    <s v="PLTL: TOTAL LABOR"/>
    <s v="TCMNTLABR"/>
    <s v="TC Maintenance Labor"/>
    <s v="GEN MTC: ALL OTHER MAINT."/>
    <s v="P42100: GENERATION"/>
    <n v="8741"/>
    <n v="8260"/>
    <n v="9059"/>
    <n v="7688"/>
    <n v="8841"/>
    <n v="8493"/>
    <n v="7870"/>
    <n v="9344"/>
    <n v="8107"/>
    <n v="8923"/>
    <n v="8134"/>
    <n v="6995"/>
    <n v="100456"/>
    <n v="30376.117232903998"/>
    <n v="44965.882767096002"/>
  </r>
  <r>
    <s v="PPLETO: TOTAL OPERATING EXPENSE"/>
    <m/>
    <n v="500900"/>
    <s v="OPER SUPER/ENG - INDIRECT"/>
    <x v="1"/>
    <s v="0321 - TRIMBLE COUNTY 2 - GENERATION"/>
    <x v="9"/>
    <s v="PNTL: TOTAL NON-LABOR"/>
    <s v="MA41KU"/>
    <s v="MA41KU TC2"/>
    <s v="OTHER"/>
    <s v="P42100: GENERATION"/>
    <n v="8799"/>
    <n v="15856"/>
    <n v="8843"/>
    <n v="8843"/>
    <n v="8805"/>
    <n v="8799"/>
    <n v="8799"/>
    <n v="8755"/>
    <n v="8755"/>
    <n v="8755"/>
    <n v="8794"/>
    <n v="8798"/>
    <n v="112602"/>
    <n v="0"/>
    <n v="84451.5"/>
  </r>
  <r>
    <s v="PPLETO: TOTAL OPERATING EXPENSE"/>
    <m/>
    <n v="500900"/>
    <s v="OPER SUPER/ENG - INDIRECT"/>
    <x v="1"/>
    <s v="0321 - TRIMBLE COUNTY 2 - GENERATION"/>
    <x v="7"/>
    <s v="PNTL: TOTAL NON-LABOR"/>
    <s v="MA41KU"/>
    <s v="MA41KU TC2"/>
    <s v="OTHER"/>
    <s v="P42100: GENERATION"/>
    <n v="8865"/>
    <n v="15753"/>
    <n v="8909"/>
    <n v="8909"/>
    <n v="8871"/>
    <n v="8865"/>
    <n v="8865"/>
    <n v="8821"/>
    <n v="8821"/>
    <n v="8821"/>
    <n v="8860"/>
    <n v="8865"/>
    <n v="113227"/>
    <n v="0"/>
    <n v="84920.25"/>
  </r>
  <r>
    <s v="PPLETO: TOTAL OPERATING EXPENSE"/>
    <m/>
    <n v="512100"/>
    <s v="MTCE-BOILER PLANT"/>
    <x v="1"/>
    <s v="0301 - TRIMBLE COUNTY COMMON-GENERATION"/>
    <x v="5"/>
    <s v="PNTL: TOTAL NON-LABOR"/>
    <s v="TC000CHGB"/>
    <s v="Barge Unloader"/>
    <s v="GEN MTC: FUEL HANDLING"/>
    <s v="P42100: GENERATION"/>
    <n v="8873"/>
    <n v="8873"/>
    <n v="8873"/>
    <n v="8873"/>
    <n v="8873"/>
    <n v="23873"/>
    <n v="81373"/>
    <n v="8873"/>
    <n v="358873"/>
    <n v="8873"/>
    <n v="8873"/>
    <n v="8885"/>
    <n v="543993"/>
    <n v="164493.85941983698"/>
    <n v="243500.89058016302"/>
  </r>
  <r>
    <s v="PPLETO: TOTAL OPERATING EXPENSE"/>
    <m/>
    <n v="512100"/>
    <s v="MTCE-BOILER PLANT"/>
    <x v="1"/>
    <s v="0301 - TRIMBLE COUNTY COMMON-GENERATION"/>
    <x v="6"/>
    <s v="PNTL: TOTAL NON-LABOR"/>
    <s v="TC000CHGB"/>
    <s v="Barge Unloader"/>
    <s v="GEN MTC: FUEL HANDLING"/>
    <s v="P42100: GENERATION"/>
    <n v="8873"/>
    <n v="8873"/>
    <n v="8873"/>
    <n v="8873"/>
    <n v="8873"/>
    <n v="23873"/>
    <n v="81373"/>
    <n v="8873"/>
    <n v="358873"/>
    <n v="8873"/>
    <n v="8873"/>
    <n v="8885"/>
    <n v="543993"/>
    <n v="164493.85941983698"/>
    <n v="243500.89058016302"/>
  </r>
  <r>
    <s v="PPLETO: TOTAL OPERATING EXPENSE"/>
    <m/>
    <n v="512100"/>
    <s v="MTCE-BOILER PLANT"/>
    <x v="1"/>
    <s v="0301 - TRIMBLE COUNTY COMMON-GENERATION"/>
    <x v="7"/>
    <s v="PNTL: TOTAL NON-LABOR"/>
    <s v="TC000CHGB"/>
    <s v="Barge Unloader"/>
    <s v="GEN MTC: FUEL HANDLING"/>
    <s v="P42100: GENERATION"/>
    <n v="8873"/>
    <n v="8873"/>
    <n v="8873"/>
    <n v="8873"/>
    <n v="8873"/>
    <n v="23873"/>
    <n v="81373"/>
    <n v="8873"/>
    <n v="358873"/>
    <n v="8873"/>
    <n v="8873"/>
    <n v="8885"/>
    <n v="543993"/>
    <n v="164493.85941983698"/>
    <n v="243500.89058016302"/>
  </r>
  <r>
    <s v="PPLETO: TOTAL OPERATING EXPENSE"/>
    <m/>
    <n v="512100"/>
    <s v="MTCE-BOILER PLANT"/>
    <x v="1"/>
    <s v="0301 - TRIMBLE COUNTY COMMON-GENERATION"/>
    <x v="8"/>
    <s v="PNTL: TOTAL NON-LABOR"/>
    <s v="TC000CHGB"/>
    <s v="Barge Unloader"/>
    <s v="GEN MTC: FUEL HANDLING"/>
    <s v="P42100: GENERATION"/>
    <n v="8873"/>
    <n v="8873"/>
    <n v="8873"/>
    <n v="8873"/>
    <n v="8873"/>
    <n v="23873"/>
    <n v="371373"/>
    <n v="8873"/>
    <n v="8873"/>
    <n v="8873"/>
    <n v="8873"/>
    <n v="8885"/>
    <n v="483993"/>
    <n v="146350.92087983698"/>
    <n v="216643.82912016302"/>
  </r>
  <r>
    <s v="PPLETO: TOTAL OPERATING EXPENSE"/>
    <m/>
    <n v="512100"/>
    <s v="MTCE-BOILER PLANT"/>
    <x v="1"/>
    <s v="0301 - TRIMBLE COUNTY COMMON-GENERATION"/>
    <x v="9"/>
    <s v="PNTL: TOTAL NON-LABOR"/>
    <s v="TC000CHGB"/>
    <s v="Barge Unloader"/>
    <s v="GEN MTC: FUEL HANDLING"/>
    <s v="P42100: GENERATION"/>
    <n v="8873"/>
    <n v="8873"/>
    <n v="8873"/>
    <n v="8873"/>
    <n v="8873"/>
    <n v="23873"/>
    <n v="431373"/>
    <n v="8873"/>
    <n v="8873"/>
    <n v="8873"/>
    <n v="8873"/>
    <n v="8885"/>
    <n v="543993"/>
    <n v="164493.85941983698"/>
    <n v="243500.89058016302"/>
  </r>
  <r>
    <s v="PPLETO: TOTAL OPERATING EXPENSE"/>
    <m/>
    <n v="500900"/>
    <s v="OPER SUPER/ENG - INDIRECT"/>
    <x v="1"/>
    <s v="0321 - TRIMBLE COUNTY 2 - GENERATION"/>
    <x v="0"/>
    <s v="PNTL: TOTAL NON-LABOR"/>
    <s v="MA41KU"/>
    <s v="MA41KU TC2"/>
    <s v="OTHER"/>
    <s v="P42100: GENERATION"/>
    <n v="8978"/>
    <n v="16176"/>
    <n v="9023"/>
    <n v="9023"/>
    <n v="8984"/>
    <n v="8978"/>
    <n v="8978"/>
    <n v="8934"/>
    <n v="8934"/>
    <n v="8934"/>
    <n v="8973"/>
    <n v="8977"/>
    <n v="114894"/>
    <n v="0"/>
    <n v="86170.5"/>
  </r>
  <r>
    <s v="PPLETO: TOTAL OPERATING EXPENSE"/>
    <m/>
    <n v="926019"/>
    <s v="OTHER BENEFITS EXPENSE - BURDENS"/>
    <x v="1"/>
    <s v="0321 - TRIMBLE COUNTY 2 - GENERATION"/>
    <x v="7"/>
    <s v="PLTL: TOTAL LABOR"/>
    <s v="MA41KU"/>
    <s v="MA41KU TC2"/>
    <s v="OTHER"/>
    <s v="P42100: GENERATION"/>
    <n v="8988"/>
    <n v="8535"/>
    <n v="9311"/>
    <n v="7859"/>
    <n v="9040"/>
    <n v="8671"/>
    <n v="8114"/>
    <n v="9761"/>
    <n v="8421"/>
    <n v="9304"/>
    <n v="8383"/>
    <n v="7070"/>
    <n v="103458"/>
    <n v="0"/>
    <n v="77593.5"/>
  </r>
  <r>
    <s v="PPLETO: TOTAL OPERATING EXPENSE"/>
    <m/>
    <n v="512100"/>
    <s v="MTCE-BOILER PLANT"/>
    <x v="1"/>
    <s v="0301 - TRIMBLE COUNTY COMMON-GENERATION"/>
    <x v="0"/>
    <s v="PNTL: TOTAL NON-LABOR"/>
    <s v="TC000CHGB"/>
    <s v="Barge Unloader"/>
    <s v="GEN MTC: FUEL HANDLING"/>
    <s v="P42100: GENERATION"/>
    <n v="9051"/>
    <n v="9051"/>
    <n v="9051"/>
    <n v="9051"/>
    <n v="9051"/>
    <n v="24351"/>
    <n v="444076"/>
    <n v="9051"/>
    <n v="9051"/>
    <n v="9051"/>
    <n v="9051"/>
    <n v="9062"/>
    <n v="558947"/>
    <n v="169015.68446862299"/>
    <n v="250194.56553137701"/>
  </r>
  <r>
    <s v="PPLETO: TOTAL OPERATING EXPENSE"/>
    <m/>
    <n v="512015"/>
    <s v="SDRS-COMMON H2O SYS"/>
    <x v="1"/>
    <s v="0321 - TRIMBLE COUNTY 2 - GENERATION"/>
    <x v="5"/>
    <s v="PNTL: TOTAL NON-LABOR"/>
    <s v="MA41KU"/>
    <s v="MA41KU TC2"/>
    <s v="OTHER"/>
    <s v="P42100: GENERATION"/>
    <n v="9066"/>
    <n v="9066"/>
    <n v="9066"/>
    <n v="16374"/>
    <n v="28250"/>
    <n v="11761"/>
    <n v="9066"/>
    <n v="9065"/>
    <n v="9066"/>
    <n v="40784"/>
    <n v="9066"/>
    <n v="9065"/>
    <n v="169693"/>
    <n v="0"/>
    <n v="127269.75"/>
  </r>
  <r>
    <s v="PPLETO: TOTAL OPERATING EXPENSE"/>
    <m/>
    <n v="512015"/>
    <s v="SDRS-COMMON H2O SYS"/>
    <x v="1"/>
    <s v="0321 - TRIMBLE COUNTY 2 - GENERATION"/>
    <x v="6"/>
    <s v="PNTL: TOTAL NON-LABOR"/>
    <s v="MA41KU"/>
    <s v="MA41KU TC2"/>
    <s v="OTHER"/>
    <s v="P42100: GENERATION"/>
    <n v="9066"/>
    <n v="9066"/>
    <n v="9066"/>
    <n v="16374"/>
    <n v="28250"/>
    <n v="11761"/>
    <n v="9066"/>
    <n v="9065"/>
    <n v="9066"/>
    <n v="40784"/>
    <n v="9066"/>
    <n v="9065"/>
    <n v="169693"/>
    <n v="0"/>
    <n v="127269.75"/>
  </r>
  <r>
    <s v="PPLETO: TOTAL OPERATING EXPENSE"/>
    <m/>
    <n v="512015"/>
    <s v="SDRS-COMMON H2O SYS"/>
    <x v="1"/>
    <s v="0321 - TRIMBLE COUNTY 2 - GENERATION"/>
    <x v="7"/>
    <s v="PNTL: TOTAL NON-LABOR"/>
    <s v="MA41KU"/>
    <s v="MA41KU TC2"/>
    <s v="OTHER"/>
    <s v="P42100: GENERATION"/>
    <n v="9066"/>
    <n v="9066"/>
    <n v="9066"/>
    <n v="16374"/>
    <n v="28250"/>
    <n v="11761"/>
    <n v="9066"/>
    <n v="9065"/>
    <n v="9066"/>
    <n v="40784"/>
    <n v="9066"/>
    <n v="9065"/>
    <n v="169693"/>
    <n v="0"/>
    <n v="127269.75"/>
  </r>
  <r>
    <s v="PPLETO: TOTAL OPERATING EXPENSE"/>
    <m/>
    <n v="512015"/>
    <s v="SDRS-COMMON H2O SYS"/>
    <x v="1"/>
    <s v="0321 - TRIMBLE COUNTY 2 - GENERATION"/>
    <x v="8"/>
    <s v="PNTL: TOTAL NON-LABOR"/>
    <s v="MA41KU"/>
    <s v="MA41KU TC2"/>
    <s v="OTHER"/>
    <s v="P42100: GENERATION"/>
    <n v="9066"/>
    <n v="9066"/>
    <n v="9066"/>
    <n v="16374"/>
    <n v="28250"/>
    <n v="11761"/>
    <n v="9066"/>
    <n v="9065"/>
    <n v="25001"/>
    <n v="40784"/>
    <n v="9066"/>
    <n v="9065"/>
    <n v="185629"/>
    <n v="0"/>
    <n v="139221.75"/>
  </r>
  <r>
    <s v="PPLETO: TOTAL OPERATING EXPENSE"/>
    <m/>
    <n v="512015"/>
    <s v="SDRS-COMMON H2O SYS"/>
    <x v="1"/>
    <s v="0321 - TRIMBLE COUNTY 2 - GENERATION"/>
    <x v="9"/>
    <s v="PNTL: TOTAL NON-LABOR"/>
    <s v="MA41KU"/>
    <s v="MA41KU TC2"/>
    <s v="OTHER"/>
    <s v="P42100: GENERATION"/>
    <n v="9066"/>
    <n v="9066"/>
    <n v="9066"/>
    <n v="16374"/>
    <n v="28250"/>
    <n v="11761"/>
    <n v="9066"/>
    <n v="9065"/>
    <n v="9066"/>
    <n v="40784"/>
    <n v="9066"/>
    <n v="9065"/>
    <n v="169693"/>
    <n v="0"/>
    <n v="127269.75"/>
  </r>
  <r>
    <s v="PPLETO: TOTAL OPERATING EXPENSE"/>
    <m/>
    <n v="500900"/>
    <s v="OPER SUPER/ENG - INDIRECT"/>
    <x v="1"/>
    <s v="0311 - TRIMBLE COUNTY 1 - GENERATION"/>
    <x v="7"/>
    <s v="PLTL: TOTAL LABOR"/>
    <s v="MA40LGE"/>
    <s v="MASS ALLOC 40 BUDGET"/>
    <s v="GEN O M: OTHER"/>
    <s v="P42100: GENERATION"/>
    <n v="9142"/>
    <n v="6280"/>
    <n v="7557"/>
    <n v="2119"/>
    <n v="4785"/>
    <n v="2940"/>
    <n v="-73"/>
    <n v="4254"/>
    <n v="10"/>
    <n v="2301"/>
    <n v="-658"/>
    <n v="-4668"/>
    <n v="33988"/>
    <n v="25491"/>
    <n v="0"/>
  </r>
  <r>
    <s v="PPLETO: TOTAL OPERATING EXPENSE"/>
    <m/>
    <n v="500900"/>
    <s v="OPER SUPER/ENG - INDIRECT"/>
    <x v="1"/>
    <s v="0321 - TRIMBLE COUNTY 2 - GENERATION"/>
    <x v="1"/>
    <s v="PNTL: TOTAL NON-LABOR"/>
    <s v="MA41KU"/>
    <s v="MA41KU TC2"/>
    <s v="OTHER"/>
    <s v="P42100: GENERATION"/>
    <n v="9162"/>
    <n v="16503"/>
    <n v="9207"/>
    <n v="9207"/>
    <n v="9167"/>
    <n v="9162"/>
    <n v="9162"/>
    <n v="9116"/>
    <n v="9116"/>
    <n v="9116"/>
    <n v="9156"/>
    <n v="9160"/>
    <n v="117233"/>
    <n v="0"/>
    <n v="87924.75"/>
  </r>
  <r>
    <s v="PPLETO: TOTAL OPERATING EXPENSE"/>
    <m/>
    <n v="512100"/>
    <s v="MTCE-BOILER PLANT"/>
    <x v="1"/>
    <s v="0301 - TRIMBLE COUNTY COMMON-GENERATION"/>
    <x v="1"/>
    <s v="PNTL: TOTAL NON-LABOR"/>
    <s v="TC000CHGB"/>
    <s v="Barge Unloader"/>
    <s v="GEN MTC: FUEL HANDLING"/>
    <s v="P42100: GENERATION"/>
    <n v="9232"/>
    <n v="9232"/>
    <n v="9232"/>
    <n v="9232"/>
    <n v="9232"/>
    <n v="24838"/>
    <n v="457155"/>
    <n v="9232"/>
    <n v="9232"/>
    <n v="9232"/>
    <n v="9232"/>
    <n v="9244"/>
    <n v="574324"/>
    <n v="173665.417234116"/>
    <n v="257077.582765884"/>
  </r>
  <r>
    <s v="PPLETO: TOTAL OPERATING EXPENSE"/>
    <m/>
    <n v="512015"/>
    <s v="SDRS-COMMON H2O SYS"/>
    <x v="1"/>
    <s v="0321 - TRIMBLE COUNTY 2 - GENERATION"/>
    <x v="0"/>
    <s v="PNTL: TOTAL NON-LABOR"/>
    <s v="MA41KU"/>
    <s v="MA41KU TC2"/>
    <s v="OTHER"/>
    <s v="P42100: GENERATION"/>
    <n v="9247"/>
    <n v="9247"/>
    <n v="9247"/>
    <n v="16701"/>
    <n v="28849"/>
    <n v="11996"/>
    <n v="9247"/>
    <n v="9247"/>
    <n v="9247"/>
    <n v="41798"/>
    <n v="9247"/>
    <n v="9246"/>
    <n v="173318"/>
    <n v="0"/>
    <n v="129988.5"/>
  </r>
  <r>
    <s v="PPLETO: TOTAL OPERATING EXPENSE"/>
    <m/>
    <n v="500900"/>
    <s v="OPER SUPER/ENG - INDIRECT"/>
    <x v="1"/>
    <s v="0321 - TRIMBLE COUNTY 2 - GENERATION"/>
    <x v="2"/>
    <s v="PNTL: TOTAL NON-LABOR"/>
    <s v="MA41KU"/>
    <s v="MA41KU TC2"/>
    <s v="OTHER"/>
    <s v="P42100: GENERATION"/>
    <n v="9348"/>
    <n v="16837"/>
    <n v="9395"/>
    <n v="9395"/>
    <n v="9354"/>
    <n v="9348"/>
    <n v="9348"/>
    <n v="9302"/>
    <n v="9302"/>
    <n v="9302"/>
    <n v="9342"/>
    <n v="9347"/>
    <n v="119620"/>
    <n v="0"/>
    <n v="89715"/>
  </r>
  <r>
    <s v="PPLETO: TOTAL OPERATING EXPENSE"/>
    <m/>
    <n v="512100"/>
    <s v="MTCE-BOILER PLANT"/>
    <x v="1"/>
    <s v="0301 - TRIMBLE COUNTY COMMON-GENERATION"/>
    <x v="2"/>
    <s v="PNTL: TOTAL NON-LABOR"/>
    <s v="TC000CHGB"/>
    <s v="Barge Unloader"/>
    <s v="GEN MTC: FUEL HANDLING"/>
    <s v="P42100: GENERATION"/>
    <n v="9417"/>
    <n v="9417"/>
    <n v="9417"/>
    <n v="9417"/>
    <n v="9417"/>
    <n v="25334"/>
    <n v="470610"/>
    <n v="9417"/>
    <n v="9417"/>
    <n v="9417"/>
    <n v="9417"/>
    <n v="9428"/>
    <n v="590121"/>
    <n v="178442.15056938899"/>
    <n v="264148.59943061101"/>
  </r>
  <r>
    <s v="PPLETO: TOTAL OPERATING EXPENSE"/>
    <m/>
    <n v="511100"/>
    <s v="MTCE-STRUCTURES"/>
    <x v="1"/>
    <s v="0301 - TRIMBLE COUNTY COMMON-GENERATION"/>
    <x v="8"/>
    <s v="PLTL: TOTAL LABOR"/>
    <s v="TCMNTLABR"/>
    <s v="TC Maintenance Labor"/>
    <s v="GEN MTC: ALL OTHER MAINT."/>
    <s v="P42100: GENERATION"/>
    <n v="9425"/>
    <n v="8923"/>
    <n v="8441"/>
    <n v="8805"/>
    <n v="9163"/>
    <n v="7727"/>
    <n v="8987"/>
    <n v="9206"/>
    <n v="8404"/>
    <n v="9603"/>
    <n v="7837"/>
    <n v="7599"/>
    <n v="104120"/>
    <n v="31484.046013079998"/>
    <n v="46605.953986920002"/>
  </r>
  <r>
    <s v="PPLETO: TOTAL OPERATING EXPENSE"/>
    <m/>
    <n v="512015"/>
    <s v="SDRS-COMMON H2O SYS"/>
    <x v="1"/>
    <s v="0321 - TRIMBLE COUNTY 2 - GENERATION"/>
    <x v="1"/>
    <s v="PNTL: TOTAL NON-LABOR"/>
    <s v="MA41KU"/>
    <s v="MA41KU TC2"/>
    <s v="OTHER"/>
    <s v="P42100: GENERATION"/>
    <n v="9432"/>
    <n v="9432"/>
    <n v="9432"/>
    <n v="17035"/>
    <n v="29460"/>
    <n v="12236"/>
    <n v="9432"/>
    <n v="9432"/>
    <n v="9432"/>
    <n v="42837"/>
    <n v="9432"/>
    <n v="9431"/>
    <n v="177023"/>
    <n v="0"/>
    <n v="132767.25"/>
  </r>
  <r>
    <s v="PPLETO: TOTAL OPERATING EXPENSE"/>
    <m/>
    <n v="501090"/>
    <s v="FUEL HANDLING"/>
    <x v="1"/>
    <s v="0301 - TRIMBLE COUNTY COMMON-GENERATION"/>
    <x v="7"/>
    <s v="PLTL: TOTAL LABOR"/>
    <s v="TCFUELHAN"/>
    <s v="TCFUELHAN"/>
    <s v="GEN FH: FUEL HANDLING"/>
    <s v="P42100: GENERATION"/>
    <n v="9445"/>
    <n v="8961"/>
    <n v="9777"/>
    <n v="8222"/>
    <n v="9452"/>
    <n v="9053"/>
    <n v="8319"/>
    <n v="10075"/>
    <n v="8691"/>
    <n v="9587"/>
    <n v="8640"/>
    <n v="7168"/>
    <n v="107390"/>
    <n v="32472.836163509997"/>
    <n v="48069.663836489999"/>
  </r>
  <r>
    <s v="PPLETO: TOTAL OPERATING EXPENSE"/>
    <m/>
    <n v="500900"/>
    <s v="OPER SUPER/ENG - INDIRECT"/>
    <x v="1"/>
    <s v="0321 - TRIMBLE COUNTY 2 - GENERATION"/>
    <x v="3"/>
    <s v="PNTL: TOTAL NON-LABOR"/>
    <s v="MA41KU"/>
    <s v="MA41KU TC2"/>
    <s v="OTHER"/>
    <s v="P42100: GENERATION"/>
    <n v="9539"/>
    <n v="17177"/>
    <n v="9586"/>
    <n v="9586"/>
    <n v="9545"/>
    <n v="9539"/>
    <n v="9539"/>
    <n v="9491"/>
    <n v="9491"/>
    <n v="9491"/>
    <n v="9533"/>
    <n v="9537"/>
    <n v="122053"/>
    <n v="0"/>
    <n v="91539.75"/>
  </r>
  <r>
    <s v="PPLETO: TOTAL OPERATING EXPENSE"/>
    <m/>
    <n v="512100"/>
    <s v="MTCE-BOILER PLANT"/>
    <x v="1"/>
    <s v="0301 - TRIMBLE COUNTY COMMON-GENERATION"/>
    <x v="3"/>
    <s v="PNTL: TOTAL NON-LABOR"/>
    <s v="TC000CHGB"/>
    <s v="Barge Unloader"/>
    <s v="GEN MTC: FUEL HANDLING"/>
    <s v="P42100: GENERATION"/>
    <n v="9605"/>
    <n v="9605"/>
    <n v="9605"/>
    <n v="9605"/>
    <n v="9605"/>
    <n v="25841"/>
    <n v="484482"/>
    <n v="9605"/>
    <n v="9605"/>
    <n v="9605"/>
    <n v="9605"/>
    <n v="9617"/>
    <n v="606381"/>
    <n v="183358.88691372899"/>
    <n v="271426.86308627098"/>
  </r>
  <r>
    <s v="PPLETO: TOTAL OPERATING EXPENSE"/>
    <m/>
    <n v="512015"/>
    <s v="SDRS-COMMON H2O SYS"/>
    <x v="1"/>
    <s v="0321 - TRIMBLE COUNTY 2 - GENERATION"/>
    <x v="2"/>
    <s v="PNTL: TOTAL NON-LABOR"/>
    <s v="MA41KU"/>
    <s v="MA41KU TC2"/>
    <s v="OTHER"/>
    <s v="P42100: GENERATION"/>
    <n v="9620"/>
    <n v="9620"/>
    <n v="9620"/>
    <n v="17376"/>
    <n v="30085"/>
    <n v="12481"/>
    <n v="9620"/>
    <n v="9620"/>
    <n v="9620"/>
    <n v="43903"/>
    <n v="9620"/>
    <n v="9620"/>
    <n v="180807"/>
    <n v="0"/>
    <n v="135605.25"/>
  </r>
  <r>
    <s v="PPLETO: TOTAL OPERATING EXPENSE"/>
    <m/>
    <n v="511100"/>
    <s v="MTCE-STRUCTURES"/>
    <x v="1"/>
    <s v="0301 - TRIMBLE COUNTY COMMON-GENERATION"/>
    <x v="9"/>
    <s v="PLTL: TOTAL LABOR"/>
    <s v="TCMNTLABR"/>
    <s v="TC Maintenance Labor"/>
    <s v="GEN MTC: ALL OTHER MAINT."/>
    <s v="P42100: GENERATION"/>
    <n v="9659"/>
    <n v="8655"/>
    <n v="8646"/>
    <n v="9011"/>
    <n v="8884"/>
    <n v="8385"/>
    <n v="9182"/>
    <n v="9422"/>
    <n v="9089"/>
    <n v="9826"/>
    <n v="7522"/>
    <n v="8224"/>
    <n v="106504"/>
    <n v="32204.925437735998"/>
    <n v="47673.074562264002"/>
  </r>
  <r>
    <s v="PPLETO: TOTAL OPERATING EXPENSE"/>
    <m/>
    <n v="926019"/>
    <s v="OTHER BENEFITS EXPENSE - BURDENS"/>
    <x v="1"/>
    <s v="0321 - TRIMBLE COUNTY 2 - GENERATION"/>
    <x v="8"/>
    <s v="PLTL: TOTAL LABOR"/>
    <s v="MA41KU"/>
    <s v="MA41KU TC2"/>
    <s v="OTHER"/>
    <s v="P42100: GENERATION"/>
    <n v="9675"/>
    <n v="9202"/>
    <n v="8645"/>
    <n v="9001"/>
    <n v="9355"/>
    <n v="7857"/>
    <n v="9140"/>
    <n v="9460"/>
    <n v="8592"/>
    <n v="9860"/>
    <n v="7936"/>
    <n v="7575"/>
    <n v="106300"/>
    <n v="0"/>
    <n v="79725"/>
  </r>
  <r>
    <s v="PPLETO: TOTAL OPERATING EXPENSE"/>
    <m/>
    <n v="500900"/>
    <s v="OPER SUPER/ENG - INDIRECT"/>
    <x v="1"/>
    <s v="0311 - TRIMBLE COUNTY 1 - GENERATION"/>
    <x v="6"/>
    <s v="PNTL: TOTAL NON-LABOR"/>
    <s v="MA40LGE"/>
    <s v="MASS ALLOC 40 BUDGET"/>
    <s v="GEN O M: OTHER"/>
    <s v="P42100: GENERATION"/>
    <n v="9716"/>
    <n v="12936"/>
    <n v="7400"/>
    <n v="7488"/>
    <n v="7377"/>
    <n v="7896"/>
    <n v="7393"/>
    <n v="7323"/>
    <n v="7327"/>
    <n v="7415"/>
    <n v="7751"/>
    <n v="7440"/>
    <n v="97460"/>
    <n v="73095"/>
    <n v="0"/>
  </r>
  <r>
    <s v="PPLETO: TOTAL OPERATING EXPENSE"/>
    <m/>
    <n v="500900"/>
    <s v="OPER SUPER/ENG - INDIRECT"/>
    <x v="1"/>
    <s v="0321 - TRIMBLE COUNTY 2 - GENERATION"/>
    <x v="4"/>
    <s v="PNTL: TOTAL NON-LABOR"/>
    <s v="MA41KU"/>
    <s v="MA41KU TC2"/>
    <s v="OTHER"/>
    <s v="P42100: GENERATION"/>
    <n v="9734"/>
    <n v="17525"/>
    <n v="9782"/>
    <n v="9782"/>
    <n v="9740"/>
    <n v="9734"/>
    <n v="9734"/>
    <n v="9685"/>
    <n v="9685"/>
    <n v="9685"/>
    <n v="9728"/>
    <n v="9732"/>
    <n v="124545"/>
    <n v="0"/>
    <n v="93408.75"/>
  </r>
  <r>
    <s v="PPLETO: TOTAL OPERATING EXPENSE"/>
    <m/>
    <n v="500900"/>
    <s v="OPER SUPER/ENG - INDIRECT"/>
    <x v="1"/>
    <s v="0311 - TRIMBLE COUNTY 1 - GENERATION"/>
    <x v="5"/>
    <s v="PNTL: TOTAL NON-LABOR"/>
    <s v="MA40LGE"/>
    <s v="MASS ALLOC 40 BUDGET"/>
    <s v="GEN O M: OTHER"/>
    <s v="P42100: GENERATION"/>
    <n v="9764"/>
    <n v="15106"/>
    <n v="9731"/>
    <n v="9819"/>
    <n v="9772"/>
    <n v="10301"/>
    <n v="9797"/>
    <n v="9801"/>
    <n v="9804"/>
    <n v="9892"/>
    <n v="10165"/>
    <n v="9844"/>
    <n v="123799"/>
    <n v="92849.25"/>
    <n v="0"/>
  </r>
  <r>
    <s v="PPLETO: TOTAL OPERATING EXPENSE"/>
    <m/>
    <n v="926019"/>
    <s v="OTHER BENEFITS EXPENSE - BURDENS"/>
    <x v="1"/>
    <s v="0321 - TRIMBLE COUNTY 2 - GENERATION"/>
    <x v="9"/>
    <s v="PLTL: TOTAL LABOR"/>
    <s v="MA41KU"/>
    <s v="MA41KU TC2"/>
    <s v="OTHER"/>
    <s v="P42100: GENERATION"/>
    <n v="9779"/>
    <n v="8800"/>
    <n v="8734"/>
    <n v="9088"/>
    <n v="8940"/>
    <n v="8425"/>
    <n v="9216"/>
    <n v="9552"/>
    <n v="9176"/>
    <n v="9954"/>
    <n v="7503"/>
    <n v="8116"/>
    <n v="107283"/>
    <n v="0"/>
    <n v="80462.25"/>
  </r>
  <r>
    <s v="PPLETO: TOTAL OPERATING EXPENSE"/>
    <m/>
    <n v="512100"/>
    <s v="MTCE-BOILER PLANT"/>
    <x v="1"/>
    <s v="0301 - TRIMBLE COUNTY COMMON-GENERATION"/>
    <x v="4"/>
    <s v="PNTL: TOTAL NON-LABOR"/>
    <s v="TC000CHGB"/>
    <s v="Barge Unloader"/>
    <s v="GEN MTC: FUEL HANDLING"/>
    <s v="P42100: GENERATION"/>
    <n v="9797"/>
    <n v="9797"/>
    <n v="9797"/>
    <n v="9797"/>
    <n v="9797"/>
    <n v="26359"/>
    <n v="498773"/>
    <n v="9797"/>
    <n v="9797"/>
    <n v="9797"/>
    <n v="9797"/>
    <n v="9810"/>
    <n v="623116"/>
    <n v="188419.25485484398"/>
    <n v="278917.74514515599"/>
  </r>
  <r>
    <s v="PPLETO: TOTAL OPERATING EXPENSE"/>
    <m/>
    <n v="512015"/>
    <s v="SDRS-COMMON H2O SYS"/>
    <x v="1"/>
    <s v="0321 - TRIMBLE COUNTY 2 - GENERATION"/>
    <x v="3"/>
    <s v="PNTL: TOTAL NON-LABOR"/>
    <s v="MA41KU"/>
    <s v="MA41KU TC2"/>
    <s v="OTHER"/>
    <s v="P42100: GENERATION"/>
    <n v="9813"/>
    <n v="9813"/>
    <n v="9813"/>
    <n v="17723"/>
    <n v="30722"/>
    <n v="12730"/>
    <n v="9813"/>
    <n v="9812"/>
    <n v="9813"/>
    <n v="44997"/>
    <n v="9813"/>
    <n v="9812"/>
    <n v="184672"/>
    <n v="0"/>
    <n v="138504"/>
  </r>
  <r>
    <s v="PPLETO: TOTAL OPERATING EXPENSE"/>
    <m/>
    <n v="506109"/>
    <s v="SORBENT INJECTION OPERATION"/>
    <x v="1"/>
    <s v="0321 - TRIMBLE COUNTY 2 - GENERATION"/>
    <x v="6"/>
    <s v="PNTL: TOTAL NON-LABOR"/>
    <s v="MA40LGE"/>
    <s v="MASS ALLOC 40 BUDGET"/>
    <s v="GEN O M: OTHER"/>
    <s v="P42100: GENERATION"/>
    <n v="9828"/>
    <n v="9828"/>
    <n v="9828"/>
    <n v="9828"/>
    <n v="9828"/>
    <n v="9828"/>
    <n v="9828"/>
    <n v="9828"/>
    <n v="9828"/>
    <n v="9828"/>
    <n v="9828"/>
    <n v="9828"/>
    <n v="117935"/>
    <n v="0"/>
    <n v="88451.25"/>
  </r>
  <r>
    <s v="PPLETO: TOTAL OPERATING EXPENSE"/>
    <m/>
    <n v="926019"/>
    <s v="OTHER BENEFITS EXPENSE - BURDENS"/>
    <x v="1"/>
    <s v="0321 - TRIMBLE COUNTY 2 - GENERATION"/>
    <x v="0"/>
    <s v="PLTL: TOTAL LABOR"/>
    <s v="MA41KU"/>
    <s v="MA41KU TC2"/>
    <s v="OTHER"/>
    <s v="P42100: GENERATION"/>
    <n v="9939"/>
    <n v="8943"/>
    <n v="8876"/>
    <n v="9235"/>
    <n v="9083"/>
    <n v="8559"/>
    <n v="9362"/>
    <n v="9706"/>
    <n v="9323"/>
    <n v="10114"/>
    <n v="7622"/>
    <n v="8241"/>
    <n v="109001"/>
    <n v="0"/>
    <n v="81750.75"/>
  </r>
  <r>
    <s v="PPLETO: TOTAL OPERATING EXPENSE"/>
    <m/>
    <n v="511100"/>
    <s v="MTCE-STRUCTURES"/>
    <x v="1"/>
    <s v="0301 - TRIMBLE COUNTY COMMON-GENERATION"/>
    <x v="0"/>
    <s v="PLTL: TOTAL LABOR"/>
    <s v="TCMNTLABR"/>
    <s v="TC Maintenance Labor"/>
    <s v="GEN MTC: ALL OTHER MAINT."/>
    <s v="P42100: GENERATION"/>
    <n v="9949"/>
    <n v="8914"/>
    <n v="8905"/>
    <n v="9281"/>
    <n v="9150"/>
    <n v="8637"/>
    <n v="9457"/>
    <n v="9704"/>
    <n v="9361"/>
    <n v="10120"/>
    <n v="7748"/>
    <n v="8471"/>
    <n v="109699"/>
    <n v="33171.036914990997"/>
    <n v="49103.213085009003"/>
  </r>
  <r>
    <s v="PPLETO: TOTAL OPERATING EXPENSE"/>
    <m/>
    <n v="512015"/>
    <s v="SDRS-COMMON H2O SYS"/>
    <x v="1"/>
    <s v="0321 - TRIMBLE COUNTY 2 - GENERATION"/>
    <x v="4"/>
    <s v="PNTL: TOTAL NON-LABOR"/>
    <s v="MA41KU"/>
    <s v="MA41KU TC2"/>
    <s v="OTHER"/>
    <s v="P42100: GENERATION"/>
    <n v="10009"/>
    <n v="10009"/>
    <n v="10009"/>
    <n v="18078"/>
    <n v="31376"/>
    <n v="12985"/>
    <n v="10009"/>
    <n v="10009"/>
    <n v="10009"/>
    <n v="46122"/>
    <n v="10009"/>
    <n v="10009"/>
    <n v="188634"/>
    <n v="0"/>
    <n v="141475.5"/>
  </r>
  <r>
    <s v="PPLETO: TOTAL OPERATING EXPENSE"/>
    <m/>
    <n v="506109"/>
    <s v="SORBENT INJECTION OPERATION"/>
    <x v="1"/>
    <s v="0321 - TRIMBLE COUNTY 2 - GENERATION"/>
    <x v="7"/>
    <s v="PNTL: TOTAL NON-LABOR"/>
    <s v="MA40LGE"/>
    <s v="MASS ALLOC 40 BUDGET"/>
    <s v="GEN O M: OTHER"/>
    <s v="P42100: GENERATION"/>
    <n v="10142"/>
    <n v="10142"/>
    <n v="10142"/>
    <n v="10142"/>
    <n v="10142"/>
    <n v="10142"/>
    <n v="10142"/>
    <n v="10142"/>
    <n v="10142"/>
    <n v="10142"/>
    <n v="10142"/>
    <n v="10142"/>
    <n v="121709"/>
    <n v="0"/>
    <n v="91281.75"/>
  </r>
  <r>
    <s v="PPLETO: TOTAL OPERATING EXPENSE"/>
    <m/>
    <n v="501090"/>
    <s v="FUEL HANDLING"/>
    <x v="1"/>
    <s v="0301 - TRIMBLE COUNTY COMMON-GENERATION"/>
    <x v="8"/>
    <s v="PLTL: TOTAL LABOR"/>
    <s v="TCFUELHAN"/>
    <s v="TCFUELHAN"/>
    <s v="GEN FH: FUEL HANDLING"/>
    <s v="P42100: GENERATION"/>
    <n v="10192"/>
    <n v="9683"/>
    <n v="9086"/>
    <n v="9433"/>
    <n v="9783"/>
    <n v="8182"/>
    <n v="9514"/>
    <n v="9904"/>
    <n v="8998"/>
    <n v="10313"/>
    <n v="8289"/>
    <n v="7777"/>
    <n v="111153"/>
    <n v="33610.700792276999"/>
    <n v="49754.049207723001"/>
  </r>
  <r>
    <s v="PPLETO: TOTAL OPERATING EXPENSE"/>
    <m/>
    <n v="926019"/>
    <s v="OTHER BENEFITS EXPENSE - BURDENS"/>
    <x v="1"/>
    <s v="0321 - TRIMBLE COUNTY 2 - GENERATION"/>
    <x v="1"/>
    <s v="PLTL: TOTAL LABOR"/>
    <s v="MA41KU"/>
    <s v="MA41KU TC2"/>
    <s v="OTHER"/>
    <s v="P42100: GENERATION"/>
    <n v="10237"/>
    <n v="9211"/>
    <n v="9142"/>
    <n v="9512"/>
    <n v="9355"/>
    <n v="8815"/>
    <n v="9643"/>
    <n v="9997"/>
    <n v="9603"/>
    <n v="10417"/>
    <n v="7851"/>
    <n v="8488"/>
    <n v="112271"/>
    <n v="0"/>
    <n v="84203.25"/>
  </r>
  <r>
    <s v="PPLETO: TOTAL OPERATING EXPENSE"/>
    <m/>
    <n v="511100"/>
    <s v="MTCE-STRUCTURES"/>
    <x v="1"/>
    <s v="0301 - TRIMBLE COUNTY COMMON-GENERATION"/>
    <x v="1"/>
    <s v="PLTL: TOTAL LABOR"/>
    <s v="TCMNTLABR"/>
    <s v="TC Maintenance Labor"/>
    <s v="GEN MTC: ALL OTHER MAINT."/>
    <s v="P42100: GENERATION"/>
    <n v="10247"/>
    <n v="9182"/>
    <n v="9172"/>
    <n v="9560"/>
    <n v="9425"/>
    <n v="8896"/>
    <n v="9741"/>
    <n v="9995"/>
    <n v="9642"/>
    <n v="10424"/>
    <n v="7980"/>
    <n v="8725"/>
    <n v="112990"/>
    <n v="34166.177093909995"/>
    <n v="50576.322906090005"/>
  </r>
  <r>
    <s v="PPLETO: TOTAL OPERATING EXPENSE"/>
    <m/>
    <n v="506109"/>
    <s v="SORBENT INJECTION OPERATION"/>
    <x v="1"/>
    <s v="0321 - TRIMBLE COUNTY 2 - GENERATION"/>
    <x v="8"/>
    <s v="PNTL: TOTAL NON-LABOR"/>
    <s v="MA40LGE"/>
    <s v="MASS ALLOC 40 BUDGET"/>
    <s v="GEN O M: OTHER"/>
    <s v="P42100: GENERATION"/>
    <n v="10368"/>
    <n v="10368"/>
    <n v="10368"/>
    <n v="10368"/>
    <n v="10368"/>
    <n v="10368"/>
    <n v="10368"/>
    <n v="10368"/>
    <n v="10368"/>
    <n v="10368"/>
    <n v="10368"/>
    <n v="10368"/>
    <n v="124415"/>
    <n v="0"/>
    <n v="93311.25"/>
  </r>
  <r>
    <s v="PPLETO: TOTAL OPERATING EXPENSE"/>
    <m/>
    <n v="501090"/>
    <s v="FUEL HANDLING"/>
    <x v="1"/>
    <s v="0301 - TRIMBLE COUNTY COMMON-GENERATION"/>
    <x v="9"/>
    <s v="PLTL: TOTAL LABOR"/>
    <s v="TCFUELHAN"/>
    <s v="TCFUELHAN"/>
    <s v="GEN FH: FUEL HANDLING"/>
    <s v="P42100: GENERATION"/>
    <n v="10452"/>
    <n v="9393"/>
    <n v="9317"/>
    <n v="9673"/>
    <n v="9492"/>
    <n v="8928"/>
    <n v="9754"/>
    <n v="10158"/>
    <n v="9766"/>
    <n v="10577"/>
    <n v="7957"/>
    <n v="8506"/>
    <n v="113971"/>
    <n v="34462.814139039001"/>
    <n v="51015.435860960999"/>
  </r>
  <r>
    <s v="PPLETO: TOTAL OPERATING EXPENSE"/>
    <m/>
    <n v="926019"/>
    <s v="OTHER BENEFITS EXPENSE - BURDENS"/>
    <x v="1"/>
    <s v="0321 - TRIMBLE COUNTY 2 - GENERATION"/>
    <x v="2"/>
    <s v="PLTL: TOTAL LABOR"/>
    <s v="MA41KU"/>
    <s v="MA41KU TC2"/>
    <s v="OTHER"/>
    <s v="P42100: GENERATION"/>
    <n v="10544"/>
    <n v="9488"/>
    <n v="9416"/>
    <n v="9797"/>
    <n v="9635"/>
    <n v="9080"/>
    <n v="9932"/>
    <n v="10297"/>
    <n v="9891"/>
    <n v="10729"/>
    <n v="8086"/>
    <n v="8743"/>
    <n v="115637"/>
    <n v="0"/>
    <n v="86727.75"/>
  </r>
  <r>
    <s v="PPLETO: TOTAL OPERATING EXPENSE"/>
    <m/>
    <n v="511100"/>
    <s v="MTCE-STRUCTURES"/>
    <x v="1"/>
    <s v="0301 - TRIMBLE COUNTY COMMON-GENERATION"/>
    <x v="2"/>
    <s v="PLTL: TOTAL LABOR"/>
    <s v="TCMNTLABR"/>
    <s v="TC Maintenance Labor"/>
    <s v="GEN MTC: ALL OTHER MAINT."/>
    <s v="P42100: GENERATION"/>
    <n v="10555"/>
    <n v="9457"/>
    <n v="9447"/>
    <n v="9846"/>
    <n v="9707"/>
    <n v="9163"/>
    <n v="10033"/>
    <n v="10295"/>
    <n v="9931"/>
    <n v="10736"/>
    <n v="8220"/>
    <n v="8987"/>
    <n v="116377"/>
    <n v="35190.345974493001"/>
    <n v="52092.404025506999"/>
  </r>
  <r>
    <s v="PPLETO: TOTAL OPERATING EXPENSE"/>
    <m/>
    <n v="500900"/>
    <s v="OPER SUPER/ENG - INDIRECT"/>
    <x v="1"/>
    <s v="0301 - TRIMBLE COUNTY COMMON-GENERATION"/>
    <x v="9"/>
    <s v="PLTL: TOTAL LABOR"/>
    <s v="MA40LGE"/>
    <s v="MASS ALLOC 40 BUDGET"/>
    <s v="GEN O M: OTHER"/>
    <s v="P42100: GENERATION"/>
    <n v="10626"/>
    <n v="21431"/>
    <n v="24191"/>
    <n v="24377"/>
    <n v="27392"/>
    <n v="32999"/>
    <n v="29528"/>
    <n v="28014"/>
    <n v="31613"/>
    <n v="26494"/>
    <n v="45338"/>
    <n v="41399"/>
    <n v="343401"/>
    <n v="103838.387292909"/>
    <n v="153712.362707091"/>
  </r>
  <r>
    <s v="PPLETO: TOTAL OPERATING EXPENSE"/>
    <m/>
    <n v="500900"/>
    <s v="OPER SUPER/ENG - INDIRECT"/>
    <x v="1"/>
    <s v="0321 - TRIMBLE COUNTY 2 - GENERATION"/>
    <x v="8"/>
    <s v="PNTL: TOTAL NON-LABOR"/>
    <s v="MA40LGE"/>
    <s v="MASS ALLOC 40 BUDGET"/>
    <s v="GEN O M: OTHER"/>
    <s v="P42100: GENERATION"/>
    <n v="10762"/>
    <n v="19304"/>
    <n v="10816"/>
    <n v="10816"/>
    <n v="10769"/>
    <n v="10762"/>
    <n v="10762"/>
    <n v="10708"/>
    <n v="10708"/>
    <n v="10708"/>
    <n v="10755"/>
    <n v="10761"/>
    <n v="137630"/>
    <n v="0"/>
    <n v="103222.5"/>
  </r>
  <r>
    <s v="PPLETO: TOTAL OPERATING EXPENSE"/>
    <m/>
    <n v="501090"/>
    <s v="FUEL HANDLING"/>
    <x v="1"/>
    <s v="0301 - TRIMBLE COUNTY COMMON-GENERATION"/>
    <x v="0"/>
    <s v="PLTL: TOTAL LABOR"/>
    <s v="TCFUELHAN"/>
    <s v="TCFUELHAN"/>
    <s v="GEN FH: FUEL HANDLING"/>
    <s v="P42100: GENERATION"/>
    <n v="10765"/>
    <n v="9675"/>
    <n v="9596"/>
    <n v="9963"/>
    <n v="9777"/>
    <n v="9195"/>
    <n v="10047"/>
    <n v="10462"/>
    <n v="10059"/>
    <n v="10894"/>
    <n v="8196"/>
    <n v="8761"/>
    <n v="117390"/>
    <n v="35496.659253509999"/>
    <n v="52545.840746490001"/>
  </r>
  <r>
    <s v="PPLETO: TOTAL OPERATING EXPENSE"/>
    <m/>
    <n v="506109"/>
    <s v="SORBENT INJECTION OPERATION"/>
    <x v="1"/>
    <s v="0321 - TRIMBLE COUNTY 2 - GENERATION"/>
    <x v="9"/>
    <s v="PNTL: TOTAL NON-LABOR"/>
    <s v="MA40LGE"/>
    <s v="MASS ALLOC 40 BUDGET"/>
    <s v="GEN O M: OTHER"/>
    <s v="P42100: GENERATION"/>
    <n v="10801"/>
    <n v="10801"/>
    <n v="10801"/>
    <n v="10801"/>
    <n v="10801"/>
    <n v="10801"/>
    <n v="10801"/>
    <n v="10801"/>
    <n v="10801"/>
    <n v="10801"/>
    <n v="10801"/>
    <n v="10801"/>
    <n v="129612"/>
    <n v="0"/>
    <n v="97209"/>
  </r>
  <r>
    <s v="PPLETO: TOTAL OPERATING EXPENSE"/>
    <m/>
    <n v="926019"/>
    <s v="OTHER BENEFITS EXPENSE - BURDENS"/>
    <x v="1"/>
    <s v="0321 - TRIMBLE COUNTY 2 - GENERATION"/>
    <x v="3"/>
    <s v="PLTL: TOTAL LABOR"/>
    <s v="MA41KU"/>
    <s v="MA41KU TC2"/>
    <s v="OTHER"/>
    <s v="P42100: GENERATION"/>
    <n v="10860"/>
    <n v="9772"/>
    <n v="9699"/>
    <n v="10091"/>
    <n v="9925"/>
    <n v="9352"/>
    <n v="10230"/>
    <n v="10606"/>
    <n v="10188"/>
    <n v="11051"/>
    <n v="8329"/>
    <n v="9005"/>
    <n v="119108"/>
    <n v="0"/>
    <n v="89331"/>
  </r>
  <r>
    <s v="PPLETO: TOTAL OPERATING EXPENSE"/>
    <m/>
    <n v="500900"/>
    <s v="OPER SUPER/ENG - INDIRECT"/>
    <x v="1"/>
    <s v="0321 - TRIMBLE COUNTY 2 - GENERATION"/>
    <x v="9"/>
    <s v="PNTL: TOTAL NON-LABOR"/>
    <s v="MA40LGE"/>
    <s v="MASS ALLOC 40 BUDGET"/>
    <s v="GEN O M: OTHER"/>
    <s v="P42100: GENERATION"/>
    <n v="10863"/>
    <n v="19575"/>
    <n v="10917"/>
    <n v="10917"/>
    <n v="10870"/>
    <n v="10863"/>
    <n v="10863"/>
    <n v="10809"/>
    <n v="10809"/>
    <n v="10809"/>
    <n v="10856"/>
    <n v="10862"/>
    <n v="139015"/>
    <n v="0"/>
    <n v="104261.25"/>
  </r>
  <r>
    <s v="PPLETO: TOTAL OPERATING EXPENSE"/>
    <m/>
    <n v="511100"/>
    <s v="MTCE-STRUCTURES"/>
    <x v="1"/>
    <s v="0301 - TRIMBLE COUNTY COMMON-GENERATION"/>
    <x v="3"/>
    <s v="PLTL: TOTAL LABOR"/>
    <s v="TCMNTLABR"/>
    <s v="TC Maintenance Labor"/>
    <s v="GEN MTC: ALL OTHER MAINT."/>
    <s v="P42100: GENERATION"/>
    <n v="10871"/>
    <n v="9741"/>
    <n v="9731"/>
    <n v="10142"/>
    <n v="9999"/>
    <n v="9438"/>
    <n v="10334"/>
    <n v="10604"/>
    <n v="10229"/>
    <n v="11059"/>
    <n v="8466"/>
    <n v="9257"/>
    <n v="119870"/>
    <n v="36246.567379829998"/>
    <n v="53655.932620170002"/>
  </r>
  <r>
    <s v="PPLETO: TOTAL OPERATING EXPENSE"/>
    <m/>
    <n v="500900"/>
    <s v="OPER SUPER/ENG - INDIRECT"/>
    <x v="1"/>
    <s v="0321 - TRIMBLE COUNTY 2 - GENERATION"/>
    <x v="7"/>
    <s v="PNTL: TOTAL NON-LABOR"/>
    <s v="MA40LGE"/>
    <s v="MASS ALLOC 40 BUDGET"/>
    <s v="GEN O M: OTHER"/>
    <s v="P42100: GENERATION"/>
    <n v="10945"/>
    <n v="19448"/>
    <n v="10999"/>
    <n v="10999"/>
    <n v="10952"/>
    <n v="10945"/>
    <n v="10945"/>
    <n v="10891"/>
    <n v="10891"/>
    <n v="10891"/>
    <n v="10938"/>
    <n v="10944"/>
    <n v="139786"/>
    <n v="0"/>
    <n v="104839.5"/>
  </r>
  <r>
    <s v="PPLETO: TOTAL OPERATING EXPENSE"/>
    <m/>
    <n v="500900"/>
    <s v="OPER SUPER/ENG - INDIRECT"/>
    <x v="1"/>
    <s v="0301 - TRIMBLE COUNTY COMMON-GENERATION"/>
    <x v="0"/>
    <s v="PLTL: TOTAL LABOR"/>
    <s v="MA40LGE"/>
    <s v="MASS ALLOC 40 BUDGET"/>
    <s v="GEN O M: OTHER"/>
    <s v="P42100: GENERATION"/>
    <n v="10945"/>
    <n v="22074"/>
    <n v="24917"/>
    <n v="25108"/>
    <n v="28213"/>
    <n v="33989"/>
    <n v="30414"/>
    <n v="28854"/>
    <n v="32561"/>
    <n v="27288"/>
    <n v="46698"/>
    <n v="42641"/>
    <n v="353704"/>
    <n v="106953.832222536"/>
    <n v="158324.167777464"/>
  </r>
  <r>
    <s v="PPLETO: TOTAL OPERATING EXPENSE"/>
    <m/>
    <n v="500900"/>
    <s v="OPER SUPER/ENG - INDIRECT"/>
    <x v="1"/>
    <s v="0321 - TRIMBLE COUNTY 2 - GENERATION"/>
    <x v="7"/>
    <s v="PLTL: TOTAL LABOR"/>
    <s v="MA41KU"/>
    <s v="MA41KU TC2"/>
    <s v="OTHER"/>
    <s v="P42100: GENERATION"/>
    <n v="10965"/>
    <n v="7532"/>
    <n v="9064"/>
    <n v="2541"/>
    <n v="5739"/>
    <n v="3526"/>
    <n v="-87"/>
    <n v="5102"/>
    <n v="12"/>
    <n v="2760"/>
    <n v="-789"/>
    <n v="-5599"/>
    <n v="40766"/>
    <n v="0"/>
    <n v="30574.5"/>
  </r>
  <r>
    <s v="PPLETO: TOTAL OPERATING EXPENSE"/>
    <m/>
    <n v="500900"/>
    <s v="OPER SUPER/ENG - INDIRECT"/>
    <x v="1"/>
    <s v="0321 - TRIMBLE COUNTY 2 - GENERATION"/>
    <x v="0"/>
    <s v="PNTL: TOTAL NON-LABOR"/>
    <s v="MA40LGE"/>
    <s v="MASS ALLOC 40 BUDGET"/>
    <s v="GEN O M: OTHER"/>
    <s v="P42100: GENERATION"/>
    <n v="11085"/>
    <n v="19971"/>
    <n v="11140"/>
    <n v="11140"/>
    <n v="11091"/>
    <n v="11085"/>
    <n v="11085"/>
    <n v="11029"/>
    <n v="11029"/>
    <n v="11029"/>
    <n v="11078"/>
    <n v="11083"/>
    <n v="141844"/>
    <n v="0"/>
    <n v="106383"/>
  </r>
  <r>
    <s v="PPLETO: TOTAL OPERATING EXPENSE"/>
    <m/>
    <n v="501090"/>
    <s v="FUEL HANDLING"/>
    <x v="1"/>
    <s v="0301 - TRIMBLE COUNTY COMMON-GENERATION"/>
    <x v="1"/>
    <s v="PLTL: TOTAL LABOR"/>
    <s v="TCFUELHAN"/>
    <s v="TCFUELHAN"/>
    <s v="GEN FH: FUEL HANDLING"/>
    <s v="P42100: GENERATION"/>
    <n v="11088"/>
    <n v="9965"/>
    <n v="9884"/>
    <n v="10262"/>
    <n v="10070"/>
    <n v="9471"/>
    <n v="10348"/>
    <n v="10776"/>
    <n v="10361"/>
    <n v="11221"/>
    <n v="8442"/>
    <n v="9024"/>
    <n v="120912"/>
    <n v="36561.649745807998"/>
    <n v="54122.350254192002"/>
  </r>
  <r>
    <s v="PPLETO: TOTAL OPERATING EXPENSE"/>
    <m/>
    <n v="506109"/>
    <s v="SORBENT INJECTION OPERATION"/>
    <x v="1"/>
    <s v="0321 - TRIMBLE COUNTY 2 - GENERATION"/>
    <x v="0"/>
    <s v="PNTL: TOTAL NON-LABOR"/>
    <s v="MA40LGE"/>
    <s v="MASS ALLOC 40 BUDGET"/>
    <s v="GEN O M: OTHER"/>
    <s v="P42100: GENERATION"/>
    <n v="11125"/>
    <n v="11125"/>
    <n v="11125"/>
    <n v="11125"/>
    <n v="11125"/>
    <n v="11125"/>
    <n v="11125"/>
    <n v="11125"/>
    <n v="11125"/>
    <n v="11125"/>
    <n v="11125"/>
    <n v="11125"/>
    <n v="133500"/>
    <n v="0"/>
    <n v="100125"/>
  </r>
  <r>
    <s v="PPLETO: TOTAL OPERATING EXPENSE"/>
    <m/>
    <n v="926019"/>
    <s v="OTHER BENEFITS EXPENSE - BURDENS"/>
    <x v="1"/>
    <s v="0321 - TRIMBLE COUNTY 2 - GENERATION"/>
    <x v="4"/>
    <s v="PLTL: TOTAL LABOR"/>
    <s v="MA41KU"/>
    <s v="MA41KU TC2"/>
    <s v="OTHER"/>
    <s v="P42100: GENERATION"/>
    <n v="11186"/>
    <n v="10066"/>
    <n v="9990"/>
    <n v="10394"/>
    <n v="10223"/>
    <n v="9633"/>
    <n v="10537"/>
    <n v="10924"/>
    <n v="10494"/>
    <n v="11383"/>
    <n v="8579"/>
    <n v="9275"/>
    <n v="122685"/>
    <n v="0"/>
    <n v="92013.75"/>
  </r>
  <r>
    <s v="PPLETO: TOTAL OPERATING EXPENSE"/>
    <m/>
    <n v="512015"/>
    <s v="SDRS-COMMON H2O SYS"/>
    <x v="1"/>
    <s v="0321 - TRIMBLE COUNTY 2 - GENERATION"/>
    <x v="5"/>
    <s v="PNTL: TOTAL NON-LABOR"/>
    <s v="MA40LGE"/>
    <s v="MASS ALLOC 40 BUDGET"/>
    <s v="GEN O M: OTHER"/>
    <s v="P42100: GENERATION"/>
    <n v="11192"/>
    <n v="11192"/>
    <n v="11192"/>
    <n v="20215"/>
    <n v="34877"/>
    <n v="14519"/>
    <n v="11192"/>
    <n v="11192"/>
    <n v="11192"/>
    <n v="50351"/>
    <n v="11192"/>
    <n v="11192"/>
    <n v="209497"/>
    <n v="0"/>
    <n v="157122.75"/>
  </r>
  <r>
    <s v="PPLETO: TOTAL OPERATING EXPENSE"/>
    <m/>
    <n v="512015"/>
    <s v="SDRS-COMMON H2O SYS"/>
    <x v="1"/>
    <s v="0321 - TRIMBLE COUNTY 2 - GENERATION"/>
    <x v="6"/>
    <s v="PNTL: TOTAL NON-LABOR"/>
    <s v="MA40LGE"/>
    <s v="MASS ALLOC 40 BUDGET"/>
    <s v="GEN O M: OTHER"/>
    <s v="P42100: GENERATION"/>
    <n v="11192"/>
    <n v="11192"/>
    <n v="11192"/>
    <n v="20215"/>
    <n v="34877"/>
    <n v="14519"/>
    <n v="11192"/>
    <n v="11192"/>
    <n v="11192"/>
    <n v="50351"/>
    <n v="11192"/>
    <n v="11192"/>
    <n v="209497"/>
    <n v="0"/>
    <n v="157122.75"/>
  </r>
  <r>
    <s v="PPLETO: TOTAL OPERATING EXPENSE"/>
    <m/>
    <n v="512015"/>
    <s v="SDRS-COMMON H2O SYS"/>
    <x v="1"/>
    <s v="0321 - TRIMBLE COUNTY 2 - GENERATION"/>
    <x v="7"/>
    <s v="PNTL: TOTAL NON-LABOR"/>
    <s v="MA40LGE"/>
    <s v="MASS ALLOC 40 BUDGET"/>
    <s v="GEN O M: OTHER"/>
    <s v="P42100: GENERATION"/>
    <n v="11192"/>
    <n v="11192"/>
    <n v="11192"/>
    <n v="20215"/>
    <n v="34877"/>
    <n v="14519"/>
    <n v="11192"/>
    <n v="11192"/>
    <n v="11192"/>
    <n v="50351"/>
    <n v="11192"/>
    <n v="11192"/>
    <n v="209497"/>
    <n v="0"/>
    <n v="157122.75"/>
  </r>
  <r>
    <s v="PPLETO: TOTAL OPERATING EXPENSE"/>
    <m/>
    <n v="512015"/>
    <s v="SDRS-COMMON H2O SYS"/>
    <x v="1"/>
    <s v="0321 - TRIMBLE COUNTY 2 - GENERATION"/>
    <x v="8"/>
    <s v="PNTL: TOTAL NON-LABOR"/>
    <s v="MA40LGE"/>
    <s v="MASS ALLOC 40 BUDGET"/>
    <s v="GEN O M: OTHER"/>
    <s v="P42100: GENERATION"/>
    <n v="11192"/>
    <n v="11192"/>
    <n v="11192"/>
    <n v="20215"/>
    <n v="34877"/>
    <n v="14519"/>
    <n v="11192"/>
    <n v="11192"/>
    <n v="30866"/>
    <n v="50351"/>
    <n v="11192"/>
    <n v="11192"/>
    <n v="229171"/>
    <n v="0"/>
    <n v="171878.25"/>
  </r>
  <r>
    <s v="PPLETO: TOTAL OPERATING EXPENSE"/>
    <m/>
    <n v="512015"/>
    <s v="SDRS-COMMON H2O SYS"/>
    <x v="1"/>
    <s v="0321 - TRIMBLE COUNTY 2 - GENERATION"/>
    <x v="9"/>
    <s v="PNTL: TOTAL NON-LABOR"/>
    <s v="MA40LGE"/>
    <s v="MASS ALLOC 40 BUDGET"/>
    <s v="GEN O M: OTHER"/>
    <s v="P42100: GENERATION"/>
    <n v="11192"/>
    <n v="11192"/>
    <n v="11192"/>
    <n v="20215"/>
    <n v="34877"/>
    <n v="14519"/>
    <n v="11192"/>
    <n v="11192"/>
    <n v="11192"/>
    <n v="50351"/>
    <n v="11192"/>
    <n v="11192"/>
    <n v="209497"/>
    <n v="0"/>
    <n v="157122.75"/>
  </r>
  <r>
    <s v="PPLETO: TOTAL OPERATING EXPENSE"/>
    <m/>
    <n v="511100"/>
    <s v="MTCE-STRUCTURES"/>
    <x v="1"/>
    <s v="0301 - TRIMBLE COUNTY COMMON-GENERATION"/>
    <x v="4"/>
    <s v="PLTL: TOTAL LABOR"/>
    <s v="TCMNTLABR"/>
    <s v="TC Maintenance Labor"/>
    <s v="GEN MTC: ALL OTHER MAINT."/>
    <s v="P42100: GENERATION"/>
    <n v="11198"/>
    <n v="10033"/>
    <n v="10023"/>
    <n v="10446"/>
    <n v="10299"/>
    <n v="9721"/>
    <n v="10645"/>
    <n v="10922"/>
    <n v="10537"/>
    <n v="11391"/>
    <n v="8721"/>
    <n v="9535"/>
    <n v="123470"/>
    <n v="37335.143692229998"/>
    <n v="55267.356307770002"/>
  </r>
  <r>
    <s v="PPLETO: TOTAL OPERATING EXPENSE"/>
    <m/>
    <n v="500900"/>
    <s v="OPER SUPER/ENG - INDIRECT"/>
    <x v="1"/>
    <s v="0301 - TRIMBLE COUNTY COMMON-GENERATION"/>
    <x v="1"/>
    <s v="PLTL: TOTAL LABOR"/>
    <s v="MA40LGE"/>
    <s v="MASS ALLOC 40 BUDGET"/>
    <s v="GEN O M: OTHER"/>
    <s v="P42100: GENERATION"/>
    <n v="11273"/>
    <n v="22736"/>
    <n v="25665"/>
    <n v="25862"/>
    <n v="29060"/>
    <n v="35009"/>
    <n v="31326"/>
    <n v="29720"/>
    <n v="33538"/>
    <n v="28107"/>
    <n v="48099"/>
    <n v="43920"/>
    <n v="364315"/>
    <n v="110162.410903335"/>
    <n v="163073.839096665"/>
  </r>
  <r>
    <s v="PPLETO: TOTAL OPERATING EXPENSE"/>
    <m/>
    <n v="500900"/>
    <s v="OPER SUPER/ENG - INDIRECT"/>
    <x v="1"/>
    <s v="0321 - TRIMBLE COUNTY 2 - GENERATION"/>
    <x v="1"/>
    <s v="PNTL: TOTAL NON-LABOR"/>
    <s v="MA40LGE"/>
    <s v="MASS ALLOC 40 BUDGET"/>
    <s v="GEN O M: OTHER"/>
    <s v="P42100: GENERATION"/>
    <n v="11310"/>
    <n v="20375"/>
    <n v="11367"/>
    <n v="11367"/>
    <n v="11318"/>
    <n v="11310"/>
    <n v="11310"/>
    <n v="11254"/>
    <n v="11254"/>
    <n v="11254"/>
    <n v="11303"/>
    <n v="11309"/>
    <n v="144732"/>
    <n v="0"/>
    <n v="108549"/>
  </r>
  <r>
    <s v="PPLETO: TOTAL OPERATING EXPENSE"/>
    <m/>
    <n v="512015"/>
    <s v="SDRS-COMMON H2O SYS"/>
    <x v="1"/>
    <s v="0321 - TRIMBLE COUNTY 2 - GENERATION"/>
    <x v="0"/>
    <s v="PNTL: TOTAL NON-LABOR"/>
    <s v="MA40LGE"/>
    <s v="MASS ALLOC 40 BUDGET"/>
    <s v="GEN O M: OTHER"/>
    <s v="P42100: GENERATION"/>
    <n v="11416"/>
    <n v="11416"/>
    <n v="11416"/>
    <n v="20619"/>
    <n v="35616"/>
    <n v="14810"/>
    <n v="11416"/>
    <n v="11416"/>
    <n v="11416"/>
    <n v="51602"/>
    <n v="11416"/>
    <n v="11415"/>
    <n v="213973"/>
    <n v="0"/>
    <n v="160479.75"/>
  </r>
  <r>
    <s v="PPLETO: TOTAL OPERATING EXPENSE"/>
    <m/>
    <n v="501090"/>
    <s v="FUEL HANDLING"/>
    <x v="1"/>
    <s v="0301 - TRIMBLE COUNTY COMMON-GENERATION"/>
    <x v="2"/>
    <s v="PLTL: TOTAL LABOR"/>
    <s v="TCFUELHAN"/>
    <s v="TCFUELHAN"/>
    <s v="GEN FH: FUEL HANDLING"/>
    <s v="P42100: GENERATION"/>
    <n v="11421"/>
    <n v="10264"/>
    <n v="10181"/>
    <n v="10569"/>
    <n v="10372"/>
    <n v="9755"/>
    <n v="10658"/>
    <n v="11099"/>
    <n v="10671"/>
    <n v="11557"/>
    <n v="8695"/>
    <n v="9295"/>
    <n v="124536"/>
    <n v="37657.483233624"/>
    <n v="55744.516766376"/>
  </r>
  <r>
    <s v="PPLETO: TOTAL OPERATING EXPENSE"/>
    <m/>
    <n v="513100"/>
    <s v="MTCE-ELECTRIC PLANT"/>
    <x v="1"/>
    <s v="0311 - TRIMBLE COUNTY 1 - GENERATION"/>
    <x v="8"/>
    <s v="PNTL: TOTAL NON-LABOR"/>
    <s v="MA40LGE"/>
    <s v="MASS ALLOC 40 BUDGET"/>
    <s v="GEN O M: OTHER"/>
    <s v="P42100: GENERATION"/>
    <n v="11455"/>
    <n v="11455"/>
    <n v="11455"/>
    <n v="25156"/>
    <n v="11455"/>
    <n v="11829"/>
    <n v="30320"/>
    <n v="11455"/>
    <n v="11455"/>
    <n v="50123"/>
    <n v="13116"/>
    <n v="11455"/>
    <n v="210729"/>
    <n v="158046.75"/>
    <n v="0"/>
  </r>
  <r>
    <s v="PPLETO: TOTAL OPERATING EXPENSE"/>
    <m/>
    <n v="506109"/>
    <s v="SORBENT INJECTION OPERATION"/>
    <x v="1"/>
    <s v="0321 - TRIMBLE COUNTY 2 - GENERATION"/>
    <x v="1"/>
    <s v="PNTL: TOTAL NON-LABOR"/>
    <s v="MA40LGE"/>
    <s v="MASS ALLOC 40 BUDGET"/>
    <s v="GEN O M: OTHER"/>
    <s v="P42100: GENERATION"/>
    <n v="11459"/>
    <n v="11459"/>
    <n v="11459"/>
    <n v="11459"/>
    <n v="11459"/>
    <n v="11459"/>
    <n v="11459"/>
    <n v="11459"/>
    <n v="11459"/>
    <n v="11459"/>
    <n v="11459"/>
    <n v="11459"/>
    <n v="137505"/>
    <n v="0"/>
    <n v="103128.75"/>
  </r>
  <r>
    <s v="PPLETO: TOTAL OPERATING EXPENSE"/>
    <m/>
    <n v="513100"/>
    <s v="MTCE-ELECTRIC PLANT"/>
    <x v="1"/>
    <s v="0311 - TRIMBLE COUNTY 1 - GENERATION"/>
    <x v="9"/>
    <s v="PNTL: TOTAL NON-LABOR"/>
    <s v="MA40LGE"/>
    <s v="MASS ALLOC 40 BUDGET"/>
    <s v="GEN O M: OTHER"/>
    <s v="P42100: GENERATION"/>
    <n v="11536"/>
    <n v="11536"/>
    <n v="11536"/>
    <n v="25237"/>
    <n v="11536"/>
    <n v="11910"/>
    <n v="30401"/>
    <n v="11536"/>
    <n v="-4588"/>
    <n v="50204"/>
    <n v="13196"/>
    <n v="11536"/>
    <n v="195573"/>
    <n v="146679.75"/>
    <n v="0"/>
  </r>
  <r>
    <s v="PPLETO: TOTAL OPERATING EXPENSE"/>
    <m/>
    <n v="500900"/>
    <s v="OPER SUPER/ENG - INDIRECT"/>
    <x v="1"/>
    <s v="0321 - TRIMBLE COUNTY 2 - GENERATION"/>
    <x v="2"/>
    <s v="PNTL: TOTAL NON-LABOR"/>
    <s v="MA40LGE"/>
    <s v="MASS ALLOC 40 BUDGET"/>
    <s v="GEN O M: OTHER"/>
    <s v="P42100: GENERATION"/>
    <n v="11541"/>
    <n v="20786"/>
    <n v="11598"/>
    <n v="11598"/>
    <n v="11548"/>
    <n v="11541"/>
    <n v="11541"/>
    <n v="11484"/>
    <n v="11484"/>
    <n v="11484"/>
    <n v="11534"/>
    <n v="11540"/>
    <n v="147678"/>
    <n v="0"/>
    <n v="110758.5"/>
  </r>
  <r>
    <s v="PPLETO: TOTAL OPERATING EXPENSE"/>
    <m/>
    <n v="512017"/>
    <s v="MTCE-SLUDGE STAB SYS"/>
    <x v="1"/>
    <s v="0311 - TRIMBLE COUNTY 1 - GENERATION"/>
    <x v="5"/>
    <s v="PNTL: TOTAL NON-LABOR"/>
    <s v="TC-AH-"/>
    <s v="Ash Handling - 002650"/>
    <s v="GEN MTC: CCP DISPOSAL"/>
    <s v="P42100: GENERATION"/>
    <n v="11545"/>
    <n v="11545"/>
    <n v="11545"/>
    <n v="11545"/>
    <n v="11545"/>
    <n v="11545"/>
    <n v="11545"/>
    <n v="11545"/>
    <n v="11545"/>
    <n v="11545"/>
    <n v="11545"/>
    <n v="11545"/>
    <n v="138536"/>
    <n v="103902"/>
    <n v="0"/>
  </r>
  <r>
    <s v="PPLETO: TOTAL OPERATING EXPENSE"/>
    <m/>
    <n v="512017"/>
    <s v="MTCE-SLUDGE STAB SYS"/>
    <x v="1"/>
    <s v="0311 - TRIMBLE COUNTY 1 - GENERATION"/>
    <x v="6"/>
    <s v="PNTL: TOTAL NON-LABOR"/>
    <s v="TC-AH-"/>
    <s v="Ash Handling - 002650"/>
    <s v="GEN MTC: CCP DISPOSAL"/>
    <s v="P42100: GENERATION"/>
    <n v="11545"/>
    <n v="11545"/>
    <n v="11545"/>
    <n v="11545"/>
    <n v="11545"/>
    <n v="11545"/>
    <n v="11545"/>
    <n v="11545"/>
    <n v="11545"/>
    <n v="11545"/>
    <n v="11545"/>
    <n v="11545"/>
    <n v="138536"/>
    <n v="103902"/>
    <n v="0"/>
  </r>
  <r>
    <s v="PPLETO: TOTAL OPERATING EXPENSE"/>
    <m/>
    <n v="512017"/>
    <s v="MTCE-SLUDGE STAB SYS"/>
    <x v="1"/>
    <s v="0311 - TRIMBLE COUNTY 1 - GENERATION"/>
    <x v="7"/>
    <s v="PNTL: TOTAL NON-LABOR"/>
    <s v="TC-AH-"/>
    <s v="Ash Handling - 002650"/>
    <s v="GEN MTC: CCP DISPOSAL"/>
    <s v="P42100: GENERATION"/>
    <n v="11545"/>
    <n v="11545"/>
    <n v="11545"/>
    <n v="11545"/>
    <n v="11545"/>
    <n v="11545"/>
    <n v="11545"/>
    <n v="11545"/>
    <n v="11545"/>
    <n v="11545"/>
    <n v="11545"/>
    <n v="11545"/>
    <n v="138536"/>
    <n v="103902"/>
    <n v="0"/>
  </r>
  <r>
    <s v="PPLETO: TOTAL OPERATING EXPENSE"/>
    <m/>
    <n v="512017"/>
    <s v="MTCE-SLUDGE STAB SYS"/>
    <x v="1"/>
    <s v="0311 - TRIMBLE COUNTY 1 - GENERATION"/>
    <x v="8"/>
    <s v="PNTL: TOTAL NON-LABOR"/>
    <s v="TC-AH-"/>
    <s v="Ash Handling - 002650"/>
    <s v="GEN MTC: CCP DISPOSAL"/>
    <s v="P42100: GENERATION"/>
    <n v="11545"/>
    <n v="11545"/>
    <n v="11545"/>
    <n v="11545"/>
    <n v="11545"/>
    <n v="11545"/>
    <n v="11545"/>
    <n v="11545"/>
    <n v="11545"/>
    <n v="11545"/>
    <n v="11545"/>
    <n v="11545"/>
    <n v="138536"/>
    <n v="103902"/>
    <n v="0"/>
  </r>
  <r>
    <s v="PPLETO: TOTAL OPERATING EXPENSE"/>
    <m/>
    <n v="512017"/>
    <s v="MTCE-SLUDGE STAB SYS"/>
    <x v="1"/>
    <s v="0311 - TRIMBLE COUNTY 1 - GENERATION"/>
    <x v="9"/>
    <s v="PNTL: TOTAL NON-LABOR"/>
    <s v="TC-AH-"/>
    <s v="Ash Handling - 002650"/>
    <s v="GEN MTC: CCP DISPOSAL"/>
    <s v="P42100: GENERATION"/>
    <n v="11545"/>
    <n v="11545"/>
    <n v="11545"/>
    <n v="11545"/>
    <n v="11545"/>
    <n v="11545"/>
    <n v="11545"/>
    <n v="11545"/>
    <n v="11545"/>
    <n v="11545"/>
    <n v="11545"/>
    <n v="11545"/>
    <n v="138536"/>
    <n v="103902"/>
    <n v="0"/>
  </r>
  <r>
    <s v="PPLETO: TOTAL OPERATING EXPENSE"/>
    <m/>
    <n v="500900"/>
    <s v="OPER SUPER/ENG - INDIRECT"/>
    <x v="1"/>
    <s v="0301 - TRIMBLE COUNTY COMMON-GENERATION"/>
    <x v="2"/>
    <s v="PLTL: TOTAL LABOR"/>
    <s v="MA40LGE"/>
    <s v="MASS ALLOC 40 BUDGET"/>
    <s v="GEN O M: OTHER"/>
    <s v="P42100: GENERATION"/>
    <n v="11611"/>
    <n v="23418"/>
    <n v="26434"/>
    <n v="26637"/>
    <n v="29931"/>
    <n v="36058"/>
    <n v="32265"/>
    <n v="30611"/>
    <n v="34543"/>
    <n v="28950"/>
    <n v="49541"/>
    <n v="45237"/>
    <n v="375235"/>
    <n v="113464.425717615"/>
    <n v="167961.824282385"/>
  </r>
  <r>
    <s v="PPLETO: TOTAL OPERATING EXPENSE"/>
    <m/>
    <n v="512015"/>
    <s v="SDRS-COMMON H2O SYS"/>
    <x v="1"/>
    <s v="0321 - TRIMBLE COUNTY 2 - GENERATION"/>
    <x v="1"/>
    <s v="PNTL: TOTAL NON-LABOR"/>
    <s v="MA40LGE"/>
    <s v="MASS ALLOC 40 BUDGET"/>
    <s v="GEN O M: OTHER"/>
    <s v="P42100: GENERATION"/>
    <n v="11644"/>
    <n v="11644"/>
    <n v="11644"/>
    <n v="21031"/>
    <n v="36371"/>
    <n v="15106"/>
    <n v="11644"/>
    <n v="11644"/>
    <n v="11644"/>
    <n v="52885"/>
    <n v="11644"/>
    <n v="11644"/>
    <n v="218546"/>
    <n v="0"/>
    <n v="163909.5"/>
  </r>
  <r>
    <s v="PPLETO: TOTAL OPERATING EXPENSE"/>
    <m/>
    <n v="500900"/>
    <s v="OPER SUPER/ENG - INDIRECT"/>
    <x v="1"/>
    <s v="0321 - TRIMBLE COUNTY 2 - GENERATION"/>
    <x v="6"/>
    <s v="PNTL: TOTAL NON-LABOR"/>
    <s v="MA41KU"/>
    <s v="MA41KU TC2"/>
    <s v="OTHER"/>
    <s v="P42100: GENERATION"/>
    <n v="11653"/>
    <n v="15516"/>
    <n v="8876"/>
    <n v="8981"/>
    <n v="8848"/>
    <n v="9471"/>
    <n v="8867"/>
    <n v="8784"/>
    <n v="8788"/>
    <n v="8893"/>
    <n v="9297"/>
    <n v="8923"/>
    <n v="116897"/>
    <n v="0"/>
    <n v="87672.75"/>
  </r>
  <r>
    <s v="PPLETO: TOTAL OPERATING EXPENSE"/>
    <m/>
    <n v="500900"/>
    <s v="OPER SUPER/ENG - INDIRECT"/>
    <x v="1"/>
    <s v="0321 - TRIMBLE COUNTY 2 - GENERATION"/>
    <x v="5"/>
    <s v="PNTL: TOTAL NON-LABOR"/>
    <s v="MA41KU"/>
    <s v="MA41KU TC2"/>
    <s v="OTHER"/>
    <s v="P42100: GENERATION"/>
    <n v="11712"/>
    <n v="18119"/>
    <n v="11672"/>
    <n v="11778"/>
    <n v="11721"/>
    <n v="12355"/>
    <n v="11751"/>
    <n v="11756"/>
    <n v="11760"/>
    <n v="11865"/>
    <n v="12192"/>
    <n v="11807"/>
    <n v="148488"/>
    <n v="0"/>
    <n v="111366"/>
  </r>
  <r>
    <s v="PPLETO: TOTAL OPERATING EXPENSE"/>
    <m/>
    <n v="501090"/>
    <s v="FUEL HANDLING"/>
    <x v="1"/>
    <s v="0301 - TRIMBLE COUNTY COMMON-GENERATION"/>
    <x v="3"/>
    <s v="PLTL: TOTAL LABOR"/>
    <s v="TCFUELHAN"/>
    <s v="TCFUELHAN"/>
    <s v="GEN FH: FUEL HANDLING"/>
    <s v="P42100: GENERATION"/>
    <n v="11764"/>
    <n v="10572"/>
    <n v="10486"/>
    <n v="10886"/>
    <n v="10683"/>
    <n v="10048"/>
    <n v="10978"/>
    <n v="11432"/>
    <n v="10992"/>
    <n v="11904"/>
    <n v="8956"/>
    <n v="9574"/>
    <n v="128275"/>
    <n v="38788.090686974996"/>
    <n v="57418.159313025004"/>
  </r>
  <r>
    <s v="PPLETO: TOTAL OPERATING EXPENSE"/>
    <m/>
    <n v="512017"/>
    <s v="MTCE-SLUDGE STAB SYS"/>
    <x v="1"/>
    <s v="0311 - TRIMBLE COUNTY 1 - GENERATION"/>
    <x v="0"/>
    <s v="PNTL: TOTAL NON-LABOR"/>
    <s v="TC-AH-"/>
    <s v="Ash Handling - 002650"/>
    <s v="GEN MTC: CCP DISPOSAL"/>
    <s v="P42100: GENERATION"/>
    <n v="11776"/>
    <n v="11776"/>
    <n v="11776"/>
    <n v="11776"/>
    <n v="11776"/>
    <n v="11776"/>
    <n v="11776"/>
    <n v="11776"/>
    <n v="11776"/>
    <n v="11776"/>
    <n v="11776"/>
    <n v="11776"/>
    <n v="141307"/>
    <n v="105980.25"/>
    <n v="0"/>
  </r>
  <r>
    <s v="PPLETO: TOTAL OPERATING EXPENSE"/>
    <m/>
    <n v="500900"/>
    <s v="OPER SUPER/ENG - INDIRECT"/>
    <x v="1"/>
    <s v="0321 - TRIMBLE COUNTY 2 - GENERATION"/>
    <x v="3"/>
    <s v="PNTL: TOTAL NON-LABOR"/>
    <s v="MA40LGE"/>
    <s v="MASS ALLOC 40 BUDGET"/>
    <s v="GEN O M: OTHER"/>
    <s v="P42100: GENERATION"/>
    <n v="11776"/>
    <n v="21206"/>
    <n v="11835"/>
    <n v="11835"/>
    <n v="11783"/>
    <n v="11776"/>
    <n v="11776"/>
    <n v="11717"/>
    <n v="11717"/>
    <n v="11717"/>
    <n v="11769"/>
    <n v="11775"/>
    <n v="150682"/>
    <n v="0"/>
    <n v="113011.5"/>
  </r>
  <r>
    <s v="PPLETO: TOTAL OPERATING EXPENSE"/>
    <m/>
    <n v="506109"/>
    <s v="SORBENT INJECTION OPERATION"/>
    <x v="1"/>
    <s v="0321 - TRIMBLE COUNTY 2 - GENERATION"/>
    <x v="2"/>
    <s v="PNTL: TOTAL NON-LABOR"/>
    <s v="MA40LGE"/>
    <s v="MASS ALLOC 40 BUDGET"/>
    <s v="GEN O M: OTHER"/>
    <s v="P42100: GENERATION"/>
    <n v="11802"/>
    <n v="11802"/>
    <n v="11802"/>
    <n v="11802"/>
    <n v="11802"/>
    <n v="11802"/>
    <n v="11802"/>
    <n v="11802"/>
    <n v="11802"/>
    <n v="11802"/>
    <n v="11802"/>
    <n v="11802"/>
    <n v="141627"/>
    <n v="0"/>
    <n v="106220.25"/>
  </r>
  <r>
    <s v="PPLETO: TOTAL OPERATING EXPENSE"/>
    <m/>
    <n v="513100"/>
    <s v="MTCE-ELECTRIC PLANT"/>
    <x v="1"/>
    <s v="0311 - TRIMBLE COUNTY 1 - GENERATION"/>
    <x v="0"/>
    <s v="PNTL: TOTAL NON-LABOR"/>
    <s v="MA40LGE"/>
    <s v="MASS ALLOC 40 BUDGET"/>
    <s v="GEN O M: OTHER"/>
    <s v="P42100: GENERATION"/>
    <n v="11843"/>
    <n v="11843"/>
    <n v="11843"/>
    <n v="25955"/>
    <n v="11843"/>
    <n v="12229"/>
    <n v="31133"/>
    <n v="11843"/>
    <n v="-4765"/>
    <n v="51671"/>
    <n v="13553"/>
    <n v="11843"/>
    <n v="200834"/>
    <n v="150625.5"/>
    <n v="0"/>
  </r>
  <r>
    <s v="PPLETO: TOTAL OPERATING EXPENSE"/>
    <m/>
    <n v="512015"/>
    <s v="SDRS-COMMON H2O SYS"/>
    <x v="1"/>
    <s v="0321 - TRIMBLE COUNTY 2 - GENERATION"/>
    <x v="2"/>
    <s v="PNTL: TOTAL NON-LABOR"/>
    <s v="MA40LGE"/>
    <s v="MASS ALLOC 40 BUDGET"/>
    <s v="GEN O M: OTHER"/>
    <s v="P42100: GENERATION"/>
    <n v="11877"/>
    <n v="11877"/>
    <n v="11877"/>
    <n v="21452"/>
    <n v="37142"/>
    <n v="15408"/>
    <n v="11877"/>
    <n v="11877"/>
    <n v="11877"/>
    <n v="54201"/>
    <n v="11877"/>
    <n v="11876"/>
    <n v="223218"/>
    <n v="0"/>
    <n v="167413.5"/>
  </r>
  <r>
    <s v="PPLETO: TOTAL OPERATING EXPENSE"/>
    <m/>
    <n v="500900"/>
    <s v="OPER SUPER/ENG - INDIRECT"/>
    <x v="1"/>
    <s v="0301 - TRIMBLE COUNTY COMMON-GENERATION"/>
    <x v="3"/>
    <s v="PLTL: TOTAL LABOR"/>
    <s v="MA40LGE"/>
    <s v="MASS ALLOC 40 BUDGET"/>
    <s v="GEN O M: OTHER"/>
    <s v="P42100: GENERATION"/>
    <n v="11960"/>
    <n v="24121"/>
    <n v="27227"/>
    <n v="27436"/>
    <n v="30829"/>
    <n v="37141"/>
    <n v="33233"/>
    <n v="31529"/>
    <n v="35580"/>
    <n v="29819"/>
    <n v="51028"/>
    <n v="46595"/>
    <n v="386498"/>
    <n v="116870.157663882"/>
    <n v="173003.34233611802"/>
  </r>
  <r>
    <s v="PPLETO: TOTAL OPERATING EXPENSE"/>
    <m/>
    <n v="512017"/>
    <s v="MTCE-SLUDGE STAB SYS"/>
    <x v="1"/>
    <s v="0311 - TRIMBLE COUNTY 1 - GENERATION"/>
    <x v="1"/>
    <s v="PNTL: TOTAL NON-LABOR"/>
    <s v="TC-AH-"/>
    <s v="Ash Handling - 002650"/>
    <s v="GEN MTC: CCP DISPOSAL"/>
    <s v="P42100: GENERATION"/>
    <n v="12011"/>
    <n v="12011"/>
    <n v="12011"/>
    <n v="12011"/>
    <n v="12011"/>
    <n v="12011"/>
    <n v="12011"/>
    <n v="12011"/>
    <n v="12011"/>
    <n v="12011"/>
    <n v="12011"/>
    <n v="12011"/>
    <n v="144133"/>
    <n v="108099.75"/>
    <n v="0"/>
  </r>
  <r>
    <s v="PPLETO: TOTAL OPERATING EXPENSE"/>
    <m/>
    <n v="500900"/>
    <s v="OPER SUPER/ENG - INDIRECT"/>
    <x v="1"/>
    <s v="0321 - TRIMBLE COUNTY 2 - GENERATION"/>
    <x v="4"/>
    <s v="PNTL: TOTAL NON-LABOR"/>
    <s v="MA40LGE"/>
    <s v="MASS ALLOC 40 BUDGET"/>
    <s v="GEN O M: OTHER"/>
    <s v="P42100: GENERATION"/>
    <n v="12017"/>
    <n v="21636"/>
    <n v="12077"/>
    <n v="12077"/>
    <n v="12024"/>
    <n v="12017"/>
    <n v="12017"/>
    <n v="11957"/>
    <n v="11957"/>
    <n v="11957"/>
    <n v="12009"/>
    <n v="12015"/>
    <n v="153759"/>
    <n v="0"/>
    <n v="115319.25"/>
  </r>
  <r>
    <s v="PPLETO: TOTAL OPERATING EXPENSE"/>
    <m/>
    <n v="512015"/>
    <s v="SDRS-COMMON H2O SYS"/>
    <x v="1"/>
    <s v="0321 - TRIMBLE COUNTY 2 - GENERATION"/>
    <x v="3"/>
    <s v="PNTL: TOTAL NON-LABOR"/>
    <s v="MA40LGE"/>
    <s v="MASS ALLOC 40 BUDGET"/>
    <s v="GEN O M: OTHER"/>
    <s v="P42100: GENERATION"/>
    <n v="12114"/>
    <n v="12114"/>
    <n v="12114"/>
    <n v="21880"/>
    <n v="37929"/>
    <n v="15716"/>
    <n v="12114"/>
    <n v="12114"/>
    <n v="12114"/>
    <n v="55552"/>
    <n v="12114"/>
    <n v="12114"/>
    <n v="227991"/>
    <n v="0"/>
    <n v="170993.25"/>
  </r>
  <r>
    <s v="PPLETO: TOTAL OPERATING EXPENSE"/>
    <m/>
    <n v="501090"/>
    <s v="FUEL HANDLING"/>
    <x v="1"/>
    <s v="0301 - TRIMBLE COUNTY COMMON-GENERATION"/>
    <x v="4"/>
    <s v="PLTL: TOTAL LABOR"/>
    <s v="TCFUELHAN"/>
    <s v="TCFUELHAN"/>
    <s v="GEN FH: FUEL HANDLING"/>
    <s v="P42100: GENERATION"/>
    <n v="12117"/>
    <n v="10889"/>
    <n v="10801"/>
    <n v="11213"/>
    <n v="11004"/>
    <n v="10350"/>
    <n v="11308"/>
    <n v="11776"/>
    <n v="11322"/>
    <n v="12261"/>
    <n v="9225"/>
    <n v="9861"/>
    <n v="132127"/>
    <n v="39952.867341243"/>
    <n v="59142.382658757"/>
  </r>
  <r>
    <s v="PPLETO: TOTAL OPERATING EXPENSE"/>
    <m/>
    <n v="506109"/>
    <s v="SORBENT INJECTION OPERATION"/>
    <x v="1"/>
    <s v="0321 - TRIMBLE COUNTY 2 - GENERATION"/>
    <x v="3"/>
    <s v="PNTL: TOTAL NON-LABOR"/>
    <s v="MA40LGE"/>
    <s v="MASS ALLOC 40 BUDGET"/>
    <s v="GEN O M: OTHER"/>
    <s v="P42100: GENERATION"/>
    <n v="12157"/>
    <n v="12157"/>
    <n v="12157"/>
    <n v="12157"/>
    <n v="12157"/>
    <n v="12157"/>
    <n v="12157"/>
    <n v="12157"/>
    <n v="12157"/>
    <n v="12157"/>
    <n v="12157"/>
    <n v="12157"/>
    <n v="145878"/>
    <n v="0"/>
    <n v="109408.5"/>
  </r>
  <r>
    <s v="PPLETO: TOTAL OPERATING EXPENSE"/>
    <m/>
    <n v="513100"/>
    <s v="MTCE-ELECTRIC PLANT"/>
    <x v="1"/>
    <s v="0311 - TRIMBLE COUNTY 1 - GENERATION"/>
    <x v="1"/>
    <s v="PNTL: TOTAL NON-LABOR"/>
    <s v="MA40LGE"/>
    <s v="MASS ALLOC 40 BUDGET"/>
    <s v="GEN O M: OTHER"/>
    <s v="P42100: GENERATION"/>
    <n v="12159"/>
    <n v="12159"/>
    <n v="12159"/>
    <n v="26694"/>
    <n v="12159"/>
    <n v="12556"/>
    <n v="31884"/>
    <n v="12159"/>
    <n v="-4947"/>
    <n v="53182"/>
    <n v="13921"/>
    <n v="12159"/>
    <n v="206242"/>
    <n v="154681.5"/>
    <n v="0"/>
  </r>
  <r>
    <s v="PPLETO: TOTAL OPERATING EXPENSE"/>
    <m/>
    <n v="512017"/>
    <s v="MTCE-SLUDGE STAB SYS"/>
    <x v="1"/>
    <s v="0311 - TRIMBLE COUNTY 1 - GENERATION"/>
    <x v="2"/>
    <s v="PNTL: TOTAL NON-LABOR"/>
    <s v="TC-AH-"/>
    <s v="Ash Handling - 002650"/>
    <s v="GEN MTC: CCP DISPOSAL"/>
    <s v="P42100: GENERATION"/>
    <n v="12251"/>
    <n v="12251"/>
    <n v="12251"/>
    <n v="12251"/>
    <n v="12251"/>
    <n v="12251"/>
    <n v="12251"/>
    <n v="12251"/>
    <n v="12251"/>
    <n v="12251"/>
    <n v="12251"/>
    <n v="12251"/>
    <n v="147014"/>
    <n v="110260.5"/>
    <n v="0"/>
  </r>
  <r>
    <s v="PPLETO: TOTAL OPERATING EXPENSE"/>
    <m/>
    <n v="512017"/>
    <s v="MTCE-SLUDGE STAB SYS"/>
    <x v="1"/>
    <s v="0311 - TRIMBLE COUNTY 1 - GENERATION"/>
    <x v="5"/>
    <s v="PNTL: TOTAL NON-LABOR"/>
    <s v="MA40LGE"/>
    <s v="MASS ALLOC 40 BUDGET"/>
    <s v="GEN O M: OTHER"/>
    <s v="P42100: GENERATION"/>
    <n v="12261"/>
    <n v="12261"/>
    <n v="12261"/>
    <n v="12261"/>
    <n v="3393"/>
    <n v="3796"/>
    <n v="12261"/>
    <n v="3796"/>
    <n v="3796"/>
    <n v="3796"/>
    <n v="16292"/>
    <n v="2183"/>
    <n v="98356"/>
    <n v="73767"/>
    <n v="0"/>
  </r>
  <r>
    <s v="PPLETO: TOTAL OPERATING EXPENSE"/>
    <m/>
    <n v="512017"/>
    <s v="MTCE-SLUDGE STAB SYS"/>
    <x v="1"/>
    <s v="0311 - TRIMBLE COUNTY 1 - GENERATION"/>
    <x v="6"/>
    <s v="PNTL: TOTAL NON-LABOR"/>
    <s v="MA40LGE"/>
    <s v="MASS ALLOC 40 BUDGET"/>
    <s v="GEN O M: OTHER"/>
    <s v="P42100: GENERATION"/>
    <n v="12261"/>
    <n v="12261"/>
    <n v="12261"/>
    <n v="12261"/>
    <n v="3393"/>
    <n v="3796"/>
    <n v="12261"/>
    <n v="3796"/>
    <n v="3796"/>
    <n v="3796"/>
    <n v="16292"/>
    <n v="2183"/>
    <n v="98356"/>
    <n v="73767"/>
    <n v="0"/>
  </r>
  <r>
    <s v="PPLETO: TOTAL OPERATING EXPENSE"/>
    <m/>
    <n v="510100"/>
    <s v="MTCE SUPER/ENG - STEAM"/>
    <x v="1"/>
    <s v="0321 - TRIMBLE COUNTY 2 - GENERATION"/>
    <x v="5"/>
    <s v="PLTL: TOTAL LABOR"/>
    <s v="TCCOMLABR"/>
    <s v="Company Labor"/>
    <s v="GEN OPS: PLANT OPERATION"/>
    <s v="P42100: GENERATION"/>
    <n v="12301"/>
    <n v="12329"/>
    <n v="13454"/>
    <n v="12540"/>
    <n v="11799"/>
    <n v="12298"/>
    <n v="11989"/>
    <n v="13173"/>
    <n v="12662"/>
    <n v="12505"/>
    <n v="11729"/>
    <n v="11120"/>
    <n v="147899"/>
    <n v="0"/>
    <n v="110924.25"/>
  </r>
  <r>
    <s v="PPLETO: TOTAL OPERATING EXPENSE"/>
    <m/>
    <n v="500900"/>
    <s v="OPER SUPER/ENG - INDIRECT"/>
    <x v="1"/>
    <s v="0301 - TRIMBLE COUNTY COMMON-GENERATION"/>
    <x v="4"/>
    <s v="PLTL: TOTAL LABOR"/>
    <s v="MA40LGE"/>
    <s v="MASS ALLOC 40 BUDGET"/>
    <s v="GEN O M: OTHER"/>
    <s v="P42100: GENERATION"/>
    <n v="12319"/>
    <n v="24845"/>
    <n v="28045"/>
    <n v="28260"/>
    <n v="31755"/>
    <n v="38256"/>
    <n v="34231"/>
    <n v="32476"/>
    <n v="36648"/>
    <n v="30714"/>
    <n v="52560"/>
    <n v="47994"/>
    <n v="398105"/>
    <n v="120379.909124445"/>
    <n v="178198.840875555"/>
  </r>
  <r>
    <s v="PPLETO: TOTAL OPERATING EXPENSE"/>
    <m/>
    <n v="512015"/>
    <s v="SDRS-COMMON H2O SYS"/>
    <x v="1"/>
    <s v="0321 - TRIMBLE COUNTY 2 - GENERATION"/>
    <x v="4"/>
    <s v="PNTL: TOTAL NON-LABOR"/>
    <s v="MA40LGE"/>
    <s v="MASS ALLOC 40 BUDGET"/>
    <s v="GEN O M: OTHER"/>
    <s v="P42100: GENERATION"/>
    <n v="12357"/>
    <n v="12357"/>
    <n v="12357"/>
    <n v="22319"/>
    <n v="38736"/>
    <n v="16031"/>
    <n v="12357"/>
    <n v="12357"/>
    <n v="12357"/>
    <n v="56940"/>
    <n v="12357"/>
    <n v="12357"/>
    <n v="232882"/>
    <n v="0"/>
    <n v="174661.5"/>
  </r>
  <r>
    <s v="PPLETO: TOTAL OPERATING EXPENSE"/>
    <m/>
    <n v="513100"/>
    <s v="MTCE-ELECTRIC PLANT"/>
    <x v="1"/>
    <s v="0311 - TRIMBLE COUNTY 1 - GENERATION"/>
    <x v="2"/>
    <s v="PNTL: TOTAL NON-LABOR"/>
    <s v="MA40LGE"/>
    <s v="MASS ALLOC 40 BUDGET"/>
    <s v="GEN O M: OTHER"/>
    <s v="P42100: GENERATION"/>
    <n v="12483"/>
    <n v="12483"/>
    <n v="12483"/>
    <n v="27454"/>
    <n v="12483"/>
    <n v="12892"/>
    <n v="32653"/>
    <n v="12483"/>
    <n v="-5136"/>
    <n v="54736"/>
    <n v="14298"/>
    <n v="12483"/>
    <n v="211795"/>
    <n v="158846.25"/>
    <n v="0"/>
  </r>
  <r>
    <s v="PPLETO: TOTAL OPERATING EXPENSE"/>
    <m/>
    <n v="512017"/>
    <s v="MTCE-SLUDGE STAB SYS"/>
    <x v="1"/>
    <s v="0311 - TRIMBLE COUNTY 1 - GENERATION"/>
    <x v="3"/>
    <s v="PNTL: TOTAL NON-LABOR"/>
    <s v="TC-AH-"/>
    <s v="Ash Handling - 002650"/>
    <s v="GEN MTC: CCP DISPOSAL"/>
    <s v="P42100: GENERATION"/>
    <n v="12496"/>
    <n v="12496"/>
    <n v="12496"/>
    <n v="12496"/>
    <n v="12496"/>
    <n v="12496"/>
    <n v="12496"/>
    <n v="12496"/>
    <n v="12496"/>
    <n v="12496"/>
    <n v="12496"/>
    <n v="12496"/>
    <n v="149951"/>
    <n v="112463.25"/>
    <n v="0"/>
  </r>
  <r>
    <s v="PPLETO: TOTAL OPERATING EXPENSE"/>
    <m/>
    <n v="512100"/>
    <s v="MTCE-BOILER PLANT"/>
    <x v="1"/>
    <s v="0301 - TRIMBLE COUNTY COMMON-GENERATION"/>
    <x v="5"/>
    <s v="PNTL: TOTAL NON-LABOR"/>
    <s v="TC000WTR"/>
    <s v="Water Treatment"/>
    <s v="GEN MTC: WATER SYSTEMS"/>
    <s v="P42100: GENERATION"/>
    <n v="12500"/>
    <n v="12500"/>
    <n v="12500"/>
    <n v="12500"/>
    <n v="12500"/>
    <n v="12500"/>
    <n v="12500"/>
    <n v="12500"/>
    <n v="12500"/>
    <n v="12500"/>
    <n v="12500"/>
    <n v="12500"/>
    <n v="150000"/>
    <n v="45357.34635"/>
    <n v="67142.653650000007"/>
  </r>
  <r>
    <s v="PPLETO: TOTAL OPERATING EXPENSE"/>
    <m/>
    <n v="512100"/>
    <s v="MTCE-BOILER PLANT"/>
    <x v="1"/>
    <s v="0301 - TRIMBLE COUNTY COMMON-GENERATION"/>
    <x v="6"/>
    <s v="PNTL: TOTAL NON-LABOR"/>
    <s v="TC000WTR"/>
    <s v="Water Treatment"/>
    <s v="GEN MTC: WATER SYSTEMS"/>
    <s v="P42100: GENERATION"/>
    <n v="12500"/>
    <n v="12500"/>
    <n v="12500"/>
    <n v="12500"/>
    <n v="12500"/>
    <n v="12500"/>
    <n v="12500"/>
    <n v="12500"/>
    <n v="12500"/>
    <n v="12500"/>
    <n v="12500"/>
    <n v="12500"/>
    <n v="150000"/>
    <n v="45357.34635"/>
    <n v="67142.653650000007"/>
  </r>
  <r>
    <s v="PPLETO: TOTAL OPERATING EXPENSE"/>
    <m/>
    <n v="512100"/>
    <s v="MTCE-BOILER PLANT"/>
    <x v="1"/>
    <s v="0301 - TRIMBLE COUNTY COMMON-GENERATION"/>
    <x v="7"/>
    <s v="PNTL: TOTAL NON-LABOR"/>
    <s v="TC000WTR"/>
    <s v="Water Treatment"/>
    <s v="GEN MTC: WATER SYSTEMS"/>
    <s v="P42100: GENERATION"/>
    <n v="12500"/>
    <n v="12500"/>
    <n v="12500"/>
    <n v="12500"/>
    <n v="12500"/>
    <n v="12500"/>
    <n v="12500"/>
    <n v="12500"/>
    <n v="12500"/>
    <n v="12500"/>
    <n v="12500"/>
    <n v="12500"/>
    <n v="150000"/>
    <n v="45357.34635"/>
    <n v="67142.653650000007"/>
  </r>
  <r>
    <s v="PPLETO: TOTAL OPERATING EXPENSE"/>
    <m/>
    <n v="512100"/>
    <s v="MTCE-BOILER PLANT"/>
    <x v="1"/>
    <s v="0301 - TRIMBLE COUNTY COMMON-GENERATION"/>
    <x v="8"/>
    <s v="PNTL: TOTAL NON-LABOR"/>
    <s v="TC000WTR"/>
    <s v="Water Treatment"/>
    <s v="GEN MTC: WATER SYSTEMS"/>
    <s v="P42100: GENERATION"/>
    <n v="12500"/>
    <n v="12500"/>
    <n v="12500"/>
    <n v="12500"/>
    <n v="12500"/>
    <n v="12500"/>
    <n v="12500"/>
    <n v="12500"/>
    <n v="12500"/>
    <n v="12500"/>
    <n v="12500"/>
    <n v="12500"/>
    <n v="150000"/>
    <n v="45357.34635"/>
    <n v="67142.653650000007"/>
  </r>
  <r>
    <s v="PPLETO: TOTAL OPERATING EXPENSE"/>
    <m/>
    <n v="512100"/>
    <s v="MTCE-BOILER PLANT"/>
    <x v="1"/>
    <s v="0301 - TRIMBLE COUNTY COMMON-GENERATION"/>
    <x v="9"/>
    <s v="PNTL: TOTAL NON-LABOR"/>
    <s v="TC000WTR"/>
    <s v="Water Treatment"/>
    <s v="GEN MTC: WATER SYSTEMS"/>
    <s v="P42100: GENERATION"/>
    <n v="12500"/>
    <n v="12500"/>
    <n v="12500"/>
    <n v="12500"/>
    <n v="12500"/>
    <n v="12500"/>
    <n v="12500"/>
    <n v="12500"/>
    <n v="12500"/>
    <n v="12500"/>
    <n v="12500"/>
    <n v="12500"/>
    <n v="150000"/>
    <n v="45357.34635"/>
    <n v="67142.653650000007"/>
  </r>
  <r>
    <s v="PPLETO: TOTAL OPERATING EXPENSE"/>
    <m/>
    <n v="506109"/>
    <s v="SORBENT INJECTION OPERATION"/>
    <x v="1"/>
    <s v="0321 - TRIMBLE COUNTY 2 - GENERATION"/>
    <x v="4"/>
    <s v="PNTL: TOTAL NON-LABOR"/>
    <s v="MA40LGE"/>
    <s v="MASS ALLOC 40 BUDGET"/>
    <s v="GEN O M: OTHER"/>
    <s v="P42100: GENERATION"/>
    <n v="12522"/>
    <n v="12522"/>
    <n v="12522"/>
    <n v="12522"/>
    <n v="12522"/>
    <n v="12522"/>
    <n v="12522"/>
    <n v="12522"/>
    <n v="12522"/>
    <n v="12522"/>
    <n v="12522"/>
    <n v="12522"/>
    <n v="150259"/>
    <n v="0"/>
    <n v="112694.25"/>
  </r>
  <r>
    <s v="PPLETO: TOTAL OPERATING EXPENSE"/>
    <m/>
    <n v="510100"/>
    <s v="MTCE SUPER/ENG - STEAM"/>
    <x v="1"/>
    <s v="0321 - TRIMBLE COUNTY 2 - GENERATION"/>
    <x v="6"/>
    <s v="PLTL: TOTAL LABOR"/>
    <s v="TCCOMLABR"/>
    <s v="Company Labor"/>
    <s v="GEN OPS: PLANT OPERATION"/>
    <s v="P42100: GENERATION"/>
    <n v="12593"/>
    <n v="12623"/>
    <n v="13770"/>
    <n v="12282"/>
    <n v="12582"/>
    <n v="12552"/>
    <n v="11686"/>
    <n v="14179"/>
    <n v="13122"/>
    <n v="12772"/>
    <n v="12153"/>
    <n v="10755"/>
    <n v="151070"/>
    <n v="0"/>
    <n v="113302.5"/>
  </r>
  <r>
    <s v="PPLETO: TOTAL OPERATING EXPENSE"/>
    <m/>
    <n v="514100"/>
    <s v="MTCE-MISC/STM PLANT"/>
    <x v="1"/>
    <s v="0311 - TRIMBLE COUNTY 1 - GENERATION"/>
    <x v="5"/>
    <s v="PLTL: TOTAL LABOR"/>
    <s v="MA40LGE"/>
    <s v="MASS ALLOC 40 BUDGET"/>
    <s v="GEN O M: OTHER"/>
    <s v="P42100: GENERATION"/>
    <n v="12690"/>
    <n v="12728"/>
    <n v="13892"/>
    <n v="12991"/>
    <n v="12261"/>
    <n v="12790"/>
    <n v="12507"/>
    <n v="13661"/>
    <n v="13120"/>
    <n v="12994"/>
    <n v="12177"/>
    <n v="11709"/>
    <n v="153520"/>
    <n v="115140"/>
    <n v="0"/>
  </r>
  <r>
    <s v="PPLETO: TOTAL OPERATING EXPENSE"/>
    <m/>
    <n v="512017"/>
    <s v="MTCE-SLUDGE STAB SYS"/>
    <x v="1"/>
    <s v="0311 - TRIMBLE COUNTY 1 - GENERATION"/>
    <x v="4"/>
    <s v="PNTL: TOTAL NON-LABOR"/>
    <s v="TC-AH-"/>
    <s v="Ash Handling - 002650"/>
    <s v="GEN MTC: CCP DISPOSAL"/>
    <s v="P42100: GENERATION"/>
    <n v="12746"/>
    <n v="12746"/>
    <n v="12746"/>
    <n v="12746"/>
    <n v="12746"/>
    <n v="12746"/>
    <n v="12746"/>
    <n v="12746"/>
    <n v="12746"/>
    <n v="12746"/>
    <n v="12746"/>
    <n v="12746"/>
    <n v="152958"/>
    <n v="114718.5"/>
    <n v="0"/>
  </r>
  <r>
    <s v="PPLETO: TOTAL OPERATING EXPENSE"/>
    <m/>
    <n v="513100"/>
    <s v="MTCE-ELECTRIC PLANT"/>
    <x v="1"/>
    <s v="0311 - TRIMBLE COUNTY 1 - GENERATION"/>
    <x v="3"/>
    <s v="PNTL: TOTAL NON-LABOR"/>
    <s v="MA40LGE"/>
    <s v="MASS ALLOC 40 BUDGET"/>
    <s v="GEN O M: OTHER"/>
    <s v="P42100: GENERATION"/>
    <n v="12816"/>
    <n v="12816"/>
    <n v="12816"/>
    <n v="28237"/>
    <n v="12816"/>
    <n v="13238"/>
    <n v="33441"/>
    <n v="12816"/>
    <n v="-5331"/>
    <n v="56338"/>
    <n v="14686"/>
    <n v="12816"/>
    <n v="217507"/>
    <n v="163130.25"/>
    <n v="0"/>
  </r>
  <r>
    <s v="PPLETO: TOTAL OPERATING EXPENSE"/>
    <m/>
    <n v="512100"/>
    <s v="MTCE-BOILER PLANT"/>
    <x v="1"/>
    <s v="0301 - TRIMBLE COUNTY COMMON-GENERATION"/>
    <x v="0"/>
    <s v="PNTL: TOTAL NON-LABOR"/>
    <s v="TC000WTR"/>
    <s v="Water Treatment"/>
    <s v="GEN MTC: WATER SYSTEMS"/>
    <s v="P42100: GENERATION"/>
    <n v="12875"/>
    <n v="12875"/>
    <n v="12875"/>
    <n v="12875"/>
    <n v="12875"/>
    <n v="12875"/>
    <n v="12875"/>
    <n v="12875"/>
    <n v="12875"/>
    <n v="12875"/>
    <n v="12875"/>
    <n v="12875"/>
    <n v="154500"/>
    <n v="46718.066740499999"/>
    <n v="69156.933259500001"/>
  </r>
  <r>
    <s v="PPLETO: TOTAL OPERATING EXPENSE"/>
    <m/>
    <n v="506109"/>
    <s v="SORBENT INJECTION OPERATION"/>
    <x v="1"/>
    <s v="0321 - TRIMBLE COUNTY 2 - GENERATION"/>
    <x v="5"/>
    <s v="PNTL: TOTAL NON-LABOR"/>
    <s v="MA41KU"/>
    <s v="MA41KU TC2"/>
    <s v="OTHER"/>
    <s v="P42100: GENERATION"/>
    <n v="12923"/>
    <n v="12923"/>
    <n v="12923"/>
    <n v="12923"/>
    <n v="12923"/>
    <n v="12923"/>
    <n v="21464"/>
    <n v="21464"/>
    <n v="21464"/>
    <n v="21464"/>
    <n v="21464"/>
    <n v="21464"/>
    <n v="206323"/>
    <n v="0"/>
    <n v="154742.25"/>
  </r>
  <r>
    <s v="PPLETO: TOTAL OPERATING EXPENSE"/>
    <m/>
    <n v="514100"/>
    <s v="MTCE-MISC/STM PLANT"/>
    <x v="1"/>
    <s v="0311 - TRIMBLE COUNTY 1 - GENERATION"/>
    <x v="6"/>
    <s v="PLTL: TOTAL LABOR"/>
    <s v="MA40LGE"/>
    <s v="MASS ALLOC 40 BUDGET"/>
    <s v="GEN O M: OTHER"/>
    <s v="P42100: GENERATION"/>
    <n v="13000"/>
    <n v="13041"/>
    <n v="14230"/>
    <n v="12747"/>
    <n v="13090"/>
    <n v="13079"/>
    <n v="12230"/>
    <n v="14716"/>
    <n v="13611"/>
    <n v="13293"/>
    <n v="12636"/>
    <n v="11384"/>
    <n v="157056"/>
    <n v="117792"/>
    <n v="0"/>
  </r>
  <r>
    <s v="PPLETO: TOTAL OPERATING EXPENSE"/>
    <m/>
    <n v="513100"/>
    <s v="MTCE-ELECTRIC PLANT"/>
    <x v="1"/>
    <s v="0311 - TRIMBLE COUNTY 1 - GENERATION"/>
    <x v="4"/>
    <s v="PNTL: TOTAL NON-LABOR"/>
    <s v="MA40LGE"/>
    <s v="MASS ALLOC 40 BUDGET"/>
    <s v="GEN O M: OTHER"/>
    <s v="P42100: GENERATION"/>
    <n v="13160"/>
    <n v="13160"/>
    <n v="13160"/>
    <n v="29044"/>
    <n v="13160"/>
    <n v="13594"/>
    <n v="34251"/>
    <n v="13160"/>
    <n v="-5533"/>
    <n v="57988"/>
    <n v="15085"/>
    <n v="13160"/>
    <n v="223385"/>
    <n v="167538.75"/>
    <n v="0"/>
  </r>
  <r>
    <s v="PPLETO: TOTAL OPERATING EXPENSE"/>
    <m/>
    <n v="512100"/>
    <s v="MTCE-BOILER PLANT"/>
    <x v="1"/>
    <s v="0301 - TRIMBLE COUNTY COMMON-GENERATION"/>
    <x v="1"/>
    <s v="PNTL: TOTAL NON-LABOR"/>
    <s v="TC000WTR"/>
    <s v="Water Treatment"/>
    <s v="GEN MTC: WATER SYSTEMS"/>
    <s v="P42100: GENERATION"/>
    <n v="13261"/>
    <n v="13261"/>
    <n v="13261"/>
    <n v="13261"/>
    <n v="13261"/>
    <n v="13261"/>
    <n v="13261"/>
    <n v="13261"/>
    <n v="13261"/>
    <n v="13261"/>
    <n v="13261"/>
    <n v="13261"/>
    <n v="159135"/>
    <n v="48119.608742714998"/>
    <n v="71231.641257284995"/>
  </r>
  <r>
    <s v="PPLETO: TOTAL OPERATING EXPENSE"/>
    <m/>
    <n v="500900"/>
    <s v="OPER SUPER/ENG - INDIRECT"/>
    <x v="1"/>
    <s v="0321 - TRIMBLE COUNTY 2 - GENERATION"/>
    <x v="7"/>
    <s v="PLTL: TOTAL LABOR"/>
    <s v="MA40LGE"/>
    <s v="MASS ALLOC 40 BUDGET"/>
    <s v="GEN O M: OTHER"/>
    <s v="P42100: GENERATION"/>
    <n v="13537"/>
    <n v="9299"/>
    <n v="11191"/>
    <n v="3137"/>
    <n v="7086"/>
    <n v="4354"/>
    <n v="-108"/>
    <n v="6299"/>
    <n v="14"/>
    <n v="3407"/>
    <n v="-974"/>
    <n v="-6912"/>
    <n v="50328"/>
    <n v="0"/>
    <n v="37746"/>
  </r>
  <r>
    <s v="PPLETO: TOTAL OPERATING EXPENSE"/>
    <m/>
    <n v="512100"/>
    <s v="MTCE-BOILER PLANT"/>
    <x v="1"/>
    <s v="0301 - TRIMBLE COUNTY COMMON-GENERATION"/>
    <x v="2"/>
    <s v="PNTL: TOTAL NON-LABOR"/>
    <s v="TC000WTR"/>
    <s v="Water Treatment"/>
    <s v="GEN MTC: WATER SYSTEMS"/>
    <s v="P42100: GENERATION"/>
    <n v="13659"/>
    <n v="13659"/>
    <n v="13659"/>
    <n v="13659"/>
    <n v="13659"/>
    <n v="13659"/>
    <n v="13659"/>
    <n v="13659"/>
    <n v="13659"/>
    <n v="13659"/>
    <n v="13659"/>
    <n v="13659"/>
    <n v="163905"/>
    <n v="49561.972356644997"/>
    <n v="73366.777643355003"/>
  </r>
  <r>
    <s v="PPLETO: TOTAL OPERATING EXPENSE"/>
    <m/>
    <n v="510100"/>
    <s v="MTCE SUPER/ENG - STEAM"/>
    <x v="1"/>
    <s v="0321 - TRIMBLE COUNTY 2 - GENERATION"/>
    <x v="7"/>
    <s v="PLTL: TOTAL LABOR"/>
    <s v="TCCOMLABR"/>
    <s v="Company Labor"/>
    <s v="GEN OPS: PLANT OPERATION"/>
    <s v="P42100: GENERATION"/>
    <n v="13692"/>
    <n v="12985"/>
    <n v="14164"/>
    <n v="11886"/>
    <n v="13658"/>
    <n v="13071"/>
    <n v="11987"/>
    <n v="14571"/>
    <n v="12566"/>
    <n v="13854"/>
    <n v="12483"/>
    <n v="10268"/>
    <n v="155185"/>
    <n v="0"/>
    <n v="116388.75"/>
  </r>
  <r>
    <s v="PPLETO: TOTAL OPERATING EXPENSE"/>
    <m/>
    <n v="506100"/>
    <s v="MISC STM PWR EXP"/>
    <x v="1"/>
    <s v="0301 - TRIMBLE COUNTY COMMON-GENERATION"/>
    <x v="5"/>
    <s v="PLTL: TOTAL LABOR"/>
    <s v="146622LGE"/>
    <s v="TC Comm Ops LGE"/>
    <s v="GEN OPS: PLANT OPERATION"/>
    <s v="P42100: GENERATION"/>
    <n v="14017"/>
    <n v="14044"/>
    <n v="15320"/>
    <n v="14240"/>
    <n v="13367"/>
    <n v="13921"/>
    <n v="13538"/>
    <n v="14952"/>
    <n v="14378"/>
    <n v="14171"/>
    <n v="13292"/>
    <n v="12459"/>
    <n v="167699"/>
    <n v="50709.210836990998"/>
    <n v="75065.039163009002"/>
  </r>
  <r>
    <s v="PPLETO: TOTAL OPERATING EXPENSE"/>
    <m/>
    <n v="512100"/>
    <s v="MTCE-BOILER PLANT"/>
    <x v="1"/>
    <s v="0301 - TRIMBLE COUNTY COMMON-GENERATION"/>
    <x v="3"/>
    <s v="PNTL: TOTAL NON-LABOR"/>
    <s v="TC000WTR"/>
    <s v="Water Treatment"/>
    <s v="GEN MTC: WATER SYSTEMS"/>
    <s v="P42100: GENERATION"/>
    <n v="14069"/>
    <n v="14069"/>
    <n v="14069"/>
    <n v="14069"/>
    <n v="14069"/>
    <n v="14069"/>
    <n v="14069"/>
    <n v="14069"/>
    <n v="14069"/>
    <n v="14069"/>
    <n v="14069"/>
    <n v="14069"/>
    <n v="168825"/>
    <n v="51049.693316924997"/>
    <n v="75569.056683075003"/>
  </r>
  <r>
    <s v="PPLETO: TOTAL OPERATING EXPENSE"/>
    <m/>
    <n v="514100"/>
    <s v="MTCE-MISC/STM PLANT"/>
    <x v="1"/>
    <s v="0311 - TRIMBLE COUNTY 1 - GENERATION"/>
    <x v="7"/>
    <s v="PLTL: TOTAL LABOR"/>
    <s v="MA40LGE"/>
    <s v="MASS ALLOC 40 BUDGET"/>
    <s v="GEN O M: OTHER"/>
    <s v="P42100: GENERATION"/>
    <n v="14124"/>
    <n v="13409"/>
    <n v="14628"/>
    <n v="12332"/>
    <n v="14184"/>
    <n v="13600"/>
    <n v="12525"/>
    <n v="15110"/>
    <n v="13032"/>
    <n v="14393"/>
    <n v="12964"/>
    <n v="10864"/>
    <n v="161164"/>
    <n v="120873"/>
    <n v="0"/>
  </r>
  <r>
    <s v="PPLETO: TOTAL OPERATING EXPENSE"/>
    <m/>
    <n v="512005"/>
    <s v="MAINTENANCE-SDRS"/>
    <x v="1"/>
    <s v="0321 - TRIMBLE COUNTY 2 - GENERATION"/>
    <x v="7"/>
    <s v="PNTL: TOTAL NON-LABOR"/>
    <s v="TC-SDR"/>
    <s v="SDRS - 002650"/>
    <s v="GEN MTC: ENVIRONMENTAL"/>
    <s v="P42100: GENERATION"/>
    <n v="14235"/>
    <n v="10235"/>
    <n v="10235"/>
    <n v="10235"/>
    <n v="10235"/>
    <n v="10235"/>
    <n v="95436"/>
    <n v="10235"/>
    <n v="38235"/>
    <n v="10235"/>
    <n v="10235"/>
    <n v="10235"/>
    <n v="240025"/>
    <n v="0"/>
    <n v="180018.75"/>
  </r>
  <r>
    <s v="PPLETO: TOTAL OPERATING EXPENSE"/>
    <m/>
    <n v="512005"/>
    <s v="MAINTENANCE-SDRS"/>
    <x v="1"/>
    <s v="0321 - TRIMBLE COUNTY 2 - GENERATION"/>
    <x v="8"/>
    <s v="PNTL: TOTAL NON-LABOR"/>
    <s v="TC-SDR"/>
    <s v="SDRS - 002650"/>
    <s v="GEN MTC: ENVIRONMENTAL"/>
    <s v="P42100: GENERATION"/>
    <n v="14235"/>
    <n v="10235"/>
    <n v="10235"/>
    <n v="10235"/>
    <n v="10235"/>
    <n v="10235"/>
    <n v="95436"/>
    <n v="10235"/>
    <n v="38235"/>
    <n v="10235"/>
    <n v="10235"/>
    <n v="10235"/>
    <n v="240025"/>
    <n v="0"/>
    <n v="180018.75"/>
  </r>
  <r>
    <s v="PPLETO: TOTAL OPERATING EXPENSE"/>
    <m/>
    <n v="512005"/>
    <s v="MAINTENANCE-SDRS"/>
    <x v="1"/>
    <s v="0321 - TRIMBLE COUNTY 2 - GENERATION"/>
    <x v="9"/>
    <s v="PNTL: TOTAL NON-LABOR"/>
    <s v="TC-SDR"/>
    <s v="SDRS - 002650"/>
    <s v="GEN MTC: ENVIRONMENTAL"/>
    <s v="P42100: GENERATION"/>
    <n v="14235"/>
    <n v="10235"/>
    <n v="10235"/>
    <n v="10235"/>
    <n v="10235"/>
    <n v="10235"/>
    <n v="95436"/>
    <n v="10235"/>
    <n v="38235"/>
    <n v="10235"/>
    <n v="10235"/>
    <n v="10235"/>
    <n v="240025"/>
    <n v="0"/>
    <n v="180018.75"/>
  </r>
  <r>
    <s v="PPLETO: TOTAL OPERATING EXPENSE"/>
    <m/>
    <n v="512005"/>
    <s v="MAINTENANCE-SDRS"/>
    <x v="1"/>
    <s v="0321 - TRIMBLE COUNTY 2 - GENERATION"/>
    <x v="5"/>
    <s v="PNTL: TOTAL NON-LABOR"/>
    <s v="TC-SDR"/>
    <s v="SDRS - 002650"/>
    <s v="GEN MTC: ENVIRONMENTAL"/>
    <s v="P42100: GENERATION"/>
    <n v="14235"/>
    <n v="10235"/>
    <n v="95436"/>
    <n v="10235"/>
    <n v="10235"/>
    <n v="10235"/>
    <n v="10235"/>
    <n v="10235"/>
    <n v="38235"/>
    <n v="10235"/>
    <n v="10235"/>
    <n v="10235"/>
    <n v="240025"/>
    <n v="0"/>
    <n v="180018.75"/>
  </r>
  <r>
    <s v="PPLETO: TOTAL OPERATING EXPENSE"/>
    <m/>
    <n v="512005"/>
    <s v="MAINTENANCE-SDRS"/>
    <x v="1"/>
    <s v="0321 - TRIMBLE COUNTY 2 - GENERATION"/>
    <x v="6"/>
    <s v="PNTL: TOTAL NON-LABOR"/>
    <s v="TC-SDR"/>
    <s v="SDRS - 002650"/>
    <s v="GEN MTC: ENVIRONMENTAL"/>
    <s v="P42100: GENERATION"/>
    <n v="14235"/>
    <n v="10235"/>
    <n v="95436"/>
    <n v="10235"/>
    <n v="10235"/>
    <n v="10235"/>
    <n v="10235"/>
    <n v="10235"/>
    <n v="38235"/>
    <n v="10235"/>
    <n v="10235"/>
    <n v="10235"/>
    <n v="240025"/>
    <n v="0"/>
    <n v="180018.75"/>
  </r>
  <r>
    <s v="PPLETO: TOTAL OPERATING EXPENSE"/>
    <m/>
    <n v="506100"/>
    <s v="MISC STM PWR EXP"/>
    <x v="1"/>
    <s v="0301 - TRIMBLE COUNTY COMMON-GENERATION"/>
    <x v="6"/>
    <s v="PLTL: TOTAL LABOR"/>
    <s v="146622LGE"/>
    <s v="TC Comm Ops LGE"/>
    <s v="GEN OPS: PLANT OPERATION"/>
    <s v="P42100: GENERATION"/>
    <n v="14374"/>
    <n v="14405"/>
    <n v="15711"/>
    <n v="13989"/>
    <n v="14317"/>
    <n v="14272"/>
    <n v="13266"/>
    <n v="16151"/>
    <n v="14947"/>
    <n v="14533"/>
    <n v="13829"/>
    <n v="12151"/>
    <n v="171945"/>
    <n v="51993.126121005"/>
    <n v="76965.623878995"/>
  </r>
  <r>
    <s v="PPLETO: TOTAL OPERATING EXPENSE"/>
    <m/>
    <n v="500900"/>
    <s v="OPER SUPER/ENG - INDIRECT"/>
    <x v="1"/>
    <s v="0321 - TRIMBLE COUNTY 2 - GENERATION"/>
    <x v="6"/>
    <s v="PNTL: TOTAL NON-LABOR"/>
    <s v="MA40LGE"/>
    <s v="MASS ALLOC 40 BUDGET"/>
    <s v="GEN O M: OTHER"/>
    <s v="P42100: GENERATION"/>
    <n v="14387"/>
    <n v="19155"/>
    <n v="10957"/>
    <n v="11088"/>
    <n v="10923"/>
    <n v="11693"/>
    <n v="10947"/>
    <n v="10844"/>
    <n v="10849"/>
    <n v="10979"/>
    <n v="11478"/>
    <n v="11016"/>
    <n v="144316"/>
    <n v="0"/>
    <n v="108237"/>
  </r>
  <r>
    <s v="PPLETO: TOTAL OPERATING EXPENSE"/>
    <m/>
    <n v="500900"/>
    <s v="OPER SUPER/ENG - INDIRECT"/>
    <x v="1"/>
    <s v="0321 - TRIMBLE COUNTY 2 - GENERATION"/>
    <x v="5"/>
    <s v="PNTL: TOTAL NON-LABOR"/>
    <s v="MA40LGE"/>
    <s v="MASS ALLOC 40 BUDGET"/>
    <s v="GEN O M: OTHER"/>
    <s v="P42100: GENERATION"/>
    <n v="14459"/>
    <n v="22369"/>
    <n v="14410"/>
    <n v="14540"/>
    <n v="14470"/>
    <n v="15253"/>
    <n v="14508"/>
    <n v="14513"/>
    <n v="14518"/>
    <n v="14648"/>
    <n v="15052"/>
    <n v="14577"/>
    <n v="183318"/>
    <n v="0"/>
    <n v="137488.5"/>
  </r>
  <r>
    <s v="PPLETO: TOTAL OPERATING EXPENSE"/>
    <m/>
    <n v="512100"/>
    <s v="MTCE-BOILER PLANT"/>
    <x v="1"/>
    <s v="0301 - TRIMBLE COUNTY COMMON-GENERATION"/>
    <x v="4"/>
    <s v="PNTL: TOTAL NON-LABOR"/>
    <s v="TC000WTR"/>
    <s v="Water Treatment"/>
    <s v="GEN MTC: WATER SYSTEMS"/>
    <s v="P42100: GENERATION"/>
    <n v="14491"/>
    <n v="14491"/>
    <n v="14491"/>
    <n v="14491"/>
    <n v="14491"/>
    <n v="14491"/>
    <n v="14491"/>
    <n v="14491"/>
    <n v="14491"/>
    <n v="14491"/>
    <n v="14491"/>
    <n v="14491"/>
    <n v="173895"/>
    <n v="52582.771623554996"/>
    <n v="77838.478376444997"/>
  </r>
  <r>
    <s v="PPLETO: TOTAL OPERATING EXPENSE"/>
    <m/>
    <n v="512005"/>
    <s v="MAINTENANCE-SDRS"/>
    <x v="1"/>
    <s v="0321 - TRIMBLE COUNTY 2 - GENERATION"/>
    <x v="0"/>
    <s v="PNTL: TOTAL NON-LABOR"/>
    <s v="TC-SDR"/>
    <s v="SDRS - 002650"/>
    <s v="GEN MTC: ENVIRONMENTAL"/>
    <s v="P42100: GENERATION"/>
    <n v="14520"/>
    <n v="10440"/>
    <n v="10440"/>
    <n v="10440"/>
    <n v="10440"/>
    <n v="10440"/>
    <n v="97561"/>
    <n v="10440"/>
    <n v="39000"/>
    <n v="10440"/>
    <n v="10440"/>
    <n v="10440"/>
    <n v="245042"/>
    <n v="0"/>
    <n v="183781.5"/>
  </r>
  <r>
    <s v="PPLETO: TOTAL OPERATING EXPENSE"/>
    <m/>
    <n v="512017"/>
    <s v="MTCE-SLUDGE STAB SYS"/>
    <x v="1"/>
    <s v="0321 - TRIMBLE COUNTY 2 - GENERATION"/>
    <x v="5"/>
    <s v="PNTL: TOTAL NON-LABOR"/>
    <s v="MA41KU"/>
    <s v="MA41KU TC2"/>
    <s v="OTHER"/>
    <s v="P42100: GENERATION"/>
    <n v="14706"/>
    <n v="14706"/>
    <n v="14706"/>
    <n v="14706"/>
    <n v="4069"/>
    <n v="34664"/>
    <n v="14706"/>
    <n v="4553"/>
    <n v="4553"/>
    <n v="4553"/>
    <n v="19541"/>
    <n v="2619"/>
    <n v="148082"/>
    <n v="0"/>
    <n v="111061.5"/>
  </r>
  <r>
    <s v="PPLETO: TOTAL OPERATING EXPENSE"/>
    <m/>
    <n v="512017"/>
    <s v="MTCE-SLUDGE STAB SYS"/>
    <x v="1"/>
    <s v="0321 - TRIMBLE COUNTY 2 - GENERATION"/>
    <x v="6"/>
    <s v="PNTL: TOTAL NON-LABOR"/>
    <s v="MA41KU"/>
    <s v="MA41KU TC2"/>
    <s v="OTHER"/>
    <s v="P42100: GENERATION"/>
    <n v="14706"/>
    <n v="14706"/>
    <n v="14706"/>
    <n v="14706"/>
    <n v="4069"/>
    <n v="34664"/>
    <n v="14706"/>
    <n v="4553"/>
    <n v="4553"/>
    <n v="4553"/>
    <n v="19541"/>
    <n v="2619"/>
    <n v="148082"/>
    <n v="0"/>
    <n v="111061.5"/>
  </r>
  <r>
    <s v="PPLETO: TOTAL OPERATING EXPENSE"/>
    <m/>
    <n v="510100"/>
    <s v="MTCE SUPER/ENG - STEAM"/>
    <x v="1"/>
    <s v="0321 - TRIMBLE COUNTY 2 - GENERATION"/>
    <x v="8"/>
    <s v="PLTL: TOTAL LABOR"/>
    <s v="TCCOMLABR"/>
    <s v="Company Labor"/>
    <s v="GEN OPS: PLANT OPERATION"/>
    <s v="P42100: GENERATION"/>
    <n v="14799"/>
    <n v="14060"/>
    <n v="13190"/>
    <n v="13691"/>
    <n v="14196"/>
    <n v="11869"/>
    <n v="13801"/>
    <n v="14373"/>
    <n v="13059"/>
    <n v="14965"/>
    <n v="12027"/>
    <n v="11267"/>
    <n v="161297"/>
    <n v="0"/>
    <n v="120972.75"/>
  </r>
  <r>
    <s v="PPLETO: TOTAL OPERATING EXPENSE"/>
    <m/>
    <n v="512005"/>
    <s v="MAINTENANCE-SDRS"/>
    <x v="1"/>
    <s v="0321 - TRIMBLE COUNTY 2 - GENERATION"/>
    <x v="1"/>
    <s v="PNTL: TOTAL NON-LABOR"/>
    <s v="TC-SDR"/>
    <s v="SDRS - 002650"/>
    <s v="GEN MTC: ENVIRONMENTAL"/>
    <s v="P42100: GENERATION"/>
    <n v="14810"/>
    <n v="10649"/>
    <n v="10649"/>
    <n v="10649"/>
    <n v="10649"/>
    <n v="10649"/>
    <n v="99735"/>
    <n v="10649"/>
    <n v="39780"/>
    <n v="10649"/>
    <n v="10649"/>
    <n v="10649"/>
    <n v="250166"/>
    <n v="0"/>
    <n v="187624.5"/>
  </r>
  <r>
    <s v="PPLETO: TOTAL OPERATING EXPENSE"/>
    <m/>
    <n v="512005"/>
    <s v="MAINTENANCE-SDRS"/>
    <x v="1"/>
    <s v="0321 - TRIMBLE COUNTY 2 - GENERATION"/>
    <x v="2"/>
    <s v="PNTL: TOTAL NON-LABOR"/>
    <s v="TC-SDR"/>
    <s v="SDRS - 002650"/>
    <s v="GEN MTC: ENVIRONMENTAL"/>
    <s v="P42100: GENERATION"/>
    <n v="15106"/>
    <n v="10862"/>
    <n v="10862"/>
    <n v="10862"/>
    <n v="10862"/>
    <n v="10862"/>
    <n v="101958"/>
    <n v="10862"/>
    <n v="40575"/>
    <n v="10862"/>
    <n v="10862"/>
    <n v="10862"/>
    <n v="255396"/>
    <n v="0"/>
    <n v="191547"/>
  </r>
  <r>
    <s v="PPLETO: TOTAL OPERATING EXPENSE"/>
    <m/>
    <n v="512005"/>
    <s v="MAINTENANCE-SDRS"/>
    <x v="1"/>
    <s v="0321 - TRIMBLE COUNTY 2 - GENERATION"/>
    <x v="7"/>
    <s v="PNTL: TOTAL NON-LABOR"/>
    <s v="MA41KU"/>
    <s v="MA41KU TC2"/>
    <s v="OTHER"/>
    <s v="P42100: GENERATION"/>
    <n v="15134"/>
    <n v="11894"/>
    <n v="17475"/>
    <n v="11894"/>
    <n v="11894"/>
    <n v="39434"/>
    <n v="80906"/>
    <n v="11894"/>
    <n v="34574"/>
    <n v="11894"/>
    <n v="11894"/>
    <n v="58595"/>
    <n v="317483"/>
    <n v="0"/>
    <n v="238112.25"/>
  </r>
  <r>
    <s v="PPLETO: TOTAL OPERATING EXPENSE"/>
    <m/>
    <n v="512005"/>
    <s v="MAINTENANCE-SDRS"/>
    <x v="1"/>
    <s v="0321 - TRIMBLE COUNTY 2 - GENERATION"/>
    <x v="8"/>
    <s v="PNTL: TOTAL NON-LABOR"/>
    <s v="MA41KU"/>
    <s v="MA41KU TC2"/>
    <s v="OTHER"/>
    <s v="P42100: GENERATION"/>
    <n v="15134"/>
    <n v="11894"/>
    <n v="17475"/>
    <n v="11894"/>
    <n v="11894"/>
    <n v="39434"/>
    <n v="80906"/>
    <n v="11894"/>
    <n v="34574"/>
    <n v="11894"/>
    <n v="11894"/>
    <n v="58595"/>
    <n v="317483"/>
    <n v="0"/>
    <n v="238112.25"/>
  </r>
  <r>
    <s v="PPLETO: TOTAL OPERATING EXPENSE"/>
    <m/>
    <n v="512005"/>
    <s v="MAINTENANCE-SDRS"/>
    <x v="1"/>
    <s v="0321 - TRIMBLE COUNTY 2 - GENERATION"/>
    <x v="9"/>
    <s v="PNTL: TOTAL NON-LABOR"/>
    <s v="MA41KU"/>
    <s v="MA41KU TC2"/>
    <s v="OTHER"/>
    <s v="P42100: GENERATION"/>
    <n v="15134"/>
    <n v="11894"/>
    <n v="17475"/>
    <n v="11894"/>
    <n v="11894"/>
    <n v="39434"/>
    <n v="80906"/>
    <n v="11894"/>
    <n v="34574"/>
    <n v="11894"/>
    <n v="11894"/>
    <n v="58595"/>
    <n v="317483"/>
    <n v="0"/>
    <n v="238112.25"/>
  </r>
  <r>
    <s v="PPLETO: TOTAL OPERATING EXPENSE"/>
    <m/>
    <n v="512005"/>
    <s v="MAINTENANCE-SDRS"/>
    <x v="1"/>
    <s v="0321 - TRIMBLE COUNTY 2 - GENERATION"/>
    <x v="5"/>
    <s v="PNTL: TOTAL NON-LABOR"/>
    <s v="MA41KU"/>
    <s v="MA41KU TC2"/>
    <s v="OTHER"/>
    <s v="P42100: GENERATION"/>
    <n v="15134"/>
    <n v="11894"/>
    <n v="86487"/>
    <n v="11894"/>
    <n v="11894"/>
    <n v="39434"/>
    <n v="11894"/>
    <n v="11894"/>
    <n v="34574"/>
    <n v="11894"/>
    <n v="11894"/>
    <n v="58595"/>
    <n v="317483"/>
    <n v="0"/>
    <n v="238112.25"/>
  </r>
  <r>
    <s v="PPLETO: TOTAL OPERATING EXPENSE"/>
    <m/>
    <n v="512005"/>
    <s v="MAINTENANCE-SDRS"/>
    <x v="1"/>
    <s v="0321 - TRIMBLE COUNTY 2 - GENERATION"/>
    <x v="6"/>
    <s v="PNTL: TOTAL NON-LABOR"/>
    <s v="MA41KU"/>
    <s v="MA41KU TC2"/>
    <s v="OTHER"/>
    <s v="P42100: GENERATION"/>
    <n v="15134"/>
    <n v="11894"/>
    <n v="86487"/>
    <n v="11894"/>
    <n v="11894"/>
    <n v="39434"/>
    <n v="11894"/>
    <n v="11894"/>
    <n v="34574"/>
    <n v="11894"/>
    <n v="11894"/>
    <n v="58595"/>
    <n v="317483"/>
    <n v="0"/>
    <n v="238112.25"/>
  </r>
  <r>
    <s v="PPLETO: TOTAL OPERATING EXPENSE"/>
    <m/>
    <n v="510100"/>
    <s v="MTCE SUPER/ENG - STEAM"/>
    <x v="1"/>
    <s v="0321 - TRIMBLE COUNTY 2 - GENERATION"/>
    <x v="9"/>
    <s v="PLTL: TOTAL LABOR"/>
    <s v="TCCOMLABR"/>
    <s v="Company Labor"/>
    <s v="GEN OPS: PLANT OPERATION"/>
    <s v="P42100: GENERATION"/>
    <n v="15177"/>
    <n v="13638"/>
    <n v="13526"/>
    <n v="14039"/>
    <n v="13773"/>
    <n v="12951"/>
    <n v="14149"/>
    <n v="14742"/>
    <n v="14174"/>
    <n v="15348"/>
    <n v="11544"/>
    <n v="12325"/>
    <n v="165386"/>
    <n v="0"/>
    <n v="124039.5"/>
  </r>
  <r>
    <s v="PPLETO: TOTAL OPERATING EXPENSE"/>
    <m/>
    <n v="514100"/>
    <s v="MTCE-MISC/STM PLANT"/>
    <x v="1"/>
    <s v="0321 - TRIMBLE COUNTY 2 - GENERATION"/>
    <x v="5"/>
    <s v="PLTL: TOTAL LABOR"/>
    <s v="MA41KU"/>
    <s v="MA41KU TC2"/>
    <s v="OTHER"/>
    <s v="P42100: GENERATION"/>
    <n v="15220"/>
    <n v="15266"/>
    <n v="16663"/>
    <n v="15582"/>
    <n v="14706"/>
    <n v="15341"/>
    <n v="15002"/>
    <n v="16385"/>
    <n v="15736"/>
    <n v="15585"/>
    <n v="14605"/>
    <n v="14044"/>
    <n v="184136"/>
    <n v="0"/>
    <n v="138102"/>
  </r>
  <r>
    <s v="PPLETO: TOTAL OPERATING EXPENSE"/>
    <m/>
    <n v="514100"/>
    <s v="MTCE-MISC/STM PLANT"/>
    <x v="1"/>
    <s v="0311 - TRIMBLE COUNTY 1 - GENERATION"/>
    <x v="8"/>
    <s v="PLTL: TOTAL LABOR"/>
    <s v="MA40LGE"/>
    <s v="MASS ALLOC 40 BUDGET"/>
    <s v="GEN O M: OTHER"/>
    <s v="P42100: GENERATION"/>
    <n v="15259"/>
    <n v="14510"/>
    <n v="13627"/>
    <n v="14182"/>
    <n v="14733"/>
    <n v="12363"/>
    <n v="14382"/>
    <n v="14903"/>
    <n v="13536"/>
    <n v="15531"/>
    <n v="12493"/>
    <n v="11882"/>
    <n v="167399"/>
    <n v="125549.25"/>
    <n v="0"/>
  </r>
  <r>
    <s v="PPLETO: TOTAL OPERATING EXPENSE"/>
    <m/>
    <n v="512005"/>
    <s v="MAINTENANCE-SDRS"/>
    <x v="1"/>
    <s v="0321 - TRIMBLE COUNTY 2 - GENERATION"/>
    <x v="3"/>
    <s v="PNTL: TOTAL NON-LABOR"/>
    <s v="TC-SDR"/>
    <s v="SDRS - 002650"/>
    <s v="GEN MTC: ENVIRONMENTAL"/>
    <s v="P42100: GENERATION"/>
    <n v="15408"/>
    <n v="11079"/>
    <n v="11079"/>
    <n v="11079"/>
    <n v="11079"/>
    <n v="11079"/>
    <n v="104233"/>
    <n v="11079"/>
    <n v="41386"/>
    <n v="11079"/>
    <n v="11079"/>
    <n v="11079"/>
    <n v="260736"/>
    <n v="0"/>
    <n v="195552"/>
  </r>
  <r>
    <s v="PPLETO: TOTAL OPERATING EXPENSE"/>
    <m/>
    <n v="512005"/>
    <s v="MAINTENANCE-SDRS"/>
    <x v="1"/>
    <s v="0321 - TRIMBLE COUNTY 2 - GENERATION"/>
    <x v="0"/>
    <s v="PNTL: TOTAL NON-LABOR"/>
    <s v="MA41KU"/>
    <s v="MA41KU TC2"/>
    <s v="OTHER"/>
    <s v="P42100: GENERATION"/>
    <n v="15437"/>
    <n v="12132"/>
    <n v="17880"/>
    <n v="12132"/>
    <n v="12132"/>
    <n v="40498"/>
    <n v="82700"/>
    <n v="12132"/>
    <n v="35266"/>
    <n v="12132"/>
    <n v="12132"/>
    <n v="60234"/>
    <n v="324806"/>
    <n v="0"/>
    <n v="243604.5"/>
  </r>
  <r>
    <s v="PPLETO: TOTAL OPERATING EXPENSE"/>
    <m/>
    <n v="926116"/>
    <s v="RETIREMENT INCOME EXPENSE - BURDENS"/>
    <x v="1"/>
    <s v="0321 - TRIMBLE COUNTY 2 - GENERATION"/>
    <x v="5"/>
    <s v="PLTL: TOTAL LABOR"/>
    <s v="MA41KU"/>
    <s v="MA41KU TC2"/>
    <s v="OTHER"/>
    <s v="P42100: GENERATION"/>
    <n v="15585"/>
    <n v="15632"/>
    <n v="17061"/>
    <n v="15968"/>
    <n v="15082"/>
    <n v="15733"/>
    <n v="15397"/>
    <n v="16869"/>
    <n v="16123"/>
    <n v="15980"/>
    <n v="14975"/>
    <n v="14449"/>
    <n v="188853"/>
    <n v="0"/>
    <n v="141639.75"/>
  </r>
  <r>
    <s v="PPLETO: TOTAL OPERATING EXPENSE"/>
    <m/>
    <n v="514100"/>
    <s v="MTCE-MISC/STM PLANT"/>
    <x v="1"/>
    <s v="0321 - TRIMBLE COUNTY 2 - GENERATION"/>
    <x v="6"/>
    <s v="PLTL: TOTAL LABOR"/>
    <s v="MA41KU"/>
    <s v="MA41KU TC2"/>
    <s v="OTHER"/>
    <s v="P42100: GENERATION"/>
    <n v="15593"/>
    <n v="15642"/>
    <n v="17067"/>
    <n v="15289"/>
    <n v="15700"/>
    <n v="15687"/>
    <n v="14669"/>
    <n v="17651"/>
    <n v="16325"/>
    <n v="15944"/>
    <n v="15156"/>
    <n v="13654"/>
    <n v="188377"/>
    <n v="0"/>
    <n v="141282.75"/>
  </r>
  <r>
    <s v="PPLETO: TOTAL OPERATING EXPENSE"/>
    <m/>
    <n v="514100"/>
    <s v="MTCE-MISC/STM PLANT"/>
    <x v="1"/>
    <s v="0311 - TRIMBLE COUNTY 1 - GENERATION"/>
    <x v="9"/>
    <s v="PLTL: TOTAL LABOR"/>
    <s v="MA40LGE"/>
    <s v="MASS ALLOC 40 BUDGET"/>
    <s v="GEN O M: OTHER"/>
    <s v="P42100: GENERATION"/>
    <n v="15631"/>
    <n v="14060"/>
    <n v="13951"/>
    <n v="14508"/>
    <n v="14260"/>
    <n v="13430"/>
    <n v="14687"/>
    <n v="15247"/>
    <n v="14649"/>
    <n v="15885"/>
    <n v="11960"/>
    <n v="12891"/>
    <n v="171159"/>
    <n v="128369.25"/>
    <n v="0"/>
  </r>
  <r>
    <s v="PPLETO: TOTAL OPERATING EXPENSE"/>
    <m/>
    <n v="510100"/>
    <s v="MTCE SUPER/ENG - STEAM"/>
    <x v="1"/>
    <s v="0321 - TRIMBLE COUNTY 2 - GENERATION"/>
    <x v="0"/>
    <s v="PLTL: TOTAL LABOR"/>
    <s v="TCCOMLABR"/>
    <s v="Company Labor"/>
    <s v="GEN OPS: PLANT OPERATION"/>
    <s v="P42100: GENERATION"/>
    <n v="15632"/>
    <n v="14047"/>
    <n v="13932"/>
    <n v="14460"/>
    <n v="14186"/>
    <n v="13340"/>
    <n v="14573"/>
    <n v="15184"/>
    <n v="14600"/>
    <n v="15809"/>
    <n v="11890"/>
    <n v="12695"/>
    <n v="170348"/>
    <n v="0"/>
    <n v="127761"/>
  </r>
  <r>
    <s v="PPLETO: TOTAL OPERATING EXPENSE"/>
    <m/>
    <n v="506100"/>
    <s v="MISC STM PWR EXP"/>
    <x v="1"/>
    <s v="0301 - TRIMBLE COUNTY COMMON-GENERATION"/>
    <x v="7"/>
    <s v="PLTL: TOTAL LABOR"/>
    <s v="146622LGE"/>
    <s v="TC Comm Ops LGE"/>
    <s v="GEN OPS: PLANT OPERATION"/>
    <s v="P42100: GENERATION"/>
    <n v="15656"/>
    <n v="14843"/>
    <n v="16185"/>
    <n v="13548"/>
    <n v="15559"/>
    <n v="14873"/>
    <n v="13608"/>
    <n v="16616"/>
    <n v="14325"/>
    <n v="15781"/>
    <n v="14216"/>
    <n v="11571"/>
    <n v="176780"/>
    <n v="53455.144585019996"/>
    <n v="79129.855414980004"/>
  </r>
  <r>
    <s v="PPLETO: TOTAL OPERATING EXPENSE"/>
    <m/>
    <n v="500900"/>
    <s v="OPER SUPER/ENG - INDIRECT"/>
    <x v="1"/>
    <s v="0311 - TRIMBLE COUNTY 1 - GENERATION"/>
    <x v="6"/>
    <s v="PLTL: TOTAL LABOR"/>
    <s v="MA40LGE"/>
    <s v="MASS ALLOC 40 BUDGET"/>
    <s v="GEN O M: OTHER"/>
    <s v="P42100: GENERATION"/>
    <n v="15669"/>
    <n v="14111"/>
    <n v="15354"/>
    <n v="11307"/>
    <n v="11143"/>
    <n v="10336"/>
    <n v="7728"/>
    <n v="11925"/>
    <n v="9491"/>
    <n v="8621"/>
    <n v="7110"/>
    <n v="4611"/>
    <n v="127405"/>
    <n v="95553.75"/>
    <n v="0"/>
  </r>
  <r>
    <s v="PPLETO: TOTAL OPERATING EXPENSE"/>
    <m/>
    <n v="512005"/>
    <s v="MAINTENANCE-SDRS"/>
    <x v="1"/>
    <s v="0321 - TRIMBLE COUNTY 2 - GENERATION"/>
    <x v="4"/>
    <s v="PNTL: TOTAL NON-LABOR"/>
    <s v="TC-SDR"/>
    <s v="SDRS - 002650"/>
    <s v="GEN MTC: ENVIRONMENTAL"/>
    <s v="P42100: GENERATION"/>
    <n v="15717"/>
    <n v="11301"/>
    <n v="11301"/>
    <n v="11301"/>
    <n v="11301"/>
    <n v="11301"/>
    <n v="106566"/>
    <n v="11301"/>
    <n v="42216"/>
    <n v="11301"/>
    <n v="11301"/>
    <n v="11301"/>
    <n v="266206"/>
    <n v="0"/>
    <n v="199654.5"/>
  </r>
  <r>
    <s v="PPLETO: TOTAL OPERATING EXPENSE"/>
    <m/>
    <n v="512005"/>
    <s v="MAINTENANCE-SDRS"/>
    <x v="1"/>
    <s v="0321 - TRIMBLE COUNTY 2 - GENERATION"/>
    <x v="1"/>
    <s v="PNTL: TOTAL NON-LABOR"/>
    <s v="MA41KU"/>
    <s v="MA41KU TC2"/>
    <s v="OTHER"/>
    <s v="P42100: GENERATION"/>
    <n v="15745"/>
    <n v="12375"/>
    <n v="18295"/>
    <n v="12375"/>
    <n v="12375"/>
    <n v="41592"/>
    <n v="84535"/>
    <n v="12375"/>
    <n v="35971"/>
    <n v="12375"/>
    <n v="12375"/>
    <n v="61920"/>
    <n v="332305"/>
    <n v="0"/>
    <n v="249228.75"/>
  </r>
  <r>
    <s v="PPLETO: TOTAL OPERATING EXPENSE"/>
    <m/>
    <n v="506109"/>
    <s v="SORBENT INJECTION OPERATION"/>
    <x v="1"/>
    <s v="0321 - TRIMBLE COUNTY 2 - GENERATION"/>
    <x v="5"/>
    <s v="PNTL: TOTAL NON-LABOR"/>
    <s v="TCHLIMOPS"/>
    <s v="TC Hydrated Lime Operations"/>
    <s v="GEN OPS: ENVIRONMENTAL"/>
    <s v="P42100: GENERATION"/>
    <n v="15954"/>
    <n v="15954"/>
    <n v="15954"/>
    <n v="15954"/>
    <n v="15954"/>
    <n v="15954"/>
    <n v="16976"/>
    <n v="16976"/>
    <n v="16976"/>
    <n v="16976"/>
    <n v="16976"/>
    <n v="16976"/>
    <n v="197581"/>
    <n v="0"/>
    <n v="148185.75"/>
  </r>
  <r>
    <s v="PPLETO: TOTAL OPERATING EXPENSE"/>
    <m/>
    <n v="512005"/>
    <s v="MAINTENANCE-SDRS"/>
    <x v="1"/>
    <s v="0321 - TRIMBLE COUNTY 2 - GENERATION"/>
    <x v="2"/>
    <s v="PNTL: TOTAL NON-LABOR"/>
    <s v="MA41KU"/>
    <s v="MA41KU TC2"/>
    <s v="OTHER"/>
    <s v="P42100: GENERATION"/>
    <n v="16060"/>
    <n v="12622"/>
    <n v="18720"/>
    <n v="12622"/>
    <n v="12622"/>
    <n v="42715"/>
    <n v="86410"/>
    <n v="12622"/>
    <n v="36690"/>
    <n v="12622"/>
    <n v="12622"/>
    <n v="63653"/>
    <n v="339980"/>
    <n v="0"/>
    <n v="254985"/>
  </r>
  <r>
    <s v="PPLETO: TOTAL OPERATING EXPENSE"/>
    <m/>
    <n v="514100"/>
    <s v="MTCE-MISC/STM PLANT"/>
    <x v="1"/>
    <s v="0311 - TRIMBLE COUNTY 1 - GENERATION"/>
    <x v="0"/>
    <s v="PLTL: TOTAL LABOR"/>
    <s v="MA40LGE"/>
    <s v="MASS ALLOC 40 BUDGET"/>
    <s v="GEN O M: OTHER"/>
    <s v="P42100: GENERATION"/>
    <n v="16100"/>
    <n v="14482"/>
    <n v="14369"/>
    <n v="14943"/>
    <n v="14688"/>
    <n v="13833"/>
    <n v="15128"/>
    <n v="15704"/>
    <n v="15088"/>
    <n v="16362"/>
    <n v="12319"/>
    <n v="13277"/>
    <n v="176294"/>
    <n v="132220.5"/>
    <n v="0"/>
  </r>
  <r>
    <s v="PPLETO: TOTAL OPERATING EXPENSE"/>
    <m/>
    <n v="510100"/>
    <s v="MTCE SUPER/ENG - STEAM"/>
    <x v="1"/>
    <s v="0321 - TRIMBLE COUNTY 2 - GENERATION"/>
    <x v="1"/>
    <s v="PLTL: TOTAL LABOR"/>
    <s v="TCCOMLABR"/>
    <s v="Company Labor"/>
    <s v="GEN OPS: PLANT OPERATION"/>
    <s v="P42100: GENERATION"/>
    <n v="16101"/>
    <n v="14469"/>
    <n v="14350"/>
    <n v="14894"/>
    <n v="14612"/>
    <n v="13740"/>
    <n v="15010"/>
    <n v="15639"/>
    <n v="15038"/>
    <n v="16283"/>
    <n v="12247"/>
    <n v="13076"/>
    <n v="175458"/>
    <n v="0"/>
    <n v="131593.5"/>
  </r>
  <r>
    <s v="PPLETO: TOTAL OPERATING EXPENSE"/>
    <m/>
    <n v="500100"/>
    <s v="OPER SUPER/ENG"/>
    <x v="1"/>
    <s v="0321 - TRIMBLE COUNTY 2 - GENERATION"/>
    <x v="5"/>
    <s v="PLTL: TOTAL LABOR"/>
    <s v="TCCOMLABR"/>
    <s v="Company Labor"/>
    <s v="GEN OPS: PLANT OPERATION"/>
    <s v="P42100: GENERATION"/>
    <n v="16215"/>
    <n v="16251"/>
    <n v="17735"/>
    <n v="16530"/>
    <n v="15554"/>
    <n v="16210"/>
    <n v="15803"/>
    <n v="17365"/>
    <n v="16691"/>
    <n v="16484"/>
    <n v="15461"/>
    <n v="14658"/>
    <n v="194957"/>
    <n v="0"/>
    <n v="146217.75"/>
  </r>
  <r>
    <s v="PPLETO: TOTAL OPERATING EXPENSE"/>
    <m/>
    <n v="512005"/>
    <s v="MAINTENANCE-SDRS"/>
    <x v="1"/>
    <s v="0321 - TRIMBLE COUNTY 2 - GENERATION"/>
    <x v="3"/>
    <s v="PNTL: TOTAL NON-LABOR"/>
    <s v="MA41KU"/>
    <s v="MA41KU TC2"/>
    <s v="OTHER"/>
    <s v="P42100: GENERATION"/>
    <n v="16381"/>
    <n v="12874"/>
    <n v="19156"/>
    <n v="12874"/>
    <n v="12874"/>
    <n v="43870"/>
    <n v="88329"/>
    <n v="12874"/>
    <n v="37423"/>
    <n v="12874"/>
    <n v="12874"/>
    <n v="65437"/>
    <n v="347840"/>
    <n v="0"/>
    <n v="260880"/>
  </r>
  <r>
    <s v="PPLETO: TOTAL OPERATING EXPENSE"/>
    <m/>
    <n v="506109"/>
    <s v="SORBENT INJECTION OPERATION"/>
    <x v="1"/>
    <s v="0301 - TRIMBLE COUNTY COMMON-GENERATION"/>
    <x v="6"/>
    <s v="PNTL: TOTAL NON-LABOR"/>
    <s v="TC-SO3OPS"/>
    <s v="TC SO3 OPS"/>
    <s v="GEN OPS: ENVIRONMENTAL"/>
    <s v="P42100: GENERATION"/>
    <n v="16465"/>
    <n v="16465"/>
    <n v="16465"/>
    <n v="16465"/>
    <n v="16465"/>
    <n v="16465"/>
    <n v="16465"/>
    <n v="16465"/>
    <n v="16465"/>
    <n v="16465"/>
    <n v="16465"/>
    <n v="16465"/>
    <n v="197580"/>
    <n v="59744.696612219996"/>
    <n v="88440.303387780004"/>
  </r>
  <r>
    <s v="PPLETO: TOTAL OPERATING EXPENSE"/>
    <m/>
    <n v="506109"/>
    <s v="SORBENT INJECTION OPERATION"/>
    <x v="1"/>
    <s v="0321 - TRIMBLE COUNTY 2 - GENERATION"/>
    <x v="6"/>
    <s v="PNTL: TOTAL NON-LABOR"/>
    <s v="TCHLIMOPS"/>
    <s v="TC Hydrated Lime Operations"/>
    <s v="GEN OPS: ENVIRONMENTAL"/>
    <s v="P42100: GENERATION"/>
    <n v="16465"/>
    <n v="16465"/>
    <n v="16465"/>
    <n v="16465"/>
    <n v="16465"/>
    <n v="16465"/>
    <n v="16465"/>
    <n v="16465"/>
    <n v="16465"/>
    <n v="16465"/>
    <n v="16465"/>
    <n v="16465"/>
    <n v="197580"/>
    <n v="0"/>
    <n v="148185"/>
  </r>
  <r>
    <s v="PPLETO: TOTAL OPERATING EXPENSE"/>
    <m/>
    <n v="514100"/>
    <s v="MTCE-MISC/STM PLANT"/>
    <x v="1"/>
    <s v="0311 - TRIMBLE COUNTY 1 - GENERATION"/>
    <x v="1"/>
    <s v="PLTL: TOTAL LABOR"/>
    <s v="MA40LGE"/>
    <s v="MASS ALLOC 40 BUDGET"/>
    <s v="GEN O M: OTHER"/>
    <s v="P42100: GENERATION"/>
    <n v="16583"/>
    <n v="14917"/>
    <n v="14800"/>
    <n v="15391"/>
    <n v="15128"/>
    <n v="14248"/>
    <n v="15582"/>
    <n v="16175"/>
    <n v="15541"/>
    <n v="16852"/>
    <n v="12689"/>
    <n v="13676"/>
    <n v="181583"/>
    <n v="136187.25"/>
    <n v="0"/>
  </r>
  <r>
    <s v="PPLETO: TOTAL OPERATING EXPENSE"/>
    <m/>
    <n v="510100"/>
    <s v="MTCE SUPER/ENG - STEAM"/>
    <x v="1"/>
    <s v="0321 - TRIMBLE COUNTY 2 - GENERATION"/>
    <x v="2"/>
    <s v="PLTL: TOTAL LABOR"/>
    <s v="TCCOMLABR"/>
    <s v="Company Labor"/>
    <s v="GEN OPS: PLANT OPERATION"/>
    <s v="P42100: GENERATION"/>
    <n v="16584"/>
    <n v="14902"/>
    <n v="14780"/>
    <n v="15340"/>
    <n v="15050"/>
    <n v="14152"/>
    <n v="15460"/>
    <n v="16108"/>
    <n v="15488"/>
    <n v="16771"/>
    <n v="12614"/>
    <n v="13468"/>
    <n v="180717"/>
    <n v="0"/>
    <n v="135537.75"/>
  </r>
  <r>
    <s v="PPLETO: TOTAL OPERATING EXPENSE"/>
    <m/>
    <n v="500100"/>
    <s v="OPER SUPER/ENG"/>
    <x v="1"/>
    <s v="0321 - TRIMBLE COUNTY 2 - GENERATION"/>
    <x v="6"/>
    <s v="PLTL: TOTAL LABOR"/>
    <s v="TCCOMLABR"/>
    <s v="Company Labor"/>
    <s v="GEN OPS: PLANT OPERATION"/>
    <s v="P42100: GENERATION"/>
    <n v="16600"/>
    <n v="16639"/>
    <n v="18152"/>
    <n v="16191"/>
    <n v="16586"/>
    <n v="16545"/>
    <n v="15405"/>
    <n v="18690"/>
    <n v="17297"/>
    <n v="16836"/>
    <n v="16020"/>
    <n v="14177"/>
    <n v="199138"/>
    <n v="0"/>
    <n v="149353.5"/>
  </r>
  <r>
    <s v="PPLETO: TOTAL OPERATING EXPENSE"/>
    <m/>
    <n v="506900"/>
    <s v="MISC STM PWR EXP - INDIRECT"/>
    <x v="1"/>
    <s v="0311 - TRIMBLE COUNTY 1 - GENERATION"/>
    <x v="5"/>
    <s v="PNTL: TOTAL NON-LABOR"/>
    <s v="MA40LGE"/>
    <s v="MASS ALLOC 40 BUDGET"/>
    <s v="GEN O M: OTHER"/>
    <s v="P42100: GENERATION"/>
    <n v="16620"/>
    <n v="16936"/>
    <n v="16358"/>
    <n v="17093"/>
    <n v="16065"/>
    <n v="21609"/>
    <n v="25513"/>
    <n v="23898"/>
    <n v="31131"/>
    <n v="27408"/>
    <n v="26680"/>
    <n v="25972"/>
    <n v="265284"/>
    <n v="198963"/>
    <n v="0"/>
  </r>
  <r>
    <s v="PPLETO: TOTAL OPERATING EXPENSE"/>
    <m/>
    <n v="512005"/>
    <s v="MAINTENANCE-SDRS"/>
    <x v="1"/>
    <s v="0321 - TRIMBLE COUNTY 2 - GENERATION"/>
    <x v="4"/>
    <s v="PNTL: TOTAL NON-LABOR"/>
    <s v="MA41KU"/>
    <s v="MA41KU TC2"/>
    <s v="OTHER"/>
    <s v="P42100: GENERATION"/>
    <n v="16709"/>
    <n v="13132"/>
    <n v="19602"/>
    <n v="13132"/>
    <n v="13132"/>
    <n v="45059"/>
    <n v="90297"/>
    <n v="13132"/>
    <n v="38173"/>
    <n v="13132"/>
    <n v="13132"/>
    <n v="67273"/>
    <n v="355907"/>
    <n v="0"/>
    <n v="266930.25"/>
  </r>
  <r>
    <s v="PPLETO: TOTAL OPERATING EXPENSE"/>
    <m/>
    <n v="513100"/>
    <s v="MTCE-ELECTRIC PLANT"/>
    <x v="1"/>
    <s v="0311 - TRIMBLE COUNTY 1 - GENERATION"/>
    <x v="5"/>
    <s v="PNTL: TOTAL NON-LABOR"/>
    <s v="MA40LGE"/>
    <s v="MASS ALLOC 40 BUDGET"/>
    <s v="GEN O M: OTHER"/>
    <s v="P42100: GENERATION"/>
    <n v="16809"/>
    <n v="16809"/>
    <n v="16809"/>
    <n v="30511"/>
    <n v="16809"/>
    <n v="17184"/>
    <n v="35675"/>
    <n v="16809"/>
    <n v="16809"/>
    <n v="55478"/>
    <n v="18470"/>
    <n v="16809"/>
    <n v="274982"/>
    <n v="206236.5"/>
    <n v="0"/>
  </r>
  <r>
    <s v="PPLETO: TOTAL OPERATING EXPENSE"/>
    <m/>
    <n v="926116"/>
    <s v="RETIREMENT INCOME EXPENSE - BURDENS"/>
    <x v="1"/>
    <s v="0321 - TRIMBLE COUNTY 2 - GENERATION"/>
    <x v="6"/>
    <s v="PLTL: TOTAL LABOR"/>
    <s v="MA41KU"/>
    <s v="MA41KU TC2"/>
    <s v="OTHER"/>
    <s v="P42100: GENERATION"/>
    <n v="16832"/>
    <n v="16884"/>
    <n v="18422"/>
    <n v="16514"/>
    <n v="16965"/>
    <n v="16953"/>
    <n v="15868"/>
    <n v="19063"/>
    <n v="17631"/>
    <n v="17231"/>
    <n v="16378"/>
    <n v="14803"/>
    <n v="203543"/>
    <n v="0"/>
    <n v="152657.25"/>
  </r>
  <r>
    <s v="PPLETO: TOTAL OPERATING EXPENSE"/>
    <m/>
    <n v="506100"/>
    <s v="MISC STM PWR EXP"/>
    <x v="1"/>
    <s v="0301 - TRIMBLE COUNTY COMMON-GENERATION"/>
    <x v="8"/>
    <s v="PLTL: TOTAL LABOR"/>
    <s v="146622LGE"/>
    <s v="TC Comm Ops LGE"/>
    <s v="GEN OPS: PLANT OPERATION"/>
    <s v="P42100: GENERATION"/>
    <n v="16924"/>
    <n v="16074"/>
    <n v="15068"/>
    <n v="15614"/>
    <n v="16173"/>
    <n v="13492"/>
    <n v="15683"/>
    <n v="16386"/>
    <n v="14888"/>
    <n v="17052"/>
    <n v="13690"/>
    <n v="12710"/>
    <n v="183754"/>
    <n v="55563.958807985997"/>
    <n v="82251.541192014003"/>
  </r>
  <r>
    <s v="PPLETO: TOTAL OPERATING EXPENSE"/>
    <m/>
    <n v="514100"/>
    <s v="MTCE-MISC/STM PLANT"/>
    <x v="1"/>
    <s v="0321 - TRIMBLE COUNTY 2 - GENERATION"/>
    <x v="7"/>
    <s v="PLTL: TOTAL LABOR"/>
    <s v="MA41KU"/>
    <s v="MA41KU TC2"/>
    <s v="OTHER"/>
    <s v="P42100: GENERATION"/>
    <n v="16940"/>
    <n v="16083"/>
    <n v="17545"/>
    <n v="14791"/>
    <n v="17013"/>
    <n v="16313"/>
    <n v="15023"/>
    <n v="18123"/>
    <n v="15631"/>
    <n v="17263"/>
    <n v="15550"/>
    <n v="13030"/>
    <n v="193305"/>
    <n v="0"/>
    <n v="144978.75"/>
  </r>
  <r>
    <s v="PPLETO: TOTAL OPERATING EXPENSE"/>
    <m/>
    <n v="500900"/>
    <s v="OPER SUPER/ENG - INDIRECT"/>
    <x v="1"/>
    <s v="0301 - TRIMBLE COUNTY COMMON-GENERATION"/>
    <x v="8"/>
    <s v="PNTL: TOTAL NON-LABOR"/>
    <s v="MA50COM"/>
    <s v="Mass Allocation 50 "/>
    <s v="OTHER"/>
    <s v="P42100: GENERATION"/>
    <n v="16950"/>
    <n v="31262"/>
    <n v="17041"/>
    <n v="17041"/>
    <n v="16962"/>
    <n v="16950"/>
    <n v="16950"/>
    <n v="16860"/>
    <n v="16860"/>
    <n v="16860"/>
    <n v="16939"/>
    <n v="16948"/>
    <n v="217621"/>
    <n v="65804.740466888994"/>
    <n v="97411.009533111006"/>
  </r>
  <r>
    <s v="PPLETO: TOTAL OPERATING EXPENSE"/>
    <m/>
    <n v="513100"/>
    <s v="MTCE-ELECTRIC PLANT"/>
    <x v="1"/>
    <s v="0321 - TRIMBLE COUNTY 2 - GENERATION"/>
    <x v="8"/>
    <s v="PNTL: TOTAL NON-LABOR"/>
    <s v="MA40LGE"/>
    <s v="MASS ALLOC 40 BUDGET"/>
    <s v="GEN O M: OTHER"/>
    <s v="P42100: GENERATION"/>
    <n v="16962"/>
    <n v="16962"/>
    <n v="16962"/>
    <n v="37251"/>
    <n v="16962"/>
    <n v="17517"/>
    <n v="44898"/>
    <n v="16962"/>
    <n v="16962"/>
    <n v="74221"/>
    <n v="19421"/>
    <n v="16962"/>
    <n v="312042"/>
    <n v="0"/>
    <n v="234031.5"/>
  </r>
  <r>
    <s v="PPLETO: TOTAL OPERATING EXPENSE"/>
    <m/>
    <n v="506109"/>
    <s v="SORBENT INJECTION OPERATION"/>
    <x v="1"/>
    <s v="0301 - TRIMBLE COUNTY COMMON-GENERATION"/>
    <x v="7"/>
    <s v="PNTL: TOTAL NON-LABOR"/>
    <s v="TC-SO3OPS"/>
    <s v="TC SO3 OPS"/>
    <s v="GEN OPS: ENVIRONMENTAL"/>
    <s v="P42100: GENERATION"/>
    <n v="16992"/>
    <n v="16992"/>
    <n v="16992"/>
    <n v="16992"/>
    <n v="16992"/>
    <n v="16992"/>
    <n v="16992"/>
    <n v="16992"/>
    <n v="16992"/>
    <n v="16992"/>
    <n v="16992"/>
    <n v="16992"/>
    <n v="203902"/>
    <n v="61656.357569717999"/>
    <n v="91270.142430282009"/>
  </r>
  <r>
    <s v="PPLETO: TOTAL OPERATING EXPENSE"/>
    <m/>
    <n v="506109"/>
    <s v="SORBENT INJECTION OPERATION"/>
    <x v="1"/>
    <s v="0321 - TRIMBLE COUNTY 2 - GENERATION"/>
    <x v="7"/>
    <s v="PNTL: TOTAL NON-LABOR"/>
    <s v="TCHLIMOPS"/>
    <s v="TC Hydrated Lime Operations"/>
    <s v="GEN OPS: ENVIRONMENTAL"/>
    <s v="P42100: GENERATION"/>
    <n v="16992"/>
    <n v="16992"/>
    <n v="16992"/>
    <n v="16992"/>
    <n v="16992"/>
    <n v="16992"/>
    <n v="16992"/>
    <n v="16992"/>
    <n v="16992"/>
    <n v="16992"/>
    <n v="16992"/>
    <n v="16992"/>
    <n v="203902"/>
    <n v="0"/>
    <n v="152926.5"/>
  </r>
  <r>
    <s v="PPLETO: TOTAL OPERATING EXPENSE"/>
    <m/>
    <n v="501990"/>
    <s v="FUEL HANDLING - INDIRECT"/>
    <x v="1"/>
    <s v="0311 - TRIMBLE COUNTY 1 - GENERATION"/>
    <x v="5"/>
    <s v="PLTL: TOTAL LABOR"/>
    <s v="MA40LGE"/>
    <s v="MASS ALLOC 40 BUDGET"/>
    <s v="GEN O M: OTHER"/>
    <s v="P42100: GENERATION"/>
    <n v="17048"/>
    <n v="17071"/>
    <n v="18651"/>
    <n v="17342"/>
    <n v="16284"/>
    <n v="16967"/>
    <n v="16515"/>
    <n v="18208"/>
    <n v="17506"/>
    <n v="17260"/>
    <n v="16198"/>
    <n v="15251"/>
    <n v="204300"/>
    <n v="153225"/>
    <n v="0"/>
  </r>
  <r>
    <s v="PPLETO: TOTAL OPERATING EXPENSE"/>
    <m/>
    <n v="514100"/>
    <s v="MTCE-MISC/STM PLANT"/>
    <x v="1"/>
    <s v="0311 - TRIMBLE COUNTY 1 - GENERATION"/>
    <x v="2"/>
    <s v="PLTL: TOTAL LABOR"/>
    <s v="MA40LGE"/>
    <s v="MASS ALLOC 40 BUDGET"/>
    <s v="GEN O M: OTHER"/>
    <s v="P42100: GENERATION"/>
    <n v="17080"/>
    <n v="15364"/>
    <n v="15244"/>
    <n v="15853"/>
    <n v="15582"/>
    <n v="14675"/>
    <n v="16049"/>
    <n v="16660"/>
    <n v="16007"/>
    <n v="17358"/>
    <n v="13069"/>
    <n v="14086"/>
    <n v="187026"/>
    <n v="140269.5"/>
    <n v="0"/>
  </r>
  <r>
    <s v="PPLETO: TOTAL OPERATING EXPENSE"/>
    <m/>
    <n v="510100"/>
    <s v="MTCE SUPER/ENG - STEAM"/>
    <x v="1"/>
    <s v="0321 - TRIMBLE COUNTY 2 - GENERATION"/>
    <x v="3"/>
    <s v="PLTL: TOTAL LABOR"/>
    <s v="TCCOMLABR"/>
    <s v="Company Labor"/>
    <s v="GEN OPS: PLANT OPERATION"/>
    <s v="P42100: GENERATION"/>
    <n v="17081"/>
    <n v="15350"/>
    <n v="15224"/>
    <n v="15800"/>
    <n v="15501"/>
    <n v="14577"/>
    <n v="15924"/>
    <n v="16592"/>
    <n v="15953"/>
    <n v="17275"/>
    <n v="12993"/>
    <n v="13872"/>
    <n v="186142"/>
    <n v="0"/>
    <n v="139606.5"/>
  </r>
  <r>
    <s v="PPLETO: TOTAL OPERATING EXPENSE"/>
    <m/>
    <n v="513100"/>
    <s v="MTCE-ELECTRIC PLANT"/>
    <x v="1"/>
    <s v="0321 - TRIMBLE COUNTY 2 - GENERATION"/>
    <x v="9"/>
    <s v="PNTL: TOTAL NON-LABOR"/>
    <s v="MA40LGE"/>
    <s v="MASS ALLOC 40 BUDGET"/>
    <s v="GEN O M: OTHER"/>
    <s v="P42100: GENERATION"/>
    <n v="17081"/>
    <n v="17081"/>
    <n v="17081"/>
    <n v="37370"/>
    <n v="17081"/>
    <n v="17636"/>
    <n v="45017"/>
    <n v="17081"/>
    <n v="-6795"/>
    <n v="74341"/>
    <n v="19541"/>
    <n v="17081"/>
    <n v="289599"/>
    <n v="0"/>
    <n v="217199.25"/>
  </r>
  <r>
    <s v="PPLETO: TOTAL OPERATING EXPENSE"/>
    <m/>
    <n v="500900"/>
    <s v="OPER SUPER/ENG - INDIRECT"/>
    <x v="1"/>
    <s v="0301 - TRIMBLE COUNTY COMMON-GENERATION"/>
    <x v="9"/>
    <s v="PNTL: TOTAL NON-LABOR"/>
    <s v="MA50COM"/>
    <s v="Mass Allocation 50 "/>
    <s v="OTHER"/>
    <s v="P42100: GENERATION"/>
    <n v="17098"/>
    <n v="31694"/>
    <n v="17189"/>
    <n v="17189"/>
    <n v="17110"/>
    <n v="17098"/>
    <n v="17098"/>
    <n v="17008"/>
    <n v="17008"/>
    <n v="17008"/>
    <n v="17087"/>
    <n v="17096"/>
    <n v="219684"/>
    <n v="66428.55517035599"/>
    <n v="98334.44482964401"/>
  </r>
  <r>
    <s v="PPLETO: TOTAL OPERATING EXPENSE"/>
    <m/>
    <n v="500900"/>
    <s v="OPER SUPER/ENG - INDIRECT"/>
    <x v="1"/>
    <s v="0301 - TRIMBLE COUNTY COMMON-GENERATION"/>
    <x v="7"/>
    <s v="PNTL: TOTAL NON-LABOR"/>
    <s v="MA50COM"/>
    <s v="Mass Allocation 50 "/>
    <s v="OTHER"/>
    <s v="P42100: GENERATION"/>
    <n v="17257"/>
    <n v="31502"/>
    <n v="17347"/>
    <n v="17347"/>
    <n v="17268"/>
    <n v="17257"/>
    <n v="17257"/>
    <n v="17166"/>
    <n v="17166"/>
    <n v="17166"/>
    <n v="17245"/>
    <n v="17256"/>
    <n v="221233"/>
    <n v="66896.945366996995"/>
    <n v="99027.804633003005"/>
  </r>
  <r>
    <s v="PPLETO: TOTAL OPERATING EXPENSE"/>
    <m/>
    <n v="513100"/>
    <s v="MTCE-ELECTRIC PLANT"/>
    <x v="1"/>
    <s v="0311 - TRIMBLE COUNTY 1 - GENERATION"/>
    <x v="6"/>
    <s v="PNTL: TOTAL NON-LABOR"/>
    <s v="MA40LGE"/>
    <s v="MASS ALLOC 40 BUDGET"/>
    <s v="GEN O M: OTHER"/>
    <s v="P42100: GENERATION"/>
    <n v="17333"/>
    <n v="17333"/>
    <n v="17333"/>
    <n v="31035"/>
    <n v="17333"/>
    <n v="17708"/>
    <n v="36199"/>
    <n v="17333"/>
    <n v="17333"/>
    <n v="56002"/>
    <n v="18994"/>
    <n v="17333"/>
    <n v="281270"/>
    <n v="210952.5"/>
    <n v="0"/>
  </r>
  <r>
    <s v="PPLETO: TOTAL OPERATING EXPENSE"/>
    <m/>
    <n v="506100"/>
    <s v="MISC STM PWR EXP"/>
    <x v="1"/>
    <s v="0301 - TRIMBLE COUNTY COMMON-GENERATION"/>
    <x v="9"/>
    <s v="PLTL: TOTAL LABOR"/>
    <s v="146622LGE"/>
    <s v="TC Comm Ops LGE"/>
    <s v="GEN OPS: PLANT OPERATION"/>
    <s v="P42100: GENERATION"/>
    <n v="17357"/>
    <n v="15589"/>
    <n v="15451"/>
    <n v="16011"/>
    <n v="15684"/>
    <n v="14729"/>
    <n v="16078"/>
    <n v="16806"/>
    <n v="16164"/>
    <n v="17488"/>
    <n v="13134"/>
    <n v="13917"/>
    <n v="188406"/>
    <n v="56970.641309453997"/>
    <n v="84333.858690545996"/>
  </r>
  <r>
    <s v="PPLETO: TOTAL OPERATING EXPENSE"/>
    <m/>
    <n v="506109"/>
    <s v="SORBENT INJECTION OPERATION"/>
    <x v="1"/>
    <s v="0301 - TRIMBLE COUNTY COMMON-GENERATION"/>
    <x v="8"/>
    <s v="PNTL: TOTAL NON-LABOR"/>
    <s v="TC-SO3OPS"/>
    <s v="TC SO3 OPS"/>
    <s v="GEN OPS: ENVIRONMENTAL"/>
    <s v="P42100: GENERATION"/>
    <n v="17370"/>
    <n v="17370"/>
    <n v="17370"/>
    <n v="17370"/>
    <n v="17370"/>
    <n v="17370"/>
    <n v="17370"/>
    <n v="17370"/>
    <n v="17370"/>
    <n v="17370"/>
    <n v="17370"/>
    <n v="17370"/>
    <n v="208436"/>
    <n v="63027.358958723999"/>
    <n v="93299.641041276001"/>
  </r>
  <r>
    <s v="PPLETO: TOTAL OPERATING EXPENSE"/>
    <m/>
    <n v="506109"/>
    <s v="SORBENT INJECTION OPERATION"/>
    <x v="1"/>
    <s v="0321 - TRIMBLE COUNTY 2 - GENERATION"/>
    <x v="8"/>
    <s v="PNTL: TOTAL NON-LABOR"/>
    <s v="TCHLIMOPS"/>
    <s v="TC Hydrated Lime Operations"/>
    <s v="GEN OPS: ENVIRONMENTAL"/>
    <s v="P42100: GENERATION"/>
    <n v="17370"/>
    <n v="17370"/>
    <n v="17370"/>
    <n v="17370"/>
    <n v="17370"/>
    <n v="17370"/>
    <n v="17370"/>
    <n v="17370"/>
    <n v="17370"/>
    <n v="17370"/>
    <n v="17370"/>
    <n v="17370"/>
    <n v="208435"/>
    <n v="0"/>
    <n v="156326.25"/>
  </r>
  <r>
    <s v="PPLETO: TOTAL OPERATING EXPENSE"/>
    <m/>
    <n v="500900"/>
    <s v="OPER SUPER/ENG - INDIRECT"/>
    <x v="1"/>
    <s v="0301 - TRIMBLE COUNTY COMMON-GENERATION"/>
    <x v="0"/>
    <s v="PNTL: TOTAL NON-LABOR"/>
    <s v="MA50COM"/>
    <s v="Mass Allocation 50 "/>
    <s v="OTHER"/>
    <s v="P42100: GENERATION"/>
    <n v="17447"/>
    <n v="32335"/>
    <n v="17540"/>
    <n v="17540"/>
    <n v="17459"/>
    <n v="17447"/>
    <n v="17447"/>
    <n v="17355"/>
    <n v="17355"/>
    <n v="17355"/>
    <n v="17436"/>
    <n v="17445"/>
    <n v="224161"/>
    <n v="67782.320767748999"/>
    <n v="100338.429232251"/>
  </r>
  <r>
    <s v="PPLETO: TOTAL OPERATING EXPENSE"/>
    <m/>
    <n v="501990"/>
    <s v="FUEL HANDLING - INDIRECT"/>
    <x v="1"/>
    <s v="0311 - TRIMBLE COUNTY 1 - GENERATION"/>
    <x v="6"/>
    <s v="PLTL: TOTAL LABOR"/>
    <s v="MA40LGE"/>
    <s v="MASS ALLOC 40 BUDGET"/>
    <s v="GEN O M: OTHER"/>
    <s v="P42100: GENERATION"/>
    <n v="17513"/>
    <n v="17518"/>
    <n v="19156"/>
    <n v="17046"/>
    <n v="17454"/>
    <n v="17398"/>
    <n v="16171"/>
    <n v="19688"/>
    <n v="18217"/>
    <n v="17704"/>
    <n v="16866"/>
    <n v="14843"/>
    <n v="209575"/>
    <n v="157181.25"/>
    <n v="0"/>
  </r>
  <r>
    <s v="PPLETO: TOTAL OPERATING EXPENSE"/>
    <m/>
    <n v="513100"/>
    <s v="MTCE-ELECTRIC PLANT"/>
    <x v="1"/>
    <s v="0321 - TRIMBLE COUNTY 2 - GENERATION"/>
    <x v="0"/>
    <s v="PNTL: TOTAL NON-LABOR"/>
    <s v="MA40LGE"/>
    <s v="MASS ALLOC 40 BUDGET"/>
    <s v="GEN O M: OTHER"/>
    <s v="P42100: GENERATION"/>
    <n v="17537"/>
    <n v="17537"/>
    <n v="17537"/>
    <n v="38434"/>
    <n v="17537"/>
    <n v="18108"/>
    <n v="46101"/>
    <n v="17537"/>
    <n v="-7056"/>
    <n v="76513"/>
    <n v="20070"/>
    <n v="17537"/>
    <n v="297390"/>
    <n v="0"/>
    <n v="223042.5"/>
  </r>
  <r>
    <s v="PPLETO: TOTAL OPERATING EXPENSE"/>
    <m/>
    <n v="514100"/>
    <s v="MTCE-MISC/STM PLANT"/>
    <x v="1"/>
    <s v="0311 - TRIMBLE COUNTY 1 - GENERATION"/>
    <x v="3"/>
    <s v="PLTL: TOTAL LABOR"/>
    <s v="MA40LGE"/>
    <s v="MASS ALLOC 40 BUDGET"/>
    <s v="GEN O M: OTHER"/>
    <s v="P42100: GENERATION"/>
    <n v="17593"/>
    <n v="15825"/>
    <n v="15702"/>
    <n v="16329"/>
    <n v="16049"/>
    <n v="15116"/>
    <n v="16531"/>
    <n v="17160"/>
    <n v="16487"/>
    <n v="17879"/>
    <n v="13461"/>
    <n v="14508"/>
    <n v="192640"/>
    <n v="144480"/>
    <n v="0"/>
  </r>
  <r>
    <s v="PPLETO: TOTAL OPERATING EXPENSE"/>
    <m/>
    <n v="510100"/>
    <s v="MTCE SUPER/ENG - STEAM"/>
    <x v="1"/>
    <s v="0321 - TRIMBLE COUNTY 2 - GENERATION"/>
    <x v="4"/>
    <s v="PLTL: TOTAL LABOR"/>
    <s v="TCCOMLABR"/>
    <s v="Company Labor"/>
    <s v="GEN OPS: PLANT OPERATION"/>
    <s v="P42100: GENERATION"/>
    <n v="17594"/>
    <n v="15811"/>
    <n v="15681"/>
    <n v="16275"/>
    <n v="15967"/>
    <n v="15014"/>
    <n v="16402"/>
    <n v="17090"/>
    <n v="16432"/>
    <n v="17793"/>
    <n v="13383"/>
    <n v="14289"/>
    <n v="191732"/>
    <n v="0"/>
    <n v="143799"/>
  </r>
  <r>
    <s v="PPLETO: TOTAL OPERATING EXPENSE"/>
    <m/>
    <n v="502100"/>
    <s v="STM EXP(EX SDRS.SPP)"/>
    <x v="1"/>
    <s v="0301 - TRIMBLE COUNTY COMMON-GENERATION"/>
    <x v="5"/>
    <s v="PLTL: TOTAL LABOR"/>
    <s v="TC-PWOPS"/>
    <s v="TC PWS OPERATIONS"/>
    <s v="GEN OPS: PROCESS WATER"/>
    <s v="P42100: GENERATION"/>
    <n v="17607"/>
    <n v="17688"/>
    <n v="19278"/>
    <n v="18145"/>
    <n v="17236"/>
    <n v="17979"/>
    <n v="17707"/>
    <n v="19120"/>
    <n v="18291"/>
    <n v="18267"/>
    <n v="17054"/>
    <n v="16909"/>
    <n v="215281"/>
    <n v="65097.165863828995"/>
    <n v="96363.584136171005"/>
  </r>
  <r>
    <s v="PPLETO: TOTAL OPERATING EXPENSE"/>
    <m/>
    <n v="500900"/>
    <s v="OPER SUPER/ENG - INDIRECT"/>
    <x v="1"/>
    <s v="0301 - TRIMBLE COUNTY COMMON-GENERATION"/>
    <x v="1"/>
    <s v="PNTL: TOTAL NON-LABOR"/>
    <s v="MA50COM"/>
    <s v="Mass Allocation 50 "/>
    <s v="OTHER"/>
    <s v="P42100: GENERATION"/>
    <n v="17803"/>
    <n v="32989"/>
    <n v="17898"/>
    <n v="17898"/>
    <n v="17815"/>
    <n v="17803"/>
    <n v="17803"/>
    <n v="17709"/>
    <n v="17709"/>
    <n v="17709"/>
    <n v="17792"/>
    <n v="17801"/>
    <n v="228730"/>
    <n v="69163.905537569997"/>
    <n v="102383.59446243"/>
  </r>
  <r>
    <s v="PPLETO: TOTAL OPERATING EXPENSE"/>
    <m/>
    <n v="513100"/>
    <s v="MTCE-ELECTRIC PLANT"/>
    <x v="1"/>
    <s v="0311 - TRIMBLE COUNTY 1 - GENERATION"/>
    <x v="7"/>
    <s v="PNTL: TOTAL NON-LABOR"/>
    <s v="MA40LGE"/>
    <s v="MASS ALLOC 40 BUDGET"/>
    <s v="GEN O M: OTHER"/>
    <s v="P42100: GENERATION"/>
    <n v="17857"/>
    <n v="17857"/>
    <n v="17857"/>
    <n v="31559"/>
    <n v="17857"/>
    <n v="18232"/>
    <n v="36723"/>
    <n v="17857"/>
    <n v="17857"/>
    <n v="56526"/>
    <n v="19518"/>
    <n v="17857"/>
    <n v="287558"/>
    <n v="215668.5"/>
    <n v="0"/>
  </r>
  <r>
    <s v="PPLETO: TOTAL OPERATING EXPENSE"/>
    <m/>
    <n v="506100"/>
    <s v="MISC STM PWR EXP"/>
    <x v="1"/>
    <s v="0301 - TRIMBLE COUNTY COMMON-GENERATION"/>
    <x v="0"/>
    <s v="PLTL: TOTAL LABOR"/>
    <s v="146622LGE"/>
    <s v="TC Comm Ops LGE"/>
    <s v="GEN OPS: PLANT OPERATION"/>
    <s v="P42100: GENERATION"/>
    <n v="17877"/>
    <n v="16057"/>
    <n v="15914"/>
    <n v="16491"/>
    <n v="16155"/>
    <n v="15171"/>
    <n v="16560"/>
    <n v="17310"/>
    <n v="16649"/>
    <n v="18013"/>
    <n v="13528"/>
    <n v="14335"/>
    <n v="194059"/>
    <n v="58680.008502230994"/>
    <n v="86864.241497769006"/>
  </r>
  <r>
    <s v="PPLETO: TOTAL OPERATING EXPENSE"/>
    <m/>
    <n v="513100"/>
    <s v="MTCE-ELECTRIC PLANT"/>
    <x v="1"/>
    <s v="0321 - TRIMBLE COUNTY 2 - GENERATION"/>
    <x v="1"/>
    <s v="PNTL: TOTAL NON-LABOR"/>
    <s v="MA40LGE"/>
    <s v="MASS ALLOC 40 BUDGET"/>
    <s v="GEN O M: OTHER"/>
    <s v="P42100: GENERATION"/>
    <n v="18004"/>
    <n v="18004"/>
    <n v="18004"/>
    <n v="39529"/>
    <n v="18004"/>
    <n v="18593"/>
    <n v="47213"/>
    <n v="18004"/>
    <n v="-7326"/>
    <n v="78750"/>
    <n v="20613"/>
    <n v="18004"/>
    <n v="305398"/>
    <n v="0"/>
    <n v="229048.5"/>
  </r>
  <r>
    <s v="PPLETO: TOTAL OPERATING EXPENSE"/>
    <m/>
    <n v="502100"/>
    <s v="STM EXP(EX SDRS.SPP)"/>
    <x v="1"/>
    <s v="0301 - TRIMBLE COUNTY COMMON-GENERATION"/>
    <x v="6"/>
    <s v="PLTL: TOTAL LABOR"/>
    <s v="TC-PWOPS"/>
    <s v="TC PWS OPERATIONS"/>
    <s v="GEN OPS: PROCESS WATER"/>
    <s v="P42100: GENERATION"/>
    <n v="18028"/>
    <n v="18113"/>
    <n v="19734"/>
    <n v="17803"/>
    <n v="18353"/>
    <n v="18358"/>
    <n v="17313"/>
    <n v="20548"/>
    <n v="18951"/>
    <n v="18665"/>
    <n v="17667"/>
    <n v="16441"/>
    <n v="219974"/>
    <n v="66516.24603996599"/>
    <n v="98464.25396003401"/>
  </r>
  <r>
    <s v="PPLETO: TOTAL OPERATING EXPENSE"/>
    <m/>
    <n v="500100"/>
    <s v="OPER SUPER/ENG"/>
    <x v="1"/>
    <s v="0321 - TRIMBLE COUNTY 2 - GENERATION"/>
    <x v="7"/>
    <s v="PLTL: TOTAL LABOR"/>
    <s v="TCCOMLABR"/>
    <s v="Company Labor"/>
    <s v="GEN OPS: PLANT OPERATION"/>
    <s v="P42100: GENERATION"/>
    <n v="18048"/>
    <n v="17117"/>
    <n v="18671"/>
    <n v="15668"/>
    <n v="18004"/>
    <n v="17229"/>
    <n v="15801"/>
    <n v="19208"/>
    <n v="16564"/>
    <n v="18261"/>
    <n v="16454"/>
    <n v="13536"/>
    <n v="204562"/>
    <n v="0"/>
    <n v="153421.5"/>
  </r>
  <r>
    <s v="PPLETO: TOTAL OPERATING EXPENSE"/>
    <m/>
    <n v="506109"/>
    <s v="SORBENT INJECTION OPERATION"/>
    <x v="1"/>
    <s v="0301 - TRIMBLE COUNTY COMMON-GENERATION"/>
    <x v="9"/>
    <s v="PNTL: TOTAL NON-LABOR"/>
    <s v="TC-SO3OPS"/>
    <s v="TC SO3 OPS"/>
    <s v="GEN OPS: ENVIRONMENTAL"/>
    <s v="P42100: GENERATION"/>
    <n v="18095"/>
    <n v="18095"/>
    <n v="18095"/>
    <n v="18095"/>
    <n v="18095"/>
    <n v="18095"/>
    <n v="18095"/>
    <n v="18095"/>
    <n v="18095"/>
    <n v="18095"/>
    <n v="18095"/>
    <n v="18095"/>
    <n v="217141"/>
    <n v="65659.596958569004"/>
    <n v="97196.153041430996"/>
  </r>
  <r>
    <s v="PPLETO: TOTAL OPERATING EXPENSE"/>
    <m/>
    <n v="506109"/>
    <s v="SORBENT INJECTION OPERATION"/>
    <x v="1"/>
    <s v="0321 - TRIMBLE COUNTY 2 - GENERATION"/>
    <x v="9"/>
    <s v="PNTL: TOTAL NON-LABOR"/>
    <s v="TCHLIMOPS"/>
    <s v="TC Hydrated Lime Operations"/>
    <s v="GEN OPS: ENVIRONMENTAL"/>
    <s v="P42100: GENERATION"/>
    <n v="18095"/>
    <n v="18095"/>
    <n v="18095"/>
    <n v="18095"/>
    <n v="18095"/>
    <n v="18095"/>
    <n v="18095"/>
    <n v="18095"/>
    <n v="18095"/>
    <n v="18095"/>
    <n v="18095"/>
    <n v="18095"/>
    <n v="217141"/>
    <n v="0"/>
    <n v="162855.75"/>
  </r>
  <r>
    <s v="PPLETO: TOTAL OPERATING EXPENSE"/>
    <m/>
    <n v="514100"/>
    <s v="MTCE-MISC/STM PLANT"/>
    <x v="1"/>
    <s v="0311 - TRIMBLE COUNTY 1 - GENERATION"/>
    <x v="4"/>
    <s v="PLTL: TOTAL LABOR"/>
    <s v="MA40LGE"/>
    <s v="MASS ALLOC 40 BUDGET"/>
    <s v="GEN O M: OTHER"/>
    <s v="P42100: GENERATION"/>
    <n v="18121"/>
    <n v="16300"/>
    <n v="16173"/>
    <n v="16819"/>
    <n v="16531"/>
    <n v="15570"/>
    <n v="17027"/>
    <n v="17676"/>
    <n v="16982"/>
    <n v="18416"/>
    <n v="13865"/>
    <n v="14944"/>
    <n v="198425"/>
    <n v="148818.75"/>
    <n v="0"/>
  </r>
  <r>
    <s v="PPLETO: TOTAL OPERATING EXPENSE"/>
    <m/>
    <n v="512017"/>
    <s v="MTCE-SLUDGE STAB SYS"/>
    <x v="1"/>
    <s v="0321 - TRIMBLE COUNTY 2 - GENERATION"/>
    <x v="5"/>
    <s v="PNTL: TOTAL NON-LABOR"/>
    <s v="MA40LGE"/>
    <s v="MASS ALLOC 40 BUDGET"/>
    <s v="GEN O M: OTHER"/>
    <s v="P42100: GENERATION"/>
    <n v="18156"/>
    <n v="18156"/>
    <n v="18156"/>
    <n v="18156"/>
    <n v="5024"/>
    <n v="5621"/>
    <n v="18156"/>
    <n v="5621"/>
    <n v="5621"/>
    <n v="5621"/>
    <n v="24125"/>
    <n v="3233"/>
    <n v="145644"/>
    <n v="0"/>
    <n v="109233"/>
  </r>
  <r>
    <s v="PPLETO: TOTAL OPERATING EXPENSE"/>
    <m/>
    <n v="512017"/>
    <s v="MTCE-SLUDGE STAB SYS"/>
    <x v="1"/>
    <s v="0321 - TRIMBLE COUNTY 2 - GENERATION"/>
    <x v="6"/>
    <s v="PNTL: TOTAL NON-LABOR"/>
    <s v="MA40LGE"/>
    <s v="MASS ALLOC 40 BUDGET"/>
    <s v="GEN O M: OTHER"/>
    <s v="P42100: GENERATION"/>
    <n v="18156"/>
    <n v="18156"/>
    <n v="18156"/>
    <n v="18156"/>
    <n v="5024"/>
    <n v="5621"/>
    <n v="18156"/>
    <n v="5621"/>
    <n v="5621"/>
    <n v="5621"/>
    <n v="24125"/>
    <n v="3233"/>
    <n v="145644"/>
    <n v="0"/>
    <n v="109233"/>
  </r>
  <r>
    <s v="PPLETO: TOTAL OPERATING EXPENSE"/>
    <m/>
    <n v="500900"/>
    <s v="OPER SUPER/ENG - INDIRECT"/>
    <x v="1"/>
    <s v="0301 - TRIMBLE COUNTY COMMON-GENERATION"/>
    <x v="2"/>
    <s v="PNTL: TOTAL NON-LABOR"/>
    <s v="MA50COM"/>
    <s v="Mass Allocation 50 "/>
    <s v="OTHER"/>
    <s v="P42100: GENERATION"/>
    <n v="18167"/>
    <n v="33656"/>
    <n v="18263"/>
    <n v="18263"/>
    <n v="18179"/>
    <n v="18167"/>
    <n v="18167"/>
    <n v="18070"/>
    <n v="18070"/>
    <n v="18070"/>
    <n v="18155"/>
    <n v="18164"/>
    <n v="233390"/>
    <n v="70573.007097509995"/>
    <n v="104469.49290249"/>
  </r>
  <r>
    <s v="PPLETO: TOTAL OPERATING EXPENSE"/>
    <m/>
    <n v="514100"/>
    <s v="MTCE-MISC/STM PLANT"/>
    <x v="1"/>
    <s v="0321 - TRIMBLE COUNTY 2 - GENERATION"/>
    <x v="8"/>
    <s v="PLTL: TOTAL LABOR"/>
    <s v="MA41KU"/>
    <s v="MA41KU TC2"/>
    <s v="OTHER"/>
    <s v="P42100: GENERATION"/>
    <n v="18302"/>
    <n v="17404"/>
    <n v="16344"/>
    <n v="17010"/>
    <n v="17671"/>
    <n v="14828"/>
    <n v="17250"/>
    <n v="17876"/>
    <n v="16235"/>
    <n v="18629"/>
    <n v="14984"/>
    <n v="14251"/>
    <n v="200783"/>
    <n v="0"/>
    <n v="150587.25"/>
  </r>
  <r>
    <s v="PPLETO: TOTAL OPERATING EXPENSE"/>
    <m/>
    <n v="513100"/>
    <s v="MTCE-ELECTRIC PLANT"/>
    <x v="1"/>
    <s v="0321 - TRIMBLE COUNTY 2 - GENERATION"/>
    <x v="8"/>
    <s v="PNTL: TOTAL NON-LABOR"/>
    <s v="MA41KU"/>
    <s v="MA41KU TC2"/>
    <s v="OTHER"/>
    <s v="P42100: GENERATION"/>
    <n v="18365"/>
    <n v="18365"/>
    <n v="18365"/>
    <n v="561299"/>
    <n v="18365"/>
    <n v="34666"/>
    <n v="40993"/>
    <n v="18365"/>
    <n v="18365"/>
    <n v="105449"/>
    <n v="20357"/>
    <n v="18365"/>
    <n v="891322"/>
    <n v="0"/>
    <n v="668491.5"/>
  </r>
  <r>
    <s v="PPLETO: TOTAL OPERATING EXPENSE"/>
    <m/>
    <n v="506100"/>
    <s v="MISC STM PWR EXP"/>
    <x v="1"/>
    <s v="0301 - TRIMBLE COUNTY COMMON-GENERATION"/>
    <x v="1"/>
    <s v="PLTL: TOTAL LABOR"/>
    <s v="146622LGE"/>
    <s v="TC Comm Ops LGE"/>
    <s v="GEN OPS: PLANT OPERATION"/>
    <s v="P42100: GENERATION"/>
    <n v="18414"/>
    <n v="16538"/>
    <n v="16392"/>
    <n v="16986"/>
    <n v="16640"/>
    <n v="15626"/>
    <n v="17057"/>
    <n v="17829"/>
    <n v="17148"/>
    <n v="18553"/>
    <n v="13934"/>
    <n v="14765"/>
    <n v="199880"/>
    <n v="60440.175922919996"/>
    <n v="89469.824077080004"/>
  </r>
  <r>
    <s v="PPLETO: TOTAL OPERATING EXPENSE"/>
    <m/>
    <n v="513100"/>
    <s v="MTCE-ELECTRIC PLANT"/>
    <x v="1"/>
    <s v="0321 - TRIMBLE COUNTY 2 - GENERATION"/>
    <x v="9"/>
    <s v="PNTL: TOTAL NON-LABOR"/>
    <s v="MA41KU"/>
    <s v="MA41KU TC2"/>
    <s v="OTHER"/>
    <s v="P42100: GENERATION"/>
    <n v="18462"/>
    <n v="220962"/>
    <n v="220962"/>
    <n v="34896"/>
    <n v="18462"/>
    <n v="34763"/>
    <n v="41090"/>
    <n v="18462"/>
    <n v="-878"/>
    <n v="105545"/>
    <n v="20454"/>
    <n v="18462"/>
    <n v="751643"/>
    <n v="0"/>
    <n v="563732.25"/>
  </r>
  <r>
    <s v="PPLETO: TOTAL OPERATING EXPENSE"/>
    <m/>
    <n v="513100"/>
    <s v="MTCE-ELECTRIC PLANT"/>
    <x v="1"/>
    <s v="0321 - TRIMBLE COUNTY 2 - GENERATION"/>
    <x v="2"/>
    <s v="PNTL: TOTAL NON-LABOR"/>
    <s v="MA40LGE"/>
    <s v="MASS ALLOC 40 BUDGET"/>
    <s v="GEN O M: OTHER"/>
    <s v="P42100: GENERATION"/>
    <n v="18484"/>
    <n v="18484"/>
    <n v="18484"/>
    <n v="40654"/>
    <n v="18484"/>
    <n v="19090"/>
    <n v="48352"/>
    <n v="18484"/>
    <n v="-7605"/>
    <n v="81051"/>
    <n v="21172"/>
    <n v="18484"/>
    <n v="313621"/>
    <n v="0"/>
    <n v="235215.75"/>
  </r>
  <r>
    <s v="PPLETO: TOTAL OPERATING EXPENSE"/>
    <m/>
    <n v="500900"/>
    <s v="OPER SUPER/ENG - INDIRECT"/>
    <x v="1"/>
    <s v="0301 - TRIMBLE COUNTY COMMON-GENERATION"/>
    <x v="3"/>
    <s v="PNTL: TOTAL NON-LABOR"/>
    <s v="MA50COM"/>
    <s v="Mass Allocation 50 "/>
    <s v="OTHER"/>
    <s v="P42100: GENERATION"/>
    <n v="18537"/>
    <n v="34336"/>
    <n v="18635"/>
    <n v="18635"/>
    <n v="18549"/>
    <n v="18537"/>
    <n v="18537"/>
    <n v="18439"/>
    <n v="18439"/>
    <n v="18439"/>
    <n v="18525"/>
    <n v="18535"/>
    <n v="238143"/>
    <n v="72010.230212187002"/>
    <n v="106597.019787813"/>
  </r>
  <r>
    <s v="PPLETO: TOTAL OPERATING EXPENSE"/>
    <m/>
    <n v="506109"/>
    <s v="SORBENT INJECTION OPERATION"/>
    <x v="1"/>
    <s v="0301 - TRIMBLE COUNTY COMMON-GENERATION"/>
    <x v="0"/>
    <s v="PNTL: TOTAL NON-LABOR"/>
    <s v="TC-SO3OPS"/>
    <s v="TC SO3 OPS"/>
    <s v="GEN OPS: ENVIRONMENTAL"/>
    <s v="P42100: GENERATION"/>
    <n v="18638"/>
    <n v="18638"/>
    <n v="18638"/>
    <n v="18638"/>
    <n v="18638"/>
    <n v="18638"/>
    <n v="18638"/>
    <n v="18638"/>
    <n v="18638"/>
    <n v="18638"/>
    <n v="18638"/>
    <n v="18638"/>
    <n v="223656"/>
    <n v="67629.617701704003"/>
    <n v="100112.382298296"/>
  </r>
  <r>
    <s v="PPLETO: TOTAL OPERATING EXPENSE"/>
    <m/>
    <n v="506109"/>
    <s v="SORBENT INJECTION OPERATION"/>
    <x v="1"/>
    <s v="0321 - TRIMBLE COUNTY 2 - GENERATION"/>
    <x v="0"/>
    <s v="PNTL: TOTAL NON-LABOR"/>
    <s v="TCHLIMOPS"/>
    <s v="TC Hydrated Lime Operations"/>
    <s v="GEN OPS: ENVIRONMENTAL"/>
    <s v="P42100: GENERATION"/>
    <n v="18638"/>
    <n v="18638"/>
    <n v="18638"/>
    <n v="18638"/>
    <n v="18638"/>
    <n v="18638"/>
    <n v="18638"/>
    <n v="18638"/>
    <n v="18638"/>
    <n v="18638"/>
    <n v="18638"/>
    <n v="18638"/>
    <n v="223656"/>
    <n v="0"/>
    <n v="167742"/>
  </r>
  <r>
    <s v="PPLETO: TOTAL OPERATING EXPENSE"/>
    <m/>
    <n v="514100"/>
    <s v="MTCE-MISC/STM PLANT"/>
    <x v="1"/>
    <s v="0321 - TRIMBLE COUNTY 2 - GENERATION"/>
    <x v="9"/>
    <s v="PLTL: TOTAL LABOR"/>
    <s v="MA41KU"/>
    <s v="MA41KU TC2"/>
    <s v="OTHER"/>
    <s v="P42100: GENERATION"/>
    <n v="18748"/>
    <n v="16864"/>
    <n v="16733"/>
    <n v="17401"/>
    <n v="17104"/>
    <n v="16109"/>
    <n v="17616"/>
    <n v="18288"/>
    <n v="17570"/>
    <n v="19053"/>
    <n v="14345"/>
    <n v="15461"/>
    <n v="205293"/>
    <n v="0"/>
    <n v="153969.75"/>
  </r>
  <r>
    <s v="PPLETO: TOTAL OPERATING EXPENSE"/>
    <m/>
    <n v="512015"/>
    <s v="SDRS-COMMON H2O SYS"/>
    <x v="1"/>
    <s v="0301 - TRIMBLE COUNTY COMMON-GENERATION"/>
    <x v="5"/>
    <s v="PNTL: TOTAL NON-LABOR"/>
    <s v="TC000RS-M"/>
    <s v="Limestone Ball Mills"/>
    <s v="GEN MTC: ENVIRONMENTAL"/>
    <s v="P42100: GENERATION"/>
    <n v="18750"/>
    <n v="18750"/>
    <n v="18750"/>
    <n v="18750"/>
    <n v="46076"/>
    <n v="18750"/>
    <n v="18750"/>
    <n v="18750"/>
    <n v="18750"/>
    <n v="47732"/>
    <n v="18750"/>
    <n v="18749"/>
    <n v="281309"/>
    <n v="85062.864962480991"/>
    <n v="125918.88503751901"/>
  </r>
  <r>
    <s v="PPLETO: TOTAL OPERATING EXPENSE"/>
    <m/>
    <n v="512015"/>
    <s v="SDRS-COMMON H2O SYS"/>
    <x v="1"/>
    <s v="0301 - TRIMBLE COUNTY COMMON-GENERATION"/>
    <x v="6"/>
    <s v="PNTL: TOTAL NON-LABOR"/>
    <s v="TC000RS-M"/>
    <s v="Limestone Ball Mills"/>
    <s v="GEN MTC: ENVIRONMENTAL"/>
    <s v="P42100: GENERATION"/>
    <n v="18750"/>
    <n v="18750"/>
    <n v="18750"/>
    <n v="18750"/>
    <n v="46076"/>
    <n v="18750"/>
    <n v="18750"/>
    <n v="18750"/>
    <n v="18750"/>
    <n v="47732"/>
    <n v="18750"/>
    <n v="18749"/>
    <n v="281309"/>
    <n v="85062.864962480991"/>
    <n v="125918.88503751901"/>
  </r>
  <r>
    <s v="PPLETO: TOTAL OPERATING EXPENSE"/>
    <m/>
    <n v="512015"/>
    <s v="SDRS-COMMON H2O SYS"/>
    <x v="1"/>
    <s v="0301 - TRIMBLE COUNTY COMMON-GENERATION"/>
    <x v="7"/>
    <s v="PNTL: TOTAL NON-LABOR"/>
    <s v="TC000RS-M"/>
    <s v="Limestone Ball Mills"/>
    <s v="GEN MTC: ENVIRONMENTAL"/>
    <s v="P42100: GENERATION"/>
    <n v="18750"/>
    <n v="18750"/>
    <n v="18750"/>
    <n v="18750"/>
    <n v="46076"/>
    <n v="18750"/>
    <n v="18750"/>
    <n v="18750"/>
    <n v="18750"/>
    <n v="47732"/>
    <n v="18750"/>
    <n v="18749"/>
    <n v="281309"/>
    <n v="85062.864962480991"/>
    <n v="125918.88503751901"/>
  </r>
  <r>
    <s v="PPLETO: TOTAL OPERATING EXPENSE"/>
    <m/>
    <n v="512015"/>
    <s v="SDRS-COMMON H2O SYS"/>
    <x v="1"/>
    <s v="0301 - TRIMBLE COUNTY COMMON-GENERATION"/>
    <x v="8"/>
    <s v="PNTL: TOTAL NON-LABOR"/>
    <s v="TC000RS-M"/>
    <s v="Limestone Ball Mills"/>
    <s v="GEN MTC: ENVIRONMENTAL"/>
    <s v="P42100: GENERATION"/>
    <n v="18750"/>
    <n v="18750"/>
    <n v="18750"/>
    <n v="18750"/>
    <n v="46076"/>
    <n v="18750"/>
    <n v="18750"/>
    <n v="18750"/>
    <n v="51710"/>
    <n v="47732"/>
    <n v="18750"/>
    <n v="18749"/>
    <n v="314269"/>
    <n v="95029.385867120989"/>
    <n v="140672.36413287901"/>
  </r>
  <r>
    <s v="PPLETO: TOTAL OPERATING EXPENSE"/>
    <m/>
    <n v="512015"/>
    <s v="SDRS-COMMON H2O SYS"/>
    <x v="1"/>
    <s v="0301 - TRIMBLE COUNTY COMMON-GENERATION"/>
    <x v="9"/>
    <s v="PNTL: TOTAL NON-LABOR"/>
    <s v="TC000RS-M"/>
    <s v="Limestone Ball Mills"/>
    <s v="GEN MTC: ENVIRONMENTAL"/>
    <s v="P42100: GENERATION"/>
    <n v="18750"/>
    <n v="18750"/>
    <n v="18750"/>
    <n v="18750"/>
    <n v="46076"/>
    <n v="18750"/>
    <n v="18750"/>
    <n v="18750"/>
    <n v="18750"/>
    <n v="47732"/>
    <n v="18750"/>
    <n v="18749"/>
    <n v="281309"/>
    <n v="85062.864962480991"/>
    <n v="125918.88503751901"/>
  </r>
  <r>
    <s v="PPLETO: TOTAL OPERATING EXPENSE"/>
    <m/>
    <n v="514100"/>
    <s v="MTCE-MISC/STM PLANT"/>
    <x v="1"/>
    <s v="0321 - TRIMBLE COUNTY 2 - GENERATION"/>
    <x v="5"/>
    <s v="PLTL: TOTAL LABOR"/>
    <s v="MA40LGE"/>
    <s v="MASS ALLOC 40 BUDGET"/>
    <s v="GEN O M: OTHER"/>
    <s v="P42100: GENERATION"/>
    <n v="18791"/>
    <n v="18847"/>
    <n v="20571"/>
    <n v="19237"/>
    <n v="18156"/>
    <n v="18940"/>
    <n v="18521"/>
    <n v="20229"/>
    <n v="19427"/>
    <n v="19241"/>
    <n v="18031"/>
    <n v="17339"/>
    <n v="227329"/>
    <n v="0"/>
    <n v="170496.75"/>
  </r>
  <r>
    <s v="PPLETO: TOTAL OPERATING EXPENSE"/>
    <m/>
    <n v="500900"/>
    <s v="OPER SUPER/ENG - INDIRECT"/>
    <x v="1"/>
    <s v="0321 - TRIMBLE COUNTY 2 - GENERATION"/>
    <x v="6"/>
    <s v="PLTL: TOTAL LABOR"/>
    <s v="MA41KU"/>
    <s v="MA41KU TC2"/>
    <s v="OTHER"/>
    <s v="P42100: GENERATION"/>
    <n v="18794"/>
    <n v="16925"/>
    <n v="18416"/>
    <n v="13561"/>
    <n v="13366"/>
    <n v="12397"/>
    <n v="9269"/>
    <n v="14303"/>
    <n v="11384"/>
    <n v="10340"/>
    <n v="8528"/>
    <n v="5530"/>
    <n v="152813"/>
    <n v="0"/>
    <n v="114609.75"/>
  </r>
  <r>
    <s v="PPLETO: TOTAL OPERATING EXPENSE"/>
    <m/>
    <n v="500900"/>
    <s v="OPER SUPER/ENG - INDIRECT"/>
    <x v="1"/>
    <s v="0301 - TRIMBLE COUNTY COMMON-GENERATION"/>
    <x v="4"/>
    <s v="PNTL: TOTAL NON-LABOR"/>
    <s v="MA50COM"/>
    <s v="Mass Allocation 50 "/>
    <s v="OTHER"/>
    <s v="P42100: GENERATION"/>
    <n v="18917"/>
    <n v="35032"/>
    <n v="19017"/>
    <n v="19017"/>
    <n v="18929"/>
    <n v="18917"/>
    <n v="18917"/>
    <n v="18816"/>
    <n v="18816"/>
    <n v="18816"/>
    <n v="18904"/>
    <n v="18914"/>
    <n v="243011"/>
    <n v="73482.227292398995"/>
    <n v="108776.02270760101"/>
  </r>
  <r>
    <s v="PPLETO: TOTAL OPERATING EXPENSE"/>
    <m/>
    <n v="513100"/>
    <s v="MTCE-ELECTRIC PLANT"/>
    <x v="1"/>
    <s v="0321 - TRIMBLE COUNTY 2 - GENERATION"/>
    <x v="0"/>
    <s v="PNTL: TOTAL NON-LABOR"/>
    <s v="MA41KU"/>
    <s v="MA41KU TC2"/>
    <s v="OTHER"/>
    <s v="P42100: GENERATION"/>
    <n v="18923"/>
    <n v="18923"/>
    <n v="18923"/>
    <n v="1817850"/>
    <n v="18923"/>
    <n v="35713"/>
    <n v="42061"/>
    <n v="18923"/>
    <n v="-997"/>
    <n v="108600"/>
    <n v="20975"/>
    <n v="18923"/>
    <n v="2137742"/>
    <n v="0"/>
    <n v="1603306.5"/>
  </r>
  <r>
    <s v="PPLETO: TOTAL OPERATING EXPENSE"/>
    <m/>
    <n v="506100"/>
    <s v="MISC STM PWR EXP"/>
    <x v="1"/>
    <s v="0301 - TRIMBLE COUNTY COMMON-GENERATION"/>
    <x v="2"/>
    <s v="PLTL: TOTAL LABOR"/>
    <s v="146622LGE"/>
    <s v="TC Comm Ops LGE"/>
    <s v="GEN OPS: PLANT OPERATION"/>
    <s v="P42100: GENERATION"/>
    <n v="18965"/>
    <n v="17034"/>
    <n v="16883"/>
    <n v="17495"/>
    <n v="17138"/>
    <n v="16094"/>
    <n v="17568"/>
    <n v="18364"/>
    <n v="17662"/>
    <n v="19109"/>
    <n v="14351"/>
    <n v="15207"/>
    <n v="205872"/>
    <n v="62252.050718448001"/>
    <n v="92151.949281552006"/>
  </r>
  <r>
    <s v="PPLETO: TOTAL OPERATING EXPENSE"/>
    <m/>
    <n v="513100"/>
    <s v="MTCE-ELECTRIC PLANT"/>
    <x v="1"/>
    <s v="0321 - TRIMBLE COUNTY 2 - GENERATION"/>
    <x v="3"/>
    <s v="PNTL: TOTAL NON-LABOR"/>
    <s v="MA40LGE"/>
    <s v="MASS ALLOC 40 BUDGET"/>
    <s v="GEN O M: OTHER"/>
    <s v="P42100: GENERATION"/>
    <n v="18978"/>
    <n v="18978"/>
    <n v="18978"/>
    <n v="41813"/>
    <n v="18978"/>
    <n v="19602"/>
    <n v="49519"/>
    <n v="18978"/>
    <n v="-7894"/>
    <n v="83423"/>
    <n v="21746"/>
    <n v="18978"/>
    <n v="322079"/>
    <n v="0"/>
    <n v="241559.25"/>
  </r>
  <r>
    <s v="PPLETO: TOTAL OPERATING EXPENSE"/>
    <m/>
    <n v="501990"/>
    <s v="FUEL HANDLING - INDIRECT"/>
    <x v="1"/>
    <s v="0311 - TRIMBLE COUNTY 1 - GENERATION"/>
    <x v="7"/>
    <s v="PLTL: TOTAL LABOR"/>
    <s v="MA40LGE"/>
    <s v="MASS ALLOC 40 BUDGET"/>
    <s v="GEN O M: OTHER"/>
    <s v="P42100: GENERATION"/>
    <n v="19061"/>
    <n v="18050"/>
    <n v="19696"/>
    <n v="16498"/>
    <n v="18977"/>
    <n v="18140"/>
    <n v="16608"/>
    <n v="20248"/>
    <n v="17445"/>
    <n v="19234"/>
    <n v="17340"/>
    <n v="14181"/>
    <n v="215477"/>
    <n v="161607.75"/>
    <n v="0"/>
  </r>
  <r>
    <s v="PPLETO: TOTAL OPERATING EXPENSE"/>
    <m/>
    <n v="512015"/>
    <s v="SDRS-COMMON H2O SYS"/>
    <x v="1"/>
    <s v="0301 - TRIMBLE COUNTY COMMON-GENERATION"/>
    <x v="0"/>
    <s v="PNTL: TOTAL NON-LABOR"/>
    <s v="TC000RS-M"/>
    <s v="Limestone Ball Mills"/>
    <s v="GEN MTC: ENVIRONMENTAL"/>
    <s v="P42100: GENERATION"/>
    <n v="19125"/>
    <n v="19125"/>
    <n v="19125"/>
    <n v="19125"/>
    <n v="46998"/>
    <n v="19125"/>
    <n v="19125"/>
    <n v="19125"/>
    <n v="19125"/>
    <n v="48977"/>
    <n v="19125"/>
    <n v="19124"/>
    <n v="287225"/>
    <n v="86851.758702524996"/>
    <n v="128566.991297475"/>
  </r>
  <r>
    <s v="PPLETO: TOTAL OPERATING EXPENSE"/>
    <m/>
    <n v="506109"/>
    <s v="SORBENT INJECTION OPERATION"/>
    <x v="1"/>
    <s v="0301 - TRIMBLE COUNTY COMMON-GENERATION"/>
    <x v="1"/>
    <s v="PNTL: TOTAL NON-LABOR"/>
    <s v="TC-SO3OPS"/>
    <s v="TC SO3 OPS"/>
    <s v="GEN OPS: ENVIRONMENTAL"/>
    <s v="P42100: GENERATION"/>
    <n v="19197"/>
    <n v="19197"/>
    <n v="19197"/>
    <n v="19197"/>
    <n v="19197"/>
    <n v="19197"/>
    <n v="19197"/>
    <n v="19197"/>
    <n v="19197"/>
    <n v="19197"/>
    <n v="19197"/>
    <n v="19197"/>
    <n v="230365"/>
    <n v="69658.300612784995"/>
    <n v="103115.44938721501"/>
  </r>
  <r>
    <s v="PPLETO: TOTAL OPERATING EXPENSE"/>
    <m/>
    <n v="506109"/>
    <s v="SORBENT INJECTION OPERATION"/>
    <x v="1"/>
    <s v="0321 - TRIMBLE COUNTY 2 - GENERATION"/>
    <x v="1"/>
    <s v="PNTL: TOTAL NON-LABOR"/>
    <s v="TCHLIMOPS"/>
    <s v="TC Hydrated Lime Operations"/>
    <s v="GEN OPS: ENVIRONMENTAL"/>
    <s v="P42100: GENERATION"/>
    <n v="19197"/>
    <n v="19197"/>
    <n v="19197"/>
    <n v="19197"/>
    <n v="19197"/>
    <n v="19197"/>
    <n v="19197"/>
    <n v="19197"/>
    <n v="19197"/>
    <n v="19197"/>
    <n v="19197"/>
    <n v="19197"/>
    <n v="230365"/>
    <n v="0"/>
    <n v="172773.75"/>
  </r>
  <r>
    <s v="PPLETO: TOTAL OPERATING EXPENSE"/>
    <m/>
    <n v="514100"/>
    <s v="MTCE-MISC/STM PLANT"/>
    <x v="1"/>
    <s v="0321 - TRIMBLE COUNTY 2 - GENERATION"/>
    <x v="6"/>
    <s v="PLTL: TOTAL LABOR"/>
    <s v="MA40LGE"/>
    <s v="MASS ALLOC 40 BUDGET"/>
    <s v="GEN O M: OTHER"/>
    <s v="P42100: GENERATION"/>
    <n v="19250"/>
    <n v="19311"/>
    <n v="21071"/>
    <n v="18875"/>
    <n v="19383"/>
    <n v="19367"/>
    <n v="18110"/>
    <n v="21791"/>
    <n v="20155"/>
    <n v="19685"/>
    <n v="18711"/>
    <n v="16857"/>
    <n v="232564"/>
    <n v="0"/>
    <n v="174423"/>
  </r>
  <r>
    <s v="PPLETO: TOTAL OPERATING EXPENSE"/>
    <m/>
    <n v="926116"/>
    <s v="RETIREMENT INCOME EXPENSE - BURDENS"/>
    <x v="1"/>
    <s v="0321 - TRIMBLE COUNTY 2 - GENERATION"/>
    <x v="7"/>
    <s v="PLTL: TOTAL LABOR"/>
    <s v="MA41KU"/>
    <s v="MA41KU TC2"/>
    <s v="OTHER"/>
    <s v="P42100: GENERATION"/>
    <n v="19311"/>
    <n v="18337"/>
    <n v="20004"/>
    <n v="16885"/>
    <n v="19422"/>
    <n v="18629"/>
    <n v="17433"/>
    <n v="20970"/>
    <n v="18091"/>
    <n v="19989"/>
    <n v="18009"/>
    <n v="15189"/>
    <n v="222268"/>
    <n v="0"/>
    <n v="166701"/>
  </r>
  <r>
    <s v="PPLETO: TOTAL OPERATING EXPENSE"/>
    <m/>
    <n v="514100"/>
    <s v="MTCE-MISC/STM PLANT"/>
    <x v="1"/>
    <s v="0321 - TRIMBLE COUNTY 2 - GENERATION"/>
    <x v="0"/>
    <s v="PLTL: TOTAL LABOR"/>
    <s v="MA41KU"/>
    <s v="MA41KU TC2"/>
    <s v="OTHER"/>
    <s v="P42100: GENERATION"/>
    <n v="19311"/>
    <n v="17370"/>
    <n v="17235"/>
    <n v="17923"/>
    <n v="17617"/>
    <n v="16592"/>
    <n v="18145"/>
    <n v="18836"/>
    <n v="18097"/>
    <n v="19625"/>
    <n v="14776"/>
    <n v="15925"/>
    <n v="211452"/>
    <n v="0"/>
    <n v="158589"/>
  </r>
  <r>
    <s v="PPLETO: TOTAL OPERATING EXPENSE"/>
    <m/>
    <n v="513100"/>
    <s v="MTCE-ELECTRIC PLANT"/>
    <x v="1"/>
    <s v="0321 - TRIMBLE COUNTY 2 - GENERATION"/>
    <x v="1"/>
    <s v="PNTL: TOTAL NON-LABOR"/>
    <s v="MA41KU"/>
    <s v="MA41KU TC2"/>
    <s v="OTHER"/>
    <s v="P42100: GENERATION"/>
    <n v="19396"/>
    <n v="19396"/>
    <n v="19396"/>
    <n v="36831"/>
    <n v="19396"/>
    <n v="36690"/>
    <n v="43055"/>
    <n v="19396"/>
    <n v="-1121"/>
    <n v="111745"/>
    <n v="21510"/>
    <n v="19396"/>
    <n v="365088"/>
    <n v="0"/>
    <n v="273816"/>
  </r>
  <r>
    <s v="PPLETO: TOTAL OPERATING EXPENSE"/>
    <m/>
    <n v="513100"/>
    <s v="MTCE-ELECTRIC PLANT"/>
    <x v="1"/>
    <s v="0321 - TRIMBLE COUNTY 2 - GENERATION"/>
    <x v="4"/>
    <s v="PNTL: TOTAL NON-LABOR"/>
    <s v="MA40LGE"/>
    <s v="MASS ALLOC 40 BUDGET"/>
    <s v="GEN O M: OTHER"/>
    <s v="P42100: GENERATION"/>
    <n v="19486"/>
    <n v="19486"/>
    <n v="19486"/>
    <n v="43007"/>
    <n v="19486"/>
    <n v="20129"/>
    <n v="50719"/>
    <n v="19486"/>
    <n v="-8193"/>
    <n v="85867"/>
    <n v="22337"/>
    <n v="19486"/>
    <n v="330783"/>
    <n v="0"/>
    <n v="248087.25"/>
  </r>
  <r>
    <s v="PPLETO: TOTAL OPERATING EXPENSE"/>
    <m/>
    <n v="500100"/>
    <s v="OPER SUPER/ENG"/>
    <x v="1"/>
    <s v="0321 - TRIMBLE COUNTY 2 - GENERATION"/>
    <x v="8"/>
    <s v="PLTL: TOTAL LABOR"/>
    <s v="TCCOMLABR"/>
    <s v="Company Labor"/>
    <s v="GEN OPS: PLANT OPERATION"/>
    <s v="P42100: GENERATION"/>
    <n v="19507"/>
    <n v="18533"/>
    <n v="17387"/>
    <n v="18047"/>
    <n v="18713"/>
    <n v="15646"/>
    <n v="18192"/>
    <n v="18947"/>
    <n v="17215"/>
    <n v="19727"/>
    <n v="15853"/>
    <n v="14852"/>
    <n v="212619"/>
    <n v="0"/>
    <n v="159464.25"/>
  </r>
  <r>
    <s v="PPLETO: TOTAL OPERATING EXPENSE"/>
    <m/>
    <n v="512015"/>
    <s v="SDRS-COMMON H2O SYS"/>
    <x v="1"/>
    <s v="0301 - TRIMBLE COUNTY COMMON-GENERATION"/>
    <x v="1"/>
    <s v="PNTL: TOTAL NON-LABOR"/>
    <s v="TC000RS-M"/>
    <s v="Limestone Ball Mills"/>
    <s v="GEN MTC: ENVIRONMENTAL"/>
    <s v="P42100: GENERATION"/>
    <n v="19508"/>
    <n v="19508"/>
    <n v="19508"/>
    <n v="19508"/>
    <n v="47938"/>
    <n v="19508"/>
    <n v="19508"/>
    <n v="19508"/>
    <n v="19508"/>
    <n v="50255"/>
    <n v="19508"/>
    <n v="19507"/>
    <n v="293268"/>
    <n v="88679.054995811995"/>
    <n v="131271.94500418799"/>
  </r>
  <r>
    <s v="PPLETO: TOTAL OPERATING EXPENSE"/>
    <m/>
    <n v="506100"/>
    <s v="MISC STM PWR EXP"/>
    <x v="1"/>
    <s v="0301 - TRIMBLE COUNTY COMMON-GENERATION"/>
    <x v="3"/>
    <s v="PLTL: TOTAL LABOR"/>
    <s v="146622LGE"/>
    <s v="TC Comm Ops LGE"/>
    <s v="GEN OPS: PLANT OPERATION"/>
    <s v="P42100: GENERATION"/>
    <n v="19535"/>
    <n v="17545"/>
    <n v="17390"/>
    <n v="18020"/>
    <n v="17653"/>
    <n v="16578"/>
    <n v="18095"/>
    <n v="18915"/>
    <n v="18192"/>
    <n v="19683"/>
    <n v="14782"/>
    <n v="15664"/>
    <n v="212051"/>
    <n v="64120.471005758998"/>
    <n v="94917.778994241002"/>
  </r>
  <r>
    <s v="PPLETO: TOTAL OPERATING EXPENSE"/>
    <m/>
    <n v="502100"/>
    <s v="STM EXP(EX SDRS.SPP)"/>
    <x v="1"/>
    <s v="0301 - TRIMBLE COUNTY COMMON-GENERATION"/>
    <x v="7"/>
    <s v="PLTL: TOTAL LABOR"/>
    <s v="TC-PWOPS"/>
    <s v="TC PWS OPERATIONS"/>
    <s v="GEN OPS: PROCESS WATER"/>
    <s v="P42100: GENERATION"/>
    <n v="19590"/>
    <n v="18648"/>
    <n v="20316"/>
    <n v="17293"/>
    <n v="19913"/>
    <n v="19144"/>
    <n v="17806"/>
    <n v="21147"/>
    <n v="18217"/>
    <n v="20233"/>
    <n v="18178"/>
    <n v="15866"/>
    <n v="226351"/>
    <n v="68444.538024458991"/>
    <n v="101318.71197554101"/>
  </r>
  <r>
    <s v="PPLETO: TOTAL OPERATING EXPENSE"/>
    <m/>
    <n v="506109"/>
    <s v="SORBENT INJECTION OPERATION"/>
    <x v="1"/>
    <s v="0301 - TRIMBLE COUNTY COMMON-GENERATION"/>
    <x v="2"/>
    <s v="PNTL: TOTAL NON-LABOR"/>
    <s v="TC-SO3OPS"/>
    <s v="TC SO3 OPS"/>
    <s v="GEN OPS: ENVIRONMENTAL"/>
    <s v="P42100: GENERATION"/>
    <n v="19773"/>
    <n v="19773"/>
    <n v="19773"/>
    <n v="19773"/>
    <n v="19773"/>
    <n v="19773"/>
    <n v="19773"/>
    <n v="19773"/>
    <n v="19773"/>
    <n v="19773"/>
    <n v="19773"/>
    <n v="19773"/>
    <n v="237270"/>
    <n v="71746.250456430003"/>
    <n v="106206.24954357"/>
  </r>
  <r>
    <s v="PPLETO: TOTAL OPERATING EXPENSE"/>
    <m/>
    <n v="506109"/>
    <s v="SORBENT INJECTION OPERATION"/>
    <x v="1"/>
    <s v="0321 - TRIMBLE COUNTY 2 - GENERATION"/>
    <x v="2"/>
    <s v="PNTL: TOTAL NON-LABOR"/>
    <s v="TCHLIMOPS"/>
    <s v="TC Hydrated Lime Operations"/>
    <s v="GEN OPS: ENVIRONMENTAL"/>
    <s v="P42100: GENERATION"/>
    <n v="19773"/>
    <n v="19773"/>
    <n v="19773"/>
    <n v="19773"/>
    <n v="19773"/>
    <n v="19773"/>
    <n v="19773"/>
    <n v="19773"/>
    <n v="19773"/>
    <n v="19773"/>
    <n v="19773"/>
    <n v="19773"/>
    <n v="237270"/>
    <n v="0"/>
    <n v="177952.5"/>
  </r>
  <r>
    <s v="PPLETO: TOTAL OPERATING EXPENSE"/>
    <m/>
    <n v="513100"/>
    <s v="MTCE-ELECTRIC PLANT"/>
    <x v="1"/>
    <s v="0321 - TRIMBLE COUNTY 2 - GENERATION"/>
    <x v="2"/>
    <s v="PNTL: TOTAL NON-LABOR"/>
    <s v="MA41KU"/>
    <s v="MA41KU TC2"/>
    <s v="OTHER"/>
    <s v="P42100: GENERATION"/>
    <n v="19882"/>
    <n v="19882"/>
    <n v="19882"/>
    <n v="969339"/>
    <n v="19882"/>
    <n v="37693"/>
    <n v="44074"/>
    <n v="19882"/>
    <n v="-1251"/>
    <n v="114978"/>
    <n v="22058"/>
    <n v="19882"/>
    <n v="1306181"/>
    <n v="0"/>
    <n v="979635.75"/>
  </r>
  <r>
    <s v="PPLETO: TOTAL OPERATING EXPENSE"/>
    <m/>
    <n v="514100"/>
    <s v="MTCE-MISC/STM PLANT"/>
    <x v="1"/>
    <s v="0321 - TRIMBLE COUNTY 2 - GENERATION"/>
    <x v="1"/>
    <s v="PLTL: TOTAL LABOR"/>
    <s v="MA41KU"/>
    <s v="MA41KU TC2"/>
    <s v="OTHER"/>
    <s v="P42100: GENERATION"/>
    <n v="19890"/>
    <n v="17891"/>
    <n v="17752"/>
    <n v="18461"/>
    <n v="18145"/>
    <n v="17090"/>
    <n v="18689"/>
    <n v="19401"/>
    <n v="18640"/>
    <n v="20213"/>
    <n v="15219"/>
    <n v="16403"/>
    <n v="217795"/>
    <n v="0"/>
    <n v="163346.25"/>
  </r>
  <r>
    <s v="PPLETO: TOTAL OPERATING EXPENSE"/>
    <m/>
    <n v="512015"/>
    <s v="SDRS-COMMON H2O SYS"/>
    <x v="1"/>
    <s v="0301 - TRIMBLE COUNTY COMMON-GENERATION"/>
    <x v="2"/>
    <s v="PNTL: TOTAL NON-LABOR"/>
    <s v="TC000RS-M"/>
    <s v="Limestone Ball Mills"/>
    <s v="GEN MTC: ENVIRONMENTAL"/>
    <s v="P42100: GENERATION"/>
    <n v="19898"/>
    <n v="19898"/>
    <n v="19898"/>
    <n v="19898"/>
    <n v="48896"/>
    <n v="19898"/>
    <n v="19898"/>
    <n v="19898"/>
    <n v="19898"/>
    <n v="51566"/>
    <n v="19898"/>
    <n v="19897"/>
    <n v="299438"/>
    <n v="90544.75384234199"/>
    <n v="134033.746157658"/>
  </r>
  <r>
    <s v="PPLETO: TOTAL OPERATING EXPENSE"/>
    <m/>
    <n v="506900"/>
    <s v="MISC STM PWR EXP - INDIRECT"/>
    <x v="1"/>
    <s v="0321 - TRIMBLE COUNTY 2 - GENERATION"/>
    <x v="5"/>
    <s v="PNTL: TOTAL NON-LABOR"/>
    <s v="MA41KU"/>
    <s v="MA41KU TC2"/>
    <s v="OTHER"/>
    <s v="P42100: GENERATION"/>
    <n v="19935"/>
    <n v="20314"/>
    <n v="19621"/>
    <n v="20502"/>
    <n v="19269"/>
    <n v="25918"/>
    <n v="30601"/>
    <n v="28663"/>
    <n v="37339"/>
    <n v="32874"/>
    <n v="32001"/>
    <n v="31152"/>
    <n v="318188"/>
    <n v="0"/>
    <n v="238641"/>
  </r>
  <r>
    <s v="PPLETO: TOTAL OPERATING EXPENSE"/>
    <m/>
    <n v="500100"/>
    <s v="OPER SUPER/ENG"/>
    <x v="1"/>
    <s v="0321 - TRIMBLE COUNTY 2 - GENERATION"/>
    <x v="9"/>
    <s v="PLTL: TOTAL LABOR"/>
    <s v="TCCOMLABR"/>
    <s v="Company Labor"/>
    <s v="GEN OPS: PLANT OPERATION"/>
    <s v="P42100: GENERATION"/>
    <n v="20006"/>
    <n v="17978"/>
    <n v="17830"/>
    <n v="18505"/>
    <n v="18155"/>
    <n v="17072"/>
    <n v="18650"/>
    <n v="19432"/>
    <n v="18684"/>
    <n v="20232"/>
    <n v="15217"/>
    <n v="16247"/>
    <n v="218009"/>
    <n v="0"/>
    <n v="163506.75"/>
  </r>
  <r>
    <s v="PPLETO: TOTAL OPERATING EXPENSE"/>
    <m/>
    <n v="506100"/>
    <s v="MISC STM PWR EXP"/>
    <x v="1"/>
    <s v="0301 - TRIMBLE COUNTY COMMON-GENERATION"/>
    <x v="4"/>
    <s v="PLTL: TOTAL LABOR"/>
    <s v="146622LGE"/>
    <s v="TC Comm Ops LGE"/>
    <s v="GEN OPS: PLANT OPERATION"/>
    <s v="P42100: GENERATION"/>
    <n v="20121"/>
    <n v="18072"/>
    <n v="17912"/>
    <n v="18561"/>
    <n v="18183"/>
    <n v="17075"/>
    <n v="18639"/>
    <n v="19483"/>
    <n v="18739"/>
    <n v="20274"/>
    <n v="15226"/>
    <n v="16134"/>
    <n v="218420"/>
    <n v="66046.343931779993"/>
    <n v="97768.656068220007"/>
  </r>
  <r>
    <s v="PPLETO: TOTAL OPERATING EXPENSE"/>
    <m/>
    <n v="512015"/>
    <s v="SDRS-COMMON H2O SYS"/>
    <x v="1"/>
    <s v="0301 - TRIMBLE COUNTY COMMON-GENERATION"/>
    <x v="3"/>
    <s v="PNTL: TOTAL NON-LABOR"/>
    <s v="TC000RS-M"/>
    <s v="Limestone Ball Mills"/>
    <s v="GEN MTC: ENVIRONMENTAL"/>
    <s v="P42100: GENERATION"/>
    <n v="20295"/>
    <n v="20295"/>
    <n v="20295"/>
    <n v="20295"/>
    <n v="49873"/>
    <n v="20295"/>
    <n v="20295"/>
    <n v="20295"/>
    <n v="20295"/>
    <n v="52914"/>
    <n v="20295"/>
    <n v="20294"/>
    <n v="305739"/>
    <n v="92450.064771350997"/>
    <n v="136854.185228649"/>
  </r>
  <r>
    <s v="PPLETO: TOTAL OPERATING EXPENSE"/>
    <m/>
    <n v="506109"/>
    <s v="SORBENT INJECTION OPERATION"/>
    <x v="1"/>
    <s v="0301 - TRIMBLE COUNTY COMMON-GENERATION"/>
    <x v="3"/>
    <s v="PNTL: TOTAL NON-LABOR"/>
    <s v="TC-SO3OPS"/>
    <s v="TC SO3 OPS"/>
    <s v="GEN OPS: ENVIRONMENTAL"/>
    <s v="P42100: GENERATION"/>
    <n v="20366"/>
    <n v="20366"/>
    <n v="20366"/>
    <n v="20366"/>
    <n v="20366"/>
    <n v="20366"/>
    <n v="20366"/>
    <n v="20366"/>
    <n v="20366"/>
    <n v="20366"/>
    <n v="20366"/>
    <n v="20366"/>
    <n v="244393"/>
    <n v="73900.119643436992"/>
    <n v="109394.63035656301"/>
  </r>
  <r>
    <s v="PPLETO: TOTAL OPERATING EXPENSE"/>
    <m/>
    <n v="506109"/>
    <s v="SORBENT INJECTION OPERATION"/>
    <x v="1"/>
    <s v="0321 - TRIMBLE COUNTY 2 - GENERATION"/>
    <x v="3"/>
    <s v="PNTL: TOTAL NON-LABOR"/>
    <s v="TCHLIMOPS"/>
    <s v="TC Hydrated Lime Operations"/>
    <s v="GEN OPS: ENVIRONMENTAL"/>
    <s v="P42100: GENERATION"/>
    <n v="20366"/>
    <n v="20366"/>
    <n v="20366"/>
    <n v="20366"/>
    <n v="20366"/>
    <n v="20366"/>
    <n v="20366"/>
    <n v="20366"/>
    <n v="20366"/>
    <n v="20366"/>
    <n v="20366"/>
    <n v="20366"/>
    <n v="244393"/>
    <n v="0"/>
    <n v="183294.75"/>
  </r>
  <r>
    <s v="PPLETO: TOTAL OPERATING EXPENSE"/>
    <m/>
    <n v="513100"/>
    <s v="MTCE-ELECTRIC PLANT"/>
    <x v="1"/>
    <s v="0321 - TRIMBLE COUNTY 2 - GENERATION"/>
    <x v="3"/>
    <s v="PNTL: TOTAL NON-LABOR"/>
    <s v="MA41KU"/>
    <s v="MA41KU TC2"/>
    <s v="OTHER"/>
    <s v="P42100: GENERATION"/>
    <n v="20380"/>
    <n v="20380"/>
    <n v="20380"/>
    <n v="38876"/>
    <n v="20380"/>
    <n v="38726"/>
    <n v="45118"/>
    <n v="20380"/>
    <n v="-1387"/>
    <n v="118311"/>
    <n v="22622"/>
    <n v="20380"/>
    <n v="384543"/>
    <n v="0"/>
    <n v="288407.25"/>
  </r>
  <r>
    <s v="PPLETO: TOTAL OPERATING EXPENSE"/>
    <m/>
    <n v="501990"/>
    <s v="FUEL HANDLING - INDIRECT"/>
    <x v="1"/>
    <s v="0321 - TRIMBLE COUNTY 2 - GENERATION"/>
    <x v="5"/>
    <s v="PLTL: TOTAL LABOR"/>
    <s v="MA41KU"/>
    <s v="MA41KU TC2"/>
    <s v="OTHER"/>
    <s v="P42100: GENERATION"/>
    <n v="20448"/>
    <n v="20475"/>
    <n v="22371"/>
    <n v="20800"/>
    <n v="19531"/>
    <n v="20350"/>
    <n v="19808"/>
    <n v="21839"/>
    <n v="20997"/>
    <n v="20702"/>
    <n v="19428"/>
    <n v="18292"/>
    <n v="245043"/>
    <n v="0"/>
    <n v="183782.25"/>
  </r>
  <r>
    <s v="PPLETO: TOTAL OPERATING EXPENSE"/>
    <m/>
    <n v="514100"/>
    <s v="MTCE-MISC/STM PLANT"/>
    <x v="1"/>
    <s v="0321 - TRIMBLE COUNTY 2 - GENERATION"/>
    <x v="2"/>
    <s v="PLTL: TOTAL LABOR"/>
    <s v="MA41KU"/>
    <s v="MA41KU TC2"/>
    <s v="OTHER"/>
    <s v="P42100: GENERATION"/>
    <n v="20486"/>
    <n v="18428"/>
    <n v="18284"/>
    <n v="19014"/>
    <n v="18689"/>
    <n v="17602"/>
    <n v="19250"/>
    <n v="19983"/>
    <n v="19199"/>
    <n v="20819"/>
    <n v="15675"/>
    <n v="16895"/>
    <n v="224324"/>
    <n v="0"/>
    <n v="168243"/>
  </r>
  <r>
    <s v="PPLETO: TOTAL OPERATING EXPENSE"/>
    <m/>
    <n v="501990"/>
    <s v="FUEL HANDLING - INDIRECT"/>
    <x v="1"/>
    <s v="0311 - TRIMBLE COUNTY 1 - GENERATION"/>
    <x v="8"/>
    <s v="PLTL: TOTAL LABOR"/>
    <s v="MA40LGE"/>
    <s v="MASS ALLOC 40 BUDGET"/>
    <s v="GEN O M: OTHER"/>
    <s v="P42100: GENERATION"/>
    <n v="20600"/>
    <n v="19546"/>
    <n v="18329"/>
    <n v="19012"/>
    <n v="19708"/>
    <n v="16425"/>
    <n v="19126"/>
    <n v="19951"/>
    <n v="18117"/>
    <n v="20775"/>
    <n v="16671"/>
    <n v="15539"/>
    <n v="223799"/>
    <n v="167849.25"/>
    <n v="0"/>
  </r>
  <r>
    <s v="PPLETO: TOTAL OPERATING EXPENSE"/>
    <m/>
    <n v="500100"/>
    <s v="OPER SUPER/ENG"/>
    <x v="1"/>
    <s v="0321 - TRIMBLE COUNTY 2 - GENERATION"/>
    <x v="0"/>
    <s v="PLTL: TOTAL LABOR"/>
    <s v="TCCOMLABR"/>
    <s v="Company Labor"/>
    <s v="GEN OPS: PLANT OPERATION"/>
    <s v="P42100: GENERATION"/>
    <n v="20606"/>
    <n v="18517"/>
    <n v="18365"/>
    <n v="19061"/>
    <n v="18700"/>
    <n v="17584"/>
    <n v="19210"/>
    <n v="20015"/>
    <n v="19245"/>
    <n v="20839"/>
    <n v="15674"/>
    <n v="16734"/>
    <n v="224549"/>
    <n v="0"/>
    <n v="168411.75"/>
  </r>
  <r>
    <s v="PPLETO: TOTAL OPERATING EXPENSE"/>
    <m/>
    <n v="512015"/>
    <s v="SDRS-COMMON H2O SYS"/>
    <x v="1"/>
    <s v="0301 - TRIMBLE COUNTY COMMON-GENERATION"/>
    <x v="4"/>
    <s v="PNTL: TOTAL NON-LABOR"/>
    <s v="TC000RS-M"/>
    <s v="Limestone Ball Mills"/>
    <s v="GEN MTC: ENVIRONMENTAL"/>
    <s v="P42100: GENERATION"/>
    <n v="20702"/>
    <n v="20702"/>
    <n v="20702"/>
    <n v="20702"/>
    <n v="50873"/>
    <n v="20702"/>
    <n v="20702"/>
    <n v="20702"/>
    <n v="20702"/>
    <n v="54301"/>
    <n v="20702"/>
    <n v="20701"/>
    <n v="312194"/>
    <n v="94401.942575945999"/>
    <n v="139743.55742405402"/>
  </r>
  <r>
    <s v="PPLETO: TOTAL OPERATING EXPENSE"/>
    <m/>
    <n v="513100"/>
    <s v="MTCE-ELECTRIC PLANT"/>
    <x v="1"/>
    <s v="0301 - TRIMBLE COUNTY COMMON-GENERATION"/>
    <x v="8"/>
    <s v="PNTL: TOTAL NON-LABOR"/>
    <s v="TC000CU-"/>
    <s v="Computers, Connection"/>
    <s v="GEN MTC: ALL OTHER MAINT."/>
    <s v="P42100: GENERATION"/>
    <n v="20817"/>
    <n v="20817"/>
    <n v="20817"/>
    <n v="20817"/>
    <n v="20817"/>
    <n v="20817"/>
    <n v="20817"/>
    <n v="20817"/>
    <n v="20817"/>
    <n v="20817"/>
    <n v="20817"/>
    <n v="20817"/>
    <n v="249804"/>
    <n v="75536.310317436"/>
    <n v="111816.689682564"/>
  </r>
  <r>
    <s v="PPLETO: TOTAL OPERATING EXPENSE"/>
    <m/>
    <n v="926102"/>
    <s v="401K EXPENSE - BURDENS"/>
    <x v="1"/>
    <s v="0321 - TRIMBLE COUNTY 2 - GENERATION"/>
    <x v="5"/>
    <s v="PLTL: TOTAL LABOR"/>
    <s v="MA41KU"/>
    <s v="MA41KU TC2"/>
    <s v="OTHER"/>
    <s v="P42100: GENERATION"/>
    <n v="20890"/>
    <n v="20953"/>
    <n v="22868"/>
    <n v="21403"/>
    <n v="20215"/>
    <n v="21088"/>
    <n v="20637"/>
    <n v="22610"/>
    <n v="21611"/>
    <n v="21419"/>
    <n v="20073"/>
    <n v="19367"/>
    <n v="253134"/>
    <n v="0"/>
    <n v="189850.5"/>
  </r>
  <r>
    <s v="PPLETO: TOTAL OPERATING EXPENSE"/>
    <m/>
    <n v="513100"/>
    <s v="MTCE-ELECTRIC PLANT"/>
    <x v="1"/>
    <s v="0321 - TRIMBLE COUNTY 2 - GENERATION"/>
    <x v="4"/>
    <s v="PNTL: TOTAL NON-LABOR"/>
    <s v="MA41KU"/>
    <s v="MA41KU TC2"/>
    <s v="OTHER"/>
    <s v="P42100: GENERATION"/>
    <n v="20891"/>
    <n v="20891"/>
    <n v="20891"/>
    <n v="39943"/>
    <n v="20891"/>
    <n v="39789"/>
    <n v="46190"/>
    <n v="20891"/>
    <n v="-1529"/>
    <n v="121743"/>
    <n v="23201"/>
    <n v="20891"/>
    <n v="394686"/>
    <n v="0"/>
    <n v="296014.5"/>
  </r>
  <r>
    <s v="PPLETO: TOTAL OPERATING EXPENSE"/>
    <m/>
    <n v="514100"/>
    <s v="MTCE-MISC/STM PLANT"/>
    <x v="1"/>
    <s v="0321 - TRIMBLE COUNTY 2 - GENERATION"/>
    <x v="7"/>
    <s v="PLTL: TOTAL LABOR"/>
    <s v="MA40LGE"/>
    <s v="MASS ALLOC 40 BUDGET"/>
    <s v="GEN O M: OTHER"/>
    <s v="P42100: GENERATION"/>
    <n v="20914"/>
    <n v="19855"/>
    <n v="21661"/>
    <n v="18260"/>
    <n v="21004"/>
    <n v="20139"/>
    <n v="18547"/>
    <n v="22374"/>
    <n v="19297"/>
    <n v="21313"/>
    <n v="19197"/>
    <n v="16087"/>
    <n v="238648"/>
    <n v="0"/>
    <n v="178986"/>
  </r>
  <r>
    <s v="PPLETO: TOTAL OPERATING EXPENSE"/>
    <m/>
    <n v="506109"/>
    <s v="SORBENT INJECTION OPERATION"/>
    <x v="1"/>
    <s v="0301 - TRIMBLE COUNTY COMMON-GENERATION"/>
    <x v="4"/>
    <s v="PNTL: TOTAL NON-LABOR"/>
    <s v="TC-SO3OPS"/>
    <s v="TC SO3 OPS"/>
    <s v="GEN OPS: ENVIRONMENTAL"/>
    <s v="P42100: GENERATION"/>
    <n v="20978"/>
    <n v="20978"/>
    <n v="20978"/>
    <n v="20978"/>
    <n v="20978"/>
    <n v="20978"/>
    <n v="20978"/>
    <n v="20978"/>
    <n v="20978"/>
    <n v="20978"/>
    <n v="20978"/>
    <n v="20978"/>
    <n v="251732"/>
    <n v="76119.303409187996"/>
    <n v="112679.696590812"/>
  </r>
  <r>
    <s v="PPLETO: TOTAL OPERATING EXPENSE"/>
    <m/>
    <n v="506109"/>
    <s v="SORBENT INJECTION OPERATION"/>
    <x v="1"/>
    <s v="0321 - TRIMBLE COUNTY 2 - GENERATION"/>
    <x v="4"/>
    <s v="PNTL: TOTAL NON-LABOR"/>
    <s v="TCHLIMOPS"/>
    <s v="TC Hydrated Lime Operations"/>
    <s v="GEN OPS: ENVIRONMENTAL"/>
    <s v="P42100: GENERATION"/>
    <n v="20978"/>
    <n v="20978"/>
    <n v="20978"/>
    <n v="20978"/>
    <n v="20978"/>
    <n v="20978"/>
    <n v="20978"/>
    <n v="20978"/>
    <n v="20978"/>
    <n v="20978"/>
    <n v="20978"/>
    <n v="20978"/>
    <n v="251732"/>
    <n v="0"/>
    <n v="188799"/>
  </r>
  <r>
    <s v="PPLETO: TOTAL OPERATING EXPENSE"/>
    <m/>
    <n v="501990"/>
    <s v="FUEL HANDLING - INDIRECT"/>
    <x v="1"/>
    <s v="0321 - TRIMBLE COUNTY 2 - GENERATION"/>
    <x v="6"/>
    <s v="PLTL: TOTAL LABOR"/>
    <s v="MA41KU"/>
    <s v="MA41KU TC2"/>
    <s v="OTHER"/>
    <s v="P42100: GENERATION"/>
    <n v="21006"/>
    <n v="21011"/>
    <n v="22976"/>
    <n v="20445"/>
    <n v="20935"/>
    <n v="20868"/>
    <n v="19396"/>
    <n v="23614"/>
    <n v="21850"/>
    <n v="21235"/>
    <n v="20229"/>
    <n v="17804"/>
    <n v="251369"/>
    <n v="0"/>
    <n v="188526.75"/>
  </r>
  <r>
    <s v="PPLETO: TOTAL OPERATING EXPENSE"/>
    <m/>
    <n v="513100"/>
    <s v="MTCE-ELECTRIC PLANT"/>
    <x v="1"/>
    <s v="0301 - TRIMBLE COUNTY COMMON-GENERATION"/>
    <x v="9"/>
    <s v="PNTL: TOTAL NON-LABOR"/>
    <s v="TC000CU-"/>
    <s v="Computers, Connection"/>
    <s v="GEN MTC: ALL OTHER MAINT."/>
    <s v="P42100: GENERATION"/>
    <n v="21017"/>
    <n v="21017"/>
    <n v="21017"/>
    <n v="21017"/>
    <n v="21017"/>
    <n v="21017"/>
    <n v="21017"/>
    <n v="21017"/>
    <n v="21017"/>
    <n v="21017"/>
    <n v="21017"/>
    <n v="21017"/>
    <n v="252204"/>
    <n v="76262.027859035996"/>
    <n v="112890.972140964"/>
  </r>
  <r>
    <s v="PPLETO: TOTAL OPERATING EXPENSE"/>
    <m/>
    <n v="926101"/>
    <s v="PENSION SERVICE COST - BURDENS"/>
    <x v="1"/>
    <s v="0321 - TRIMBLE COUNTY 2 - GENERATION"/>
    <x v="9"/>
    <s v="PLTL: TOTAL LABOR"/>
    <s v="MA41KU"/>
    <s v="MA41KU TC2"/>
    <s v="OTHER"/>
    <s v="P42100: GENERATION"/>
    <n v="21064"/>
    <n v="18954"/>
    <n v="18812"/>
    <n v="19576"/>
    <n v="19255"/>
    <n v="18146"/>
    <n v="19851"/>
    <n v="20575"/>
    <n v="19764"/>
    <n v="21441"/>
    <n v="16161"/>
    <n v="17482"/>
    <n v="231081"/>
    <n v="0"/>
    <n v="173310.75"/>
  </r>
  <r>
    <s v="PPLETO: TOTAL OPERATING EXPENSE"/>
    <m/>
    <n v="514100"/>
    <s v="MTCE-MISC/STM PLANT"/>
    <x v="1"/>
    <s v="0321 - TRIMBLE COUNTY 2 - GENERATION"/>
    <x v="3"/>
    <s v="PLTL: TOTAL LABOR"/>
    <s v="MA41KU"/>
    <s v="MA41KU TC2"/>
    <s v="OTHER"/>
    <s v="P42100: GENERATION"/>
    <n v="21101"/>
    <n v="18981"/>
    <n v="18833"/>
    <n v="19585"/>
    <n v="19250"/>
    <n v="18130"/>
    <n v="19827"/>
    <n v="20583"/>
    <n v="19775"/>
    <n v="21444"/>
    <n v="16146"/>
    <n v="17402"/>
    <n v="231057"/>
    <n v="0"/>
    <n v="173292.75"/>
  </r>
  <r>
    <s v="PPLETO: TOTAL OPERATING EXPENSE"/>
    <m/>
    <n v="501990"/>
    <s v="FUEL HANDLING - INDIRECT"/>
    <x v="1"/>
    <s v="0311 - TRIMBLE COUNTY 1 - GENERATION"/>
    <x v="9"/>
    <s v="PLTL: TOTAL LABOR"/>
    <s v="MA40LGE"/>
    <s v="MASS ALLOC 40 BUDGET"/>
    <s v="GEN O M: OTHER"/>
    <s v="P42100: GENERATION"/>
    <n v="21132"/>
    <n v="18951"/>
    <n v="18799"/>
    <n v="19494"/>
    <n v="19103"/>
    <n v="17933"/>
    <n v="19599"/>
    <n v="20457"/>
    <n v="19676"/>
    <n v="21300"/>
    <n v="15987"/>
    <n v="17002"/>
    <n v="229434"/>
    <n v="172075.5"/>
    <n v="0"/>
  </r>
  <r>
    <s v="PPLETO: TOTAL OPERATING EXPENSE"/>
    <m/>
    <n v="502100"/>
    <s v="STM EXP(EX SDRS.SPP)"/>
    <x v="1"/>
    <s v="0301 - TRIMBLE COUNTY COMMON-GENERATION"/>
    <x v="8"/>
    <s v="PLTL: TOTAL LABOR"/>
    <s v="TC-PWOPS"/>
    <s v="TC PWS OPERATIONS"/>
    <s v="GEN OPS: PROCESS WATER"/>
    <s v="P42100: GENERATION"/>
    <n v="21143"/>
    <n v="20156"/>
    <n v="18959"/>
    <n v="19821"/>
    <n v="20669"/>
    <n v="17467"/>
    <n v="20346"/>
    <n v="20875"/>
    <n v="18910"/>
    <n v="21793"/>
    <n v="17543"/>
    <n v="17267"/>
    <n v="234950"/>
    <n v="71044.723499550004"/>
    <n v="105167.77650045"/>
  </r>
  <r>
    <s v="PPLETO: TOTAL OPERATING EXPENSE"/>
    <m/>
    <n v="500100"/>
    <s v="OPER SUPER/ENG"/>
    <x v="1"/>
    <s v="0321 - TRIMBLE COUNTY 2 - GENERATION"/>
    <x v="1"/>
    <s v="PLTL: TOTAL LABOR"/>
    <s v="TCCOMLABR"/>
    <s v="Company Labor"/>
    <s v="GEN OPS: PLANT OPERATION"/>
    <s v="P42100: GENERATION"/>
    <n v="21224"/>
    <n v="19072"/>
    <n v="18916"/>
    <n v="19632"/>
    <n v="19261"/>
    <n v="18112"/>
    <n v="19786"/>
    <n v="20615"/>
    <n v="19822"/>
    <n v="21464"/>
    <n v="16144"/>
    <n v="17236"/>
    <n v="231286"/>
    <n v="0"/>
    <n v="173464.5"/>
  </r>
  <r>
    <s v="PPLETO: TOTAL OPERATING EXPENSE"/>
    <m/>
    <n v="506109"/>
    <s v="SORBENT INJECTION OPERATION"/>
    <x v="1"/>
    <s v="0321 - TRIMBLE COUNTY 2 - GENERATION"/>
    <x v="6"/>
    <s v="PNTL: TOTAL NON-LABOR"/>
    <s v="MA41KU"/>
    <s v="MA41KU TC2"/>
    <s v="OTHER"/>
    <s v="P42100: GENERATION"/>
    <n v="21297"/>
    <n v="21297"/>
    <n v="21297"/>
    <n v="21297"/>
    <n v="21297"/>
    <n v="21297"/>
    <n v="21297"/>
    <n v="21297"/>
    <n v="21297"/>
    <n v="21297"/>
    <n v="21297"/>
    <n v="21297"/>
    <n v="255567"/>
    <n v="0"/>
    <n v="191675.25"/>
  </r>
  <r>
    <s v="PPLETO: TOTAL OPERATING EXPENSE"/>
    <m/>
    <n v="926101"/>
    <s v="PENSION SERVICE COST - BURDENS"/>
    <x v="1"/>
    <s v="0321 - TRIMBLE COUNTY 2 - GENERATION"/>
    <x v="7"/>
    <s v="PLTL: TOTAL LABOR"/>
    <s v="MA41KU"/>
    <s v="MA41KU TC2"/>
    <s v="OTHER"/>
    <s v="P42100: GENERATION"/>
    <n v="21376"/>
    <n v="20298"/>
    <n v="22143"/>
    <n v="18691"/>
    <n v="21499"/>
    <n v="20622"/>
    <n v="19297"/>
    <n v="23213"/>
    <n v="20026"/>
    <n v="22128"/>
    <n v="19935"/>
    <n v="16814"/>
    <n v="246044"/>
    <n v="0"/>
    <n v="184533"/>
  </r>
  <r>
    <s v="PPLETO: TOTAL OPERATING EXPENSE"/>
    <m/>
    <n v="926101"/>
    <s v="PENSION SERVICE COST - BURDENS"/>
    <x v="1"/>
    <s v="0321 - TRIMBLE COUNTY 2 - GENERATION"/>
    <x v="0"/>
    <s v="PLTL: TOTAL LABOR"/>
    <s v="MA41KU"/>
    <s v="MA41KU TC2"/>
    <s v="OTHER"/>
    <s v="P42100: GENERATION"/>
    <n v="21407"/>
    <n v="19263"/>
    <n v="19117"/>
    <n v="19891"/>
    <n v="19563"/>
    <n v="18435"/>
    <n v="20165"/>
    <n v="20906"/>
    <n v="20082"/>
    <n v="21784"/>
    <n v="16418"/>
    <n v="17750"/>
    <n v="234782"/>
    <n v="0"/>
    <n v="176086.5"/>
  </r>
  <r>
    <s v="PPLETO: TOTAL OPERATING EXPENSE"/>
    <m/>
    <n v="926101"/>
    <s v="PENSION SERVICE COST - BURDENS"/>
    <x v="1"/>
    <s v="0321 - TRIMBLE COUNTY 2 - GENERATION"/>
    <x v="6"/>
    <s v="PLTL: TOTAL LABOR"/>
    <s v="MA41KU"/>
    <s v="MA41KU TC2"/>
    <s v="OTHER"/>
    <s v="P42100: GENERATION"/>
    <n v="21478"/>
    <n v="21545"/>
    <n v="23507"/>
    <n v="21073"/>
    <n v="21648"/>
    <n v="21633"/>
    <n v="20248"/>
    <n v="24325"/>
    <n v="22498"/>
    <n v="21987"/>
    <n v="20899"/>
    <n v="18889"/>
    <n v="259730"/>
    <n v="0"/>
    <n v="194797.5"/>
  </r>
  <r>
    <s v="PPLETO: TOTAL OPERATING EXPENSE"/>
    <m/>
    <n v="926102"/>
    <s v="401K EXPENSE - BURDENS"/>
    <x v="1"/>
    <s v="0321 - TRIMBLE COUNTY 2 - GENERATION"/>
    <x v="6"/>
    <s v="PLTL: TOTAL LABOR"/>
    <s v="MA41KU"/>
    <s v="MA41KU TC2"/>
    <s v="OTHER"/>
    <s v="P42100: GENERATION"/>
    <n v="21507"/>
    <n v="21574"/>
    <n v="23539"/>
    <n v="21101"/>
    <n v="21677"/>
    <n v="21662"/>
    <n v="20275"/>
    <n v="24358"/>
    <n v="22528"/>
    <n v="22017"/>
    <n v="20927"/>
    <n v="18914"/>
    <n v="260079"/>
    <n v="0"/>
    <n v="195059.25"/>
  </r>
  <r>
    <s v="PPLETO: TOTAL OPERATING EXPENSE"/>
    <m/>
    <n v="513100"/>
    <s v="MTCE-ELECTRIC PLANT"/>
    <x v="1"/>
    <s v="0301 - TRIMBLE COUNTY COMMON-GENERATION"/>
    <x v="0"/>
    <s v="PNTL: TOTAL NON-LABOR"/>
    <s v="TC000CU-"/>
    <s v="Computers, Connection"/>
    <s v="GEN MTC: ALL OTHER MAINT."/>
    <s v="P42100: GENERATION"/>
    <n v="21628"/>
    <n v="21628"/>
    <n v="21628"/>
    <n v="21628"/>
    <n v="21628"/>
    <n v="21628"/>
    <n v="21628"/>
    <n v="21628"/>
    <n v="21628"/>
    <n v="21628"/>
    <n v="21628"/>
    <n v="21628"/>
    <n v="259530"/>
    <n v="78477.280654770002"/>
    <n v="116170.21934523"/>
  </r>
  <r>
    <s v="PPLETO: TOTAL OPERATING EXPENSE"/>
    <m/>
    <n v="502100"/>
    <s v="STM EXP(EX SDRS.SPP)"/>
    <x v="1"/>
    <s v="0301 - TRIMBLE COUNTY COMMON-GENERATION"/>
    <x v="9"/>
    <s v="PLTL: TOTAL LABOR"/>
    <s v="TC-PWOPS"/>
    <s v="TC PWS OPERATIONS"/>
    <s v="GEN OPS: PROCESS WATER"/>
    <s v="P42100: GENERATION"/>
    <n v="21685"/>
    <n v="19582"/>
    <n v="19443"/>
    <n v="20327"/>
    <n v="20102"/>
    <n v="19006"/>
    <n v="20864"/>
    <n v="21413"/>
    <n v="20489"/>
    <n v="22355"/>
    <n v="16890"/>
    <n v="18792"/>
    <n v="240949"/>
    <n v="72858.714971241003"/>
    <n v="107853.035028759"/>
  </r>
  <r>
    <s v="PPLETO: TOTAL OPERATING EXPENSE"/>
    <m/>
    <n v="514100"/>
    <s v="MTCE-MISC/STM PLANT"/>
    <x v="1"/>
    <s v="0321 - TRIMBLE COUNTY 2 - GENERATION"/>
    <x v="4"/>
    <s v="PLTL: TOTAL LABOR"/>
    <s v="MA41KU"/>
    <s v="MA41KU TC2"/>
    <s v="OTHER"/>
    <s v="P42100: GENERATION"/>
    <n v="21735"/>
    <n v="19551"/>
    <n v="19399"/>
    <n v="20173"/>
    <n v="19828"/>
    <n v="18675"/>
    <n v="20423"/>
    <n v="21201"/>
    <n v="20369"/>
    <n v="22088"/>
    <n v="16631"/>
    <n v="17924"/>
    <n v="237996"/>
    <n v="0"/>
    <n v="178497"/>
  </r>
  <r>
    <s v="PPLETO: TOTAL OPERATING EXPENSE"/>
    <m/>
    <n v="501990"/>
    <s v="FUEL HANDLING - INDIRECT"/>
    <x v="1"/>
    <s v="0311 - TRIMBLE COUNTY 1 - GENERATION"/>
    <x v="0"/>
    <s v="PLTL: TOTAL LABOR"/>
    <s v="MA40LGE"/>
    <s v="MASS ALLOC 40 BUDGET"/>
    <s v="GEN O M: OTHER"/>
    <s v="P42100: GENERATION"/>
    <n v="21766"/>
    <n v="19520"/>
    <n v="19363"/>
    <n v="20079"/>
    <n v="19676"/>
    <n v="18471"/>
    <n v="20187"/>
    <n v="21071"/>
    <n v="20266"/>
    <n v="21939"/>
    <n v="16466"/>
    <n v="17512"/>
    <n v="236317"/>
    <n v="177237.75"/>
    <n v="0"/>
  </r>
  <r>
    <s v="PPLETO: TOTAL OPERATING EXPENSE"/>
    <m/>
    <n v="506100"/>
    <s v="MISC STM PWR EXP"/>
    <x v="1"/>
    <s v="0321 - TRIMBLE COUNTY 2 - GENERATION"/>
    <x v="5"/>
    <s v="PLTL: TOTAL LABOR"/>
    <s v="TCCOMLABR"/>
    <s v="Company Labor"/>
    <s v="GEN OPS: PLANT OPERATION"/>
    <s v="P42100: GENERATION"/>
    <n v="21806"/>
    <n v="21855"/>
    <n v="23851"/>
    <n v="22230"/>
    <n v="20917"/>
    <n v="21800"/>
    <n v="21253"/>
    <n v="23352"/>
    <n v="22447"/>
    <n v="22168"/>
    <n v="20792"/>
    <n v="19713"/>
    <n v="262184"/>
    <n v="0"/>
    <n v="196638"/>
  </r>
  <r>
    <s v="PPLETO: TOTAL OPERATING EXPENSE"/>
    <m/>
    <n v="500100"/>
    <s v="OPER SUPER/ENG"/>
    <x v="1"/>
    <s v="0321 - TRIMBLE COUNTY 2 - GENERATION"/>
    <x v="2"/>
    <s v="PLTL: TOTAL LABOR"/>
    <s v="TCCOMLABR"/>
    <s v="Company Labor"/>
    <s v="GEN OPS: PLANT OPERATION"/>
    <s v="P42100: GENERATION"/>
    <n v="21860"/>
    <n v="19644"/>
    <n v="19483"/>
    <n v="20221"/>
    <n v="19838"/>
    <n v="18655"/>
    <n v="20379"/>
    <n v="21233"/>
    <n v="20416"/>
    <n v="22107"/>
    <n v="16628"/>
    <n v="17753"/>
    <n v="238218"/>
    <n v="0"/>
    <n v="178663.5"/>
  </r>
  <r>
    <s v="PPLETO: TOTAL OPERATING EXPENSE"/>
    <m/>
    <n v="506109"/>
    <s v="SORBENT INJECTION OPERATION"/>
    <x v="1"/>
    <s v="0321 - TRIMBLE COUNTY 2 - GENERATION"/>
    <x v="7"/>
    <s v="PNTL: TOTAL NON-LABOR"/>
    <s v="MA41KU"/>
    <s v="MA41KU TC2"/>
    <s v="OTHER"/>
    <s v="P42100: GENERATION"/>
    <n v="21979"/>
    <n v="21979"/>
    <n v="21979"/>
    <n v="21979"/>
    <n v="21979"/>
    <n v="21979"/>
    <n v="21979"/>
    <n v="21979"/>
    <n v="21979"/>
    <n v="21979"/>
    <n v="21979"/>
    <n v="21979"/>
    <n v="263746"/>
    <n v="0"/>
    <n v="197809.5"/>
  </r>
  <r>
    <s v="PPLETO: TOTAL OPERATING EXPENSE"/>
    <m/>
    <n v="926101"/>
    <s v="PENSION SERVICE COST - BURDENS"/>
    <x v="1"/>
    <s v="0321 - TRIMBLE COUNTY 2 - GENERATION"/>
    <x v="1"/>
    <s v="PLTL: TOTAL LABOR"/>
    <s v="MA41KU"/>
    <s v="MA41KU TC2"/>
    <s v="OTHER"/>
    <s v="P42100: GENERATION"/>
    <n v="22049"/>
    <n v="19841"/>
    <n v="19691"/>
    <n v="20488"/>
    <n v="20150"/>
    <n v="18988"/>
    <n v="20770"/>
    <n v="21533"/>
    <n v="20684"/>
    <n v="22438"/>
    <n v="16911"/>
    <n v="18283"/>
    <n v="241825"/>
    <n v="0"/>
    <n v="181368.75"/>
  </r>
  <r>
    <s v="PPLETO: TOTAL OPERATING EXPENSE"/>
    <m/>
    <n v="926101"/>
    <s v="PENSION SERVICE COST - BURDENS"/>
    <x v="1"/>
    <s v="0321 - TRIMBLE COUNTY 2 - GENERATION"/>
    <x v="8"/>
    <s v="PLTL: TOTAL LABOR"/>
    <s v="MA41KU"/>
    <s v="MA41KU TC2"/>
    <s v="OTHER"/>
    <s v="P42100: GENERATION"/>
    <n v="22247"/>
    <n v="21159"/>
    <n v="19878"/>
    <n v="20697"/>
    <n v="21510"/>
    <n v="18066"/>
    <n v="21017"/>
    <n v="21752"/>
    <n v="19756"/>
    <n v="22671"/>
    <n v="18247"/>
    <n v="17418"/>
    <n v="244417"/>
    <n v="0"/>
    <n v="183312.75"/>
  </r>
  <r>
    <s v="PPLETO: TOTAL OPERATING EXPENSE"/>
    <m/>
    <n v="513100"/>
    <s v="MTCE-ELECTRIC PLANT"/>
    <x v="1"/>
    <s v="0301 - TRIMBLE COUNTY COMMON-GENERATION"/>
    <x v="1"/>
    <s v="PNTL: TOTAL NON-LABOR"/>
    <s v="TC000CU-"/>
    <s v="Computers, Connection"/>
    <s v="GEN MTC: ALL OTHER MAINT."/>
    <s v="P42100: GENERATION"/>
    <n v="22256"/>
    <n v="22256"/>
    <n v="22256"/>
    <n v="22256"/>
    <n v="22256"/>
    <n v="22256"/>
    <n v="22256"/>
    <n v="22256"/>
    <n v="22256"/>
    <n v="22256"/>
    <n v="22256"/>
    <n v="22256"/>
    <n v="267071"/>
    <n v="80757.54564693899"/>
    <n v="119545.70435306101"/>
  </r>
  <r>
    <s v="PPLETO: TOTAL OPERATING EXPENSE"/>
    <m/>
    <n v="506100"/>
    <s v="MISC STM PWR EXP"/>
    <x v="1"/>
    <s v="0321 - TRIMBLE COUNTY 2 - GENERATION"/>
    <x v="6"/>
    <s v="PLTL: TOTAL LABOR"/>
    <s v="TCCOMLABR"/>
    <s v="Company Labor"/>
    <s v="GEN OPS: PLANT OPERATION"/>
    <s v="P42100: GENERATION"/>
    <n v="22325"/>
    <n v="22377"/>
    <n v="24411"/>
    <n v="21773"/>
    <n v="22305"/>
    <n v="22250"/>
    <n v="20716"/>
    <n v="25135"/>
    <n v="23261"/>
    <n v="22642"/>
    <n v="21544"/>
    <n v="19066"/>
    <n v="267806"/>
    <n v="0"/>
    <n v="200854.5"/>
  </r>
  <r>
    <s v="PPLETO: TOTAL OPERATING EXPENSE"/>
    <m/>
    <n v="502100"/>
    <s v="STM EXP(EX SDRS.SPP)"/>
    <x v="1"/>
    <s v="0301 - TRIMBLE COUNTY COMMON-GENERATION"/>
    <x v="0"/>
    <s v="PLTL: TOTAL LABOR"/>
    <s v="TC-PWOPS"/>
    <s v="TC PWS OPERATIONS"/>
    <s v="GEN OPS: PROCESS WATER"/>
    <s v="P42100: GENERATION"/>
    <n v="22336"/>
    <n v="20169"/>
    <n v="20027"/>
    <n v="20937"/>
    <n v="20705"/>
    <n v="19577"/>
    <n v="21490"/>
    <n v="22055"/>
    <n v="21104"/>
    <n v="23026"/>
    <n v="17397"/>
    <n v="19356"/>
    <n v="248178"/>
    <n v="75044.636683001998"/>
    <n v="111088.863316998"/>
  </r>
  <r>
    <s v="PPLETO: TOTAL OPERATING EXPENSE"/>
    <m/>
    <n v="501990"/>
    <s v="FUEL HANDLING - INDIRECT"/>
    <x v="1"/>
    <s v="0311 - TRIMBLE COUNTY 1 - GENERATION"/>
    <x v="1"/>
    <s v="PLTL: TOTAL LABOR"/>
    <s v="MA40LGE"/>
    <s v="MASS ALLOC 40 BUDGET"/>
    <s v="GEN O M: OTHER"/>
    <s v="P42100: GENERATION"/>
    <n v="22419"/>
    <n v="20105"/>
    <n v="19944"/>
    <n v="20681"/>
    <n v="20267"/>
    <n v="19025"/>
    <n v="20793"/>
    <n v="21703"/>
    <n v="20874"/>
    <n v="22597"/>
    <n v="16960"/>
    <n v="18038"/>
    <n v="243406"/>
    <n v="182554.5"/>
    <n v="0"/>
  </r>
  <r>
    <s v="PPLETO: TOTAL OPERATING EXPENSE"/>
    <m/>
    <n v="506109"/>
    <s v="SORBENT INJECTION OPERATION"/>
    <x v="1"/>
    <s v="0321 - TRIMBLE COUNTY 2 - GENERATION"/>
    <x v="8"/>
    <s v="PNTL: TOTAL NON-LABOR"/>
    <s v="MA41KU"/>
    <s v="MA41KU TC2"/>
    <s v="OTHER"/>
    <s v="P42100: GENERATION"/>
    <n v="22467"/>
    <n v="22467"/>
    <n v="22467"/>
    <n v="22467"/>
    <n v="22467"/>
    <n v="22467"/>
    <n v="22467"/>
    <n v="22467"/>
    <n v="22467"/>
    <n v="22467"/>
    <n v="22467"/>
    <n v="22467"/>
    <n v="269609"/>
    <n v="0"/>
    <n v="202206.75"/>
  </r>
  <r>
    <s v="PPLETO: TOTAL OPERATING EXPENSE"/>
    <m/>
    <n v="500100"/>
    <s v="OPER SUPER/ENG"/>
    <x v="1"/>
    <s v="0321 - TRIMBLE COUNTY 2 - GENERATION"/>
    <x v="3"/>
    <s v="PLTL: TOTAL LABOR"/>
    <s v="TCCOMLABR"/>
    <s v="Company Labor"/>
    <s v="GEN OPS: PLANT OPERATION"/>
    <s v="P42100: GENERATION"/>
    <n v="22516"/>
    <n v="20234"/>
    <n v="20067"/>
    <n v="20828"/>
    <n v="20434"/>
    <n v="19215"/>
    <n v="20991"/>
    <n v="21871"/>
    <n v="21029"/>
    <n v="22771"/>
    <n v="17127"/>
    <n v="18286"/>
    <n v="245369"/>
    <n v="0"/>
    <n v="184026.75"/>
  </r>
  <r>
    <s v="PPLETO: TOTAL OPERATING EXPENSE"/>
    <m/>
    <n v="926116"/>
    <s v="RETIREMENT INCOME EXPENSE - BURDENS"/>
    <x v="1"/>
    <s v="0321 - TRIMBLE COUNTY 2 - GENERATION"/>
    <x v="8"/>
    <s v="PLTL: TOTAL LABOR"/>
    <s v="MA41KU"/>
    <s v="MA41KU TC2"/>
    <s v="OTHER"/>
    <s v="P42100: GENERATION"/>
    <n v="22591"/>
    <n v="21487"/>
    <n v="20186"/>
    <n v="21018"/>
    <n v="21843"/>
    <n v="18346"/>
    <n v="21342"/>
    <n v="22088"/>
    <n v="20062"/>
    <n v="23022"/>
    <n v="18530"/>
    <n v="17687"/>
    <n v="248202"/>
    <n v="0"/>
    <n v="186151.5"/>
  </r>
  <r>
    <s v="PPLETO: TOTAL OPERATING EXPENSE"/>
    <m/>
    <n v="514100"/>
    <s v="MTCE-MISC/STM PLANT"/>
    <x v="1"/>
    <s v="0321 - TRIMBLE COUNTY 2 - GENERATION"/>
    <x v="8"/>
    <s v="PLTL: TOTAL LABOR"/>
    <s v="MA40LGE"/>
    <s v="MASS ALLOC 40 BUDGET"/>
    <s v="GEN O M: OTHER"/>
    <s v="P42100: GENERATION"/>
    <n v="22595"/>
    <n v="21486"/>
    <n v="20178"/>
    <n v="21000"/>
    <n v="21816"/>
    <n v="18306"/>
    <n v="21297"/>
    <n v="22069"/>
    <n v="20043"/>
    <n v="22998"/>
    <n v="18499"/>
    <n v="17594"/>
    <n v="247881"/>
    <n v="0"/>
    <n v="185910.75"/>
  </r>
  <r>
    <s v="PPLETO: TOTAL OPERATING EXPENSE"/>
    <m/>
    <n v="500900"/>
    <s v="OPER SUPER/ENG - INDIRECT"/>
    <x v="1"/>
    <s v="0301 - TRIMBLE COUNTY COMMON-GENERATION"/>
    <x v="7"/>
    <s v="PLTL: TOTAL LABOR"/>
    <s v="MA50COM"/>
    <s v="Mass Allocation 50 "/>
    <s v="OTHER"/>
    <s v="P42100: GENERATION"/>
    <n v="22678"/>
    <n v="15579"/>
    <n v="18748"/>
    <n v="5256"/>
    <n v="11871"/>
    <n v="7294"/>
    <n v="-181"/>
    <n v="10552"/>
    <n v="24"/>
    <n v="5708"/>
    <n v="-1632"/>
    <n v="-11580"/>
    <n v="84316"/>
    <n v="25495.666765644"/>
    <n v="37741.333234356003"/>
  </r>
  <r>
    <s v="PPLETO: TOTAL OPERATING EXPENSE"/>
    <m/>
    <n v="926101"/>
    <s v="PENSION SERVICE COST - BURDENS"/>
    <x v="1"/>
    <s v="0321 - TRIMBLE COUNTY 2 - GENERATION"/>
    <x v="2"/>
    <s v="PLTL: TOTAL LABOR"/>
    <s v="MA41KU"/>
    <s v="MA41KU TC2"/>
    <s v="OTHER"/>
    <s v="P42100: GENERATION"/>
    <n v="22710"/>
    <n v="20436"/>
    <n v="20281"/>
    <n v="21102"/>
    <n v="20754"/>
    <n v="19557"/>
    <n v="21393"/>
    <n v="22178"/>
    <n v="21304"/>
    <n v="23110"/>
    <n v="17417"/>
    <n v="18831"/>
    <n v="249074"/>
    <n v="0"/>
    <n v="186805.5"/>
  </r>
  <r>
    <s v="PPLETO: TOTAL OPERATING EXPENSE"/>
    <m/>
    <n v="926101"/>
    <s v="PENSION SERVICE COST - BURDENS"/>
    <x v="1"/>
    <s v="0321 - TRIMBLE COUNTY 2 - GENERATION"/>
    <x v="5"/>
    <s v="PLTL: TOTAL LABOR"/>
    <s v="MA41KU"/>
    <s v="MA41KU TC2"/>
    <s v="OTHER"/>
    <s v="P42100: GENERATION"/>
    <n v="22797"/>
    <n v="22866"/>
    <n v="24956"/>
    <n v="23357"/>
    <n v="22061"/>
    <n v="23014"/>
    <n v="22522"/>
    <n v="24675"/>
    <n v="23584"/>
    <n v="23374"/>
    <n v="21905"/>
    <n v="21135"/>
    <n v="276246"/>
    <n v="0"/>
    <n v="207184.5"/>
  </r>
  <r>
    <s v="PPLETO: TOTAL OPERATING EXPENSE"/>
    <m/>
    <n v="501990"/>
    <s v="FUEL HANDLING - INDIRECT"/>
    <x v="1"/>
    <s v="0321 - TRIMBLE COUNTY 2 - GENERATION"/>
    <x v="7"/>
    <s v="PLTL: TOTAL LABOR"/>
    <s v="MA41KU"/>
    <s v="MA41KU TC2"/>
    <s v="OTHER"/>
    <s v="P42100: GENERATION"/>
    <n v="22863"/>
    <n v="21649"/>
    <n v="23624"/>
    <n v="19788"/>
    <n v="22762"/>
    <n v="21757"/>
    <n v="19920"/>
    <n v="24286"/>
    <n v="20924"/>
    <n v="23069"/>
    <n v="20798"/>
    <n v="17009"/>
    <n v="258448"/>
    <n v="0"/>
    <n v="193836"/>
  </r>
  <r>
    <s v="PPLETO: TOTAL OPERATING EXPENSE"/>
    <m/>
    <n v="513100"/>
    <s v="MTCE-ELECTRIC PLANT"/>
    <x v="1"/>
    <s v="0301 - TRIMBLE COUNTY COMMON-GENERATION"/>
    <x v="2"/>
    <s v="PNTL: TOTAL NON-LABOR"/>
    <s v="TC000CU-"/>
    <s v="Computers, Connection"/>
    <s v="GEN MTC: ALL OTHER MAINT."/>
    <s v="P42100: GENERATION"/>
    <n v="22902"/>
    <n v="22902"/>
    <n v="22902"/>
    <n v="22902"/>
    <n v="22902"/>
    <n v="22902"/>
    <n v="22902"/>
    <n v="22902"/>
    <n v="22902"/>
    <n v="22902"/>
    <n v="22902"/>
    <n v="22902"/>
    <n v="274827"/>
    <n v="83102.822835543004"/>
    <n v="123017.427164457"/>
  </r>
  <r>
    <s v="PPLETO: TOTAL OPERATING EXPENSE"/>
    <m/>
    <n v="502100"/>
    <s v="STM EXP(EX SDRS.SPP)"/>
    <x v="1"/>
    <s v="0301 - TRIMBLE COUNTY COMMON-GENERATION"/>
    <x v="1"/>
    <s v="PLTL: TOTAL LABOR"/>
    <s v="TC-PWOPS"/>
    <s v="TC PWS OPERATIONS"/>
    <s v="GEN OPS: PROCESS WATER"/>
    <s v="P42100: GENERATION"/>
    <n v="23006"/>
    <n v="20774"/>
    <n v="20628"/>
    <n v="21565"/>
    <n v="21326"/>
    <n v="20164"/>
    <n v="22135"/>
    <n v="22717"/>
    <n v="21737"/>
    <n v="23716"/>
    <n v="17919"/>
    <n v="19937"/>
    <n v="255623"/>
    <n v="77295.872973506994"/>
    <n v="114421.37702649301"/>
  </r>
  <r>
    <s v="PPLETO: TOTAL OPERATING EXPENSE"/>
    <m/>
    <n v="500900"/>
    <s v="OPER SUPER/ENG - INDIRECT"/>
    <x v="1"/>
    <s v="0301 - TRIMBLE COUNTY COMMON-GENERATION"/>
    <x v="6"/>
    <s v="PNTL: TOTAL NON-LABOR"/>
    <s v="MA50COM"/>
    <s v="Mass Allocation 50 "/>
    <s v="OTHER"/>
    <s v="P42100: GENERATION"/>
    <n v="23023"/>
    <n v="31012"/>
    <n v="17278"/>
    <n v="17496"/>
    <n v="17220"/>
    <n v="18509"/>
    <n v="17260"/>
    <n v="17088"/>
    <n v="17096"/>
    <n v="17314"/>
    <n v="18150"/>
    <n v="17376"/>
    <n v="228822"/>
    <n v="69191.724709998001"/>
    <n v="102424.775290002"/>
  </r>
  <r>
    <s v="PPLETO: TOTAL OPERATING EXPENSE"/>
    <m/>
    <n v="501990"/>
    <s v="FUEL HANDLING - INDIRECT"/>
    <x v="1"/>
    <s v="0311 - TRIMBLE COUNTY 1 - GENERATION"/>
    <x v="2"/>
    <s v="PLTL: TOTAL LABOR"/>
    <s v="MA40LGE"/>
    <s v="MASS ALLOC 40 BUDGET"/>
    <s v="GEN O M: OTHER"/>
    <s v="P42100: GENERATION"/>
    <n v="23091"/>
    <n v="20708"/>
    <n v="20542"/>
    <n v="21301"/>
    <n v="20874"/>
    <n v="19596"/>
    <n v="21416"/>
    <n v="22354"/>
    <n v="21500"/>
    <n v="23274"/>
    <n v="17469"/>
    <n v="18578"/>
    <n v="250702"/>
    <n v="188026.5"/>
    <n v="0"/>
  </r>
  <r>
    <s v="PPLETO: TOTAL OPERATING EXPENSE"/>
    <m/>
    <n v="500900"/>
    <s v="OPER SUPER/ENG - INDIRECT"/>
    <x v="1"/>
    <s v="0301 - TRIMBLE COUNTY COMMON-GENERATION"/>
    <x v="5"/>
    <s v="PNTL: TOTAL NON-LABOR"/>
    <s v="MA50COM"/>
    <s v="Mass Allocation 50 "/>
    <s v="OTHER"/>
    <s v="P42100: GENERATION"/>
    <n v="23144"/>
    <n v="36395"/>
    <n v="23062"/>
    <n v="23280"/>
    <n v="23163"/>
    <n v="24475"/>
    <n v="23226"/>
    <n v="23235"/>
    <n v="23243"/>
    <n v="23461"/>
    <n v="24138"/>
    <n v="23342"/>
    <n v="294163"/>
    <n v="88949.687162367001"/>
    <n v="131672.56283763301"/>
  </r>
  <r>
    <s v="PPLETO: TOTAL OPERATING EXPENSE"/>
    <m/>
    <n v="514100"/>
    <s v="MTCE-MISC/STM PLANT"/>
    <x v="1"/>
    <s v="0321 - TRIMBLE COUNTY 2 - GENERATION"/>
    <x v="9"/>
    <s v="PLTL: TOTAL LABOR"/>
    <s v="MA40LGE"/>
    <s v="MASS ALLOC 40 BUDGET"/>
    <s v="GEN O M: OTHER"/>
    <s v="P42100: GENERATION"/>
    <n v="23146"/>
    <n v="20820"/>
    <n v="20658"/>
    <n v="21483"/>
    <n v="21116"/>
    <n v="19887"/>
    <n v="21749"/>
    <n v="22577"/>
    <n v="21692"/>
    <n v="23522"/>
    <n v="17710"/>
    <n v="19088"/>
    <n v="253448"/>
    <n v="0"/>
    <n v="190086"/>
  </r>
  <r>
    <s v="PPLETO: TOTAL OPERATING EXPENSE"/>
    <m/>
    <n v="500100"/>
    <s v="OPER SUPER/ENG"/>
    <x v="1"/>
    <s v="0321 - TRIMBLE COUNTY 2 - GENERATION"/>
    <x v="4"/>
    <s v="PLTL: TOTAL LABOR"/>
    <s v="TCCOMLABR"/>
    <s v="Company Labor"/>
    <s v="GEN OPS: PLANT OPERATION"/>
    <s v="P42100: GENERATION"/>
    <n v="23193"/>
    <n v="20841"/>
    <n v="20670"/>
    <n v="21453"/>
    <n v="21047"/>
    <n v="19792"/>
    <n v="21621"/>
    <n v="22528"/>
    <n v="21661"/>
    <n v="23455"/>
    <n v="17641"/>
    <n v="18835"/>
    <n v="252738"/>
    <n v="0"/>
    <n v="189553.5"/>
  </r>
  <r>
    <s v="PPLETO: TOTAL OPERATING EXPENSE"/>
    <m/>
    <n v="500900"/>
    <s v="OPER SUPER/ENG - INDIRECT"/>
    <x v="1"/>
    <s v="0321 - TRIMBLE COUNTY 2 - GENERATION"/>
    <x v="6"/>
    <s v="PLTL: TOTAL LABOR"/>
    <s v="MA40LGE"/>
    <s v="MASS ALLOC 40 BUDGET"/>
    <s v="GEN O M: OTHER"/>
    <s v="P42100: GENERATION"/>
    <n v="23202"/>
    <n v="20895"/>
    <n v="22735"/>
    <n v="16742"/>
    <n v="16501"/>
    <n v="15305"/>
    <n v="11443"/>
    <n v="17658"/>
    <n v="14054"/>
    <n v="12766"/>
    <n v="10529"/>
    <n v="6827"/>
    <n v="188659"/>
    <n v="0"/>
    <n v="141494.25"/>
  </r>
  <r>
    <s v="PPLETO: TOTAL OPERATING EXPENSE"/>
    <m/>
    <n v="926102"/>
    <s v="401K EXPENSE - BURDENS"/>
    <x v="1"/>
    <s v="0321 - TRIMBLE COUNTY 2 - GENERATION"/>
    <x v="7"/>
    <s v="PLTL: TOTAL LABOR"/>
    <s v="MA41KU"/>
    <s v="MA41KU TC2"/>
    <s v="OTHER"/>
    <s v="P42100: GENERATION"/>
    <n v="23377"/>
    <n v="22198"/>
    <n v="24216"/>
    <n v="20441"/>
    <n v="23512"/>
    <n v="22553"/>
    <n v="21104"/>
    <n v="25386"/>
    <n v="21901"/>
    <n v="24199"/>
    <n v="21802"/>
    <n v="18388"/>
    <n v="269077"/>
    <n v="0"/>
    <n v="201807.75"/>
  </r>
  <r>
    <s v="PPLETO: TOTAL OPERATING EXPENSE"/>
    <m/>
    <n v="926101"/>
    <s v="PENSION SERVICE COST - BURDENS"/>
    <x v="1"/>
    <s v="0321 - TRIMBLE COUNTY 2 - GENERATION"/>
    <x v="3"/>
    <s v="PLTL: TOTAL LABOR"/>
    <s v="MA41KU"/>
    <s v="MA41KU TC2"/>
    <s v="OTHER"/>
    <s v="P42100: GENERATION"/>
    <n v="23392"/>
    <n v="21049"/>
    <n v="20890"/>
    <n v="21735"/>
    <n v="21377"/>
    <n v="20144"/>
    <n v="22035"/>
    <n v="22844"/>
    <n v="21943"/>
    <n v="23804"/>
    <n v="17940"/>
    <n v="19396"/>
    <n v="256550"/>
    <n v="0"/>
    <n v="192412.5"/>
  </r>
  <r>
    <s v="PPLETO: TOTAL OPERATING EXPENSE"/>
    <m/>
    <n v="506109"/>
    <s v="SORBENT INJECTION OPERATION"/>
    <x v="1"/>
    <s v="0321 - TRIMBLE COUNTY 2 - GENERATION"/>
    <x v="9"/>
    <s v="PNTL: TOTAL NON-LABOR"/>
    <s v="MA41KU"/>
    <s v="MA41KU TC2"/>
    <s v="OTHER"/>
    <s v="P42100: GENERATION"/>
    <n v="23406"/>
    <n v="23406"/>
    <n v="23406"/>
    <n v="23406"/>
    <n v="23406"/>
    <n v="23406"/>
    <n v="23406"/>
    <n v="23406"/>
    <n v="23406"/>
    <n v="23406"/>
    <n v="23406"/>
    <n v="23406"/>
    <n v="280870"/>
    <n v="0"/>
    <n v="210652.5"/>
  </r>
  <r>
    <s v="PPLETO: TOTAL OPERATING EXPENSE"/>
    <m/>
    <n v="513100"/>
    <s v="MTCE-ELECTRIC PLANT"/>
    <x v="1"/>
    <s v="0301 - TRIMBLE COUNTY COMMON-GENERATION"/>
    <x v="3"/>
    <s v="PNTL: TOTAL NON-LABOR"/>
    <s v="TC000CU-"/>
    <s v="Computers, Connection"/>
    <s v="GEN MTC: ALL OTHER MAINT."/>
    <s v="P42100: GENERATION"/>
    <n v="23568"/>
    <n v="23568"/>
    <n v="23568"/>
    <n v="23568"/>
    <n v="23568"/>
    <n v="23568"/>
    <n v="23568"/>
    <n v="23568"/>
    <n v="23568"/>
    <n v="23568"/>
    <n v="23568"/>
    <n v="23568"/>
    <n v="282821"/>
    <n v="85520.067013688997"/>
    <n v="126595.682986311"/>
  </r>
  <r>
    <s v="PPLETO: TOTAL OPERATING EXPENSE"/>
    <m/>
    <n v="502100"/>
    <s v="STM EXP(EX SDRS.SPP)"/>
    <x v="1"/>
    <s v="0301 - TRIMBLE COUNTY COMMON-GENERATION"/>
    <x v="2"/>
    <s v="PLTL: TOTAL LABOR"/>
    <s v="TC-PWOPS"/>
    <s v="TC PWS OPERATIONS"/>
    <s v="GEN OPS: PROCESS WATER"/>
    <s v="P42100: GENERATION"/>
    <n v="23695"/>
    <n v="21397"/>
    <n v="21246"/>
    <n v="22212"/>
    <n v="21965"/>
    <n v="20768"/>
    <n v="22798"/>
    <n v="23398"/>
    <n v="22389"/>
    <n v="24427"/>
    <n v="18456"/>
    <n v="20534"/>
    <n v="263285"/>
    <n v="79612.726225064995"/>
    <n v="117851.02377493501"/>
  </r>
  <r>
    <s v="PPLETO: TOTAL OPERATING EXPENSE"/>
    <m/>
    <n v="501990"/>
    <s v="FUEL HANDLING - INDIRECT"/>
    <x v="1"/>
    <s v="0311 - TRIMBLE COUNTY 1 - GENERATION"/>
    <x v="3"/>
    <s v="PLTL: TOTAL LABOR"/>
    <s v="MA40LGE"/>
    <s v="MASS ALLOC 40 BUDGET"/>
    <s v="GEN O M: OTHER"/>
    <s v="P42100: GENERATION"/>
    <n v="23784"/>
    <n v="21329"/>
    <n v="21158"/>
    <n v="21940"/>
    <n v="21501"/>
    <n v="20184"/>
    <n v="22059"/>
    <n v="23025"/>
    <n v="22145"/>
    <n v="23973"/>
    <n v="17993"/>
    <n v="19136"/>
    <n v="258228"/>
    <n v="193671"/>
    <n v="0"/>
  </r>
  <r>
    <s v="PPLETO: TOTAL OPERATING EXPENSE"/>
    <m/>
    <n v="514100"/>
    <s v="MTCE-MISC/STM PLANT"/>
    <x v="1"/>
    <s v="0321 - TRIMBLE COUNTY 2 - GENERATION"/>
    <x v="0"/>
    <s v="PLTL: TOTAL LABOR"/>
    <s v="MA40LGE"/>
    <s v="MASS ALLOC 40 BUDGET"/>
    <s v="GEN O M: OTHER"/>
    <s v="P42100: GENERATION"/>
    <n v="23840"/>
    <n v="21445"/>
    <n v="21278"/>
    <n v="22127"/>
    <n v="21749"/>
    <n v="20484"/>
    <n v="22401"/>
    <n v="23255"/>
    <n v="22342"/>
    <n v="24228"/>
    <n v="18242"/>
    <n v="19661"/>
    <n v="261052"/>
    <n v="0"/>
    <n v="195789"/>
  </r>
  <r>
    <s v="PPLETO: TOTAL OPERATING EXPENSE"/>
    <m/>
    <n v="500900"/>
    <s v="OPER SUPER/ENG - INDIRECT"/>
    <x v="1"/>
    <s v="0311 - TRIMBLE COUNTY 1 - GENERATION"/>
    <x v="5"/>
    <s v="PLTL: TOTAL LABOR"/>
    <s v="MA40LGE"/>
    <s v="MASS ALLOC 40 BUDGET"/>
    <s v="GEN O M: OTHER"/>
    <s v="P42100: GENERATION"/>
    <n v="24027"/>
    <n v="22587"/>
    <n v="23673"/>
    <n v="20689"/>
    <n v="18456"/>
    <n v="18646"/>
    <n v="17009"/>
    <n v="22592"/>
    <n v="17382"/>
    <n v="16928"/>
    <n v="14910"/>
    <n v="13713"/>
    <n v="230613"/>
    <n v="172959.75"/>
    <n v="0"/>
  </r>
  <r>
    <s v="PPLETO: TOTAL OPERATING EXPENSE"/>
    <m/>
    <n v="926101"/>
    <s v="PENSION SERVICE COST - BURDENS"/>
    <x v="1"/>
    <s v="0321 - TRIMBLE COUNTY 2 - GENERATION"/>
    <x v="4"/>
    <s v="PLTL: TOTAL LABOR"/>
    <s v="MA41KU"/>
    <s v="MA41KU TC2"/>
    <s v="OTHER"/>
    <s v="P42100: GENERATION"/>
    <n v="24095"/>
    <n v="21681"/>
    <n v="21517"/>
    <n v="22388"/>
    <n v="22019"/>
    <n v="20749"/>
    <n v="22697"/>
    <n v="23530"/>
    <n v="22602"/>
    <n v="24519"/>
    <n v="18479"/>
    <n v="19979"/>
    <n v="264255"/>
    <n v="0"/>
    <n v="198191.25"/>
  </r>
  <r>
    <s v="PPLETO: TOTAL OPERATING EXPENSE"/>
    <m/>
    <n v="506109"/>
    <s v="SORBENT INJECTION OPERATION"/>
    <x v="1"/>
    <s v="0321 - TRIMBLE COUNTY 2 - GENERATION"/>
    <x v="0"/>
    <s v="PNTL: TOTAL NON-LABOR"/>
    <s v="MA41KU"/>
    <s v="MA41KU TC2"/>
    <s v="OTHER"/>
    <s v="P42100: GENERATION"/>
    <n v="24108"/>
    <n v="24108"/>
    <n v="24108"/>
    <n v="24108"/>
    <n v="24108"/>
    <n v="24108"/>
    <n v="24108"/>
    <n v="24108"/>
    <n v="24108"/>
    <n v="24108"/>
    <n v="24108"/>
    <n v="24108"/>
    <n v="289296"/>
    <n v="0"/>
    <n v="216972"/>
  </r>
  <r>
    <s v="PPLETO: TOTAL OPERATING EXPENSE"/>
    <m/>
    <n v="513100"/>
    <s v="MTCE-ELECTRIC PLANT"/>
    <x v="1"/>
    <s v="0301 - TRIMBLE COUNTY COMMON-GENERATION"/>
    <x v="4"/>
    <s v="PNTL: TOTAL NON-LABOR"/>
    <s v="TC000CU-"/>
    <s v="Computers, Connection"/>
    <s v="GEN MTC: ALL OTHER MAINT."/>
    <s v="P42100: GENERATION"/>
    <n v="24255"/>
    <n v="24255"/>
    <n v="24255"/>
    <n v="24255"/>
    <n v="24255"/>
    <n v="24255"/>
    <n v="24255"/>
    <n v="24255"/>
    <n v="24255"/>
    <n v="24255"/>
    <n v="24255"/>
    <n v="24255"/>
    <n v="291055"/>
    <n v="88009.882945994992"/>
    <n v="130281.36705400501"/>
  </r>
  <r>
    <s v="PPLETO: TOTAL OPERATING EXPENSE"/>
    <m/>
    <n v="506100"/>
    <s v="MISC STM PWR EXP"/>
    <x v="1"/>
    <s v="0321 - TRIMBLE COUNTY 2 - GENERATION"/>
    <x v="7"/>
    <s v="PLTL: TOTAL LABOR"/>
    <s v="TCCOMLABR"/>
    <s v="Company Labor"/>
    <s v="GEN OPS: PLANT OPERATION"/>
    <s v="P42100: GENERATION"/>
    <n v="24272"/>
    <n v="23020"/>
    <n v="25109"/>
    <n v="21071"/>
    <n v="24213"/>
    <n v="23171"/>
    <n v="21250"/>
    <n v="25831"/>
    <n v="22276"/>
    <n v="24558"/>
    <n v="22128"/>
    <n v="18203"/>
    <n v="275101"/>
    <n v="0"/>
    <n v="206325.75"/>
  </r>
  <r>
    <s v="PPLETO: TOTAL OPERATING EXPENSE"/>
    <m/>
    <n v="502100"/>
    <s v="STM EXP(EX SDRS.SPP)"/>
    <x v="1"/>
    <s v="0301 - TRIMBLE COUNTY COMMON-GENERATION"/>
    <x v="3"/>
    <s v="PLTL: TOTAL LABOR"/>
    <s v="TC-PWOPS"/>
    <s v="TC PWS OPERATIONS"/>
    <s v="GEN OPS: PROCESS WATER"/>
    <s v="P42100: GENERATION"/>
    <n v="24407"/>
    <n v="22039"/>
    <n v="21884"/>
    <n v="22878"/>
    <n v="22624"/>
    <n v="21392"/>
    <n v="23483"/>
    <n v="24100"/>
    <n v="23061"/>
    <n v="25160"/>
    <n v="19010"/>
    <n v="21151"/>
    <n v="271188"/>
    <n v="82002.453613092002"/>
    <n v="121388.546386908"/>
  </r>
  <r>
    <s v="PPLETO: TOTAL OPERATING EXPENSE"/>
    <m/>
    <n v="501990"/>
    <s v="FUEL HANDLING - INDIRECT"/>
    <x v="1"/>
    <s v="0311 - TRIMBLE COUNTY 1 - GENERATION"/>
    <x v="4"/>
    <s v="PLTL: TOTAL LABOR"/>
    <s v="MA40LGE"/>
    <s v="MASS ALLOC 40 BUDGET"/>
    <s v="GEN O M: OTHER"/>
    <s v="P42100: GENERATION"/>
    <n v="24498"/>
    <n v="21970"/>
    <n v="21794"/>
    <n v="22599"/>
    <n v="22147"/>
    <n v="20790"/>
    <n v="22721"/>
    <n v="23716"/>
    <n v="22811"/>
    <n v="24693"/>
    <n v="18533"/>
    <n v="19711"/>
    <n v="265982"/>
    <n v="199486.5"/>
    <n v="0"/>
  </r>
  <r>
    <s v="PPLETO: TOTAL OPERATING EXPENSE"/>
    <m/>
    <n v="514100"/>
    <s v="MTCE-MISC/STM PLANT"/>
    <x v="1"/>
    <s v="0321 - TRIMBLE COUNTY 2 - GENERATION"/>
    <x v="1"/>
    <s v="PLTL: TOTAL LABOR"/>
    <s v="MA40LGE"/>
    <s v="MASS ALLOC 40 BUDGET"/>
    <s v="GEN O M: OTHER"/>
    <s v="P42100: GENERATION"/>
    <n v="24556"/>
    <n v="22088"/>
    <n v="21916"/>
    <n v="22791"/>
    <n v="22401"/>
    <n v="21098"/>
    <n v="23073"/>
    <n v="23952"/>
    <n v="23013"/>
    <n v="24955"/>
    <n v="18789"/>
    <n v="20251"/>
    <n v="268883"/>
    <n v="0"/>
    <n v="201662.25"/>
  </r>
  <r>
    <s v="PPLETO: TOTAL OPERATING EXPENSE"/>
    <m/>
    <n v="506900"/>
    <s v="MISC STM PWR EXP - INDIRECT"/>
    <x v="1"/>
    <s v="0321 - TRIMBLE COUNTY 2 - GENERATION"/>
    <x v="5"/>
    <s v="PNTL: TOTAL NON-LABOR"/>
    <s v="MA40LGE"/>
    <s v="MASS ALLOC 40 BUDGET"/>
    <s v="GEN O M: OTHER"/>
    <s v="P42100: GENERATION"/>
    <n v="24611"/>
    <n v="25079"/>
    <n v="24223"/>
    <n v="25311"/>
    <n v="23789"/>
    <n v="31997"/>
    <n v="37779"/>
    <n v="35387"/>
    <n v="46097"/>
    <n v="40585"/>
    <n v="39507"/>
    <n v="38459"/>
    <n v="392825"/>
    <n v="0"/>
    <n v="294618.75"/>
  </r>
  <r>
    <s v="PPLETO: TOTAL OPERATING EXPENSE"/>
    <m/>
    <n v="501990"/>
    <s v="FUEL HANDLING - INDIRECT"/>
    <x v="1"/>
    <s v="0321 - TRIMBLE COUNTY 2 - GENERATION"/>
    <x v="8"/>
    <s v="PLTL: TOTAL LABOR"/>
    <s v="MA41KU"/>
    <s v="MA41KU TC2"/>
    <s v="OTHER"/>
    <s v="P42100: GENERATION"/>
    <n v="24709"/>
    <n v="23444"/>
    <n v="21985"/>
    <n v="22803"/>
    <n v="23638"/>
    <n v="19701"/>
    <n v="22940"/>
    <n v="23930"/>
    <n v="21730"/>
    <n v="24918"/>
    <n v="19996"/>
    <n v="18637"/>
    <n v="268431"/>
    <n v="0"/>
    <n v="201323.25"/>
  </r>
  <r>
    <s v="PPLETO: TOTAL OPERATING EXPENSE"/>
    <m/>
    <n v="506900"/>
    <s v="MISC STM PWR EXP - INDIRECT"/>
    <x v="1"/>
    <s v="0311 - TRIMBLE COUNTY 1 - GENERATION"/>
    <x v="6"/>
    <s v="PNTL: TOTAL NON-LABOR"/>
    <s v="MA40LGE"/>
    <s v="MASS ALLOC 40 BUDGET"/>
    <s v="GEN O M: OTHER"/>
    <s v="P42100: GENERATION"/>
    <n v="24748"/>
    <n v="30187"/>
    <n v="24341"/>
    <n v="25096"/>
    <n v="24275"/>
    <n v="25811"/>
    <n v="25589"/>
    <n v="24015"/>
    <n v="27888"/>
    <n v="33649"/>
    <n v="26565"/>
    <n v="26069"/>
    <n v="318232"/>
    <n v="238674"/>
    <n v="0"/>
  </r>
  <r>
    <s v="PPLETO: TOTAL OPERATING EXPENSE"/>
    <m/>
    <n v="513100"/>
    <s v="MTCE-ELECTRIC PLANT"/>
    <x v="1"/>
    <s v="0321 - TRIMBLE COUNTY 2 - GENERATION"/>
    <x v="5"/>
    <s v="PNTL: TOTAL NON-LABOR"/>
    <s v="MA41KU"/>
    <s v="MA41KU TC2"/>
    <s v="OTHER"/>
    <s v="P42100: GENERATION"/>
    <n v="24788"/>
    <n v="24788"/>
    <n v="105788"/>
    <n v="486721"/>
    <n v="24788"/>
    <n v="41088"/>
    <n v="47415"/>
    <n v="24788"/>
    <n v="24788"/>
    <n v="111871"/>
    <n v="26779"/>
    <n v="24788"/>
    <n v="968388"/>
    <n v="0"/>
    <n v="726291"/>
  </r>
  <r>
    <s v="PPLETO: TOTAL OPERATING EXPENSE"/>
    <m/>
    <n v="506109"/>
    <s v="SORBENT INJECTION OPERATION"/>
    <x v="1"/>
    <s v="0321 - TRIMBLE COUNTY 2 - GENERATION"/>
    <x v="1"/>
    <s v="PNTL: TOTAL NON-LABOR"/>
    <s v="MA41KU"/>
    <s v="MA41KU TC2"/>
    <s v="OTHER"/>
    <s v="P42100: GENERATION"/>
    <n v="24831"/>
    <n v="24831"/>
    <n v="24831"/>
    <n v="24831"/>
    <n v="24831"/>
    <n v="24831"/>
    <n v="24831"/>
    <n v="24831"/>
    <n v="24831"/>
    <n v="24831"/>
    <n v="24831"/>
    <n v="24831"/>
    <n v="297975"/>
    <n v="0"/>
    <n v="223481.25"/>
  </r>
  <r>
    <s v="PPLETO: TOTAL OPERATING EXPENSE"/>
    <m/>
    <n v="513100"/>
    <s v="MTCE-ELECTRIC PLANT"/>
    <x v="1"/>
    <s v="0321 - TRIMBLE COUNTY 2 - GENERATION"/>
    <x v="5"/>
    <s v="PNTL: TOTAL NON-LABOR"/>
    <s v="MA40LGE"/>
    <s v="MASS ALLOC 40 BUDGET"/>
    <s v="GEN O M: OTHER"/>
    <s v="P42100: GENERATION"/>
    <n v="24891"/>
    <n v="24891"/>
    <n v="24891"/>
    <n v="45179"/>
    <n v="24891"/>
    <n v="25445"/>
    <n v="52826"/>
    <n v="24891"/>
    <n v="24891"/>
    <n v="82150"/>
    <n v="27350"/>
    <n v="24891"/>
    <n v="407186"/>
    <n v="0"/>
    <n v="305389.5"/>
  </r>
  <r>
    <s v="PPLETO: TOTAL OPERATING EXPENSE"/>
    <m/>
    <n v="501090"/>
    <s v="FUEL HANDLING"/>
    <x v="1"/>
    <s v="0301 - TRIMBLE COUNTY COMMON-GENERATION"/>
    <x v="6"/>
    <s v="PNTL: TOTAL NON-LABOR"/>
    <s v="TCFUELHAN"/>
    <s v="TCFUELHAN"/>
    <s v="GEN FH: FUEL HANDLING"/>
    <s v="P42100: GENERATION"/>
    <n v="25000"/>
    <n v="25000"/>
    <n v="50000"/>
    <n v="25000"/>
    <n v="50000"/>
    <n v="25000"/>
    <n v="25000"/>
    <n v="25000"/>
    <n v="25000"/>
    <n v="25000"/>
    <n v="25000"/>
    <n v="25000"/>
    <n v="350000"/>
    <n v="105833.80815"/>
    <n v="156666.19185"/>
  </r>
  <r>
    <s v="PPLETO: TOTAL OPERATING EXPENSE"/>
    <m/>
    <n v="501090"/>
    <s v="FUEL HANDLING"/>
    <x v="1"/>
    <s v="0301 - TRIMBLE COUNTY COMMON-GENERATION"/>
    <x v="8"/>
    <s v="PNTL: TOTAL NON-LABOR"/>
    <s v="TCFUELHAN"/>
    <s v="TCFUELHAN"/>
    <s v="GEN FH: FUEL HANDLING"/>
    <s v="P42100: GENERATION"/>
    <n v="25000"/>
    <n v="25000"/>
    <n v="50000"/>
    <n v="25000"/>
    <n v="50000"/>
    <n v="25000"/>
    <n v="25000"/>
    <n v="25000"/>
    <n v="25000"/>
    <n v="25000"/>
    <n v="25000"/>
    <n v="25000"/>
    <n v="350000"/>
    <n v="105833.80815"/>
    <n v="156666.19185"/>
  </r>
  <r>
    <s v="PPLETO: TOTAL OPERATING EXPENSE"/>
    <m/>
    <n v="512017"/>
    <s v="MTCE-SLUDGE STAB SYS"/>
    <x v="1"/>
    <s v="0301 - TRIMBLE COUNTY COMMON-GENERATION"/>
    <x v="5"/>
    <s v="PNTL: TOTAL NON-LABOR"/>
    <s v="TCPOND"/>
    <s v="TC ASH POND"/>
    <s v="GEN MTC: INSPECTIONS"/>
    <s v="P42100: GENERATION"/>
    <n v="25000"/>
    <n v="25000"/>
    <n v="25000"/>
    <n v="25000"/>
    <n v="3000"/>
    <n v="4000"/>
    <n v="25000"/>
    <n v="4000"/>
    <n v="4000"/>
    <n v="4000"/>
    <n v="35000"/>
    <n v="0"/>
    <n v="179000"/>
    <n v="54126.433311000001"/>
    <n v="80123.566688999999"/>
  </r>
  <r>
    <s v="PPLETO: TOTAL OPERATING EXPENSE"/>
    <m/>
    <n v="512017"/>
    <s v="MTCE-SLUDGE STAB SYS"/>
    <x v="1"/>
    <s v="0301 - TRIMBLE COUNTY COMMON-GENERATION"/>
    <x v="6"/>
    <s v="PNTL: TOTAL NON-LABOR"/>
    <s v="TCPOND"/>
    <s v="TC ASH POND"/>
    <s v="GEN MTC: INSPECTIONS"/>
    <s v="P42100: GENERATION"/>
    <n v="25000"/>
    <n v="25000"/>
    <n v="25000"/>
    <n v="25000"/>
    <n v="3000"/>
    <n v="4000"/>
    <n v="25000"/>
    <n v="4000"/>
    <n v="4000"/>
    <n v="4000"/>
    <n v="35000"/>
    <n v="0"/>
    <n v="179000"/>
    <n v="54126.433311000001"/>
    <n v="80123.566688999999"/>
  </r>
  <r>
    <s v="PPLETO: TOTAL OPERATING EXPENSE"/>
    <m/>
    <n v="501090"/>
    <s v="FUEL HANDLING"/>
    <x v="1"/>
    <s v="0301 - TRIMBLE COUNTY COMMON-GENERATION"/>
    <x v="5"/>
    <s v="PNTL: TOTAL NON-LABOR"/>
    <s v="TCFUELHAN"/>
    <s v="TCFUELHAN"/>
    <s v="GEN FH: FUEL HANDLING"/>
    <s v="P42100: GENERATION"/>
    <n v="25000"/>
    <n v="50000"/>
    <n v="50000"/>
    <n v="25000"/>
    <n v="25000"/>
    <n v="25000"/>
    <n v="25000"/>
    <n v="25000"/>
    <n v="25000"/>
    <n v="25000"/>
    <n v="25000"/>
    <n v="25000"/>
    <n v="350000"/>
    <n v="105833.80815"/>
    <n v="156666.19185"/>
  </r>
  <r>
    <s v="PPLETO: TOTAL OPERATING EXPENSE"/>
    <m/>
    <n v="501090"/>
    <s v="FUEL HANDLING"/>
    <x v="1"/>
    <s v="0301 - TRIMBLE COUNTY COMMON-GENERATION"/>
    <x v="7"/>
    <s v="PNTL: TOTAL NON-LABOR"/>
    <s v="TCFUELHAN"/>
    <s v="TCFUELHAN"/>
    <s v="GEN FH: FUEL HANDLING"/>
    <s v="P42100: GENERATION"/>
    <n v="25000"/>
    <n v="50000"/>
    <n v="50000"/>
    <n v="25000"/>
    <n v="25000"/>
    <n v="25000"/>
    <n v="25000"/>
    <n v="25000"/>
    <n v="25000"/>
    <n v="25000"/>
    <n v="25000"/>
    <n v="25000"/>
    <n v="350000"/>
    <n v="105833.80815"/>
    <n v="156666.19185"/>
  </r>
  <r>
    <s v="PPLETO: TOTAL OPERATING EXPENSE"/>
    <m/>
    <n v="501090"/>
    <s v="FUEL HANDLING"/>
    <x v="1"/>
    <s v="0301 - TRIMBLE COUNTY COMMON-GENERATION"/>
    <x v="9"/>
    <s v="PNTL: TOTAL NON-LABOR"/>
    <s v="TCFUELHAN"/>
    <s v="TCFUELHAN"/>
    <s v="GEN FH: FUEL HANDLING"/>
    <s v="P42100: GENERATION"/>
    <n v="25000"/>
    <n v="50000"/>
    <n v="50000"/>
    <n v="25000"/>
    <n v="25000"/>
    <n v="25000"/>
    <n v="25000"/>
    <n v="25000"/>
    <n v="25000"/>
    <n v="25000"/>
    <n v="25000"/>
    <n v="25000"/>
    <n v="350000"/>
    <n v="105833.80815"/>
    <n v="156666.19185"/>
  </r>
  <r>
    <s v="PPLETO: TOTAL OPERATING EXPENSE"/>
    <m/>
    <n v="926116"/>
    <s v="RETIREMENT INCOME EXPENSE - BURDENS"/>
    <x v="1"/>
    <s v="0321 - TRIMBLE COUNTY 2 - GENERATION"/>
    <x v="9"/>
    <s v="PLTL: TOTAL LABOR"/>
    <s v="MA41KU"/>
    <s v="MA41KU TC2"/>
    <s v="OTHER"/>
    <s v="P42100: GENERATION"/>
    <n v="25003"/>
    <n v="22500"/>
    <n v="22331"/>
    <n v="23237"/>
    <n v="22857"/>
    <n v="21540"/>
    <n v="23564"/>
    <n v="24423"/>
    <n v="23460"/>
    <n v="25451"/>
    <n v="19184"/>
    <n v="20752"/>
    <n v="274303"/>
    <n v="0"/>
    <n v="205727.25"/>
  </r>
  <r>
    <s v="PPLETO: TOTAL OPERATING EXPENSE"/>
    <m/>
    <n v="506900"/>
    <s v="MISC STM PWR EXP - INDIRECT"/>
    <x v="1"/>
    <s v="0311 - TRIMBLE COUNTY 1 - GENERATION"/>
    <x v="8"/>
    <s v="PNTL: TOTAL NON-LABOR"/>
    <s v="MA40LGE"/>
    <s v="MASS ALLOC 40 BUDGET"/>
    <s v="GEN O M: OTHER"/>
    <s v="P42100: GENERATION"/>
    <n v="25026"/>
    <n v="25434"/>
    <n v="24926"/>
    <n v="25718"/>
    <n v="24828"/>
    <n v="25604"/>
    <n v="26920"/>
    <n v="24948"/>
    <n v="25612"/>
    <n v="34303"/>
    <n v="25083"/>
    <n v="27618"/>
    <n v="316019"/>
    <n v="237014.25"/>
    <n v="0"/>
  </r>
  <r>
    <s v="PPLETO: TOTAL OPERATING EXPENSE"/>
    <m/>
    <n v="502100"/>
    <s v="STM EXP(EX SDRS.SPP)"/>
    <x v="1"/>
    <s v="0301 - TRIMBLE COUNTY COMMON-GENERATION"/>
    <x v="4"/>
    <s v="PLTL: TOTAL LABOR"/>
    <s v="TC-PWOPS"/>
    <s v="TC PWS OPERATIONS"/>
    <s v="GEN OPS: PROCESS WATER"/>
    <s v="P42100: GENERATION"/>
    <n v="25140"/>
    <n v="22701"/>
    <n v="22541"/>
    <n v="23565"/>
    <n v="23304"/>
    <n v="22034"/>
    <n v="24188"/>
    <n v="24824"/>
    <n v="23753"/>
    <n v="25916"/>
    <n v="19580"/>
    <n v="21786"/>
    <n v="279332"/>
    <n v="84465.055137588002"/>
    <n v="125033.944862412"/>
  </r>
  <r>
    <s v="PPLETO: TOTAL OPERATING EXPENSE"/>
    <m/>
    <n v="501990"/>
    <s v="FUEL HANDLING - INDIRECT"/>
    <x v="1"/>
    <s v="0321 - TRIMBLE COUNTY 2 - GENERATION"/>
    <x v="5"/>
    <s v="PLTL: TOTAL LABOR"/>
    <s v="MA40LGE"/>
    <s v="MASS ALLOC 40 BUDGET"/>
    <s v="GEN O M: OTHER"/>
    <s v="P42100: GENERATION"/>
    <n v="25244"/>
    <n v="25278"/>
    <n v="27618"/>
    <n v="25679"/>
    <n v="24113"/>
    <n v="25124"/>
    <n v="24455"/>
    <n v="26962"/>
    <n v="25922"/>
    <n v="25558"/>
    <n v="23985"/>
    <n v="22583"/>
    <n v="302522"/>
    <n v="0"/>
    <n v="226891.5"/>
  </r>
  <r>
    <s v="PPLETO: TOTAL OPERATING EXPENSE"/>
    <m/>
    <n v="514100"/>
    <s v="MTCE-MISC/STM PLANT"/>
    <x v="1"/>
    <s v="0321 - TRIMBLE COUNTY 2 - GENERATION"/>
    <x v="2"/>
    <s v="PLTL: TOTAL LABOR"/>
    <s v="MA40LGE"/>
    <s v="MASS ALLOC 40 BUDGET"/>
    <s v="GEN O M: OTHER"/>
    <s v="P42100: GENERATION"/>
    <n v="25292"/>
    <n v="22750"/>
    <n v="22573"/>
    <n v="23474"/>
    <n v="23073"/>
    <n v="21731"/>
    <n v="23765"/>
    <n v="24670"/>
    <n v="23702"/>
    <n v="25703"/>
    <n v="19352"/>
    <n v="20858"/>
    <n v="276943"/>
    <n v="0"/>
    <n v="207707.25"/>
  </r>
  <r>
    <s v="PPLETO: TOTAL OPERATING EXPENSE"/>
    <m/>
    <n v="506900"/>
    <s v="MISC STM PWR EXP - INDIRECT"/>
    <x v="1"/>
    <s v="0311 - TRIMBLE COUNTY 1 - GENERATION"/>
    <x v="9"/>
    <s v="PNTL: TOTAL NON-LABOR"/>
    <s v="MA40LGE"/>
    <s v="MASS ALLOC 40 BUDGET"/>
    <s v="GEN O M: OTHER"/>
    <s v="P42100: GENERATION"/>
    <n v="25317"/>
    <n v="30977"/>
    <n v="25233"/>
    <n v="26041"/>
    <n v="25134"/>
    <n v="25311"/>
    <n v="27544"/>
    <n v="25356"/>
    <n v="26037"/>
    <n v="45968"/>
    <n v="25534"/>
    <n v="27671"/>
    <n v="336121"/>
    <n v="252090.75"/>
    <n v="0"/>
  </r>
  <r>
    <s v="PPLETO: TOTAL OPERATING EXPENSE"/>
    <m/>
    <n v="506900"/>
    <s v="MISC STM PWR EXP - INDIRECT"/>
    <x v="1"/>
    <s v="0311 - TRIMBLE COUNTY 1 - GENERATION"/>
    <x v="7"/>
    <s v="PNTL: TOTAL NON-LABOR"/>
    <s v="MA40LGE"/>
    <s v="MASS ALLOC 40 BUDGET"/>
    <s v="GEN O M: OTHER"/>
    <s v="P42100: GENERATION"/>
    <n v="25345"/>
    <n v="25590"/>
    <n v="24941"/>
    <n v="25628"/>
    <n v="24668"/>
    <n v="25569"/>
    <n v="26820"/>
    <n v="24930"/>
    <n v="27616"/>
    <n v="32454"/>
    <n v="24977"/>
    <n v="27780"/>
    <n v="316317"/>
    <n v="237237.75"/>
    <n v="0"/>
  </r>
  <r>
    <s v="PPLETO: TOTAL OPERATING EXPENSE"/>
    <m/>
    <n v="501990"/>
    <s v="FUEL HANDLING - INDIRECT"/>
    <x v="1"/>
    <s v="0321 - TRIMBLE COUNTY 2 - GENERATION"/>
    <x v="9"/>
    <s v="PLTL: TOTAL LABOR"/>
    <s v="MA41KU"/>
    <s v="MA41KU TC2"/>
    <s v="OTHER"/>
    <s v="P42100: GENERATION"/>
    <n v="25346"/>
    <n v="22730"/>
    <n v="22548"/>
    <n v="23382"/>
    <n v="22913"/>
    <n v="21510"/>
    <n v="23508"/>
    <n v="24537"/>
    <n v="23600"/>
    <n v="25548"/>
    <n v="19175"/>
    <n v="20393"/>
    <n v="275189"/>
    <n v="0"/>
    <n v="206391.75"/>
  </r>
  <r>
    <s v="PPLETO: TOTAL OPERATING EXPENSE"/>
    <m/>
    <n v="926116"/>
    <s v="RETIREMENT INCOME EXPENSE - BURDENS"/>
    <x v="1"/>
    <s v="0321 - TRIMBLE COUNTY 2 - GENERATION"/>
    <x v="0"/>
    <s v="PLTL: TOTAL LABOR"/>
    <s v="MA41KU"/>
    <s v="MA41KU TC2"/>
    <s v="OTHER"/>
    <s v="P42100: GENERATION"/>
    <n v="25411"/>
    <n v="22866"/>
    <n v="22693"/>
    <n v="23612"/>
    <n v="23222"/>
    <n v="21883"/>
    <n v="23937"/>
    <n v="24816"/>
    <n v="23838"/>
    <n v="25859"/>
    <n v="19489"/>
    <n v="21070"/>
    <n v="278696"/>
    <n v="0"/>
    <n v="209022"/>
  </r>
  <r>
    <s v="PPLETO: TOTAL OPERATING EXPENSE"/>
    <m/>
    <n v="513100"/>
    <s v="MTCE-ELECTRIC PLANT"/>
    <x v="1"/>
    <s v="0321 - TRIMBLE COUNTY 2 - GENERATION"/>
    <x v="6"/>
    <s v="PNTL: TOTAL NON-LABOR"/>
    <s v="MA41KU"/>
    <s v="MA41KU TC2"/>
    <s v="OTHER"/>
    <s v="P42100: GENERATION"/>
    <n v="25416"/>
    <n v="25416"/>
    <n v="268416"/>
    <n v="203850"/>
    <n v="268416"/>
    <n v="41717"/>
    <n v="48044"/>
    <n v="25416"/>
    <n v="25416"/>
    <n v="112499"/>
    <n v="27408"/>
    <n v="25416"/>
    <n v="1097430"/>
    <n v="0"/>
    <n v="823072.5"/>
  </r>
  <r>
    <s v="PPLETO: TOTAL OPERATING EXPENSE"/>
    <m/>
    <n v="501090"/>
    <s v="FUEL HANDLING"/>
    <x v="1"/>
    <s v="0301 - TRIMBLE COUNTY COMMON-GENERATION"/>
    <x v="0"/>
    <s v="PNTL: TOTAL NON-LABOR"/>
    <s v="TCFUELHAN"/>
    <s v="TCFUELHAN"/>
    <s v="GEN FH: FUEL HANDLING"/>
    <s v="P42100: GENERATION"/>
    <n v="25500"/>
    <n v="51000"/>
    <n v="51000"/>
    <n v="25500"/>
    <n v="25500"/>
    <n v="25500"/>
    <n v="25500"/>
    <n v="25500"/>
    <n v="25500"/>
    <n v="25500"/>
    <n v="25500"/>
    <n v="25500"/>
    <n v="357000"/>
    <n v="107950.48431299999"/>
    <n v="159799.51568700001"/>
  </r>
  <r>
    <s v="PPLETO: TOTAL OPERATING EXPENSE"/>
    <m/>
    <n v="506109"/>
    <s v="SORBENT INJECTION OPERATION"/>
    <x v="1"/>
    <s v="0321 - TRIMBLE COUNTY 2 - GENERATION"/>
    <x v="2"/>
    <s v="PNTL: TOTAL NON-LABOR"/>
    <s v="MA41KU"/>
    <s v="MA41KU TC2"/>
    <s v="OTHER"/>
    <s v="P42100: GENERATION"/>
    <n v="25576"/>
    <n v="25576"/>
    <n v="25576"/>
    <n v="25576"/>
    <n v="25576"/>
    <n v="25576"/>
    <n v="25576"/>
    <n v="25576"/>
    <n v="25576"/>
    <n v="25576"/>
    <n v="25576"/>
    <n v="25576"/>
    <n v="306907"/>
    <n v="0"/>
    <n v="230180.25"/>
  </r>
  <r>
    <s v="PPLETO: TOTAL OPERATING EXPENSE"/>
    <m/>
    <n v="926102"/>
    <s v="401K EXPENSE - BURDENS"/>
    <x v="1"/>
    <s v="0321 - TRIMBLE COUNTY 2 - GENERATION"/>
    <x v="8"/>
    <s v="PLTL: TOTAL LABOR"/>
    <s v="MA41KU"/>
    <s v="MA41KU TC2"/>
    <s v="OTHER"/>
    <s v="P42100: GENERATION"/>
    <n v="25629"/>
    <n v="24375"/>
    <n v="22900"/>
    <n v="23843"/>
    <n v="24779"/>
    <n v="20813"/>
    <n v="24211"/>
    <n v="25058"/>
    <n v="22759"/>
    <n v="26118"/>
    <n v="21021"/>
    <n v="20066"/>
    <n v="281572"/>
    <n v="0"/>
    <n v="211179"/>
  </r>
  <r>
    <s v="PPLETO: TOTAL OPERATING EXPENSE"/>
    <m/>
    <n v="513100"/>
    <s v="MTCE-ELECTRIC PLANT"/>
    <x v="1"/>
    <s v="0321 - TRIMBLE COUNTY 2 - GENERATION"/>
    <x v="6"/>
    <s v="PNTL: TOTAL NON-LABOR"/>
    <s v="MA40LGE"/>
    <s v="MASS ALLOC 40 BUDGET"/>
    <s v="GEN O M: OTHER"/>
    <s v="P42100: GENERATION"/>
    <n v="25667"/>
    <n v="25667"/>
    <n v="25667"/>
    <n v="45955"/>
    <n v="25667"/>
    <n v="26221"/>
    <n v="53602"/>
    <n v="25667"/>
    <n v="25667"/>
    <n v="82926"/>
    <n v="28126"/>
    <n v="25667"/>
    <n v="416497"/>
    <n v="0"/>
    <n v="312372.75"/>
  </r>
  <r>
    <s v="PPLETO: TOTAL OPERATING EXPENSE"/>
    <m/>
    <n v="501990"/>
    <s v="FUEL HANDLING - INDIRECT"/>
    <x v="1"/>
    <s v="0321 - TRIMBLE COUNTY 2 - GENERATION"/>
    <x v="6"/>
    <s v="PLTL: TOTAL LABOR"/>
    <s v="MA40LGE"/>
    <s v="MASS ALLOC 40 BUDGET"/>
    <s v="GEN O M: OTHER"/>
    <s v="P42100: GENERATION"/>
    <n v="25933"/>
    <n v="25940"/>
    <n v="28365"/>
    <n v="25241"/>
    <n v="25846"/>
    <n v="25763"/>
    <n v="23946"/>
    <n v="29153"/>
    <n v="26975"/>
    <n v="26216"/>
    <n v="24975"/>
    <n v="21980"/>
    <n v="310333"/>
    <n v="0"/>
    <n v="232749.75"/>
  </r>
  <r>
    <s v="PPLETO: TOTAL OPERATING EXPENSE"/>
    <m/>
    <n v="501090"/>
    <s v="FUEL HANDLING"/>
    <x v="1"/>
    <s v="0301 - TRIMBLE COUNTY COMMON-GENERATION"/>
    <x v="1"/>
    <s v="PNTL: TOTAL NON-LABOR"/>
    <s v="TCFUELHAN"/>
    <s v="TCFUELHAN"/>
    <s v="GEN FH: FUEL HANDLING"/>
    <s v="P42100: GENERATION"/>
    <n v="26010"/>
    <n v="52020"/>
    <n v="52020"/>
    <n v="26010"/>
    <n v="26010"/>
    <n v="26010"/>
    <n v="26010"/>
    <n v="26010"/>
    <n v="26010"/>
    <n v="26010"/>
    <n v="26010"/>
    <n v="26010"/>
    <n v="364140"/>
    <n v="110109.49399926"/>
    <n v="162995.50600074002"/>
  </r>
  <r>
    <s v="PPLETO: TOTAL OPERATING EXPENSE"/>
    <m/>
    <n v="513100"/>
    <s v="MTCE-ELECTRIC PLANT"/>
    <x v="1"/>
    <s v="0321 - TRIMBLE COUNTY 2 - GENERATION"/>
    <x v="7"/>
    <s v="PNTL: TOTAL NON-LABOR"/>
    <s v="MA41KU"/>
    <s v="MA41KU TC2"/>
    <s v="OTHER"/>
    <s v="P42100: GENERATION"/>
    <n v="26045"/>
    <n v="26045"/>
    <n v="26045"/>
    <n v="480191"/>
    <n v="26045"/>
    <n v="42345"/>
    <n v="48672"/>
    <n v="26045"/>
    <n v="26045"/>
    <n v="113128"/>
    <n v="28037"/>
    <n v="26045"/>
    <n v="894685"/>
    <n v="0"/>
    <n v="671013.75"/>
  </r>
  <r>
    <s v="PPLETO: TOTAL OPERATING EXPENSE"/>
    <m/>
    <n v="514100"/>
    <s v="MTCE-MISC/STM PLANT"/>
    <x v="1"/>
    <s v="0321 - TRIMBLE COUNTY 2 - GENERATION"/>
    <x v="3"/>
    <s v="PLTL: TOTAL LABOR"/>
    <s v="MA40LGE"/>
    <s v="MASS ALLOC 40 BUDGET"/>
    <s v="GEN O M: OTHER"/>
    <s v="P42100: GENERATION"/>
    <n v="26051"/>
    <n v="23433"/>
    <n v="23251"/>
    <n v="24179"/>
    <n v="23765"/>
    <n v="22383"/>
    <n v="24478"/>
    <n v="25411"/>
    <n v="24414"/>
    <n v="26474"/>
    <n v="19933"/>
    <n v="21484"/>
    <n v="285256"/>
    <n v="0"/>
    <n v="213942"/>
  </r>
  <r>
    <s v="PPLETO: TOTAL OPERATING EXPENSE"/>
    <m/>
    <n v="506900"/>
    <s v="MISC STM PWR EXP - INDIRECT"/>
    <x v="1"/>
    <s v="0311 - TRIMBLE COUNTY 1 - GENERATION"/>
    <x v="0"/>
    <s v="PNTL: TOTAL NON-LABOR"/>
    <s v="MA40LGE"/>
    <s v="MASS ALLOC 40 BUDGET"/>
    <s v="GEN O M: OTHER"/>
    <s v="P42100: GENERATION"/>
    <n v="26078"/>
    <n v="31851"/>
    <n v="25989"/>
    <n v="26825"/>
    <n v="25888"/>
    <n v="26069"/>
    <n v="28372"/>
    <n v="26115"/>
    <n v="26814"/>
    <n v="47346"/>
    <n v="26308"/>
    <n v="28509"/>
    <n v="346162"/>
    <n v="259621.5"/>
    <n v="0"/>
  </r>
  <r>
    <s v="PPLETO: TOTAL OPERATING EXPENSE"/>
    <m/>
    <n v="501990"/>
    <s v="FUEL HANDLING - INDIRECT"/>
    <x v="1"/>
    <s v="0321 - TRIMBLE COUNTY 2 - GENERATION"/>
    <x v="0"/>
    <s v="PLTL: TOTAL LABOR"/>
    <s v="MA41KU"/>
    <s v="MA41KU TC2"/>
    <s v="OTHER"/>
    <s v="P42100: GENERATION"/>
    <n v="26107"/>
    <n v="23412"/>
    <n v="23224"/>
    <n v="24083"/>
    <n v="23600"/>
    <n v="22155"/>
    <n v="24213"/>
    <n v="25273"/>
    <n v="24308"/>
    <n v="26314"/>
    <n v="19750"/>
    <n v="21005"/>
    <n v="283445"/>
    <n v="0"/>
    <n v="212583.75"/>
  </r>
  <r>
    <s v="PPLETO: TOTAL OPERATING EXPENSE"/>
    <m/>
    <n v="926116"/>
    <s v="RETIREMENT INCOME EXPENSE - BURDENS"/>
    <x v="1"/>
    <s v="0321 - TRIMBLE COUNTY 2 - GENERATION"/>
    <x v="1"/>
    <s v="PLTL: TOTAL LABOR"/>
    <s v="MA41KU"/>
    <s v="MA41KU TC2"/>
    <s v="OTHER"/>
    <s v="P42100: GENERATION"/>
    <n v="26174"/>
    <n v="23552"/>
    <n v="23374"/>
    <n v="24320"/>
    <n v="23919"/>
    <n v="22539"/>
    <n v="24655"/>
    <n v="25560"/>
    <n v="24553"/>
    <n v="26635"/>
    <n v="20074"/>
    <n v="21702"/>
    <n v="287057"/>
    <n v="0"/>
    <n v="215292.75"/>
  </r>
  <r>
    <s v="PPLETO: TOTAL OPERATING EXPENSE"/>
    <m/>
    <n v="506100"/>
    <s v="MISC STM PWR EXP"/>
    <x v="1"/>
    <s v="0321 - TRIMBLE COUNTY 2 - GENERATION"/>
    <x v="8"/>
    <s v="PLTL: TOTAL LABOR"/>
    <s v="TCCOMLABR"/>
    <s v="Company Labor"/>
    <s v="GEN OPS: PLANT OPERATION"/>
    <s v="P42100: GENERATION"/>
    <n v="26234"/>
    <n v="24924"/>
    <n v="23383"/>
    <n v="24270"/>
    <n v="25166"/>
    <n v="21041"/>
    <n v="24465"/>
    <n v="25480"/>
    <n v="23151"/>
    <n v="26530"/>
    <n v="21320"/>
    <n v="19973"/>
    <n v="285936"/>
    <n v="0"/>
    <n v="214452"/>
  </r>
  <r>
    <s v="PPLETO: TOTAL OPERATING EXPENSE"/>
    <m/>
    <n v="506109"/>
    <s v="SORBENT INJECTION OPERATION"/>
    <x v="1"/>
    <s v="0321 - TRIMBLE COUNTY 2 - GENERATION"/>
    <x v="3"/>
    <s v="PNTL: TOTAL NON-LABOR"/>
    <s v="MA41KU"/>
    <s v="MA41KU TC2"/>
    <s v="OTHER"/>
    <s v="P42100: GENERATION"/>
    <n v="26343"/>
    <n v="26343"/>
    <n v="26343"/>
    <n v="26343"/>
    <n v="26343"/>
    <n v="26343"/>
    <n v="26343"/>
    <n v="26343"/>
    <n v="26343"/>
    <n v="26343"/>
    <n v="26343"/>
    <n v="26343"/>
    <n v="316119"/>
    <n v="0"/>
    <n v="237089.25"/>
  </r>
  <r>
    <s v="PPLETO: TOTAL OPERATING EXPENSE"/>
    <m/>
    <n v="926102"/>
    <s v="401K EXPENSE - BURDENS"/>
    <x v="1"/>
    <s v="0321 - TRIMBLE COUNTY 2 - GENERATION"/>
    <x v="9"/>
    <s v="PLTL: TOTAL LABOR"/>
    <s v="MA41KU"/>
    <s v="MA41KU TC2"/>
    <s v="OTHER"/>
    <s v="P42100: GENERATION"/>
    <n v="26396"/>
    <n v="23753"/>
    <n v="23575"/>
    <n v="24532"/>
    <n v="24130"/>
    <n v="22740"/>
    <n v="24877"/>
    <n v="25783"/>
    <n v="24767"/>
    <n v="26868"/>
    <n v="20252"/>
    <n v="21907"/>
    <n v="289579"/>
    <n v="0"/>
    <n v="217184.25"/>
  </r>
  <r>
    <s v="PPLETO: TOTAL OPERATING EXPENSE"/>
    <m/>
    <n v="513100"/>
    <s v="MTCE-ELECTRIC PLANT"/>
    <x v="1"/>
    <s v="0321 - TRIMBLE COUNTY 2 - GENERATION"/>
    <x v="7"/>
    <s v="PNTL: TOTAL NON-LABOR"/>
    <s v="MA40LGE"/>
    <s v="MASS ALLOC 40 BUDGET"/>
    <s v="GEN O M: OTHER"/>
    <s v="P42100: GENERATION"/>
    <n v="26443"/>
    <n v="26443"/>
    <n v="26443"/>
    <n v="46731"/>
    <n v="26443"/>
    <n v="26997"/>
    <n v="54378"/>
    <n v="26443"/>
    <n v="26443"/>
    <n v="83702"/>
    <n v="28902"/>
    <n v="26443"/>
    <n v="425809"/>
    <n v="0"/>
    <n v="319356.75"/>
  </r>
  <r>
    <s v="PPLETO: TOTAL OPERATING EXPENSE"/>
    <m/>
    <n v="501090"/>
    <s v="FUEL HANDLING"/>
    <x v="1"/>
    <s v="0301 - TRIMBLE COUNTY COMMON-GENERATION"/>
    <x v="2"/>
    <s v="PNTL: TOTAL NON-LABOR"/>
    <s v="TCFUELHAN"/>
    <s v="TCFUELHAN"/>
    <s v="GEN FH: FUEL HANDLING"/>
    <s v="P42100: GENERATION"/>
    <n v="26530"/>
    <n v="53060"/>
    <n v="53060"/>
    <n v="26530"/>
    <n v="26530"/>
    <n v="26530"/>
    <n v="26530"/>
    <n v="26530"/>
    <n v="26530"/>
    <n v="26530"/>
    <n v="26530"/>
    <n v="26530"/>
    <n v="371420"/>
    <n v="112310.83720877999"/>
    <n v="166254.16279122001"/>
  </r>
  <r>
    <s v="PPLETO: TOTAL OPERATING EXPENSE"/>
    <m/>
    <n v="512100"/>
    <s v="MTCE-BOILER PLANT"/>
    <x v="1"/>
    <s v="0301 - TRIMBLE COUNTY COMMON-GENERATION"/>
    <x v="5"/>
    <s v="PNTL: TOTAL NON-LABOR"/>
    <s v="TC000GUE"/>
    <s v="General Use Equipment -002650"/>
    <s v="GEN MTC: ALL OTHER MAINT."/>
    <s v="P42100: GENERATION"/>
    <n v="26667"/>
    <n v="26667"/>
    <n v="26667"/>
    <n v="26667"/>
    <n v="26667"/>
    <n v="26667"/>
    <n v="26667"/>
    <n v="26667"/>
    <n v="26667"/>
    <n v="26667"/>
    <n v="26667"/>
    <n v="26667"/>
    <n v="320000"/>
    <n v="96762.338879999996"/>
    <n v="143237.66112"/>
  </r>
  <r>
    <s v="PPLETO: TOTAL OPERATING EXPENSE"/>
    <m/>
    <n v="512100"/>
    <s v="MTCE-BOILER PLANT"/>
    <x v="1"/>
    <s v="0301 - TRIMBLE COUNTY COMMON-GENERATION"/>
    <x v="6"/>
    <s v="PNTL: TOTAL NON-LABOR"/>
    <s v="TC000GUE"/>
    <s v="General Use Equipment -002650"/>
    <s v="GEN MTC: ALL OTHER MAINT."/>
    <s v="P42100: GENERATION"/>
    <n v="26667"/>
    <n v="26667"/>
    <n v="26667"/>
    <n v="26667"/>
    <n v="26667"/>
    <n v="26667"/>
    <n v="26667"/>
    <n v="26667"/>
    <n v="26667"/>
    <n v="26667"/>
    <n v="26667"/>
    <n v="26667"/>
    <n v="320000"/>
    <n v="96762.338879999996"/>
    <n v="143237.66112"/>
  </r>
  <r>
    <s v="PPLETO: TOTAL OPERATING EXPENSE"/>
    <m/>
    <n v="512100"/>
    <s v="MTCE-BOILER PLANT"/>
    <x v="1"/>
    <s v="0301 - TRIMBLE COUNTY COMMON-GENERATION"/>
    <x v="7"/>
    <s v="PNTL: TOTAL NON-LABOR"/>
    <s v="TC000GUE"/>
    <s v="General Use Equipment -002650"/>
    <s v="GEN MTC: ALL OTHER MAINT."/>
    <s v="P42100: GENERATION"/>
    <n v="26667"/>
    <n v="26667"/>
    <n v="26667"/>
    <n v="26667"/>
    <n v="26667"/>
    <n v="26667"/>
    <n v="26667"/>
    <n v="26667"/>
    <n v="26667"/>
    <n v="26667"/>
    <n v="26667"/>
    <n v="26667"/>
    <n v="320000"/>
    <n v="96762.338879999996"/>
    <n v="143237.66112"/>
  </r>
  <r>
    <s v="PPLETO: TOTAL OPERATING EXPENSE"/>
    <m/>
    <n v="512100"/>
    <s v="MTCE-BOILER PLANT"/>
    <x v="1"/>
    <s v="0301 - TRIMBLE COUNTY COMMON-GENERATION"/>
    <x v="8"/>
    <s v="PNTL: TOTAL NON-LABOR"/>
    <s v="TC000GUE"/>
    <s v="General Use Equipment -002650"/>
    <s v="GEN MTC: ALL OTHER MAINT."/>
    <s v="P42100: GENERATION"/>
    <n v="26667"/>
    <n v="26667"/>
    <n v="26667"/>
    <n v="26667"/>
    <n v="26667"/>
    <n v="26667"/>
    <n v="26667"/>
    <n v="26667"/>
    <n v="26667"/>
    <n v="26667"/>
    <n v="26667"/>
    <n v="26667"/>
    <n v="320000"/>
    <n v="96762.338879999996"/>
    <n v="143237.66112"/>
  </r>
  <r>
    <s v="PPLETO: TOTAL OPERATING EXPENSE"/>
    <m/>
    <n v="512100"/>
    <s v="MTCE-BOILER PLANT"/>
    <x v="1"/>
    <s v="0301 - TRIMBLE COUNTY COMMON-GENERATION"/>
    <x v="9"/>
    <s v="PNTL: TOTAL NON-LABOR"/>
    <s v="TC000GUE"/>
    <s v="General Use Equipment -002650"/>
    <s v="GEN MTC: ALL OTHER MAINT."/>
    <s v="P42100: GENERATION"/>
    <n v="26667"/>
    <n v="26667"/>
    <n v="26667"/>
    <n v="26667"/>
    <n v="26667"/>
    <n v="26667"/>
    <n v="26667"/>
    <n v="26667"/>
    <n v="26667"/>
    <n v="26667"/>
    <n v="26667"/>
    <n v="26667"/>
    <n v="320000"/>
    <n v="96762.338879999996"/>
    <n v="143237.66112"/>
  </r>
  <r>
    <s v="PPLETO: TOTAL OPERATING EXPENSE"/>
    <m/>
    <n v="506100"/>
    <s v="MISC STM PWR EXP"/>
    <x v="1"/>
    <s v="0301 - TRIMBLE COUNTY COMMON-GENERATION"/>
    <x v="5"/>
    <s v="PNTL: TOTAL NON-LABOR"/>
    <s v="TCSAFE/DV"/>
    <s v="Emp Safety / Develop"/>
    <s v="GEN OPS: PLANT OPERATION"/>
    <s v="P42100: GENERATION"/>
    <n v="26800"/>
    <n v="28700"/>
    <n v="39300"/>
    <n v="100300"/>
    <n v="39300"/>
    <n v="38300"/>
    <n v="33300"/>
    <n v="29800"/>
    <n v="41300"/>
    <n v="41800"/>
    <n v="47300"/>
    <n v="66000"/>
    <n v="532200"/>
    <n v="160927.86484979998"/>
    <n v="238222.13515020002"/>
  </r>
  <r>
    <s v="PPLETO: TOTAL OPERATING EXPENSE"/>
    <m/>
    <n v="506100"/>
    <s v="MISC STM PWR EXP"/>
    <x v="1"/>
    <s v="0301 - TRIMBLE COUNTY COMMON-GENERATION"/>
    <x v="6"/>
    <s v="PNTL: TOTAL NON-LABOR"/>
    <s v="TCSAFE/DV"/>
    <s v="Emp Safety / Develop"/>
    <s v="GEN OPS: PLANT OPERATION"/>
    <s v="P42100: GENERATION"/>
    <n v="26800"/>
    <n v="28700"/>
    <n v="39300"/>
    <n v="100300"/>
    <n v="39300"/>
    <n v="38300"/>
    <n v="33300"/>
    <n v="29800"/>
    <n v="41300"/>
    <n v="41800"/>
    <n v="47300"/>
    <n v="66000"/>
    <n v="532200"/>
    <n v="160927.86484979998"/>
    <n v="238222.13515020002"/>
  </r>
  <r>
    <s v="PPLETO: TOTAL OPERATING EXPENSE"/>
    <m/>
    <n v="506100"/>
    <s v="MISC STM PWR EXP"/>
    <x v="1"/>
    <s v="0301 - TRIMBLE COUNTY COMMON-GENERATION"/>
    <x v="7"/>
    <s v="PNTL: TOTAL NON-LABOR"/>
    <s v="TCSAFE/DV"/>
    <s v="Emp Safety / Develop"/>
    <s v="GEN OPS: PLANT OPERATION"/>
    <s v="P42100: GENERATION"/>
    <n v="26800"/>
    <n v="28700"/>
    <n v="39300"/>
    <n v="100300"/>
    <n v="39300"/>
    <n v="38300"/>
    <n v="33300"/>
    <n v="29800"/>
    <n v="41300"/>
    <n v="41800"/>
    <n v="47300"/>
    <n v="66000"/>
    <n v="532200"/>
    <n v="160927.86484979998"/>
    <n v="238222.13515020002"/>
  </r>
  <r>
    <s v="PPLETO: TOTAL OPERATING EXPENSE"/>
    <m/>
    <n v="506100"/>
    <s v="MISC STM PWR EXP"/>
    <x v="1"/>
    <s v="0301 - TRIMBLE COUNTY COMMON-GENERATION"/>
    <x v="8"/>
    <s v="PNTL: TOTAL NON-LABOR"/>
    <s v="TCSAFE/DV"/>
    <s v="Emp Safety / Develop"/>
    <s v="GEN OPS: PLANT OPERATION"/>
    <s v="P42100: GENERATION"/>
    <n v="26800"/>
    <n v="28700"/>
    <n v="39300"/>
    <n v="100300"/>
    <n v="39300"/>
    <n v="38300"/>
    <n v="33300"/>
    <n v="29800"/>
    <n v="41300"/>
    <n v="41800"/>
    <n v="47300"/>
    <n v="66000"/>
    <n v="532200"/>
    <n v="160927.86484979998"/>
    <n v="238222.13515020002"/>
  </r>
  <r>
    <s v="PPLETO: TOTAL OPERATING EXPENSE"/>
    <m/>
    <n v="506100"/>
    <s v="MISC STM PWR EXP"/>
    <x v="1"/>
    <s v="0301 - TRIMBLE COUNTY COMMON-GENERATION"/>
    <x v="9"/>
    <s v="PNTL: TOTAL NON-LABOR"/>
    <s v="TCSAFE/DV"/>
    <s v="Emp Safety / Develop"/>
    <s v="GEN OPS: PLANT OPERATION"/>
    <s v="P42100: GENERATION"/>
    <n v="26800"/>
    <n v="28700"/>
    <n v="39300"/>
    <n v="100300"/>
    <n v="39300"/>
    <n v="38300"/>
    <n v="33300"/>
    <n v="29800"/>
    <n v="41300"/>
    <n v="41800"/>
    <n v="47300"/>
    <n v="66000"/>
    <n v="532200"/>
    <n v="160927.86484979998"/>
    <n v="238222.13515020002"/>
  </r>
  <r>
    <s v="PPLETO: TOTAL OPERATING EXPENSE"/>
    <m/>
    <n v="926102"/>
    <s v="401K EXPENSE - BURDENS"/>
    <x v="1"/>
    <s v="0321 - TRIMBLE COUNTY 2 - GENERATION"/>
    <x v="0"/>
    <s v="PLTL: TOTAL LABOR"/>
    <s v="MA41KU"/>
    <s v="MA41KU TC2"/>
    <s v="OTHER"/>
    <s v="P42100: GENERATION"/>
    <n v="26826"/>
    <n v="24139"/>
    <n v="23957"/>
    <n v="24927"/>
    <n v="24516"/>
    <n v="23101"/>
    <n v="25270"/>
    <n v="26198"/>
    <n v="25165"/>
    <n v="27299"/>
    <n v="20574"/>
    <n v="22244"/>
    <n v="294217"/>
    <n v="0"/>
    <n v="220662.75"/>
  </r>
  <r>
    <s v="PPLETO: TOTAL OPERATING EXPENSE"/>
    <m/>
    <n v="514100"/>
    <s v="MTCE-MISC/STM PLANT"/>
    <x v="1"/>
    <s v="0321 - TRIMBLE COUNTY 2 - GENERATION"/>
    <x v="4"/>
    <s v="PLTL: TOTAL LABOR"/>
    <s v="MA40LGE"/>
    <s v="MASS ALLOC 40 BUDGET"/>
    <s v="GEN O M: OTHER"/>
    <s v="P42100: GENERATION"/>
    <n v="26833"/>
    <n v="24137"/>
    <n v="23949"/>
    <n v="24905"/>
    <n v="24479"/>
    <n v="23055"/>
    <n v="25213"/>
    <n v="26174"/>
    <n v="25147"/>
    <n v="27269"/>
    <n v="20532"/>
    <n v="22129"/>
    <n v="293822"/>
    <n v="0"/>
    <n v="220366.5"/>
  </r>
  <r>
    <s v="PPLETO: TOTAL OPERATING EXPENSE"/>
    <m/>
    <n v="506900"/>
    <s v="MISC STM PWR EXP - INDIRECT"/>
    <x v="1"/>
    <s v="0311 - TRIMBLE COUNTY 1 - GENERATION"/>
    <x v="1"/>
    <s v="PNTL: TOTAL NON-LABOR"/>
    <s v="MA40LGE"/>
    <s v="MASS ALLOC 40 BUDGET"/>
    <s v="GEN O M: OTHER"/>
    <s v="P42100: GENERATION"/>
    <n v="26864"/>
    <n v="32751"/>
    <n v="26769"/>
    <n v="27633"/>
    <n v="26665"/>
    <n v="26850"/>
    <n v="29227"/>
    <n v="26898"/>
    <n v="27616"/>
    <n v="48767"/>
    <n v="27107"/>
    <n v="29374"/>
    <n v="356522"/>
    <n v="267391.5"/>
    <n v="0"/>
  </r>
  <r>
    <s v="PPLETO: TOTAL OPERATING EXPENSE"/>
    <m/>
    <n v="501990"/>
    <s v="FUEL HANDLING - INDIRECT"/>
    <x v="1"/>
    <s v="0321 - TRIMBLE COUNTY 2 - GENERATION"/>
    <x v="1"/>
    <s v="PLTL: TOTAL LABOR"/>
    <s v="MA41KU"/>
    <s v="MA41KU TC2"/>
    <s v="OTHER"/>
    <s v="P42100: GENERATION"/>
    <n v="26890"/>
    <n v="24115"/>
    <n v="23921"/>
    <n v="24806"/>
    <n v="24308"/>
    <n v="22820"/>
    <n v="24939"/>
    <n v="26031"/>
    <n v="25037"/>
    <n v="27103"/>
    <n v="20343"/>
    <n v="21635"/>
    <n v="291948"/>
    <n v="0"/>
    <n v="218961"/>
  </r>
  <r>
    <s v="PPLETO: TOTAL OPERATING EXPENSE"/>
    <m/>
    <n v="506100"/>
    <s v="MISC STM PWR EXP"/>
    <x v="1"/>
    <s v="0321 - TRIMBLE COUNTY 2 - GENERATION"/>
    <x v="9"/>
    <s v="PLTL: TOTAL LABOR"/>
    <s v="TCCOMLABR"/>
    <s v="Company Labor"/>
    <s v="GEN OPS: PLANT OPERATION"/>
    <s v="P42100: GENERATION"/>
    <n v="26904"/>
    <n v="24177"/>
    <n v="23978"/>
    <n v="24887"/>
    <n v="24416"/>
    <n v="22959"/>
    <n v="25082"/>
    <n v="26133"/>
    <n v="25127"/>
    <n v="27209"/>
    <n v="20465"/>
    <n v="21849"/>
    <n v="293184"/>
    <n v="0"/>
    <n v="219888"/>
  </r>
  <r>
    <s v="PPLETO: TOTAL OPERATING EXPENSE"/>
    <m/>
    <n v="926116"/>
    <s v="RETIREMENT INCOME EXPENSE - BURDENS"/>
    <x v="1"/>
    <s v="0321 - TRIMBLE COUNTY 2 - GENERATION"/>
    <x v="2"/>
    <s v="PLTL: TOTAL LABOR"/>
    <s v="MA41KU"/>
    <s v="MA41KU TC2"/>
    <s v="OTHER"/>
    <s v="P42100: GENERATION"/>
    <n v="26958"/>
    <n v="24258"/>
    <n v="24075"/>
    <n v="25049"/>
    <n v="24636"/>
    <n v="23215"/>
    <n v="25394"/>
    <n v="26326"/>
    <n v="25289"/>
    <n v="27433"/>
    <n v="20675"/>
    <n v="22353"/>
    <n v="295661"/>
    <n v="0"/>
    <n v="221745.75"/>
  </r>
  <r>
    <s v="PPLETO: TOTAL OPERATING EXPENSE"/>
    <m/>
    <n v="501090"/>
    <s v="FUEL HANDLING"/>
    <x v="1"/>
    <s v="0301 - TRIMBLE COUNTY COMMON-GENERATION"/>
    <x v="3"/>
    <s v="PNTL: TOTAL NON-LABOR"/>
    <s v="TCFUELHAN"/>
    <s v="TCFUELHAN"/>
    <s v="GEN FH: FUEL HANDLING"/>
    <s v="P42100: GENERATION"/>
    <n v="27060"/>
    <n v="54120"/>
    <n v="54120"/>
    <n v="27060"/>
    <n v="27060"/>
    <n v="27060"/>
    <n v="27060"/>
    <n v="27060"/>
    <n v="27060"/>
    <n v="27060"/>
    <n v="27060"/>
    <n v="27060"/>
    <n v="378840"/>
    <n v="114554.51394156"/>
    <n v="169575.48605844"/>
  </r>
  <r>
    <s v="PPLETO: TOTAL OPERATING EXPENSE"/>
    <m/>
    <n v="506109"/>
    <s v="SORBENT INJECTION OPERATION"/>
    <x v="1"/>
    <s v="0321 - TRIMBLE COUNTY 2 - GENERATION"/>
    <x v="4"/>
    <s v="PNTL: TOTAL NON-LABOR"/>
    <s v="MA41KU"/>
    <s v="MA41KU TC2"/>
    <s v="OTHER"/>
    <s v="P42100: GENERATION"/>
    <n v="27134"/>
    <n v="27134"/>
    <n v="27134"/>
    <n v="27134"/>
    <n v="27134"/>
    <n v="27134"/>
    <n v="27134"/>
    <n v="27134"/>
    <n v="27134"/>
    <n v="27134"/>
    <n v="27134"/>
    <n v="27134"/>
    <n v="325613"/>
    <n v="0"/>
    <n v="244209.75"/>
  </r>
  <r>
    <s v="PPLETO: TOTAL OPERATING EXPENSE"/>
    <m/>
    <n v="506100"/>
    <s v="MISC STM PWR EXP"/>
    <x v="1"/>
    <s v="0301 - TRIMBLE COUNTY COMMON-GENERATION"/>
    <x v="0"/>
    <s v="PNTL: TOTAL NON-LABOR"/>
    <s v="TCSAFE/DV"/>
    <s v="Emp Safety / Develop"/>
    <s v="GEN OPS: PLANT OPERATION"/>
    <s v="P42100: GENERATION"/>
    <n v="27366"/>
    <n v="29319"/>
    <n v="40241"/>
    <n v="103071"/>
    <n v="40241"/>
    <n v="39211"/>
    <n v="34056"/>
    <n v="30456"/>
    <n v="42301"/>
    <n v="42811"/>
    <n v="48481"/>
    <n v="67740"/>
    <n v="545294"/>
    <n v="164887.25880384599"/>
    <n v="244083.24119615401"/>
  </r>
  <r>
    <s v="PPLETO: TOTAL OPERATING EXPENSE"/>
    <m/>
    <n v="512100"/>
    <s v="MTCE-BOILER PLANT"/>
    <x v="1"/>
    <s v="0301 - TRIMBLE COUNTY COMMON-GENERATION"/>
    <x v="0"/>
    <s v="PNTL: TOTAL NON-LABOR"/>
    <s v="TC000GUE"/>
    <s v="General Use Equipment -002650"/>
    <s v="GEN MTC: ALL OTHER MAINT."/>
    <s v="P42100: GENERATION"/>
    <n v="27467"/>
    <n v="27467"/>
    <n v="27467"/>
    <n v="27467"/>
    <n v="27467"/>
    <n v="27467"/>
    <n v="27467"/>
    <n v="27467"/>
    <n v="27467"/>
    <n v="27467"/>
    <n v="27467"/>
    <n v="27467"/>
    <n v="329600"/>
    <n v="99665.209046399992"/>
    <n v="147534.79095359999"/>
  </r>
  <r>
    <s v="PPLETO: TOTAL OPERATING EXPENSE"/>
    <m/>
    <n v="501090"/>
    <s v="FUEL HANDLING"/>
    <x v="1"/>
    <s v="0301 - TRIMBLE COUNTY COMMON-GENERATION"/>
    <x v="4"/>
    <s v="PNTL: TOTAL NON-LABOR"/>
    <s v="TCFUELHAN"/>
    <s v="TCFUELHAN"/>
    <s v="GEN FH: FUEL HANDLING"/>
    <s v="P42100: GENERATION"/>
    <n v="27603"/>
    <n v="55205"/>
    <n v="55205"/>
    <n v="27603"/>
    <n v="27603"/>
    <n v="27603"/>
    <n v="27603"/>
    <n v="27603"/>
    <n v="27603"/>
    <n v="27603"/>
    <n v="27603"/>
    <n v="27603"/>
    <n v="386435"/>
    <n v="116851.107578415"/>
    <n v="172975.14242158501"/>
  </r>
  <r>
    <s v="PPLETO: TOTAL OPERATING EXPENSE"/>
    <m/>
    <n v="926102"/>
    <s v="401K EXPENSE - BURDENS"/>
    <x v="1"/>
    <s v="0321 - TRIMBLE COUNTY 2 - GENERATION"/>
    <x v="1"/>
    <s v="PLTL: TOTAL LABOR"/>
    <s v="MA41KU"/>
    <s v="MA41KU TC2"/>
    <s v="OTHER"/>
    <s v="P42100: GENERATION"/>
    <n v="27631"/>
    <n v="24864"/>
    <n v="24676"/>
    <n v="25674"/>
    <n v="25251"/>
    <n v="23794"/>
    <n v="26028"/>
    <n v="26984"/>
    <n v="25920"/>
    <n v="28118"/>
    <n v="21191"/>
    <n v="22911"/>
    <n v="303043"/>
    <n v="0"/>
    <n v="227282.25"/>
  </r>
  <r>
    <s v="PPLETO: TOTAL OPERATING EXPENSE"/>
    <m/>
    <n v="506900"/>
    <s v="MISC STM PWR EXP - INDIRECT"/>
    <x v="1"/>
    <s v="0311 - TRIMBLE COUNTY 1 - GENERATION"/>
    <x v="2"/>
    <s v="PNTL: TOTAL NON-LABOR"/>
    <s v="MA40LGE"/>
    <s v="MASS ALLOC 40 BUDGET"/>
    <s v="GEN O M: OTHER"/>
    <s v="P42100: GENERATION"/>
    <n v="27674"/>
    <n v="33679"/>
    <n v="27573"/>
    <n v="28468"/>
    <n v="27468"/>
    <n v="27656"/>
    <n v="30109"/>
    <n v="27707"/>
    <n v="28444"/>
    <n v="50231"/>
    <n v="27931"/>
    <n v="30266"/>
    <n v="367207"/>
    <n v="275405.25"/>
    <n v="0"/>
  </r>
  <r>
    <s v="PPLETO: TOTAL OPERATING EXPENSE"/>
    <m/>
    <n v="501990"/>
    <s v="FUEL HANDLING - INDIRECT"/>
    <x v="1"/>
    <s v="0321 - TRIMBLE COUNTY 2 - GENERATION"/>
    <x v="2"/>
    <s v="PLTL: TOTAL LABOR"/>
    <s v="MA41KU"/>
    <s v="MA41KU TC2"/>
    <s v="OTHER"/>
    <s v="P42100: GENERATION"/>
    <n v="27696"/>
    <n v="24838"/>
    <n v="24638"/>
    <n v="25549"/>
    <n v="25037"/>
    <n v="23504"/>
    <n v="25687"/>
    <n v="26812"/>
    <n v="25788"/>
    <n v="27916"/>
    <n v="20952"/>
    <n v="22283"/>
    <n v="300699"/>
    <n v="0"/>
    <n v="225524.25"/>
  </r>
  <r>
    <s v="PPLETO: TOTAL OPERATING EXPENSE"/>
    <m/>
    <n v="506100"/>
    <s v="MISC STM PWR EXP"/>
    <x v="1"/>
    <s v="0321 - TRIMBLE COUNTY 2 - GENERATION"/>
    <x v="0"/>
    <s v="PLTL: TOTAL LABOR"/>
    <s v="TCCOMLABR"/>
    <s v="Company Labor"/>
    <s v="GEN OPS: PLANT OPERATION"/>
    <s v="P42100: GENERATION"/>
    <n v="27711"/>
    <n v="24902"/>
    <n v="24697"/>
    <n v="25633"/>
    <n v="25148"/>
    <n v="23648"/>
    <n v="25834"/>
    <n v="26917"/>
    <n v="25881"/>
    <n v="28025"/>
    <n v="21079"/>
    <n v="22505"/>
    <n v="301980"/>
    <n v="0"/>
    <n v="226485"/>
  </r>
  <r>
    <s v="PPLETO: TOTAL OPERATING EXPENSE"/>
    <m/>
    <n v="926116"/>
    <s v="RETIREMENT INCOME EXPENSE - BURDENS"/>
    <x v="1"/>
    <s v="0321 - TRIMBLE COUNTY 2 - GENERATION"/>
    <x v="3"/>
    <s v="PLTL: TOTAL LABOR"/>
    <s v="MA41KU"/>
    <s v="MA41KU TC2"/>
    <s v="OTHER"/>
    <s v="P42100: GENERATION"/>
    <n v="27767"/>
    <n v="24986"/>
    <n v="24797"/>
    <n v="25801"/>
    <n v="25376"/>
    <n v="23912"/>
    <n v="26157"/>
    <n v="27117"/>
    <n v="26048"/>
    <n v="28256"/>
    <n v="21296"/>
    <n v="23024"/>
    <n v="304536"/>
    <n v="0"/>
    <n v="228402"/>
  </r>
  <r>
    <s v="PPLETO: TOTAL OPERATING EXPENSE"/>
    <m/>
    <n v="506100"/>
    <s v="MISC STM PWR EXP"/>
    <x v="1"/>
    <s v="0301 - TRIMBLE COUNTY COMMON-GENERATION"/>
    <x v="1"/>
    <s v="PNTL: TOTAL NON-LABOR"/>
    <s v="TCSAFE/DV"/>
    <s v="Emp Safety / Develop"/>
    <s v="GEN OPS: PLANT OPERATION"/>
    <s v="P42100: GENERATION"/>
    <n v="27944"/>
    <n v="29952"/>
    <n v="41205"/>
    <n v="105920"/>
    <n v="41205"/>
    <n v="40145"/>
    <n v="34830"/>
    <n v="31127"/>
    <n v="43327"/>
    <n v="43847"/>
    <n v="49693"/>
    <n v="69527"/>
    <n v="558723"/>
    <n v="168947.95083140698"/>
    <n v="250094.29916859302"/>
  </r>
  <r>
    <s v="PPLETO: TOTAL OPERATING EXPENSE"/>
    <m/>
    <n v="501990"/>
    <s v="FUEL HANDLING - INDIRECT"/>
    <x v="1"/>
    <s v="0321 - TRIMBLE COUNTY 2 - GENERATION"/>
    <x v="7"/>
    <s v="PLTL: TOTAL LABOR"/>
    <s v="MA40LGE"/>
    <s v="MASS ALLOC 40 BUDGET"/>
    <s v="GEN O M: OTHER"/>
    <s v="P42100: GENERATION"/>
    <n v="28226"/>
    <n v="26727"/>
    <n v="29165"/>
    <n v="24430"/>
    <n v="28101"/>
    <n v="26860"/>
    <n v="24593"/>
    <n v="29983"/>
    <n v="25832"/>
    <n v="28481"/>
    <n v="25676"/>
    <n v="20998"/>
    <n v="319072"/>
    <n v="0"/>
    <n v="239304"/>
  </r>
  <r>
    <s v="PPLETO: TOTAL OPERATING EXPENSE"/>
    <m/>
    <n v="512100"/>
    <s v="MTCE-BOILER PLANT"/>
    <x v="1"/>
    <s v="0301 - TRIMBLE COUNTY COMMON-GENERATION"/>
    <x v="1"/>
    <s v="PNTL: TOTAL NON-LABOR"/>
    <s v="TC000GUE"/>
    <s v="General Use Equipment -002650"/>
    <s v="GEN MTC: ALL OTHER MAINT."/>
    <s v="P42100: GENERATION"/>
    <n v="28291"/>
    <n v="28291"/>
    <n v="28291"/>
    <n v="28291"/>
    <n v="28291"/>
    <n v="28291"/>
    <n v="28291"/>
    <n v="28291"/>
    <n v="28291"/>
    <n v="28291"/>
    <n v="28291"/>
    <n v="28291"/>
    <n v="339488"/>
    <n v="102655.16531779199"/>
    <n v="151960.83468220799"/>
  </r>
  <r>
    <s v="PPLETO: TOTAL OPERATING EXPENSE"/>
    <m/>
    <n v="512100"/>
    <s v="MTCE-BOILER PLANT"/>
    <x v="1"/>
    <s v="0301 - TRIMBLE COUNTY COMMON-GENERATION"/>
    <x v="7"/>
    <s v="PNTL: TOTAL NON-LABOR"/>
    <s v="TC000CHGC"/>
    <s v="Coal Conveyors"/>
    <s v="GEN MTC: FUEL HANDLING"/>
    <s v="P42100: GENERATION"/>
    <n v="28443"/>
    <n v="28443"/>
    <n v="28443"/>
    <n v="28443"/>
    <n v="60916"/>
    <n v="28443"/>
    <n v="25781"/>
    <n v="25781"/>
    <n v="25781"/>
    <n v="58254"/>
    <n v="25781"/>
    <n v="25781"/>
    <n v="390289"/>
    <n v="118016.488997301"/>
    <n v="174700.261002699"/>
  </r>
  <r>
    <s v="PPLETO: TOTAL OPERATING EXPENSE"/>
    <m/>
    <n v="512100"/>
    <s v="MTCE-BOILER PLANT"/>
    <x v="1"/>
    <s v="0301 - TRIMBLE COUNTY COMMON-GENERATION"/>
    <x v="8"/>
    <s v="PNTL: TOTAL NON-LABOR"/>
    <s v="TC000CHGC"/>
    <s v="Coal Conveyors"/>
    <s v="GEN MTC: FUEL HANDLING"/>
    <s v="P42100: GENERATION"/>
    <n v="28443"/>
    <n v="28443"/>
    <n v="28443"/>
    <n v="28443"/>
    <n v="60916"/>
    <n v="28443"/>
    <n v="25781"/>
    <n v="25781"/>
    <n v="25781"/>
    <n v="58254"/>
    <n v="25781"/>
    <n v="25781"/>
    <n v="390289"/>
    <n v="118016.488997301"/>
    <n v="174700.261002699"/>
  </r>
  <r>
    <s v="PPLETO: TOTAL OPERATING EXPENSE"/>
    <m/>
    <n v="512100"/>
    <s v="MTCE-BOILER PLANT"/>
    <x v="1"/>
    <s v="0301 - TRIMBLE COUNTY COMMON-GENERATION"/>
    <x v="9"/>
    <s v="PNTL: TOTAL NON-LABOR"/>
    <s v="TC000CHGC"/>
    <s v="Coal Conveyors"/>
    <s v="GEN MTC: FUEL HANDLING"/>
    <s v="P42100: GENERATION"/>
    <n v="28443"/>
    <n v="28443"/>
    <n v="28443"/>
    <n v="28443"/>
    <n v="60916"/>
    <n v="28443"/>
    <n v="25781"/>
    <n v="25781"/>
    <n v="25781"/>
    <n v="58254"/>
    <n v="25781"/>
    <n v="25781"/>
    <n v="390289"/>
    <n v="118016.488997301"/>
    <n v="174700.261002699"/>
  </r>
  <r>
    <s v="PPLETO: TOTAL OPERATING EXPENSE"/>
    <m/>
    <n v="512100"/>
    <s v="MTCE-BOILER PLANT"/>
    <x v="1"/>
    <s v="0301 - TRIMBLE COUNTY COMMON-GENERATION"/>
    <x v="5"/>
    <s v="PNTL: TOTAL NON-LABOR"/>
    <s v="TC000CHGC"/>
    <s v="Coal Conveyors"/>
    <s v="GEN MTC: FUEL HANDLING"/>
    <s v="P42100: GENERATION"/>
    <n v="28443"/>
    <n v="60916"/>
    <n v="28443"/>
    <n v="28443"/>
    <n v="60916"/>
    <n v="28443"/>
    <n v="25781"/>
    <n v="25781"/>
    <n v="25781"/>
    <n v="25781"/>
    <n v="25781"/>
    <n v="25781"/>
    <n v="390289"/>
    <n v="118016.488997301"/>
    <n v="174700.261002699"/>
  </r>
  <r>
    <s v="PPLETO: TOTAL OPERATING EXPENSE"/>
    <m/>
    <n v="512100"/>
    <s v="MTCE-BOILER PLANT"/>
    <x v="1"/>
    <s v="0301 - TRIMBLE COUNTY COMMON-GENERATION"/>
    <x v="6"/>
    <s v="PNTL: TOTAL NON-LABOR"/>
    <s v="TC000CHGC"/>
    <s v="Coal Conveyors"/>
    <s v="GEN MTC: FUEL HANDLING"/>
    <s v="P42100: GENERATION"/>
    <n v="28443"/>
    <n v="60916"/>
    <n v="28443"/>
    <n v="28443"/>
    <n v="60916"/>
    <n v="28443"/>
    <n v="25781"/>
    <n v="25781"/>
    <n v="25781"/>
    <n v="25781"/>
    <n v="25781"/>
    <n v="25781"/>
    <n v="390289"/>
    <n v="118016.488997301"/>
    <n v="174700.261002699"/>
  </r>
  <r>
    <s v="PPLETO: TOTAL OPERATING EXPENSE"/>
    <m/>
    <n v="926102"/>
    <s v="401K EXPENSE - BURDENS"/>
    <x v="1"/>
    <s v="0321 - TRIMBLE COUNTY 2 - GENERATION"/>
    <x v="2"/>
    <s v="PLTL: TOTAL LABOR"/>
    <s v="MA41KU"/>
    <s v="MA41KU TC2"/>
    <s v="OTHER"/>
    <s v="P42100: GENERATION"/>
    <n v="28459"/>
    <n v="25609"/>
    <n v="25415"/>
    <n v="26444"/>
    <n v="26008"/>
    <n v="24508"/>
    <n v="26809"/>
    <n v="27793"/>
    <n v="26697"/>
    <n v="28961"/>
    <n v="21827"/>
    <n v="23598"/>
    <n v="312127"/>
    <n v="0"/>
    <n v="234095.25"/>
  </r>
  <r>
    <s v="PPLETO: TOTAL OPERATING EXPENSE"/>
    <m/>
    <n v="506900"/>
    <s v="MISC STM PWR EXP - INDIRECT"/>
    <x v="1"/>
    <s v="0311 - TRIMBLE COUNTY 1 - GENERATION"/>
    <x v="3"/>
    <s v="PNTL: TOTAL NON-LABOR"/>
    <s v="MA40LGE"/>
    <s v="MASS ALLOC 40 BUDGET"/>
    <s v="GEN O M: OTHER"/>
    <s v="P42100: GENERATION"/>
    <n v="28511"/>
    <n v="34636"/>
    <n v="28404"/>
    <n v="29330"/>
    <n v="28297"/>
    <n v="28489"/>
    <n v="31019"/>
    <n v="28541"/>
    <n v="29298"/>
    <n v="51743"/>
    <n v="28783"/>
    <n v="31188"/>
    <n v="378238"/>
    <n v="283678.5"/>
    <n v="0"/>
  </r>
  <r>
    <s v="PPLETO: TOTAL OPERATING EXPENSE"/>
    <m/>
    <n v="501990"/>
    <s v="FUEL HANDLING - INDIRECT"/>
    <x v="1"/>
    <s v="0321 - TRIMBLE COUNTY 2 - GENERATION"/>
    <x v="3"/>
    <s v="PLTL: TOTAL LABOR"/>
    <s v="MA41KU"/>
    <s v="MA41KU TC2"/>
    <s v="OTHER"/>
    <s v="P42100: GENERATION"/>
    <n v="28527"/>
    <n v="25583"/>
    <n v="25378"/>
    <n v="26316"/>
    <n v="25789"/>
    <n v="24209"/>
    <n v="26458"/>
    <n v="27616"/>
    <n v="26562"/>
    <n v="28754"/>
    <n v="21581"/>
    <n v="22952"/>
    <n v="309725"/>
    <n v="0"/>
    <n v="232293.75"/>
  </r>
  <r>
    <s v="PPLETO: TOTAL OPERATING EXPENSE"/>
    <m/>
    <n v="506100"/>
    <s v="MISC STM PWR EXP"/>
    <x v="1"/>
    <s v="0301 - TRIMBLE COUNTY COMMON-GENERATION"/>
    <x v="2"/>
    <s v="PNTL: TOTAL NON-LABOR"/>
    <s v="TCSAFE/DV"/>
    <s v="Emp Safety / Develop"/>
    <s v="GEN OPS: PLANT OPERATION"/>
    <s v="P42100: GENERATION"/>
    <n v="28535"/>
    <n v="30598"/>
    <n v="42193"/>
    <n v="108848"/>
    <n v="42193"/>
    <n v="41101"/>
    <n v="35621"/>
    <n v="31813"/>
    <n v="44379"/>
    <n v="44909"/>
    <n v="50935"/>
    <n v="71362"/>
    <n v="572488"/>
    <n v="173110.24331479199"/>
    <n v="256255.75668520801"/>
  </r>
  <r>
    <s v="PPLETO: TOTAL OPERATING EXPENSE"/>
    <m/>
    <n v="506100"/>
    <s v="MISC STM PWR EXP"/>
    <x v="1"/>
    <s v="0321 - TRIMBLE COUNTY 2 - GENERATION"/>
    <x v="1"/>
    <s v="PLTL: TOTAL LABOR"/>
    <s v="TCCOMLABR"/>
    <s v="Company Labor"/>
    <s v="GEN OPS: PLANT OPERATION"/>
    <s v="P42100: GENERATION"/>
    <n v="28543"/>
    <n v="25649"/>
    <n v="25438"/>
    <n v="26402"/>
    <n v="25903"/>
    <n v="24357"/>
    <n v="26609"/>
    <n v="27724"/>
    <n v="26657"/>
    <n v="28866"/>
    <n v="21711"/>
    <n v="23180"/>
    <n v="311039"/>
    <n v="0"/>
    <n v="233279.25"/>
  </r>
  <r>
    <s v="PPLETO: TOTAL OPERATING EXPENSE"/>
    <m/>
    <n v="926116"/>
    <s v="RETIREMENT INCOME EXPENSE - BURDENS"/>
    <x v="1"/>
    <s v="0321 - TRIMBLE COUNTY 2 - GENERATION"/>
    <x v="4"/>
    <s v="PLTL: TOTAL LABOR"/>
    <s v="MA41KU"/>
    <s v="MA41KU TC2"/>
    <s v="OTHER"/>
    <s v="P42100: GENERATION"/>
    <n v="28601"/>
    <n v="25736"/>
    <n v="25542"/>
    <n v="26576"/>
    <n v="26138"/>
    <n v="24630"/>
    <n v="26942"/>
    <n v="27931"/>
    <n v="26830"/>
    <n v="29105"/>
    <n v="21935"/>
    <n v="23715"/>
    <n v="313681"/>
    <n v="0"/>
    <n v="235260.75"/>
  </r>
  <r>
    <s v="PPLETO: TOTAL OPERATING EXPENSE"/>
    <m/>
    <n v="512100"/>
    <s v="MTCE-BOILER PLANT"/>
    <x v="1"/>
    <s v="0301 - TRIMBLE COUNTY COMMON-GENERATION"/>
    <x v="5"/>
    <s v="PLTL: TOTAL LABOR"/>
    <s v="TCOPSLABR"/>
    <s v="TC Operations Labor"/>
    <s v="GEN OPS: PLANT OPERATION"/>
    <s v="P42100: GENERATION"/>
    <n v="28766"/>
    <n v="28564"/>
    <n v="31468"/>
    <n v="29619"/>
    <n v="28133"/>
    <n v="29336"/>
    <n v="28876"/>
    <n v="30859"/>
    <n v="29860"/>
    <n v="29468"/>
    <n v="28182"/>
    <n v="27863"/>
    <n v="350993"/>
    <n v="106134.07378283699"/>
    <n v="157110.67621716301"/>
  </r>
  <r>
    <s v="PPLETO: TOTAL OPERATING EXPENSE"/>
    <m/>
    <n v="500900"/>
    <s v="OPER SUPER/ENG - INDIRECT"/>
    <x v="1"/>
    <s v="0321 - TRIMBLE COUNTY 2 - GENERATION"/>
    <x v="5"/>
    <s v="PLTL: TOTAL LABOR"/>
    <s v="MA41KU"/>
    <s v="MA41KU TC2"/>
    <s v="OTHER"/>
    <s v="P42100: GENERATION"/>
    <n v="28818"/>
    <n v="27091"/>
    <n v="28394"/>
    <n v="24816"/>
    <n v="22137"/>
    <n v="22365"/>
    <n v="20401"/>
    <n v="27097"/>
    <n v="20849"/>
    <n v="20304"/>
    <n v="17883"/>
    <n v="16448"/>
    <n v="276604"/>
    <n v="0"/>
    <n v="207453"/>
  </r>
  <r>
    <s v="PPLETO: TOTAL OPERATING EXPENSE"/>
    <m/>
    <n v="506100"/>
    <s v="MISC STM PWR EXP"/>
    <x v="1"/>
    <s v="0301 - TRIMBLE COUNTY COMMON-GENERATION"/>
    <x v="3"/>
    <s v="PNTL: TOTAL NON-LABOR"/>
    <s v="TCSAFE/DV"/>
    <s v="Emp Safety / Develop"/>
    <s v="GEN OPS: PLANT OPERATION"/>
    <s v="P42100: GENERATION"/>
    <n v="29138"/>
    <n v="31259"/>
    <n v="43206"/>
    <n v="111862"/>
    <n v="43206"/>
    <n v="42081"/>
    <n v="36432"/>
    <n v="32514"/>
    <n v="45457"/>
    <n v="45999"/>
    <n v="52210"/>
    <n v="73249"/>
    <n v="586613"/>
    <n v="177381.39342941699"/>
    <n v="262578.35657058301"/>
  </r>
  <r>
    <s v="PPLETO: TOTAL OPERATING EXPENSE"/>
    <m/>
    <n v="512100"/>
    <s v="MTCE-BOILER PLANT"/>
    <x v="1"/>
    <s v="0301 - TRIMBLE COUNTY COMMON-GENERATION"/>
    <x v="2"/>
    <s v="PNTL: TOTAL NON-LABOR"/>
    <s v="TC000GUE"/>
    <s v="General Use Equipment -002650"/>
    <s v="GEN MTC: ALL OTHER MAINT."/>
    <s v="P42100: GENERATION"/>
    <n v="29139"/>
    <n v="29139"/>
    <n v="29139"/>
    <n v="29139"/>
    <n v="29139"/>
    <n v="29139"/>
    <n v="29139"/>
    <n v="29139"/>
    <n v="29139"/>
    <n v="29139"/>
    <n v="29139"/>
    <n v="29139"/>
    <n v="349664"/>
    <n v="105732.207694176"/>
    <n v="156515.792305824"/>
  </r>
  <r>
    <s v="PPLETO: TOTAL OPERATING EXPENSE"/>
    <m/>
    <n v="512100"/>
    <s v="MTCE-BOILER PLANT"/>
    <x v="1"/>
    <s v="0301 - TRIMBLE COUNTY COMMON-GENERATION"/>
    <x v="0"/>
    <s v="PNTL: TOTAL NON-LABOR"/>
    <s v="TC000CHGC"/>
    <s v="Coal Conveyors"/>
    <s v="GEN MTC: FUEL HANDLING"/>
    <s v="P42100: GENERATION"/>
    <n v="29159"/>
    <n v="29159"/>
    <n v="29159"/>
    <n v="29159"/>
    <n v="62281"/>
    <n v="29159"/>
    <n v="26443"/>
    <n v="26443"/>
    <n v="26443"/>
    <n v="59566"/>
    <n v="26443"/>
    <n v="26443"/>
    <n v="399859"/>
    <n v="120910.287694431"/>
    <n v="178983.962305569"/>
  </r>
  <r>
    <s v="PPLETO: TOTAL OPERATING EXPENSE"/>
    <m/>
    <n v="514100"/>
    <s v="MTCE-MISC/STM PLANT"/>
    <x v="1"/>
    <s v="0311 - TRIMBLE COUNTY 1 - GENERATION"/>
    <x v="5"/>
    <s v="PNTL: TOTAL NON-LABOR"/>
    <s v="MA40LGE"/>
    <s v="MASS ALLOC 40 BUDGET"/>
    <s v="GEN O M: OTHER"/>
    <s v="P42100: GENERATION"/>
    <n v="29226"/>
    <n v="29226"/>
    <n v="29226"/>
    <n v="29226"/>
    <n v="29226"/>
    <n v="29226"/>
    <n v="29226"/>
    <n v="29226"/>
    <n v="57443"/>
    <n v="29226"/>
    <n v="29226"/>
    <n v="29226"/>
    <n v="378934"/>
    <n v="284200.5"/>
    <n v="0"/>
  </r>
  <r>
    <s v="PPLETO: TOTAL OPERATING EXPENSE"/>
    <m/>
    <n v="514100"/>
    <s v="MTCE-MISC/STM PLANT"/>
    <x v="1"/>
    <s v="0311 - TRIMBLE COUNTY 1 - GENERATION"/>
    <x v="6"/>
    <s v="PNTL: TOTAL NON-LABOR"/>
    <s v="MA40LGE"/>
    <s v="MASS ALLOC 40 BUDGET"/>
    <s v="GEN O M: OTHER"/>
    <s v="P42100: GENERATION"/>
    <n v="29226"/>
    <n v="29226"/>
    <n v="29226"/>
    <n v="29226"/>
    <n v="29226"/>
    <n v="29226"/>
    <n v="29226"/>
    <n v="29226"/>
    <n v="57443"/>
    <n v="29226"/>
    <n v="29226"/>
    <n v="29226"/>
    <n v="378934"/>
    <n v="284200.5"/>
    <n v="0"/>
  </r>
  <r>
    <s v="PPLETO: TOTAL OPERATING EXPENSE"/>
    <m/>
    <n v="514100"/>
    <s v="MTCE-MISC/STM PLANT"/>
    <x v="1"/>
    <s v="0311 - TRIMBLE COUNTY 1 - GENERATION"/>
    <x v="7"/>
    <s v="PNTL: TOTAL NON-LABOR"/>
    <s v="MA40LGE"/>
    <s v="MASS ALLOC 40 BUDGET"/>
    <s v="GEN O M: OTHER"/>
    <s v="P42100: GENERATION"/>
    <n v="29230"/>
    <n v="29230"/>
    <n v="29230"/>
    <n v="29230"/>
    <n v="29230"/>
    <n v="29230"/>
    <n v="29230"/>
    <n v="29230"/>
    <n v="57447"/>
    <n v="29230"/>
    <n v="29230"/>
    <n v="29230"/>
    <n v="378983"/>
    <n v="284237.25"/>
    <n v="0"/>
  </r>
  <r>
    <s v="PPLETO: TOTAL OPERATING EXPENSE"/>
    <m/>
    <n v="514100"/>
    <s v="MTCE-MISC/STM PLANT"/>
    <x v="1"/>
    <s v="0311 - TRIMBLE COUNTY 1 - GENERATION"/>
    <x v="8"/>
    <s v="PNTL: TOTAL NON-LABOR"/>
    <s v="MA40LGE"/>
    <s v="MASS ALLOC 40 BUDGET"/>
    <s v="GEN O M: OTHER"/>
    <s v="P42100: GENERATION"/>
    <n v="29230"/>
    <n v="29230"/>
    <n v="29230"/>
    <n v="29230"/>
    <n v="29230"/>
    <n v="29230"/>
    <n v="29230"/>
    <n v="29230"/>
    <n v="57447"/>
    <n v="29230"/>
    <n v="29230"/>
    <n v="29230"/>
    <n v="378983"/>
    <n v="284237.25"/>
    <n v="0"/>
  </r>
  <r>
    <s v="PPLETO: TOTAL OPERATING EXPENSE"/>
    <m/>
    <n v="514100"/>
    <s v="MTCE-MISC/STM PLANT"/>
    <x v="1"/>
    <s v="0311 - TRIMBLE COUNTY 1 - GENERATION"/>
    <x v="9"/>
    <s v="PNTL: TOTAL NON-LABOR"/>
    <s v="MA40LGE"/>
    <s v="MASS ALLOC 40 BUDGET"/>
    <s v="GEN O M: OTHER"/>
    <s v="P42100: GENERATION"/>
    <n v="29230"/>
    <n v="29230"/>
    <n v="29230"/>
    <n v="29230"/>
    <n v="29230"/>
    <n v="29230"/>
    <n v="29230"/>
    <n v="29230"/>
    <n v="57447"/>
    <n v="29230"/>
    <n v="29230"/>
    <n v="29230"/>
    <n v="378983"/>
    <n v="284237.25"/>
    <n v="0"/>
  </r>
  <r>
    <s v="PPLETO: TOTAL OPERATING EXPENSE"/>
    <m/>
    <n v="926102"/>
    <s v="401K EXPENSE - BURDENS"/>
    <x v="1"/>
    <s v="0321 - TRIMBLE COUNTY 2 - GENERATION"/>
    <x v="3"/>
    <s v="PLTL: TOTAL LABOR"/>
    <s v="MA41KU"/>
    <s v="MA41KU TC2"/>
    <s v="OTHER"/>
    <s v="P42100: GENERATION"/>
    <n v="29314"/>
    <n v="26378"/>
    <n v="26178"/>
    <n v="27238"/>
    <n v="26789"/>
    <n v="25243"/>
    <n v="27613"/>
    <n v="28627"/>
    <n v="27498"/>
    <n v="29830"/>
    <n v="22482"/>
    <n v="24306"/>
    <n v="321496"/>
    <n v="0"/>
    <n v="241122"/>
  </r>
  <r>
    <s v="PPLETO: TOTAL OPERATING EXPENSE"/>
    <m/>
    <n v="512100"/>
    <s v="MTCE-BOILER PLANT"/>
    <x v="1"/>
    <s v="0301 - TRIMBLE COUNTY COMMON-GENERATION"/>
    <x v="5"/>
    <s v="PNTL: TOTAL NON-LABOR"/>
    <s v="TC-PWMAIN"/>
    <s v="TC PWS MAINTENANCE"/>
    <s v="GEN MTC: PROCESS WATER"/>
    <s v="P42100: GENERATION"/>
    <n v="29333"/>
    <n v="29333"/>
    <n v="29333"/>
    <n v="29333"/>
    <n v="29333"/>
    <n v="29333"/>
    <n v="29333"/>
    <n v="29333"/>
    <n v="29333"/>
    <n v="29333"/>
    <n v="29333"/>
    <n v="28334"/>
    <n v="351000"/>
    <n v="106136.19045899999"/>
    <n v="157113.809541"/>
  </r>
  <r>
    <s v="PPLETO: TOTAL OPERATING EXPENSE"/>
    <m/>
    <n v="506900"/>
    <s v="MISC STM PWR EXP - INDIRECT"/>
    <x v="1"/>
    <s v="0311 - TRIMBLE COUNTY 1 - GENERATION"/>
    <x v="4"/>
    <s v="PNTL: TOTAL NON-LABOR"/>
    <s v="MA40LGE"/>
    <s v="MASS ALLOC 40 BUDGET"/>
    <s v="GEN O M: OTHER"/>
    <s v="P42100: GENERATION"/>
    <n v="29376"/>
    <n v="35623"/>
    <n v="29262"/>
    <n v="30220"/>
    <n v="29153"/>
    <n v="29349"/>
    <n v="31960"/>
    <n v="29403"/>
    <n v="30180"/>
    <n v="53303"/>
    <n v="29662"/>
    <n v="32140"/>
    <n v="389632"/>
    <n v="292224"/>
    <n v="0"/>
  </r>
  <r>
    <s v="PPLETO: TOTAL OPERATING EXPENSE"/>
    <m/>
    <n v="501990"/>
    <s v="FUEL HANDLING - INDIRECT"/>
    <x v="1"/>
    <s v="0321 - TRIMBLE COUNTY 2 - GENERATION"/>
    <x v="4"/>
    <s v="PLTL: TOTAL LABOR"/>
    <s v="MA41KU"/>
    <s v="MA41KU TC2"/>
    <s v="OTHER"/>
    <s v="P42100: GENERATION"/>
    <n v="29384"/>
    <n v="26351"/>
    <n v="26140"/>
    <n v="27106"/>
    <n v="26563"/>
    <n v="24936"/>
    <n v="27252"/>
    <n v="28446"/>
    <n v="27360"/>
    <n v="29617"/>
    <n v="22230"/>
    <n v="23641"/>
    <n v="319027"/>
    <n v="0"/>
    <n v="239270.25"/>
  </r>
  <r>
    <s v="PPLETO: TOTAL OPERATING EXPENSE"/>
    <m/>
    <n v="506100"/>
    <s v="MISC STM PWR EXP"/>
    <x v="1"/>
    <s v="0321 - TRIMBLE COUNTY 2 - GENERATION"/>
    <x v="2"/>
    <s v="PLTL: TOTAL LABOR"/>
    <s v="TCCOMLABR"/>
    <s v="Company Labor"/>
    <s v="GEN OPS: PLANT OPERATION"/>
    <s v="P42100: GENERATION"/>
    <n v="29398"/>
    <n v="26418"/>
    <n v="26201"/>
    <n v="27194"/>
    <n v="26679"/>
    <n v="25087"/>
    <n v="27407"/>
    <n v="28555"/>
    <n v="27456"/>
    <n v="29731"/>
    <n v="22362"/>
    <n v="23875"/>
    <n v="320362"/>
    <n v="0"/>
    <n v="240271.5"/>
  </r>
  <r>
    <s v="PPLETO: TOTAL OPERATING EXPENSE"/>
    <m/>
    <n v="512100"/>
    <s v="MTCE-BOILER PLANT"/>
    <x v="1"/>
    <s v="0301 - TRIMBLE COUNTY COMMON-GENERATION"/>
    <x v="6"/>
    <s v="PLTL: TOTAL LABOR"/>
    <s v="TCOPSLABR"/>
    <s v="TC Operations Labor"/>
    <s v="GEN OPS: PLANT OPERATION"/>
    <s v="P42100: GENERATION"/>
    <n v="29475"/>
    <n v="29269"/>
    <n v="32235"/>
    <n v="29093"/>
    <n v="29971"/>
    <n v="29978"/>
    <n v="28265"/>
    <n v="33190"/>
    <n v="30957"/>
    <n v="30129"/>
    <n v="29213"/>
    <n v="27142"/>
    <n v="358918"/>
    <n v="108530.45358166199"/>
    <n v="160658.046418338"/>
  </r>
  <r>
    <s v="PPLETO: TOTAL OPERATING EXPENSE"/>
    <m/>
    <n v="506900"/>
    <s v="MISC STM PWR EXP - INDIRECT"/>
    <x v="1"/>
    <s v="0321 - TRIMBLE COUNTY 2 - GENERATION"/>
    <x v="6"/>
    <s v="PNTL: TOTAL NON-LABOR"/>
    <s v="MA41KU"/>
    <s v="MA41KU TC2"/>
    <s v="OTHER"/>
    <s v="P42100: GENERATION"/>
    <n v="29683"/>
    <n v="36207"/>
    <n v="29195"/>
    <n v="30101"/>
    <n v="29116"/>
    <n v="30958"/>
    <n v="30692"/>
    <n v="28804"/>
    <n v="33449"/>
    <n v="40360"/>
    <n v="31862"/>
    <n v="31268"/>
    <n v="381696"/>
    <n v="0"/>
    <n v="286272"/>
  </r>
  <r>
    <s v="PPLETO: TOTAL OPERATING EXPENSE"/>
    <m/>
    <n v="506100"/>
    <s v="MISC STM PWR EXP"/>
    <x v="1"/>
    <s v="0301 - TRIMBLE COUNTY COMMON-GENERATION"/>
    <x v="4"/>
    <s v="PNTL: TOTAL NON-LABOR"/>
    <s v="TCSAFE/DV"/>
    <s v="Emp Safety / Develop"/>
    <s v="GEN OPS: PLANT OPERATION"/>
    <s v="P42100: GENERATION"/>
    <n v="29756"/>
    <n v="31936"/>
    <n v="44247"/>
    <n v="114964"/>
    <n v="44247"/>
    <n v="43087"/>
    <n v="37263"/>
    <n v="33233"/>
    <n v="46565"/>
    <n v="47117"/>
    <n v="53521"/>
    <n v="75189"/>
    <n v="601126"/>
    <n v="181769.867879934"/>
    <n v="269074.63212006603"/>
  </r>
  <r>
    <s v="PPLETO: TOTAL OPERATING EXPENSE"/>
    <m/>
    <n v="514100"/>
    <s v="MTCE-MISC/STM PLANT"/>
    <x v="1"/>
    <s v="0311 - TRIMBLE COUNTY 1 - GENERATION"/>
    <x v="0"/>
    <s v="PNTL: TOTAL NON-LABOR"/>
    <s v="MA40LGE"/>
    <s v="MASS ALLOC 40 BUDGET"/>
    <s v="GEN O M: OTHER"/>
    <s v="P42100: GENERATION"/>
    <n v="29877"/>
    <n v="29877"/>
    <n v="29877"/>
    <n v="29877"/>
    <n v="29877"/>
    <n v="29877"/>
    <n v="29877"/>
    <n v="29877"/>
    <n v="58658"/>
    <n v="29877"/>
    <n v="29877"/>
    <n v="29877"/>
    <n v="387305"/>
    <n v="290478.75"/>
    <n v="0"/>
  </r>
  <r>
    <s v="PPLETO: TOTAL OPERATING EXPENSE"/>
    <m/>
    <n v="512100"/>
    <s v="MTCE-BOILER PLANT"/>
    <x v="1"/>
    <s v="0301 - TRIMBLE COUNTY COMMON-GENERATION"/>
    <x v="1"/>
    <s v="PNTL: TOTAL NON-LABOR"/>
    <s v="TC000CHGC"/>
    <s v="Coal Conveyors"/>
    <s v="GEN MTC: FUEL HANDLING"/>
    <s v="P42100: GENERATION"/>
    <n v="29894"/>
    <n v="29894"/>
    <n v="29894"/>
    <n v="29894"/>
    <n v="63678"/>
    <n v="29894"/>
    <n v="27124"/>
    <n v="27124"/>
    <n v="27124"/>
    <n v="60909"/>
    <n v="27124"/>
    <n v="27124"/>
    <n v="409674"/>
    <n v="123878.17005726599"/>
    <n v="183377.32994273401"/>
  </r>
  <r>
    <s v="PPLETO: TOTAL OPERATING EXPENSE"/>
    <m/>
    <n v="512100"/>
    <s v="MTCE-BOILER PLANT"/>
    <x v="1"/>
    <s v="0311 - TRIMBLE COUNTY 1 - GENERATION"/>
    <x v="5"/>
    <s v="PNTL: TOTAL NON-LABOR"/>
    <s v="TC-PFCPUL"/>
    <s v="Coal Mills - 002650"/>
    <s v="GEN MTC: BOILER"/>
    <s v="P42100: GENERATION"/>
    <n v="30000"/>
    <n v="30000"/>
    <n v="30000"/>
    <n v="30000"/>
    <n v="30000"/>
    <n v="30000"/>
    <n v="30000"/>
    <n v="30000"/>
    <n v="195000"/>
    <n v="365000"/>
    <n v="30000"/>
    <n v="30000"/>
    <n v="860000"/>
    <n v="645000"/>
    <n v="0"/>
  </r>
  <r>
    <s v="PPLETO: TOTAL OPERATING EXPENSE"/>
    <m/>
    <n v="512100"/>
    <s v="MTCE-BOILER PLANT"/>
    <x v="1"/>
    <s v="0301 - TRIMBLE COUNTY COMMON-GENERATION"/>
    <x v="6"/>
    <s v="PNTL: TOTAL NON-LABOR"/>
    <s v="TC-PWMAIN"/>
    <s v="TC PWS MAINTENANCE"/>
    <s v="GEN MTC: PROCESS WATER"/>
    <s v="P42100: GENERATION"/>
    <n v="30000"/>
    <n v="30000"/>
    <n v="30000"/>
    <n v="30000"/>
    <n v="30000"/>
    <n v="30000"/>
    <n v="30000"/>
    <n v="30000"/>
    <n v="30000"/>
    <n v="30000"/>
    <n v="30000"/>
    <n v="32000"/>
    <n v="362000"/>
    <n v="109462.39585799999"/>
    <n v="162037.604142"/>
  </r>
  <r>
    <s v="PPLETO: TOTAL OPERATING EXPENSE"/>
    <m/>
    <n v="512100"/>
    <s v="MTCE-BOILER PLANT"/>
    <x v="1"/>
    <s v="0301 - TRIMBLE COUNTY COMMON-GENERATION"/>
    <x v="3"/>
    <s v="PNTL: TOTAL NON-LABOR"/>
    <s v="TC000GUE"/>
    <s v="General Use Equipment -002650"/>
    <s v="GEN MTC: ALL OTHER MAINT."/>
    <s v="P42100: GENERATION"/>
    <n v="30013"/>
    <n v="30013"/>
    <n v="30013"/>
    <n v="30013"/>
    <n v="30013"/>
    <n v="30013"/>
    <n v="30013"/>
    <n v="30013"/>
    <n v="30013"/>
    <n v="30013"/>
    <n v="30013"/>
    <n v="30013"/>
    <n v="360160"/>
    <n v="108906.01240943999"/>
    <n v="161213.98759055999"/>
  </r>
  <r>
    <s v="PPLETO: TOTAL OPERATING EXPENSE"/>
    <m/>
    <n v="506900"/>
    <s v="MISC STM PWR EXP - INDIRECT"/>
    <x v="1"/>
    <s v="0321 - TRIMBLE COUNTY 2 - GENERATION"/>
    <x v="8"/>
    <s v="PNTL: TOTAL NON-LABOR"/>
    <s v="MA41KU"/>
    <s v="MA41KU TC2"/>
    <s v="OTHER"/>
    <s v="P42100: GENERATION"/>
    <n v="30017"/>
    <n v="30506"/>
    <n v="29896"/>
    <n v="30847"/>
    <n v="29779"/>
    <n v="30710"/>
    <n v="32289"/>
    <n v="29924"/>
    <n v="30720"/>
    <n v="41144"/>
    <n v="30085"/>
    <n v="33125"/>
    <n v="379041"/>
    <n v="0"/>
    <n v="284280.75"/>
  </r>
  <r>
    <s v="PPLETO: TOTAL OPERATING EXPENSE"/>
    <m/>
    <n v="926102"/>
    <s v="401K EXPENSE - BURDENS"/>
    <x v="1"/>
    <s v="0321 - TRIMBLE COUNTY 2 - GENERATION"/>
    <x v="4"/>
    <s v="PLTL: TOTAL LABOR"/>
    <s v="MA41KU"/>
    <s v="MA41KU TC2"/>
    <s v="OTHER"/>
    <s v="P42100: GENERATION"/>
    <n v="30194"/>
    <n v="27170"/>
    <n v="26964"/>
    <n v="28056"/>
    <n v="27593"/>
    <n v="26001"/>
    <n v="28443"/>
    <n v="29486"/>
    <n v="28324"/>
    <n v="30726"/>
    <n v="23157"/>
    <n v="25036"/>
    <n v="331151"/>
    <n v="0"/>
    <n v="248363.25"/>
  </r>
  <r>
    <s v="PPLETO: TOTAL OPERATING EXPENSE"/>
    <m/>
    <n v="506100"/>
    <s v="MISC STM PWR EXP"/>
    <x v="1"/>
    <s v="0321 - TRIMBLE COUNTY 2 - GENERATION"/>
    <x v="3"/>
    <s v="PLTL: TOTAL LABOR"/>
    <s v="TCCOMLABR"/>
    <s v="Company Labor"/>
    <s v="GEN OPS: PLANT OPERATION"/>
    <s v="P42100: GENERATION"/>
    <n v="30281"/>
    <n v="27211"/>
    <n v="26987"/>
    <n v="28010"/>
    <n v="27480"/>
    <n v="25841"/>
    <n v="28229"/>
    <n v="29412"/>
    <n v="28281"/>
    <n v="30623"/>
    <n v="23033"/>
    <n v="24591"/>
    <n v="329979"/>
    <n v="0"/>
    <n v="247484.25"/>
  </r>
  <r>
    <s v="PPLETO: TOTAL OPERATING EXPENSE"/>
    <m/>
    <n v="506900"/>
    <s v="MISC STM PWR EXP - INDIRECT"/>
    <x v="1"/>
    <s v="0321 - TRIMBLE COUNTY 2 - GENERATION"/>
    <x v="9"/>
    <s v="PNTL: TOTAL NON-LABOR"/>
    <s v="MA41KU"/>
    <s v="MA41KU TC2"/>
    <s v="OTHER"/>
    <s v="P42100: GENERATION"/>
    <n v="30365"/>
    <n v="37154"/>
    <n v="30265"/>
    <n v="31234"/>
    <n v="30146"/>
    <n v="30359"/>
    <n v="33037"/>
    <n v="30413"/>
    <n v="31229"/>
    <n v="55135"/>
    <n v="30627"/>
    <n v="33189"/>
    <n v="403153"/>
    <n v="0"/>
    <n v="302364.75"/>
  </r>
  <r>
    <s v="PPLETO: TOTAL OPERATING EXPENSE"/>
    <m/>
    <n v="506900"/>
    <s v="MISC STM PWR EXP - INDIRECT"/>
    <x v="1"/>
    <s v="0321 - TRIMBLE COUNTY 2 - GENERATION"/>
    <x v="7"/>
    <s v="PNTL: TOTAL NON-LABOR"/>
    <s v="MA41KU"/>
    <s v="MA41KU TC2"/>
    <s v="OTHER"/>
    <s v="P42100: GENERATION"/>
    <n v="30399"/>
    <n v="30693"/>
    <n v="29915"/>
    <n v="30739"/>
    <n v="29588"/>
    <n v="30668"/>
    <n v="32169"/>
    <n v="29902"/>
    <n v="33123"/>
    <n v="38926"/>
    <n v="29958"/>
    <n v="33320"/>
    <n v="379400"/>
    <n v="0"/>
    <n v="284550"/>
  </r>
  <r>
    <s v="PPLETO: TOTAL OPERATING EXPENSE"/>
    <m/>
    <n v="512100"/>
    <s v="MTCE-BOILER PLANT"/>
    <x v="1"/>
    <s v="0301 - TRIMBLE COUNTY COMMON-GENERATION"/>
    <x v="7"/>
    <s v="PNTL: TOTAL NON-LABOR"/>
    <s v="TC-PWMAIN"/>
    <s v="TC PWS MAINTENANCE"/>
    <s v="GEN MTC: PROCESS WATER"/>
    <s v="P42100: GENERATION"/>
    <n v="30500"/>
    <n v="30500"/>
    <n v="30500"/>
    <n v="30500"/>
    <n v="30500"/>
    <n v="30500"/>
    <n v="30500"/>
    <n v="30500"/>
    <n v="30500"/>
    <n v="30500"/>
    <n v="30500"/>
    <n v="37501"/>
    <n v="373001"/>
    <n v="112788.90363930899"/>
    <n v="166961.84636069101"/>
  </r>
  <r>
    <s v="PPLETO: TOTAL OPERATING EXPENSE"/>
    <m/>
    <n v="501990"/>
    <s v="FUEL HANDLING - INDIRECT"/>
    <x v="1"/>
    <s v="0321 - TRIMBLE COUNTY 2 - GENERATION"/>
    <x v="8"/>
    <s v="PLTL: TOTAL LABOR"/>
    <s v="MA40LGE"/>
    <s v="MASS ALLOC 40 BUDGET"/>
    <s v="GEN O M: OTHER"/>
    <s v="P42100: GENERATION"/>
    <n v="30504"/>
    <n v="28943"/>
    <n v="27142"/>
    <n v="28152"/>
    <n v="29183"/>
    <n v="24322"/>
    <n v="28321"/>
    <n v="29543"/>
    <n v="26827"/>
    <n v="30762"/>
    <n v="24687"/>
    <n v="23009"/>
    <n v="331396"/>
    <n v="0"/>
    <n v="248547"/>
  </r>
  <r>
    <s v="PPLETO: TOTAL OPERATING EXPENSE"/>
    <m/>
    <n v="514100"/>
    <s v="MTCE-MISC/STM PLANT"/>
    <x v="1"/>
    <s v="0311 - TRIMBLE COUNTY 1 - GENERATION"/>
    <x v="1"/>
    <s v="PNTL: TOTAL NON-LABOR"/>
    <s v="MA40LGE"/>
    <s v="MASS ALLOC 40 BUDGET"/>
    <s v="GEN O M: OTHER"/>
    <s v="P42100: GENERATION"/>
    <n v="30538"/>
    <n v="30538"/>
    <n v="30538"/>
    <n v="30538"/>
    <n v="30538"/>
    <n v="30538"/>
    <n v="30538"/>
    <n v="30538"/>
    <n v="59895"/>
    <n v="30538"/>
    <n v="30538"/>
    <n v="30538"/>
    <n v="395815"/>
    <n v="296861.25"/>
    <n v="0"/>
  </r>
  <r>
    <s v="PPLETO: TOTAL OPERATING EXPENSE"/>
    <m/>
    <n v="512100"/>
    <s v="MTCE-BOILER PLANT"/>
    <x v="1"/>
    <s v="0301 - TRIMBLE COUNTY COMMON-GENERATION"/>
    <x v="2"/>
    <s v="PNTL: TOTAL NON-LABOR"/>
    <s v="TC000CHGC"/>
    <s v="Coal Conveyors"/>
    <s v="GEN MTC: FUEL HANDLING"/>
    <s v="P42100: GENERATION"/>
    <n v="30647"/>
    <n v="30647"/>
    <n v="30647"/>
    <n v="30647"/>
    <n v="65107"/>
    <n v="30647"/>
    <n v="27822"/>
    <n v="27822"/>
    <n v="27822"/>
    <n v="62282"/>
    <n v="27822"/>
    <n v="27822"/>
    <n v="419733"/>
    <n v="126919.83370349699"/>
    <n v="187879.91629650301"/>
  </r>
  <r>
    <s v="PPLETO: TOTAL OPERATING EXPENSE"/>
    <m/>
    <n v="512100"/>
    <s v="MTCE-BOILER PLANT"/>
    <x v="1"/>
    <s v="0301 - TRIMBLE COUNTY COMMON-GENERATION"/>
    <x v="4"/>
    <s v="PNTL: TOTAL NON-LABOR"/>
    <s v="TC000GUE"/>
    <s v="General Use Equipment -002650"/>
    <s v="GEN MTC: ALL OTHER MAINT."/>
    <s v="P42100: GENERATION"/>
    <n v="30915"/>
    <n v="30915"/>
    <n v="30915"/>
    <n v="30915"/>
    <n v="30915"/>
    <n v="30915"/>
    <n v="30915"/>
    <n v="30915"/>
    <n v="30915"/>
    <n v="30915"/>
    <n v="30915"/>
    <n v="30915"/>
    <n v="370976"/>
    <n v="112176.579463584"/>
    <n v="166055.420536416"/>
  </r>
  <r>
    <s v="PPLETO: TOTAL OPERATING EXPENSE"/>
    <m/>
    <n v="506100"/>
    <s v="MISC STM PWR EXP"/>
    <x v="1"/>
    <s v="0321 - TRIMBLE COUNTY 2 - GENERATION"/>
    <x v="4"/>
    <s v="PLTL: TOTAL LABOR"/>
    <s v="TCCOMLABR"/>
    <s v="Company Labor"/>
    <s v="GEN OPS: PLANT OPERATION"/>
    <s v="P42100: GENERATION"/>
    <n v="31190"/>
    <n v="28028"/>
    <n v="27798"/>
    <n v="28851"/>
    <n v="28305"/>
    <n v="26617"/>
    <n v="29077"/>
    <n v="30296"/>
    <n v="29130"/>
    <n v="31543"/>
    <n v="23725"/>
    <n v="25330"/>
    <n v="339889"/>
    <n v="0"/>
    <n v="254916.75"/>
  </r>
  <r>
    <s v="PPLETO: TOTAL OPERATING EXPENSE"/>
    <m/>
    <n v="514100"/>
    <s v="MTCE-MISC/STM PLANT"/>
    <x v="1"/>
    <s v="0311 - TRIMBLE COUNTY 1 - GENERATION"/>
    <x v="2"/>
    <s v="PNTL: TOTAL NON-LABOR"/>
    <s v="MA40LGE"/>
    <s v="MASS ALLOC 40 BUDGET"/>
    <s v="GEN O M: OTHER"/>
    <s v="P42100: GENERATION"/>
    <n v="31214"/>
    <n v="31214"/>
    <n v="31214"/>
    <n v="31214"/>
    <n v="31214"/>
    <n v="31214"/>
    <n v="31214"/>
    <n v="31214"/>
    <n v="61158"/>
    <n v="31214"/>
    <n v="31214"/>
    <n v="31214"/>
    <n v="404515"/>
    <n v="303386.25"/>
    <n v="0"/>
  </r>
  <r>
    <s v="PPLETO: TOTAL OPERATING EXPENSE"/>
    <m/>
    <n v="506900"/>
    <s v="MISC STM PWR EXP - INDIRECT"/>
    <x v="1"/>
    <s v="0311 - TRIMBLE COUNTY 1 - GENERATION"/>
    <x v="5"/>
    <s v="PLTL: TOTAL LABOR"/>
    <s v="MA40LGE"/>
    <s v="MASS ALLOC 40 BUDGET"/>
    <s v="GEN O M: OTHER"/>
    <s v="P42100: GENERATION"/>
    <n v="31221"/>
    <n v="31276"/>
    <n v="34094"/>
    <n v="31791"/>
    <n v="29931"/>
    <n v="31191"/>
    <n v="30426"/>
    <n v="33350"/>
    <n v="32005"/>
    <n v="31664"/>
    <n v="29631"/>
    <n v="28291"/>
    <n v="374872"/>
    <n v="281154"/>
    <n v="0"/>
  </r>
  <r>
    <s v="PPLETO: TOTAL OPERATING EXPENSE"/>
    <m/>
    <n v="506900"/>
    <s v="MISC STM PWR EXP - INDIRECT"/>
    <x v="1"/>
    <s v="0321 - TRIMBLE COUNTY 2 - GENERATION"/>
    <x v="0"/>
    <s v="PNTL: TOTAL NON-LABOR"/>
    <s v="MA41KU"/>
    <s v="MA41KU TC2"/>
    <s v="OTHER"/>
    <s v="P42100: GENERATION"/>
    <n v="31278"/>
    <n v="38203"/>
    <n v="31172"/>
    <n v="32174"/>
    <n v="31050"/>
    <n v="31267"/>
    <n v="34030"/>
    <n v="31323"/>
    <n v="32161"/>
    <n v="56788"/>
    <n v="31555"/>
    <n v="34194"/>
    <n v="415196"/>
    <n v="0"/>
    <n v="311397"/>
  </r>
  <r>
    <s v="PPLETO: TOTAL OPERATING EXPENSE"/>
    <m/>
    <n v="501990"/>
    <s v="FUEL HANDLING - INDIRECT"/>
    <x v="1"/>
    <s v="0321 - TRIMBLE COUNTY 2 - GENERATION"/>
    <x v="9"/>
    <s v="PLTL: TOTAL LABOR"/>
    <s v="MA40LGE"/>
    <s v="MASS ALLOC 40 BUDGET"/>
    <s v="GEN O M: OTHER"/>
    <s v="P42100: GENERATION"/>
    <n v="31292"/>
    <n v="28062"/>
    <n v="27837"/>
    <n v="28866"/>
    <n v="28288"/>
    <n v="26555"/>
    <n v="29022"/>
    <n v="30293"/>
    <n v="29136"/>
    <n v="31540"/>
    <n v="23673"/>
    <n v="25176"/>
    <n v="339739"/>
    <n v="0"/>
    <n v="254804.25"/>
  </r>
  <r>
    <s v="PPLETO: TOTAL OPERATING EXPENSE"/>
    <m/>
    <n v="513100"/>
    <s v="MTCE-ELECTRIC PLANT"/>
    <x v="1"/>
    <s v="0311 - TRIMBLE COUNTY 1 - GENERATION"/>
    <x v="5"/>
    <s v="PLTL: TOTAL LABOR"/>
    <s v="MA40LGE"/>
    <s v="MASS ALLOC 40 BUDGET"/>
    <s v="GEN O M: OTHER"/>
    <s v="P42100: GENERATION"/>
    <n v="31325"/>
    <n v="31263"/>
    <n v="34284"/>
    <n v="32195"/>
    <n v="30511"/>
    <n v="31825"/>
    <n v="31253"/>
    <n v="33703"/>
    <n v="32480"/>
    <n v="32139"/>
    <n v="30426"/>
    <n v="29798"/>
    <n v="381203"/>
    <n v="285902.25"/>
    <n v="0"/>
  </r>
  <r>
    <s v="PPLETO: TOTAL OPERATING EXPENSE"/>
    <m/>
    <n v="512100"/>
    <s v="MTCE-BOILER PLANT"/>
    <x v="1"/>
    <s v="0301 - TRIMBLE COUNTY COMMON-GENERATION"/>
    <x v="8"/>
    <s v="PNTL: TOTAL NON-LABOR"/>
    <s v="TC-PWMAIN"/>
    <s v="TC PWS MAINTENANCE"/>
    <s v="GEN MTC: PROCESS WATER"/>
    <s v="P42100: GENERATION"/>
    <n v="31333"/>
    <n v="31333"/>
    <n v="31333"/>
    <n v="31333"/>
    <n v="31333"/>
    <n v="31333"/>
    <n v="31333"/>
    <n v="31333"/>
    <n v="31333"/>
    <n v="31333"/>
    <n v="31333"/>
    <n v="39334"/>
    <n v="384000"/>
    <n v="116114.806656"/>
    <n v="171885.193344"/>
  </r>
  <r>
    <s v="PPLETO: TOTAL OPERATING EXPENSE"/>
    <m/>
    <n v="512100"/>
    <s v="MTCE-BOILER PLANT"/>
    <x v="1"/>
    <s v="0301 - TRIMBLE COUNTY COMMON-GENERATION"/>
    <x v="9"/>
    <s v="PNTL: TOTAL NON-LABOR"/>
    <s v="TC-PWMAIN"/>
    <s v="TC PWS MAINTENANCE"/>
    <s v="GEN MTC: PROCESS WATER"/>
    <s v="P42100: GENERATION"/>
    <n v="31333"/>
    <n v="31333"/>
    <n v="31333"/>
    <n v="31333"/>
    <n v="31333"/>
    <n v="31333"/>
    <n v="31333"/>
    <n v="31333"/>
    <n v="31333"/>
    <n v="31333"/>
    <n v="31333"/>
    <n v="39334"/>
    <n v="384000"/>
    <n v="116114.806656"/>
    <n v="171885.193344"/>
  </r>
  <r>
    <s v="PPLETO: TOTAL OPERATING EXPENSE"/>
    <m/>
    <n v="512100"/>
    <s v="MTCE-BOILER PLANT"/>
    <x v="1"/>
    <s v="0301 - TRIMBLE COUNTY COMMON-GENERATION"/>
    <x v="3"/>
    <s v="PNTL: TOTAL NON-LABOR"/>
    <s v="TC000CHGC"/>
    <s v="Coal Conveyors"/>
    <s v="GEN MTC: FUEL HANDLING"/>
    <s v="P42100: GENERATION"/>
    <n v="31421"/>
    <n v="31421"/>
    <n v="31421"/>
    <n v="31421"/>
    <n v="66569"/>
    <n v="31421"/>
    <n v="28539"/>
    <n v="28539"/>
    <n v="28539"/>
    <n v="63688"/>
    <n v="28539"/>
    <n v="28539"/>
    <n v="430054"/>
    <n v="130040.721514686"/>
    <n v="192499.77848531402"/>
  </r>
  <r>
    <s v="PPLETO: TOTAL OPERATING EXPENSE"/>
    <m/>
    <n v="514100"/>
    <s v="MTCE-MISC/STM PLANT"/>
    <x v="1"/>
    <s v="0301 - TRIMBLE COUNTY COMMON-GENERATION"/>
    <x v="5"/>
    <s v="PLTL: TOTAL LABOR"/>
    <s v="TCMNTLABR"/>
    <s v="TC Maintenance Labor"/>
    <s v="GEN MTC: ALL OTHER MAINT."/>
    <s v="P42100: GENERATION"/>
    <n v="31480"/>
    <n v="31574"/>
    <n v="34463"/>
    <n v="32229"/>
    <n v="30417"/>
    <n v="31730"/>
    <n v="31028"/>
    <n v="33890"/>
    <n v="32547"/>
    <n v="32234"/>
    <n v="30208"/>
    <n v="29048"/>
    <n v="380849"/>
    <n v="115162.000000341"/>
    <n v="170474.74999965899"/>
  </r>
  <r>
    <s v="PPLETO: TOTAL OPERATING EXPENSE"/>
    <m/>
    <n v="506900"/>
    <s v="MISC STM PWR EXP - INDIRECT"/>
    <x v="1"/>
    <s v="0311 - TRIMBLE COUNTY 1 - GENERATION"/>
    <x v="6"/>
    <s v="PLTL: TOTAL LABOR"/>
    <s v="MA40LGE"/>
    <s v="MASS ALLOC 40 BUDGET"/>
    <s v="GEN O M: OTHER"/>
    <s v="P42100: GENERATION"/>
    <n v="31774"/>
    <n v="31813"/>
    <n v="34735"/>
    <n v="31015"/>
    <n v="31817"/>
    <n v="31755"/>
    <n v="29612"/>
    <n v="35804"/>
    <n v="33067"/>
    <n v="32266"/>
    <n v="30622"/>
    <n v="27401"/>
    <n v="381680"/>
    <n v="286260"/>
    <n v="0"/>
  </r>
  <r>
    <s v="PPLETO: TOTAL OPERATING EXPENSE"/>
    <m/>
    <n v="514100"/>
    <s v="MTCE-MISC/STM PLANT"/>
    <x v="1"/>
    <s v="0311 - TRIMBLE COUNTY 1 - GENERATION"/>
    <x v="3"/>
    <s v="PNTL: TOTAL NON-LABOR"/>
    <s v="MA40LGE"/>
    <s v="MASS ALLOC 40 BUDGET"/>
    <s v="GEN O M: OTHER"/>
    <s v="P42100: GENERATION"/>
    <n v="31906"/>
    <n v="31906"/>
    <n v="31906"/>
    <n v="31906"/>
    <n v="31906"/>
    <n v="31906"/>
    <n v="31906"/>
    <n v="31906"/>
    <n v="62448"/>
    <n v="31906"/>
    <n v="31906"/>
    <n v="31906"/>
    <n v="413411"/>
    <n v="310058.25"/>
    <n v="0"/>
  </r>
  <r>
    <s v="PPLETO: TOTAL OPERATING EXPENSE"/>
    <m/>
    <n v="512100"/>
    <s v="MTCE-BOILER PLANT"/>
    <x v="1"/>
    <s v="0301 - TRIMBLE COUNTY COMMON-GENERATION"/>
    <x v="7"/>
    <s v="PLTL: TOTAL LABOR"/>
    <s v="TCOPSLABR"/>
    <s v="TC Operations Labor"/>
    <s v="GEN OPS: PLANT OPERATION"/>
    <s v="P42100: GENERATION"/>
    <n v="31975"/>
    <n v="30091"/>
    <n v="33135"/>
    <n v="28199"/>
    <n v="32409"/>
    <n v="31151"/>
    <n v="28940"/>
    <n v="34071"/>
    <n v="29699"/>
    <n v="32569"/>
    <n v="29968"/>
    <n v="26033"/>
    <n v="368240"/>
    <n v="111349.26146615999"/>
    <n v="164830.73853383999"/>
  </r>
  <r>
    <s v="PPLETO: TOTAL OPERATING EXPENSE"/>
    <m/>
    <n v="506100"/>
    <s v="MISC STM PWR EXP"/>
    <x v="1"/>
    <s v="0301 - TRIMBLE COUNTY COMMON-GENERATION"/>
    <x v="5"/>
    <s v="PLTL: TOTAL LABOR"/>
    <s v="TCMNTLABR"/>
    <s v="TC Maintenance Labor"/>
    <s v="GEN MTC: ALL OTHER MAINT."/>
    <s v="P42100: GENERATION"/>
    <n v="32077"/>
    <n v="32001"/>
    <n v="35108"/>
    <n v="32984"/>
    <n v="31270"/>
    <n v="32619"/>
    <n v="32045"/>
    <n v="34516"/>
    <n v="33275"/>
    <n v="32923"/>
    <n v="31194"/>
    <n v="30600"/>
    <n v="390613"/>
    <n v="118114.460865417"/>
    <n v="174845.289134583"/>
  </r>
  <r>
    <s v="PPLETO: TOTAL OPERATING EXPENSE"/>
    <m/>
    <n v="513100"/>
    <s v="MTCE-ELECTRIC PLANT"/>
    <x v="1"/>
    <s v="0311 - TRIMBLE COUNTY 1 - GENERATION"/>
    <x v="6"/>
    <s v="PLTL: TOTAL LABOR"/>
    <s v="MA40LGE"/>
    <s v="MASS ALLOC 40 BUDGET"/>
    <s v="GEN O M: OTHER"/>
    <s v="P42100: GENERATION"/>
    <n v="32092"/>
    <n v="32031"/>
    <n v="35114"/>
    <n v="31604"/>
    <n v="32523"/>
    <n v="32521"/>
    <n v="30571"/>
    <n v="36263"/>
    <n v="33676"/>
    <n v="32861"/>
    <n v="31545"/>
    <n v="28991"/>
    <n v="389792"/>
    <n v="292344"/>
    <n v="0"/>
  </r>
  <r>
    <s v="PPLETO: TOTAL OPERATING EXPENSE"/>
    <m/>
    <n v="512100"/>
    <s v="MTCE-BOILER PLANT"/>
    <x v="1"/>
    <s v="0301 - TRIMBLE COUNTY COMMON-GENERATION"/>
    <x v="4"/>
    <s v="PNTL: TOTAL NON-LABOR"/>
    <s v="TC000CHGC"/>
    <s v="Coal Conveyors"/>
    <s v="GEN MTC: FUEL HANDLING"/>
    <s v="P42100: GENERATION"/>
    <n v="32216"/>
    <n v="32216"/>
    <n v="32216"/>
    <n v="32216"/>
    <n v="68069"/>
    <n v="32216"/>
    <n v="29276"/>
    <n v="29276"/>
    <n v="29276"/>
    <n v="65130"/>
    <n v="29276"/>
    <n v="29276"/>
    <n v="440658"/>
    <n v="133247.18351932199"/>
    <n v="197246.31648067801"/>
  </r>
  <r>
    <s v="PPLETO: TOTAL OPERATING EXPENSE"/>
    <m/>
    <n v="506900"/>
    <s v="MISC STM PWR EXP - INDIRECT"/>
    <x v="1"/>
    <s v="0321 - TRIMBLE COUNTY 2 - GENERATION"/>
    <x v="1"/>
    <s v="PNTL: TOTAL NON-LABOR"/>
    <s v="MA41KU"/>
    <s v="MA41KU TC2"/>
    <s v="OTHER"/>
    <s v="P42100: GENERATION"/>
    <n v="32221"/>
    <n v="39283"/>
    <n v="32107"/>
    <n v="33144"/>
    <n v="31983"/>
    <n v="32205"/>
    <n v="35056"/>
    <n v="32263"/>
    <n v="33124"/>
    <n v="58492"/>
    <n v="32513"/>
    <n v="35232"/>
    <n v="427621"/>
    <n v="0"/>
    <n v="320715.75"/>
  </r>
  <r>
    <s v="PPLETO: TOTAL OPERATING EXPENSE"/>
    <m/>
    <n v="501990"/>
    <s v="FUEL HANDLING - INDIRECT"/>
    <x v="1"/>
    <s v="0321 - TRIMBLE COUNTY 2 - GENERATION"/>
    <x v="0"/>
    <s v="PLTL: TOTAL LABOR"/>
    <s v="MA40LGE"/>
    <s v="MASS ALLOC 40 BUDGET"/>
    <s v="GEN O M: OTHER"/>
    <s v="P42100: GENERATION"/>
    <n v="32230"/>
    <n v="28904"/>
    <n v="28672"/>
    <n v="29732"/>
    <n v="29136"/>
    <n v="27352"/>
    <n v="29892"/>
    <n v="31201"/>
    <n v="30010"/>
    <n v="32486"/>
    <n v="24383"/>
    <n v="25932"/>
    <n v="349932"/>
    <n v="0"/>
    <n v="262449"/>
  </r>
  <r>
    <s v="PPLETO: TOTAL OPERATING EXPENSE"/>
    <m/>
    <n v="514100"/>
    <s v="MTCE-MISC/STM PLANT"/>
    <x v="1"/>
    <s v="0301 - TRIMBLE COUNTY COMMON-GENERATION"/>
    <x v="6"/>
    <s v="PLTL: TOTAL LABOR"/>
    <s v="TCMNTLABR"/>
    <s v="TC Maintenance Labor"/>
    <s v="GEN MTC: ALL OTHER MAINT."/>
    <s v="P42100: GENERATION"/>
    <n v="32251"/>
    <n v="32351"/>
    <n v="35301"/>
    <n v="31621"/>
    <n v="32472"/>
    <n v="32446"/>
    <n v="30340"/>
    <n v="36507"/>
    <n v="33766"/>
    <n v="32978"/>
    <n v="31346"/>
    <n v="28241"/>
    <n v="389620"/>
    <n v="117814.19523257999"/>
    <n v="174400.80476741999"/>
  </r>
  <r>
    <s v="PPLETO: TOTAL OPERATING EXPENSE"/>
    <m/>
    <n v="512100"/>
    <s v="MTCE-BOILER PLANT"/>
    <x v="1"/>
    <s v="0301 - TRIMBLE COUNTY COMMON-GENERATION"/>
    <x v="0"/>
    <s v="PNTL: TOTAL NON-LABOR"/>
    <s v="TC-PWMAIN"/>
    <s v="TC PWS MAINTENANCE"/>
    <s v="GEN MTC: PROCESS WATER"/>
    <s v="P42100: GENERATION"/>
    <n v="32273"/>
    <n v="32273"/>
    <n v="32273"/>
    <n v="32273"/>
    <n v="32273"/>
    <n v="32273"/>
    <n v="32273"/>
    <n v="32273"/>
    <n v="32273"/>
    <n v="32273"/>
    <n v="32273"/>
    <n v="40514"/>
    <n v="395520"/>
    <n v="119598.25085568"/>
    <n v="177041.74914432"/>
  </r>
  <r>
    <s v="PPLETO: TOTAL OPERATING EXPENSE"/>
    <m/>
    <n v="514100"/>
    <s v="MTCE-MISC/STM PLANT"/>
    <x v="1"/>
    <s v="0311 - TRIMBLE COUNTY 1 - GENERATION"/>
    <x v="4"/>
    <s v="PNTL: TOTAL NON-LABOR"/>
    <s v="MA40LGE"/>
    <s v="MASS ALLOC 40 BUDGET"/>
    <s v="GEN O M: OTHER"/>
    <s v="P42100: GENERATION"/>
    <n v="32615"/>
    <n v="32615"/>
    <n v="32615"/>
    <n v="32615"/>
    <n v="32615"/>
    <n v="32615"/>
    <n v="32615"/>
    <n v="32615"/>
    <n v="63769"/>
    <n v="32615"/>
    <n v="32615"/>
    <n v="32615"/>
    <n v="422533"/>
    <n v="316899.75"/>
    <n v="0"/>
  </r>
  <r>
    <s v="PPLETO: TOTAL OPERATING EXPENSE"/>
    <m/>
    <n v="506100"/>
    <s v="MISC STM PWR EXP"/>
    <x v="1"/>
    <s v="0301 - TRIMBLE COUNTY COMMON-GENERATION"/>
    <x v="6"/>
    <s v="PLTL: TOTAL LABOR"/>
    <s v="TCMNTLABR"/>
    <s v="TC Maintenance Labor"/>
    <s v="GEN MTC: ALL OTHER MAINT."/>
    <s v="P42100: GENERATION"/>
    <n v="32862"/>
    <n v="32786"/>
    <n v="35958"/>
    <n v="32379"/>
    <n v="33328"/>
    <n v="33330"/>
    <n v="31346"/>
    <n v="37134"/>
    <n v="34498"/>
    <n v="33661"/>
    <n v="32339"/>
    <n v="29774"/>
    <n v="399395"/>
    <n v="120769.98230305499"/>
    <n v="178776.267696945"/>
  </r>
  <r>
    <s v="PPLETO: TOTAL OPERATING EXPENSE"/>
    <m/>
    <n v="506900"/>
    <s v="MISC STM PWR EXP - INDIRECT"/>
    <x v="1"/>
    <s v="0321 - TRIMBLE COUNTY 2 - GENERATION"/>
    <x v="2"/>
    <s v="PNTL: TOTAL NON-LABOR"/>
    <s v="MA41KU"/>
    <s v="MA41KU TC2"/>
    <s v="OTHER"/>
    <s v="P42100: GENERATION"/>
    <n v="33193"/>
    <n v="40396"/>
    <n v="33072"/>
    <n v="34145"/>
    <n v="32946"/>
    <n v="33172"/>
    <n v="36113"/>
    <n v="33232"/>
    <n v="34116"/>
    <n v="60249"/>
    <n v="33501"/>
    <n v="36302"/>
    <n v="440438"/>
    <n v="0"/>
    <n v="330328.5"/>
  </r>
  <r>
    <s v="PPLETO: TOTAL OPERATING EXPENSE"/>
    <m/>
    <n v="501990"/>
    <s v="FUEL HANDLING - INDIRECT"/>
    <x v="1"/>
    <s v="0321 - TRIMBLE COUNTY 2 - GENERATION"/>
    <x v="1"/>
    <s v="PLTL: TOTAL LABOR"/>
    <s v="MA40LGE"/>
    <s v="MASS ALLOC 40 BUDGET"/>
    <s v="GEN O M: OTHER"/>
    <s v="P42100: GENERATION"/>
    <n v="33197"/>
    <n v="29771"/>
    <n v="29532"/>
    <n v="30624"/>
    <n v="30010"/>
    <n v="28172"/>
    <n v="30789"/>
    <n v="32137"/>
    <n v="30910"/>
    <n v="33461"/>
    <n v="25114"/>
    <n v="26710"/>
    <n v="360430"/>
    <n v="0"/>
    <n v="270322.5"/>
  </r>
  <r>
    <s v="PPLETO: TOTAL OPERATING EXPENSE"/>
    <m/>
    <n v="512100"/>
    <s v="MTCE-BOILER PLANT"/>
    <x v="1"/>
    <s v="0301 - TRIMBLE COUNTY COMMON-GENERATION"/>
    <x v="1"/>
    <s v="PNTL: TOTAL NON-LABOR"/>
    <s v="TC-PWMAIN"/>
    <s v="TC PWS MAINTENANCE"/>
    <s v="GEN MTC: PROCESS WATER"/>
    <s v="P42100: GENERATION"/>
    <n v="33242"/>
    <n v="33242"/>
    <n v="33242"/>
    <n v="33242"/>
    <n v="33242"/>
    <n v="33242"/>
    <n v="33242"/>
    <n v="33242"/>
    <n v="33242"/>
    <n v="33242"/>
    <n v="33242"/>
    <n v="41729"/>
    <n v="407386"/>
    <n v="123186.319334274"/>
    <n v="182353.18066572602"/>
  </r>
  <r>
    <s v="PPLETO: TOTAL OPERATING EXPENSE"/>
    <m/>
    <n v="512100"/>
    <s v="MTCE-BOILER PLANT"/>
    <x v="1"/>
    <s v="0301 - TRIMBLE COUNTY COMMON-GENERATION"/>
    <x v="5"/>
    <s v="PNTL: TOTAL NON-LABOR"/>
    <s v="TC000FP-"/>
    <s v="Fire Protection - 002650"/>
    <s v="GEN MTC: BUILDINGS/GROUNDS"/>
    <s v="P42100: GENERATION"/>
    <n v="33333"/>
    <n v="3333"/>
    <n v="3333"/>
    <n v="3333"/>
    <n v="3333"/>
    <n v="3333"/>
    <n v="3333"/>
    <n v="3333"/>
    <n v="3333"/>
    <n v="3333"/>
    <n v="3333"/>
    <n v="73333"/>
    <n v="140000"/>
    <n v="42333.523260000002"/>
    <n v="62666.476739999998"/>
  </r>
  <r>
    <s v="PPLETO: TOTAL OPERATING EXPENSE"/>
    <m/>
    <n v="512100"/>
    <s v="MTCE-BOILER PLANT"/>
    <x v="1"/>
    <s v="0301 - TRIMBLE COUNTY COMMON-GENERATION"/>
    <x v="6"/>
    <s v="PNTL: TOTAL NON-LABOR"/>
    <s v="TC000FP-"/>
    <s v="Fire Protection - 002650"/>
    <s v="GEN MTC: BUILDINGS/GROUNDS"/>
    <s v="P42100: GENERATION"/>
    <n v="33333"/>
    <n v="3333"/>
    <n v="3333"/>
    <n v="3333"/>
    <n v="3333"/>
    <n v="3333"/>
    <n v="3333"/>
    <n v="3333"/>
    <n v="3333"/>
    <n v="3333"/>
    <n v="3333"/>
    <n v="73333"/>
    <n v="140000"/>
    <n v="42333.523260000002"/>
    <n v="62666.476739999998"/>
  </r>
  <r>
    <s v="PPLETO: TOTAL OPERATING EXPENSE"/>
    <m/>
    <n v="512100"/>
    <s v="MTCE-BOILER PLANT"/>
    <x v="1"/>
    <s v="0301 - TRIMBLE COUNTY COMMON-GENERATION"/>
    <x v="7"/>
    <s v="PNTL: TOTAL NON-LABOR"/>
    <s v="TC000FP-"/>
    <s v="Fire Protection - 002650"/>
    <s v="GEN MTC: BUILDINGS/GROUNDS"/>
    <s v="P42100: GENERATION"/>
    <n v="33333"/>
    <n v="3333"/>
    <n v="3333"/>
    <n v="3333"/>
    <n v="3333"/>
    <n v="3333"/>
    <n v="3333"/>
    <n v="3333"/>
    <n v="3333"/>
    <n v="3333"/>
    <n v="3333"/>
    <n v="73333"/>
    <n v="140000"/>
    <n v="42333.523260000002"/>
    <n v="62666.476739999998"/>
  </r>
  <r>
    <s v="PPLETO: TOTAL OPERATING EXPENSE"/>
    <m/>
    <n v="512100"/>
    <s v="MTCE-BOILER PLANT"/>
    <x v="1"/>
    <s v="0301 - TRIMBLE COUNTY COMMON-GENERATION"/>
    <x v="8"/>
    <s v="PNTL: TOTAL NON-LABOR"/>
    <s v="TC000FP-"/>
    <s v="Fire Protection - 002650"/>
    <s v="GEN MTC: BUILDINGS/GROUNDS"/>
    <s v="P42100: GENERATION"/>
    <n v="33333"/>
    <n v="3333"/>
    <n v="3333"/>
    <n v="3333"/>
    <n v="3333"/>
    <n v="3333"/>
    <n v="3333"/>
    <n v="3333"/>
    <n v="3333"/>
    <n v="3333"/>
    <n v="3333"/>
    <n v="73333"/>
    <n v="140000"/>
    <n v="42333.523260000002"/>
    <n v="62666.476739999998"/>
  </r>
  <r>
    <s v="PPLETO: TOTAL OPERATING EXPENSE"/>
    <m/>
    <n v="512100"/>
    <s v="MTCE-BOILER PLANT"/>
    <x v="1"/>
    <s v="0301 - TRIMBLE COUNTY COMMON-GENERATION"/>
    <x v="9"/>
    <s v="PNTL: TOTAL NON-LABOR"/>
    <s v="TC000FP-"/>
    <s v="Fire Protection - 002650"/>
    <s v="GEN MTC: BUILDINGS/GROUNDS"/>
    <s v="P42100: GENERATION"/>
    <n v="33333"/>
    <n v="3333"/>
    <n v="3333"/>
    <n v="3333"/>
    <n v="3333"/>
    <n v="3333"/>
    <n v="3333"/>
    <n v="3333"/>
    <n v="3333"/>
    <n v="3333"/>
    <n v="3333"/>
    <n v="73333"/>
    <n v="140000"/>
    <n v="42333.523260000002"/>
    <n v="62666.476739999998"/>
  </r>
  <r>
    <s v="PPLETO: TOTAL OPERATING EXPENSE"/>
    <m/>
    <n v="513100"/>
    <s v="MTCE-ELECTRIC PLANT"/>
    <x v="1"/>
    <s v="0301 - TRIMBLE COUNTY COMMON-GENERATION"/>
    <x v="5"/>
    <s v="PNTL: TOTAL NON-LABOR"/>
    <s v="TC000CU-"/>
    <s v="Computers, Connection"/>
    <s v="GEN MTC: ALL OTHER MAINT."/>
    <s v="P42100: GENERATION"/>
    <n v="34100"/>
    <n v="34100"/>
    <n v="34100"/>
    <n v="34100"/>
    <n v="34100"/>
    <n v="34100"/>
    <n v="34100"/>
    <n v="34100"/>
    <n v="34100"/>
    <n v="34100"/>
    <n v="34100"/>
    <n v="34100"/>
    <n v="409200"/>
    <n v="123734.8408428"/>
    <n v="183165.15915720002"/>
  </r>
  <r>
    <s v="PPLETO: TOTAL OPERATING EXPENSE"/>
    <m/>
    <n v="501990"/>
    <s v="FUEL HANDLING - INDIRECT"/>
    <x v="1"/>
    <s v="0321 - TRIMBLE COUNTY 2 - GENERATION"/>
    <x v="2"/>
    <s v="PLTL: TOTAL LABOR"/>
    <s v="MA40LGE"/>
    <s v="MASS ALLOC 40 BUDGET"/>
    <s v="GEN O M: OTHER"/>
    <s v="P42100: GENERATION"/>
    <n v="34192"/>
    <n v="30664"/>
    <n v="30417"/>
    <n v="31542"/>
    <n v="30910"/>
    <n v="29017"/>
    <n v="31712"/>
    <n v="33101"/>
    <n v="31837"/>
    <n v="34464"/>
    <n v="25867"/>
    <n v="27510"/>
    <n v="371233"/>
    <n v="0"/>
    <n v="278424.75"/>
  </r>
  <r>
    <s v="PPLETO: TOTAL OPERATING EXPENSE"/>
    <m/>
    <n v="506900"/>
    <s v="MISC STM PWR EXP - INDIRECT"/>
    <x v="1"/>
    <s v="0321 - TRIMBLE COUNTY 2 - GENERATION"/>
    <x v="3"/>
    <s v="PNTL: TOTAL NON-LABOR"/>
    <s v="MA41KU"/>
    <s v="MA41KU TC2"/>
    <s v="OTHER"/>
    <s v="P42100: GENERATION"/>
    <n v="34197"/>
    <n v="41543"/>
    <n v="34068"/>
    <n v="35179"/>
    <n v="33940"/>
    <n v="34170"/>
    <n v="37205"/>
    <n v="34233"/>
    <n v="35141"/>
    <n v="62062"/>
    <n v="34523"/>
    <n v="37407"/>
    <n v="453669"/>
    <n v="0"/>
    <n v="340251.75"/>
  </r>
  <r>
    <s v="PPLETO: TOTAL OPERATING EXPENSE"/>
    <m/>
    <n v="512100"/>
    <s v="MTCE-BOILER PLANT"/>
    <x v="1"/>
    <s v="0301 - TRIMBLE COUNTY COMMON-GENERATION"/>
    <x v="2"/>
    <s v="PNTL: TOTAL NON-LABOR"/>
    <s v="TC-PWMAIN"/>
    <s v="TC PWS MAINTENANCE"/>
    <s v="GEN MTC: PROCESS WATER"/>
    <s v="P42100: GENERATION"/>
    <n v="34238"/>
    <n v="34238"/>
    <n v="34238"/>
    <n v="34238"/>
    <n v="34238"/>
    <n v="34238"/>
    <n v="34238"/>
    <n v="34238"/>
    <n v="34238"/>
    <n v="34238"/>
    <n v="34238"/>
    <n v="42980"/>
    <n v="419597"/>
    <n v="126878.709709473"/>
    <n v="187819.04029052702"/>
  </r>
  <r>
    <s v="PPLETO: TOTAL OPERATING EXPENSE"/>
    <m/>
    <n v="512100"/>
    <s v="MTCE-BOILER PLANT"/>
    <x v="1"/>
    <s v="0301 - TRIMBLE COUNTY COMMON-GENERATION"/>
    <x v="0"/>
    <s v="PNTL: TOTAL NON-LABOR"/>
    <s v="TC000FP-"/>
    <s v="Fire Protection - 002650"/>
    <s v="GEN MTC: BUILDINGS/GROUNDS"/>
    <s v="P42100: GENERATION"/>
    <n v="34300"/>
    <n v="3400"/>
    <n v="3400"/>
    <n v="3400"/>
    <n v="3400"/>
    <n v="3400"/>
    <n v="3400"/>
    <n v="3400"/>
    <n v="3400"/>
    <n v="3400"/>
    <n v="3400"/>
    <n v="75500"/>
    <n v="143800"/>
    <n v="43482.576034199999"/>
    <n v="64367.423965800001"/>
  </r>
  <r>
    <s v="PPLETO: TOTAL OPERATING EXPENSE"/>
    <m/>
    <n v="506900"/>
    <s v="MISC STM PWR EXP - INDIRECT"/>
    <x v="1"/>
    <s v="0311 - TRIMBLE COUNTY 1 - GENERATION"/>
    <x v="7"/>
    <s v="PLTL: TOTAL LABOR"/>
    <s v="MA40LGE"/>
    <s v="MASS ALLOC 40 BUDGET"/>
    <s v="GEN O M: OTHER"/>
    <s v="P42100: GENERATION"/>
    <n v="34406"/>
    <n v="32622"/>
    <n v="35561"/>
    <n v="29903"/>
    <n v="34452"/>
    <n v="32991"/>
    <n v="30316"/>
    <n v="36706"/>
    <n v="31562"/>
    <n v="34923"/>
    <n v="31371"/>
    <n v="26166"/>
    <n v="390978"/>
    <n v="293233.5"/>
    <n v="0"/>
  </r>
  <r>
    <s v="PPLETO: TOTAL OPERATING EXPENSE"/>
    <m/>
    <n v="512100"/>
    <s v="MTCE-BOILER PLANT"/>
    <x v="1"/>
    <s v="0301 - TRIMBLE COUNTY COMMON-GENERATION"/>
    <x v="8"/>
    <s v="PLTL: TOTAL LABOR"/>
    <s v="TCOPSLABR"/>
    <s v="TC Operations Labor"/>
    <s v="GEN OPS: PLANT OPERATION"/>
    <s v="P42100: GENERATION"/>
    <n v="34442"/>
    <n v="32477"/>
    <n v="30888"/>
    <n v="32236"/>
    <n v="33569"/>
    <n v="28371"/>
    <n v="32980"/>
    <n v="33559"/>
    <n v="30765"/>
    <n v="35020"/>
    <n v="28889"/>
    <n v="28220"/>
    <n v="381415"/>
    <n v="115333.14838723499"/>
    <n v="170728.10161276499"/>
  </r>
  <r>
    <s v="PPLETO: TOTAL OPERATING EXPENSE"/>
    <m/>
    <n v="513100"/>
    <s v="MTCE-ELECTRIC PLANT"/>
    <x v="1"/>
    <s v="0311 - TRIMBLE COUNTY 1 - GENERATION"/>
    <x v="7"/>
    <s v="PLTL: TOTAL LABOR"/>
    <s v="MA40LGE"/>
    <s v="MASS ALLOC 40 BUDGET"/>
    <s v="GEN O M: OTHER"/>
    <s v="P42100: GENERATION"/>
    <n v="34826"/>
    <n v="32923"/>
    <n v="36085"/>
    <n v="30593"/>
    <n v="35179"/>
    <n v="33781"/>
    <n v="31278"/>
    <n v="37211"/>
    <n v="32266"/>
    <n v="35523"/>
    <n v="32343"/>
    <n v="27713"/>
    <n v="399720"/>
    <n v="299790"/>
    <n v="0"/>
  </r>
  <r>
    <s v="PPLETO: TOTAL OPERATING EXPENSE"/>
    <m/>
    <n v="514100"/>
    <s v="MTCE-MISC/STM PLANT"/>
    <x v="1"/>
    <s v="0301 - TRIMBLE COUNTY COMMON-GENERATION"/>
    <x v="7"/>
    <s v="PLTL: TOTAL LABOR"/>
    <s v="TCMNTLABR"/>
    <s v="TC Maintenance Labor"/>
    <s v="GEN MTC: ALL OTHER MAINT."/>
    <s v="P42100: GENERATION"/>
    <n v="35037"/>
    <n v="33264"/>
    <n v="36289"/>
    <n v="30592"/>
    <n v="35188"/>
    <n v="33739"/>
    <n v="31072"/>
    <n v="37484"/>
    <n v="32329"/>
    <n v="35706"/>
    <n v="32161"/>
    <n v="26951"/>
    <n v="399813"/>
    <n v="120896.37810821699"/>
    <n v="178963.371891783"/>
  </r>
  <r>
    <s v="PPLETO: TOTAL OPERATING EXPENSE"/>
    <m/>
    <n v="514100"/>
    <s v="MTCE-MISC/STM PLANT"/>
    <x v="1"/>
    <s v="0321 - TRIMBLE COUNTY 2 - GENERATION"/>
    <x v="5"/>
    <s v="PNTL: TOTAL NON-LABOR"/>
    <s v="MA41KU"/>
    <s v="MA41KU TC2"/>
    <s v="OTHER"/>
    <s v="P42100: GENERATION"/>
    <n v="35055"/>
    <n v="35055"/>
    <n v="35055"/>
    <n v="35055"/>
    <n v="35055"/>
    <n v="35055"/>
    <n v="35055"/>
    <n v="35055"/>
    <n v="68899"/>
    <n v="35055"/>
    <n v="35055"/>
    <n v="35055"/>
    <n v="454504"/>
    <n v="0"/>
    <n v="340878"/>
  </r>
  <r>
    <s v="PPLETO: TOTAL OPERATING EXPENSE"/>
    <m/>
    <n v="514100"/>
    <s v="MTCE-MISC/STM PLANT"/>
    <x v="1"/>
    <s v="0321 - TRIMBLE COUNTY 2 - GENERATION"/>
    <x v="6"/>
    <s v="PNTL: TOTAL NON-LABOR"/>
    <s v="MA41KU"/>
    <s v="MA41KU TC2"/>
    <s v="OTHER"/>
    <s v="P42100: GENERATION"/>
    <n v="35055"/>
    <n v="35055"/>
    <n v="35055"/>
    <n v="35055"/>
    <n v="35055"/>
    <n v="35055"/>
    <n v="35055"/>
    <n v="35055"/>
    <n v="68899"/>
    <n v="35055"/>
    <n v="35055"/>
    <n v="35055"/>
    <n v="454504"/>
    <n v="0"/>
    <n v="340878"/>
  </r>
  <r>
    <s v="PPLETO: TOTAL OPERATING EXPENSE"/>
    <m/>
    <n v="514100"/>
    <s v="MTCE-MISC/STM PLANT"/>
    <x v="1"/>
    <s v="0321 - TRIMBLE COUNTY 2 - GENERATION"/>
    <x v="7"/>
    <s v="PNTL: TOTAL NON-LABOR"/>
    <s v="MA41KU"/>
    <s v="MA41KU TC2"/>
    <s v="OTHER"/>
    <s v="P42100: GENERATION"/>
    <n v="35060"/>
    <n v="35060"/>
    <n v="35060"/>
    <n v="35060"/>
    <n v="35060"/>
    <n v="35060"/>
    <n v="35060"/>
    <n v="35060"/>
    <n v="68904"/>
    <n v="35060"/>
    <n v="35060"/>
    <n v="35060"/>
    <n v="454562"/>
    <n v="0"/>
    <n v="340921.5"/>
  </r>
  <r>
    <s v="PPLETO: TOTAL OPERATING EXPENSE"/>
    <m/>
    <n v="514100"/>
    <s v="MTCE-MISC/STM PLANT"/>
    <x v="1"/>
    <s v="0321 - TRIMBLE COUNTY 2 - GENERATION"/>
    <x v="8"/>
    <s v="PNTL: TOTAL NON-LABOR"/>
    <s v="MA41KU"/>
    <s v="MA41KU TC2"/>
    <s v="OTHER"/>
    <s v="P42100: GENERATION"/>
    <n v="35060"/>
    <n v="35060"/>
    <n v="35060"/>
    <n v="35060"/>
    <n v="35060"/>
    <n v="35060"/>
    <n v="35060"/>
    <n v="35060"/>
    <n v="68904"/>
    <n v="35060"/>
    <n v="35060"/>
    <n v="35060"/>
    <n v="454562"/>
    <n v="0"/>
    <n v="340921.5"/>
  </r>
  <r>
    <s v="PPLETO: TOTAL OPERATING EXPENSE"/>
    <m/>
    <n v="514100"/>
    <s v="MTCE-MISC/STM PLANT"/>
    <x v="1"/>
    <s v="0321 - TRIMBLE COUNTY 2 - GENERATION"/>
    <x v="9"/>
    <s v="PNTL: TOTAL NON-LABOR"/>
    <s v="MA41KU"/>
    <s v="MA41KU TC2"/>
    <s v="OTHER"/>
    <s v="P42100: GENERATION"/>
    <n v="35060"/>
    <n v="35060"/>
    <n v="35060"/>
    <n v="35060"/>
    <n v="35060"/>
    <n v="35060"/>
    <n v="35060"/>
    <n v="35060"/>
    <n v="68904"/>
    <n v="35060"/>
    <n v="35060"/>
    <n v="35060"/>
    <n v="454562"/>
    <n v="0"/>
    <n v="340921.5"/>
  </r>
  <r>
    <s v="PPLETO: TOTAL OPERATING EXPENSE"/>
    <m/>
    <n v="501990"/>
    <s v="FUEL HANDLING - INDIRECT"/>
    <x v="1"/>
    <s v="0321 - TRIMBLE COUNTY 2 - GENERATION"/>
    <x v="3"/>
    <s v="PLTL: TOTAL LABOR"/>
    <s v="MA40LGE"/>
    <s v="MASS ALLOC 40 BUDGET"/>
    <s v="GEN O M: OTHER"/>
    <s v="P42100: GENERATION"/>
    <n v="35219"/>
    <n v="31584"/>
    <n v="31331"/>
    <n v="32489"/>
    <n v="31838"/>
    <n v="29888"/>
    <n v="32664"/>
    <n v="34094"/>
    <n v="32792"/>
    <n v="35498"/>
    <n v="26644"/>
    <n v="28336"/>
    <n v="382377"/>
    <n v="0"/>
    <n v="286782.75"/>
  </r>
  <r>
    <s v="PPLETO: TOTAL OPERATING EXPENSE"/>
    <m/>
    <n v="506900"/>
    <s v="MISC STM PWR EXP - INDIRECT"/>
    <x v="1"/>
    <s v="0321 - TRIMBLE COUNTY 2 - GENERATION"/>
    <x v="4"/>
    <s v="PNTL: TOTAL NON-LABOR"/>
    <s v="MA41KU"/>
    <s v="MA41KU TC2"/>
    <s v="OTHER"/>
    <s v="P42100: GENERATION"/>
    <n v="35234"/>
    <n v="42727"/>
    <n v="35098"/>
    <n v="36246"/>
    <n v="34967"/>
    <n v="35202"/>
    <n v="38334"/>
    <n v="35267"/>
    <n v="36199"/>
    <n v="63933"/>
    <n v="35578"/>
    <n v="38549"/>
    <n v="467334"/>
    <n v="0"/>
    <n v="350500.5"/>
  </r>
  <r>
    <s v="PPLETO: TOTAL OPERATING EXPENSE"/>
    <m/>
    <n v="512100"/>
    <s v="MTCE-BOILER PLANT"/>
    <x v="1"/>
    <s v="0301 - TRIMBLE COUNTY COMMON-GENERATION"/>
    <x v="3"/>
    <s v="PNTL: TOTAL NON-LABOR"/>
    <s v="TC-PWMAIN"/>
    <s v="TC PWS MAINTENANCE"/>
    <s v="GEN MTC: PROCESS WATER"/>
    <s v="P42100: GENERATION"/>
    <n v="35266"/>
    <n v="35266"/>
    <n v="35266"/>
    <n v="35266"/>
    <n v="35266"/>
    <n v="35266"/>
    <n v="35266"/>
    <n v="35266"/>
    <n v="35266"/>
    <n v="35266"/>
    <n v="35266"/>
    <n v="44270"/>
    <n v="432192"/>
    <n v="130687.214891328"/>
    <n v="193456.78510867202"/>
  </r>
  <r>
    <s v="PPLETO: TOTAL OPERATING EXPENSE"/>
    <m/>
    <n v="512100"/>
    <s v="MTCE-BOILER PLANT"/>
    <x v="1"/>
    <s v="0301 - TRIMBLE COUNTY COMMON-GENERATION"/>
    <x v="1"/>
    <s v="PNTL: TOTAL NON-LABOR"/>
    <s v="TC000FP-"/>
    <s v="Fire Protection - 002650"/>
    <s v="GEN MTC: BUILDINGS/GROUNDS"/>
    <s v="P42100: GENERATION"/>
    <n v="35295"/>
    <n v="3468"/>
    <n v="3468"/>
    <n v="3468"/>
    <n v="3468"/>
    <n v="3468"/>
    <n v="3468"/>
    <n v="3468"/>
    <n v="3468"/>
    <n v="3468"/>
    <n v="3468"/>
    <n v="77731"/>
    <n v="147706"/>
    <n v="44663.681333153996"/>
    <n v="66115.818666845997"/>
  </r>
  <r>
    <s v="PPLETO: TOTAL OPERATING EXPENSE"/>
    <m/>
    <n v="512100"/>
    <s v="MTCE-BOILER PLANT"/>
    <x v="1"/>
    <s v="0301 - TRIMBLE COUNTY COMMON-GENERATION"/>
    <x v="9"/>
    <s v="PLTL: TOTAL LABOR"/>
    <s v="TCOPSLABR"/>
    <s v="TC Operations Labor"/>
    <s v="GEN OPS: PLANT OPERATION"/>
    <s v="P42100: GENERATION"/>
    <n v="35321"/>
    <n v="31533"/>
    <n v="31662"/>
    <n v="33026"/>
    <n v="32604"/>
    <n v="30805"/>
    <n v="33745"/>
    <n v="34381"/>
    <n v="33289"/>
    <n v="35871"/>
    <n v="27799"/>
    <n v="30573"/>
    <n v="390608"/>
    <n v="118112.94895387199"/>
    <n v="174843.05104612801"/>
  </r>
  <r>
    <s v="PPLETO: TOTAL OPERATING EXPENSE"/>
    <m/>
    <n v="513100"/>
    <s v="MTCE-ELECTRIC PLANT"/>
    <x v="1"/>
    <s v="0301 - TRIMBLE COUNTY COMMON-GENERATION"/>
    <x v="6"/>
    <s v="PNTL: TOTAL NON-LABOR"/>
    <s v="TC000CU-"/>
    <s v="Computers, Connection"/>
    <s v="GEN MTC: ALL OTHER MAINT."/>
    <s v="P42100: GENERATION"/>
    <n v="35400"/>
    <n v="35400"/>
    <n v="35400"/>
    <n v="35400"/>
    <n v="35400"/>
    <n v="35400"/>
    <n v="35400"/>
    <n v="35400"/>
    <n v="35400"/>
    <n v="35400"/>
    <n v="35400"/>
    <n v="35400"/>
    <n v="424800"/>
    <n v="128452.0048632"/>
    <n v="190147.99513680002"/>
  </r>
  <r>
    <s v="PPLETO: TOTAL OPERATING EXPENSE"/>
    <m/>
    <n v="500900"/>
    <s v="OPER SUPER/ENG - INDIRECT"/>
    <x v="1"/>
    <s v="0321 - TRIMBLE COUNTY 2 - GENERATION"/>
    <x v="5"/>
    <s v="PLTL: TOTAL LABOR"/>
    <s v="MA40LGE"/>
    <s v="MASS ALLOC 40 BUDGET"/>
    <s v="GEN O M: OTHER"/>
    <s v="P42100: GENERATION"/>
    <n v="35578"/>
    <n v="33446"/>
    <n v="35055"/>
    <n v="30636"/>
    <n v="27330"/>
    <n v="27611"/>
    <n v="25186"/>
    <n v="33453"/>
    <n v="25739"/>
    <n v="25067"/>
    <n v="22078"/>
    <n v="20306"/>
    <n v="341486"/>
    <n v="0"/>
    <n v="256114.5"/>
  </r>
  <r>
    <s v="PPLETO: TOTAL OPERATING EXPENSE"/>
    <m/>
    <n v="506100"/>
    <s v="MISC STM PWR EXP"/>
    <x v="1"/>
    <s v="0301 - TRIMBLE COUNTY COMMON-GENERATION"/>
    <x v="7"/>
    <s v="PLTL: TOTAL LABOR"/>
    <s v="TCMNTLABR"/>
    <s v="TC Maintenance Labor"/>
    <s v="GEN MTC: ALL OTHER MAINT."/>
    <s v="P42100: GENERATION"/>
    <n v="35667"/>
    <n v="33708"/>
    <n v="36962"/>
    <n v="31361"/>
    <n v="36064"/>
    <n v="34641"/>
    <n v="32096"/>
    <n v="38122"/>
    <n v="33072"/>
    <n v="36404"/>
    <n v="33175"/>
    <n v="28507"/>
    <n v="409779"/>
    <n v="123909.92019971099"/>
    <n v="183424.32980028901"/>
  </r>
  <r>
    <s v="PPLETO: TOTAL OPERATING EXPENSE"/>
    <m/>
    <n v="514100"/>
    <s v="MTCE-MISC/STM PLANT"/>
    <x v="1"/>
    <s v="0321 - TRIMBLE COUNTY 2 - GENERATION"/>
    <x v="0"/>
    <s v="PNTL: TOTAL NON-LABOR"/>
    <s v="MA41KU"/>
    <s v="MA41KU TC2"/>
    <s v="OTHER"/>
    <s v="P42100: GENERATION"/>
    <n v="35835"/>
    <n v="35835"/>
    <n v="35835"/>
    <n v="35835"/>
    <n v="35835"/>
    <n v="35835"/>
    <n v="35835"/>
    <n v="35835"/>
    <n v="70356"/>
    <n v="35835"/>
    <n v="35835"/>
    <n v="35835"/>
    <n v="464544"/>
    <n v="0"/>
    <n v="348408"/>
  </r>
  <r>
    <s v="PPLETO: TOTAL OPERATING EXPENSE"/>
    <m/>
    <n v="501990"/>
    <s v="FUEL HANDLING - INDIRECT"/>
    <x v="1"/>
    <s v="0321 - TRIMBLE COUNTY 2 - GENERATION"/>
    <x v="4"/>
    <s v="PLTL: TOTAL LABOR"/>
    <s v="MA40LGE"/>
    <s v="MASS ALLOC 40 BUDGET"/>
    <s v="GEN O M: OTHER"/>
    <s v="P42100: GENERATION"/>
    <n v="36276"/>
    <n v="32533"/>
    <n v="32271"/>
    <n v="33465"/>
    <n v="32794"/>
    <n v="30785"/>
    <n v="33645"/>
    <n v="35118"/>
    <n v="33777"/>
    <n v="36565"/>
    <n v="27444"/>
    <n v="29187"/>
    <n v="393860"/>
    <n v="0"/>
    <n v="295395"/>
  </r>
  <r>
    <s v="PPLETO: TOTAL OPERATING EXPENSE"/>
    <m/>
    <n v="512100"/>
    <s v="MTCE-BOILER PLANT"/>
    <x v="1"/>
    <s v="0301 - TRIMBLE COUNTY COMMON-GENERATION"/>
    <x v="2"/>
    <s v="PNTL: TOTAL NON-LABOR"/>
    <s v="TC000FP-"/>
    <s v="Fire Protection - 002650"/>
    <s v="GEN MTC: BUILDINGS/GROUNDS"/>
    <s v="P42100: GENERATION"/>
    <n v="36318"/>
    <n v="3537"/>
    <n v="3537"/>
    <n v="3537"/>
    <n v="3537"/>
    <n v="3537"/>
    <n v="3537"/>
    <n v="3537"/>
    <n v="3537"/>
    <n v="3537"/>
    <n v="3537"/>
    <n v="80026"/>
    <n v="151718"/>
    <n v="45876.839156861999"/>
    <n v="67911.660843138001"/>
  </r>
  <r>
    <s v="PPLETO: TOTAL OPERATING EXPENSE"/>
    <m/>
    <n v="512100"/>
    <s v="MTCE-BOILER PLANT"/>
    <x v="1"/>
    <s v="0301 - TRIMBLE COUNTY COMMON-GENERATION"/>
    <x v="4"/>
    <s v="PNTL: TOTAL NON-LABOR"/>
    <s v="TC-PWMAIN"/>
    <s v="TC PWS MAINTENANCE"/>
    <s v="GEN MTC: PROCESS WATER"/>
    <s v="P42100: GENERATION"/>
    <n v="36325"/>
    <n v="36325"/>
    <n v="36325"/>
    <n v="36325"/>
    <n v="36325"/>
    <n v="36325"/>
    <n v="36325"/>
    <n v="36325"/>
    <n v="36325"/>
    <n v="36325"/>
    <n v="36325"/>
    <n v="45600"/>
    <n v="445172"/>
    <n v="134612.137262148"/>
    <n v="199266.862737852"/>
  </r>
  <r>
    <s v="PPLETO: TOTAL OPERATING EXPENSE"/>
    <m/>
    <n v="512100"/>
    <s v="MTCE-BOILER PLANT"/>
    <x v="1"/>
    <s v="0301 - TRIMBLE COUNTY COMMON-GENERATION"/>
    <x v="0"/>
    <s v="PLTL: TOTAL LABOR"/>
    <s v="TCOPSLABR"/>
    <s v="TC Operations Labor"/>
    <s v="GEN OPS: PLANT OPERATION"/>
    <s v="P42100: GENERATION"/>
    <n v="36380"/>
    <n v="32479"/>
    <n v="32612"/>
    <n v="34017"/>
    <n v="33582"/>
    <n v="31729"/>
    <n v="34757"/>
    <n v="35413"/>
    <n v="34287"/>
    <n v="36947"/>
    <n v="28633"/>
    <n v="31490"/>
    <n v="402326"/>
    <n v="121656.26485073399"/>
    <n v="180088.23514926599"/>
  </r>
  <r>
    <s v="PPLETO: TOTAL OPERATING EXPENSE"/>
    <m/>
    <n v="514100"/>
    <s v="MTCE-MISC/STM PLANT"/>
    <x v="1"/>
    <s v="0321 - TRIMBLE COUNTY 2 - GENERATION"/>
    <x v="1"/>
    <s v="PNTL: TOTAL NON-LABOR"/>
    <s v="MA41KU"/>
    <s v="MA41KU TC2"/>
    <s v="OTHER"/>
    <s v="P42100: GENERATION"/>
    <n v="36628"/>
    <n v="36628"/>
    <n v="36628"/>
    <n v="36628"/>
    <n v="36628"/>
    <n v="36628"/>
    <n v="36628"/>
    <n v="36628"/>
    <n v="71840"/>
    <n v="36628"/>
    <n v="36628"/>
    <n v="36628"/>
    <n v="474752"/>
    <n v="0"/>
    <n v="356064"/>
  </r>
  <r>
    <s v="PPLETO: TOTAL OPERATING EXPENSE"/>
    <m/>
    <n v="506900"/>
    <s v="MISC STM PWR EXP - INDIRECT"/>
    <x v="1"/>
    <s v="0321 - TRIMBLE COUNTY 2 - GENERATION"/>
    <x v="6"/>
    <s v="PNTL: TOTAL NON-LABOR"/>
    <s v="MA40LGE"/>
    <s v="MASS ALLOC 40 BUDGET"/>
    <s v="GEN O M: OTHER"/>
    <s v="P42100: GENERATION"/>
    <n v="36646"/>
    <n v="44700"/>
    <n v="36043"/>
    <n v="37162"/>
    <n v="35946"/>
    <n v="38220"/>
    <n v="37891"/>
    <n v="35561"/>
    <n v="41295"/>
    <n v="49827"/>
    <n v="39336"/>
    <n v="38602"/>
    <n v="471229"/>
    <n v="0"/>
    <n v="353421.75"/>
  </r>
  <r>
    <s v="PPLETO: TOTAL OPERATING EXPENSE"/>
    <m/>
    <n v="513100"/>
    <s v="MTCE-ELECTRIC PLANT"/>
    <x v="1"/>
    <s v="0301 - TRIMBLE COUNTY COMMON-GENERATION"/>
    <x v="7"/>
    <s v="PNTL: TOTAL NON-LABOR"/>
    <s v="TC000CU-"/>
    <s v="Computers, Connection"/>
    <s v="GEN MTC: ALL OTHER MAINT."/>
    <s v="P42100: GENERATION"/>
    <n v="36700"/>
    <n v="36700"/>
    <n v="36700"/>
    <n v="36700"/>
    <n v="36700"/>
    <n v="36700"/>
    <n v="36700"/>
    <n v="36700"/>
    <n v="36700"/>
    <n v="36700"/>
    <n v="36700"/>
    <n v="36700"/>
    <n v="440400"/>
    <n v="133169.16888359998"/>
    <n v="197130.83111640002"/>
  </r>
  <r>
    <s v="PPLETO: TOTAL OPERATING EXPENSE"/>
    <m/>
    <n v="506900"/>
    <s v="MISC STM PWR EXP - INDIRECT"/>
    <x v="1"/>
    <s v="0311 - TRIMBLE COUNTY 1 - GENERATION"/>
    <x v="8"/>
    <s v="PLTL: TOTAL LABOR"/>
    <s v="MA40LGE"/>
    <s v="MASS ALLOC 40 BUDGET"/>
    <s v="GEN O M: OTHER"/>
    <s v="P42100: GENERATION"/>
    <n v="37030"/>
    <n v="35163"/>
    <n v="32947"/>
    <n v="34274"/>
    <n v="35605"/>
    <n v="29732"/>
    <n v="34681"/>
    <n v="36001"/>
    <n v="32612"/>
    <n v="37530"/>
    <n v="30009"/>
    <n v="28432"/>
    <n v="404015"/>
    <n v="303011.25"/>
    <n v="0"/>
  </r>
  <r>
    <s v="PPLETO: TOTAL OPERATING EXPENSE"/>
    <m/>
    <n v="506900"/>
    <s v="MISC STM PWR EXP - INDIRECT"/>
    <x v="1"/>
    <s v="0321 - TRIMBLE COUNTY 2 - GENERATION"/>
    <x v="8"/>
    <s v="PNTL: TOTAL NON-LABOR"/>
    <s v="MA40LGE"/>
    <s v="MASS ALLOC 40 BUDGET"/>
    <s v="GEN O M: OTHER"/>
    <s v="P42100: GENERATION"/>
    <n v="37058"/>
    <n v="37661"/>
    <n v="36909"/>
    <n v="38083"/>
    <n v="36764"/>
    <n v="37913"/>
    <n v="39863"/>
    <n v="36943"/>
    <n v="37926"/>
    <n v="50795"/>
    <n v="37142"/>
    <n v="40895"/>
    <n v="467952"/>
    <n v="0"/>
    <n v="350964"/>
  </r>
  <r>
    <s v="PPLETO: TOTAL OPERATING EXPENSE"/>
    <m/>
    <n v="512100"/>
    <s v="MTCE-BOILER PLANT"/>
    <x v="1"/>
    <s v="0301 - TRIMBLE COUNTY COMMON-GENERATION"/>
    <x v="3"/>
    <s v="PNTL: TOTAL NON-LABOR"/>
    <s v="TC000FP-"/>
    <s v="Fire Protection - 002650"/>
    <s v="GEN MTC: BUILDINGS/GROUNDS"/>
    <s v="P42100: GENERATION"/>
    <n v="37373"/>
    <n v="3608"/>
    <n v="3608"/>
    <n v="3608"/>
    <n v="3608"/>
    <n v="3608"/>
    <n v="3608"/>
    <n v="3608"/>
    <n v="3608"/>
    <n v="3608"/>
    <n v="3608"/>
    <n v="82393"/>
    <n v="155846"/>
    <n v="47125.073328414001"/>
    <n v="69759.426671585999"/>
  </r>
  <r>
    <s v="PPLETO: TOTAL OPERATING EXPENSE"/>
    <m/>
    <n v="514100"/>
    <s v="MTCE-MISC/STM PLANT"/>
    <x v="1"/>
    <s v="0321 - TRIMBLE COUNTY 2 - GENERATION"/>
    <x v="2"/>
    <s v="PNTL: TOTAL NON-LABOR"/>
    <s v="MA41KU"/>
    <s v="MA41KU TC2"/>
    <s v="OTHER"/>
    <s v="P42100: GENERATION"/>
    <n v="37439"/>
    <n v="37439"/>
    <n v="37439"/>
    <n v="37439"/>
    <n v="37439"/>
    <n v="37439"/>
    <n v="37439"/>
    <n v="37439"/>
    <n v="73355"/>
    <n v="37439"/>
    <n v="37439"/>
    <n v="37439"/>
    <n v="485186"/>
    <n v="0"/>
    <n v="363889.5"/>
  </r>
  <r>
    <s v="PPLETO: TOTAL OPERATING EXPENSE"/>
    <m/>
    <n v="506900"/>
    <s v="MISC STM PWR EXP - INDIRECT"/>
    <x v="1"/>
    <s v="0321 - TRIMBLE COUNTY 2 - GENERATION"/>
    <x v="5"/>
    <s v="PLTL: TOTAL LABOR"/>
    <s v="MA41KU"/>
    <s v="MA41KU TC2"/>
    <s v="OTHER"/>
    <s v="P42100: GENERATION"/>
    <n v="37448"/>
    <n v="37513"/>
    <n v="40893"/>
    <n v="38131"/>
    <n v="35900"/>
    <n v="37411"/>
    <n v="36493"/>
    <n v="40001"/>
    <n v="38387"/>
    <n v="37979"/>
    <n v="35540"/>
    <n v="33933"/>
    <n v="449631"/>
    <n v="0"/>
    <n v="337223.25"/>
  </r>
  <r>
    <s v="PPLETO: TOTAL OPERATING EXPENSE"/>
    <m/>
    <n v="512100"/>
    <s v="MTCE-BOILER PLANT"/>
    <x v="1"/>
    <s v="0301 - TRIMBLE COUNTY COMMON-GENERATION"/>
    <x v="1"/>
    <s v="PLTL: TOTAL LABOR"/>
    <s v="TCOPSLABR"/>
    <s v="TC Operations Labor"/>
    <s v="GEN OPS: PLANT OPERATION"/>
    <s v="P42100: GENERATION"/>
    <n v="37472"/>
    <n v="33453"/>
    <n v="33591"/>
    <n v="35037"/>
    <n v="34590"/>
    <n v="32681"/>
    <n v="35800"/>
    <n v="36475"/>
    <n v="35316"/>
    <n v="38055"/>
    <n v="29492"/>
    <n v="32435"/>
    <n v="414396"/>
    <n v="125306.01932036399"/>
    <n v="185490.98067963601"/>
  </r>
  <r>
    <s v="PPLETO: TOTAL OPERATING EXPENSE"/>
    <m/>
    <n v="506900"/>
    <s v="MISC STM PWR EXP - INDIRECT"/>
    <x v="1"/>
    <s v="0321 - TRIMBLE COUNTY 2 - GENERATION"/>
    <x v="9"/>
    <s v="PNTL: TOTAL NON-LABOR"/>
    <s v="MA40LGE"/>
    <s v="MASS ALLOC 40 BUDGET"/>
    <s v="GEN O M: OTHER"/>
    <s v="P42100: GENERATION"/>
    <n v="37488"/>
    <n v="45869"/>
    <n v="37364"/>
    <n v="38561"/>
    <n v="37218"/>
    <n v="37480"/>
    <n v="40786"/>
    <n v="37546"/>
    <n v="38554"/>
    <n v="68068"/>
    <n v="37810"/>
    <n v="40974"/>
    <n v="497720"/>
    <n v="0"/>
    <n v="373290"/>
  </r>
  <r>
    <s v="PPLETO: TOTAL OPERATING EXPENSE"/>
    <m/>
    <n v="506900"/>
    <s v="MISC STM PWR EXP - INDIRECT"/>
    <x v="1"/>
    <s v="0321 - TRIMBLE COUNTY 2 - GENERATION"/>
    <x v="7"/>
    <s v="PNTL: TOTAL NON-LABOR"/>
    <s v="MA40LGE"/>
    <s v="MASS ALLOC 40 BUDGET"/>
    <s v="GEN O M: OTHER"/>
    <s v="P42100: GENERATION"/>
    <n v="37530"/>
    <n v="37893"/>
    <n v="36931"/>
    <n v="37949"/>
    <n v="36528"/>
    <n v="37862"/>
    <n v="39715"/>
    <n v="36916"/>
    <n v="40892"/>
    <n v="48057"/>
    <n v="36985"/>
    <n v="41136"/>
    <n v="468395"/>
    <n v="0"/>
    <n v="351296.25"/>
  </r>
  <r>
    <s v="PPLETO: TOTAL OPERATING EXPENSE"/>
    <m/>
    <n v="513100"/>
    <s v="MTCE-ELECTRIC PLANT"/>
    <x v="1"/>
    <s v="0311 - TRIMBLE COUNTY 1 - GENERATION"/>
    <x v="8"/>
    <s v="PLTL: TOTAL LABOR"/>
    <s v="MA40LGE"/>
    <s v="MASS ALLOC 40 BUDGET"/>
    <s v="GEN O M: OTHER"/>
    <s v="P42100: GENERATION"/>
    <n v="37560"/>
    <n v="35571"/>
    <n v="33626"/>
    <n v="35058"/>
    <n v="36476"/>
    <n v="30738"/>
    <n v="35749"/>
    <n v="36672"/>
    <n v="33459"/>
    <n v="38248"/>
    <n v="31169"/>
    <n v="30141"/>
    <n v="414467"/>
    <n v="310850.25"/>
    <n v="0"/>
  </r>
  <r>
    <s v="PPLETO: TOTAL OPERATING EXPENSE"/>
    <m/>
    <n v="513100"/>
    <s v="MTCE-ELECTRIC PLANT"/>
    <x v="1"/>
    <s v="0321 - TRIMBLE COUNTY 2 - GENERATION"/>
    <x v="5"/>
    <s v="PLTL: TOTAL LABOR"/>
    <s v="MA41KU"/>
    <s v="MA41KU TC2"/>
    <s v="OTHER"/>
    <s v="P42100: GENERATION"/>
    <n v="37572"/>
    <n v="37498"/>
    <n v="41121"/>
    <n v="38616"/>
    <n v="36596"/>
    <n v="38171"/>
    <n v="37486"/>
    <n v="40424"/>
    <n v="38958"/>
    <n v="38549"/>
    <n v="36494"/>
    <n v="35741"/>
    <n v="457225"/>
    <n v="0"/>
    <n v="342918.75"/>
  </r>
  <r>
    <s v="PPLETO: TOTAL OPERATING EXPENSE"/>
    <m/>
    <n v="506900"/>
    <s v="MISC STM PWR EXP - INDIRECT"/>
    <x v="1"/>
    <s v="0311 - TRIMBLE COUNTY 1 - GENERATION"/>
    <x v="9"/>
    <s v="PLTL: TOTAL LABOR"/>
    <s v="MA40LGE"/>
    <s v="MASS ALLOC 40 BUDGET"/>
    <s v="GEN O M: OTHER"/>
    <s v="P42100: GENERATION"/>
    <n v="37784"/>
    <n v="33891"/>
    <n v="33582"/>
    <n v="34912"/>
    <n v="34269"/>
    <n v="32196"/>
    <n v="35261"/>
    <n v="36681"/>
    <n v="35190"/>
    <n v="38234"/>
    <n v="28528"/>
    <n v="30742"/>
    <n v="411270"/>
    <n v="308452.5"/>
    <n v="0"/>
  </r>
  <r>
    <s v="PPLETO: TOTAL OPERATING EXPENSE"/>
    <m/>
    <n v="514100"/>
    <s v="MTCE-MISC/STM PLANT"/>
    <x v="1"/>
    <s v="0301 - TRIMBLE COUNTY COMMON-GENERATION"/>
    <x v="8"/>
    <s v="PLTL: TOTAL LABOR"/>
    <s v="TCMNTLABR"/>
    <s v="TC Maintenance Labor"/>
    <s v="GEN MTC: ALL OTHER MAINT."/>
    <s v="P42100: GENERATION"/>
    <n v="37854"/>
    <n v="35996"/>
    <n v="33805"/>
    <n v="35181"/>
    <n v="36549"/>
    <n v="30669"/>
    <n v="35679"/>
    <n v="36972"/>
    <n v="33579"/>
    <n v="38529"/>
    <n v="30991"/>
    <n v="29476"/>
    <n v="415280"/>
    <n v="125573.32528152"/>
    <n v="185886.67471848"/>
  </r>
  <r>
    <s v="PPLETO: TOTAL OPERATING EXPENSE"/>
    <m/>
    <n v="501990"/>
    <s v="FUEL HANDLING - INDIRECT"/>
    <x v="1"/>
    <s v="0301 - TRIMBLE COUNTY COMMON-GENERATION"/>
    <x v="5"/>
    <s v="PLTL: TOTAL LABOR"/>
    <s v="MA50COM"/>
    <s v="Mass Allocation 50 "/>
    <s v="OTHER"/>
    <s v="P42100: GENERATION"/>
    <n v="38003"/>
    <n v="38098"/>
    <n v="41579"/>
    <n v="38603"/>
    <n v="36197"/>
    <n v="37713"/>
    <n v="36657"/>
    <n v="40575"/>
    <n v="38976"/>
    <n v="38428"/>
    <n v="35970"/>
    <n v="33657"/>
    <n v="454454"/>
    <n v="137418.849854286"/>
    <n v="203421.650145714"/>
  </r>
  <r>
    <s v="PPLETO: TOTAL OPERATING EXPENSE"/>
    <m/>
    <n v="506900"/>
    <s v="MISC STM PWR EXP - INDIRECT"/>
    <x v="1"/>
    <s v="0321 - TRIMBLE COUNTY 2 - GENERATION"/>
    <x v="6"/>
    <s v="PLTL: TOTAL LABOR"/>
    <s v="MA41KU"/>
    <s v="MA41KU TC2"/>
    <s v="OTHER"/>
    <s v="P42100: GENERATION"/>
    <n v="38111"/>
    <n v="38158"/>
    <n v="41662"/>
    <n v="37200"/>
    <n v="38163"/>
    <n v="38088"/>
    <n v="35518"/>
    <n v="42944"/>
    <n v="39661"/>
    <n v="38700"/>
    <n v="36729"/>
    <n v="32865"/>
    <n v="457798"/>
    <n v="0"/>
    <n v="343348.5"/>
  </r>
  <r>
    <s v="PPLETO: TOTAL OPERATING EXPENSE"/>
    <m/>
    <n v="514100"/>
    <s v="MTCE-MISC/STM PLANT"/>
    <x v="1"/>
    <s v="0321 - TRIMBLE COUNTY 2 - GENERATION"/>
    <x v="3"/>
    <s v="PNTL: TOTAL NON-LABOR"/>
    <s v="MA41KU"/>
    <s v="MA41KU TC2"/>
    <s v="OTHER"/>
    <s v="P42100: GENERATION"/>
    <n v="38269"/>
    <n v="38269"/>
    <n v="38269"/>
    <n v="38269"/>
    <n v="38269"/>
    <n v="38269"/>
    <n v="38269"/>
    <n v="38269"/>
    <n v="74902"/>
    <n v="38269"/>
    <n v="38269"/>
    <n v="38269"/>
    <n v="495856"/>
    <n v="0"/>
    <n v="371892"/>
  </r>
  <r>
    <s v="PPLETO: TOTAL OPERATING EXPENSE"/>
    <m/>
    <n v="512100"/>
    <s v="MTCE-BOILER PLANT"/>
    <x v="1"/>
    <s v="0301 - TRIMBLE COUNTY COMMON-GENERATION"/>
    <x v="4"/>
    <s v="PNTL: TOTAL NON-LABOR"/>
    <s v="TC000FP-"/>
    <s v="Fire Protection - 002650"/>
    <s v="GEN MTC: BUILDINGS/GROUNDS"/>
    <s v="P42100: GENERATION"/>
    <n v="38459"/>
    <n v="3680"/>
    <n v="3680"/>
    <n v="3680"/>
    <n v="3680"/>
    <n v="3680"/>
    <n v="3680"/>
    <n v="3680"/>
    <n v="3680"/>
    <n v="3680"/>
    <n v="3680"/>
    <n v="84831"/>
    <n v="160094"/>
    <n v="48409.593377045996"/>
    <n v="71660.906622954004"/>
  </r>
  <r>
    <s v="PPLETO: TOTAL OPERATING EXPENSE"/>
    <m/>
    <n v="506100"/>
    <s v="MISC STM PWR EXP"/>
    <x v="1"/>
    <s v="0301 - TRIMBLE COUNTY COMMON-GENERATION"/>
    <x v="8"/>
    <s v="PLTL: TOTAL LABOR"/>
    <s v="TCMNTLABR"/>
    <s v="TC Maintenance Labor"/>
    <s v="GEN MTC: ALL OTHER MAINT."/>
    <s v="P42100: GENERATION"/>
    <n v="38460"/>
    <n v="36412"/>
    <n v="34442"/>
    <n v="35921"/>
    <n v="37383"/>
    <n v="31520"/>
    <n v="36658"/>
    <n v="37562"/>
    <n v="34285"/>
    <n v="39181"/>
    <n v="31966"/>
    <n v="30975"/>
    <n v="424764"/>
    <n v="128441.119100076"/>
    <n v="190131.880899924"/>
  </r>
  <r>
    <s v="PPLETO: TOTAL OPERATING EXPENSE"/>
    <m/>
    <n v="513100"/>
    <s v="MTCE-ELECTRIC PLANT"/>
    <x v="1"/>
    <s v="0321 - TRIMBLE COUNTY 2 - GENERATION"/>
    <x v="6"/>
    <s v="PLTL: TOTAL LABOR"/>
    <s v="MA41KU"/>
    <s v="MA41KU TC2"/>
    <s v="OTHER"/>
    <s v="P42100: GENERATION"/>
    <n v="38492"/>
    <n v="38418"/>
    <n v="42117"/>
    <n v="37907"/>
    <n v="39009"/>
    <n v="39007"/>
    <n v="36667"/>
    <n v="43494"/>
    <n v="40392"/>
    <n v="39415"/>
    <n v="37836"/>
    <n v="34773"/>
    <n v="467527"/>
    <n v="0"/>
    <n v="350645.25"/>
  </r>
  <r>
    <s v="PPLETO: TOTAL OPERATING EXPENSE"/>
    <m/>
    <n v="513100"/>
    <s v="MTCE-ELECTRIC PLANT"/>
    <x v="1"/>
    <s v="0311 - TRIMBLE COUNTY 1 - GENERATION"/>
    <x v="9"/>
    <s v="PLTL: TOTAL LABOR"/>
    <s v="MA40LGE"/>
    <s v="MASS ALLOC 40 BUDGET"/>
    <s v="GEN O M: OTHER"/>
    <s v="P42100: GENERATION"/>
    <n v="38495"/>
    <n v="34503"/>
    <n v="34443"/>
    <n v="35884"/>
    <n v="35363"/>
    <n v="33367"/>
    <n v="36530"/>
    <n v="37535"/>
    <n v="36195"/>
    <n v="39139"/>
    <n v="29915"/>
    <n v="32646"/>
    <n v="424017"/>
    <n v="318012.75"/>
    <n v="0"/>
  </r>
  <r>
    <s v="PPLETO: TOTAL OPERATING EXPENSE"/>
    <m/>
    <n v="500100"/>
    <s v="OPER SUPER/ENG"/>
    <x v="1"/>
    <s v="0301 - TRIMBLE COUNTY COMMON-GENERATION"/>
    <x v="5"/>
    <s v="PLTL: TOTAL LABOR"/>
    <s v="TCFUELHAN"/>
    <s v="TCFUELHAN"/>
    <s v="GEN FH: FUEL HANDLING"/>
    <s v="P42100: GENERATION"/>
    <n v="38554"/>
    <n v="38640"/>
    <n v="42166"/>
    <n v="39285"/>
    <n v="36951"/>
    <n v="38508"/>
    <n v="37527"/>
    <n v="41265"/>
    <n v="39668"/>
    <n v="39163"/>
    <n v="36733"/>
    <n v="34769"/>
    <n v="463228"/>
    <n v="140071.952233452"/>
    <n v="207349.047766548"/>
  </r>
  <r>
    <s v="PPLETO: TOTAL OPERATING EXPENSE"/>
    <m/>
    <n v="512100"/>
    <s v="MTCE-BOILER PLANT"/>
    <x v="1"/>
    <s v="0301 - TRIMBLE COUNTY COMMON-GENERATION"/>
    <x v="2"/>
    <s v="PLTL: TOTAL LABOR"/>
    <s v="TCOPSLABR"/>
    <s v="TC Operations Labor"/>
    <s v="GEN OPS: PLANT OPERATION"/>
    <s v="P42100: GENERATION"/>
    <n v="38595"/>
    <n v="34456"/>
    <n v="34597"/>
    <n v="36087"/>
    <n v="35627"/>
    <n v="33661"/>
    <n v="36873"/>
    <n v="37568"/>
    <n v="36374"/>
    <n v="39196"/>
    <n v="30376"/>
    <n v="33407"/>
    <n v="426817"/>
    <n v="129061.909980453"/>
    <n v="191050.840019547"/>
  </r>
  <r>
    <s v="PPLETO: TOTAL OPERATING EXPENSE"/>
    <m/>
    <n v="506900"/>
    <s v="MISC STM PWR EXP - INDIRECT"/>
    <x v="1"/>
    <s v="0321 - TRIMBLE COUNTY 2 - GENERATION"/>
    <x v="0"/>
    <s v="PNTL: TOTAL NON-LABOR"/>
    <s v="MA40LGE"/>
    <s v="MASS ALLOC 40 BUDGET"/>
    <s v="GEN O M: OTHER"/>
    <s v="P42100: GENERATION"/>
    <n v="38615"/>
    <n v="47164"/>
    <n v="38483"/>
    <n v="39721"/>
    <n v="38334"/>
    <n v="38602"/>
    <n v="42013"/>
    <n v="38670"/>
    <n v="39705"/>
    <n v="70109"/>
    <n v="38956"/>
    <n v="42215"/>
    <n v="512588"/>
    <n v="0"/>
    <n v="384441"/>
  </r>
  <r>
    <s v="PPLETO: TOTAL OPERATING EXPENSE"/>
    <m/>
    <n v="514100"/>
    <s v="MTCE-MISC/STM PLANT"/>
    <x v="1"/>
    <s v="0301 - TRIMBLE COUNTY COMMON-GENERATION"/>
    <x v="9"/>
    <s v="PLTL: TOTAL LABOR"/>
    <s v="TCMNTLABR"/>
    <s v="TC Maintenance Labor"/>
    <s v="GEN MTC: ALL OTHER MAINT."/>
    <s v="P42100: GENERATION"/>
    <n v="38777"/>
    <n v="34881"/>
    <n v="34609"/>
    <n v="35991"/>
    <n v="35375"/>
    <n v="33318"/>
    <n v="36436"/>
    <n v="37824"/>
    <n v="36341"/>
    <n v="39407"/>
    <n v="29670"/>
    <n v="31979"/>
    <n v="424607"/>
    <n v="128393.64507756299"/>
    <n v="190061.60492243699"/>
  </r>
  <r>
    <s v="PPLETO: TOTAL OPERATING EXPENSE"/>
    <m/>
    <n v="500900"/>
    <s v="OPER SUPER/ENG - INDIRECT"/>
    <x v="1"/>
    <s v="0301 - TRIMBLE COUNTY COMMON-GENERATION"/>
    <x v="6"/>
    <s v="PLTL: TOTAL LABOR"/>
    <s v="MA50COM"/>
    <s v="Mass Allocation 50 "/>
    <s v="OTHER"/>
    <s v="P42100: GENERATION"/>
    <n v="38871"/>
    <n v="35006"/>
    <n v="38089"/>
    <n v="28049"/>
    <n v="27644"/>
    <n v="25642"/>
    <n v="19171"/>
    <n v="29583"/>
    <n v="23546"/>
    <n v="21387"/>
    <n v="17639"/>
    <n v="11438"/>
    <n v="316064"/>
    <n v="95572.162111775993"/>
    <n v="141475.83788822399"/>
  </r>
  <r>
    <s v="PPLETO: TOTAL OPERATING EXPENSE"/>
    <m/>
    <n v="506900"/>
    <s v="MISC STM PWR EXP - INDIRECT"/>
    <x v="1"/>
    <s v="0311 - TRIMBLE COUNTY 1 - GENERATION"/>
    <x v="0"/>
    <s v="PLTL: TOTAL LABOR"/>
    <s v="MA40LGE"/>
    <s v="MASS ALLOC 40 BUDGET"/>
    <s v="GEN O M: OTHER"/>
    <s v="P42100: GENERATION"/>
    <n v="38918"/>
    <n v="34907"/>
    <n v="34590"/>
    <n v="35959"/>
    <n v="35297"/>
    <n v="33162"/>
    <n v="36319"/>
    <n v="37781"/>
    <n v="36246"/>
    <n v="39381"/>
    <n v="29384"/>
    <n v="31665"/>
    <n v="423608"/>
    <n v="317706"/>
    <n v="0"/>
  </r>
  <r>
    <s v="PPLETO: TOTAL OPERATING EXPENSE"/>
    <m/>
    <n v="501990"/>
    <s v="FUEL HANDLING - INDIRECT"/>
    <x v="1"/>
    <s v="0301 - TRIMBLE COUNTY COMMON-GENERATION"/>
    <x v="6"/>
    <s v="PLTL: TOTAL LABOR"/>
    <s v="MA50COM"/>
    <s v="Mass Allocation 50 "/>
    <s v="OTHER"/>
    <s v="P42100: GENERATION"/>
    <n v="39048"/>
    <n v="39098"/>
    <n v="42712"/>
    <n v="37941"/>
    <n v="38820"/>
    <n v="38680"/>
    <n v="35885"/>
    <n v="43893"/>
    <n v="40570"/>
    <n v="39424"/>
    <n v="37467"/>
    <n v="32738"/>
    <n v="466277"/>
    <n v="140993.91589359299"/>
    <n v="208713.83410640701"/>
  </r>
  <r>
    <s v="PPLETO: TOTAL OPERATING EXPENSE"/>
    <m/>
    <n v="514100"/>
    <s v="MTCE-MISC/STM PLANT"/>
    <x v="1"/>
    <s v="0321 - TRIMBLE COUNTY 2 - GENERATION"/>
    <x v="4"/>
    <s v="PNTL: TOTAL NON-LABOR"/>
    <s v="MA41KU"/>
    <s v="MA41KU TC2"/>
    <s v="OTHER"/>
    <s v="P42100: GENERATION"/>
    <n v="39119"/>
    <n v="39119"/>
    <n v="39119"/>
    <n v="39119"/>
    <n v="39119"/>
    <n v="39119"/>
    <n v="39119"/>
    <n v="39119"/>
    <n v="76487"/>
    <n v="39119"/>
    <n v="39119"/>
    <n v="39119"/>
    <n v="506797"/>
    <n v="0"/>
    <n v="380097.75"/>
  </r>
  <r>
    <s v="PPLETO: TOTAL OPERATING EXPENSE"/>
    <m/>
    <n v="506100"/>
    <s v="MISC STM PWR EXP"/>
    <x v="1"/>
    <s v="0301 - TRIMBLE COUNTY COMMON-GENERATION"/>
    <x v="9"/>
    <s v="PLTL: TOTAL LABOR"/>
    <s v="TCMNTLABR"/>
    <s v="TC Maintenance Labor"/>
    <s v="GEN MTC: ALL OTHER MAINT."/>
    <s v="P42100: GENERATION"/>
    <n v="39416"/>
    <n v="35318"/>
    <n v="35277"/>
    <n v="36764"/>
    <n v="36242"/>
    <n v="34206"/>
    <n v="37454"/>
    <n v="38443"/>
    <n v="37082"/>
    <n v="40090"/>
    <n v="30681"/>
    <n v="33531"/>
    <n v="434503"/>
    <n v="131386.02040742699"/>
    <n v="194491.22959257301"/>
  </r>
  <r>
    <s v="PPLETO: TOTAL OPERATING EXPENSE"/>
    <m/>
    <n v="510900"/>
    <s v="MTCE SUPER/ENG - STEAM - INDIRECT"/>
    <x v="1"/>
    <s v="0311 - TRIMBLE COUNTY 1 - GENERATION"/>
    <x v="5"/>
    <s v="PLTL: TOTAL LABOR"/>
    <s v="MA40LGE"/>
    <s v="MASS ALLOC 40 BUDGET"/>
    <s v="GEN O M: OTHER"/>
    <s v="P42100: GENERATION"/>
    <n v="39474"/>
    <n v="39593"/>
    <n v="43254"/>
    <n v="40580"/>
    <n v="38407"/>
    <n v="40103"/>
    <n v="39324"/>
    <n v="42684"/>
    <n v="40989"/>
    <n v="40671"/>
    <n v="38143"/>
    <n v="37150"/>
    <n v="480371"/>
    <n v="360278.25"/>
    <n v="0"/>
  </r>
  <r>
    <s v="PPLETO: TOTAL OPERATING EXPENSE"/>
    <m/>
    <n v="500100"/>
    <s v="OPER SUPER/ENG"/>
    <x v="1"/>
    <s v="0301 - TRIMBLE COUNTY COMMON-GENERATION"/>
    <x v="6"/>
    <s v="PLTL: TOTAL LABOR"/>
    <s v="TCFUELHAN"/>
    <s v="TCFUELHAN"/>
    <s v="GEN FH: FUEL HANDLING"/>
    <s v="P42100: GENERATION"/>
    <n v="39537"/>
    <n v="39633"/>
    <n v="43241"/>
    <n v="38603"/>
    <n v="39565"/>
    <n v="39482"/>
    <n v="36793"/>
    <n v="44561"/>
    <n v="41237"/>
    <n v="40164"/>
    <n v="38214"/>
    <n v="33943"/>
    <n v="474971"/>
    <n v="143622.82768803899"/>
    <n v="212605.42231196101"/>
  </r>
  <r>
    <s v="PPLETO: TOTAL OPERATING EXPENSE"/>
    <m/>
    <n v="513100"/>
    <s v="MTCE-ELECTRIC PLANT"/>
    <x v="1"/>
    <s v="0311 - TRIMBLE COUNTY 1 - GENERATION"/>
    <x v="0"/>
    <s v="PLTL: TOTAL LABOR"/>
    <s v="MA40LGE"/>
    <s v="MASS ALLOC 40 BUDGET"/>
    <s v="GEN O M: OTHER"/>
    <s v="P42100: GENERATION"/>
    <n v="39650"/>
    <n v="35538"/>
    <n v="35477"/>
    <n v="36961"/>
    <n v="36424"/>
    <n v="34368"/>
    <n v="37626"/>
    <n v="38662"/>
    <n v="37281"/>
    <n v="40314"/>
    <n v="30812"/>
    <n v="33626"/>
    <n v="436738"/>
    <n v="327553.5"/>
    <n v="0"/>
  </r>
  <r>
    <s v="PPLETO: TOTAL OPERATING EXPENSE"/>
    <m/>
    <n v="512100"/>
    <s v="MTCE-BOILER PLANT"/>
    <x v="1"/>
    <s v="0301 - TRIMBLE COUNTY COMMON-GENERATION"/>
    <x v="3"/>
    <s v="PLTL: TOTAL LABOR"/>
    <s v="TCOPSLABR"/>
    <s v="TC Operations Labor"/>
    <s v="GEN OPS: PLANT OPERATION"/>
    <s v="P42100: GENERATION"/>
    <n v="39754"/>
    <n v="35490"/>
    <n v="35636"/>
    <n v="37171"/>
    <n v="36696"/>
    <n v="34671"/>
    <n v="37980"/>
    <n v="38696"/>
    <n v="37466"/>
    <n v="40372"/>
    <n v="31288"/>
    <n v="34410"/>
    <n v="439629"/>
    <n v="132936.03212336099"/>
    <n v="196785.71787663901"/>
  </r>
  <r>
    <s v="PPLETO: TOTAL OPERATING EXPENSE"/>
    <m/>
    <n v="506900"/>
    <s v="MISC STM PWR EXP - INDIRECT"/>
    <x v="1"/>
    <s v="0321 - TRIMBLE COUNTY 2 - GENERATION"/>
    <x v="1"/>
    <s v="PNTL: TOTAL NON-LABOR"/>
    <s v="MA40LGE"/>
    <s v="MASS ALLOC 40 BUDGET"/>
    <s v="GEN O M: OTHER"/>
    <s v="P42100: GENERATION"/>
    <n v="39779"/>
    <n v="48498"/>
    <n v="39638"/>
    <n v="40919"/>
    <n v="39486"/>
    <n v="39759"/>
    <n v="43279"/>
    <n v="39831"/>
    <n v="40893"/>
    <n v="72213"/>
    <n v="40139"/>
    <n v="43496"/>
    <n v="527928"/>
    <n v="0"/>
    <n v="395946"/>
  </r>
  <r>
    <s v="PPLETO: TOTAL OPERATING EXPENSE"/>
    <m/>
    <n v="514100"/>
    <s v="MTCE-MISC/STM PLANT"/>
    <x v="1"/>
    <s v="0301 - TRIMBLE COUNTY COMMON-GENERATION"/>
    <x v="0"/>
    <s v="PLTL: TOTAL LABOR"/>
    <s v="TCMNTLABR"/>
    <s v="TC Maintenance Labor"/>
    <s v="GEN MTC: ALL OTHER MAINT."/>
    <s v="P42100: GENERATION"/>
    <n v="39940"/>
    <n v="35927"/>
    <n v="35647"/>
    <n v="37071"/>
    <n v="36437"/>
    <n v="34317"/>
    <n v="37529"/>
    <n v="38959"/>
    <n v="37431"/>
    <n v="40589"/>
    <n v="30561"/>
    <n v="32938"/>
    <n v="437346"/>
    <n v="132245.69331191399"/>
    <n v="195763.80668808601"/>
  </r>
  <r>
    <s v="PPLETO: TOTAL OPERATING EXPENSE"/>
    <m/>
    <n v="506900"/>
    <s v="MISC STM PWR EXP - INDIRECT"/>
    <x v="1"/>
    <s v="0311 - TRIMBLE COUNTY 1 - GENERATION"/>
    <x v="1"/>
    <s v="PLTL: TOTAL LABOR"/>
    <s v="MA40LGE"/>
    <s v="MASS ALLOC 40 BUDGET"/>
    <s v="GEN O M: OTHER"/>
    <s v="P42100: GENERATION"/>
    <n v="40085"/>
    <n v="35954"/>
    <n v="35627"/>
    <n v="37038"/>
    <n v="36356"/>
    <n v="34157"/>
    <n v="37409"/>
    <n v="38915"/>
    <n v="37333"/>
    <n v="40562"/>
    <n v="30266"/>
    <n v="32615"/>
    <n v="436316"/>
    <n v="327237"/>
    <n v="0"/>
  </r>
  <r>
    <s v="PPLETO: TOTAL OPERATING EXPENSE"/>
    <m/>
    <n v="510900"/>
    <s v="MTCE SUPER/ENG - STEAM - INDIRECT"/>
    <x v="1"/>
    <s v="0311 - TRIMBLE COUNTY 1 - GENERATION"/>
    <x v="6"/>
    <s v="PLTL: TOTAL LABOR"/>
    <s v="MA40LGE"/>
    <s v="MASS ALLOC 40 BUDGET"/>
    <s v="GEN O M: OTHER"/>
    <s v="P42100: GENERATION"/>
    <n v="40391"/>
    <n v="40470"/>
    <n v="44240"/>
    <n v="39734"/>
    <n v="40862"/>
    <n v="40872"/>
    <n v="38316"/>
    <n v="45851"/>
    <n v="42421"/>
    <n v="41487"/>
    <n v="39459"/>
    <n v="35921"/>
    <n v="490023"/>
    <n v="367517.25"/>
    <n v="0"/>
  </r>
  <r>
    <s v="PPLETO: TOTAL OPERATING EXPENSE"/>
    <m/>
    <n v="506100"/>
    <s v="MISC STM PWR EXP"/>
    <x v="1"/>
    <s v="0301 - TRIMBLE COUNTY COMMON-GENERATION"/>
    <x v="0"/>
    <s v="PLTL: TOTAL LABOR"/>
    <s v="TCMNTLABR"/>
    <s v="TC Maintenance Labor"/>
    <s v="GEN MTC: ALL OTHER MAINT."/>
    <s v="P42100: GENERATION"/>
    <n v="40598"/>
    <n v="36378"/>
    <n v="36336"/>
    <n v="37867"/>
    <n v="37329"/>
    <n v="35232"/>
    <n v="38577"/>
    <n v="39596"/>
    <n v="38194"/>
    <n v="41293"/>
    <n v="31602"/>
    <n v="34537"/>
    <n v="447538"/>
    <n v="135327.57380524199"/>
    <n v="200325.92619475801"/>
  </r>
  <r>
    <s v="PPLETO: TOTAL OPERATING EXPENSE"/>
    <m/>
    <n v="513100"/>
    <s v="MTCE-ELECTRIC PLANT"/>
    <x v="1"/>
    <s v="0311 - TRIMBLE COUNTY 1 - GENERATION"/>
    <x v="1"/>
    <s v="PLTL: TOTAL LABOR"/>
    <s v="MA40LGE"/>
    <s v="MASS ALLOC 40 BUDGET"/>
    <s v="GEN O M: OTHER"/>
    <s v="P42100: GENERATION"/>
    <n v="40839"/>
    <n v="36604"/>
    <n v="36541"/>
    <n v="38070"/>
    <n v="37517"/>
    <n v="35399"/>
    <n v="38755"/>
    <n v="39821"/>
    <n v="38399"/>
    <n v="41523"/>
    <n v="31737"/>
    <n v="34635"/>
    <n v="449840"/>
    <n v="337380"/>
    <n v="0"/>
  </r>
  <r>
    <s v="PPLETO: TOTAL OPERATING EXPENSE"/>
    <m/>
    <n v="512100"/>
    <s v="MTCE-BOILER PLANT"/>
    <x v="1"/>
    <s v="0301 - TRIMBLE COUNTY COMMON-GENERATION"/>
    <x v="4"/>
    <s v="PLTL: TOTAL LABOR"/>
    <s v="TCOPSLABR"/>
    <s v="TC Operations Labor"/>
    <s v="GEN OPS: PLANT OPERATION"/>
    <s v="P42100: GENERATION"/>
    <n v="40947"/>
    <n v="36556"/>
    <n v="36706"/>
    <n v="38287"/>
    <n v="37798"/>
    <n v="35712"/>
    <n v="39120"/>
    <n v="39858"/>
    <n v="38591"/>
    <n v="41585"/>
    <n v="32227"/>
    <n v="35443"/>
    <n v="452832"/>
    <n v="136928.38574908799"/>
    <n v="202695.61425091201"/>
  </r>
  <r>
    <s v="PPLETO: TOTAL OPERATING EXPENSE"/>
    <m/>
    <n v="506900"/>
    <s v="MISC STM PWR EXP - INDIRECT"/>
    <x v="1"/>
    <s v="0321 - TRIMBLE COUNTY 2 - GENERATION"/>
    <x v="2"/>
    <s v="PNTL: TOTAL NON-LABOR"/>
    <s v="MA40LGE"/>
    <s v="MASS ALLOC 40 BUDGET"/>
    <s v="GEN O M: OTHER"/>
    <s v="P42100: GENERATION"/>
    <n v="40979"/>
    <n v="49872"/>
    <n v="40830"/>
    <n v="42154"/>
    <n v="40674"/>
    <n v="40953"/>
    <n v="44584"/>
    <n v="41027"/>
    <n v="42119"/>
    <n v="74382"/>
    <n v="41360"/>
    <n v="44817"/>
    <n v="543750"/>
    <n v="0"/>
    <n v="407812.5"/>
  </r>
  <r>
    <s v="PPLETO: TOTAL OPERATING EXPENSE"/>
    <m/>
    <n v="514100"/>
    <s v="MTCE-MISC/STM PLANT"/>
    <x v="1"/>
    <s v="0301 - TRIMBLE COUNTY COMMON-GENERATION"/>
    <x v="1"/>
    <s v="PLTL: TOTAL LABOR"/>
    <s v="TCMNTLABR"/>
    <s v="TC Maintenance Labor"/>
    <s v="GEN MTC: ALL OTHER MAINT."/>
    <s v="P42100: GENERATION"/>
    <n v="41139"/>
    <n v="37005"/>
    <n v="36716"/>
    <n v="38183"/>
    <n v="37530"/>
    <n v="35347"/>
    <n v="38655"/>
    <n v="40128"/>
    <n v="38554"/>
    <n v="41807"/>
    <n v="31477"/>
    <n v="33926"/>
    <n v="450466"/>
    <n v="136212.94920599399"/>
    <n v="201636.55079400601"/>
  </r>
  <r>
    <s v="PPLETO: TOTAL OPERATING EXPENSE"/>
    <m/>
    <n v="506900"/>
    <s v="MISC STM PWR EXP - INDIRECT"/>
    <x v="1"/>
    <s v="0301 - TRIMBLE COUNTY COMMON-GENERATION"/>
    <x v="5"/>
    <s v="PNTL: TOTAL NON-LABOR"/>
    <s v="MA50COM"/>
    <s v="Mass Allocation 50 "/>
    <s v="OTHER"/>
    <s v="P42100: GENERATION"/>
    <n v="41231"/>
    <n v="42015"/>
    <n v="40581"/>
    <n v="42405"/>
    <n v="39854"/>
    <n v="53606"/>
    <n v="63292"/>
    <n v="59285"/>
    <n v="77228"/>
    <n v="67994"/>
    <n v="66188"/>
    <n v="64431"/>
    <n v="658108"/>
    <n v="199000.21661137199"/>
    <n v="294580.78338862798"/>
  </r>
  <r>
    <s v="PPLETO: TOTAL OPERATING EXPENSE"/>
    <m/>
    <n v="506900"/>
    <s v="MISC STM PWR EXP - INDIRECT"/>
    <x v="1"/>
    <s v="0321 - TRIMBLE COUNTY 2 - GENERATION"/>
    <x v="7"/>
    <s v="PLTL: TOTAL LABOR"/>
    <s v="MA41KU"/>
    <s v="MA41KU TC2"/>
    <s v="OTHER"/>
    <s v="P42100: GENERATION"/>
    <n v="41267"/>
    <n v="39128"/>
    <n v="42652"/>
    <n v="35866"/>
    <n v="41323"/>
    <n v="39570"/>
    <n v="36362"/>
    <n v="44026"/>
    <n v="37856"/>
    <n v="41888"/>
    <n v="37627"/>
    <n v="31384"/>
    <n v="468949"/>
    <n v="0"/>
    <n v="351711.75"/>
  </r>
  <r>
    <s v="PPLETO: TOTAL OPERATING EXPENSE"/>
    <m/>
    <n v="506900"/>
    <s v="MISC STM PWR EXP - INDIRECT"/>
    <x v="1"/>
    <s v="0311 - TRIMBLE COUNTY 1 - GENERATION"/>
    <x v="2"/>
    <s v="PLTL: TOTAL LABOR"/>
    <s v="MA40LGE"/>
    <s v="MASS ALLOC 40 BUDGET"/>
    <s v="GEN O M: OTHER"/>
    <s v="P42100: GENERATION"/>
    <n v="41287"/>
    <n v="37032"/>
    <n v="36695"/>
    <n v="38148"/>
    <n v="37445"/>
    <n v="35180"/>
    <n v="38530"/>
    <n v="40081"/>
    <n v="38452"/>
    <n v="41778"/>
    <n v="31173"/>
    <n v="33592"/>
    <n v="449394"/>
    <n v="337045.5"/>
    <n v="0"/>
  </r>
  <r>
    <s v="PPLETO: TOTAL OPERATING EXPENSE"/>
    <m/>
    <n v="513100"/>
    <s v="MTCE-ELECTRIC PLANT"/>
    <x v="1"/>
    <s v="0321 - TRIMBLE COUNTY 2 - GENERATION"/>
    <x v="7"/>
    <s v="PLTL: TOTAL LABOR"/>
    <s v="MA41KU"/>
    <s v="MA41KU TC2"/>
    <s v="OTHER"/>
    <s v="P42100: GENERATION"/>
    <n v="41771"/>
    <n v="39488"/>
    <n v="43281"/>
    <n v="36694"/>
    <n v="42194"/>
    <n v="40517"/>
    <n v="37515"/>
    <n v="44632"/>
    <n v="38700"/>
    <n v="42608"/>
    <n v="38793"/>
    <n v="33240"/>
    <n v="479435"/>
    <n v="0"/>
    <n v="359576.25"/>
  </r>
  <r>
    <s v="PPLETO: TOTAL OPERATING EXPENSE"/>
    <m/>
    <n v="506100"/>
    <s v="MISC STM PWR EXP"/>
    <x v="1"/>
    <s v="0301 - TRIMBLE COUNTY COMMON-GENERATION"/>
    <x v="1"/>
    <s v="PLTL: TOTAL LABOR"/>
    <s v="TCMNTLABR"/>
    <s v="TC Maintenance Labor"/>
    <s v="GEN MTC: ALL OTHER MAINT."/>
    <s v="P42100: GENERATION"/>
    <n v="41816"/>
    <n v="37469"/>
    <n v="37426"/>
    <n v="39003"/>
    <n v="38449"/>
    <n v="36289"/>
    <n v="39734"/>
    <n v="40784"/>
    <n v="39340"/>
    <n v="42531"/>
    <n v="32550"/>
    <n v="35573"/>
    <n v="460964"/>
    <n v="139387.35868587598"/>
    <n v="206335.64131412402"/>
  </r>
  <r>
    <s v="PPLETO: TOTAL OPERATING EXPENSE"/>
    <m/>
    <n v="513100"/>
    <s v="MTCE-ELECTRIC PLANT"/>
    <x v="1"/>
    <s v="0311 - TRIMBLE COUNTY 1 - GENERATION"/>
    <x v="2"/>
    <s v="PLTL: TOTAL LABOR"/>
    <s v="MA40LGE"/>
    <s v="MASS ALLOC 40 BUDGET"/>
    <s v="GEN O M: OTHER"/>
    <s v="P42100: GENERATION"/>
    <n v="42064"/>
    <n v="37701"/>
    <n v="37636"/>
    <n v="39211"/>
    <n v="38641"/>
    <n v="36460"/>
    <n v="39917"/>
    <n v="41015"/>
    <n v="39550"/>
    <n v="42768"/>
    <n v="32688"/>
    <n v="35673"/>
    <n v="463324"/>
    <n v="347493"/>
    <n v="0"/>
  </r>
  <r>
    <s v="PPLETO: TOTAL OPERATING EXPENSE"/>
    <m/>
    <n v="506900"/>
    <s v="MISC STM PWR EXP - INDIRECT"/>
    <x v="1"/>
    <s v="0321 - TRIMBLE COUNTY 2 - GENERATION"/>
    <x v="3"/>
    <s v="PNTL: TOTAL NON-LABOR"/>
    <s v="MA40LGE"/>
    <s v="MASS ALLOC 40 BUDGET"/>
    <s v="GEN O M: OTHER"/>
    <s v="P42100: GENERATION"/>
    <n v="42219"/>
    <n v="51288"/>
    <n v="42060"/>
    <n v="43430"/>
    <n v="41901"/>
    <n v="42186"/>
    <n v="45933"/>
    <n v="42263"/>
    <n v="43384"/>
    <n v="76620"/>
    <n v="42620"/>
    <n v="46182"/>
    <n v="560085"/>
    <n v="0"/>
    <n v="420063.75"/>
  </r>
  <r>
    <s v="PPLETO: TOTAL OPERATING EXPENSE"/>
    <m/>
    <n v="514100"/>
    <s v="MTCE-MISC/STM PLANT"/>
    <x v="1"/>
    <s v="0301 - TRIMBLE COUNTY COMMON-GENERATION"/>
    <x v="2"/>
    <s v="PLTL: TOTAL LABOR"/>
    <s v="TCMNTLABR"/>
    <s v="TC Maintenance Labor"/>
    <s v="GEN MTC: ALL OTHER MAINT."/>
    <s v="P42100: GENERATION"/>
    <n v="42372"/>
    <n v="38114"/>
    <n v="37817"/>
    <n v="39327"/>
    <n v="38655"/>
    <n v="36406"/>
    <n v="39814"/>
    <n v="41330"/>
    <n v="39709"/>
    <n v="43060"/>
    <n v="32421"/>
    <n v="34943"/>
    <n v="463968"/>
    <n v="140295.71514211199"/>
    <n v="207680.28485788801"/>
  </r>
  <r>
    <s v="PPLETO: TOTAL OPERATING EXPENSE"/>
    <m/>
    <n v="501990"/>
    <s v="FUEL HANDLING - INDIRECT"/>
    <x v="1"/>
    <s v="0301 - TRIMBLE COUNTY COMMON-GENERATION"/>
    <x v="7"/>
    <s v="PLTL: TOTAL LABOR"/>
    <s v="MA50COM"/>
    <s v="Mass Allocation 50 "/>
    <s v="OTHER"/>
    <s v="P42100: GENERATION"/>
    <n v="42520"/>
    <n v="40297"/>
    <n v="43920"/>
    <n v="36718"/>
    <n v="42241"/>
    <n v="40349"/>
    <n v="36875"/>
    <n v="45157"/>
    <n v="38846"/>
    <n v="42861"/>
    <n v="38535"/>
    <n v="31268"/>
    <n v="479588"/>
    <n v="145018.92680869199"/>
    <n v="214672.07319130801"/>
  </r>
  <r>
    <s v="PPLETO: TOTAL OPERATING EXPENSE"/>
    <m/>
    <n v="506900"/>
    <s v="MISC STM PWR EXP - INDIRECT"/>
    <x v="1"/>
    <s v="0311 - TRIMBLE COUNTY 1 - GENERATION"/>
    <x v="3"/>
    <s v="PLTL: TOTAL LABOR"/>
    <s v="MA40LGE"/>
    <s v="MASS ALLOC 40 BUDGET"/>
    <s v="GEN O M: OTHER"/>
    <s v="P42100: GENERATION"/>
    <n v="42526"/>
    <n v="38144"/>
    <n v="37797"/>
    <n v="39293"/>
    <n v="38569"/>
    <n v="36236"/>
    <n v="39687"/>
    <n v="41284"/>
    <n v="39606"/>
    <n v="43032"/>
    <n v="32109"/>
    <n v="34601"/>
    <n v="462884"/>
    <n v="347163"/>
    <n v="0"/>
  </r>
  <r>
    <s v="PPLETO: TOTAL OPERATING EXPENSE"/>
    <m/>
    <n v="500100"/>
    <s v="OPER SUPER/ENG"/>
    <x v="1"/>
    <s v="0301 - TRIMBLE COUNTY COMMON-GENERATION"/>
    <x v="7"/>
    <s v="PLTL: TOTAL LABOR"/>
    <s v="TCFUELHAN"/>
    <s v="TCFUELHAN"/>
    <s v="GEN FH: FUEL HANDLING"/>
    <s v="P42100: GENERATION"/>
    <n v="43029"/>
    <n v="40822"/>
    <n v="44539"/>
    <n v="37454"/>
    <n v="43058"/>
    <n v="41243"/>
    <n v="37896"/>
    <n v="45898"/>
    <n v="39591"/>
    <n v="43675"/>
    <n v="39360"/>
    <n v="32655"/>
    <n v="489221"/>
    <n v="147931.77559128898"/>
    <n v="218983.97440871102"/>
  </r>
  <r>
    <s v="PPLETO: TOTAL OPERATING EXPENSE"/>
    <m/>
    <n v="506100"/>
    <s v="MISC STM PWR EXP"/>
    <x v="1"/>
    <s v="0301 - TRIMBLE COUNTY COMMON-GENERATION"/>
    <x v="2"/>
    <s v="PLTL: TOTAL LABOR"/>
    <s v="TCMNTLABR"/>
    <s v="TC Maintenance Labor"/>
    <s v="GEN MTC: ALL OTHER MAINT."/>
    <s v="P42100: GENERATION"/>
    <n v="43069"/>
    <n v="38592"/>
    <n v="38547"/>
    <n v="40172"/>
    <n v="39601"/>
    <n v="37377"/>
    <n v="40926"/>
    <n v="42007"/>
    <n v="40519"/>
    <n v="43806"/>
    <n v="33525"/>
    <n v="36640"/>
    <n v="474782"/>
    <n v="143565.677431638"/>
    <n v="212520.822568362"/>
  </r>
  <r>
    <s v="PPLETO: TOTAL OPERATING EXPENSE"/>
    <m/>
    <n v="514100"/>
    <s v="MTCE-MISC/STM PLANT"/>
    <x v="1"/>
    <s v="0321 - TRIMBLE COUNTY 2 - GENERATION"/>
    <x v="5"/>
    <s v="PNTL: TOTAL NON-LABOR"/>
    <s v="MA40LGE"/>
    <s v="MASS ALLOC 40 BUDGET"/>
    <s v="GEN O M: OTHER"/>
    <s v="P42100: GENERATION"/>
    <n v="43278"/>
    <n v="43278"/>
    <n v="43278"/>
    <n v="43278"/>
    <n v="43278"/>
    <n v="43278"/>
    <n v="43278"/>
    <n v="43278"/>
    <n v="85061"/>
    <n v="43278"/>
    <n v="43278"/>
    <n v="43278"/>
    <n v="561116"/>
    <n v="0"/>
    <n v="420837"/>
  </r>
  <r>
    <s v="PPLETO: TOTAL OPERATING EXPENSE"/>
    <m/>
    <n v="514100"/>
    <s v="MTCE-MISC/STM PLANT"/>
    <x v="1"/>
    <s v="0321 - TRIMBLE COUNTY 2 - GENERATION"/>
    <x v="6"/>
    <s v="PNTL: TOTAL NON-LABOR"/>
    <s v="MA40LGE"/>
    <s v="MASS ALLOC 40 BUDGET"/>
    <s v="GEN O M: OTHER"/>
    <s v="P42100: GENERATION"/>
    <n v="43278"/>
    <n v="43278"/>
    <n v="43278"/>
    <n v="43278"/>
    <n v="43278"/>
    <n v="43278"/>
    <n v="43278"/>
    <n v="43278"/>
    <n v="85061"/>
    <n v="43278"/>
    <n v="43278"/>
    <n v="43278"/>
    <n v="561116"/>
    <n v="0"/>
    <n v="420837"/>
  </r>
  <r>
    <s v="PPLETO: TOTAL OPERATING EXPENSE"/>
    <m/>
    <n v="514100"/>
    <s v="MTCE-MISC/STM PLANT"/>
    <x v="1"/>
    <s v="0321 - TRIMBLE COUNTY 2 - GENERATION"/>
    <x v="7"/>
    <s v="PNTL: TOTAL NON-LABOR"/>
    <s v="MA40LGE"/>
    <s v="MASS ALLOC 40 BUDGET"/>
    <s v="GEN O M: OTHER"/>
    <s v="P42100: GENERATION"/>
    <n v="43284"/>
    <n v="43284"/>
    <n v="43284"/>
    <n v="43284"/>
    <n v="43284"/>
    <n v="43284"/>
    <n v="43284"/>
    <n v="43284"/>
    <n v="85067"/>
    <n v="43284"/>
    <n v="43284"/>
    <n v="43284"/>
    <n v="561188"/>
    <n v="0"/>
    <n v="420891"/>
  </r>
  <r>
    <s v="PPLETO: TOTAL OPERATING EXPENSE"/>
    <m/>
    <n v="514100"/>
    <s v="MTCE-MISC/STM PLANT"/>
    <x v="1"/>
    <s v="0321 - TRIMBLE COUNTY 2 - GENERATION"/>
    <x v="8"/>
    <s v="PNTL: TOTAL NON-LABOR"/>
    <s v="MA40LGE"/>
    <s v="MASS ALLOC 40 BUDGET"/>
    <s v="GEN O M: OTHER"/>
    <s v="P42100: GENERATION"/>
    <n v="43284"/>
    <n v="43284"/>
    <n v="43284"/>
    <n v="43284"/>
    <n v="43284"/>
    <n v="43284"/>
    <n v="43284"/>
    <n v="43284"/>
    <n v="85067"/>
    <n v="43284"/>
    <n v="43284"/>
    <n v="43284"/>
    <n v="561188"/>
    <n v="0"/>
    <n v="420891"/>
  </r>
  <r>
    <s v="PPLETO: TOTAL OPERATING EXPENSE"/>
    <m/>
    <n v="514100"/>
    <s v="MTCE-MISC/STM PLANT"/>
    <x v="1"/>
    <s v="0321 - TRIMBLE COUNTY 2 - GENERATION"/>
    <x v="9"/>
    <s v="PNTL: TOTAL NON-LABOR"/>
    <s v="MA40LGE"/>
    <s v="MASS ALLOC 40 BUDGET"/>
    <s v="GEN O M: OTHER"/>
    <s v="P42100: GENERATION"/>
    <n v="43284"/>
    <n v="43284"/>
    <n v="43284"/>
    <n v="43284"/>
    <n v="43284"/>
    <n v="43284"/>
    <n v="43284"/>
    <n v="43284"/>
    <n v="85067"/>
    <n v="43284"/>
    <n v="43284"/>
    <n v="43284"/>
    <n v="561188"/>
    <n v="0"/>
    <n v="420891"/>
  </r>
  <r>
    <s v="PPLETO: TOTAL OPERATING EXPENSE"/>
    <m/>
    <n v="513100"/>
    <s v="MTCE-ELECTRIC PLANT"/>
    <x v="1"/>
    <s v="0311 - TRIMBLE COUNTY 1 - GENERATION"/>
    <x v="3"/>
    <s v="PLTL: TOTAL LABOR"/>
    <s v="MA40LGE"/>
    <s v="MASS ALLOC 40 BUDGET"/>
    <s v="GEN O M: OTHER"/>
    <s v="P42100: GENERATION"/>
    <n v="43326"/>
    <n v="38833"/>
    <n v="38766"/>
    <n v="40388"/>
    <n v="39801"/>
    <n v="37555"/>
    <n v="41115"/>
    <n v="42246"/>
    <n v="40737"/>
    <n v="44051"/>
    <n v="33669"/>
    <n v="36744"/>
    <n v="477231"/>
    <n v="357923.25"/>
    <n v="0"/>
  </r>
  <r>
    <s v="PPLETO: TOTAL OPERATING EXPENSE"/>
    <m/>
    <n v="506900"/>
    <s v="MISC STM PWR EXP - INDIRECT"/>
    <x v="1"/>
    <s v="0321 - TRIMBLE COUNTY 2 - GENERATION"/>
    <x v="4"/>
    <s v="PNTL: TOTAL NON-LABOR"/>
    <s v="MA40LGE"/>
    <s v="MASS ALLOC 40 BUDGET"/>
    <s v="GEN O M: OTHER"/>
    <s v="P42100: GENERATION"/>
    <n v="43499"/>
    <n v="52750"/>
    <n v="43331"/>
    <n v="44748"/>
    <n v="43169"/>
    <n v="43459"/>
    <n v="47325"/>
    <n v="43540"/>
    <n v="44690"/>
    <n v="78929"/>
    <n v="43923"/>
    <n v="47592"/>
    <n v="576956"/>
    <n v="0"/>
    <n v="432717"/>
  </r>
  <r>
    <s v="PPLETO: TOTAL OPERATING EXPENSE"/>
    <m/>
    <n v="514100"/>
    <s v="MTCE-MISC/STM PLANT"/>
    <x v="1"/>
    <s v="0301 - TRIMBLE COUNTY COMMON-GENERATION"/>
    <x v="3"/>
    <s v="PLTL: TOTAL LABOR"/>
    <s v="TCMNTLABR"/>
    <s v="TC Maintenance Labor"/>
    <s v="GEN MTC: ALL OTHER MAINT."/>
    <s v="P42100: GENERATION"/>
    <n v="43644"/>
    <n v="39258"/>
    <n v="38952"/>
    <n v="40508"/>
    <n v="39815"/>
    <n v="37499"/>
    <n v="41009"/>
    <n v="42571"/>
    <n v="40901"/>
    <n v="44353"/>
    <n v="33394"/>
    <n v="35992"/>
    <n v="477896"/>
    <n v="144507.29594186399"/>
    <n v="213914.70405813601"/>
  </r>
  <r>
    <s v="PPLETO: TOTAL OPERATING EXPENSE"/>
    <m/>
    <n v="506900"/>
    <s v="MISC STM PWR EXP - INDIRECT"/>
    <x v="1"/>
    <s v="0311 - TRIMBLE COUNTY 1 - GENERATION"/>
    <x v="4"/>
    <s v="PLTL: TOTAL LABOR"/>
    <s v="MA40LGE"/>
    <s v="MASS ALLOC 40 BUDGET"/>
    <s v="GEN O M: OTHER"/>
    <s v="P42100: GENERATION"/>
    <n v="43803"/>
    <n v="39289"/>
    <n v="38932"/>
    <n v="40473"/>
    <n v="39728"/>
    <n v="37325"/>
    <n v="40879"/>
    <n v="42524"/>
    <n v="40796"/>
    <n v="44324"/>
    <n v="33073"/>
    <n v="35640"/>
    <n v="476785"/>
    <n v="357588.75"/>
    <n v="0"/>
  </r>
  <r>
    <s v="PPLETO: TOTAL OPERATING EXPENSE"/>
    <m/>
    <n v="510900"/>
    <s v="MTCE SUPER/ENG - STEAM - INDIRECT"/>
    <x v="1"/>
    <s v="0311 - TRIMBLE COUNTY 1 - GENERATION"/>
    <x v="7"/>
    <s v="PLTL: TOTAL LABOR"/>
    <s v="MA40LGE"/>
    <s v="MASS ALLOC 40 BUDGET"/>
    <s v="GEN O M: OTHER"/>
    <s v="P42100: GENERATION"/>
    <n v="43896"/>
    <n v="41681"/>
    <n v="45459"/>
    <n v="38500"/>
    <n v="44316"/>
    <n v="42559"/>
    <n v="39317"/>
    <n v="47128"/>
    <n v="40681"/>
    <n v="44957"/>
    <n v="40537"/>
    <n v="34439"/>
    <n v="503470"/>
    <n v="377602.5"/>
    <n v="0"/>
  </r>
  <r>
    <s v="PPLETO: TOTAL OPERATING EXPENSE"/>
    <m/>
    <n v="514100"/>
    <s v="MTCE-MISC/STM PLANT"/>
    <x v="1"/>
    <s v="0321 - TRIMBLE COUNTY 2 - GENERATION"/>
    <x v="0"/>
    <s v="PNTL: TOTAL NON-LABOR"/>
    <s v="MA40LGE"/>
    <s v="MASS ALLOC 40 BUDGET"/>
    <s v="GEN O M: OTHER"/>
    <s v="P42100: GENERATION"/>
    <n v="44241"/>
    <n v="44241"/>
    <n v="44241"/>
    <n v="44241"/>
    <n v="44241"/>
    <n v="44241"/>
    <n v="44241"/>
    <n v="44241"/>
    <n v="86860"/>
    <n v="44241"/>
    <n v="44241"/>
    <n v="44241"/>
    <n v="573511"/>
    <n v="0"/>
    <n v="430133.25"/>
  </r>
  <r>
    <s v="PPLETO: TOTAL OPERATING EXPENSE"/>
    <m/>
    <n v="506100"/>
    <s v="MISC STM PWR EXP"/>
    <x v="1"/>
    <s v="0311 - TRIMBLE COUNTY 1 - GENERATION"/>
    <x v="5"/>
    <s v="PLTL: TOTAL LABOR"/>
    <s v="MA40LGE"/>
    <s v="MASS ALLOC 40 BUDGET"/>
    <s v="GEN O M: OTHER"/>
    <s v="P42100: GENERATION"/>
    <n v="44293"/>
    <n v="44143"/>
    <n v="48463"/>
    <n v="45491"/>
    <n v="43097"/>
    <n v="44941"/>
    <n v="44117"/>
    <n v="47553"/>
    <n v="45889"/>
    <n v="45335"/>
    <n v="43038"/>
    <n v="42074"/>
    <n v="538434"/>
    <n v="403825.5"/>
    <n v="0"/>
  </r>
  <r>
    <s v="PPLETO: TOTAL OPERATING EXPENSE"/>
    <m/>
    <n v="506100"/>
    <s v="MISC STM PWR EXP"/>
    <x v="1"/>
    <s v="0301 - TRIMBLE COUNTY COMMON-GENERATION"/>
    <x v="3"/>
    <s v="PLTL: TOTAL LABOR"/>
    <s v="TCMNTLABR"/>
    <s v="TC Maintenance Labor"/>
    <s v="GEN MTC: ALL OTHER MAINT."/>
    <s v="P42100: GENERATION"/>
    <n v="44362"/>
    <n v="39751"/>
    <n v="39705"/>
    <n v="41378"/>
    <n v="40790"/>
    <n v="38499"/>
    <n v="42154"/>
    <n v="43267"/>
    <n v="41736"/>
    <n v="45121"/>
    <n v="34532"/>
    <n v="37739"/>
    <n v="489033"/>
    <n v="147874.92771719699"/>
    <n v="218899.82228280301"/>
  </r>
  <r>
    <s v="PPLETO: TOTAL OPERATING EXPENSE"/>
    <m/>
    <n v="506900"/>
    <s v="MISC STM PWR EXP - INDIRECT"/>
    <x v="1"/>
    <s v="0321 - TRIMBLE COUNTY 2 - GENERATION"/>
    <x v="8"/>
    <s v="PLTL: TOTAL LABOR"/>
    <s v="MA41KU"/>
    <s v="MA41KU TC2"/>
    <s v="OTHER"/>
    <s v="P42100: GENERATION"/>
    <n v="44415"/>
    <n v="42175"/>
    <n v="39518"/>
    <n v="41109"/>
    <n v="42705"/>
    <n v="35661"/>
    <n v="41597"/>
    <n v="43181"/>
    <n v="39115"/>
    <n v="45014"/>
    <n v="35994"/>
    <n v="34102"/>
    <n v="484586"/>
    <n v="0"/>
    <n v="363439.5"/>
  </r>
  <r>
    <s v="PPLETO: TOTAL OPERATING EXPENSE"/>
    <m/>
    <n v="513100"/>
    <s v="MTCE-ELECTRIC PLANT"/>
    <x v="1"/>
    <s v="0311 - TRIMBLE COUNTY 1 - GENERATION"/>
    <x v="4"/>
    <s v="PLTL: TOTAL LABOR"/>
    <s v="MA40LGE"/>
    <s v="MASS ALLOC 40 BUDGET"/>
    <s v="GEN O M: OTHER"/>
    <s v="P42100: GENERATION"/>
    <n v="44627"/>
    <n v="39999"/>
    <n v="39930"/>
    <n v="41601"/>
    <n v="40997"/>
    <n v="38682"/>
    <n v="42350"/>
    <n v="43515"/>
    <n v="41961"/>
    <n v="45374"/>
    <n v="34680"/>
    <n v="37847"/>
    <n v="491563"/>
    <n v="368672.25"/>
    <n v="0"/>
  </r>
  <r>
    <s v="PPLETO: TOTAL OPERATING EXPENSE"/>
    <m/>
    <n v="514100"/>
    <s v="MTCE-MISC/STM PLANT"/>
    <x v="1"/>
    <s v="0301 - TRIMBLE COUNTY COMMON-GENERATION"/>
    <x v="4"/>
    <s v="PLTL: TOTAL LABOR"/>
    <s v="TCMNTLABR"/>
    <s v="TC Maintenance Labor"/>
    <s v="GEN MTC: ALL OTHER MAINT."/>
    <s v="P42100: GENERATION"/>
    <n v="44954"/>
    <n v="40437"/>
    <n v="40122"/>
    <n v="41724"/>
    <n v="41011"/>
    <n v="38625"/>
    <n v="42240"/>
    <n v="43849"/>
    <n v="42130"/>
    <n v="45685"/>
    <n v="34397"/>
    <n v="37073"/>
    <n v="492247"/>
    <n v="148846.784458323"/>
    <n v="220338.465541677"/>
  </r>
  <r>
    <s v="PPLETO: TOTAL OPERATING EXPENSE"/>
    <m/>
    <n v="513100"/>
    <s v="MTCE-ELECTRIC PLANT"/>
    <x v="1"/>
    <s v="0321 - TRIMBLE COUNTY 2 - GENERATION"/>
    <x v="8"/>
    <s v="PLTL: TOTAL LABOR"/>
    <s v="MA41KU"/>
    <s v="MA41KU TC2"/>
    <s v="OTHER"/>
    <s v="P42100: GENERATION"/>
    <n v="45051"/>
    <n v="42665"/>
    <n v="40332"/>
    <n v="42050"/>
    <n v="43751"/>
    <n v="36868"/>
    <n v="42878"/>
    <n v="43985"/>
    <n v="40131"/>
    <n v="45876"/>
    <n v="37385"/>
    <n v="36152"/>
    <n v="497123"/>
    <n v="0"/>
    <n v="372842.25"/>
  </r>
  <r>
    <s v="PPLETO: TOTAL OPERATING EXPENSE"/>
    <m/>
    <n v="514100"/>
    <s v="MTCE-MISC/STM PLANT"/>
    <x v="1"/>
    <s v="0321 - TRIMBLE COUNTY 2 - GENERATION"/>
    <x v="1"/>
    <s v="PNTL: TOTAL NON-LABOR"/>
    <s v="MA40LGE"/>
    <s v="MASS ALLOC 40 BUDGET"/>
    <s v="GEN O M: OTHER"/>
    <s v="P42100: GENERATION"/>
    <n v="45220"/>
    <n v="45220"/>
    <n v="45220"/>
    <n v="45220"/>
    <n v="45220"/>
    <n v="45220"/>
    <n v="45220"/>
    <n v="45220"/>
    <n v="88691"/>
    <n v="45220"/>
    <n v="45220"/>
    <n v="45220"/>
    <n v="586113"/>
    <n v="0"/>
    <n v="439584.75"/>
  </r>
  <r>
    <s v="PPLETO: TOTAL OPERATING EXPENSE"/>
    <m/>
    <n v="506900"/>
    <s v="MISC STM PWR EXP - INDIRECT"/>
    <x v="1"/>
    <s v="0321 - TRIMBLE COUNTY 2 - GENERATION"/>
    <x v="9"/>
    <s v="PLTL: TOTAL LABOR"/>
    <s v="MA41KU"/>
    <s v="MA41KU TC2"/>
    <s v="OTHER"/>
    <s v="P42100: GENERATION"/>
    <n v="45319"/>
    <n v="40649"/>
    <n v="40279"/>
    <n v="41874"/>
    <n v="41103"/>
    <n v="38617"/>
    <n v="42293"/>
    <n v="43996"/>
    <n v="42208"/>
    <n v="45858"/>
    <n v="34218"/>
    <n v="36873"/>
    <n v="493288"/>
    <n v="0"/>
    <n v="369966"/>
  </r>
  <r>
    <s v="PPLETO: TOTAL OPERATING EXPENSE"/>
    <m/>
    <n v="506100"/>
    <s v="MISC STM PWR EXP"/>
    <x v="1"/>
    <s v="0311 - TRIMBLE COUNTY 1 - GENERATION"/>
    <x v="6"/>
    <s v="PLTL: TOTAL LABOR"/>
    <s v="MA40LGE"/>
    <s v="MASS ALLOC 40 BUDGET"/>
    <s v="GEN O M: OTHER"/>
    <s v="P42100: GENERATION"/>
    <n v="45393"/>
    <n v="45243"/>
    <n v="49657"/>
    <n v="44685"/>
    <n v="45974"/>
    <n v="45964"/>
    <n v="43200"/>
    <n v="51200"/>
    <n v="47609"/>
    <n v="46389"/>
    <n v="44655"/>
    <n v="41003"/>
    <n v="550971"/>
    <n v="413228.25"/>
    <n v="0"/>
  </r>
  <r>
    <s v="PPLETO: TOTAL OPERATING EXPENSE"/>
    <m/>
    <n v="506100"/>
    <s v="MISC STM PWR EXP"/>
    <x v="1"/>
    <s v="0301 - TRIMBLE COUNTY COMMON-GENERATION"/>
    <x v="4"/>
    <s v="PLTL: TOTAL LABOR"/>
    <s v="TCMNTLABR"/>
    <s v="TC Maintenance Labor"/>
    <s v="GEN MTC: ALL OTHER MAINT."/>
    <s v="P42100: GENERATION"/>
    <n v="45694"/>
    <n v="40945"/>
    <n v="40897"/>
    <n v="42621"/>
    <n v="42015"/>
    <n v="39655"/>
    <n v="43420"/>
    <n v="44567"/>
    <n v="42989"/>
    <n v="46476"/>
    <n v="35569"/>
    <n v="38873"/>
    <n v="503719"/>
    <n v="152315.714307171"/>
    <n v="225473.535692829"/>
  </r>
  <r>
    <s v="PPLETO: TOTAL OPERATING EXPENSE"/>
    <m/>
    <n v="501990"/>
    <s v="FUEL HANDLING - INDIRECT"/>
    <x v="1"/>
    <s v="0301 - TRIMBLE COUNTY COMMON-GENERATION"/>
    <x v="8"/>
    <s v="PLTL: TOTAL LABOR"/>
    <s v="MA50COM"/>
    <s v="Mass Allocation 50 "/>
    <s v="OTHER"/>
    <s v="P42100: GENERATION"/>
    <n v="45972"/>
    <n v="43657"/>
    <n v="40866"/>
    <n v="42357"/>
    <n v="43884"/>
    <n v="36512"/>
    <n v="42524"/>
    <n v="44497"/>
    <n v="40357"/>
    <n v="46322"/>
    <n v="37039"/>
    <n v="34316"/>
    <n v="498304"/>
    <n v="150678.31410393599"/>
    <n v="223049.68589606401"/>
  </r>
  <r>
    <s v="PPLETO: TOTAL OPERATING EXPENSE"/>
    <m/>
    <n v="513100"/>
    <s v="MTCE-ELECTRIC PLANT"/>
    <x v="1"/>
    <s v="0321 - TRIMBLE COUNTY 2 - GENERATION"/>
    <x v="9"/>
    <s v="PLTL: TOTAL LABOR"/>
    <s v="MA41KU"/>
    <s v="MA41KU TC2"/>
    <s v="OTHER"/>
    <s v="P42100: GENERATION"/>
    <n v="46172"/>
    <n v="41384"/>
    <n v="41312"/>
    <n v="43041"/>
    <n v="42416"/>
    <n v="40021"/>
    <n v="43816"/>
    <n v="45021"/>
    <n v="43413"/>
    <n v="46945"/>
    <n v="35881"/>
    <n v="39157"/>
    <n v="508578"/>
    <n v="0"/>
    <n v="381433.5"/>
  </r>
  <r>
    <s v="PPLETO: TOTAL OPERATING EXPENSE"/>
    <m/>
    <n v="514100"/>
    <s v="MTCE-MISC/STM PLANT"/>
    <x v="1"/>
    <s v="0321 - TRIMBLE COUNTY 2 - GENERATION"/>
    <x v="2"/>
    <s v="PNTL: TOTAL NON-LABOR"/>
    <s v="MA40LGE"/>
    <s v="MASS ALLOC 40 BUDGET"/>
    <s v="GEN O M: OTHER"/>
    <s v="P42100: GENERATION"/>
    <n v="46221"/>
    <n v="46221"/>
    <n v="46221"/>
    <n v="46221"/>
    <n v="46221"/>
    <n v="46221"/>
    <n v="46221"/>
    <n v="46221"/>
    <n v="90561"/>
    <n v="46221"/>
    <n v="46221"/>
    <n v="46221"/>
    <n v="598995"/>
    <n v="0"/>
    <n v="449246.25"/>
  </r>
  <r>
    <s v="PPLETO: TOTAL OPERATING EXPENSE"/>
    <m/>
    <n v="506900"/>
    <s v="MISC STM PWR EXP - INDIRECT"/>
    <x v="1"/>
    <s v="0321 - TRIMBLE COUNTY 2 - GENERATION"/>
    <x v="5"/>
    <s v="PLTL: TOTAL LABOR"/>
    <s v="MA40LGE"/>
    <s v="MASS ALLOC 40 BUDGET"/>
    <s v="GEN O M: OTHER"/>
    <s v="P42100: GENERATION"/>
    <n v="46232"/>
    <n v="46312"/>
    <n v="50486"/>
    <n v="47076"/>
    <n v="44321"/>
    <n v="46187"/>
    <n v="45054"/>
    <n v="49384"/>
    <n v="47392"/>
    <n v="46888"/>
    <n v="43877"/>
    <n v="41893"/>
    <n v="555100"/>
    <n v="0"/>
    <n v="416325"/>
  </r>
  <r>
    <s v="PPLETO: TOTAL OPERATING EXPENSE"/>
    <m/>
    <n v="513100"/>
    <s v="MTCE-ELECTRIC PLANT"/>
    <x v="1"/>
    <s v="0321 - TRIMBLE COUNTY 2 - GENERATION"/>
    <x v="5"/>
    <s v="PLTL: TOTAL LABOR"/>
    <s v="MA40LGE"/>
    <s v="MASS ALLOC 40 BUDGET"/>
    <s v="GEN O M: OTHER"/>
    <s v="P42100: GENERATION"/>
    <n v="46385"/>
    <n v="46294"/>
    <n v="50766"/>
    <n v="47674"/>
    <n v="45180"/>
    <n v="47125"/>
    <n v="46279"/>
    <n v="49906"/>
    <n v="48096"/>
    <n v="47591"/>
    <n v="45054"/>
    <n v="44125"/>
    <n v="564475"/>
    <n v="0"/>
    <n v="423356.25"/>
  </r>
  <r>
    <s v="PPLETO: TOTAL OPERATING EXPENSE"/>
    <m/>
    <n v="500100"/>
    <s v="OPER SUPER/ENG"/>
    <x v="1"/>
    <s v="0301 - TRIMBLE COUNTY COMMON-GENERATION"/>
    <x v="8"/>
    <s v="PLTL: TOTAL LABOR"/>
    <s v="TCFUELHAN"/>
    <s v="TCFUELHAN"/>
    <s v="GEN FH: FUEL HANDLING"/>
    <s v="P42100: GENERATION"/>
    <n v="46428"/>
    <n v="44112"/>
    <n v="41390"/>
    <n v="42972"/>
    <n v="44567"/>
    <n v="37274"/>
    <n v="43342"/>
    <n v="45117"/>
    <n v="40992"/>
    <n v="46980"/>
    <n v="37761"/>
    <n v="35428"/>
    <n v="506364"/>
    <n v="153115.51551447599"/>
    <n v="226657.48448552401"/>
  </r>
  <r>
    <s v="PPLETO: TOTAL OPERATING EXPENSE"/>
    <m/>
    <n v="506900"/>
    <s v="MISC STM PWR EXP - INDIRECT"/>
    <x v="1"/>
    <s v="0321 - TRIMBLE COUNTY 2 - GENERATION"/>
    <x v="0"/>
    <s v="PLTL: TOTAL LABOR"/>
    <s v="MA41KU"/>
    <s v="MA41KU TC2"/>
    <s v="OTHER"/>
    <s v="P42100: GENERATION"/>
    <n v="46679"/>
    <n v="41869"/>
    <n v="41488"/>
    <n v="43130"/>
    <n v="42336"/>
    <n v="39775"/>
    <n v="43562"/>
    <n v="45316"/>
    <n v="43474"/>
    <n v="47234"/>
    <n v="35244"/>
    <n v="37979"/>
    <n v="508087"/>
    <n v="0"/>
    <n v="381065.25"/>
  </r>
  <r>
    <s v="PPLETO: TOTAL OPERATING EXPENSE"/>
    <m/>
    <n v="506900"/>
    <s v="MISC STM PWR EXP - INDIRECT"/>
    <x v="1"/>
    <s v="0321 - TRIMBLE COUNTY 2 - GENERATION"/>
    <x v="6"/>
    <s v="PLTL: TOTAL LABOR"/>
    <s v="MA40LGE"/>
    <s v="MASS ALLOC 40 BUDGET"/>
    <s v="GEN O M: OTHER"/>
    <s v="P42100: GENERATION"/>
    <n v="47050"/>
    <n v="47108"/>
    <n v="51434"/>
    <n v="45926"/>
    <n v="47114"/>
    <n v="47022"/>
    <n v="43849"/>
    <n v="53017"/>
    <n v="48964"/>
    <n v="47778"/>
    <n v="45345"/>
    <n v="40574"/>
    <n v="565183"/>
    <n v="0"/>
    <n v="423887.25"/>
  </r>
  <r>
    <s v="PPLETO: TOTAL OPERATING EXPENSE"/>
    <m/>
    <n v="501990"/>
    <s v="FUEL HANDLING - INDIRECT"/>
    <x v="1"/>
    <s v="0301 - TRIMBLE COUNTY COMMON-GENERATION"/>
    <x v="9"/>
    <s v="PLTL: TOTAL LABOR"/>
    <s v="MA50COM"/>
    <s v="Mass Allocation 50 "/>
    <s v="OTHER"/>
    <s v="P42100: GENERATION"/>
    <n v="47158"/>
    <n v="42319"/>
    <n v="41913"/>
    <n v="43432"/>
    <n v="42523"/>
    <n v="39887"/>
    <n v="43580"/>
    <n v="45628"/>
    <n v="43846"/>
    <n v="47495"/>
    <n v="35498"/>
    <n v="37590"/>
    <n v="510870"/>
    <n v="154478.05019882999"/>
    <n v="228674.44980117001"/>
  </r>
  <r>
    <s v="PPLETO: TOTAL OPERATING EXPENSE"/>
    <m/>
    <n v="514100"/>
    <s v="MTCE-MISC/STM PLANT"/>
    <x v="1"/>
    <s v="0321 - TRIMBLE COUNTY 2 - GENERATION"/>
    <x v="3"/>
    <s v="PNTL: TOTAL NON-LABOR"/>
    <s v="MA40LGE"/>
    <s v="MASS ALLOC 40 BUDGET"/>
    <s v="GEN O M: OTHER"/>
    <s v="P42100: GENERATION"/>
    <n v="47245"/>
    <n v="47245"/>
    <n v="47245"/>
    <n v="47245"/>
    <n v="47245"/>
    <n v="47245"/>
    <n v="47245"/>
    <n v="47245"/>
    <n v="92471"/>
    <n v="47245"/>
    <n v="47245"/>
    <n v="47245"/>
    <n v="612168"/>
    <n v="0"/>
    <n v="459126"/>
  </r>
  <r>
    <s v="PPLETO: TOTAL OPERATING EXPENSE"/>
    <m/>
    <n v="510900"/>
    <s v="MTCE SUPER/ENG - STEAM - INDIRECT"/>
    <x v="1"/>
    <s v="0321 - TRIMBLE COUNTY 2 - GENERATION"/>
    <x v="5"/>
    <s v="PLTL: TOTAL LABOR"/>
    <s v="MA41KU"/>
    <s v="MA41KU TC2"/>
    <s v="OTHER"/>
    <s v="P42100: GENERATION"/>
    <n v="47347"/>
    <n v="47489"/>
    <n v="51880"/>
    <n v="48672"/>
    <n v="46066"/>
    <n v="48101"/>
    <n v="47166"/>
    <n v="51196"/>
    <n v="49164"/>
    <n v="48782"/>
    <n v="45749"/>
    <n v="44558"/>
    <n v="576170"/>
    <n v="0"/>
    <n v="432127.5"/>
  </r>
  <r>
    <s v="PPLETO: TOTAL OPERATING EXPENSE"/>
    <m/>
    <n v="510900"/>
    <s v="MTCE SUPER/ENG - STEAM - INDIRECT"/>
    <x v="1"/>
    <s v="0311 - TRIMBLE COUNTY 1 - GENERATION"/>
    <x v="8"/>
    <s v="PLTL: TOTAL LABOR"/>
    <s v="MA40LGE"/>
    <s v="MASS ALLOC 40 BUDGET"/>
    <s v="GEN O M: OTHER"/>
    <s v="P42100: GENERATION"/>
    <n v="47399"/>
    <n v="45078"/>
    <n v="42391"/>
    <n v="44205"/>
    <n v="45986"/>
    <n v="38693"/>
    <n v="45027"/>
    <n v="46462"/>
    <n v="42216"/>
    <n v="48451"/>
    <n v="39049"/>
    <n v="37532"/>
    <n v="522489"/>
    <n v="391866.75"/>
    <n v="0"/>
  </r>
  <r>
    <s v="PPLETO: TOTAL OPERATING EXPENSE"/>
    <m/>
    <n v="513100"/>
    <s v="MTCE-ELECTRIC PLANT"/>
    <x v="1"/>
    <s v="0321 - TRIMBLE COUNTY 2 - GENERATION"/>
    <x v="6"/>
    <s v="PLTL: TOTAL LABOR"/>
    <s v="MA40LGE"/>
    <s v="MASS ALLOC 40 BUDGET"/>
    <s v="GEN O M: OTHER"/>
    <s v="P42100: GENERATION"/>
    <n v="47521"/>
    <n v="47430"/>
    <n v="51996"/>
    <n v="46798"/>
    <n v="48160"/>
    <n v="48156"/>
    <n v="45268"/>
    <n v="53697"/>
    <n v="49867"/>
    <n v="48660"/>
    <n v="46711"/>
    <n v="42929"/>
    <n v="577194"/>
    <n v="0"/>
    <n v="432895.5"/>
  </r>
  <r>
    <s v="PPLETO: TOTAL OPERATING EXPENSE"/>
    <m/>
    <n v="513100"/>
    <s v="MTCE-ELECTRIC PLANT"/>
    <x v="1"/>
    <s v="0321 - TRIMBLE COUNTY 2 - GENERATION"/>
    <x v="0"/>
    <s v="PLTL: TOTAL LABOR"/>
    <s v="MA41KU"/>
    <s v="MA41KU TC2"/>
    <s v="OTHER"/>
    <s v="P42100: GENERATION"/>
    <n v="47557"/>
    <n v="42625"/>
    <n v="42552"/>
    <n v="44332"/>
    <n v="43688"/>
    <n v="41222"/>
    <n v="45130"/>
    <n v="46372"/>
    <n v="44715"/>
    <n v="48353"/>
    <n v="36957"/>
    <n v="40332"/>
    <n v="523835"/>
    <n v="0"/>
    <n v="392876.25"/>
  </r>
  <r>
    <s v="PPLETO: TOTAL OPERATING EXPENSE"/>
    <m/>
    <n v="500100"/>
    <s v="OPER SUPER/ENG"/>
    <x v="1"/>
    <s v="0301 - TRIMBLE COUNTY COMMON-GENERATION"/>
    <x v="9"/>
    <s v="PLTL: TOTAL LABOR"/>
    <s v="TCFUELHAN"/>
    <s v="TCFUELHAN"/>
    <s v="GEN FH: FUEL HANDLING"/>
    <s v="P42100: GENERATION"/>
    <n v="47614"/>
    <n v="42791"/>
    <n v="42444"/>
    <n v="44064"/>
    <n v="43241"/>
    <n v="40670"/>
    <n v="44436"/>
    <n v="46273"/>
    <n v="44490"/>
    <n v="48182"/>
    <n v="36249"/>
    <n v="38750"/>
    <n v="519203"/>
    <n v="156997.801979727"/>
    <n v="232404.448020273"/>
  </r>
  <r>
    <s v="PPLETO: TOTAL OPERATING EXPENSE"/>
    <m/>
    <n v="506900"/>
    <s v="MISC STM PWR EXP - INDIRECT"/>
    <x v="1"/>
    <s v="0321 - TRIMBLE COUNTY 2 - GENERATION"/>
    <x v="1"/>
    <s v="PLTL: TOTAL LABOR"/>
    <s v="MA41KU"/>
    <s v="MA41KU TC2"/>
    <s v="OTHER"/>
    <s v="P42100: GENERATION"/>
    <n v="48079"/>
    <n v="43125"/>
    <n v="42732"/>
    <n v="44424"/>
    <n v="43606"/>
    <n v="40968"/>
    <n v="44869"/>
    <n v="46675"/>
    <n v="44778"/>
    <n v="48651"/>
    <n v="36302"/>
    <n v="39119"/>
    <n v="523329"/>
    <n v="0"/>
    <n v="392496.75"/>
  </r>
  <r>
    <s v="PPLETO: TOTAL OPERATING EXPENSE"/>
    <m/>
    <n v="514100"/>
    <s v="MTCE-MISC/STM PLANT"/>
    <x v="1"/>
    <s v="0321 - TRIMBLE COUNTY 2 - GENERATION"/>
    <x v="4"/>
    <s v="PNTL: TOTAL NON-LABOR"/>
    <s v="MA40LGE"/>
    <s v="MASS ALLOC 40 BUDGET"/>
    <s v="GEN O M: OTHER"/>
    <s v="P42100: GENERATION"/>
    <n v="48295"/>
    <n v="48295"/>
    <n v="48295"/>
    <n v="48295"/>
    <n v="48295"/>
    <n v="48295"/>
    <n v="48295"/>
    <n v="48295"/>
    <n v="94428"/>
    <n v="48295"/>
    <n v="48295"/>
    <n v="48295"/>
    <n v="625676"/>
    <n v="0"/>
    <n v="469257"/>
  </r>
  <r>
    <s v="PPLETO: TOTAL OPERATING EXPENSE"/>
    <m/>
    <n v="510900"/>
    <s v="MTCE SUPER/ENG - STEAM - INDIRECT"/>
    <x v="1"/>
    <s v="0321 - TRIMBLE COUNTY 2 - GENERATION"/>
    <x v="6"/>
    <s v="PLTL: TOTAL LABOR"/>
    <s v="MA41KU"/>
    <s v="MA41KU TC2"/>
    <s v="OTHER"/>
    <s v="P42100: GENERATION"/>
    <n v="48446"/>
    <n v="48541"/>
    <n v="53063"/>
    <n v="47658"/>
    <n v="49011"/>
    <n v="49023"/>
    <n v="45957"/>
    <n v="54995"/>
    <n v="50881"/>
    <n v="49760"/>
    <n v="47328"/>
    <n v="43085"/>
    <n v="587747"/>
    <n v="0"/>
    <n v="440810.25"/>
  </r>
  <r>
    <s v="PPLETO: TOTAL OPERATING EXPENSE"/>
    <m/>
    <n v="510900"/>
    <s v="MTCE SUPER/ENG - STEAM - INDIRECT"/>
    <x v="1"/>
    <s v="0311 - TRIMBLE COUNTY 1 - GENERATION"/>
    <x v="9"/>
    <s v="PLTL: TOTAL LABOR"/>
    <s v="MA40LGE"/>
    <s v="MASS ALLOC 40 BUDGET"/>
    <s v="GEN O M: OTHER"/>
    <s v="P42100: GENERATION"/>
    <n v="48534"/>
    <n v="43666"/>
    <n v="43372"/>
    <n v="45181"/>
    <n v="44477"/>
    <n v="41950"/>
    <n v="45913"/>
    <n v="47486"/>
    <n v="45628"/>
    <n v="49501"/>
    <n v="37359"/>
    <n v="40569"/>
    <n v="533636"/>
    <n v="400227"/>
    <n v="0"/>
  </r>
  <r>
    <s v="PPLETO: TOTAL OPERATING EXPENSE"/>
    <m/>
    <n v="501990"/>
    <s v="FUEL HANDLING - INDIRECT"/>
    <x v="1"/>
    <s v="0301 - TRIMBLE COUNTY COMMON-GENERATION"/>
    <x v="0"/>
    <s v="PLTL: TOTAL LABOR"/>
    <s v="MA50COM"/>
    <s v="Mass Allocation 50 "/>
    <s v="OTHER"/>
    <s v="P42100: GENERATION"/>
    <n v="48573"/>
    <n v="43588"/>
    <n v="43170"/>
    <n v="44735"/>
    <n v="43799"/>
    <n v="41084"/>
    <n v="44887"/>
    <n v="46997"/>
    <n v="45162"/>
    <n v="48920"/>
    <n v="36563"/>
    <n v="38718"/>
    <n v="526196"/>
    <n v="159112.36146656401"/>
    <n v="235534.63853343599"/>
  </r>
  <r>
    <s v="PPLETO: TOTAL OPERATING EXPENSE"/>
    <m/>
    <n v="513100"/>
    <s v="MTCE-ELECTRIC PLANT"/>
    <x v="1"/>
    <s v="0321 - TRIMBLE COUNTY 2 - GENERATION"/>
    <x v="1"/>
    <s v="PLTL: TOTAL LABOR"/>
    <s v="MA41KU"/>
    <s v="MA41KU TC2"/>
    <s v="OTHER"/>
    <s v="P42100: GENERATION"/>
    <n v="48984"/>
    <n v="43904"/>
    <n v="43828"/>
    <n v="45662"/>
    <n v="44999"/>
    <n v="42459"/>
    <n v="46484"/>
    <n v="47763"/>
    <n v="46057"/>
    <n v="49804"/>
    <n v="38066"/>
    <n v="41542"/>
    <n v="539550"/>
    <n v="0"/>
    <n v="404662.5"/>
  </r>
  <r>
    <s v="PPLETO: TOTAL OPERATING EXPENSE"/>
    <m/>
    <n v="500100"/>
    <s v="OPER SUPER/ENG"/>
    <x v="1"/>
    <s v="0301 - TRIMBLE COUNTY COMMON-GENERATION"/>
    <x v="0"/>
    <s v="PLTL: TOTAL LABOR"/>
    <s v="TCFUELHAN"/>
    <s v="TCFUELHAN"/>
    <s v="GEN FH: FUEL HANDLING"/>
    <s v="P42100: GENERATION"/>
    <n v="49042"/>
    <n v="44075"/>
    <n v="43717"/>
    <n v="45386"/>
    <n v="44538"/>
    <n v="41890"/>
    <n v="45769"/>
    <n v="47661"/>
    <n v="45825"/>
    <n v="49628"/>
    <n v="37336"/>
    <n v="39912"/>
    <n v="534779"/>
    <n v="161707.70882471101"/>
    <n v="239376.54117528899"/>
  </r>
  <r>
    <s v="PPLETO: TOTAL OPERATING EXPENSE"/>
    <m/>
    <n v="506100"/>
    <s v="MISC STM PWR EXP"/>
    <x v="1"/>
    <s v="0311 - TRIMBLE COUNTY 1 - GENERATION"/>
    <x v="7"/>
    <s v="PLTL: TOTAL LABOR"/>
    <s v="MA40LGE"/>
    <s v="MASS ALLOC 40 BUDGET"/>
    <s v="GEN O M: OTHER"/>
    <s v="P42100: GENERATION"/>
    <n v="49277"/>
    <n v="46521"/>
    <n v="51050"/>
    <n v="43278"/>
    <n v="49750"/>
    <n v="47768"/>
    <n v="44223"/>
    <n v="52562"/>
    <n v="45637"/>
    <n v="50173"/>
    <n v="45807"/>
    <n v="39226"/>
    <n v="565270"/>
    <n v="423952.5"/>
    <n v="0"/>
  </r>
  <r>
    <s v="PPLETO: TOTAL OPERATING EXPENSE"/>
    <m/>
    <n v="506900"/>
    <s v="MISC STM PWR EXP - INDIRECT"/>
    <x v="1"/>
    <s v="0321 - TRIMBLE COUNTY 2 - GENERATION"/>
    <x v="2"/>
    <s v="PLTL: TOTAL LABOR"/>
    <s v="MA41KU"/>
    <s v="MA41KU TC2"/>
    <s v="OTHER"/>
    <s v="P42100: GENERATION"/>
    <n v="49520"/>
    <n v="44417"/>
    <n v="44013"/>
    <n v="45756"/>
    <n v="44913"/>
    <n v="42196"/>
    <n v="46214"/>
    <n v="48074"/>
    <n v="46121"/>
    <n v="50109"/>
    <n v="37390"/>
    <n v="40291"/>
    <n v="539016"/>
    <n v="0"/>
    <n v="404262"/>
  </r>
  <r>
    <s v="PPLETO: TOTAL OPERATING EXPENSE"/>
    <m/>
    <n v="510900"/>
    <s v="MTCE SUPER/ENG - STEAM - INDIRECT"/>
    <x v="1"/>
    <s v="0311 - TRIMBLE COUNTY 1 - GENERATION"/>
    <x v="0"/>
    <s v="PLTL: TOTAL LABOR"/>
    <s v="MA40LGE"/>
    <s v="MASS ALLOC 40 BUDGET"/>
    <s v="GEN O M: OTHER"/>
    <s v="P42100: GENERATION"/>
    <n v="49990"/>
    <n v="44976"/>
    <n v="44673"/>
    <n v="46536"/>
    <n v="45811"/>
    <n v="43209"/>
    <n v="47291"/>
    <n v="48911"/>
    <n v="46997"/>
    <n v="50986"/>
    <n v="38480"/>
    <n v="41786"/>
    <n v="549645"/>
    <n v="412233.75"/>
    <n v="0"/>
  </r>
  <r>
    <s v="PPLETO: TOTAL OPERATING EXPENSE"/>
    <m/>
    <n v="501990"/>
    <s v="FUEL HANDLING - INDIRECT"/>
    <x v="1"/>
    <s v="0301 - TRIMBLE COUNTY COMMON-GENERATION"/>
    <x v="1"/>
    <s v="PLTL: TOTAL LABOR"/>
    <s v="MA50COM"/>
    <s v="Mass Allocation 50 "/>
    <s v="OTHER"/>
    <s v="P42100: GENERATION"/>
    <n v="50030"/>
    <n v="44896"/>
    <n v="44466"/>
    <n v="46077"/>
    <n v="45113"/>
    <n v="42316"/>
    <n v="46234"/>
    <n v="48407"/>
    <n v="46517"/>
    <n v="50388"/>
    <n v="37660"/>
    <n v="39879"/>
    <n v="541981"/>
    <n v="163885.466214129"/>
    <n v="242600.283785871"/>
  </r>
  <r>
    <s v="PPLETO: TOTAL OPERATING EXPENSE"/>
    <m/>
    <n v="513100"/>
    <s v="MTCE-ELECTRIC PLANT"/>
    <x v="1"/>
    <s v="0321 - TRIMBLE COUNTY 2 - GENERATION"/>
    <x v="2"/>
    <s v="PLTL: TOTAL LABOR"/>
    <s v="MA41KU"/>
    <s v="MA41KU TC2"/>
    <s v="OTHER"/>
    <s v="P42100: GENERATION"/>
    <n v="50452"/>
    <n v="45220"/>
    <n v="45142"/>
    <n v="47030"/>
    <n v="46348"/>
    <n v="43731"/>
    <n v="47877"/>
    <n v="49194"/>
    <n v="47437"/>
    <n v="51297"/>
    <n v="39207"/>
    <n v="42787"/>
    <n v="555723"/>
    <n v="0"/>
    <n v="416792.25"/>
  </r>
  <r>
    <s v="PPLETO: TOTAL OPERATING EXPENSE"/>
    <m/>
    <n v="500100"/>
    <s v="OPER SUPER/ENG"/>
    <x v="1"/>
    <s v="0301 - TRIMBLE COUNTY COMMON-GENERATION"/>
    <x v="1"/>
    <s v="PLTL: TOTAL LABOR"/>
    <s v="TCFUELHAN"/>
    <s v="TCFUELHAN"/>
    <s v="GEN FH: FUEL HANDLING"/>
    <s v="P42100: GENERATION"/>
    <n v="50514"/>
    <n v="45397"/>
    <n v="45028"/>
    <n v="46747"/>
    <n v="45874"/>
    <n v="43147"/>
    <n v="47142"/>
    <n v="49091"/>
    <n v="47200"/>
    <n v="51117"/>
    <n v="38456"/>
    <n v="41109"/>
    <n v="550822"/>
    <n v="166558.82820799798"/>
    <n v="246557.67179200202"/>
  </r>
  <r>
    <s v="PPLETO: TOTAL OPERATING EXPENSE"/>
    <m/>
    <n v="506100"/>
    <s v="MISC STM PWR EXP"/>
    <x v="1"/>
    <s v="0301 - TRIMBLE COUNTY COMMON-GENERATION"/>
    <x v="5"/>
    <s v="PLTL: TOTAL LABOR"/>
    <s v="TCOPSLABR"/>
    <s v="TC Operations Labor"/>
    <s v="GEN OPS: PLANT OPERATION"/>
    <s v="P42100: GENERATION"/>
    <n v="50789"/>
    <n v="50428"/>
    <n v="55560"/>
    <n v="52298"/>
    <n v="49678"/>
    <n v="51801"/>
    <n v="50991"/>
    <n v="54482"/>
    <n v="52723"/>
    <n v="52028"/>
    <n v="49767"/>
    <n v="49215"/>
    <n v="619759"/>
    <n v="187404.157443531"/>
    <n v="277415.09255646903"/>
  </r>
  <r>
    <s v="PPLETO: TOTAL OPERATING EXPENSE"/>
    <m/>
    <n v="506900"/>
    <s v="MISC STM PWR EXP - INDIRECT"/>
    <x v="1"/>
    <s v="0321 - TRIMBLE COUNTY 2 - GENERATION"/>
    <x v="7"/>
    <s v="PLTL: TOTAL LABOR"/>
    <s v="MA40LGE"/>
    <s v="MASS ALLOC 40 BUDGET"/>
    <s v="GEN O M: OTHER"/>
    <s v="P42100: GENERATION"/>
    <n v="50947"/>
    <n v="48307"/>
    <n v="52657"/>
    <n v="44279"/>
    <n v="51016"/>
    <n v="48852"/>
    <n v="44892"/>
    <n v="54353"/>
    <n v="46736"/>
    <n v="51714"/>
    <n v="46453"/>
    <n v="38745"/>
    <n v="578950"/>
    <n v="0"/>
    <n v="434212.5"/>
  </r>
  <r>
    <s v="PPLETO: TOTAL OPERATING EXPENSE"/>
    <m/>
    <n v="506900"/>
    <s v="MISC STM PWR EXP - INDIRECT"/>
    <x v="1"/>
    <s v="0321 - TRIMBLE COUNTY 2 - GENERATION"/>
    <x v="3"/>
    <s v="PLTL: TOTAL LABOR"/>
    <s v="MA41KU"/>
    <s v="MA41KU TC2"/>
    <s v="OTHER"/>
    <s v="P42100: GENERATION"/>
    <n v="51007"/>
    <n v="45751"/>
    <n v="45334"/>
    <n v="47129"/>
    <n v="46261"/>
    <n v="43463"/>
    <n v="47601"/>
    <n v="49517"/>
    <n v="47505"/>
    <n v="51614"/>
    <n v="38512"/>
    <n v="41501"/>
    <n v="555195"/>
    <n v="0"/>
    <n v="416396.25"/>
  </r>
  <r>
    <s v="PPLETO: TOTAL OPERATING EXPENSE"/>
    <m/>
    <n v="510900"/>
    <s v="MTCE SUPER/ENG - STEAM - INDIRECT"/>
    <x v="1"/>
    <s v="0311 - TRIMBLE COUNTY 1 - GENERATION"/>
    <x v="1"/>
    <s v="PLTL: TOTAL LABOR"/>
    <s v="MA40LGE"/>
    <s v="MASS ALLOC 40 BUDGET"/>
    <s v="GEN O M: OTHER"/>
    <s v="P42100: GENERATION"/>
    <n v="51490"/>
    <n v="46325"/>
    <n v="46013"/>
    <n v="47932"/>
    <n v="47186"/>
    <n v="44505"/>
    <n v="48709"/>
    <n v="50378"/>
    <n v="48407"/>
    <n v="52516"/>
    <n v="39635"/>
    <n v="43039"/>
    <n v="566135"/>
    <n v="424601.25"/>
    <n v="0"/>
  </r>
  <r>
    <s v="PPLETO: TOTAL OPERATING EXPENSE"/>
    <m/>
    <n v="501990"/>
    <s v="FUEL HANDLING - INDIRECT"/>
    <x v="1"/>
    <s v="0301 - TRIMBLE COUNTY COMMON-GENERATION"/>
    <x v="2"/>
    <s v="PLTL: TOTAL LABOR"/>
    <s v="MA50COM"/>
    <s v="Mass Allocation 50 "/>
    <s v="OTHER"/>
    <s v="P42100: GENERATION"/>
    <n v="51530"/>
    <n v="46242"/>
    <n v="45798"/>
    <n v="47458"/>
    <n v="46465"/>
    <n v="43585"/>
    <n v="47619"/>
    <n v="49858"/>
    <n v="47911"/>
    <n v="51898"/>
    <n v="38789"/>
    <n v="41075"/>
    <n v="558227"/>
    <n v="168797.969206143"/>
    <n v="249872.280793857"/>
  </r>
  <r>
    <s v="PPLETO: TOTAL OPERATING EXPENSE"/>
    <m/>
    <n v="513100"/>
    <s v="MTCE-ELECTRIC PLANT"/>
    <x v="1"/>
    <s v="0321 - TRIMBLE COUNTY 2 - GENERATION"/>
    <x v="7"/>
    <s v="PLTL: TOTAL LABOR"/>
    <s v="MA40LGE"/>
    <s v="MASS ALLOC 40 BUDGET"/>
    <s v="GEN O M: OTHER"/>
    <s v="P42100: GENERATION"/>
    <n v="51570"/>
    <n v="48751"/>
    <n v="53433"/>
    <n v="45302"/>
    <n v="52091"/>
    <n v="50021"/>
    <n v="46315"/>
    <n v="55101"/>
    <n v="47778"/>
    <n v="52602"/>
    <n v="47893"/>
    <n v="41037"/>
    <n v="591895"/>
    <n v="0"/>
    <n v="443921.25"/>
  </r>
  <r>
    <s v="PPLETO: TOTAL OPERATING EXPENSE"/>
    <m/>
    <n v="513100"/>
    <s v="MTCE-ELECTRIC PLANT"/>
    <x v="1"/>
    <s v="0321 - TRIMBLE COUNTY 2 - GENERATION"/>
    <x v="3"/>
    <s v="PLTL: TOTAL LABOR"/>
    <s v="MA41KU"/>
    <s v="MA41KU TC2"/>
    <s v="OTHER"/>
    <s v="P42100: GENERATION"/>
    <n v="51967"/>
    <n v="46577"/>
    <n v="46497"/>
    <n v="48442"/>
    <n v="47739"/>
    <n v="45044"/>
    <n v="49314"/>
    <n v="50671"/>
    <n v="48861"/>
    <n v="52836"/>
    <n v="40384"/>
    <n v="44071"/>
    <n v="572404"/>
    <n v="0"/>
    <n v="429303"/>
  </r>
  <r>
    <s v="PPLETO: TOTAL OPERATING EXPENSE"/>
    <m/>
    <n v="500100"/>
    <s v="OPER SUPER/ENG"/>
    <x v="1"/>
    <s v="0301 - TRIMBLE COUNTY COMMON-GENERATION"/>
    <x v="2"/>
    <s v="PLTL: TOTAL LABOR"/>
    <s v="TCFUELHAN"/>
    <s v="TCFUELHAN"/>
    <s v="GEN FH: FUEL HANDLING"/>
    <s v="P42100: GENERATION"/>
    <n v="52028"/>
    <n v="46758"/>
    <n v="46378"/>
    <n v="48148"/>
    <n v="47249"/>
    <n v="44440"/>
    <n v="48555"/>
    <n v="50563"/>
    <n v="48615"/>
    <n v="52649"/>
    <n v="39609"/>
    <n v="42342"/>
    <n v="567333"/>
    <n v="171551.462511897"/>
    <n v="253948.287488103"/>
  </r>
  <r>
    <s v="PPLETO: TOTAL OPERATING EXPENSE"/>
    <m/>
    <n v="506100"/>
    <s v="MISC STM PWR EXP"/>
    <x v="1"/>
    <s v="0301 - TRIMBLE COUNTY COMMON-GENERATION"/>
    <x v="6"/>
    <s v="PLTL: TOTAL LABOR"/>
    <s v="TCOPSLABR"/>
    <s v="TC Operations Labor"/>
    <s v="GEN OPS: PLANT OPERATION"/>
    <s v="P42100: GENERATION"/>
    <n v="52045"/>
    <n v="51675"/>
    <n v="56918"/>
    <n v="51375"/>
    <n v="52928"/>
    <n v="52942"/>
    <n v="49921"/>
    <n v="58602"/>
    <n v="54664"/>
    <n v="53202"/>
    <n v="51594"/>
    <n v="47956"/>
    <n v="633823"/>
    <n v="191656.86223730698"/>
    <n v="283710.38776269299"/>
  </r>
  <r>
    <s v="PPLETO: TOTAL OPERATING EXPENSE"/>
    <m/>
    <n v="506900"/>
    <s v="MISC STM PWR EXP - INDIRECT"/>
    <x v="1"/>
    <s v="0321 - TRIMBLE COUNTY 2 - GENERATION"/>
    <x v="4"/>
    <s v="PLTL: TOTAL LABOR"/>
    <s v="MA41KU"/>
    <s v="MA41KU TC2"/>
    <s v="OTHER"/>
    <s v="P42100: GENERATION"/>
    <n v="52539"/>
    <n v="47125"/>
    <n v="46696"/>
    <n v="48544"/>
    <n v="47651"/>
    <n v="44768"/>
    <n v="49031"/>
    <n v="51004"/>
    <n v="48932"/>
    <n v="53164"/>
    <n v="39669"/>
    <n v="42747"/>
    <n v="571869"/>
    <n v="0"/>
    <n v="428901.75"/>
  </r>
  <r>
    <s v="PPLETO: TOTAL OPERATING EXPENSE"/>
    <m/>
    <n v="510900"/>
    <s v="MTCE SUPER/ENG - STEAM - INDIRECT"/>
    <x v="1"/>
    <s v="0321 - TRIMBLE COUNTY 2 - GENERATION"/>
    <x v="7"/>
    <s v="PLTL: TOTAL LABOR"/>
    <s v="MA41KU"/>
    <s v="MA41KU TC2"/>
    <s v="OTHER"/>
    <s v="P42100: GENERATION"/>
    <n v="52650"/>
    <n v="49993"/>
    <n v="54525"/>
    <n v="46178"/>
    <n v="53154"/>
    <n v="51047"/>
    <n v="47157"/>
    <n v="56527"/>
    <n v="48793"/>
    <n v="53923"/>
    <n v="48622"/>
    <n v="41308"/>
    <n v="603876"/>
    <n v="0"/>
    <n v="452907"/>
  </r>
  <r>
    <s v="PPLETO: TOTAL OPERATING EXPENSE"/>
    <m/>
    <n v="510900"/>
    <s v="MTCE SUPER/ENG - STEAM - INDIRECT"/>
    <x v="1"/>
    <s v="0311 - TRIMBLE COUNTY 1 - GENERATION"/>
    <x v="2"/>
    <s v="PLTL: TOTAL LABOR"/>
    <s v="MA40LGE"/>
    <s v="MASS ALLOC 40 BUDGET"/>
    <s v="GEN O M: OTHER"/>
    <s v="P42100: GENERATION"/>
    <n v="53033"/>
    <n v="47714"/>
    <n v="47392"/>
    <n v="49369"/>
    <n v="48600"/>
    <n v="45839"/>
    <n v="50169"/>
    <n v="51888"/>
    <n v="49858"/>
    <n v="54090"/>
    <n v="40823"/>
    <n v="44330"/>
    <n v="583105"/>
    <n v="437328.75"/>
    <n v="0"/>
  </r>
  <r>
    <s v="PPLETO: TOTAL OPERATING EXPENSE"/>
    <m/>
    <n v="501990"/>
    <s v="FUEL HANDLING - INDIRECT"/>
    <x v="1"/>
    <s v="0301 - TRIMBLE COUNTY COMMON-GENERATION"/>
    <x v="3"/>
    <s v="PLTL: TOTAL LABOR"/>
    <s v="MA50COM"/>
    <s v="Mass Allocation 50 "/>
    <s v="OTHER"/>
    <s v="P42100: GENERATION"/>
    <n v="53076"/>
    <n v="47630"/>
    <n v="47173"/>
    <n v="48883"/>
    <n v="47860"/>
    <n v="44893"/>
    <n v="49049"/>
    <n v="51354"/>
    <n v="49349"/>
    <n v="53456"/>
    <n v="39953"/>
    <n v="42308"/>
    <n v="574984"/>
    <n v="173864.989558056"/>
    <n v="257373.010441944"/>
  </r>
  <r>
    <s v="PPLETO: TOTAL OPERATING EXPENSE"/>
    <m/>
    <n v="506100"/>
    <s v="MISC STM PWR EXP"/>
    <x v="1"/>
    <s v="0311 - TRIMBLE COUNTY 1 - GENERATION"/>
    <x v="8"/>
    <s v="PLTL: TOTAL LABOR"/>
    <s v="MA40LGE"/>
    <s v="MASS ALLOC 40 BUDGET"/>
    <s v="GEN O M: OTHER"/>
    <s v="P42100: GENERATION"/>
    <n v="53129"/>
    <n v="50250"/>
    <n v="47561"/>
    <n v="49568"/>
    <n v="51560"/>
    <n v="43442"/>
    <n v="50511"/>
    <n v="51777"/>
    <n v="47303"/>
    <n v="53997"/>
    <n v="44127"/>
    <n v="42616"/>
    <n v="585841"/>
    <n v="439380.75"/>
    <n v="0"/>
  </r>
  <r>
    <s v="PPLETO: TOTAL OPERATING EXPENSE"/>
    <m/>
    <n v="512100"/>
    <s v="MTCE-BOILER PLANT"/>
    <x v="1"/>
    <s v="0301 - TRIMBLE COUNTY COMMON-GENERATION"/>
    <x v="9"/>
    <s v="PNTL: TOTAL NON-LABOR"/>
    <s v="TC000CHG"/>
    <s v="Coal Handling - 002650"/>
    <s v="GEN MTC: FUEL HANDLING"/>
    <s v="P42100: GENERATION"/>
    <n v="53440"/>
    <n v="27940"/>
    <n v="34032"/>
    <n v="27940"/>
    <n v="27440"/>
    <n v="33532"/>
    <n v="30440"/>
    <n v="108015"/>
    <n v="82856"/>
    <n v="49930"/>
    <n v="204440"/>
    <n v="33532"/>
    <n v="713536"/>
    <n v="215760.66323462399"/>
    <n v="319391.33676537604"/>
  </r>
  <r>
    <s v="PPLETO: TOTAL OPERATING EXPENSE"/>
    <m/>
    <n v="513100"/>
    <s v="MTCE-ELECTRIC PLANT"/>
    <x v="1"/>
    <s v="0321 - TRIMBLE COUNTY 2 - GENERATION"/>
    <x v="4"/>
    <s v="PLTL: TOTAL LABOR"/>
    <s v="MA41KU"/>
    <s v="MA41KU TC2"/>
    <s v="OTHER"/>
    <s v="P42100: GENERATION"/>
    <n v="53527"/>
    <n v="47976"/>
    <n v="47893"/>
    <n v="49897"/>
    <n v="49172"/>
    <n v="46397"/>
    <n v="50795"/>
    <n v="52193"/>
    <n v="50329"/>
    <n v="54423"/>
    <n v="41596"/>
    <n v="45395"/>
    <n v="589594"/>
    <n v="0"/>
    <n v="442195.5"/>
  </r>
  <r>
    <s v="PPLETO: TOTAL OPERATING EXPENSE"/>
    <m/>
    <n v="500100"/>
    <s v="OPER SUPER/ENG"/>
    <x v="1"/>
    <s v="0301 - TRIMBLE COUNTY COMMON-GENERATION"/>
    <x v="3"/>
    <s v="PLTL: TOTAL LABOR"/>
    <s v="TCFUELHAN"/>
    <s v="TCFUELHAN"/>
    <s v="GEN FH: FUEL HANDLING"/>
    <s v="P42100: GENERATION"/>
    <n v="53590"/>
    <n v="48161"/>
    <n v="47770"/>
    <n v="49594"/>
    <n v="48667"/>
    <n v="45774"/>
    <n v="50012"/>
    <n v="52080"/>
    <n v="50074"/>
    <n v="54229"/>
    <n v="40798"/>
    <n v="43613"/>
    <n v="584362"/>
    <n v="176700.73085185798"/>
    <n v="261570.76914814202"/>
  </r>
  <r>
    <s v="PPLETO: TOTAL OPERATING EXPENSE"/>
    <m/>
    <n v="502100"/>
    <s v="STM EXP(EX SDRS.SPP)"/>
    <x v="1"/>
    <s v="0311 - TRIMBLE COUNTY 1 - GENERATION"/>
    <x v="5"/>
    <s v="PNTL: TOTAL NON-LABOR"/>
    <s v="MA40LGE"/>
    <s v="MASS ALLOC 40 BUDGET"/>
    <s v="GEN O M: OTHER"/>
    <s v="P42100: GENERATION"/>
    <n v="54402"/>
    <n v="54667"/>
    <n v="54402"/>
    <n v="54402"/>
    <n v="54402"/>
    <n v="54402"/>
    <n v="65440"/>
    <n v="55362"/>
    <n v="55362"/>
    <n v="55362"/>
    <n v="55362"/>
    <n v="55362"/>
    <n v="668928"/>
    <n v="501696"/>
    <n v="0"/>
  </r>
  <r>
    <s v="PPLETO: TOTAL OPERATING EXPENSE"/>
    <m/>
    <n v="506100"/>
    <s v="MISC STM PWR EXP"/>
    <x v="1"/>
    <s v="0311 - TRIMBLE COUNTY 1 - GENERATION"/>
    <x v="9"/>
    <s v="PLTL: TOTAL LABOR"/>
    <s v="MA40LGE"/>
    <s v="MASS ALLOC 40 BUDGET"/>
    <s v="GEN O M: OTHER"/>
    <s v="P42100: GENERATION"/>
    <n v="54476"/>
    <n v="48766"/>
    <n v="48748"/>
    <n v="50781"/>
    <n v="50043"/>
    <n v="47220"/>
    <n v="51690"/>
    <n v="53046"/>
    <n v="51217"/>
    <n v="55312"/>
    <n v="42410"/>
    <n v="46266"/>
    <n v="599975"/>
    <n v="449981.25"/>
    <n v="0"/>
  </r>
  <r>
    <s v="PPLETO: TOTAL OPERATING EXPENSE"/>
    <m/>
    <n v="510900"/>
    <s v="MTCE SUPER/ENG - STEAM - INDIRECT"/>
    <x v="1"/>
    <s v="0311 - TRIMBLE COUNTY 1 - GENERATION"/>
    <x v="3"/>
    <s v="PLTL: TOTAL LABOR"/>
    <s v="MA40LGE"/>
    <s v="MASS ALLOC 40 BUDGET"/>
    <s v="GEN O M: OTHER"/>
    <s v="P42100: GENERATION"/>
    <n v="54625"/>
    <n v="49146"/>
    <n v="48815"/>
    <n v="50851"/>
    <n v="50059"/>
    <n v="47215"/>
    <n v="51675"/>
    <n v="53446"/>
    <n v="51354"/>
    <n v="55714"/>
    <n v="42048"/>
    <n v="45660"/>
    <n v="600608"/>
    <n v="450456"/>
    <n v="0"/>
  </r>
  <r>
    <s v="PPLETO: TOTAL OPERATING EXPENSE"/>
    <m/>
    <n v="501990"/>
    <s v="FUEL HANDLING - INDIRECT"/>
    <x v="1"/>
    <s v="0301 - TRIMBLE COUNTY COMMON-GENERATION"/>
    <x v="4"/>
    <s v="PLTL: TOTAL LABOR"/>
    <s v="MA50COM"/>
    <s v="Mass Allocation 50 "/>
    <s v="OTHER"/>
    <s v="P42100: GENERATION"/>
    <n v="54670"/>
    <n v="49060"/>
    <n v="48590"/>
    <n v="50351"/>
    <n v="49297"/>
    <n v="46241"/>
    <n v="50522"/>
    <n v="52896"/>
    <n v="50831"/>
    <n v="55061"/>
    <n v="41153"/>
    <n v="43578"/>
    <n v="592251"/>
    <n v="179086.22488755899"/>
    <n v="265102.02511244098"/>
  </r>
  <r>
    <s v="PPLETO: TOTAL OPERATING EXPENSE"/>
    <m/>
    <n v="506900"/>
    <s v="MISC STM PWR EXP - INDIRECT"/>
    <x v="1"/>
    <s v="0321 - TRIMBLE COUNTY 2 - GENERATION"/>
    <x v="8"/>
    <s v="PLTL: TOTAL LABOR"/>
    <s v="MA40LGE"/>
    <s v="MASS ALLOC 40 BUDGET"/>
    <s v="GEN O M: OTHER"/>
    <s v="P42100: GENERATION"/>
    <n v="54833"/>
    <n v="52068"/>
    <n v="48788"/>
    <n v="50752"/>
    <n v="52723"/>
    <n v="44026"/>
    <n v="51354"/>
    <n v="53310"/>
    <n v="48291"/>
    <n v="55573"/>
    <n v="44437"/>
    <n v="42101"/>
    <n v="598255"/>
    <n v="0"/>
    <n v="448691.25"/>
  </r>
  <r>
    <s v="PPLETO: TOTAL OPERATING EXPENSE"/>
    <m/>
    <n v="512100"/>
    <s v="MTCE-BOILER PLANT"/>
    <x v="1"/>
    <s v="0301 - TRIMBLE COUNTY COMMON-GENERATION"/>
    <x v="0"/>
    <s v="PNTL: TOTAL NON-LABOR"/>
    <s v="TC000CHG"/>
    <s v="Coal Handling - 002650"/>
    <s v="GEN MTC: FUEL HANDLING"/>
    <s v="P42100: GENERATION"/>
    <n v="55019"/>
    <n v="28754"/>
    <n v="35028"/>
    <n v="28754"/>
    <n v="28239"/>
    <n v="34513"/>
    <n v="31329"/>
    <n v="111175"/>
    <n v="85317"/>
    <n v="51403"/>
    <n v="210549"/>
    <n v="34513"/>
    <n v="734593"/>
    <n v="222127.92751523698"/>
    <n v="328816.82248476299"/>
  </r>
  <r>
    <s v="PPLETO: TOTAL OPERATING EXPENSE"/>
    <m/>
    <n v="500100"/>
    <s v="OPER SUPER/ENG"/>
    <x v="1"/>
    <s v="0301 - TRIMBLE COUNTY COMMON-GENERATION"/>
    <x v="4"/>
    <s v="PLTL: TOTAL LABOR"/>
    <s v="TCFUELHAN"/>
    <s v="TCFUELHAN"/>
    <s v="GEN FH: FUEL HANDLING"/>
    <s v="P42100: GENERATION"/>
    <n v="55199"/>
    <n v="49607"/>
    <n v="49205"/>
    <n v="51083"/>
    <n v="50129"/>
    <n v="47149"/>
    <n v="51514"/>
    <n v="53644"/>
    <n v="51578"/>
    <n v="55858"/>
    <n v="42023"/>
    <n v="44922"/>
    <n v="601911"/>
    <n v="182007.23799249899"/>
    <n v="269426.01200750103"/>
  </r>
  <r>
    <s v="PPLETO: TOTAL OPERATING EXPENSE"/>
    <m/>
    <n v="502100"/>
    <s v="STM EXP(EX SDRS.SPP)"/>
    <x v="1"/>
    <s v="0311 - TRIMBLE COUNTY 1 - GENERATION"/>
    <x v="6"/>
    <s v="PNTL: TOTAL NON-LABOR"/>
    <s v="MA40LGE"/>
    <s v="MASS ALLOC 40 BUDGET"/>
    <s v="GEN O M: OTHER"/>
    <s v="P42100: GENERATION"/>
    <n v="55433"/>
    <n v="55594"/>
    <n v="55433"/>
    <n v="55433"/>
    <n v="55433"/>
    <n v="55433"/>
    <n v="65510"/>
    <n v="55433"/>
    <n v="55433"/>
    <n v="55433"/>
    <n v="55433"/>
    <n v="55433"/>
    <n v="675430"/>
    <n v="506572.5"/>
    <n v="0"/>
  </r>
  <r>
    <s v="PPLETO: TOTAL OPERATING EXPENSE"/>
    <m/>
    <n v="513100"/>
    <s v="MTCE-ELECTRIC PLANT"/>
    <x v="1"/>
    <s v="0321 - TRIMBLE COUNTY 2 - GENERATION"/>
    <x v="8"/>
    <s v="PLTL: TOTAL LABOR"/>
    <s v="MA40LGE"/>
    <s v="MASS ALLOC 40 BUDGET"/>
    <s v="GEN O M: OTHER"/>
    <s v="P42100: GENERATION"/>
    <n v="55618"/>
    <n v="52673"/>
    <n v="49793"/>
    <n v="51913"/>
    <n v="54013"/>
    <n v="45516"/>
    <n v="52936"/>
    <n v="54302"/>
    <n v="49545"/>
    <n v="56637"/>
    <n v="46154"/>
    <n v="44632"/>
    <n v="613732"/>
    <n v="0"/>
    <n v="460299"/>
  </r>
  <r>
    <s v="PPLETO: TOTAL OPERATING EXPENSE"/>
    <m/>
    <n v="506900"/>
    <s v="MISC STM PWR EXP - INDIRECT"/>
    <x v="1"/>
    <s v="0321 - TRIMBLE COUNTY 2 - GENERATION"/>
    <x v="9"/>
    <s v="PLTL: TOTAL LABOR"/>
    <s v="MA40LGE"/>
    <s v="MASS ALLOC 40 BUDGET"/>
    <s v="GEN O M: OTHER"/>
    <s v="P42100: GENERATION"/>
    <n v="55950"/>
    <n v="50184"/>
    <n v="49728"/>
    <n v="51696"/>
    <n v="50744"/>
    <n v="47675"/>
    <n v="52214"/>
    <n v="54316"/>
    <n v="52109"/>
    <n v="56615"/>
    <n v="42244"/>
    <n v="45523"/>
    <n v="608997"/>
    <n v="0"/>
    <n v="456747.75"/>
  </r>
  <r>
    <s v="PPLETO: TOTAL OPERATING EXPENSE"/>
    <m/>
    <n v="506100"/>
    <s v="MISC STM PWR EXP"/>
    <x v="1"/>
    <s v="0311 - TRIMBLE COUNTY 1 - GENERATION"/>
    <x v="0"/>
    <s v="PLTL: TOTAL LABOR"/>
    <s v="MA40LGE"/>
    <s v="MASS ALLOC 40 BUDGET"/>
    <s v="GEN O M: OTHER"/>
    <s v="P42100: GENERATION"/>
    <n v="56110"/>
    <n v="50229"/>
    <n v="50211"/>
    <n v="52305"/>
    <n v="51545"/>
    <n v="48636"/>
    <n v="53240"/>
    <n v="54638"/>
    <n v="52753"/>
    <n v="56971"/>
    <n v="43682"/>
    <n v="47654"/>
    <n v="617974"/>
    <n v="463480.5"/>
    <n v="0"/>
  </r>
  <r>
    <s v="PPLETO: TOTAL OPERATING EXPENSE"/>
    <m/>
    <n v="510900"/>
    <s v="MTCE SUPER/ENG - STEAM - INDIRECT"/>
    <x v="1"/>
    <s v="0311 - TRIMBLE COUNTY 1 - GENERATION"/>
    <x v="4"/>
    <s v="PLTL: TOTAL LABOR"/>
    <s v="MA40LGE"/>
    <s v="MASS ALLOC 40 BUDGET"/>
    <s v="GEN O M: OTHER"/>
    <s v="P42100: GENERATION"/>
    <n v="56265"/>
    <n v="50622"/>
    <n v="50281"/>
    <n v="52378"/>
    <n v="51562"/>
    <n v="48633"/>
    <n v="53227"/>
    <n v="55051"/>
    <n v="52896"/>
    <n v="57387"/>
    <n v="43311"/>
    <n v="47031"/>
    <n v="618645"/>
    <n v="463983.75"/>
    <n v="0"/>
  </r>
  <r>
    <s v="PPLETO: TOTAL OPERATING EXPENSE"/>
    <m/>
    <n v="502100"/>
    <s v="STM EXP(EX SDRS.SPP)"/>
    <x v="1"/>
    <s v="0311 - TRIMBLE COUNTY 1 - GENERATION"/>
    <x v="7"/>
    <s v="PNTL: TOTAL NON-LABOR"/>
    <s v="MA40LGE"/>
    <s v="MASS ALLOC 40 BUDGET"/>
    <s v="GEN O M: OTHER"/>
    <s v="P42100: GENERATION"/>
    <n v="56444"/>
    <n v="56723"/>
    <n v="56444"/>
    <n v="56444"/>
    <n v="66522"/>
    <n v="56444"/>
    <n v="56444"/>
    <n v="56444"/>
    <n v="56444"/>
    <n v="56444"/>
    <n v="56444"/>
    <n v="56444"/>
    <n v="687689"/>
    <n v="515766.75"/>
    <n v="0"/>
  </r>
  <r>
    <s v="PPLETO: TOTAL OPERATING EXPENSE"/>
    <m/>
    <n v="506100"/>
    <s v="MISC STM PWR EXP"/>
    <x v="1"/>
    <s v="0301 - TRIMBLE COUNTY COMMON-GENERATION"/>
    <x v="7"/>
    <s v="PLTL: TOTAL LABOR"/>
    <s v="TCOPSLABR"/>
    <s v="TC Operations Labor"/>
    <s v="GEN OPS: PLANT OPERATION"/>
    <s v="P42100: GENERATION"/>
    <n v="56457"/>
    <n v="53127"/>
    <n v="58507"/>
    <n v="49796"/>
    <n v="57231"/>
    <n v="55011"/>
    <n v="51112"/>
    <n v="60158"/>
    <n v="52443"/>
    <n v="57508"/>
    <n v="52926"/>
    <n v="45995"/>
    <n v="650268"/>
    <n v="196629.539308812"/>
    <n v="291071.460691188"/>
  </r>
  <r>
    <s v="PPLETO: TOTAL OPERATING EXPENSE"/>
    <m/>
    <n v="512100"/>
    <s v="MTCE-BOILER PLANT"/>
    <x v="1"/>
    <s v="0301 - TRIMBLE COUNTY COMMON-GENERATION"/>
    <x v="1"/>
    <s v="PNTL: TOTAL NON-LABOR"/>
    <s v="TC000CHG"/>
    <s v="Coal Handling - 002650"/>
    <s v="GEN MTC: FUEL HANDLING"/>
    <s v="P42100: GENERATION"/>
    <n v="56645"/>
    <n v="29592"/>
    <n v="36054"/>
    <n v="29592"/>
    <n v="29061"/>
    <n v="35524"/>
    <n v="32244"/>
    <n v="114428"/>
    <n v="87852"/>
    <n v="52920"/>
    <n v="216841"/>
    <n v="35524"/>
    <n v="756276"/>
    <n v="228684.48312128399"/>
    <n v="338522.51687871601"/>
  </r>
  <r>
    <s v="PPLETO: TOTAL OPERATING EXPENSE"/>
    <m/>
    <n v="510900"/>
    <s v="MTCE SUPER/ENG - STEAM - INDIRECT"/>
    <x v="1"/>
    <s v="0321 - TRIMBLE COUNTY 2 - GENERATION"/>
    <x v="8"/>
    <s v="PLTL: TOTAL LABOR"/>
    <s v="MA41KU"/>
    <s v="MA41KU TC2"/>
    <s v="OTHER"/>
    <s v="P42100: GENERATION"/>
    <n v="56852"/>
    <n v="54068"/>
    <n v="50845"/>
    <n v="53021"/>
    <n v="55157"/>
    <n v="46409"/>
    <n v="54007"/>
    <n v="55728"/>
    <n v="50635"/>
    <n v="58113"/>
    <n v="46836"/>
    <n v="45017"/>
    <n v="626687"/>
    <n v="0"/>
    <n v="470015.25"/>
  </r>
  <r>
    <s v="PPLETO: TOTAL OPERATING EXPENSE"/>
    <m/>
    <n v="502100"/>
    <s v="STM EXP(EX SDRS.SPP)"/>
    <x v="1"/>
    <s v="0311 - TRIMBLE COUNTY 1 - GENERATION"/>
    <x v="8"/>
    <s v="PNTL: TOTAL NON-LABOR"/>
    <s v="MA40LGE"/>
    <s v="MASS ALLOC 40 BUDGET"/>
    <s v="GEN O M: OTHER"/>
    <s v="P42100: GENERATION"/>
    <n v="56994"/>
    <n v="56999"/>
    <n v="56994"/>
    <n v="56994"/>
    <n v="56994"/>
    <n v="56994"/>
    <n v="67071"/>
    <n v="56994"/>
    <n v="56994"/>
    <n v="56994"/>
    <n v="56994"/>
    <n v="56994"/>
    <n v="694010"/>
    <n v="520507.5"/>
    <n v="0"/>
  </r>
  <r>
    <s v="PPLETO: TOTAL OPERATING EXPENSE"/>
    <m/>
    <n v="513100"/>
    <s v="MTCE-ELECTRIC PLANT"/>
    <x v="1"/>
    <s v="0321 - TRIMBLE COUNTY 2 - GENERATION"/>
    <x v="9"/>
    <s v="PLTL: TOTAL LABOR"/>
    <s v="MA40LGE"/>
    <s v="MASS ALLOC 40 BUDGET"/>
    <s v="GEN O M: OTHER"/>
    <s v="P42100: GENERATION"/>
    <n v="57003"/>
    <n v="51091"/>
    <n v="51003"/>
    <n v="53136"/>
    <n v="52365"/>
    <n v="49409"/>
    <n v="54093"/>
    <n v="55581"/>
    <n v="53596"/>
    <n v="57956"/>
    <n v="44297"/>
    <n v="48342"/>
    <n v="627874"/>
    <n v="0"/>
    <n v="470905.5"/>
  </r>
  <r>
    <s v="PPLETO: TOTAL OPERATING EXPENSE"/>
    <m/>
    <n v="506900"/>
    <s v="MISC STM PWR EXP - INDIRECT"/>
    <x v="1"/>
    <s v="0321 - TRIMBLE COUNTY 2 - GENERATION"/>
    <x v="0"/>
    <s v="PLTL: TOTAL LABOR"/>
    <s v="MA40LGE"/>
    <s v="MASS ALLOC 40 BUDGET"/>
    <s v="GEN O M: OTHER"/>
    <s v="P42100: GENERATION"/>
    <n v="57628"/>
    <n v="51690"/>
    <n v="51219"/>
    <n v="53247"/>
    <n v="52267"/>
    <n v="49105"/>
    <n v="53781"/>
    <n v="55945"/>
    <n v="53672"/>
    <n v="58314"/>
    <n v="43511"/>
    <n v="46888"/>
    <n v="627267"/>
    <n v="0"/>
    <n v="470450.25"/>
  </r>
  <r>
    <s v="PPLETO: TOTAL OPERATING EXPENSE"/>
    <m/>
    <n v="506100"/>
    <s v="MISC STM PWR EXP"/>
    <x v="1"/>
    <s v="0311 - TRIMBLE COUNTY 1 - GENERATION"/>
    <x v="1"/>
    <s v="PLTL: TOTAL LABOR"/>
    <s v="MA40LGE"/>
    <s v="MASS ALLOC 40 BUDGET"/>
    <s v="GEN O M: OTHER"/>
    <s v="P42100: GENERATION"/>
    <n v="57794"/>
    <n v="51736"/>
    <n v="51717"/>
    <n v="53874"/>
    <n v="53091"/>
    <n v="50095"/>
    <n v="54838"/>
    <n v="56277"/>
    <n v="54336"/>
    <n v="58681"/>
    <n v="44993"/>
    <n v="49083"/>
    <n v="636513"/>
    <n v="477384.75"/>
    <n v="0"/>
  </r>
  <r>
    <s v="PPLETO: TOTAL OPERATING EXPENSE"/>
    <m/>
    <n v="502100"/>
    <s v="STM EXP(EX SDRS.SPP)"/>
    <x v="1"/>
    <s v="0311 - TRIMBLE COUNTY 1 - GENERATION"/>
    <x v="9"/>
    <s v="PNTL: TOTAL NON-LABOR"/>
    <s v="MA40LGE"/>
    <s v="MASS ALLOC 40 BUDGET"/>
    <s v="GEN O M: OTHER"/>
    <s v="P42100: GENERATION"/>
    <n v="58054"/>
    <n v="58054"/>
    <n v="58054"/>
    <n v="58054"/>
    <n v="58054"/>
    <n v="58054"/>
    <n v="58054"/>
    <n v="68131"/>
    <n v="58054"/>
    <n v="58054"/>
    <n v="58054"/>
    <n v="58054"/>
    <n v="706724"/>
    <n v="530043"/>
    <n v="0"/>
  </r>
  <r>
    <s v="PPLETO: TOTAL OPERATING EXPENSE"/>
    <m/>
    <n v="512100"/>
    <s v="MTCE-BOILER PLANT"/>
    <x v="1"/>
    <s v="0321 - TRIMBLE COUNTY 2 - GENERATION"/>
    <x v="6"/>
    <s v="PNTL: TOTAL NON-LABOR"/>
    <s v="TC-BL-"/>
    <s v="Boiler - 002650"/>
    <s v="GEN MTC: BOILER"/>
    <s v="P42100: GENERATION"/>
    <n v="58181"/>
    <n v="1907"/>
    <n v="1907"/>
    <n v="145077"/>
    <n v="54907"/>
    <n v="1907"/>
    <n v="1907"/>
    <n v="11907"/>
    <n v="1907"/>
    <n v="96907"/>
    <n v="1907"/>
    <n v="1907"/>
    <n v="380324"/>
    <n v="0"/>
    <n v="285243"/>
  </r>
  <r>
    <s v="PPLETO: TOTAL OPERATING EXPENSE"/>
    <m/>
    <n v="512100"/>
    <s v="MTCE-BOILER PLANT"/>
    <x v="1"/>
    <s v="0321 - TRIMBLE COUNTY 2 - GENERATION"/>
    <x v="5"/>
    <s v="PNTL: TOTAL NON-LABOR"/>
    <s v="TC-BL-"/>
    <s v="Boiler - 002650"/>
    <s v="GEN MTC: BOILER"/>
    <s v="P42100: GENERATION"/>
    <n v="58181"/>
    <n v="1907"/>
    <n v="145077"/>
    <n v="1907"/>
    <n v="54907"/>
    <n v="1907"/>
    <n v="1907"/>
    <n v="11907"/>
    <n v="1907"/>
    <n v="96907"/>
    <n v="1907"/>
    <n v="1907"/>
    <n v="380324"/>
    <n v="0"/>
    <n v="285243"/>
  </r>
  <r>
    <s v="PPLETO: TOTAL OPERATING EXPENSE"/>
    <m/>
    <n v="510900"/>
    <s v="MTCE SUPER/ENG - STEAM - INDIRECT"/>
    <x v="1"/>
    <s v="0321 - TRIMBLE COUNTY 2 - GENERATION"/>
    <x v="9"/>
    <s v="PLTL: TOTAL LABOR"/>
    <s v="MA41KU"/>
    <s v="MA41KU TC2"/>
    <s v="OTHER"/>
    <s v="P42100: GENERATION"/>
    <n v="58213"/>
    <n v="52374"/>
    <n v="52021"/>
    <n v="54191"/>
    <n v="53347"/>
    <n v="50317"/>
    <n v="55070"/>
    <n v="56956"/>
    <n v="54727"/>
    <n v="59373"/>
    <n v="44810"/>
    <n v="48659"/>
    <n v="640058"/>
    <n v="0"/>
    <n v="480043.5"/>
  </r>
  <r>
    <s v="PPLETO: TOTAL OPERATING EXPENSE"/>
    <m/>
    <n v="512100"/>
    <s v="MTCE-BOILER PLANT"/>
    <x v="1"/>
    <s v="0301 - TRIMBLE COUNTY COMMON-GENERATION"/>
    <x v="2"/>
    <s v="PNTL: TOTAL NON-LABOR"/>
    <s v="TC000CHG"/>
    <s v="Coal Handling - 002650"/>
    <s v="GEN MTC: FUEL HANDLING"/>
    <s v="P42100: GENERATION"/>
    <n v="58317"/>
    <n v="30453"/>
    <n v="37109"/>
    <n v="30453"/>
    <n v="29907"/>
    <n v="36563"/>
    <n v="33185"/>
    <n v="117775"/>
    <n v="90460"/>
    <n v="54481"/>
    <n v="223315"/>
    <n v="36563"/>
    <n v="778583"/>
    <n v="235429.72528814699"/>
    <n v="348507.52471185301"/>
  </r>
  <r>
    <s v="PPLETO: TOTAL OPERATING EXPENSE"/>
    <m/>
    <n v="502100"/>
    <s v="STM EXP(EX SDRS.SPP)"/>
    <x v="1"/>
    <s v="0301 - TRIMBLE COUNTY COMMON-GENERATION"/>
    <x v="5"/>
    <s v="PNTL: TOTAL NON-LABOR"/>
    <s v="TCCHEMIC"/>
    <s v="Chemical Purchases"/>
    <s v="GEN OPS: PLANT OPERATION"/>
    <s v="P42100: GENERATION"/>
    <n v="58333"/>
    <n v="58333"/>
    <n v="58333"/>
    <n v="58333"/>
    <n v="58333"/>
    <n v="58333"/>
    <n v="83333"/>
    <n v="58333"/>
    <n v="58333"/>
    <n v="58333"/>
    <n v="58333"/>
    <n v="58333"/>
    <n v="724996"/>
    <n v="219225.964495764"/>
    <n v="324521.035504236"/>
  </r>
  <r>
    <s v="PPLETO: TOTAL OPERATING EXPENSE"/>
    <m/>
    <n v="502100"/>
    <s v="STM EXP(EX SDRS.SPP)"/>
    <x v="1"/>
    <s v="0301 - TRIMBLE COUNTY COMMON-GENERATION"/>
    <x v="6"/>
    <s v="PNTL: TOTAL NON-LABOR"/>
    <s v="TCCHEMIC"/>
    <s v="Chemical Purchases"/>
    <s v="GEN OPS: PLANT OPERATION"/>
    <s v="P42100: GENERATION"/>
    <n v="58333"/>
    <n v="58333"/>
    <n v="58333"/>
    <n v="58333"/>
    <n v="58333"/>
    <n v="58333"/>
    <n v="83333"/>
    <n v="58333"/>
    <n v="58333"/>
    <n v="58333"/>
    <n v="58333"/>
    <n v="58333"/>
    <n v="724996"/>
    <n v="219225.964495764"/>
    <n v="324521.035504236"/>
  </r>
  <r>
    <s v="PPLETO: TOTAL OPERATING EXPENSE"/>
    <m/>
    <n v="502100"/>
    <s v="STM EXP(EX SDRS.SPP)"/>
    <x v="1"/>
    <s v="0301 - TRIMBLE COUNTY COMMON-GENERATION"/>
    <x v="8"/>
    <s v="PNTL: TOTAL NON-LABOR"/>
    <s v="TCCHEMIC"/>
    <s v="Chemical Purchases"/>
    <s v="GEN OPS: PLANT OPERATION"/>
    <s v="P42100: GENERATION"/>
    <n v="58333"/>
    <n v="58333"/>
    <n v="58333"/>
    <n v="58333"/>
    <n v="58333"/>
    <n v="58333"/>
    <n v="83333"/>
    <n v="58333"/>
    <n v="58333"/>
    <n v="58333"/>
    <n v="58333"/>
    <n v="58333"/>
    <n v="724996"/>
    <n v="219225.964495764"/>
    <n v="324521.035504236"/>
  </r>
  <r>
    <s v="PPLETO: TOTAL OPERATING EXPENSE"/>
    <m/>
    <n v="502100"/>
    <s v="STM EXP(EX SDRS.SPP)"/>
    <x v="1"/>
    <s v="0301 - TRIMBLE COUNTY COMMON-GENERATION"/>
    <x v="9"/>
    <s v="PNTL: TOTAL NON-LABOR"/>
    <s v="TCCHEMIC"/>
    <s v="Chemical Purchases"/>
    <s v="GEN OPS: PLANT OPERATION"/>
    <s v="P42100: GENERATION"/>
    <n v="58333"/>
    <n v="58333"/>
    <n v="58333"/>
    <n v="58333"/>
    <n v="58333"/>
    <n v="58333"/>
    <n v="58333"/>
    <n v="83333"/>
    <n v="58333"/>
    <n v="58333"/>
    <n v="58333"/>
    <n v="58333"/>
    <n v="724996"/>
    <n v="219225.964495764"/>
    <n v="324521.035504236"/>
  </r>
  <r>
    <s v="PPLETO: TOTAL OPERATING EXPENSE"/>
    <m/>
    <n v="502100"/>
    <s v="STM EXP(EX SDRS.SPP)"/>
    <x v="1"/>
    <s v="0301 - TRIMBLE COUNTY COMMON-GENERATION"/>
    <x v="7"/>
    <s v="PNTL: TOTAL NON-LABOR"/>
    <s v="TCCHEMIC"/>
    <s v="Chemical Purchases"/>
    <s v="GEN OPS: PLANT OPERATION"/>
    <s v="P42100: GENERATION"/>
    <n v="58333"/>
    <n v="58333"/>
    <n v="58333"/>
    <n v="58333"/>
    <n v="83333"/>
    <n v="58333"/>
    <n v="58333"/>
    <n v="58333"/>
    <n v="58333"/>
    <n v="58333"/>
    <n v="58333"/>
    <n v="58333"/>
    <n v="724996"/>
    <n v="219225.964495764"/>
    <n v="324521.035504236"/>
  </r>
  <r>
    <s v="PPLETO: TOTAL OPERATING EXPENSE"/>
    <m/>
    <n v="510900"/>
    <s v="MTCE SUPER/ENG - STEAM - INDIRECT"/>
    <x v="1"/>
    <s v="0321 - TRIMBLE COUNTY 2 - GENERATION"/>
    <x v="5"/>
    <s v="PLTL: TOTAL LABOR"/>
    <s v="MA40LGE"/>
    <s v="MASS ALLOC 40 BUDGET"/>
    <s v="GEN O M: OTHER"/>
    <s v="P42100: GENERATION"/>
    <n v="58453"/>
    <n v="58628"/>
    <n v="64049"/>
    <n v="60089"/>
    <n v="56872"/>
    <n v="59383"/>
    <n v="58229"/>
    <n v="63205"/>
    <n v="60696"/>
    <n v="60225"/>
    <n v="56481"/>
    <n v="55010"/>
    <n v="711321"/>
    <n v="0"/>
    <n v="533490.75"/>
  </r>
  <r>
    <s v="PPLETO: TOTAL OPERATING EXPENSE"/>
    <m/>
    <n v="408106"/>
    <s v="FICA TAX"/>
    <x v="1"/>
    <s v="0321 - TRIMBLE COUNTY 2 - GENERATION"/>
    <x v="5"/>
    <s v="PLTL: TOTAL LABOR"/>
    <s v="MA41KU"/>
    <s v="MA41KU TC2"/>
    <s v="OTHER"/>
    <s v="P42100: GENERATION"/>
    <n v="58519"/>
    <n v="58422"/>
    <n v="64018"/>
    <n v="60021"/>
    <n v="56799"/>
    <n v="59219"/>
    <n v="58069"/>
    <n v="63102"/>
    <n v="60552"/>
    <n v="59868"/>
    <n v="56629"/>
    <n v="55086"/>
    <n v="710305"/>
    <n v="0"/>
    <n v="532728.75"/>
  </r>
  <r>
    <s v="PPLETO: TOTAL OPERATING EXPENSE"/>
    <m/>
    <n v="513100"/>
    <s v="MTCE-ELECTRIC PLANT"/>
    <x v="1"/>
    <s v="0321 - TRIMBLE COUNTY 2 - GENERATION"/>
    <x v="0"/>
    <s v="PLTL: TOTAL LABOR"/>
    <s v="MA40LGE"/>
    <s v="MASS ALLOC 40 BUDGET"/>
    <s v="GEN O M: OTHER"/>
    <s v="P42100: GENERATION"/>
    <n v="58713"/>
    <n v="52624"/>
    <n v="52533"/>
    <n v="54731"/>
    <n v="53936"/>
    <n v="50891"/>
    <n v="55716"/>
    <n v="57249"/>
    <n v="55204"/>
    <n v="59695"/>
    <n v="45626"/>
    <n v="49792"/>
    <n v="646710"/>
    <n v="0"/>
    <n v="485032.5"/>
  </r>
  <r>
    <s v="PPLETO: TOTAL OPERATING EXPENSE"/>
    <m/>
    <n v="506900"/>
    <s v="MISC STM PWR EXP - INDIRECT"/>
    <x v="1"/>
    <s v="0321 - TRIMBLE COUNTY 2 - GENERATION"/>
    <x v="1"/>
    <s v="PLTL: TOTAL LABOR"/>
    <s v="MA40LGE"/>
    <s v="MASS ALLOC 40 BUDGET"/>
    <s v="GEN O M: OTHER"/>
    <s v="P42100: GENERATION"/>
    <n v="59357"/>
    <n v="53240"/>
    <n v="52756"/>
    <n v="54845"/>
    <n v="53835"/>
    <n v="50578"/>
    <n v="55394"/>
    <n v="57624"/>
    <n v="55282"/>
    <n v="60063"/>
    <n v="44817"/>
    <n v="48295"/>
    <n v="646085"/>
    <n v="0"/>
    <n v="484563.75"/>
  </r>
  <r>
    <s v="PPLETO: TOTAL OPERATING EXPENSE"/>
    <m/>
    <n v="502100"/>
    <s v="STM EXP(EX SDRS.SPP)"/>
    <x v="1"/>
    <s v="0301 - TRIMBLE COUNTY COMMON-GENERATION"/>
    <x v="0"/>
    <s v="PNTL: TOTAL NON-LABOR"/>
    <s v="TCCHEMIC"/>
    <s v="Chemical Purchases"/>
    <s v="GEN OPS: PLANT OPERATION"/>
    <s v="P42100: GENERATION"/>
    <n v="59500"/>
    <n v="59500"/>
    <n v="59500"/>
    <n v="59500"/>
    <n v="59500"/>
    <n v="59500"/>
    <n v="59500"/>
    <n v="85000"/>
    <n v="59500"/>
    <n v="59500"/>
    <n v="59500"/>
    <n v="59500"/>
    <n v="739496"/>
    <n v="223610.50797626399"/>
    <n v="331011.49202373601"/>
  </r>
  <r>
    <s v="PPLETO: TOTAL OPERATING EXPENSE"/>
    <m/>
    <n v="506100"/>
    <s v="MISC STM PWR EXP"/>
    <x v="1"/>
    <s v="0311 - TRIMBLE COUNTY 1 - GENERATION"/>
    <x v="2"/>
    <s v="PLTL: TOTAL LABOR"/>
    <s v="MA40LGE"/>
    <s v="MASS ALLOC 40 BUDGET"/>
    <s v="GEN O M: OTHER"/>
    <s v="P42100: GENERATION"/>
    <n v="59526"/>
    <n v="53287"/>
    <n v="53267"/>
    <n v="55489"/>
    <n v="54682"/>
    <n v="51597"/>
    <n v="56481"/>
    <n v="57964"/>
    <n v="55965"/>
    <n v="60440"/>
    <n v="46341"/>
    <n v="50555"/>
    <n v="655593"/>
    <n v="491694.75"/>
    <n v="0"/>
  </r>
  <r>
    <s v="PPLETO: TOTAL OPERATING EXPENSE"/>
    <m/>
    <n v="502100"/>
    <s v="STM EXP(EX SDRS.SPP)"/>
    <x v="1"/>
    <s v="0311 - TRIMBLE COUNTY 1 - GENERATION"/>
    <x v="0"/>
    <s v="PNTL: TOTAL NON-LABOR"/>
    <s v="MA40LGE"/>
    <s v="MASS ALLOC 40 BUDGET"/>
    <s v="GEN O M: OTHER"/>
    <s v="P42100: GENERATION"/>
    <n v="59558"/>
    <n v="59558"/>
    <n v="59558"/>
    <n v="59558"/>
    <n v="59558"/>
    <n v="59558"/>
    <n v="59558"/>
    <n v="69837"/>
    <n v="59558"/>
    <n v="59558"/>
    <n v="59558"/>
    <n v="59558"/>
    <n v="724972"/>
    <n v="543729"/>
    <n v="0"/>
  </r>
  <r>
    <s v="PPLETO: TOTAL OPERATING EXPENSE"/>
    <m/>
    <n v="500900"/>
    <s v="OPER SUPER/ENG - INDIRECT"/>
    <x v="1"/>
    <s v="0301 - TRIMBLE COUNTY COMMON-GENERATION"/>
    <x v="5"/>
    <s v="PLTL: TOTAL LABOR"/>
    <s v="MA50COM"/>
    <s v="Mass Allocation 50 "/>
    <s v="OTHER"/>
    <s v="P42100: GENERATION"/>
    <n v="59605"/>
    <n v="56033"/>
    <n v="58728"/>
    <n v="51326"/>
    <n v="45786"/>
    <n v="46257"/>
    <n v="42195"/>
    <n v="56045"/>
    <n v="43121"/>
    <n v="41996"/>
    <n v="36987"/>
    <n v="34019"/>
    <n v="572099"/>
    <n v="172992.61659659099"/>
    <n v="256081.63340340901"/>
  </r>
  <r>
    <s v="PPLETO: TOTAL OPERATING EXPENSE"/>
    <m/>
    <n v="510900"/>
    <s v="MTCE SUPER/ENG - STEAM - INDIRECT"/>
    <x v="1"/>
    <s v="0321 - TRIMBLE COUNTY 2 - GENERATION"/>
    <x v="6"/>
    <s v="PLTL: TOTAL LABOR"/>
    <s v="MA40LGE"/>
    <s v="MASS ALLOC 40 BUDGET"/>
    <s v="GEN O M: OTHER"/>
    <s v="P42100: GENERATION"/>
    <n v="59809"/>
    <n v="59927"/>
    <n v="65510"/>
    <n v="58837"/>
    <n v="60508"/>
    <n v="60522"/>
    <n v="56737"/>
    <n v="67895"/>
    <n v="62816"/>
    <n v="61432"/>
    <n v="58429"/>
    <n v="53191"/>
    <n v="725613"/>
    <n v="0"/>
    <n v="544209.75"/>
  </r>
  <r>
    <s v="PPLETO: TOTAL OPERATING EXPENSE"/>
    <m/>
    <n v="510900"/>
    <s v="MTCE SUPER/ENG - STEAM - INDIRECT"/>
    <x v="1"/>
    <s v="0321 - TRIMBLE COUNTY 2 - GENERATION"/>
    <x v="0"/>
    <s v="PLTL: TOTAL LABOR"/>
    <s v="MA41KU"/>
    <s v="MA41KU TC2"/>
    <s v="OTHER"/>
    <s v="P42100: GENERATION"/>
    <n v="59959"/>
    <n v="53945"/>
    <n v="53582"/>
    <n v="55817"/>
    <n v="54947"/>
    <n v="51826"/>
    <n v="56722"/>
    <n v="58665"/>
    <n v="56369"/>
    <n v="61155"/>
    <n v="46154"/>
    <n v="50119"/>
    <n v="659260"/>
    <n v="0"/>
    <n v="494445"/>
  </r>
  <r>
    <s v="PPLETO: TOTAL OPERATING EXPENSE"/>
    <m/>
    <n v="512100"/>
    <s v="MTCE-BOILER PLANT"/>
    <x v="1"/>
    <s v="0301 - TRIMBLE COUNTY COMMON-GENERATION"/>
    <x v="3"/>
    <s v="PNTL: TOTAL NON-LABOR"/>
    <s v="TC000CHG"/>
    <s v="Coal Handling - 002650"/>
    <s v="GEN MTC: FUEL HANDLING"/>
    <s v="P42100: GENERATION"/>
    <n v="60042"/>
    <n v="31341"/>
    <n v="38197"/>
    <n v="31341"/>
    <n v="30779"/>
    <n v="37635"/>
    <n v="34155"/>
    <n v="121225"/>
    <n v="93149"/>
    <n v="56091"/>
    <n v="229992"/>
    <n v="37635"/>
    <n v="801582"/>
    <n v="242384.21601283798"/>
    <n v="358802.28398716199"/>
  </r>
  <r>
    <s v="PPLETO: TOTAL OPERATING EXPENSE"/>
    <m/>
    <n v="408106"/>
    <s v="FICA TAX"/>
    <x v="1"/>
    <s v="0321 - TRIMBLE COUNTY 2 - GENERATION"/>
    <x v="6"/>
    <s v="PLTL: TOTAL LABOR"/>
    <s v="MA41KU"/>
    <s v="MA41KU TC2"/>
    <s v="OTHER"/>
    <s v="P42100: GENERATION"/>
    <n v="60257"/>
    <n v="60159"/>
    <n v="65906"/>
    <n v="59223"/>
    <n v="60892"/>
    <n v="60854"/>
    <n v="57117"/>
    <n v="67992"/>
    <n v="63127"/>
    <n v="61555"/>
    <n v="59048"/>
    <n v="53918"/>
    <n v="730048"/>
    <n v="0"/>
    <n v="547536"/>
  </r>
  <r>
    <s v="PPLETO: TOTAL OPERATING EXPENSE"/>
    <m/>
    <n v="513100"/>
    <s v="MTCE-ELECTRIC PLANT"/>
    <x v="1"/>
    <s v="0321 - TRIMBLE COUNTY 2 - GENERATION"/>
    <x v="1"/>
    <s v="PLTL: TOTAL LABOR"/>
    <s v="MA40LGE"/>
    <s v="MASS ALLOC 40 BUDGET"/>
    <s v="GEN O M: OTHER"/>
    <s v="P42100: GENERATION"/>
    <n v="60474"/>
    <n v="54202"/>
    <n v="54109"/>
    <n v="56372"/>
    <n v="55554"/>
    <n v="52418"/>
    <n v="57388"/>
    <n v="58966"/>
    <n v="56860"/>
    <n v="61486"/>
    <n v="46995"/>
    <n v="51286"/>
    <n v="666111"/>
    <n v="0"/>
    <n v="499583.25"/>
  </r>
  <r>
    <s v="PPLETO: TOTAL OPERATING EXPENSE"/>
    <m/>
    <n v="502100"/>
    <s v="STM EXP(EX SDRS.SPP)"/>
    <x v="1"/>
    <s v="0301 - TRIMBLE COUNTY COMMON-GENERATION"/>
    <x v="1"/>
    <s v="PNTL: TOTAL NON-LABOR"/>
    <s v="TCCHEMIC"/>
    <s v="Chemical Purchases"/>
    <s v="GEN OPS: PLANT OPERATION"/>
    <s v="P42100: GENERATION"/>
    <n v="60690"/>
    <n v="60690"/>
    <n v="60690"/>
    <n v="60690"/>
    <n v="60690"/>
    <n v="60690"/>
    <n v="60690"/>
    <n v="86700"/>
    <n v="60690"/>
    <n v="60690"/>
    <n v="60690"/>
    <n v="60690"/>
    <n v="754286"/>
    <n v="228082.74232637399"/>
    <n v="337631.75767362601"/>
  </r>
  <r>
    <s v="PPLETO: TOTAL OPERATING EXPENSE"/>
    <m/>
    <n v="506100"/>
    <s v="MISC STM PWR EXP"/>
    <x v="1"/>
    <s v="0301 - TRIMBLE COUNTY COMMON-GENERATION"/>
    <x v="8"/>
    <s v="PLTL: TOTAL LABOR"/>
    <s v="TCOPSLABR"/>
    <s v="TC Operations Labor"/>
    <s v="GEN OPS: PLANT OPERATION"/>
    <s v="P42100: GENERATION"/>
    <n v="60810"/>
    <n v="57338"/>
    <n v="54538"/>
    <n v="56920"/>
    <n v="59275"/>
    <n v="50101"/>
    <n v="58240"/>
    <n v="59252"/>
    <n v="54324"/>
    <n v="61831"/>
    <n v="51020"/>
    <n v="49853"/>
    <n v="673502"/>
    <n v="203655.089876118"/>
    <n v="301471.410123882"/>
  </r>
  <r>
    <s v="PPLETO: TOTAL OPERATING EXPENSE"/>
    <m/>
    <n v="502100"/>
    <s v="STM EXP(EX SDRS.SPP)"/>
    <x v="1"/>
    <s v="0311 - TRIMBLE COUNTY 1 - GENERATION"/>
    <x v="1"/>
    <s v="PNTL: TOTAL NON-LABOR"/>
    <s v="MA40LGE"/>
    <s v="MASS ALLOC 40 BUDGET"/>
    <s v="GEN O M: OTHER"/>
    <s v="P42100: GENERATION"/>
    <n v="61102"/>
    <n v="61102"/>
    <n v="61102"/>
    <n v="61102"/>
    <n v="61102"/>
    <n v="61102"/>
    <n v="61102"/>
    <n v="71587"/>
    <n v="61102"/>
    <n v="61102"/>
    <n v="61102"/>
    <n v="61102"/>
    <n v="743708"/>
    <n v="557781"/>
    <n v="0"/>
  </r>
  <r>
    <s v="PPLETO: TOTAL OPERATING EXPENSE"/>
    <m/>
    <n v="506900"/>
    <s v="MISC STM PWR EXP - INDIRECT"/>
    <x v="1"/>
    <s v="0321 - TRIMBLE COUNTY 2 - GENERATION"/>
    <x v="2"/>
    <s v="PLTL: TOTAL LABOR"/>
    <s v="MA40LGE"/>
    <s v="MASS ALLOC 40 BUDGET"/>
    <s v="GEN O M: OTHER"/>
    <s v="P42100: GENERATION"/>
    <n v="61136"/>
    <n v="54836"/>
    <n v="54337"/>
    <n v="56488"/>
    <n v="55448"/>
    <n v="52094"/>
    <n v="57054"/>
    <n v="59351"/>
    <n v="56939"/>
    <n v="61864"/>
    <n v="46160"/>
    <n v="49742"/>
    <n v="665451"/>
    <n v="0"/>
    <n v="499088.25"/>
  </r>
  <r>
    <s v="PPLETO: TOTAL OPERATING EXPENSE"/>
    <m/>
    <n v="506100"/>
    <s v="MISC STM PWR EXP"/>
    <x v="1"/>
    <s v="0311 - TRIMBLE COUNTY 1 - GENERATION"/>
    <x v="3"/>
    <s v="PLTL: TOTAL LABOR"/>
    <s v="MA40LGE"/>
    <s v="MASS ALLOC 40 BUDGET"/>
    <s v="GEN O M: OTHER"/>
    <s v="P42100: GENERATION"/>
    <n v="61313"/>
    <n v="54886"/>
    <n v="54866"/>
    <n v="57154"/>
    <n v="56324"/>
    <n v="53146"/>
    <n v="58177"/>
    <n v="59704"/>
    <n v="57645"/>
    <n v="62254"/>
    <n v="47733"/>
    <n v="52072"/>
    <n v="675272"/>
    <n v="506454"/>
    <n v="0"/>
  </r>
  <r>
    <s v="PPLETO: TOTAL OPERATING EXPENSE"/>
    <m/>
    <n v="506900"/>
    <s v="MISC STM PWR EXP - INDIRECT"/>
    <x v="1"/>
    <s v="0301 - TRIMBLE COUNTY COMMON-GENERATION"/>
    <x v="6"/>
    <s v="PNTL: TOTAL NON-LABOR"/>
    <s v="MA50COM"/>
    <s v="Mass Allocation 50 "/>
    <s v="OTHER"/>
    <s v="P42100: GENERATION"/>
    <n v="61393"/>
    <n v="74887"/>
    <n v="60384"/>
    <n v="62258"/>
    <n v="60221"/>
    <n v="64030"/>
    <n v="63480"/>
    <n v="59576"/>
    <n v="69183"/>
    <n v="83477"/>
    <n v="65901"/>
    <n v="64671"/>
    <n v="789461"/>
    <n v="238719.04004544899"/>
    <n v="353376.70995455101"/>
  </r>
  <r>
    <s v="PPLETO: TOTAL OPERATING EXPENSE"/>
    <m/>
    <n v="510900"/>
    <s v="MTCE SUPER/ENG - STEAM - INDIRECT"/>
    <x v="1"/>
    <s v="0321 - TRIMBLE COUNTY 2 - GENERATION"/>
    <x v="1"/>
    <s v="PLTL: TOTAL LABOR"/>
    <s v="MA41KU"/>
    <s v="MA41KU TC2"/>
    <s v="OTHER"/>
    <s v="P42100: GENERATION"/>
    <n v="61758"/>
    <n v="55563"/>
    <n v="55189"/>
    <n v="57491"/>
    <n v="56596"/>
    <n v="53381"/>
    <n v="58423"/>
    <n v="60425"/>
    <n v="58060"/>
    <n v="62989"/>
    <n v="47539"/>
    <n v="51623"/>
    <n v="679037"/>
    <n v="0"/>
    <n v="509277.75"/>
  </r>
  <r>
    <s v="PPLETO: TOTAL OPERATING EXPENSE"/>
    <m/>
    <n v="512100"/>
    <s v="MTCE-BOILER PLANT"/>
    <x v="1"/>
    <s v="0301 - TRIMBLE COUNTY COMMON-GENERATION"/>
    <x v="4"/>
    <s v="PNTL: TOTAL NON-LABOR"/>
    <s v="TC000CHG"/>
    <s v="Coal Handling - 002650"/>
    <s v="GEN MTC: FUEL HANDLING"/>
    <s v="P42100: GENERATION"/>
    <n v="61818"/>
    <n v="32256"/>
    <n v="39318"/>
    <n v="32256"/>
    <n v="31677"/>
    <n v="38738"/>
    <n v="35155"/>
    <n v="124779"/>
    <n v="95920"/>
    <n v="57749"/>
    <n v="236873"/>
    <n v="38738"/>
    <n v="825278"/>
    <n v="249549.46720690199"/>
    <n v="369409.03279309801"/>
  </r>
  <r>
    <s v="PPLETO: TOTAL OPERATING EXPENSE"/>
    <m/>
    <n v="502100"/>
    <s v="STM EXP(EX SDRS.SPP)"/>
    <x v="1"/>
    <s v="0301 - TRIMBLE COUNTY COMMON-GENERATION"/>
    <x v="2"/>
    <s v="PNTL: TOTAL NON-LABOR"/>
    <s v="TCCHEMIC"/>
    <s v="Chemical Purchases"/>
    <s v="GEN OPS: PLANT OPERATION"/>
    <s v="P42100: GENERATION"/>
    <n v="61903"/>
    <n v="61903"/>
    <n v="61903"/>
    <n v="61903"/>
    <n v="61903"/>
    <n v="61903"/>
    <n v="61903"/>
    <n v="88433"/>
    <n v="61903"/>
    <n v="61903"/>
    <n v="61903"/>
    <n v="61903"/>
    <n v="769366"/>
    <n v="232642.66754609399"/>
    <n v="344381.83245390601"/>
  </r>
  <r>
    <s v="PPLETO: TOTAL OPERATING EXPENSE"/>
    <m/>
    <n v="506900"/>
    <s v="MISC STM PWR EXP - INDIRECT"/>
    <x v="1"/>
    <s v="0301 - TRIMBLE COUNTY COMMON-GENERATION"/>
    <x v="8"/>
    <s v="PNTL: TOTAL NON-LABOR"/>
    <s v="MA50COM"/>
    <s v="Mass Allocation 50 "/>
    <s v="OTHER"/>
    <s v="P42100: GENERATION"/>
    <n v="62084"/>
    <n v="63095"/>
    <n v="61835"/>
    <n v="63801"/>
    <n v="61592"/>
    <n v="63517"/>
    <n v="66783"/>
    <n v="61891"/>
    <n v="63538"/>
    <n v="85098"/>
    <n v="62224"/>
    <n v="68513"/>
    <n v="783970"/>
    <n v="237058.65878673"/>
    <n v="350918.84121327003"/>
  </r>
  <r>
    <s v="PPLETO: TOTAL OPERATING EXPENSE"/>
    <m/>
    <n v="513100"/>
    <s v="MTCE-ELECTRIC PLANT"/>
    <x v="1"/>
    <s v="0321 - TRIMBLE COUNTY 2 - GENERATION"/>
    <x v="2"/>
    <s v="PLTL: TOTAL LABOR"/>
    <s v="MA40LGE"/>
    <s v="MASS ALLOC 40 BUDGET"/>
    <s v="GEN O M: OTHER"/>
    <s v="P42100: GENERATION"/>
    <n v="62287"/>
    <n v="55827"/>
    <n v="55731"/>
    <n v="58062"/>
    <n v="57219"/>
    <n v="53989"/>
    <n v="59108"/>
    <n v="60734"/>
    <n v="58565"/>
    <n v="63329"/>
    <n v="48403"/>
    <n v="52823"/>
    <n v="686078"/>
    <n v="0"/>
    <n v="514558.5"/>
  </r>
  <r>
    <s v="PPLETO: TOTAL OPERATING EXPENSE"/>
    <m/>
    <n v="506100"/>
    <s v="MISC STM PWR EXP"/>
    <x v="1"/>
    <s v="0301 - TRIMBLE COUNTY COMMON-GENERATION"/>
    <x v="9"/>
    <s v="PLTL: TOTAL LABOR"/>
    <s v="TCOPSLABR"/>
    <s v="TC Operations Labor"/>
    <s v="GEN OPS: PLANT OPERATION"/>
    <s v="P42100: GENERATION"/>
    <n v="62366"/>
    <n v="55674"/>
    <n v="55910"/>
    <n v="58321"/>
    <n v="57581"/>
    <n v="54407"/>
    <n v="59601"/>
    <n v="60710"/>
    <n v="58785"/>
    <n v="63342"/>
    <n v="49103"/>
    <n v="54022"/>
    <n v="689822"/>
    <n v="208589.96915899799"/>
    <n v="308776.53084100201"/>
  </r>
  <r>
    <s v="PPLETO: TOTAL OPERATING EXPENSE"/>
    <m/>
    <n v="502100"/>
    <s v="STM EXP(EX SDRS.SPP)"/>
    <x v="1"/>
    <s v="0311 - TRIMBLE COUNTY 1 - GENERATION"/>
    <x v="2"/>
    <s v="PNTL: TOTAL NON-LABOR"/>
    <s v="MA40LGE"/>
    <s v="MASS ALLOC 40 BUDGET"/>
    <s v="GEN O M: OTHER"/>
    <s v="P42100: GENERATION"/>
    <n v="62687"/>
    <n v="62687"/>
    <n v="62687"/>
    <n v="62687"/>
    <n v="62687"/>
    <n v="62687"/>
    <n v="62687"/>
    <n v="73381"/>
    <n v="62687"/>
    <n v="62687"/>
    <n v="62687"/>
    <n v="62687"/>
    <n v="762932"/>
    <n v="572199"/>
    <n v="0"/>
  </r>
  <r>
    <s v="PPLETO: TOTAL OPERATING EXPENSE"/>
    <m/>
    <n v="506900"/>
    <s v="MISC STM PWR EXP - INDIRECT"/>
    <x v="1"/>
    <s v="0301 - TRIMBLE COUNTY COMMON-GENERATION"/>
    <x v="9"/>
    <s v="PNTL: TOTAL NON-LABOR"/>
    <s v="MA50COM"/>
    <s v="Mass Allocation 50 "/>
    <s v="OTHER"/>
    <s v="P42100: GENERATION"/>
    <n v="62805"/>
    <n v="76846"/>
    <n v="62598"/>
    <n v="64602"/>
    <n v="62351"/>
    <n v="62791"/>
    <n v="68330"/>
    <n v="62902"/>
    <n v="64591"/>
    <n v="114036"/>
    <n v="63345"/>
    <n v="68645"/>
    <n v="833841"/>
    <n v="252138.76691886899"/>
    <n v="373241.98308113101"/>
  </r>
  <r>
    <s v="PPLETO: TOTAL OPERATING EXPENSE"/>
    <m/>
    <n v="506900"/>
    <s v="MISC STM PWR EXP - INDIRECT"/>
    <x v="1"/>
    <s v="0301 - TRIMBLE COUNTY COMMON-GENERATION"/>
    <x v="7"/>
    <s v="PNTL: TOTAL NON-LABOR"/>
    <s v="MA50COM"/>
    <s v="Mass Allocation 50 "/>
    <s v="OTHER"/>
    <s v="P42100: GENERATION"/>
    <n v="62875"/>
    <n v="63483"/>
    <n v="61872"/>
    <n v="63577"/>
    <n v="61196"/>
    <n v="63431"/>
    <n v="66535"/>
    <n v="61846"/>
    <n v="68508"/>
    <n v="80510"/>
    <n v="61962"/>
    <n v="68916"/>
    <n v="784712"/>
    <n v="237283.026460008"/>
    <n v="351250.973539992"/>
  </r>
  <r>
    <s v="PPLETO: TOTAL OPERATING EXPENSE"/>
    <m/>
    <n v="506900"/>
    <s v="MISC STM PWR EXP - INDIRECT"/>
    <x v="1"/>
    <s v="0321 - TRIMBLE COUNTY 2 - GENERATION"/>
    <x v="3"/>
    <s v="PLTL: TOTAL LABOR"/>
    <s v="MA40LGE"/>
    <s v="MASS ALLOC 40 BUDGET"/>
    <s v="GEN O M: OTHER"/>
    <s v="P42100: GENERATION"/>
    <n v="62972"/>
    <n v="56482"/>
    <n v="55968"/>
    <n v="58184"/>
    <n v="57113"/>
    <n v="53658"/>
    <n v="58767"/>
    <n v="61132"/>
    <n v="58648"/>
    <n v="63721"/>
    <n v="47546"/>
    <n v="51236"/>
    <n v="685427"/>
    <n v="0"/>
    <n v="514070.25"/>
  </r>
  <r>
    <s v="PPLETO: TOTAL OPERATING EXPENSE"/>
    <m/>
    <n v="502100"/>
    <s v="STM EXP(EX SDRS.SPP)"/>
    <x v="1"/>
    <s v="0301 - TRIMBLE COUNTY COMMON-GENERATION"/>
    <x v="3"/>
    <s v="PNTL: TOTAL NON-LABOR"/>
    <s v="TCCHEMIC"/>
    <s v="Chemical Purchases"/>
    <s v="GEN OPS: PLANT OPERATION"/>
    <s v="P42100: GENERATION"/>
    <n v="63140"/>
    <n v="63140"/>
    <n v="63140"/>
    <n v="63140"/>
    <n v="63140"/>
    <n v="63140"/>
    <n v="63140"/>
    <n v="90200"/>
    <n v="63140"/>
    <n v="63140"/>
    <n v="63140"/>
    <n v="63140"/>
    <n v="784736"/>
    <n v="237290.28363542398"/>
    <n v="351261.71636457602"/>
  </r>
  <r>
    <s v="PPLETO: TOTAL OPERATING EXPENSE"/>
    <m/>
    <n v="506100"/>
    <s v="MISC STM PWR EXP"/>
    <x v="1"/>
    <s v="0311 - TRIMBLE COUNTY 1 - GENERATION"/>
    <x v="4"/>
    <s v="PLTL: TOTAL LABOR"/>
    <s v="MA40LGE"/>
    <s v="MASS ALLOC 40 BUDGET"/>
    <s v="GEN O M: OTHER"/>
    <s v="P42100: GENERATION"/>
    <n v="63154"/>
    <n v="56534"/>
    <n v="56514"/>
    <n v="58871"/>
    <n v="58015"/>
    <n v="54742"/>
    <n v="59924"/>
    <n v="61496"/>
    <n v="59376"/>
    <n v="64123"/>
    <n v="49166"/>
    <n v="53636"/>
    <n v="695551"/>
    <n v="521663.25"/>
    <n v="0"/>
  </r>
  <r>
    <s v="PPLETO: TOTAL OPERATING EXPENSE"/>
    <m/>
    <n v="510900"/>
    <s v="MTCE SUPER/ENG - STEAM - INDIRECT"/>
    <x v="1"/>
    <s v="0321 - TRIMBLE COUNTY 2 - GENERATION"/>
    <x v="2"/>
    <s v="PLTL: TOTAL LABOR"/>
    <s v="MA41KU"/>
    <s v="MA41KU TC2"/>
    <s v="OTHER"/>
    <s v="P42100: GENERATION"/>
    <n v="63609"/>
    <n v="57229"/>
    <n v="56844"/>
    <n v="59215"/>
    <n v="58292"/>
    <n v="54981"/>
    <n v="60175"/>
    <n v="62236"/>
    <n v="59801"/>
    <n v="64877"/>
    <n v="48964"/>
    <n v="53170"/>
    <n v="699391"/>
    <n v="0"/>
    <n v="524543.25"/>
  </r>
  <r>
    <s v="PPLETO: TOTAL OPERATING EXPENSE"/>
    <m/>
    <n v="513100"/>
    <s v="MTCE-ELECTRIC PLANT"/>
    <x v="1"/>
    <s v="0321 - TRIMBLE COUNTY 2 - GENERATION"/>
    <x v="3"/>
    <s v="PLTL: TOTAL LABOR"/>
    <s v="MA40LGE"/>
    <s v="MASS ALLOC 40 BUDGET"/>
    <s v="GEN O M: OTHER"/>
    <s v="P42100: GENERATION"/>
    <n v="64156"/>
    <n v="57503"/>
    <n v="57404"/>
    <n v="59805"/>
    <n v="58937"/>
    <n v="55610"/>
    <n v="60882"/>
    <n v="62557"/>
    <n v="60323"/>
    <n v="65230"/>
    <n v="49856"/>
    <n v="54409"/>
    <n v="706672"/>
    <n v="0"/>
    <n v="530004"/>
  </r>
  <r>
    <s v="PPLETO: TOTAL OPERATING EXPENSE"/>
    <m/>
    <n v="506100"/>
    <s v="MISC STM PWR EXP"/>
    <x v="1"/>
    <s v="0301 - TRIMBLE COUNTY COMMON-GENERATION"/>
    <x v="0"/>
    <s v="PLTL: TOTAL LABOR"/>
    <s v="TCOPSLABR"/>
    <s v="TC Operations Labor"/>
    <s v="GEN OPS: PLANT OPERATION"/>
    <s v="P42100: GENERATION"/>
    <n v="64237"/>
    <n v="57344"/>
    <n v="57587"/>
    <n v="60071"/>
    <n v="59308"/>
    <n v="56039"/>
    <n v="61389"/>
    <n v="62531"/>
    <n v="60548"/>
    <n v="65242"/>
    <n v="50576"/>
    <n v="55643"/>
    <n v="710517"/>
    <n v="214847.77104375299"/>
    <n v="318039.97895624698"/>
  </r>
  <r>
    <s v="PPLETO: TOTAL OPERATING EXPENSE"/>
    <m/>
    <n v="502100"/>
    <s v="STM EXP(EX SDRS.SPP)"/>
    <x v="1"/>
    <s v="0311 - TRIMBLE COUNTY 1 - GENERATION"/>
    <x v="3"/>
    <s v="PNTL: TOTAL NON-LABOR"/>
    <s v="MA40LGE"/>
    <s v="MASS ALLOC 40 BUDGET"/>
    <s v="GEN O M: OTHER"/>
    <s v="P42100: GENERATION"/>
    <n v="64315"/>
    <n v="64315"/>
    <n v="64315"/>
    <n v="64315"/>
    <n v="64315"/>
    <n v="64315"/>
    <n v="64315"/>
    <n v="75223"/>
    <n v="64315"/>
    <n v="64315"/>
    <n v="64315"/>
    <n v="64315"/>
    <n v="782686"/>
    <n v="587014.5"/>
    <n v="0"/>
  </r>
  <r>
    <s v="PPLETO: TOTAL OPERATING EXPENSE"/>
    <m/>
    <n v="502100"/>
    <s v="STM EXP(EX SDRS.SPP)"/>
    <x v="1"/>
    <s v="0301 - TRIMBLE COUNTY COMMON-GENERATION"/>
    <x v="4"/>
    <s v="PNTL: TOTAL NON-LABOR"/>
    <s v="TCCHEMIC"/>
    <s v="Chemical Purchases"/>
    <s v="GEN OPS: PLANT OPERATION"/>
    <s v="P42100: GENERATION"/>
    <n v="64405"/>
    <n v="64405"/>
    <n v="64405"/>
    <n v="64405"/>
    <n v="64405"/>
    <n v="64405"/>
    <n v="64405"/>
    <n v="92008"/>
    <n v="64405"/>
    <n v="64405"/>
    <n v="64405"/>
    <n v="64405"/>
    <n v="800468"/>
    <n v="242047.362120612"/>
    <n v="358303.637879388"/>
  </r>
  <r>
    <s v="PPLETO: TOTAL OPERATING EXPENSE"/>
    <m/>
    <n v="506100"/>
    <s v="MISC STM PWR EXP"/>
    <x v="1"/>
    <s v="0301 - TRIMBLE COUNTY COMMON-GENERATION"/>
    <x v="7"/>
    <s v="PNTL: TOTAL NON-LABOR"/>
    <s v="TCADMIN"/>
    <s v="Admin Support - 002650"/>
    <s v="GEN OPS: PLANT OPERATION"/>
    <s v="P42100: GENERATION"/>
    <n v="64434"/>
    <n v="64434"/>
    <n v="64434"/>
    <n v="64434"/>
    <n v="64434"/>
    <n v="64434"/>
    <n v="64434"/>
    <n v="64434"/>
    <n v="64434"/>
    <n v="64434"/>
    <n v="64434"/>
    <n v="64434"/>
    <n v="773210"/>
    <n v="233805.02514188999"/>
    <n v="346102.47485811001"/>
  </r>
  <r>
    <s v="PPLETO: TOTAL OPERATING EXPENSE"/>
    <m/>
    <n v="506900"/>
    <s v="MISC STM PWR EXP - INDIRECT"/>
    <x v="1"/>
    <s v="0301 - TRIMBLE COUNTY COMMON-GENERATION"/>
    <x v="0"/>
    <s v="PNTL: TOTAL NON-LABOR"/>
    <s v="MA50COM"/>
    <s v="Mass Allocation 50 "/>
    <s v="OTHER"/>
    <s v="P42100: GENERATION"/>
    <n v="64693"/>
    <n v="79014"/>
    <n v="64472"/>
    <n v="66546"/>
    <n v="64221"/>
    <n v="64670"/>
    <n v="70385"/>
    <n v="64785"/>
    <n v="66519"/>
    <n v="117455"/>
    <n v="65264"/>
    <n v="70724"/>
    <n v="858749"/>
    <n v="259670.50547144099"/>
    <n v="384391.24452855904"/>
  </r>
  <r>
    <s v="PPLETO: TOTAL OPERATING EXPENSE"/>
    <m/>
    <n v="506900"/>
    <s v="MISC STM PWR EXP - INDIRECT"/>
    <x v="1"/>
    <s v="0321 - TRIMBLE COUNTY 2 - GENERATION"/>
    <x v="4"/>
    <s v="PLTL: TOTAL LABOR"/>
    <s v="MA40LGE"/>
    <s v="MASS ALLOC 40 BUDGET"/>
    <s v="GEN O M: OTHER"/>
    <s v="P42100: GENERATION"/>
    <n v="64863"/>
    <n v="58179"/>
    <n v="57649"/>
    <n v="59931"/>
    <n v="58828"/>
    <n v="55269"/>
    <n v="60532"/>
    <n v="62968"/>
    <n v="60409"/>
    <n v="65634"/>
    <n v="48974"/>
    <n v="52774"/>
    <n v="706011"/>
    <n v="0"/>
    <n v="529508.25"/>
  </r>
  <r>
    <s v="PPLETO: TOTAL OPERATING EXPENSE"/>
    <m/>
    <n v="510900"/>
    <s v="MTCE SUPER/ENG - STEAM - INDIRECT"/>
    <x v="1"/>
    <s v="0321 - TRIMBLE COUNTY 2 - GENERATION"/>
    <x v="7"/>
    <s v="PLTL: TOTAL LABOR"/>
    <s v="MA40LGE"/>
    <s v="MASS ALLOC 40 BUDGET"/>
    <s v="GEN O M: OTHER"/>
    <s v="P42100: GENERATION"/>
    <n v="65000"/>
    <n v="61720"/>
    <n v="67315"/>
    <n v="57010"/>
    <n v="65623"/>
    <n v="63020"/>
    <n v="58219"/>
    <n v="69786"/>
    <n v="60239"/>
    <n v="66571"/>
    <n v="60027"/>
    <n v="50997"/>
    <n v="745526"/>
    <n v="0"/>
    <n v="559144.5"/>
  </r>
  <r>
    <s v="PPLETO: TOTAL OPERATING EXPENSE"/>
    <m/>
    <n v="502100"/>
    <s v="STM EXP(EX SDRS.SPP)"/>
    <x v="1"/>
    <s v="0321 - TRIMBLE COUNTY 2 - GENERATION"/>
    <x v="5"/>
    <s v="PNTL: TOTAL NON-LABOR"/>
    <s v="MA41KU"/>
    <s v="MA41KU TC2"/>
    <s v="OTHER"/>
    <s v="P42100: GENERATION"/>
    <n v="65252"/>
    <n v="65569"/>
    <n v="65252"/>
    <n v="65252"/>
    <n v="65252"/>
    <n v="65252"/>
    <n v="78490"/>
    <n v="66403"/>
    <n v="66403"/>
    <n v="66403"/>
    <n v="66403"/>
    <n v="66403"/>
    <n v="802331"/>
    <n v="0"/>
    <n v="601748.25"/>
  </r>
  <r>
    <s v="PPLETO: TOTAL OPERATING EXPENSE"/>
    <m/>
    <n v="510900"/>
    <s v="MTCE SUPER/ENG - STEAM - INDIRECT"/>
    <x v="1"/>
    <s v="0321 - TRIMBLE COUNTY 2 - GENERATION"/>
    <x v="3"/>
    <s v="PLTL: TOTAL LABOR"/>
    <s v="MA41KU"/>
    <s v="MA41KU TC2"/>
    <s v="OTHER"/>
    <s v="P42100: GENERATION"/>
    <n v="65519"/>
    <n v="58947"/>
    <n v="58550"/>
    <n v="60992"/>
    <n v="60042"/>
    <n v="56631"/>
    <n v="61981"/>
    <n v="64104"/>
    <n v="61596"/>
    <n v="66825"/>
    <n v="50433"/>
    <n v="54766"/>
    <n v="720385"/>
    <n v="0"/>
    <n v="540288.75"/>
  </r>
  <r>
    <s v="PPLETO: TOTAL OPERATING EXPENSE"/>
    <m/>
    <n v="506100"/>
    <s v="MISC STM PWR EXP"/>
    <x v="1"/>
    <s v="0321 - TRIMBLE COUNTY 2 - GENERATION"/>
    <x v="5"/>
    <s v="PLTL: TOTAL LABOR"/>
    <s v="MA40LGE"/>
    <s v="MASS ALLOC 40 BUDGET"/>
    <s v="GEN O M: OTHER"/>
    <s v="P42100: GENERATION"/>
    <n v="65588"/>
    <n v="65365"/>
    <n v="71762"/>
    <n v="67362"/>
    <n v="63816"/>
    <n v="66547"/>
    <n v="65328"/>
    <n v="70415"/>
    <n v="67952"/>
    <n v="67131"/>
    <n v="63730"/>
    <n v="62302"/>
    <n v="797299"/>
    <n v="0"/>
    <n v="597974.25"/>
  </r>
  <r>
    <s v="PPLETO: TOTAL OPERATING EXPENSE"/>
    <m/>
    <n v="408106"/>
    <s v="FICA TAX"/>
    <x v="1"/>
    <s v="0321 - TRIMBLE COUNTY 2 - GENERATION"/>
    <x v="7"/>
    <s v="PLTL: TOTAL LABOR"/>
    <s v="MA41KU"/>
    <s v="MA41KU TC2"/>
    <s v="OTHER"/>
    <s v="P42100: GENERATION"/>
    <n v="65788"/>
    <n v="62210"/>
    <n v="68145"/>
    <n v="57712"/>
    <n v="66342"/>
    <n v="63677"/>
    <n v="59689"/>
    <n v="71139"/>
    <n v="61660"/>
    <n v="67891"/>
    <n v="61755"/>
    <n v="52738"/>
    <n v="758747"/>
    <n v="0"/>
    <n v="569060.25"/>
  </r>
  <r>
    <s v="PPLETO: TOTAL OPERATING EXPENSE"/>
    <m/>
    <n v="502100"/>
    <s v="STM EXP(EX SDRS.SPP)"/>
    <x v="1"/>
    <s v="0311 - TRIMBLE COUNTY 1 - GENERATION"/>
    <x v="4"/>
    <s v="PNTL: TOTAL NON-LABOR"/>
    <s v="MA40LGE"/>
    <s v="MASS ALLOC 40 BUDGET"/>
    <s v="GEN O M: OTHER"/>
    <s v="P42100: GENERATION"/>
    <n v="65989"/>
    <n v="65989"/>
    <n v="65989"/>
    <n v="65989"/>
    <n v="65989"/>
    <n v="65989"/>
    <n v="65989"/>
    <n v="77116"/>
    <n v="65989"/>
    <n v="65989"/>
    <n v="65989"/>
    <n v="65989"/>
    <n v="802999"/>
    <n v="602249.25"/>
    <n v="0"/>
  </r>
  <r>
    <s v="PPLETO: TOTAL OPERATING EXPENSE"/>
    <m/>
    <n v="513100"/>
    <s v="MTCE-ELECTRIC PLANT"/>
    <x v="1"/>
    <s v="0321 - TRIMBLE COUNTY 2 - GENERATION"/>
    <x v="4"/>
    <s v="PLTL: TOTAL LABOR"/>
    <s v="MA40LGE"/>
    <s v="MASS ALLOC 40 BUDGET"/>
    <s v="GEN O M: OTHER"/>
    <s v="P42100: GENERATION"/>
    <n v="66083"/>
    <n v="59230"/>
    <n v="59128"/>
    <n v="61601"/>
    <n v="60707"/>
    <n v="57280"/>
    <n v="62710"/>
    <n v="64436"/>
    <n v="62134"/>
    <n v="67189"/>
    <n v="51354"/>
    <n v="56043"/>
    <n v="727894"/>
    <n v="0"/>
    <n v="545920.5"/>
  </r>
  <r>
    <s v="PPLETO: TOTAL OPERATING EXPENSE"/>
    <m/>
    <n v="506100"/>
    <s v="MISC STM PWR EXP"/>
    <x v="1"/>
    <s v="0301 - TRIMBLE COUNTY COMMON-GENERATION"/>
    <x v="1"/>
    <s v="PLTL: TOTAL LABOR"/>
    <s v="TCOPSLABR"/>
    <s v="TC Operations Labor"/>
    <s v="GEN OPS: PLANT OPERATION"/>
    <s v="P42100: GENERATION"/>
    <n v="66164"/>
    <n v="59065"/>
    <n v="59315"/>
    <n v="61873"/>
    <n v="61088"/>
    <n v="57720"/>
    <n v="63231"/>
    <n v="64407"/>
    <n v="62364"/>
    <n v="67199"/>
    <n v="52094"/>
    <n v="57312"/>
    <n v="731832"/>
    <n v="221293.04996008798"/>
    <n v="327580.95003991202"/>
  </r>
  <r>
    <s v="PPLETO: TOTAL OPERATING EXPENSE"/>
    <m/>
    <n v="502100"/>
    <s v="STM EXP(EX SDRS.SPP)"/>
    <x v="1"/>
    <s v="0321 - TRIMBLE COUNTY 2 - GENERATION"/>
    <x v="6"/>
    <s v="PNTL: TOTAL NON-LABOR"/>
    <s v="MA41KU"/>
    <s v="MA41KU TC2"/>
    <s v="OTHER"/>
    <s v="P42100: GENERATION"/>
    <n v="66487"/>
    <n v="66681"/>
    <n v="66487"/>
    <n v="66487"/>
    <n v="66487"/>
    <n v="66487"/>
    <n v="78575"/>
    <n v="66487"/>
    <n v="66487"/>
    <n v="66487"/>
    <n v="66487"/>
    <n v="66487"/>
    <n v="810129"/>
    <n v="0"/>
    <n v="607596.75"/>
  </r>
  <r>
    <s v="PPLETO: TOTAL OPERATING EXPENSE"/>
    <m/>
    <n v="506900"/>
    <s v="MISC STM PWR EXP - INDIRECT"/>
    <x v="1"/>
    <s v="0301 - TRIMBLE COUNTY COMMON-GENERATION"/>
    <x v="1"/>
    <s v="PNTL: TOTAL NON-LABOR"/>
    <s v="MA50COM"/>
    <s v="Mass Allocation 50 "/>
    <s v="OTHER"/>
    <s v="P42100: GENERATION"/>
    <n v="66642"/>
    <n v="81249"/>
    <n v="66407"/>
    <n v="68552"/>
    <n v="66151"/>
    <n v="66609"/>
    <n v="72506"/>
    <n v="66729"/>
    <n v="68509"/>
    <n v="120980"/>
    <n v="67246"/>
    <n v="72869"/>
    <n v="884450"/>
    <n v="267442.03319504997"/>
    <n v="395895.46680495003"/>
  </r>
  <r>
    <s v="PPLETO: TOTAL OPERATING EXPENSE"/>
    <m/>
    <n v="501090"/>
    <s v="FUEL HANDLING"/>
    <x v="1"/>
    <s v="0311 - TRIMBLE COUNTY 1 - GENERATION"/>
    <x v="5"/>
    <s v="PNTL: TOTAL NON-LABOR"/>
    <s v="MA40LGE"/>
    <s v="MASS ALLOC 40 BUDGET"/>
    <s v="GEN O M: OTHER"/>
    <s v="P42100: GENERATION"/>
    <n v="66713"/>
    <n v="76790"/>
    <n v="76790"/>
    <n v="66713"/>
    <n v="66713"/>
    <n v="66713"/>
    <n v="68525"/>
    <n v="68525"/>
    <n v="68525"/>
    <n v="68525"/>
    <n v="68525"/>
    <n v="68525"/>
    <n v="831578"/>
    <n v="623683.5"/>
    <n v="0"/>
  </r>
  <r>
    <s v="PPLETO: TOTAL OPERATING EXPENSE"/>
    <m/>
    <n v="506100"/>
    <s v="MISC STM PWR EXP"/>
    <x v="1"/>
    <s v="0321 - TRIMBLE COUNTY 2 - GENERATION"/>
    <x v="6"/>
    <s v="PLTL: TOTAL LABOR"/>
    <s v="MA40LGE"/>
    <s v="MASS ALLOC 40 BUDGET"/>
    <s v="GEN O M: OTHER"/>
    <s v="P42100: GENERATION"/>
    <n v="67217"/>
    <n v="66994"/>
    <n v="73530"/>
    <n v="66168"/>
    <n v="68078"/>
    <n v="68062"/>
    <n v="63969"/>
    <n v="75816"/>
    <n v="70498"/>
    <n v="68692"/>
    <n v="66124"/>
    <n v="60716"/>
    <n v="815864"/>
    <n v="0"/>
    <n v="611898"/>
  </r>
  <r>
    <s v="PPLETO: TOTAL OPERATING EXPENSE"/>
    <m/>
    <n v="510900"/>
    <s v="MTCE SUPER/ENG - STEAM - INDIRECT"/>
    <x v="1"/>
    <s v="0321 - TRIMBLE COUNTY 2 - GENERATION"/>
    <x v="4"/>
    <s v="PLTL: TOTAL LABOR"/>
    <s v="MA41KU"/>
    <s v="MA41KU TC2"/>
    <s v="OTHER"/>
    <s v="P42100: GENERATION"/>
    <n v="67486"/>
    <n v="60717"/>
    <n v="60308"/>
    <n v="62824"/>
    <n v="61845"/>
    <n v="58332"/>
    <n v="63842"/>
    <n v="66029"/>
    <n v="63445"/>
    <n v="68832"/>
    <n v="51948"/>
    <n v="56411"/>
    <n v="742019"/>
    <n v="0"/>
    <n v="556514.25"/>
  </r>
  <r>
    <s v="PPLETO: TOTAL OPERATING EXPENSE"/>
    <m/>
    <n v="506100"/>
    <s v="MISC STM PWR EXP"/>
    <x v="1"/>
    <s v="0301 - TRIMBLE COUNTY COMMON-GENERATION"/>
    <x v="6"/>
    <s v="PNTL: TOTAL NON-LABOR"/>
    <s v="TCADMIN"/>
    <s v="Admin Support - 002650"/>
    <s v="GEN OPS: PLANT OPERATION"/>
    <s v="P42100: GENERATION"/>
    <n v="67624"/>
    <n v="67624"/>
    <n v="67624"/>
    <n v="67624"/>
    <n v="67624"/>
    <n v="67624"/>
    <n v="67624"/>
    <n v="67624"/>
    <n v="67624"/>
    <n v="67624"/>
    <n v="67624"/>
    <n v="67624"/>
    <n v="811490"/>
    <n v="245380.21993040998"/>
    <n v="363237.28006959002"/>
  </r>
  <r>
    <s v="PPLETO: TOTAL OPERATING EXPENSE"/>
    <m/>
    <n v="502100"/>
    <s v="STM EXP(EX SDRS.SPP)"/>
    <x v="1"/>
    <s v="0321 - TRIMBLE COUNTY 2 - GENERATION"/>
    <x v="7"/>
    <s v="PNTL: TOTAL NON-LABOR"/>
    <s v="MA41KU"/>
    <s v="MA41KU TC2"/>
    <s v="OTHER"/>
    <s v="P42100: GENERATION"/>
    <n v="67701"/>
    <n v="68035"/>
    <n v="67701"/>
    <n v="67701"/>
    <n v="79788"/>
    <n v="67701"/>
    <n v="67701"/>
    <n v="67701"/>
    <n v="67701"/>
    <n v="67701"/>
    <n v="67701"/>
    <n v="67701"/>
    <n v="824833"/>
    <n v="0"/>
    <n v="618624.75"/>
  </r>
  <r>
    <s v="PPLETO: TOTAL OPERATING EXPENSE"/>
    <m/>
    <n v="506100"/>
    <s v="MISC STM PWR EXP"/>
    <x v="1"/>
    <s v="0301 - TRIMBLE COUNTY COMMON-GENERATION"/>
    <x v="2"/>
    <s v="PLTL: TOTAL LABOR"/>
    <s v="TCOPSLABR"/>
    <s v="TC Operations Labor"/>
    <s v="GEN OPS: PLANT OPERATION"/>
    <s v="P42100: GENERATION"/>
    <n v="68147"/>
    <n v="60835"/>
    <n v="61093"/>
    <n v="63728"/>
    <n v="62919"/>
    <n v="59451"/>
    <n v="65126"/>
    <n v="66338"/>
    <n v="64234"/>
    <n v="69213"/>
    <n v="53655"/>
    <n v="59030"/>
    <n v="753769"/>
    <n v="227926.41067262099"/>
    <n v="337400.33932737901"/>
  </r>
  <r>
    <s v="PPLETO: TOTAL OPERATING EXPENSE"/>
    <m/>
    <n v="502100"/>
    <s v="STM EXP(EX SDRS.SPP)"/>
    <x v="1"/>
    <s v="0321 - TRIMBLE COUNTY 2 - GENERATION"/>
    <x v="8"/>
    <s v="PNTL: TOTAL NON-LABOR"/>
    <s v="MA41KU"/>
    <s v="MA41KU TC2"/>
    <s v="OTHER"/>
    <s v="P42100: GENERATION"/>
    <n v="68360"/>
    <n v="68366"/>
    <n v="68360"/>
    <n v="68360"/>
    <n v="68360"/>
    <n v="68360"/>
    <n v="80447"/>
    <n v="68360"/>
    <n v="68360"/>
    <n v="68360"/>
    <n v="68360"/>
    <n v="68360"/>
    <n v="832415"/>
    <n v="0"/>
    <n v="624311.25"/>
  </r>
  <r>
    <s v="PPLETO: TOTAL OPERATING EXPENSE"/>
    <m/>
    <n v="501090"/>
    <s v="FUEL HANDLING"/>
    <x v="1"/>
    <s v="0311 - TRIMBLE COUNTY 1 - GENERATION"/>
    <x v="6"/>
    <s v="PNTL: TOTAL NON-LABOR"/>
    <s v="MA40LGE"/>
    <s v="MASS ALLOC 40 BUDGET"/>
    <s v="GEN O M: OTHER"/>
    <s v="P42100: GENERATION"/>
    <n v="68525"/>
    <n v="68525"/>
    <n v="78602"/>
    <n v="68525"/>
    <n v="78602"/>
    <n v="68525"/>
    <n v="68525"/>
    <n v="68525"/>
    <n v="68525"/>
    <n v="68525"/>
    <n v="68525"/>
    <n v="68525"/>
    <n v="842450"/>
    <n v="631837.5"/>
    <n v="0"/>
  </r>
  <r>
    <s v="PPLETO: TOTAL OPERATING EXPENSE"/>
    <m/>
    <n v="506900"/>
    <s v="MISC STM PWR EXP - INDIRECT"/>
    <x v="1"/>
    <s v="0301 - TRIMBLE COUNTY COMMON-GENERATION"/>
    <x v="2"/>
    <s v="PNTL: TOTAL NON-LABOR"/>
    <s v="MA50COM"/>
    <s v="Mass Allocation 50 "/>
    <s v="OTHER"/>
    <s v="P42100: GENERATION"/>
    <n v="68653"/>
    <n v="83551"/>
    <n v="68403"/>
    <n v="70622"/>
    <n v="68142"/>
    <n v="68609"/>
    <n v="74693"/>
    <n v="68734"/>
    <n v="70562"/>
    <n v="124613"/>
    <n v="69291"/>
    <n v="75083"/>
    <n v="910957"/>
    <n v="275457.28105971299"/>
    <n v="407760.46894028701"/>
  </r>
  <r>
    <s v="PPLETO: TOTAL OPERATING EXPENSE"/>
    <m/>
    <n v="512100"/>
    <s v="MTCE-BOILER PLANT"/>
    <x v="1"/>
    <s v="0301 - TRIMBLE COUNTY COMMON-GENERATION"/>
    <x v="8"/>
    <s v="PNTL: TOTAL NON-LABOR"/>
    <s v="TC000CHG"/>
    <s v="Coal Handling - 002650"/>
    <s v="GEN MTC: FUEL HANDLING"/>
    <s v="P42100: GENERATION"/>
    <n v="69024"/>
    <n v="43524"/>
    <n v="49616"/>
    <n v="43524"/>
    <n v="43024"/>
    <n v="49116"/>
    <n v="21024"/>
    <n v="98599"/>
    <n v="73440"/>
    <n v="40514"/>
    <n v="45024"/>
    <n v="24116"/>
    <n v="600544"/>
    <n v="181593.88137609599"/>
    <n v="268814.11862390401"/>
  </r>
  <r>
    <s v="PPLETO: TOTAL OPERATING EXPENSE"/>
    <m/>
    <n v="506100"/>
    <s v="MISC STM PWR EXP"/>
    <x v="1"/>
    <s v="0301 - TRIMBLE COUNTY COMMON-GENERATION"/>
    <x v="5"/>
    <s v="PNTL: TOTAL NON-LABOR"/>
    <s v="TCADMIN"/>
    <s v="Admin Support - 002650"/>
    <s v="GEN OPS: PLANT OPERATION"/>
    <s v="P42100: GENERATION"/>
    <n v="69143"/>
    <n v="69143"/>
    <n v="69143"/>
    <n v="69143"/>
    <n v="69143"/>
    <n v="69143"/>
    <n v="70364"/>
    <n v="70364"/>
    <n v="70364"/>
    <n v="70364"/>
    <n v="70364"/>
    <n v="70364"/>
    <n v="837044"/>
    <n v="253107.297454596"/>
    <n v="374675.70254540403"/>
  </r>
  <r>
    <s v="PPLETO: TOTAL OPERATING EXPENSE"/>
    <m/>
    <n v="502100"/>
    <s v="STM EXP(EX SDRS.SPP)"/>
    <x v="1"/>
    <s v="0321 - TRIMBLE COUNTY 2 - GENERATION"/>
    <x v="9"/>
    <s v="PNTL: TOTAL NON-LABOR"/>
    <s v="MA41KU"/>
    <s v="MA41KU TC2"/>
    <s v="OTHER"/>
    <s v="P42100: GENERATION"/>
    <n v="69631"/>
    <n v="69631"/>
    <n v="69631"/>
    <n v="69631"/>
    <n v="69631"/>
    <n v="69631"/>
    <n v="69631"/>
    <n v="81719"/>
    <n v="69631"/>
    <n v="69631"/>
    <n v="69631"/>
    <n v="69631"/>
    <n v="847665"/>
    <n v="0"/>
    <n v="635748.75"/>
  </r>
  <r>
    <s v="PPLETO: TOTAL OPERATING EXPENSE"/>
    <m/>
    <n v="510900"/>
    <s v="MTCE SUPER/ENG - STEAM - INDIRECT"/>
    <x v="1"/>
    <s v="0321 - TRIMBLE COUNTY 2 - GENERATION"/>
    <x v="8"/>
    <s v="PLTL: TOTAL LABOR"/>
    <s v="MA40LGE"/>
    <s v="MASS ALLOC 40 BUDGET"/>
    <s v="GEN O M: OTHER"/>
    <s v="P42100: GENERATION"/>
    <n v="70187"/>
    <n v="66750"/>
    <n v="62772"/>
    <n v="65458"/>
    <n v="68095"/>
    <n v="57295"/>
    <n v="66675"/>
    <n v="68800"/>
    <n v="62513"/>
    <n v="71744"/>
    <n v="57823"/>
    <n v="55577"/>
    <n v="773688"/>
    <n v="0"/>
    <n v="580266"/>
  </r>
  <r>
    <s v="PPLETO: TOTAL OPERATING EXPENSE"/>
    <m/>
    <n v="506100"/>
    <s v="MISC STM PWR EXP"/>
    <x v="1"/>
    <s v="0301 - TRIMBLE COUNTY COMMON-GENERATION"/>
    <x v="3"/>
    <s v="PLTL: TOTAL LABOR"/>
    <s v="TCOPSLABR"/>
    <s v="TC Operations Labor"/>
    <s v="GEN OPS: PLANT OPERATION"/>
    <s v="P42100: GENERATION"/>
    <n v="70193"/>
    <n v="62661"/>
    <n v="62927"/>
    <n v="65641"/>
    <n v="64808"/>
    <n v="61235"/>
    <n v="67081"/>
    <n v="68329"/>
    <n v="66162"/>
    <n v="71291"/>
    <n v="55266"/>
    <n v="60802"/>
    <n v="776395"/>
    <n v="234768.11279605498"/>
    <n v="347528.13720394502"/>
  </r>
  <r>
    <s v="PPLETO: TOTAL OPERATING EXPENSE"/>
    <m/>
    <n v="501090"/>
    <s v="FUEL HANDLING"/>
    <x v="1"/>
    <s v="0311 - TRIMBLE COUNTY 1 - GENERATION"/>
    <x v="7"/>
    <s v="PNTL: TOTAL NON-LABOR"/>
    <s v="MA40LGE"/>
    <s v="MASS ALLOC 40 BUDGET"/>
    <s v="GEN O M: OTHER"/>
    <s v="P42100: GENERATION"/>
    <n v="70395"/>
    <n v="80472"/>
    <n v="80472"/>
    <n v="70395"/>
    <n v="70395"/>
    <n v="70395"/>
    <n v="70395"/>
    <n v="70395"/>
    <n v="70395"/>
    <n v="70395"/>
    <n v="70395"/>
    <n v="70395"/>
    <n v="864890"/>
    <n v="648667.5"/>
    <n v="0"/>
  </r>
  <r>
    <s v="PPLETO: TOTAL OPERATING EXPENSE"/>
    <m/>
    <n v="506900"/>
    <s v="MISC STM PWR EXP - INDIRECT"/>
    <x v="1"/>
    <s v="0301 - TRIMBLE COUNTY COMMON-GENERATION"/>
    <x v="3"/>
    <s v="PNTL: TOTAL NON-LABOR"/>
    <s v="MA50COM"/>
    <s v="Mass Allocation 50 "/>
    <s v="OTHER"/>
    <s v="P42100: GENERATION"/>
    <n v="70730"/>
    <n v="85924"/>
    <n v="70464"/>
    <n v="72760"/>
    <n v="70198"/>
    <n v="70674"/>
    <n v="76952"/>
    <n v="70804"/>
    <n v="72682"/>
    <n v="128363"/>
    <n v="71403"/>
    <n v="77370"/>
    <n v="938323"/>
    <n v="283732.275327807"/>
    <n v="420009.974672193"/>
  </r>
  <r>
    <s v="PPLETO: TOTAL OPERATING EXPENSE"/>
    <m/>
    <n v="506100"/>
    <s v="MISC STM PWR EXP"/>
    <x v="1"/>
    <s v="0321 - TRIMBLE COUNTY 2 - GENERATION"/>
    <x v="5"/>
    <s v="PLTL: TOTAL LABOR"/>
    <s v="MA41KU"/>
    <s v="MA41KU TC2"/>
    <s v="OTHER"/>
    <s v="P42100: GENERATION"/>
    <n v="70789"/>
    <n v="70649"/>
    <n v="77447"/>
    <n v="72570"/>
    <n v="68634"/>
    <n v="71562"/>
    <n v="70130"/>
    <n v="75952"/>
    <n v="73223"/>
    <n v="72332"/>
    <n v="68463"/>
    <n v="66431"/>
    <n v="858182"/>
    <n v="0"/>
    <n v="643636.5"/>
  </r>
  <r>
    <s v="PPLETO: TOTAL OPERATING EXPENSE"/>
    <m/>
    <n v="502100"/>
    <s v="STM EXP(EX SDRS.SPP)"/>
    <x v="1"/>
    <s v="0321 - TRIMBLE COUNTY 2 - GENERATION"/>
    <x v="0"/>
    <s v="PNTL: TOTAL NON-LABOR"/>
    <s v="MA41KU"/>
    <s v="MA41KU TC2"/>
    <s v="OTHER"/>
    <s v="P42100: GENERATION"/>
    <n v="71435"/>
    <n v="71435"/>
    <n v="71435"/>
    <n v="71435"/>
    <n v="71435"/>
    <n v="71435"/>
    <n v="71435"/>
    <n v="83764"/>
    <n v="71435"/>
    <n v="71435"/>
    <n v="71435"/>
    <n v="71435"/>
    <n v="869551"/>
    <n v="0"/>
    <n v="652163.25"/>
  </r>
  <r>
    <s v="PPLETO: TOTAL OPERATING EXPENSE"/>
    <m/>
    <n v="510900"/>
    <s v="MTCE SUPER/ENG - STEAM - INDIRECT"/>
    <x v="1"/>
    <s v="0321 - TRIMBLE COUNTY 2 - GENERATION"/>
    <x v="9"/>
    <s v="PLTL: TOTAL LABOR"/>
    <s v="MA40LGE"/>
    <s v="MASS ALLOC 40 BUDGET"/>
    <s v="GEN O M: OTHER"/>
    <s v="P42100: GENERATION"/>
    <n v="71868"/>
    <n v="64659"/>
    <n v="64224"/>
    <n v="66903"/>
    <n v="65860"/>
    <n v="62119"/>
    <n v="67987"/>
    <n v="70316"/>
    <n v="67565"/>
    <n v="73300"/>
    <n v="55321"/>
    <n v="60073"/>
    <n v="790195"/>
    <n v="0"/>
    <n v="592646.25"/>
  </r>
  <r>
    <s v="PPLETO: TOTAL OPERATING EXPENSE"/>
    <m/>
    <n v="408106"/>
    <s v="FICA TAX"/>
    <x v="1"/>
    <s v="0321 - TRIMBLE COUNTY 2 - GENERATION"/>
    <x v="8"/>
    <s v="PLTL: TOTAL LABOR"/>
    <s v="MA41KU"/>
    <s v="MA41KU TC2"/>
    <s v="OTHER"/>
    <s v="P42100: GENERATION"/>
    <n v="71978"/>
    <n v="68191"/>
    <n v="64414"/>
    <n v="67119"/>
    <n v="69804"/>
    <n v="58781"/>
    <n v="68350"/>
    <n v="70228"/>
    <n v="64053"/>
    <n v="73230"/>
    <n v="59604"/>
    <n v="57447"/>
    <n v="793199"/>
    <n v="0"/>
    <n v="594899.25"/>
  </r>
  <r>
    <s v="PPLETO: TOTAL OPERATING EXPENSE"/>
    <m/>
    <n v="514100"/>
    <s v="MTCE-MISC/STM PLANT"/>
    <x v="1"/>
    <s v="0301 - TRIMBLE COUNTY COMMON-GENERATION"/>
    <x v="5"/>
    <s v="PNTL: TOTAL NON-LABOR"/>
    <s v="TCTOOLS"/>
    <s v="Tools / Consumables"/>
    <s v="GEN MTC: ALL OTHER MAINT."/>
    <s v="P42100: GENERATION"/>
    <n v="72166"/>
    <n v="72166"/>
    <n v="72166"/>
    <n v="72166"/>
    <n v="72166"/>
    <n v="72166"/>
    <n v="72166"/>
    <n v="72166"/>
    <n v="72166"/>
    <n v="72166"/>
    <n v="72166"/>
    <n v="72166"/>
    <n v="865994"/>
    <n v="261861.26530014598"/>
    <n v="387634.23469985399"/>
  </r>
  <r>
    <s v="PPLETO: TOTAL OPERATING EXPENSE"/>
    <m/>
    <n v="514100"/>
    <s v="MTCE-MISC/STM PLANT"/>
    <x v="1"/>
    <s v="0301 - TRIMBLE COUNTY COMMON-GENERATION"/>
    <x v="6"/>
    <s v="PNTL: TOTAL NON-LABOR"/>
    <s v="TCTOOLS"/>
    <s v="Tools / Consumables"/>
    <s v="GEN MTC: ALL OTHER MAINT."/>
    <s v="P42100: GENERATION"/>
    <n v="72166"/>
    <n v="72166"/>
    <n v="72166"/>
    <n v="72166"/>
    <n v="72166"/>
    <n v="72166"/>
    <n v="72166"/>
    <n v="72166"/>
    <n v="72166"/>
    <n v="72166"/>
    <n v="72166"/>
    <n v="72166"/>
    <n v="865994"/>
    <n v="261861.26530014598"/>
    <n v="387634.23469985399"/>
  </r>
  <r>
    <s v="PPLETO: TOTAL OPERATING EXPENSE"/>
    <m/>
    <n v="514100"/>
    <s v="MTCE-MISC/STM PLANT"/>
    <x v="1"/>
    <s v="0301 - TRIMBLE COUNTY COMMON-GENERATION"/>
    <x v="7"/>
    <s v="PNTL: TOTAL NON-LABOR"/>
    <s v="TCTOOLS"/>
    <s v="Tools / Consumables"/>
    <s v="GEN MTC: ALL OTHER MAINT."/>
    <s v="P42100: GENERATION"/>
    <n v="72166"/>
    <n v="72166"/>
    <n v="72166"/>
    <n v="72166"/>
    <n v="72166"/>
    <n v="72166"/>
    <n v="72166"/>
    <n v="72166"/>
    <n v="72166"/>
    <n v="72166"/>
    <n v="72166"/>
    <n v="72166"/>
    <n v="865994"/>
    <n v="261861.26530014598"/>
    <n v="387634.23469985399"/>
  </r>
  <r>
    <s v="PPLETO: TOTAL OPERATING EXPENSE"/>
    <m/>
    <n v="514100"/>
    <s v="MTCE-MISC/STM PLANT"/>
    <x v="1"/>
    <s v="0301 - TRIMBLE COUNTY COMMON-GENERATION"/>
    <x v="8"/>
    <s v="PNTL: TOTAL NON-LABOR"/>
    <s v="TCTOOLS"/>
    <s v="Tools / Consumables"/>
    <s v="GEN MTC: ALL OTHER MAINT."/>
    <s v="P42100: GENERATION"/>
    <n v="72166"/>
    <n v="72166"/>
    <n v="72166"/>
    <n v="72166"/>
    <n v="72166"/>
    <n v="72166"/>
    <n v="72166"/>
    <n v="72166"/>
    <n v="72166"/>
    <n v="72166"/>
    <n v="72166"/>
    <n v="72166"/>
    <n v="865994"/>
    <n v="261861.26530014598"/>
    <n v="387634.23469985399"/>
  </r>
  <r>
    <s v="PPLETO: TOTAL OPERATING EXPENSE"/>
    <m/>
    <n v="514100"/>
    <s v="MTCE-MISC/STM PLANT"/>
    <x v="1"/>
    <s v="0301 - TRIMBLE COUNTY COMMON-GENERATION"/>
    <x v="9"/>
    <s v="PNTL: TOTAL NON-LABOR"/>
    <s v="TCTOOLS"/>
    <s v="Tools / Consumables"/>
    <s v="GEN MTC: ALL OTHER MAINT."/>
    <s v="P42100: GENERATION"/>
    <n v="72166"/>
    <n v="72166"/>
    <n v="72166"/>
    <n v="72166"/>
    <n v="72166"/>
    <n v="72166"/>
    <n v="72166"/>
    <n v="72166"/>
    <n v="72166"/>
    <n v="72166"/>
    <n v="72166"/>
    <n v="72166"/>
    <n v="865994"/>
    <n v="261861.26530014598"/>
    <n v="387634.23469985399"/>
  </r>
  <r>
    <s v="PPLETO: TOTAL OPERATING EXPENSE"/>
    <m/>
    <n v="506100"/>
    <s v="MISC STM PWR EXP"/>
    <x v="1"/>
    <s v="0301 - TRIMBLE COUNTY COMMON-GENERATION"/>
    <x v="4"/>
    <s v="PLTL: TOTAL LABOR"/>
    <s v="TCOPSLABR"/>
    <s v="TC Operations Labor"/>
    <s v="GEN OPS: PLANT OPERATION"/>
    <s v="P42100: GENERATION"/>
    <n v="72301"/>
    <n v="64543"/>
    <n v="64816"/>
    <n v="67612"/>
    <n v="66754"/>
    <n v="63074"/>
    <n v="69096"/>
    <n v="70381"/>
    <n v="68149"/>
    <n v="73432"/>
    <n v="56925"/>
    <n v="62628"/>
    <n v="799711"/>
    <n v="241818.45871269898"/>
    <n v="357964.79128730099"/>
  </r>
  <r>
    <s v="PPLETO: TOTAL OPERATING EXPENSE"/>
    <m/>
    <n v="501090"/>
    <s v="FUEL HANDLING"/>
    <x v="1"/>
    <s v="0311 - TRIMBLE COUNTY 1 - GENERATION"/>
    <x v="8"/>
    <s v="PNTL: TOTAL NON-LABOR"/>
    <s v="MA40LGE"/>
    <s v="MASS ALLOC 40 BUDGET"/>
    <s v="GEN O M: OTHER"/>
    <s v="P42100: GENERATION"/>
    <n v="72325"/>
    <n v="72325"/>
    <n v="82403"/>
    <n v="72325"/>
    <n v="82403"/>
    <n v="72325"/>
    <n v="72325"/>
    <n v="72325"/>
    <n v="72325"/>
    <n v="72325"/>
    <n v="72325"/>
    <n v="72325"/>
    <n v="888055"/>
    <n v="666041.25"/>
    <n v="0"/>
  </r>
  <r>
    <s v="PPLETO: TOTAL OPERATING EXPENSE"/>
    <m/>
    <n v="506100"/>
    <s v="MISC STM PWR EXP"/>
    <x v="1"/>
    <s v="0321 - TRIMBLE COUNTY 2 - GENERATION"/>
    <x v="6"/>
    <s v="PLTL: TOTAL LABOR"/>
    <s v="MA41KU"/>
    <s v="MA41KU TC2"/>
    <s v="OTHER"/>
    <s v="P42100: GENERATION"/>
    <n v="72529"/>
    <n v="72391"/>
    <n v="79333"/>
    <n v="71232"/>
    <n v="73210"/>
    <n v="73153"/>
    <n v="68595"/>
    <n v="81770"/>
    <n v="75944"/>
    <n v="73981"/>
    <n v="71011"/>
    <n v="64623"/>
    <n v="877773"/>
    <n v="0"/>
    <n v="658329.75"/>
  </r>
  <r>
    <s v="PPLETO: TOTAL OPERATING EXPENSE"/>
    <m/>
    <n v="506900"/>
    <s v="MISC STM PWR EXP - INDIRECT"/>
    <x v="1"/>
    <s v="0301 - TRIMBLE COUNTY COMMON-GENERATION"/>
    <x v="4"/>
    <s v="PNTL: TOTAL NON-LABOR"/>
    <s v="MA50COM"/>
    <s v="Mass Allocation 50 "/>
    <s v="OTHER"/>
    <s v="P42100: GENERATION"/>
    <n v="72875"/>
    <n v="88373"/>
    <n v="72593"/>
    <n v="74968"/>
    <n v="72322"/>
    <n v="72808"/>
    <n v="79285"/>
    <n v="72943"/>
    <n v="74871"/>
    <n v="132232"/>
    <n v="73586"/>
    <n v="79732"/>
    <n v="966588"/>
    <n v="292279.11129169201"/>
    <n v="432661.88870830799"/>
  </r>
  <r>
    <s v="PPLETO: TOTAL OPERATING EXPENSE"/>
    <m/>
    <n v="506100"/>
    <s v="MISC STM PWR EXP"/>
    <x v="1"/>
    <s v="0321 - TRIMBLE COUNTY 2 - GENERATION"/>
    <x v="7"/>
    <s v="PLTL: TOTAL LABOR"/>
    <s v="MA40LGE"/>
    <s v="MASS ALLOC 40 BUDGET"/>
    <s v="GEN O M: OTHER"/>
    <s v="P42100: GENERATION"/>
    <n v="72968"/>
    <n v="68887"/>
    <n v="75593"/>
    <n v="64084"/>
    <n v="73668"/>
    <n v="70733"/>
    <n v="65484"/>
    <n v="77833"/>
    <n v="67578"/>
    <n v="74294"/>
    <n v="67829"/>
    <n v="58084"/>
    <n v="837037"/>
    <n v="0"/>
    <n v="627777.75"/>
  </r>
  <r>
    <s v="PPLETO: TOTAL OPERATING EXPENSE"/>
    <m/>
    <n v="502100"/>
    <s v="STM EXP(EX SDRS.SPP)"/>
    <x v="1"/>
    <s v="0321 - TRIMBLE COUNTY 2 - GENERATION"/>
    <x v="1"/>
    <s v="PNTL: TOTAL NON-LABOR"/>
    <s v="MA41KU"/>
    <s v="MA41KU TC2"/>
    <s v="OTHER"/>
    <s v="P42100: GENERATION"/>
    <n v="73287"/>
    <n v="73287"/>
    <n v="73287"/>
    <n v="73287"/>
    <n v="73287"/>
    <n v="73287"/>
    <n v="73287"/>
    <n v="85863"/>
    <n v="73287"/>
    <n v="73287"/>
    <n v="73287"/>
    <n v="73287"/>
    <n v="892024"/>
    <n v="0"/>
    <n v="669018"/>
  </r>
  <r>
    <s v="PPLETO: TOTAL OPERATING EXPENSE"/>
    <m/>
    <n v="514100"/>
    <s v="MTCE-MISC/STM PLANT"/>
    <x v="1"/>
    <s v="0301 - TRIMBLE COUNTY COMMON-GENERATION"/>
    <x v="0"/>
    <s v="PNTL: TOTAL NON-LABOR"/>
    <s v="TCTOOLS"/>
    <s v="Tools / Consumables"/>
    <s v="GEN MTC: ALL OTHER MAINT."/>
    <s v="P42100: GENERATION"/>
    <n v="73760"/>
    <n v="73760"/>
    <n v="73760"/>
    <n v="73760"/>
    <n v="73760"/>
    <n v="73760"/>
    <n v="73760"/>
    <n v="73760"/>
    <n v="73760"/>
    <n v="73760"/>
    <n v="73760"/>
    <n v="73760"/>
    <n v="885114"/>
    <n v="267642.81504822598"/>
    <n v="396192.68495177402"/>
  </r>
  <r>
    <s v="PPLETO: TOTAL OPERATING EXPENSE"/>
    <m/>
    <n v="506100"/>
    <s v="MISC STM PWR EXP"/>
    <x v="1"/>
    <s v="0301 - TRIMBLE COUNTY COMMON-GENERATION"/>
    <x v="8"/>
    <s v="PNTL: TOTAL NON-LABOR"/>
    <s v="TCADMIN"/>
    <s v="Admin Support - 002650"/>
    <s v="GEN OPS: PLANT OPERATION"/>
    <s v="P42100: GENERATION"/>
    <n v="73775"/>
    <n v="73775"/>
    <n v="73775"/>
    <n v="73775"/>
    <n v="73775"/>
    <n v="73775"/>
    <n v="73775"/>
    <n v="73775"/>
    <n v="73775"/>
    <n v="73775"/>
    <n v="73775"/>
    <n v="73775"/>
    <n v="885302"/>
    <n v="267699.66292231798"/>
    <n v="396276.83707768202"/>
  </r>
  <r>
    <s v="PPLETO: TOTAL OPERATING EXPENSE"/>
    <m/>
    <n v="510900"/>
    <s v="MTCE SUPER/ENG - STEAM - INDIRECT"/>
    <x v="1"/>
    <s v="0321 - TRIMBLE COUNTY 2 - GENERATION"/>
    <x v="0"/>
    <s v="PLTL: TOTAL LABOR"/>
    <s v="MA40LGE"/>
    <s v="MASS ALLOC 40 BUDGET"/>
    <s v="GEN O M: OTHER"/>
    <s v="P42100: GENERATION"/>
    <n v="74024"/>
    <n v="66599"/>
    <n v="66150"/>
    <n v="68910"/>
    <n v="67836"/>
    <n v="63983"/>
    <n v="70027"/>
    <n v="72426"/>
    <n v="69592"/>
    <n v="75499"/>
    <n v="56980"/>
    <n v="61875"/>
    <n v="813901"/>
    <n v="0"/>
    <n v="610425.75"/>
  </r>
  <r>
    <s v="PPLETO: TOTAL OPERATING EXPENSE"/>
    <m/>
    <n v="408106"/>
    <s v="FICA TAX"/>
    <x v="1"/>
    <s v="0321 - TRIMBLE COUNTY 2 - GENERATION"/>
    <x v="9"/>
    <s v="PLTL: TOTAL LABOR"/>
    <s v="MA41KU"/>
    <s v="MA41KU TC2"/>
    <s v="OTHER"/>
    <s v="P42100: GENERATION"/>
    <n v="74226"/>
    <n v="66554"/>
    <n v="66398"/>
    <n v="69149"/>
    <n v="68121"/>
    <n v="64260"/>
    <n v="70334"/>
    <n v="72357"/>
    <n v="69752"/>
    <n v="75436"/>
    <n v="57585"/>
    <n v="62726"/>
    <n v="816896"/>
    <n v="0"/>
    <n v="612672"/>
  </r>
  <r>
    <s v="PPLETO: TOTAL OPERATING EXPENSE"/>
    <m/>
    <n v="501090"/>
    <s v="FUEL HANDLING"/>
    <x v="1"/>
    <s v="0311 - TRIMBLE COUNTY 1 - GENERATION"/>
    <x v="9"/>
    <s v="PNTL: TOTAL NON-LABOR"/>
    <s v="MA40LGE"/>
    <s v="MASS ALLOC 40 BUDGET"/>
    <s v="GEN O M: OTHER"/>
    <s v="P42100: GENERATION"/>
    <n v="74317"/>
    <n v="84394"/>
    <n v="84394"/>
    <n v="74317"/>
    <n v="74317"/>
    <n v="74317"/>
    <n v="74317"/>
    <n v="74317"/>
    <n v="74317"/>
    <n v="74317"/>
    <n v="74317"/>
    <n v="74317"/>
    <n v="911956"/>
    <n v="683967"/>
    <n v="0"/>
  </r>
  <r>
    <s v="PPLETO: TOTAL OPERATING EXPENSE"/>
    <m/>
    <n v="502100"/>
    <s v="STM EXP(EX SDRS.SPP)"/>
    <x v="1"/>
    <s v="0301 - TRIMBLE COUNTY COMMON-GENERATION"/>
    <x v="5"/>
    <s v="PNTL: TOTAL NON-LABOR"/>
    <s v="TC-PWOPS"/>
    <s v="TC PWS OPERATIONS"/>
    <s v="GEN OPS: PROCESS WATER"/>
    <s v="P42100: GENERATION"/>
    <n v="74405"/>
    <n v="74405"/>
    <n v="74405"/>
    <n v="74405"/>
    <n v="74405"/>
    <n v="74405"/>
    <n v="76786"/>
    <n v="76786"/>
    <n v="76786"/>
    <n v="76786"/>
    <n v="76786"/>
    <n v="76786"/>
    <n v="907144"/>
    <n v="274304.29731549596"/>
    <n v="406053.70268450404"/>
  </r>
  <r>
    <s v="PPLETO: TOTAL OPERATING EXPENSE"/>
    <m/>
    <n v="506100"/>
    <s v="MISC STM PWR EXP"/>
    <x v="1"/>
    <s v="0301 - TRIMBLE COUNTY COMMON-GENERATION"/>
    <x v="9"/>
    <s v="PNTL: TOTAL NON-LABOR"/>
    <s v="TCADMIN"/>
    <s v="Admin Support - 002650"/>
    <s v="GEN OPS: PLANT OPERATION"/>
    <s v="P42100: GENERATION"/>
    <n v="74816"/>
    <n v="74816"/>
    <n v="74816"/>
    <n v="74816"/>
    <n v="74816"/>
    <n v="74816"/>
    <n v="74816"/>
    <n v="74816"/>
    <n v="74816"/>
    <n v="74816"/>
    <n v="74816"/>
    <n v="74816"/>
    <n v="897794"/>
    <n v="271477.02272634598"/>
    <n v="401868.47727365402"/>
  </r>
  <r>
    <s v="PPLETO: TOTAL OPERATING EXPENSE"/>
    <m/>
    <n v="502100"/>
    <s v="STM EXP(EX SDRS.SPP)"/>
    <x v="1"/>
    <s v="0321 - TRIMBLE COUNTY 2 - GENERATION"/>
    <x v="2"/>
    <s v="PNTL: TOTAL NON-LABOR"/>
    <s v="MA41KU"/>
    <s v="MA41KU TC2"/>
    <s v="OTHER"/>
    <s v="P42100: GENERATION"/>
    <n v="75188"/>
    <n v="75188"/>
    <n v="75188"/>
    <n v="75188"/>
    <n v="75188"/>
    <n v="75188"/>
    <n v="75188"/>
    <n v="88015"/>
    <n v="75188"/>
    <n v="75188"/>
    <n v="75188"/>
    <n v="75188"/>
    <n v="915082"/>
    <n v="0"/>
    <n v="686311.5"/>
  </r>
  <r>
    <s v="PPLETO: TOTAL OPERATING EXPENSE"/>
    <m/>
    <n v="514100"/>
    <s v="MTCE-MISC/STM PLANT"/>
    <x v="1"/>
    <s v="0301 - TRIMBLE COUNTY COMMON-GENERATION"/>
    <x v="1"/>
    <s v="PNTL: TOTAL NON-LABOR"/>
    <s v="TCTOOLS"/>
    <s v="Tools / Consumables"/>
    <s v="GEN MTC: ALL OTHER MAINT."/>
    <s v="P42100: GENERATION"/>
    <n v="75389"/>
    <n v="75389"/>
    <n v="75389"/>
    <n v="75389"/>
    <n v="75389"/>
    <n v="75389"/>
    <n v="75389"/>
    <n v="75389"/>
    <n v="75389"/>
    <n v="75389"/>
    <n v="75389"/>
    <n v="75389"/>
    <n v="904671"/>
    <n v="273556.50586533902"/>
    <n v="404946.74413466098"/>
  </r>
  <r>
    <s v="PPLETO: TOTAL OPERATING EXPENSE"/>
    <m/>
    <n v="408106"/>
    <s v="FICA TAX"/>
    <x v="1"/>
    <s v="0321 - TRIMBLE COUNTY 2 - GENERATION"/>
    <x v="0"/>
    <s v="PLTL: TOTAL LABOR"/>
    <s v="MA41KU"/>
    <s v="MA41KU TC2"/>
    <s v="OTHER"/>
    <s v="P42100: GENERATION"/>
    <n v="75527"/>
    <n v="67716"/>
    <n v="67557"/>
    <n v="70350"/>
    <n v="69298"/>
    <n v="65365"/>
    <n v="71540"/>
    <n v="73607"/>
    <n v="70962"/>
    <n v="76737"/>
    <n v="58582"/>
    <n v="63786"/>
    <n v="831027"/>
    <n v="0"/>
    <n v="623270.25"/>
  </r>
  <r>
    <s v="PPLETO: TOTAL OPERATING EXPENSE"/>
    <m/>
    <n v="510900"/>
    <s v="MTCE SUPER/ENG - STEAM - INDIRECT"/>
    <x v="1"/>
    <s v="0321 - TRIMBLE COUNTY 2 - GENERATION"/>
    <x v="1"/>
    <s v="PLTL: TOTAL LABOR"/>
    <s v="MA40LGE"/>
    <s v="MASS ALLOC 40 BUDGET"/>
    <s v="GEN O M: OTHER"/>
    <s v="P42100: GENERATION"/>
    <n v="76244"/>
    <n v="68597"/>
    <n v="68135"/>
    <n v="70977"/>
    <n v="69871"/>
    <n v="65902"/>
    <n v="72128"/>
    <n v="74598"/>
    <n v="71679"/>
    <n v="77764"/>
    <n v="58690"/>
    <n v="63732"/>
    <n v="838318"/>
    <n v="0"/>
    <n v="628738.5"/>
  </r>
  <r>
    <s v="PPLETO: TOTAL OPERATING EXPENSE"/>
    <m/>
    <n v="501090"/>
    <s v="FUEL HANDLING"/>
    <x v="1"/>
    <s v="0311 - TRIMBLE COUNTY 1 - GENERATION"/>
    <x v="0"/>
    <s v="PNTL: TOTAL NON-LABOR"/>
    <s v="MA40LGE"/>
    <s v="MASS ALLOC 40 BUDGET"/>
    <s v="GEN O M: OTHER"/>
    <s v="P42100: GENERATION"/>
    <n v="76445"/>
    <n v="86725"/>
    <n v="86725"/>
    <n v="76445"/>
    <n v="76445"/>
    <n v="76445"/>
    <n v="76445"/>
    <n v="76445"/>
    <n v="76445"/>
    <n v="76445"/>
    <n v="76445"/>
    <n v="76445"/>
    <n v="937904"/>
    <n v="703428"/>
    <n v="0"/>
  </r>
  <r>
    <s v="PPLETO: TOTAL OPERATING EXPENSE"/>
    <m/>
    <n v="510100"/>
    <s v="MTCE SUPER/ENG - STEAM"/>
    <x v="1"/>
    <s v="0301 - TRIMBLE COUNTY COMMON-GENERATION"/>
    <x v="5"/>
    <s v="PLTL: TOTAL LABOR"/>
    <s v="TCMNTLABR"/>
    <s v="TC Maintenance Labor"/>
    <s v="GEN MTC: ALL OTHER MAINT."/>
    <s v="P42100: GENERATION"/>
    <n v="76572"/>
    <n v="76760"/>
    <n v="83794"/>
    <n v="78239"/>
    <n v="73737"/>
    <n v="76890"/>
    <n v="75079"/>
    <n v="82219"/>
    <n v="79011"/>
    <n v="78129"/>
    <n v="73278"/>
    <n v="69997"/>
    <n v="923705"/>
    <n v="279312.05073484499"/>
    <n v="413466.69926515501"/>
  </r>
  <r>
    <s v="PPLETO: TOTAL OPERATING EXPENSE"/>
    <m/>
    <n v="506100"/>
    <s v="MISC STM PWR EXP"/>
    <x v="1"/>
    <s v="0301 - TRIMBLE COUNTY COMMON-GENERATION"/>
    <x v="0"/>
    <s v="PNTL: TOTAL NON-LABOR"/>
    <s v="TCADMIN"/>
    <s v="Admin Support - 002650"/>
    <s v="GEN OPS: PLANT OPERATION"/>
    <s v="P42100: GENERATION"/>
    <n v="76731"/>
    <n v="76731"/>
    <n v="76731"/>
    <n v="76731"/>
    <n v="76731"/>
    <n v="76731"/>
    <n v="76731"/>
    <n v="76731"/>
    <n v="76731"/>
    <n v="76731"/>
    <n v="76731"/>
    <n v="76731"/>
    <n v="920776"/>
    <n v="278426.372951784"/>
    <n v="412155.627048216"/>
  </r>
  <r>
    <s v="PPLETO: TOTAL OPERATING EXPENSE"/>
    <m/>
    <n v="502100"/>
    <s v="STM EXP(EX SDRS.SPP)"/>
    <x v="1"/>
    <s v="0301 - TRIMBLE COUNTY COMMON-GENERATION"/>
    <x v="6"/>
    <s v="PNTL: TOTAL NON-LABOR"/>
    <s v="TC-PWOPS"/>
    <s v="TC PWS OPERATIONS"/>
    <s v="GEN OPS: PROCESS WATER"/>
    <s v="P42100: GENERATION"/>
    <n v="76786"/>
    <n v="76786"/>
    <n v="76786"/>
    <n v="76786"/>
    <n v="76786"/>
    <n v="76786"/>
    <n v="76786"/>
    <n v="76786"/>
    <n v="76786"/>
    <n v="76786"/>
    <n v="76786"/>
    <n v="76786"/>
    <n v="921430"/>
    <n v="278624.13098187"/>
    <n v="412448.36901813"/>
  </r>
  <r>
    <s v="PPLETO: TOTAL OPERATING EXPENSE"/>
    <m/>
    <n v="512100"/>
    <s v="MTCE-BOILER PLANT"/>
    <x v="1"/>
    <s v="0301 - TRIMBLE COUNTY COMMON-GENERATION"/>
    <x v="5"/>
    <s v="PNTL: TOTAL NON-LABOR"/>
    <s v="TC000PLT"/>
    <s v="General Plant"/>
    <s v="GEN MTC: ALL OTHER MAINT."/>
    <s v="P42100: GENERATION"/>
    <n v="76883"/>
    <n v="76883"/>
    <n v="56883"/>
    <n v="42883"/>
    <n v="42883"/>
    <n v="42883"/>
    <n v="43984"/>
    <n v="43984"/>
    <n v="43984"/>
    <n v="43984"/>
    <n v="57984"/>
    <n v="77984"/>
    <n v="651202"/>
    <n v="196911.96438541799"/>
    <n v="291489.53561458201"/>
  </r>
  <r>
    <s v="PPLETO: TOTAL OPERATING EXPENSE"/>
    <m/>
    <n v="926003"/>
    <s v="MEDICAL INSURANCE EXPENSE - BURDENS"/>
    <x v="1"/>
    <s v="0321 - TRIMBLE COUNTY 2 - GENERATION"/>
    <x v="5"/>
    <s v="PLTL: TOTAL LABOR"/>
    <s v="MA41KU"/>
    <s v="MA41KU TC2"/>
    <s v="OTHER"/>
    <s v="P42100: GENERATION"/>
    <n v="76931"/>
    <n v="77163"/>
    <n v="84217"/>
    <n v="78820"/>
    <n v="74447"/>
    <n v="77661"/>
    <n v="76001"/>
    <n v="83267"/>
    <n v="79586"/>
    <n v="78878"/>
    <n v="73922"/>
    <n v="71322"/>
    <n v="932215"/>
    <n v="0"/>
    <n v="699161.25"/>
  </r>
  <r>
    <s v="PPLETO: TOTAL OPERATING EXPENSE"/>
    <m/>
    <n v="514100"/>
    <s v="MTCE-MISC/STM PLANT"/>
    <x v="1"/>
    <s v="0301 - TRIMBLE COUNTY COMMON-GENERATION"/>
    <x v="2"/>
    <s v="PNTL: TOTAL NON-LABOR"/>
    <s v="TCTOOLS"/>
    <s v="Tools / Consumables"/>
    <s v="GEN MTC: ALL OTHER MAINT."/>
    <s v="P42100: GENERATION"/>
    <n v="77055"/>
    <n v="77055"/>
    <n v="77055"/>
    <n v="77055"/>
    <n v="77055"/>
    <n v="77055"/>
    <n v="77055"/>
    <n v="77055"/>
    <n v="77055"/>
    <n v="77055"/>
    <n v="77055"/>
    <n v="77055"/>
    <n v="924663"/>
    <n v="279601.73298686696"/>
    <n v="413895.51701313304"/>
  </r>
  <r>
    <s v="PPLETO: TOTAL OPERATING EXPENSE"/>
    <m/>
    <n v="502100"/>
    <s v="STM EXP(EX SDRS.SPP)"/>
    <x v="1"/>
    <s v="0321 - TRIMBLE COUNTY 2 - GENERATION"/>
    <x v="3"/>
    <s v="PNTL: TOTAL NON-LABOR"/>
    <s v="MA41KU"/>
    <s v="MA41KU TC2"/>
    <s v="OTHER"/>
    <s v="P42100: GENERATION"/>
    <n v="77141"/>
    <n v="77141"/>
    <n v="77141"/>
    <n v="77141"/>
    <n v="77141"/>
    <n v="77141"/>
    <n v="77141"/>
    <n v="90224"/>
    <n v="77141"/>
    <n v="77141"/>
    <n v="77141"/>
    <n v="77141"/>
    <n v="938775"/>
    <n v="0"/>
    <n v="704081.25"/>
  </r>
  <r>
    <s v="PPLETO: TOTAL OPERATING EXPENSE"/>
    <m/>
    <n v="506900"/>
    <s v="MISC STM PWR EXP - INDIRECT"/>
    <x v="1"/>
    <s v="0301 - TRIMBLE COUNTY COMMON-GENERATION"/>
    <x v="5"/>
    <s v="PLTL: TOTAL LABOR"/>
    <s v="MA50COM"/>
    <s v="Mass Allocation 50 "/>
    <s v="OTHER"/>
    <s v="P42100: GENERATION"/>
    <n v="77453"/>
    <n v="77588"/>
    <n v="84580"/>
    <n v="78867"/>
    <n v="74252"/>
    <n v="77377"/>
    <n v="75479"/>
    <n v="82734"/>
    <n v="79397"/>
    <n v="78552"/>
    <n v="73508"/>
    <n v="70184"/>
    <n v="929972"/>
    <n v="281207.08066534798"/>
    <n v="416271.91933465202"/>
  </r>
  <r>
    <s v="PPLETO: TOTAL OPERATING EXPENSE"/>
    <m/>
    <n v="513100"/>
    <s v="MTCE-ELECTRIC PLANT"/>
    <x v="1"/>
    <s v="0301 - TRIMBLE COUNTY COMMON-GENERATION"/>
    <x v="5"/>
    <s v="PLTL: TOTAL LABOR"/>
    <s v="TCMNTLABR"/>
    <s v="TC Maintenance Labor"/>
    <s v="GEN MTC: ALL OTHER MAINT."/>
    <s v="P42100: GENERATION"/>
    <n v="77710"/>
    <n v="77557"/>
    <n v="85050"/>
    <n v="79869"/>
    <n v="75691"/>
    <n v="78950"/>
    <n v="77533"/>
    <n v="83609"/>
    <n v="80576"/>
    <n v="79731"/>
    <n v="75480"/>
    <n v="73923"/>
    <n v="945678"/>
    <n v="285956.29721050197"/>
    <n v="423302.20278949803"/>
  </r>
  <r>
    <s v="PPLETO: TOTAL OPERATING EXPENSE"/>
    <m/>
    <n v="408106"/>
    <s v="FICA TAX"/>
    <x v="1"/>
    <s v="0321 - TRIMBLE COUNTY 2 - GENERATION"/>
    <x v="1"/>
    <s v="PLTL: TOTAL LABOR"/>
    <s v="MA41KU"/>
    <s v="MA41KU TC2"/>
    <s v="OTHER"/>
    <s v="P42100: GENERATION"/>
    <n v="77793"/>
    <n v="69747"/>
    <n v="69584"/>
    <n v="72461"/>
    <n v="71377"/>
    <n v="67326"/>
    <n v="73686"/>
    <n v="75815"/>
    <n v="73091"/>
    <n v="79039"/>
    <n v="60339"/>
    <n v="65700"/>
    <n v="855958"/>
    <n v="0"/>
    <n v="641968.5"/>
  </r>
  <r>
    <s v="PPLETO: TOTAL OPERATING EXPENSE"/>
    <m/>
    <n v="512100"/>
    <s v="MTCE-BOILER PLANT"/>
    <x v="1"/>
    <s v="0301 - TRIMBLE COUNTY COMMON-GENERATION"/>
    <x v="6"/>
    <s v="PNTL: TOTAL NON-LABOR"/>
    <s v="TC000PLT"/>
    <s v="General Plant"/>
    <s v="GEN MTC: ALL OTHER MAINT."/>
    <s v="P42100: GENERATION"/>
    <n v="77984"/>
    <n v="77984"/>
    <n v="57984"/>
    <n v="43984"/>
    <n v="43984"/>
    <n v="43984"/>
    <n v="43984"/>
    <n v="68984"/>
    <n v="43984"/>
    <n v="43984"/>
    <n v="57984"/>
    <n v="77984"/>
    <n v="682808"/>
    <n v="206469.05964367199"/>
    <n v="305636.94035632804"/>
  </r>
  <r>
    <s v="PPLETO: TOTAL OPERATING EXPENSE"/>
    <m/>
    <n v="500100"/>
    <s v="OPER SUPER/ENG"/>
    <x v="1"/>
    <s v="0301 - TRIMBLE COUNTY COMMON-GENERATION"/>
    <x v="5"/>
    <s v="PLTL: TOTAL LABOR"/>
    <s v="TCMNTLABR"/>
    <s v="TC Maintenance Labor"/>
    <s v="GEN MTC: ALL OTHER MAINT."/>
    <s v="P42100: GENERATION"/>
    <n v="78157"/>
    <n v="78246"/>
    <n v="85533"/>
    <n v="79998"/>
    <n v="75517"/>
    <n v="78755"/>
    <n v="77029"/>
    <n v="83971"/>
    <n v="80764"/>
    <n v="79876"/>
    <n v="75127"/>
    <n v="72298"/>
    <n v="945272"/>
    <n v="285833.529993048"/>
    <n v="423120.470006952"/>
  </r>
  <r>
    <s v="PPLETO: TOTAL OPERATING EXPENSE"/>
    <m/>
    <n v="512100"/>
    <s v="MTCE-BOILER PLANT"/>
    <x v="1"/>
    <s v="0301 - TRIMBLE COUNTY COMMON-GENERATION"/>
    <x v="7"/>
    <s v="PNTL: TOTAL NON-LABOR"/>
    <s v="TC000CHG"/>
    <s v="Coal Handling - 002650"/>
    <s v="GEN MTC: FUEL HANDLING"/>
    <s v="P42100: GENERATION"/>
    <n v="78440"/>
    <n v="52940"/>
    <n v="59032"/>
    <n v="52940"/>
    <n v="52440"/>
    <n v="58532"/>
    <n v="55440"/>
    <n v="133015"/>
    <n v="266146"/>
    <n v="74930"/>
    <n v="77440"/>
    <n v="58532"/>
    <n v="1019826"/>
    <n v="308377.34065823397"/>
    <n v="456492.15934176603"/>
  </r>
  <r>
    <s v="PPLETO: TOTAL OPERATING EXPENSE"/>
    <m/>
    <n v="510100"/>
    <s v="MTCE SUPER/ENG - STEAM"/>
    <x v="1"/>
    <s v="0301 - TRIMBLE COUNTY COMMON-GENERATION"/>
    <x v="6"/>
    <s v="PLTL: TOTAL LABOR"/>
    <s v="TCMNTLABR"/>
    <s v="TC Maintenance Labor"/>
    <s v="GEN MTC: ALL OTHER MAINT."/>
    <s v="P42100: GENERATION"/>
    <n v="78479"/>
    <n v="78686"/>
    <n v="85874"/>
    <n v="76816"/>
    <n v="78819"/>
    <n v="78715"/>
    <n v="73500"/>
    <n v="88663"/>
    <n v="82041"/>
    <n v="80016"/>
    <n v="76122"/>
    <n v="68176"/>
    <n v="945907"/>
    <n v="286025.54275926301"/>
    <n v="423404.70724073699"/>
  </r>
  <r>
    <s v="PPLETO: TOTAL OPERATING EXPENSE"/>
    <m/>
    <n v="510900"/>
    <s v="MTCE SUPER/ENG - STEAM - INDIRECT"/>
    <x v="1"/>
    <s v="0321 - TRIMBLE COUNTY 2 - GENERATION"/>
    <x v="2"/>
    <s v="PLTL: TOTAL LABOR"/>
    <s v="MA40LGE"/>
    <s v="MASS ALLOC 40 BUDGET"/>
    <s v="GEN O M: OTHER"/>
    <s v="P42100: GENERATION"/>
    <n v="78530"/>
    <n v="70653"/>
    <n v="70177"/>
    <n v="73104"/>
    <n v="71965"/>
    <n v="67878"/>
    <n v="74290"/>
    <n v="76835"/>
    <n v="73828"/>
    <n v="80095"/>
    <n v="60449"/>
    <n v="65642"/>
    <n v="863446"/>
    <n v="0"/>
    <n v="647584.5"/>
  </r>
  <r>
    <s v="PPLETO: TOTAL OPERATING EXPENSE"/>
    <m/>
    <n v="501090"/>
    <s v="FUEL HANDLING"/>
    <x v="1"/>
    <s v="0311 - TRIMBLE COUNTY 1 - GENERATION"/>
    <x v="1"/>
    <s v="PNTL: TOTAL NON-LABOR"/>
    <s v="MA40LGE"/>
    <s v="MASS ALLOC 40 BUDGET"/>
    <s v="GEN O M: OTHER"/>
    <s v="P42100: GENERATION"/>
    <n v="78636"/>
    <n v="89121"/>
    <n v="89121"/>
    <n v="78636"/>
    <n v="78636"/>
    <n v="78636"/>
    <n v="78636"/>
    <n v="78636"/>
    <n v="78636"/>
    <n v="78636"/>
    <n v="78636"/>
    <n v="78636"/>
    <n v="964602"/>
    <n v="723451.5"/>
    <n v="0"/>
  </r>
  <r>
    <s v="PPLETO: TOTAL OPERATING EXPENSE"/>
    <m/>
    <n v="506100"/>
    <s v="MISC STM PWR EXP"/>
    <x v="1"/>
    <s v="0321 - TRIMBLE COUNTY 2 - GENERATION"/>
    <x v="8"/>
    <s v="PLTL: TOTAL LABOR"/>
    <s v="MA40LGE"/>
    <s v="MASS ALLOC 40 BUDGET"/>
    <s v="GEN O M: OTHER"/>
    <s v="P42100: GENERATION"/>
    <n v="78671"/>
    <n v="74409"/>
    <n v="70427"/>
    <n v="73399"/>
    <n v="76349"/>
    <n v="64328"/>
    <n v="74795"/>
    <n v="76669"/>
    <n v="70046"/>
    <n v="79958"/>
    <n v="65342"/>
    <n v="63105"/>
    <n v="867498"/>
    <n v="0"/>
    <n v="650623.5"/>
  </r>
  <r>
    <s v="PPLETO: TOTAL OPERATING EXPENSE"/>
    <m/>
    <n v="506100"/>
    <s v="MISC STM PWR EXP"/>
    <x v="1"/>
    <s v="0301 - TRIMBLE COUNTY COMMON-GENERATION"/>
    <x v="1"/>
    <s v="PNTL: TOTAL NON-LABOR"/>
    <s v="TCADMIN"/>
    <s v="Admin Support - 002650"/>
    <s v="GEN OPS: PLANT OPERATION"/>
    <s v="P42100: GENERATION"/>
    <n v="78697"/>
    <n v="78697"/>
    <n v="78697"/>
    <n v="78697"/>
    <n v="78697"/>
    <n v="78697"/>
    <n v="78697"/>
    <n v="78697"/>
    <n v="78697"/>
    <n v="78697"/>
    <n v="78697"/>
    <n v="78697"/>
    <n v="944369"/>
    <n v="285560.47876802098"/>
    <n v="422716.27123197902"/>
  </r>
  <r>
    <s v="PPLETO: TOTAL OPERATING EXPENSE"/>
    <m/>
    <n v="514100"/>
    <s v="MTCE-MISC/STM PLANT"/>
    <x v="1"/>
    <s v="0301 - TRIMBLE COUNTY COMMON-GENERATION"/>
    <x v="3"/>
    <s v="PNTL: TOTAL NON-LABOR"/>
    <s v="TCTOOLS"/>
    <s v="Tools / Consumables"/>
    <s v="GEN MTC: ALL OTHER MAINT."/>
    <s v="P42100: GENERATION"/>
    <n v="78759"/>
    <n v="78759"/>
    <n v="78759"/>
    <n v="78759"/>
    <n v="78759"/>
    <n v="78759"/>
    <n v="78759"/>
    <n v="78759"/>
    <n v="78759"/>
    <n v="78759"/>
    <n v="78759"/>
    <n v="78759"/>
    <n v="945110"/>
    <n v="285784.54405898997"/>
    <n v="423047.95594101003"/>
  </r>
  <r>
    <s v="PPLETO: TOTAL OPERATING EXPENSE"/>
    <m/>
    <n v="506100"/>
    <s v="MISC STM PWR EXP"/>
    <x v="1"/>
    <s v="0321 - TRIMBLE COUNTY 2 - GENERATION"/>
    <x v="7"/>
    <s v="PLTL: TOTAL LABOR"/>
    <s v="MA41KU"/>
    <s v="MA41KU TC2"/>
    <s v="OTHER"/>
    <s v="P42100: GENERATION"/>
    <n v="78764"/>
    <n v="74445"/>
    <n v="81568"/>
    <n v="68976"/>
    <n v="79284"/>
    <n v="76062"/>
    <n v="70254"/>
    <n v="83968"/>
    <n v="72782"/>
    <n v="80071"/>
    <n v="72865"/>
    <n v="61793"/>
    <n v="900832"/>
    <n v="0"/>
    <n v="675624"/>
  </r>
  <r>
    <s v="PPLETO: TOTAL OPERATING EXPENSE"/>
    <m/>
    <n v="506900"/>
    <s v="MISC STM PWR EXP - INDIRECT"/>
    <x v="1"/>
    <s v="0301 - TRIMBLE COUNTY COMMON-GENERATION"/>
    <x v="6"/>
    <s v="PLTL: TOTAL LABOR"/>
    <s v="MA50COM"/>
    <s v="Mass Allocation 50 "/>
    <s v="OTHER"/>
    <s v="P42100: GENERATION"/>
    <n v="78824"/>
    <n v="78921"/>
    <n v="86169"/>
    <n v="76941"/>
    <n v="78932"/>
    <n v="78778"/>
    <n v="73461"/>
    <n v="88821"/>
    <n v="82031"/>
    <n v="80044"/>
    <n v="75967"/>
    <n v="67975"/>
    <n v="946863"/>
    <n v="286314.62024666701"/>
    <n v="423832.62975333299"/>
  </r>
  <r>
    <s v="PPLETO: TOTAL OPERATING EXPENSE"/>
    <m/>
    <n v="512100"/>
    <s v="MTCE-BOILER PLANT"/>
    <x v="1"/>
    <s v="0301 - TRIMBLE COUNTY COMMON-GENERATION"/>
    <x v="7"/>
    <s v="PNTL: TOTAL NON-LABOR"/>
    <s v="TC000PLT"/>
    <s v="General Plant"/>
    <s v="GEN MTC: ALL OTHER MAINT."/>
    <s v="P42100: GENERATION"/>
    <n v="79119"/>
    <n v="79119"/>
    <n v="59119"/>
    <n v="45119"/>
    <n v="45119"/>
    <n v="45119"/>
    <n v="45119"/>
    <n v="45119"/>
    <n v="45119"/>
    <n v="45119"/>
    <n v="59119"/>
    <n v="79119"/>
    <n v="671428"/>
    <n v="203027.94896725198"/>
    <n v="300543.05103274802"/>
  </r>
  <r>
    <s v="PPLETO: TOTAL OPERATING EXPENSE"/>
    <m/>
    <n v="502100"/>
    <s v="STM EXP(EX SDRS.SPP)"/>
    <x v="1"/>
    <s v="0321 - TRIMBLE COUNTY 2 - GENERATION"/>
    <x v="4"/>
    <s v="PNTL: TOTAL NON-LABOR"/>
    <s v="MA41KU"/>
    <s v="MA41KU TC2"/>
    <s v="OTHER"/>
    <s v="P42100: GENERATION"/>
    <n v="79149"/>
    <n v="79149"/>
    <n v="79149"/>
    <n v="79149"/>
    <n v="79149"/>
    <n v="79149"/>
    <n v="79149"/>
    <n v="92495"/>
    <n v="79149"/>
    <n v="79149"/>
    <n v="79149"/>
    <n v="79149"/>
    <n v="963139"/>
    <n v="0"/>
    <n v="722354.25"/>
  </r>
  <r>
    <s v="PPLETO: TOTAL OPERATING EXPENSE"/>
    <m/>
    <n v="502100"/>
    <s v="STM EXP(EX SDRS.SPP)"/>
    <x v="1"/>
    <s v="0301 - TRIMBLE COUNTY COMMON-GENERATION"/>
    <x v="7"/>
    <s v="PNTL: TOTAL NON-LABOR"/>
    <s v="TC-PWOPS"/>
    <s v="TC PWS OPERATIONS"/>
    <s v="GEN OPS: PROCESS WATER"/>
    <s v="P42100: GENERATION"/>
    <n v="79243"/>
    <n v="79243"/>
    <n v="79243"/>
    <n v="79243"/>
    <n v="79243"/>
    <n v="79243"/>
    <n v="79243"/>
    <n v="79243"/>
    <n v="79243"/>
    <n v="79243"/>
    <n v="79243"/>
    <n v="79243"/>
    <n v="950915"/>
    <n v="287539.87336273497"/>
    <n v="425646.37663726503"/>
  </r>
  <r>
    <s v="PPLETO: TOTAL OPERATING EXPENSE"/>
    <m/>
    <n v="505100"/>
    <s v="ELECTRIC SYS OPR"/>
    <x v="1"/>
    <s v="0311 - TRIMBLE COUNTY 1 - GENERATION"/>
    <x v="5"/>
    <s v="PLTL: TOTAL LABOR"/>
    <s v="MA40LGE"/>
    <s v="MASS ALLOC 40 BUDGET"/>
    <s v="GEN O M: OTHER"/>
    <s v="P42100: GENERATION"/>
    <n v="79243"/>
    <n v="78756"/>
    <n v="86697"/>
    <n v="81570"/>
    <n v="77448"/>
    <n v="80766"/>
    <n v="79463"/>
    <n v="85055"/>
    <n v="82248"/>
    <n v="81201"/>
    <n v="77523"/>
    <n v="76512"/>
    <n v="966483"/>
    <n v="724862.25"/>
    <n v="0"/>
  </r>
  <r>
    <s v="PPLETO: TOTAL OPERATING EXPENSE"/>
    <m/>
    <n v="513100"/>
    <s v="MTCE-ELECTRIC PLANT"/>
    <x v="1"/>
    <s v="0301 - TRIMBLE COUNTY COMMON-GENERATION"/>
    <x v="6"/>
    <s v="PLTL: TOTAL LABOR"/>
    <s v="TCMNTLABR"/>
    <s v="TC Maintenance Labor"/>
    <s v="GEN MTC: ALL OTHER MAINT."/>
    <s v="P42100: GENERATION"/>
    <n v="79613"/>
    <n v="79461"/>
    <n v="87111"/>
    <n v="78402"/>
    <n v="80683"/>
    <n v="80677"/>
    <n v="75839"/>
    <n v="89960"/>
    <n v="83543"/>
    <n v="81522"/>
    <n v="78256"/>
    <n v="71920"/>
    <n v="966986"/>
    <n v="292399.45945067401"/>
    <n v="432840.04054932599"/>
  </r>
  <r>
    <s v="PPLETO: TOTAL OPERATING EXPENSE"/>
    <m/>
    <n v="926003"/>
    <s v="MEDICAL INSURANCE EXPENSE - BURDENS"/>
    <x v="1"/>
    <s v="0321 - TRIMBLE COUNTY 2 - GENERATION"/>
    <x v="6"/>
    <s v="PLTL: TOTAL LABOR"/>
    <s v="MA41KU"/>
    <s v="MA41KU TC2"/>
    <s v="OTHER"/>
    <s v="P42100: GENERATION"/>
    <n v="79905"/>
    <n v="80154"/>
    <n v="87454"/>
    <n v="78397"/>
    <n v="80537"/>
    <n v="80481"/>
    <n v="75327"/>
    <n v="90495"/>
    <n v="83697"/>
    <n v="81798"/>
    <n v="77750"/>
    <n v="70271"/>
    <n v="966263"/>
    <n v="0"/>
    <n v="724697.25"/>
  </r>
  <r>
    <s v="PPLETO: TOTAL OPERATING EXPENSE"/>
    <m/>
    <n v="511100"/>
    <s v="MTCE-STRUCTURES"/>
    <x v="1"/>
    <s v="0301 - TRIMBLE COUNTY COMMON-GENERATION"/>
    <x v="7"/>
    <s v="PNTL: TOTAL NON-LABOR"/>
    <s v="TC000HVC"/>
    <s v="HVAC - 002650"/>
    <s v="GEN MTC: BUILDINGS/GROUNDS"/>
    <s v="P42100: GENERATION"/>
    <n v="79914"/>
    <n v="79914"/>
    <n v="79914"/>
    <n v="49914"/>
    <n v="49914"/>
    <n v="49914"/>
    <n v="79914"/>
    <n v="49914"/>
    <n v="49914"/>
    <n v="39914"/>
    <n v="39914"/>
    <n v="139914"/>
    <n v="788968"/>
    <n v="238569.965567112"/>
    <n v="353156.03443288803"/>
  </r>
  <r>
    <s v="PPLETO: TOTAL OPERATING EXPENSE"/>
    <m/>
    <n v="501090"/>
    <s v="FUEL HANDLING"/>
    <x v="1"/>
    <s v="0321 - TRIMBLE COUNTY 2 - GENERATION"/>
    <x v="5"/>
    <s v="PNTL: TOTAL NON-LABOR"/>
    <s v="MA41KU"/>
    <s v="MA41KU TC2"/>
    <s v="OTHER"/>
    <s v="P42100: GENERATION"/>
    <n v="80017"/>
    <n v="92104"/>
    <n v="92104"/>
    <n v="80017"/>
    <n v="80017"/>
    <n v="80017"/>
    <n v="82190"/>
    <n v="82190"/>
    <n v="82190"/>
    <n v="82190"/>
    <n v="82190"/>
    <n v="82190"/>
    <n v="997418"/>
    <n v="0"/>
    <n v="748063.5"/>
  </r>
  <r>
    <s v="PPLETO: TOTAL OPERATING EXPENSE"/>
    <m/>
    <n v="500100"/>
    <s v="OPER SUPER/ENG"/>
    <x v="1"/>
    <s v="0301 - TRIMBLE COUNTY COMMON-GENERATION"/>
    <x v="6"/>
    <s v="PLTL: TOTAL LABOR"/>
    <s v="TCMNTLABR"/>
    <s v="TC Maintenance Labor"/>
    <s v="GEN MTC: ALL OTHER MAINT."/>
    <s v="P42100: GENERATION"/>
    <n v="80095"/>
    <n v="80198"/>
    <n v="87642"/>
    <n v="78540"/>
    <n v="80658"/>
    <n v="80583"/>
    <n v="75393"/>
    <n v="90494"/>
    <n v="83827"/>
    <n v="81767"/>
    <n v="77999"/>
    <n v="70397"/>
    <n v="967591"/>
    <n v="292582.40074761899"/>
    <n v="433110.84925238101"/>
  </r>
  <r>
    <s v="PPLETO: TOTAL OPERATING EXPENSE"/>
    <m/>
    <n v="408106"/>
    <s v="FICA TAX"/>
    <x v="1"/>
    <s v="0321 - TRIMBLE COUNTY 2 - GENERATION"/>
    <x v="2"/>
    <s v="PLTL: TOTAL LABOR"/>
    <s v="MA41KU"/>
    <s v="MA41KU TC2"/>
    <s v="OTHER"/>
    <s v="P42100: GENERATION"/>
    <n v="80125"/>
    <n v="71838"/>
    <n v="71670"/>
    <n v="74633"/>
    <n v="73516"/>
    <n v="69344"/>
    <n v="75895"/>
    <n v="78088"/>
    <n v="75281"/>
    <n v="81409"/>
    <n v="62148"/>
    <n v="67669"/>
    <n v="881615"/>
    <n v="0"/>
    <n v="661211.25"/>
  </r>
  <r>
    <s v="PPLETO: TOTAL OPERATING EXPENSE"/>
    <m/>
    <n v="512100"/>
    <s v="MTCE-BOILER PLANT"/>
    <x v="1"/>
    <s v="0301 - TRIMBLE COUNTY COMMON-GENERATION"/>
    <x v="8"/>
    <s v="PNTL: TOTAL NON-LABOR"/>
    <s v="TC000PLT"/>
    <s v="General Plant"/>
    <s v="GEN MTC: ALL OTHER MAINT."/>
    <s v="P42100: GENERATION"/>
    <n v="80291"/>
    <n v="80291"/>
    <n v="60291"/>
    <n v="46291"/>
    <n v="46291"/>
    <n v="46291"/>
    <n v="46291"/>
    <n v="46291"/>
    <n v="46291"/>
    <n v="46291"/>
    <n v="60291"/>
    <n v="80291"/>
    <n v="685492"/>
    <n v="207280.65376102799"/>
    <n v="306838.34623897204"/>
  </r>
  <r>
    <s v="PPLETO: TOTAL OPERATING EXPENSE"/>
    <m/>
    <n v="514100"/>
    <s v="MTCE-MISC/STM PLANT"/>
    <x v="1"/>
    <s v="0301 - TRIMBLE COUNTY COMMON-GENERATION"/>
    <x v="4"/>
    <s v="PNTL: TOTAL NON-LABOR"/>
    <s v="TCTOOLS"/>
    <s v="Tools / Consumables"/>
    <s v="GEN MTC: ALL OTHER MAINT."/>
    <s v="P42100: GENERATION"/>
    <n v="80507"/>
    <n v="80507"/>
    <n v="80507"/>
    <n v="80507"/>
    <n v="80507"/>
    <n v="80507"/>
    <n v="80507"/>
    <n v="80507"/>
    <n v="80507"/>
    <n v="80507"/>
    <n v="80507"/>
    <n v="80507"/>
    <n v="966080"/>
    <n v="292125.50107871997"/>
    <n v="432434.49892128003"/>
  </r>
  <r>
    <s v="PPLETO: TOTAL OPERATING EXPENSE"/>
    <m/>
    <n v="502100"/>
    <s v="STM EXP(EX SDRS.SPP)"/>
    <x v="1"/>
    <s v="0321 - TRIMBLE COUNTY 2 - GENERATION"/>
    <x v="5"/>
    <s v="PNTL: TOTAL NON-LABOR"/>
    <s v="MA40LGE"/>
    <s v="MASS ALLOC 40 BUDGET"/>
    <s v="GEN O M: OTHER"/>
    <s v="P42100: GENERATION"/>
    <n v="80557"/>
    <n v="80950"/>
    <n v="80557"/>
    <n v="80557"/>
    <n v="80557"/>
    <n v="80557"/>
    <n v="96901"/>
    <n v="81979"/>
    <n v="81979"/>
    <n v="81979"/>
    <n v="81979"/>
    <n v="81979"/>
    <n v="990532"/>
    <n v="0"/>
    <n v="742899"/>
  </r>
  <r>
    <s v="PPLETO: TOTAL OPERATING EXPENSE"/>
    <m/>
    <n v="502100"/>
    <s v="STM EXP(EX SDRS.SPP)"/>
    <x v="1"/>
    <s v="0301 - TRIMBLE COUNTY COMMON-GENERATION"/>
    <x v="8"/>
    <s v="PNTL: TOTAL NON-LABOR"/>
    <s v="TC-PWOPS"/>
    <s v="TC PWS OPERATIONS"/>
    <s v="GEN OPS: PROCESS WATER"/>
    <s v="P42100: GENERATION"/>
    <n v="80606"/>
    <n v="80606"/>
    <n v="80606"/>
    <n v="80606"/>
    <n v="80606"/>
    <n v="80606"/>
    <n v="80606"/>
    <n v="80606"/>
    <n v="80606"/>
    <n v="80606"/>
    <n v="80606"/>
    <n v="80606"/>
    <n v="967275"/>
    <n v="292486.84793797496"/>
    <n v="432969.40206202504"/>
  </r>
  <r>
    <s v="PPLETO: TOTAL OPERATING EXPENSE"/>
    <m/>
    <n v="506100"/>
    <s v="MISC STM PWR EXP"/>
    <x v="1"/>
    <s v="0321 - TRIMBLE COUNTY 2 - GENERATION"/>
    <x v="9"/>
    <s v="PLTL: TOTAL LABOR"/>
    <s v="MA40LGE"/>
    <s v="MASS ALLOC 40 BUDGET"/>
    <s v="GEN O M: OTHER"/>
    <s v="P42100: GENERATION"/>
    <n v="80667"/>
    <n v="72211"/>
    <n v="72185"/>
    <n v="75196"/>
    <n v="74103"/>
    <n v="69922"/>
    <n v="76541"/>
    <n v="78549"/>
    <n v="75841"/>
    <n v="81905"/>
    <n v="62800"/>
    <n v="68509"/>
    <n v="888427"/>
    <n v="0"/>
    <n v="666320.25"/>
  </r>
  <r>
    <s v="PPLETO: TOTAL OPERATING EXPENSE"/>
    <m/>
    <n v="506100"/>
    <s v="MISC STM PWR EXP"/>
    <x v="1"/>
    <s v="0301 - TRIMBLE COUNTY COMMON-GENERATION"/>
    <x v="2"/>
    <s v="PNTL: TOTAL NON-LABOR"/>
    <s v="TCADMIN"/>
    <s v="Admin Support - 002650"/>
    <s v="GEN OPS: PLANT OPERATION"/>
    <s v="P42100: GENERATION"/>
    <n v="80714"/>
    <n v="80714"/>
    <n v="80714"/>
    <n v="80714"/>
    <n v="80714"/>
    <n v="80714"/>
    <n v="80714"/>
    <n v="80714"/>
    <n v="80714"/>
    <n v="80714"/>
    <n v="80714"/>
    <n v="80714"/>
    <n v="968572"/>
    <n v="292879.03779274801"/>
    <n v="433549.96220725199"/>
  </r>
  <r>
    <s v="PPLETO: TOTAL OPERATING EXPENSE"/>
    <m/>
    <n v="510900"/>
    <s v="MTCE SUPER/ENG - STEAM - INDIRECT"/>
    <x v="1"/>
    <s v="0321 - TRIMBLE COUNTY 2 - GENERATION"/>
    <x v="3"/>
    <s v="PLTL: TOTAL LABOR"/>
    <s v="MA40LGE"/>
    <s v="MASS ALLOC 40 BUDGET"/>
    <s v="GEN O M: OTHER"/>
    <s v="P42100: GENERATION"/>
    <n v="80887"/>
    <n v="72774"/>
    <n v="72284"/>
    <n v="75299"/>
    <n v="74126"/>
    <n v="69915"/>
    <n v="76520"/>
    <n v="79141"/>
    <n v="76044"/>
    <n v="82500"/>
    <n v="62264"/>
    <n v="67612"/>
    <n v="889364"/>
    <n v="0"/>
    <n v="667023"/>
  </r>
  <r>
    <s v="PPLETO: TOTAL OPERATING EXPENSE"/>
    <m/>
    <n v="501090"/>
    <s v="FUEL HANDLING"/>
    <x v="1"/>
    <s v="0311 - TRIMBLE COUNTY 1 - GENERATION"/>
    <x v="2"/>
    <s v="PNTL: TOTAL NON-LABOR"/>
    <s v="MA40LGE"/>
    <s v="MASS ALLOC 40 BUDGET"/>
    <s v="GEN O M: OTHER"/>
    <s v="P42100: GENERATION"/>
    <n v="80888"/>
    <n v="91583"/>
    <n v="91583"/>
    <n v="80888"/>
    <n v="80888"/>
    <n v="80888"/>
    <n v="80888"/>
    <n v="80888"/>
    <n v="80888"/>
    <n v="80888"/>
    <n v="80888"/>
    <n v="80888"/>
    <n v="992050"/>
    <n v="744037.5"/>
    <n v="0"/>
  </r>
  <r>
    <s v="PPLETO: TOTAL OPERATING EXPENSE"/>
    <m/>
    <n v="505100"/>
    <s v="ELECTRIC SYS OPR"/>
    <x v="1"/>
    <s v="0311 - TRIMBLE COUNTY 1 - GENERATION"/>
    <x v="6"/>
    <s v="PLTL: TOTAL LABOR"/>
    <s v="MA40LGE"/>
    <s v="MASS ALLOC 40 BUDGET"/>
    <s v="GEN O M: OTHER"/>
    <s v="P42100: GENERATION"/>
    <n v="81178"/>
    <n v="80680"/>
    <n v="88787"/>
    <n v="80079"/>
    <n v="82472"/>
    <n v="82485"/>
    <n v="77714"/>
    <n v="91449"/>
    <n v="85236"/>
    <n v="82980"/>
    <n v="80321"/>
    <n v="74430"/>
    <n v="987811"/>
    <n v="740858.25"/>
    <n v="0"/>
  </r>
  <r>
    <s v="PPLETO: TOTAL OPERATING EXPENSE"/>
    <m/>
    <n v="512100"/>
    <s v="MTCE-BOILER PLANT"/>
    <x v="1"/>
    <s v="0301 - TRIMBLE COUNTY COMMON-GENERATION"/>
    <x v="9"/>
    <s v="PNTL: TOTAL NON-LABOR"/>
    <s v="TC000PLT"/>
    <s v="General Plant"/>
    <s v="GEN MTC: ALL OTHER MAINT."/>
    <s v="P42100: GENERATION"/>
    <n v="81500"/>
    <n v="81500"/>
    <n v="61500"/>
    <n v="47500"/>
    <n v="47500"/>
    <n v="47500"/>
    <n v="47500"/>
    <n v="47500"/>
    <n v="47500"/>
    <n v="47500"/>
    <n v="61500"/>
    <n v="81500"/>
    <n v="700000"/>
    <n v="211667.61629999999"/>
    <n v="313332.38370000001"/>
  </r>
  <r>
    <s v="PPLETO: TOTAL OPERATING EXPENSE"/>
    <m/>
    <n v="511100"/>
    <s v="MTCE-STRUCTURES"/>
    <x v="1"/>
    <s v="0311 - TRIMBLE COUNTY 1 - GENERATION"/>
    <x v="7"/>
    <s v="PNTL: TOTAL NON-LABOR"/>
    <s v="MA40LGE"/>
    <s v="MASS ALLOC 40 BUDGET"/>
    <s v="GEN O M: OTHER"/>
    <s v="P42100: GENERATION"/>
    <n v="81741"/>
    <n v="81706"/>
    <n v="83726"/>
    <n v="79758"/>
    <n v="69674"/>
    <n v="71787"/>
    <n v="81847"/>
    <n v="69761"/>
    <n v="69765"/>
    <n v="111982"/>
    <n v="65742"/>
    <n v="105904"/>
    <n v="973392"/>
    <n v="730044"/>
    <n v="0"/>
  </r>
  <r>
    <s v="PPLETO: TOTAL OPERATING EXPENSE"/>
    <m/>
    <n v="502100"/>
    <s v="STM EXP(EX SDRS.SPP)"/>
    <x v="1"/>
    <s v="0321 - TRIMBLE COUNTY 2 - GENERATION"/>
    <x v="6"/>
    <s v="PNTL: TOTAL NON-LABOR"/>
    <s v="MA40LGE"/>
    <s v="MASS ALLOC 40 BUDGET"/>
    <s v="GEN O M: OTHER"/>
    <s v="P42100: GENERATION"/>
    <n v="82083"/>
    <n v="82322"/>
    <n v="82083"/>
    <n v="82083"/>
    <n v="82083"/>
    <n v="82083"/>
    <n v="97006"/>
    <n v="82083"/>
    <n v="82083"/>
    <n v="82083"/>
    <n v="82083"/>
    <n v="82083"/>
    <n v="1000159"/>
    <n v="0"/>
    <n v="750119.25"/>
  </r>
  <r>
    <s v="PPLETO: TOTAL OPERATING EXPENSE"/>
    <m/>
    <n v="501090"/>
    <s v="FUEL HANDLING"/>
    <x v="1"/>
    <s v="0321 - TRIMBLE COUNTY 2 - GENERATION"/>
    <x v="6"/>
    <s v="PNTL: TOTAL NON-LABOR"/>
    <s v="MA41KU"/>
    <s v="MA41KU TC2"/>
    <s v="OTHER"/>
    <s v="P42100: GENERATION"/>
    <n v="82190"/>
    <n v="82190"/>
    <n v="94277"/>
    <n v="82190"/>
    <n v="94277"/>
    <n v="82190"/>
    <n v="82190"/>
    <n v="82190"/>
    <n v="82190"/>
    <n v="82190"/>
    <n v="82190"/>
    <n v="82190"/>
    <n v="1010457"/>
    <n v="0"/>
    <n v="757842.75"/>
  </r>
  <r>
    <s v="PPLETO: TOTAL OPERATING EXPENSE"/>
    <m/>
    <n v="408106"/>
    <s v="FICA TAX"/>
    <x v="1"/>
    <s v="0321 - TRIMBLE COUNTY 2 - GENERATION"/>
    <x v="3"/>
    <s v="PLTL: TOTAL LABOR"/>
    <s v="MA41KU"/>
    <s v="MA41KU TC2"/>
    <s v="OTHER"/>
    <s v="P42100: GENERATION"/>
    <n v="82530"/>
    <n v="73994"/>
    <n v="73821"/>
    <n v="76873"/>
    <n v="75723"/>
    <n v="71426"/>
    <n v="78173"/>
    <n v="80432"/>
    <n v="77541"/>
    <n v="83852"/>
    <n v="64013"/>
    <n v="69700"/>
    <n v="908079"/>
    <n v="0"/>
    <n v="681059.25"/>
  </r>
  <r>
    <s v="PPLETO: TOTAL OPERATING EXPENSE"/>
    <m/>
    <n v="506100"/>
    <s v="MISC STM PWR EXP"/>
    <x v="1"/>
    <s v="0311 - TRIMBLE COUNTY 1 - GENERATION"/>
    <x v="5"/>
    <s v="PNTL: TOTAL NON-LABOR"/>
    <s v="MA40LGE"/>
    <s v="MASS ALLOC 40 BUDGET"/>
    <s v="GEN O M: OTHER"/>
    <s v="P42100: GENERATION"/>
    <n v="82684"/>
    <n v="83450"/>
    <n v="87723"/>
    <n v="112312"/>
    <n v="87723"/>
    <n v="87320"/>
    <n v="85797"/>
    <n v="84386"/>
    <n v="89021"/>
    <n v="89223"/>
    <n v="91440"/>
    <n v="98978"/>
    <n v="1080057"/>
    <n v="810042.75"/>
    <n v="0"/>
  </r>
  <r>
    <s v="PPLETO: TOTAL OPERATING EXPENSE"/>
    <m/>
    <n v="506100"/>
    <s v="MISC STM PWR EXP"/>
    <x v="1"/>
    <s v="0301 - TRIMBLE COUNTY COMMON-GENERATION"/>
    <x v="3"/>
    <s v="PNTL: TOTAL NON-LABOR"/>
    <s v="TCADMIN"/>
    <s v="Admin Support - 002650"/>
    <s v="GEN OPS: PLANT OPERATION"/>
    <s v="P42100: GENERATION"/>
    <n v="82786"/>
    <n v="82786"/>
    <n v="82786"/>
    <n v="82786"/>
    <n v="82786"/>
    <n v="82786"/>
    <n v="82786"/>
    <n v="82786"/>
    <n v="82786"/>
    <n v="82786"/>
    <n v="82786"/>
    <n v="82786"/>
    <n v="993436"/>
    <n v="300397.47152372397"/>
    <n v="444679.52847627603"/>
  </r>
  <r>
    <s v="PPLETO: TOTAL OPERATING EXPENSE"/>
    <m/>
    <n v="506100"/>
    <s v="MISC STM PWR EXP"/>
    <x v="1"/>
    <s v="0321 - TRIMBLE COUNTY 2 - GENERATION"/>
    <x v="0"/>
    <s v="PLTL: TOTAL LABOR"/>
    <s v="MA40LGE"/>
    <s v="MASS ALLOC 40 BUDGET"/>
    <s v="GEN O M: OTHER"/>
    <s v="P42100: GENERATION"/>
    <n v="83087"/>
    <n v="74378"/>
    <n v="74350"/>
    <n v="77451"/>
    <n v="76326"/>
    <n v="72019"/>
    <n v="78837"/>
    <n v="80906"/>
    <n v="78116"/>
    <n v="84362"/>
    <n v="64684"/>
    <n v="70564"/>
    <n v="915080"/>
    <n v="0"/>
    <n v="686310"/>
  </r>
  <r>
    <s v="PPLETO: TOTAL OPERATING EXPENSE"/>
    <m/>
    <n v="501090"/>
    <s v="FUEL HANDLING"/>
    <x v="1"/>
    <s v="0311 - TRIMBLE COUNTY 1 - GENERATION"/>
    <x v="3"/>
    <s v="PNTL: TOTAL NON-LABOR"/>
    <s v="MA40LGE"/>
    <s v="MASS ALLOC 40 BUDGET"/>
    <s v="GEN O M: OTHER"/>
    <s v="P42100: GENERATION"/>
    <n v="83209"/>
    <n v="94117"/>
    <n v="94117"/>
    <n v="83209"/>
    <n v="83209"/>
    <n v="83209"/>
    <n v="83209"/>
    <n v="83209"/>
    <n v="83209"/>
    <n v="83209"/>
    <n v="83209"/>
    <n v="83209"/>
    <n v="1020325"/>
    <n v="765243.75"/>
    <n v="0"/>
  </r>
  <r>
    <s v="PPLETO: TOTAL OPERATING EXPENSE"/>
    <m/>
    <n v="502100"/>
    <s v="STM EXP(EX SDRS.SPP)"/>
    <x v="1"/>
    <s v="0301 - TRIMBLE COUNTY COMMON-GENERATION"/>
    <x v="9"/>
    <s v="PNTL: TOTAL NON-LABOR"/>
    <s v="TC-PWOPS"/>
    <s v="TC PWS OPERATIONS"/>
    <s v="GEN OPS: PROCESS WATER"/>
    <s v="P42100: GENERATION"/>
    <n v="83223"/>
    <n v="83223"/>
    <n v="83223"/>
    <n v="83223"/>
    <n v="83223"/>
    <n v="83223"/>
    <n v="83223"/>
    <n v="83223"/>
    <n v="83223"/>
    <n v="83223"/>
    <n v="83223"/>
    <n v="83223"/>
    <n v="998678"/>
    <n v="301982.55958750198"/>
    <n v="447025.94041249802"/>
  </r>
  <r>
    <s v="PPLETO: TOTAL OPERATING EXPENSE"/>
    <m/>
    <n v="510900"/>
    <s v="MTCE SUPER/ENG - STEAM - INDIRECT"/>
    <x v="1"/>
    <s v="0321 - TRIMBLE COUNTY 2 - GENERATION"/>
    <x v="4"/>
    <s v="PLTL: TOTAL LABOR"/>
    <s v="MA40LGE"/>
    <s v="MASS ALLOC 40 BUDGET"/>
    <s v="GEN O M: OTHER"/>
    <s v="P42100: GENERATION"/>
    <n v="83316"/>
    <n v="74959"/>
    <n v="74455"/>
    <n v="77560"/>
    <n v="76352"/>
    <n v="72015"/>
    <n v="78818"/>
    <n v="81518"/>
    <n v="78328"/>
    <n v="84977"/>
    <n v="64133"/>
    <n v="69643"/>
    <n v="916073"/>
    <n v="0"/>
    <n v="687054.75"/>
  </r>
  <r>
    <s v="PPLETO: TOTAL OPERATING EXPENSE"/>
    <m/>
    <n v="502100"/>
    <s v="STM EXP(EX SDRS.SPP)"/>
    <x v="1"/>
    <s v="0321 - TRIMBLE COUNTY 2 - GENERATION"/>
    <x v="7"/>
    <s v="PNTL: TOTAL NON-LABOR"/>
    <s v="MA40LGE"/>
    <s v="MASS ALLOC 40 BUDGET"/>
    <s v="GEN O M: OTHER"/>
    <s v="P42100: GENERATION"/>
    <n v="83581"/>
    <n v="83994"/>
    <n v="83581"/>
    <n v="83581"/>
    <n v="98504"/>
    <n v="83581"/>
    <n v="83581"/>
    <n v="83581"/>
    <n v="83581"/>
    <n v="83581"/>
    <n v="83581"/>
    <n v="83581"/>
    <n v="1018313"/>
    <n v="0"/>
    <n v="763734.75"/>
  </r>
  <r>
    <s v="PPLETO: TOTAL OPERATING EXPENSE"/>
    <m/>
    <n v="512100"/>
    <s v="MTCE-BOILER PLANT"/>
    <x v="1"/>
    <s v="0301 - TRIMBLE COUNTY COMMON-GENERATION"/>
    <x v="0"/>
    <s v="PNTL: TOTAL NON-LABOR"/>
    <s v="TC000PLT"/>
    <s v="General Plant"/>
    <s v="GEN MTC: ALL OTHER MAINT."/>
    <s v="P42100: GENERATION"/>
    <n v="83795"/>
    <n v="83795"/>
    <n v="63195"/>
    <n v="48915"/>
    <n v="48915"/>
    <n v="48915"/>
    <n v="48915"/>
    <n v="48915"/>
    <n v="48915"/>
    <n v="48915"/>
    <n v="63195"/>
    <n v="83795"/>
    <n v="720180"/>
    <n v="217769.69129562"/>
    <n v="322365.30870438"/>
  </r>
  <r>
    <s v="PPLETO: TOTAL OPERATING EXPENSE"/>
    <m/>
    <n v="502100"/>
    <s v="STM EXP(EX SDRS.SPP)"/>
    <x v="1"/>
    <s v="0321 - TRIMBLE COUNTY 2 - GENERATION"/>
    <x v="8"/>
    <s v="PNTL: TOTAL NON-LABOR"/>
    <s v="MA40LGE"/>
    <s v="MASS ALLOC 40 BUDGET"/>
    <s v="GEN O M: OTHER"/>
    <s v="P42100: GENERATION"/>
    <n v="84395"/>
    <n v="84402"/>
    <n v="84395"/>
    <n v="84395"/>
    <n v="84395"/>
    <n v="84395"/>
    <n v="99318"/>
    <n v="84395"/>
    <n v="84395"/>
    <n v="84395"/>
    <n v="84395"/>
    <n v="84395"/>
    <n v="1027672"/>
    <n v="0"/>
    <n v="770754"/>
  </r>
  <r>
    <s v="PPLETO: TOTAL OPERATING EXPENSE"/>
    <m/>
    <n v="501090"/>
    <s v="FUEL HANDLING"/>
    <x v="1"/>
    <s v="0321 - TRIMBLE COUNTY 2 - GENERATION"/>
    <x v="7"/>
    <s v="PNTL: TOTAL NON-LABOR"/>
    <s v="MA41KU"/>
    <s v="MA41KU TC2"/>
    <s v="OTHER"/>
    <s v="P42100: GENERATION"/>
    <n v="84433"/>
    <n v="96520"/>
    <n v="96520"/>
    <n v="84433"/>
    <n v="84433"/>
    <n v="84433"/>
    <n v="84433"/>
    <n v="84433"/>
    <n v="84433"/>
    <n v="84433"/>
    <n v="84433"/>
    <n v="84433"/>
    <n v="1037372"/>
    <n v="0"/>
    <n v="778029"/>
  </r>
  <r>
    <s v="PPLETO: TOTAL OPERATING EXPENSE"/>
    <m/>
    <n v="506100"/>
    <s v="MISC STM PWR EXP"/>
    <x v="1"/>
    <s v="0301 - TRIMBLE COUNTY COMMON-GENERATION"/>
    <x v="4"/>
    <s v="PNTL: TOTAL NON-LABOR"/>
    <s v="TCADMIN"/>
    <s v="Admin Support - 002650"/>
    <s v="GEN OPS: PLANT OPERATION"/>
    <s v="P42100: GENERATION"/>
    <n v="84917"/>
    <n v="84917"/>
    <n v="84917"/>
    <n v="84917"/>
    <n v="84917"/>
    <n v="84917"/>
    <n v="84917"/>
    <n v="84917"/>
    <n v="84917"/>
    <n v="84917"/>
    <n v="84917"/>
    <n v="84917"/>
    <n v="1019000"/>
    <n v="308127.57287099998"/>
    <n v="456122.42712900002"/>
  </r>
  <r>
    <s v="PPLETO: TOTAL OPERATING EXPENSE"/>
    <m/>
    <n v="506100"/>
    <s v="MISC STM PWR EXP"/>
    <x v="1"/>
    <s v="0321 - TRIMBLE COUNTY 2 - GENERATION"/>
    <x v="8"/>
    <s v="PLTL: TOTAL LABOR"/>
    <s v="MA41KU"/>
    <s v="MA41KU TC2"/>
    <s v="OTHER"/>
    <s v="P42100: GENERATION"/>
    <n v="84974"/>
    <n v="80460"/>
    <n v="75986"/>
    <n v="79112"/>
    <n v="82227"/>
    <n v="69148"/>
    <n v="80400"/>
    <n v="82741"/>
    <n v="75489"/>
    <n v="86255"/>
    <n v="70196"/>
    <n v="67293"/>
    <n v="934282"/>
    <n v="0"/>
    <n v="700711.5"/>
  </r>
  <r>
    <s v="PPLETO: TOTAL OPERATING EXPENSE"/>
    <m/>
    <n v="408106"/>
    <s v="FICA TAX"/>
    <x v="1"/>
    <s v="0321 - TRIMBLE COUNTY 2 - GENERATION"/>
    <x v="4"/>
    <s v="PLTL: TOTAL LABOR"/>
    <s v="MA41KU"/>
    <s v="MA41KU TC2"/>
    <s v="OTHER"/>
    <s v="P42100: GENERATION"/>
    <n v="85008"/>
    <n v="76216"/>
    <n v="76038"/>
    <n v="79182"/>
    <n v="77997"/>
    <n v="73571"/>
    <n v="80521"/>
    <n v="82847"/>
    <n v="79870"/>
    <n v="86371"/>
    <n v="65936"/>
    <n v="71793"/>
    <n v="935349"/>
    <n v="0"/>
    <n v="701511.75"/>
  </r>
  <r>
    <s v="PPLETO: TOTAL OPERATING EXPENSE"/>
    <m/>
    <n v="510100"/>
    <s v="MTCE SUPER/ENG - STEAM"/>
    <x v="1"/>
    <s v="0301 - TRIMBLE COUNTY COMMON-GENERATION"/>
    <x v="7"/>
    <s v="PLTL: TOTAL LABOR"/>
    <s v="TCMNTLABR"/>
    <s v="TC Maintenance Labor"/>
    <s v="GEN MTC: ALL OTHER MAINT."/>
    <s v="P42100: GENERATION"/>
    <n v="85312"/>
    <n v="80952"/>
    <n v="88335"/>
    <n v="74383"/>
    <n v="85535"/>
    <n v="81977"/>
    <n v="75415"/>
    <n v="91130"/>
    <n v="78619"/>
    <n v="86763"/>
    <n v="78201"/>
    <n v="65222"/>
    <n v="971845"/>
    <n v="293868.73509010498"/>
    <n v="435015.01490989502"/>
  </r>
  <r>
    <s v="PPLETO: TOTAL OPERATING EXPENSE"/>
    <m/>
    <n v="506900"/>
    <s v="MISC STM PWR EXP - INDIRECT"/>
    <x v="1"/>
    <s v="0301 - TRIMBLE COUNTY COMMON-GENERATION"/>
    <x v="7"/>
    <s v="PLTL: TOTAL LABOR"/>
    <s v="MA50COM"/>
    <s v="Mass Allocation 50 "/>
    <s v="OTHER"/>
    <s v="P42100: GENERATION"/>
    <n v="85352"/>
    <n v="80929"/>
    <n v="88218"/>
    <n v="74182"/>
    <n v="85468"/>
    <n v="81843"/>
    <n v="75208"/>
    <n v="91058"/>
    <n v="78297"/>
    <n v="86637"/>
    <n v="77824"/>
    <n v="64911"/>
    <n v="969928"/>
    <n v="293289.06820375199"/>
    <n v="434156.93179624801"/>
  </r>
  <r>
    <s v="PPLETO: TOTAL OPERATING EXPENSE"/>
    <m/>
    <n v="506100"/>
    <s v="MISC STM PWR EXP"/>
    <x v="1"/>
    <s v="0321 - TRIMBLE COUNTY 2 - GENERATION"/>
    <x v="1"/>
    <s v="PLTL: TOTAL LABOR"/>
    <s v="MA40LGE"/>
    <s v="MASS ALLOC 40 BUDGET"/>
    <s v="GEN O M: OTHER"/>
    <s v="P42100: GENERATION"/>
    <n v="85579"/>
    <n v="76609"/>
    <n v="76581"/>
    <n v="79775"/>
    <n v="78616"/>
    <n v="74180"/>
    <n v="81202"/>
    <n v="83333"/>
    <n v="80459"/>
    <n v="86893"/>
    <n v="66624"/>
    <n v="72681"/>
    <n v="942533"/>
    <n v="0"/>
    <n v="706899.75"/>
  </r>
  <r>
    <s v="PPLETO: TOTAL OPERATING EXPENSE"/>
    <m/>
    <n v="501090"/>
    <s v="FUEL HANDLING"/>
    <x v="1"/>
    <s v="0311 - TRIMBLE COUNTY 1 - GENERATION"/>
    <x v="4"/>
    <s v="PNTL: TOTAL NON-LABOR"/>
    <s v="MA40LGE"/>
    <s v="MASS ALLOC 40 BUDGET"/>
    <s v="GEN O M: OTHER"/>
    <s v="P42100: GENERATION"/>
    <n v="85599"/>
    <n v="96726"/>
    <n v="96726"/>
    <n v="85599"/>
    <n v="85599"/>
    <n v="85599"/>
    <n v="85599"/>
    <n v="85599"/>
    <n v="85599"/>
    <n v="85599"/>
    <n v="85599"/>
    <n v="85599"/>
    <n v="1049442"/>
    <n v="787081.5"/>
    <n v="0"/>
  </r>
  <r>
    <s v="PPLETO: TOTAL OPERATING EXPENSE"/>
    <m/>
    <n v="502100"/>
    <s v="STM EXP(EX SDRS.SPP)"/>
    <x v="1"/>
    <s v="0301 - TRIMBLE COUNTY COMMON-GENERATION"/>
    <x v="0"/>
    <s v="PNTL: TOTAL NON-LABOR"/>
    <s v="TC-PWOPS"/>
    <s v="TC PWS OPERATIONS"/>
    <s v="GEN OPS: PROCESS WATER"/>
    <s v="P42100: GENERATION"/>
    <n v="85720"/>
    <n v="85720"/>
    <n v="85720"/>
    <n v="85720"/>
    <n v="85720"/>
    <n v="85720"/>
    <n v="85720"/>
    <n v="85720"/>
    <n v="85720"/>
    <n v="85720"/>
    <n v="85720"/>
    <n v="85720"/>
    <n v="1028638"/>
    <n v="311041.93356514198"/>
    <n v="460436.56643485802"/>
  </r>
  <r>
    <s v="PPLETO: TOTAL OPERATING EXPENSE"/>
    <m/>
    <n v="502100"/>
    <s v="STM EXP(EX SDRS.SPP)"/>
    <x v="1"/>
    <s v="0321 - TRIMBLE COUNTY 2 - GENERATION"/>
    <x v="9"/>
    <s v="PNTL: TOTAL NON-LABOR"/>
    <s v="MA40LGE"/>
    <s v="MASS ALLOC 40 BUDGET"/>
    <s v="GEN O M: OTHER"/>
    <s v="P42100: GENERATION"/>
    <n v="85965"/>
    <n v="85965"/>
    <n v="85965"/>
    <n v="85965"/>
    <n v="85965"/>
    <n v="85965"/>
    <n v="85965"/>
    <n v="100887"/>
    <n v="85965"/>
    <n v="85965"/>
    <n v="85965"/>
    <n v="85965"/>
    <n v="1046499"/>
    <n v="0"/>
    <n v="784874.25"/>
  </r>
  <r>
    <s v="PPLETO: TOTAL OPERATING EXPENSE"/>
    <m/>
    <n v="506100"/>
    <s v="MISC STM PWR EXP"/>
    <x v="1"/>
    <s v="0311 - TRIMBLE COUNTY 1 - GENERATION"/>
    <x v="6"/>
    <s v="PNTL: TOTAL NON-LABOR"/>
    <s v="MA40LGE"/>
    <s v="MASS ALLOC 40 BUDGET"/>
    <s v="GEN O M: OTHER"/>
    <s v="P42100: GENERATION"/>
    <n v="86069"/>
    <n v="86835"/>
    <n v="91108"/>
    <n v="115697"/>
    <n v="91108"/>
    <n v="90705"/>
    <n v="88689"/>
    <n v="87278"/>
    <n v="91914"/>
    <n v="92116"/>
    <n v="94333"/>
    <n v="101871"/>
    <n v="1117723"/>
    <n v="838292.25"/>
    <n v="0"/>
  </r>
  <r>
    <s v="PPLETO: TOTAL OPERATING EXPENSE"/>
    <m/>
    <n v="512100"/>
    <s v="MTCE-BOILER PLANT"/>
    <x v="1"/>
    <s v="0301 - TRIMBLE COUNTY COMMON-GENERATION"/>
    <x v="1"/>
    <s v="PNTL: TOTAL NON-LABOR"/>
    <s v="TC000PLT"/>
    <s v="General Plant"/>
    <s v="GEN MTC: ALL OTHER MAINT."/>
    <s v="P42100: GENERATION"/>
    <n v="86156"/>
    <n v="86156"/>
    <n v="64938"/>
    <n v="50372"/>
    <n v="50372"/>
    <n v="50372"/>
    <n v="50372"/>
    <n v="50372"/>
    <n v="50372"/>
    <n v="50372"/>
    <n v="64938"/>
    <n v="86156"/>
    <n v="740949"/>
    <n v="224049.86947124099"/>
    <n v="331661.88052875904"/>
  </r>
  <r>
    <s v="PPLETO: TOTAL OPERATING EXPENSE"/>
    <m/>
    <n v="513100"/>
    <s v="MTCE-ELECTRIC PLANT"/>
    <x v="1"/>
    <s v="0301 - TRIMBLE COUNTY COMMON-GENERATION"/>
    <x v="7"/>
    <s v="PLTL: TOTAL LABOR"/>
    <s v="TCMNTLABR"/>
    <s v="TC Maintenance Labor"/>
    <s v="GEN MTC: ALL OTHER MAINT."/>
    <s v="P42100: GENERATION"/>
    <n v="86396"/>
    <n v="81674"/>
    <n v="89518"/>
    <n v="75895"/>
    <n v="87270"/>
    <n v="83802"/>
    <n v="77593"/>
    <n v="92312"/>
    <n v="80044"/>
    <n v="88125"/>
    <n v="80236"/>
    <n v="68750"/>
    <n v="991614"/>
    <n v="299846.530956726"/>
    <n v="443863.969043274"/>
  </r>
  <r>
    <s v="PPLETO: TOTAL OPERATING EXPENSE"/>
    <m/>
    <n v="501090"/>
    <s v="FUEL HANDLING"/>
    <x v="1"/>
    <s v="0321 - TRIMBLE COUNTY 2 - GENERATION"/>
    <x v="8"/>
    <s v="PNTL: TOTAL NON-LABOR"/>
    <s v="MA41KU"/>
    <s v="MA41KU TC2"/>
    <s v="OTHER"/>
    <s v="P42100: GENERATION"/>
    <n v="86749"/>
    <n v="86749"/>
    <n v="98836"/>
    <n v="86749"/>
    <n v="98836"/>
    <n v="86749"/>
    <n v="86749"/>
    <n v="86749"/>
    <n v="86749"/>
    <n v="86749"/>
    <n v="86749"/>
    <n v="86749"/>
    <n v="1065157"/>
    <n v="0"/>
    <n v="798867.75"/>
  </r>
  <r>
    <s v="PPLETO: TOTAL OPERATING EXPENSE"/>
    <m/>
    <n v="500100"/>
    <s v="OPER SUPER/ENG"/>
    <x v="1"/>
    <s v="0301 - TRIMBLE COUNTY COMMON-GENERATION"/>
    <x v="7"/>
    <s v="PLTL: TOTAL LABOR"/>
    <s v="TCMNTLABR"/>
    <s v="TC Maintenance Labor"/>
    <s v="GEN MTC: ALL OTHER MAINT."/>
    <s v="P42100: GENERATION"/>
    <n v="87032"/>
    <n v="82493"/>
    <n v="90137"/>
    <n v="76059"/>
    <n v="87464"/>
    <n v="83877"/>
    <n v="77315"/>
    <n v="92983"/>
    <n v="80340"/>
    <n v="88601"/>
    <n v="80100"/>
    <n v="67367"/>
    <n v="993767"/>
    <n v="300497.56006800296"/>
    <n v="444827.68993199704"/>
  </r>
  <r>
    <s v="PPLETO: TOTAL OPERATING EXPENSE"/>
    <m/>
    <n v="506100"/>
    <s v="MISC STM PWR EXP"/>
    <x v="1"/>
    <s v="0321 - TRIMBLE COUNTY 2 - GENERATION"/>
    <x v="9"/>
    <s v="PLTL: TOTAL LABOR"/>
    <s v="MA41KU"/>
    <s v="MA41KU TC2"/>
    <s v="OTHER"/>
    <s v="P42100: GENERATION"/>
    <n v="87132"/>
    <n v="78074"/>
    <n v="77892"/>
    <n v="81067"/>
    <n v="79800"/>
    <n v="75234"/>
    <n v="82314"/>
    <n v="84793"/>
    <n v="81784"/>
    <n v="88382"/>
    <n v="67444"/>
    <n v="73190"/>
    <n v="957105"/>
    <n v="0"/>
    <n v="717828.75"/>
  </r>
  <r>
    <s v="PPLETO: TOTAL OPERATING EXPENSE"/>
    <m/>
    <n v="506100"/>
    <s v="MISC STM PWR EXP"/>
    <x v="1"/>
    <s v="0311 - TRIMBLE COUNTY 1 - GENERATION"/>
    <x v="7"/>
    <s v="PNTL: TOTAL NON-LABOR"/>
    <s v="MA40LGE"/>
    <s v="MASS ALLOC 40 BUDGET"/>
    <s v="GEN O M: OTHER"/>
    <s v="P42100: GENERATION"/>
    <n v="87275"/>
    <n v="88041"/>
    <n v="92313"/>
    <n v="116903"/>
    <n v="92313"/>
    <n v="91910"/>
    <n v="89895"/>
    <n v="88484"/>
    <n v="93120"/>
    <n v="93321"/>
    <n v="95538"/>
    <n v="103076"/>
    <n v="1132189"/>
    <n v="849141.75"/>
    <n v="0"/>
  </r>
  <r>
    <s v="PPLETO: TOTAL OPERATING EXPENSE"/>
    <m/>
    <n v="926003"/>
    <s v="MEDICAL INSURANCE EXPENSE - BURDENS"/>
    <x v="1"/>
    <s v="0321 - TRIMBLE COUNTY 2 - GENERATION"/>
    <x v="7"/>
    <s v="PLTL: TOTAL LABOR"/>
    <s v="MA41KU"/>
    <s v="MA41KU TC2"/>
    <s v="OTHER"/>
    <s v="P42100: GENERATION"/>
    <n v="87624"/>
    <n v="83205"/>
    <n v="90768"/>
    <n v="76618"/>
    <n v="88127"/>
    <n v="84533"/>
    <n v="79102"/>
    <n v="95153"/>
    <n v="82091"/>
    <n v="90704"/>
    <n v="81718"/>
    <n v="68922"/>
    <n v="1008566"/>
    <n v="0"/>
    <n v="756424.5"/>
  </r>
  <r>
    <s v="PPLETO: TOTAL OPERATING EXPENSE"/>
    <m/>
    <n v="505100"/>
    <s v="ELECTRIC SYS OPR"/>
    <x v="1"/>
    <s v="0311 - TRIMBLE COUNTY 1 - GENERATION"/>
    <x v="7"/>
    <s v="PLTL: TOTAL LABOR"/>
    <s v="MA40LGE"/>
    <s v="MASS ALLOC 40 BUDGET"/>
    <s v="GEN O M: OTHER"/>
    <s v="P42100: GENERATION"/>
    <n v="88091"/>
    <n v="82966"/>
    <n v="91289"/>
    <n v="77639"/>
    <n v="89242"/>
    <n v="85766"/>
    <n v="79633"/>
    <n v="93919"/>
    <n v="81794"/>
    <n v="89758"/>
    <n v="82440"/>
    <n v="71447"/>
    <n v="1013982"/>
    <n v="760486.5"/>
    <n v="0"/>
  </r>
  <r>
    <s v="PPLETO: TOTAL OPERATING EXPENSE"/>
    <m/>
    <n v="506100"/>
    <s v="MISC STM PWR EXP"/>
    <x v="1"/>
    <s v="0321 - TRIMBLE COUNTY 2 - GENERATION"/>
    <x v="2"/>
    <s v="PLTL: TOTAL LABOR"/>
    <s v="MA40LGE"/>
    <s v="MASS ALLOC 40 BUDGET"/>
    <s v="GEN O M: OTHER"/>
    <s v="P42100: GENERATION"/>
    <n v="88144"/>
    <n v="78905"/>
    <n v="78876"/>
    <n v="82166"/>
    <n v="80972"/>
    <n v="76403"/>
    <n v="83636"/>
    <n v="85831"/>
    <n v="82871"/>
    <n v="89497"/>
    <n v="68621"/>
    <n v="74860"/>
    <n v="970785"/>
    <n v="0"/>
    <n v="728088.75"/>
  </r>
  <r>
    <s v="PPLETO: TOTAL OPERATING EXPENSE"/>
    <m/>
    <n v="502100"/>
    <s v="STM EXP(EX SDRS.SPP)"/>
    <x v="1"/>
    <s v="0321 - TRIMBLE COUNTY 2 - GENERATION"/>
    <x v="0"/>
    <s v="PNTL: TOTAL NON-LABOR"/>
    <s v="MA40LGE"/>
    <s v="MASS ALLOC 40 BUDGET"/>
    <s v="GEN O M: OTHER"/>
    <s v="P42100: GENERATION"/>
    <n v="88192"/>
    <n v="88192"/>
    <n v="88192"/>
    <n v="88192"/>
    <n v="88192"/>
    <n v="88192"/>
    <n v="88192"/>
    <n v="103413"/>
    <n v="88192"/>
    <n v="88192"/>
    <n v="88192"/>
    <n v="88192"/>
    <n v="1073520"/>
    <n v="0"/>
    <n v="805140"/>
  </r>
  <r>
    <s v="PPLETO: TOTAL OPERATING EXPENSE"/>
    <m/>
    <n v="502100"/>
    <s v="STM EXP(EX SDRS.SPP)"/>
    <x v="1"/>
    <s v="0301 - TRIMBLE COUNTY COMMON-GENERATION"/>
    <x v="1"/>
    <s v="PNTL: TOTAL NON-LABOR"/>
    <s v="TC-PWOPS"/>
    <s v="TC PWS OPERATIONS"/>
    <s v="GEN OPS: PROCESS WATER"/>
    <s v="P42100: GENERATION"/>
    <n v="88291"/>
    <n v="88291"/>
    <n v="88291"/>
    <n v="88291"/>
    <n v="88291"/>
    <n v="88291"/>
    <n v="88291"/>
    <n v="88291"/>
    <n v="88291"/>
    <n v="88291"/>
    <n v="88291"/>
    <n v="88291"/>
    <n v="1059498"/>
    <n v="320373.45162088197"/>
    <n v="474250.04837911803"/>
  </r>
  <r>
    <s v="PPLETO: TOTAL OPERATING EXPENSE"/>
    <m/>
    <n v="512100"/>
    <s v="MTCE-BOILER PLANT"/>
    <x v="1"/>
    <s v="0301 - TRIMBLE COUNTY COMMON-GENERATION"/>
    <x v="2"/>
    <s v="PNTL: TOTAL NON-LABOR"/>
    <s v="TC000PLT"/>
    <s v="General Plant"/>
    <s v="GEN MTC: ALL OTHER MAINT."/>
    <s v="P42100: GENERATION"/>
    <n v="88583"/>
    <n v="88583"/>
    <n v="66729"/>
    <n v="51872"/>
    <n v="51872"/>
    <n v="51872"/>
    <n v="51872"/>
    <n v="51872"/>
    <n v="51872"/>
    <n v="51872"/>
    <n v="66729"/>
    <n v="88583"/>
    <n v="762307"/>
    <n v="230508.15082686298"/>
    <n v="341222.09917313699"/>
  </r>
  <r>
    <s v="PPLETO: TOTAL OPERATING EXPENSE"/>
    <m/>
    <n v="501090"/>
    <s v="FUEL HANDLING"/>
    <x v="1"/>
    <s v="0321 - TRIMBLE COUNTY 2 - GENERATION"/>
    <x v="9"/>
    <s v="PNTL: TOTAL NON-LABOR"/>
    <s v="MA41KU"/>
    <s v="MA41KU TC2"/>
    <s v="OTHER"/>
    <s v="P42100: GENERATION"/>
    <n v="89137"/>
    <n v="101225"/>
    <n v="101225"/>
    <n v="89137"/>
    <n v="89137"/>
    <n v="89137"/>
    <n v="89137"/>
    <n v="89137"/>
    <n v="89137"/>
    <n v="89137"/>
    <n v="89137"/>
    <n v="89137"/>
    <n v="1093824"/>
    <n v="0"/>
    <n v="820368"/>
  </r>
  <r>
    <s v="PPLETO: TOTAL OPERATING EXPENSE"/>
    <m/>
    <n v="506100"/>
    <s v="MISC STM PWR EXP"/>
    <x v="1"/>
    <s v="0321 - TRIMBLE COUNTY 2 - GENERATION"/>
    <x v="0"/>
    <s v="PLTL: TOTAL LABOR"/>
    <s v="MA41KU"/>
    <s v="MA41KU TC2"/>
    <s v="OTHER"/>
    <s v="P42100: GENERATION"/>
    <n v="89746"/>
    <n v="80417"/>
    <n v="80229"/>
    <n v="83499"/>
    <n v="82194"/>
    <n v="77491"/>
    <n v="84783"/>
    <n v="87336"/>
    <n v="84237"/>
    <n v="91033"/>
    <n v="69467"/>
    <n v="75386"/>
    <n v="985819"/>
    <n v="0"/>
    <n v="739364.25"/>
  </r>
  <r>
    <s v="PPLETO: TOTAL OPERATING EXPENSE"/>
    <m/>
    <n v="502100"/>
    <s v="STM EXP(EX SDRS.SPP)"/>
    <x v="1"/>
    <s v="0321 - TRIMBLE COUNTY 2 - GENERATION"/>
    <x v="1"/>
    <s v="PNTL: TOTAL NON-LABOR"/>
    <s v="MA40LGE"/>
    <s v="MASS ALLOC 40 BUDGET"/>
    <s v="GEN O M: OTHER"/>
    <s v="P42100: GENERATION"/>
    <n v="90478"/>
    <n v="90478"/>
    <n v="90478"/>
    <n v="90478"/>
    <n v="90478"/>
    <n v="90478"/>
    <n v="90478"/>
    <n v="106004"/>
    <n v="90478"/>
    <n v="90478"/>
    <n v="90478"/>
    <n v="90478"/>
    <n v="1101264"/>
    <n v="0"/>
    <n v="825948"/>
  </r>
  <r>
    <s v="PPLETO: TOTAL OPERATING EXPENSE"/>
    <m/>
    <n v="506100"/>
    <s v="MISC STM PWR EXP"/>
    <x v="1"/>
    <s v="0321 - TRIMBLE COUNTY 2 - GENERATION"/>
    <x v="3"/>
    <s v="PLTL: TOTAL LABOR"/>
    <s v="MA40LGE"/>
    <s v="MASS ALLOC 40 BUDGET"/>
    <s v="GEN O M: OTHER"/>
    <s v="P42100: GENERATION"/>
    <n v="90790"/>
    <n v="81274"/>
    <n v="81244"/>
    <n v="84633"/>
    <n v="83403"/>
    <n v="78697"/>
    <n v="86146"/>
    <n v="88407"/>
    <n v="85359"/>
    <n v="92184"/>
    <n v="70681"/>
    <n v="77107"/>
    <n v="999925"/>
    <n v="0"/>
    <n v="749943.75"/>
  </r>
  <r>
    <s v="PPLETO: TOTAL OPERATING EXPENSE"/>
    <m/>
    <n v="502100"/>
    <s v="STM EXP(EX SDRS.SPP)"/>
    <x v="1"/>
    <s v="0301 - TRIMBLE COUNTY COMMON-GENERATION"/>
    <x v="2"/>
    <s v="PNTL: TOTAL NON-LABOR"/>
    <s v="TC-PWOPS"/>
    <s v="TC PWS OPERATIONS"/>
    <s v="GEN OPS: PROCESS WATER"/>
    <s v="P42100: GENERATION"/>
    <n v="90938"/>
    <n v="90938"/>
    <n v="90938"/>
    <n v="90938"/>
    <n v="90938"/>
    <n v="90938"/>
    <n v="90938"/>
    <n v="90938"/>
    <n v="90938"/>
    <n v="90938"/>
    <n v="90938"/>
    <n v="90938"/>
    <n v="1091256"/>
    <n v="329976.50899010396"/>
    <n v="488465.49100989604"/>
  </r>
  <r>
    <s v="PPLETO: TOTAL OPERATING EXPENSE"/>
    <m/>
    <n v="512100"/>
    <s v="MTCE-BOILER PLANT"/>
    <x v="1"/>
    <s v="0301 - TRIMBLE COUNTY COMMON-GENERATION"/>
    <x v="3"/>
    <s v="PNTL: TOTAL NON-LABOR"/>
    <s v="TC000PLT"/>
    <s v="General Plant"/>
    <s v="GEN MTC: ALL OTHER MAINT."/>
    <s v="P42100: GENERATION"/>
    <n v="91082"/>
    <n v="91082"/>
    <n v="68572"/>
    <n v="53418"/>
    <n v="53418"/>
    <n v="53418"/>
    <n v="53418"/>
    <n v="53418"/>
    <n v="53418"/>
    <n v="53418"/>
    <n v="68572"/>
    <n v="91082"/>
    <n v="784316"/>
    <n v="237163.28306564398"/>
    <n v="351073.71693435602"/>
  </r>
  <r>
    <s v="PPLETO: TOTAL OPERATING EXPENSE"/>
    <m/>
    <n v="501090"/>
    <s v="FUEL HANDLING"/>
    <x v="1"/>
    <s v="0321 - TRIMBLE COUNTY 2 - GENERATION"/>
    <x v="0"/>
    <s v="PNTL: TOTAL NON-LABOR"/>
    <s v="MA41KU"/>
    <s v="MA41KU TC2"/>
    <s v="OTHER"/>
    <s v="P42100: GENERATION"/>
    <n v="91691"/>
    <n v="104020"/>
    <n v="104020"/>
    <n v="91691"/>
    <n v="91691"/>
    <n v="91691"/>
    <n v="91691"/>
    <n v="91691"/>
    <n v="91691"/>
    <n v="91691"/>
    <n v="91691"/>
    <n v="91691"/>
    <n v="1124947"/>
    <n v="0"/>
    <n v="843710.25"/>
  </r>
  <r>
    <s v="PPLETO: TOTAL OPERATING EXPENSE"/>
    <m/>
    <n v="511100"/>
    <s v="MTCE-STRUCTURES"/>
    <x v="1"/>
    <s v="0311 - TRIMBLE COUNTY 1 - GENERATION"/>
    <x v="8"/>
    <s v="PNTL: TOTAL NON-LABOR"/>
    <s v="MA40LGE"/>
    <s v="MASS ALLOC 40 BUDGET"/>
    <s v="GEN O M: OTHER"/>
    <s v="P42100: GENERATION"/>
    <n v="91819"/>
    <n v="51495"/>
    <n v="58353"/>
    <n v="61619"/>
    <n v="51535"/>
    <n v="53627"/>
    <n v="51595"/>
    <n v="51601"/>
    <n v="91936"/>
    <n v="57564"/>
    <n v="51634"/>
    <n v="95391"/>
    <n v="768170"/>
    <n v="576127.5"/>
    <n v="0"/>
  </r>
  <r>
    <s v="PPLETO: TOTAL OPERATING EXPENSE"/>
    <m/>
    <n v="506900"/>
    <s v="MISC STM PWR EXP - INDIRECT"/>
    <x v="1"/>
    <s v="0301 - TRIMBLE COUNTY COMMON-GENERATION"/>
    <x v="8"/>
    <s v="PLTL: TOTAL LABOR"/>
    <s v="MA50COM"/>
    <s v="Mass Allocation 50 "/>
    <s v="OTHER"/>
    <s v="P42100: GENERATION"/>
    <n v="91863"/>
    <n v="87231"/>
    <n v="81735"/>
    <n v="85025"/>
    <n v="88327"/>
    <n v="73758"/>
    <n v="86035"/>
    <n v="89311"/>
    <n v="80902"/>
    <n v="93103"/>
    <n v="74446"/>
    <n v="70532"/>
    <n v="1002270"/>
    <n v="303068.71684143"/>
    <n v="448633.78315857"/>
  </r>
  <r>
    <s v="PPLETO: TOTAL OPERATING EXPENSE"/>
    <m/>
    <n v="510100"/>
    <s v="MTCE SUPER/ENG - STEAM"/>
    <x v="1"/>
    <s v="0301 - TRIMBLE COUNTY COMMON-GENERATION"/>
    <x v="8"/>
    <s v="PLTL: TOTAL LABOR"/>
    <s v="TCMNTLABR"/>
    <s v="TC Maintenance Labor"/>
    <s v="GEN MTC: ALL OTHER MAINT."/>
    <s v="P42100: GENERATION"/>
    <n v="92195"/>
    <n v="87631"/>
    <n v="82302"/>
    <n v="85606"/>
    <n v="88898"/>
    <n v="74540"/>
    <n v="86704"/>
    <n v="89920"/>
    <n v="81701"/>
    <n v="93690"/>
    <n v="75391"/>
    <n v="71467"/>
    <n v="1010045"/>
    <n v="305419.73929390498"/>
    <n v="452114.01070609502"/>
  </r>
  <r>
    <s v="PPLETO: TOTAL OPERATING EXPENSE"/>
    <m/>
    <n v="506100"/>
    <s v="MISC STM PWR EXP"/>
    <x v="1"/>
    <s v="0321 - TRIMBLE COUNTY 2 - GENERATION"/>
    <x v="1"/>
    <s v="PLTL: TOTAL LABOR"/>
    <s v="MA41KU"/>
    <s v="MA41KU TC2"/>
    <s v="OTHER"/>
    <s v="P42100: GENERATION"/>
    <n v="92439"/>
    <n v="82829"/>
    <n v="82636"/>
    <n v="86004"/>
    <n v="84660"/>
    <n v="79815"/>
    <n v="87327"/>
    <n v="89956"/>
    <n v="86764"/>
    <n v="93764"/>
    <n v="71551"/>
    <n v="77648"/>
    <n v="1015393"/>
    <n v="0"/>
    <n v="761544.75"/>
  </r>
  <r>
    <s v="PPLETO: TOTAL OPERATING EXPENSE"/>
    <m/>
    <n v="502100"/>
    <s v="STM EXP(EX SDRS.SPP)"/>
    <x v="1"/>
    <s v="0321 - TRIMBLE COUNTY 2 - GENERATION"/>
    <x v="2"/>
    <s v="PNTL: TOTAL NON-LABOR"/>
    <s v="MA40LGE"/>
    <s v="MASS ALLOC 40 BUDGET"/>
    <s v="GEN O M: OTHER"/>
    <s v="P42100: GENERATION"/>
    <n v="92825"/>
    <n v="92825"/>
    <n v="92825"/>
    <n v="92825"/>
    <n v="92825"/>
    <n v="92825"/>
    <n v="92825"/>
    <n v="108660"/>
    <n v="92825"/>
    <n v="92825"/>
    <n v="92825"/>
    <n v="92825"/>
    <n v="1129731"/>
    <n v="0"/>
    <n v="847298.25"/>
  </r>
  <r>
    <s v="PPLETO: TOTAL OPERATING EXPENSE"/>
    <m/>
    <n v="513100"/>
    <s v="MTCE-ELECTRIC PLANT"/>
    <x v="1"/>
    <s v="0301 - TRIMBLE COUNTY COMMON-GENERATION"/>
    <x v="8"/>
    <s v="PLTL: TOTAL LABOR"/>
    <s v="TCMNTLABR"/>
    <s v="TC Maintenance Labor"/>
    <s v="GEN MTC: ALL OTHER MAINT."/>
    <s v="P42100: GENERATION"/>
    <n v="93179"/>
    <n v="88245"/>
    <n v="83419"/>
    <n v="86971"/>
    <n v="90490"/>
    <n v="76253"/>
    <n v="88684"/>
    <n v="90974"/>
    <n v="83003"/>
    <n v="94885"/>
    <n v="77323"/>
    <n v="74774"/>
    <n v="1028199"/>
    <n v="310909.18773149099"/>
    <n v="460240.06226850901"/>
  </r>
  <r>
    <s v="PPLETO: TOTAL OPERATING EXPENSE"/>
    <m/>
    <n v="500100"/>
    <s v="OPER SUPER/ENG"/>
    <x v="1"/>
    <s v="0311 - TRIMBLE COUNTY 1 - GENERATION"/>
    <x v="6"/>
    <s v="PLTL: TOTAL LABOR"/>
    <s v="MA40LGE"/>
    <s v="MASS ALLOC 40 BUDGET"/>
    <s v="GEN O M: OTHER"/>
    <s v="P42100: GENERATION"/>
    <n v="93374"/>
    <n v="93472"/>
    <n v="102107"/>
    <n v="91244"/>
    <n v="93556"/>
    <n v="93370"/>
    <n v="87109"/>
    <n v="105154"/>
    <n v="97418"/>
    <n v="94839"/>
    <n v="90481"/>
    <n v="80719"/>
    <n v="1122841"/>
    <n v="842130.75"/>
    <n v="0"/>
  </r>
  <r>
    <s v="PPLETO: TOTAL OPERATING EXPENSE"/>
    <m/>
    <n v="500100"/>
    <s v="OPER SUPER/ENG"/>
    <x v="1"/>
    <s v="0311 - TRIMBLE COUNTY 1 - GENERATION"/>
    <x v="5"/>
    <s v="PLTL: TOTAL LABOR"/>
    <s v="MA40LGE"/>
    <s v="MASS ALLOC 40 BUDGET"/>
    <s v="GEN O M: OTHER"/>
    <s v="P42100: GENERATION"/>
    <n v="93405"/>
    <n v="93485"/>
    <n v="102138"/>
    <n v="95232"/>
    <n v="89646"/>
    <n v="93411"/>
    <n v="91109"/>
    <n v="99906"/>
    <n v="96134"/>
    <n v="94864"/>
    <n v="89220"/>
    <n v="84755"/>
    <n v="1123304"/>
    <n v="842478"/>
    <n v="0"/>
  </r>
  <r>
    <s v="PPLETO: TOTAL OPERATING EXPENSE"/>
    <m/>
    <n v="506100"/>
    <s v="MISC STM PWR EXP"/>
    <x v="1"/>
    <s v="0321 - TRIMBLE COUNTY 2 - GENERATION"/>
    <x v="4"/>
    <s v="PLTL: TOTAL LABOR"/>
    <s v="MA40LGE"/>
    <s v="MASS ALLOC 40 BUDGET"/>
    <s v="GEN O M: OTHER"/>
    <s v="P42100: GENERATION"/>
    <n v="93517"/>
    <n v="83715"/>
    <n v="83684"/>
    <n v="87174"/>
    <n v="85908"/>
    <n v="81060"/>
    <n v="88734"/>
    <n v="91062"/>
    <n v="87922"/>
    <n v="94952"/>
    <n v="72804"/>
    <n v="79423"/>
    <n v="1029954"/>
    <n v="0"/>
    <n v="772465.5"/>
  </r>
  <r>
    <s v="PPLETO: TOTAL OPERATING EXPENSE"/>
    <m/>
    <n v="512100"/>
    <s v="MTCE-BOILER PLANT"/>
    <x v="1"/>
    <s v="0301 - TRIMBLE COUNTY COMMON-GENERATION"/>
    <x v="4"/>
    <s v="PNTL: TOTAL NON-LABOR"/>
    <s v="TC000PLT"/>
    <s v="General Plant"/>
    <s v="GEN MTC: ALL OTHER MAINT."/>
    <s v="P42100: GENERATION"/>
    <n v="93655"/>
    <n v="93655"/>
    <n v="70469"/>
    <n v="55012"/>
    <n v="55012"/>
    <n v="55012"/>
    <n v="55012"/>
    <n v="55012"/>
    <n v="55012"/>
    <n v="55012"/>
    <n v="70469"/>
    <n v="93655"/>
    <n v="806984"/>
    <n v="244017.685246056"/>
    <n v="361220.314753944"/>
  </r>
  <r>
    <s v="PPLETO: TOTAL OPERATING EXPENSE"/>
    <m/>
    <n v="502100"/>
    <s v="STM EXP(EX SDRS.SPP)"/>
    <x v="1"/>
    <s v="0301 - TRIMBLE COUNTY COMMON-GENERATION"/>
    <x v="3"/>
    <s v="PNTL: TOTAL NON-LABOR"/>
    <s v="TC-PWOPS"/>
    <s v="TC PWS OPERATIONS"/>
    <s v="GEN OPS: PROCESS WATER"/>
    <s v="P42100: GENERATION"/>
    <n v="93668"/>
    <n v="93668"/>
    <n v="93668"/>
    <n v="93668"/>
    <n v="93668"/>
    <n v="93668"/>
    <n v="93668"/>
    <n v="93668"/>
    <n v="93668"/>
    <n v="93668"/>
    <n v="93668"/>
    <n v="93668"/>
    <n v="1124012"/>
    <n v="339881.34390370798"/>
    <n v="503127.65609629202"/>
  </r>
  <r>
    <s v="PPLETO: TOTAL OPERATING EXPENSE"/>
    <m/>
    <n v="506900"/>
    <s v="MISC STM PWR EXP - INDIRECT"/>
    <x v="1"/>
    <s v="0301 - TRIMBLE COUNTY COMMON-GENERATION"/>
    <x v="9"/>
    <s v="PLTL: TOTAL LABOR"/>
    <s v="MA50COM"/>
    <s v="Mass Allocation 50 "/>
    <s v="OTHER"/>
    <s v="P42100: GENERATION"/>
    <n v="93734"/>
    <n v="84075"/>
    <n v="83310"/>
    <n v="86608"/>
    <n v="85013"/>
    <n v="79871"/>
    <n v="87475"/>
    <n v="90997"/>
    <n v="87299"/>
    <n v="94849"/>
    <n v="70773"/>
    <n v="76265"/>
    <n v="1020267"/>
    <n v="308510.69125650299"/>
    <n v="456689.55874349701"/>
  </r>
  <r>
    <s v="PPLETO: TOTAL OPERATING EXPENSE"/>
    <m/>
    <n v="511100"/>
    <s v="MTCE-STRUCTURES"/>
    <x v="1"/>
    <s v="0311 - TRIMBLE COUNTY 1 - GENERATION"/>
    <x v="9"/>
    <s v="PNTL: TOTAL NON-LABOR"/>
    <s v="MA40LGE"/>
    <s v="MASS ALLOC 40 BUDGET"/>
    <s v="GEN O M: OTHER"/>
    <s v="P42100: GENERATION"/>
    <n v="93743"/>
    <n v="53420"/>
    <n v="60277"/>
    <n v="63543"/>
    <n v="53459"/>
    <n v="55552"/>
    <n v="53519"/>
    <n v="93835"/>
    <n v="93861"/>
    <n v="59488"/>
    <n v="53559"/>
    <n v="97315"/>
    <n v="831571"/>
    <n v="623678.25"/>
    <n v="0"/>
  </r>
  <r>
    <s v="PPLETO: TOTAL OPERATING EXPENSE"/>
    <m/>
    <n v="500100"/>
    <s v="OPER SUPER/ENG"/>
    <x v="1"/>
    <s v="0301 - TRIMBLE COUNTY COMMON-GENERATION"/>
    <x v="8"/>
    <s v="PLTL: TOTAL LABOR"/>
    <s v="TCMNTLABR"/>
    <s v="TC Maintenance Labor"/>
    <s v="GEN MTC: ALL OTHER MAINT."/>
    <s v="P42100: GENERATION"/>
    <n v="93997"/>
    <n v="89248"/>
    <n v="83984"/>
    <n v="87420"/>
    <n v="90835"/>
    <n v="76282"/>
    <n v="88726"/>
    <n v="91712"/>
    <n v="83434"/>
    <n v="95588"/>
    <n v="77210"/>
    <n v="73641"/>
    <n v="1032077"/>
    <n v="312081.82632579299"/>
    <n v="461975.92367420701"/>
  </r>
  <r>
    <s v="PPLETO: TOTAL OPERATING EXPENSE"/>
    <m/>
    <n v="501090"/>
    <s v="FUEL HANDLING"/>
    <x v="1"/>
    <s v="0321 - TRIMBLE COUNTY 2 - GENERATION"/>
    <x v="1"/>
    <s v="PNTL: TOTAL NON-LABOR"/>
    <s v="MA41KU"/>
    <s v="MA41KU TC2"/>
    <s v="OTHER"/>
    <s v="P42100: GENERATION"/>
    <n v="94318"/>
    <n v="106894"/>
    <n v="106894"/>
    <n v="94318"/>
    <n v="94318"/>
    <n v="94318"/>
    <n v="94318"/>
    <n v="94318"/>
    <n v="94318"/>
    <n v="94318"/>
    <n v="94318"/>
    <n v="94318"/>
    <n v="1156969"/>
    <n v="0"/>
    <n v="867726.75"/>
  </r>
  <r>
    <s v="PPLETO: TOTAL OPERATING EXPENSE"/>
    <m/>
    <n v="510100"/>
    <s v="MTCE SUPER/ENG - STEAM"/>
    <x v="1"/>
    <s v="0301 - TRIMBLE COUNTY COMMON-GENERATION"/>
    <x v="9"/>
    <s v="PLTL: TOTAL LABOR"/>
    <s v="TCMNTLABR"/>
    <s v="TC Maintenance Labor"/>
    <s v="GEN MTC: ALL OTHER MAINT."/>
    <s v="P42100: GENERATION"/>
    <n v="94448"/>
    <n v="84913"/>
    <n v="84264"/>
    <n v="87582"/>
    <n v="86040"/>
    <n v="81003"/>
    <n v="88556"/>
    <n v="92001"/>
    <n v="88437"/>
    <n v="95834"/>
    <n v="72177"/>
    <n v="77577"/>
    <n v="1032830"/>
    <n v="312309.52020446997"/>
    <n v="462312.97979553003"/>
  </r>
  <r>
    <s v="PPLETO: TOTAL OPERATING EXPENSE"/>
    <m/>
    <n v="505100"/>
    <s v="ELECTRIC SYS OPR"/>
    <x v="1"/>
    <s v="0311 - TRIMBLE COUNTY 1 - GENERATION"/>
    <x v="8"/>
    <s v="PLTL: TOTAL LABOR"/>
    <s v="MA40LGE"/>
    <s v="MASS ALLOC 40 BUDGET"/>
    <s v="GEN O M: OTHER"/>
    <s v="P42100: GENERATION"/>
    <n v="94908"/>
    <n v="89563"/>
    <n v="85091"/>
    <n v="88793"/>
    <n v="92452"/>
    <n v="78100"/>
    <n v="90795"/>
    <n v="92515"/>
    <n v="84746"/>
    <n v="96534"/>
    <n v="79468"/>
    <n v="77496"/>
    <n v="1050460"/>
    <n v="787845"/>
    <n v="0"/>
  </r>
  <r>
    <s v="PPLETO: TOTAL OPERATING EXPENSE"/>
    <m/>
    <n v="505100"/>
    <s v="ELECTRIC SYS OPR"/>
    <x v="1"/>
    <s v="0321 - TRIMBLE COUNTY 2 - GENERATION"/>
    <x v="5"/>
    <s v="PLTL: TOTAL LABOR"/>
    <s v="MA41KU"/>
    <s v="MA41KU TC2"/>
    <s v="OTHER"/>
    <s v="P42100: GENERATION"/>
    <n v="95046"/>
    <n v="94462"/>
    <n v="103987"/>
    <n v="97837"/>
    <n v="92893"/>
    <n v="96873"/>
    <n v="95311"/>
    <n v="102017"/>
    <n v="98651"/>
    <n v="97394"/>
    <n v="92983"/>
    <n v="91771"/>
    <n v="1159226"/>
    <n v="0"/>
    <n v="869419.5"/>
  </r>
  <r>
    <s v="PPLETO: TOTAL OPERATING EXPENSE"/>
    <m/>
    <n v="506100"/>
    <s v="MISC STM PWR EXP"/>
    <x v="1"/>
    <s v="0321 - TRIMBLE COUNTY 2 - GENERATION"/>
    <x v="2"/>
    <s v="PLTL: TOTAL LABOR"/>
    <s v="MA41KU"/>
    <s v="MA41KU TC2"/>
    <s v="OTHER"/>
    <s v="P42100: GENERATION"/>
    <n v="95209"/>
    <n v="85312"/>
    <n v="85113"/>
    <n v="88581"/>
    <n v="87198"/>
    <n v="82208"/>
    <n v="89945"/>
    <n v="92653"/>
    <n v="89365"/>
    <n v="96575"/>
    <n v="73696"/>
    <n v="79975"/>
    <n v="1045829"/>
    <n v="0"/>
    <n v="784371.75"/>
  </r>
  <r>
    <s v="PPLETO: TOTAL OPERATING EXPENSE"/>
    <m/>
    <n v="502100"/>
    <s v="STM EXP(EX SDRS.SPP)"/>
    <x v="1"/>
    <s v="0321 - TRIMBLE COUNTY 2 - GENERATION"/>
    <x v="3"/>
    <s v="PNTL: TOTAL NON-LABOR"/>
    <s v="MA40LGE"/>
    <s v="MASS ALLOC 40 BUDGET"/>
    <s v="GEN O M: OTHER"/>
    <s v="P42100: GENERATION"/>
    <n v="95236"/>
    <n v="95236"/>
    <n v="95236"/>
    <n v="95236"/>
    <n v="95236"/>
    <n v="95236"/>
    <n v="95236"/>
    <n v="111388"/>
    <n v="95236"/>
    <n v="95236"/>
    <n v="95236"/>
    <n v="95236"/>
    <n v="1158981"/>
    <n v="0"/>
    <n v="869235.75"/>
  </r>
  <r>
    <s v="PPLETO: TOTAL OPERATING EXPENSE"/>
    <m/>
    <n v="513100"/>
    <s v="MTCE-ELECTRIC PLANT"/>
    <x v="1"/>
    <s v="0301 - TRIMBLE COUNTY COMMON-GENERATION"/>
    <x v="9"/>
    <s v="PLTL: TOTAL LABOR"/>
    <s v="TCMNTLABR"/>
    <s v="TC Maintenance Labor"/>
    <s v="GEN MTC: ALL OTHER MAINT."/>
    <s v="P42100: GENERATION"/>
    <n v="95498"/>
    <n v="85594"/>
    <n v="85446"/>
    <n v="89021"/>
    <n v="87728"/>
    <n v="82776"/>
    <n v="90624"/>
    <n v="93117"/>
    <n v="89791"/>
    <n v="97096"/>
    <n v="74212"/>
    <n v="80988"/>
    <n v="1051891"/>
    <n v="318073.22939631896"/>
    <n v="470845.02060368104"/>
  </r>
  <r>
    <s v="PPLETO: TOTAL OPERATING EXPENSE"/>
    <m/>
    <n v="500100"/>
    <s v="OPER SUPER/ENG"/>
    <x v="1"/>
    <s v="0301 - TRIMBLE COUNTY COMMON-GENERATION"/>
    <x v="9"/>
    <s v="PLTL: TOTAL LABOR"/>
    <s v="TCMNTLABR"/>
    <s v="TC Maintenance Labor"/>
    <s v="GEN MTC: ALL OTHER MAINT."/>
    <s v="P42100: GENERATION"/>
    <n v="96304"/>
    <n v="86503"/>
    <n v="85995"/>
    <n v="89447"/>
    <n v="87955"/>
    <n v="82864"/>
    <n v="90629"/>
    <n v="93842"/>
    <n v="90293"/>
    <n v="97782"/>
    <n v="73970"/>
    <n v="79875"/>
    <n v="1055458"/>
    <n v="319151.827092522"/>
    <n v="472441.672907478"/>
  </r>
  <r>
    <s v="PPLETO: TOTAL OPERATING EXPENSE"/>
    <m/>
    <n v="511100"/>
    <s v="MTCE-STRUCTURES"/>
    <x v="1"/>
    <s v="0311 - TRIMBLE COUNTY 1 - GENERATION"/>
    <x v="0"/>
    <s v="PNTL: TOTAL NON-LABOR"/>
    <s v="MA40LGE"/>
    <s v="MASS ALLOC 40 BUDGET"/>
    <s v="GEN O M: OTHER"/>
    <s v="P42100: GENERATION"/>
    <n v="96439"/>
    <n v="54905"/>
    <n v="61968"/>
    <n v="65333"/>
    <n v="54946"/>
    <n v="57101"/>
    <n v="55008"/>
    <n v="96534"/>
    <n v="96560"/>
    <n v="61156"/>
    <n v="55049"/>
    <n v="100118"/>
    <n v="855116"/>
    <n v="641337"/>
    <n v="0"/>
  </r>
  <r>
    <s v="PPLETO: TOTAL OPERATING EXPENSE"/>
    <m/>
    <n v="502100"/>
    <s v="STM EXP(EX SDRS.SPP)"/>
    <x v="1"/>
    <s v="0301 - TRIMBLE COUNTY COMMON-GENERATION"/>
    <x v="4"/>
    <s v="PNTL: TOTAL NON-LABOR"/>
    <s v="TC-PWOPS"/>
    <s v="TC PWS OPERATIONS"/>
    <s v="GEN OPS: PROCESS WATER"/>
    <s v="P42100: GENERATION"/>
    <n v="96481"/>
    <n v="96481"/>
    <n v="96481"/>
    <n v="96481"/>
    <n v="96481"/>
    <n v="96481"/>
    <n v="96481"/>
    <n v="96481"/>
    <n v="96481"/>
    <n v="96481"/>
    <n v="96481"/>
    <n v="96481"/>
    <n v="1157767"/>
    <n v="350088.25874400296"/>
    <n v="518236.99125599704"/>
  </r>
  <r>
    <s v="PPLETO: TOTAL OPERATING EXPENSE"/>
    <m/>
    <n v="506900"/>
    <s v="MISC STM PWR EXP - INDIRECT"/>
    <x v="1"/>
    <s v="0301 - TRIMBLE COUNTY COMMON-GENERATION"/>
    <x v="0"/>
    <s v="PLTL: TOTAL LABOR"/>
    <s v="MA50COM"/>
    <s v="Mass Allocation 50 "/>
    <s v="OTHER"/>
    <s v="P42100: GENERATION"/>
    <n v="96546"/>
    <n v="86597"/>
    <n v="85809"/>
    <n v="89206"/>
    <n v="87563"/>
    <n v="82267"/>
    <n v="90100"/>
    <n v="93726"/>
    <n v="89918"/>
    <n v="97694"/>
    <n v="72896"/>
    <n v="78553"/>
    <n v="1050875"/>
    <n v="317766.008970375"/>
    <n v="470390.241029625"/>
  </r>
  <r>
    <s v="PPLETO: TOTAL OPERATING EXPENSE"/>
    <m/>
    <n v="926003"/>
    <s v="MEDICAL INSURANCE EXPENSE - BURDENS"/>
    <x v="1"/>
    <s v="0321 - TRIMBLE COUNTY 2 - GENERATION"/>
    <x v="8"/>
    <s v="PLTL: TOTAL LABOR"/>
    <s v="MA41KU"/>
    <s v="MA41KU TC2"/>
    <s v="OTHER"/>
    <s v="P42100: GENERATION"/>
    <n v="96918"/>
    <n v="92179"/>
    <n v="86600"/>
    <n v="90167"/>
    <n v="93706"/>
    <n v="78706"/>
    <n v="91559"/>
    <n v="94760"/>
    <n v="86066"/>
    <n v="98767"/>
    <n v="79494"/>
    <n v="75880"/>
    <n v="1064802"/>
    <n v="0"/>
    <n v="798601.5"/>
  </r>
  <r>
    <s v="PPLETO: TOTAL OPERATING EXPENSE"/>
    <m/>
    <n v="506100"/>
    <s v="MISC STM PWR EXP"/>
    <x v="1"/>
    <s v="0311 - TRIMBLE COUNTY 1 - GENERATION"/>
    <x v="8"/>
    <s v="PNTL: TOTAL NON-LABOR"/>
    <s v="MA40LGE"/>
    <s v="MASS ALLOC 40 BUDGET"/>
    <s v="GEN O M: OTHER"/>
    <s v="P42100: GENERATION"/>
    <n v="97019"/>
    <n v="97785"/>
    <n v="102058"/>
    <n v="126647"/>
    <n v="102058"/>
    <n v="101655"/>
    <n v="99639"/>
    <n v="98228"/>
    <n v="102864"/>
    <n v="103065"/>
    <n v="105282"/>
    <n v="112820"/>
    <n v="1249120"/>
    <n v="936840"/>
    <n v="0"/>
  </r>
  <r>
    <s v="PPLETO: TOTAL OPERATING EXPENSE"/>
    <m/>
    <n v="501090"/>
    <s v="FUEL HANDLING"/>
    <x v="1"/>
    <s v="0321 - TRIMBLE COUNTY 2 - GENERATION"/>
    <x v="2"/>
    <s v="PNTL: TOTAL NON-LABOR"/>
    <s v="MA41KU"/>
    <s v="MA41KU TC2"/>
    <s v="OTHER"/>
    <s v="P42100: GENERATION"/>
    <n v="97020"/>
    <n v="109847"/>
    <n v="109847"/>
    <n v="97020"/>
    <n v="97020"/>
    <n v="97020"/>
    <n v="97020"/>
    <n v="97020"/>
    <n v="97020"/>
    <n v="97020"/>
    <n v="97020"/>
    <n v="97020"/>
    <n v="1189891"/>
    <n v="0"/>
    <n v="892418.25"/>
  </r>
  <r>
    <s v="PPLETO: TOTAL OPERATING EXPENSE"/>
    <m/>
    <n v="510100"/>
    <s v="MTCE SUPER/ENG - STEAM"/>
    <x v="1"/>
    <s v="0301 - TRIMBLE COUNTY COMMON-GENERATION"/>
    <x v="0"/>
    <s v="PLTL: TOTAL LABOR"/>
    <s v="TCMNTLABR"/>
    <s v="TC Maintenance Labor"/>
    <s v="GEN MTC: ALL OTHER MAINT."/>
    <s v="P42100: GENERATION"/>
    <n v="97281"/>
    <n v="87460"/>
    <n v="86792"/>
    <n v="90210"/>
    <n v="88621"/>
    <n v="83433"/>
    <n v="91212"/>
    <n v="94761"/>
    <n v="91090"/>
    <n v="98709"/>
    <n v="74342"/>
    <n v="79904"/>
    <n v="1063815"/>
    <n v="321678.83604883502"/>
    <n v="476182.41395116498"/>
  </r>
  <r>
    <s v="PPLETO: TOTAL OPERATING EXPENSE"/>
    <m/>
    <n v="505100"/>
    <s v="ELECTRIC SYS OPR"/>
    <x v="1"/>
    <s v="0311 - TRIMBLE COUNTY 1 - GENERATION"/>
    <x v="9"/>
    <s v="PLTL: TOTAL LABOR"/>
    <s v="MA40LGE"/>
    <s v="MASS ALLOC 40 BUDGET"/>
    <s v="GEN O M: OTHER"/>
    <s v="P42100: GENERATION"/>
    <n v="97324"/>
    <n v="86947"/>
    <n v="87219"/>
    <n v="90964"/>
    <n v="89778"/>
    <n v="84811"/>
    <n v="92897"/>
    <n v="94777"/>
    <n v="91703"/>
    <n v="98875"/>
    <n v="76446"/>
    <n v="83978"/>
    <n v="1075719"/>
    <n v="806789.25"/>
    <n v="0"/>
  </r>
  <r>
    <s v="PPLETO: TOTAL OPERATING EXPENSE"/>
    <m/>
    <n v="505100"/>
    <s v="ELECTRIC SYS OPR"/>
    <x v="1"/>
    <s v="0321 - TRIMBLE COUNTY 2 - GENERATION"/>
    <x v="6"/>
    <s v="PLTL: TOTAL LABOR"/>
    <s v="MA41KU"/>
    <s v="MA41KU TC2"/>
    <s v="OTHER"/>
    <s v="P42100: GENERATION"/>
    <n v="97367"/>
    <n v="96769"/>
    <n v="106493"/>
    <n v="96049"/>
    <n v="98919"/>
    <n v="98935"/>
    <n v="93213"/>
    <n v="109686"/>
    <n v="102235"/>
    <n v="99528"/>
    <n v="96340"/>
    <n v="89273"/>
    <n v="1184807"/>
    <n v="0"/>
    <n v="888605.25"/>
  </r>
  <r>
    <s v="PPLETO: TOTAL OPERATING EXPENSE"/>
    <m/>
    <n v="502100"/>
    <s v="STM EXP(EX SDRS.SPP)"/>
    <x v="1"/>
    <s v="0321 - TRIMBLE COUNTY 2 - GENERATION"/>
    <x v="4"/>
    <s v="PNTL: TOTAL NON-LABOR"/>
    <s v="MA40LGE"/>
    <s v="MASS ALLOC 40 BUDGET"/>
    <s v="GEN O M: OTHER"/>
    <s v="P42100: GENERATION"/>
    <n v="97715"/>
    <n v="97715"/>
    <n v="97715"/>
    <n v="97715"/>
    <n v="97715"/>
    <n v="97715"/>
    <n v="97715"/>
    <n v="114191"/>
    <n v="97715"/>
    <n v="97715"/>
    <n v="97715"/>
    <n v="97715"/>
    <n v="1189060"/>
    <n v="0"/>
    <n v="891795"/>
  </r>
  <r>
    <s v="PPLETO: TOTAL OPERATING EXPENSE"/>
    <m/>
    <n v="510900"/>
    <s v="MTCE SUPER/ENG - STEAM - INDIRECT"/>
    <x v="1"/>
    <s v="0301 - TRIMBLE COUNTY COMMON-GENERATION"/>
    <x v="5"/>
    <s v="PLTL: TOTAL LABOR"/>
    <s v="MA50COM"/>
    <s v="Mass Allocation 50 "/>
    <s v="OTHER"/>
    <s v="P42100: GENERATION"/>
    <n v="97927"/>
    <n v="98221"/>
    <n v="107303"/>
    <n v="100669"/>
    <n v="95279"/>
    <n v="99486"/>
    <n v="97553"/>
    <n v="105889"/>
    <n v="101685"/>
    <n v="100896"/>
    <n v="94624"/>
    <n v="92160"/>
    <n v="1191691"/>
    <n v="360346.27619451901"/>
    <n v="533421.97380548099"/>
  </r>
  <r>
    <s v="PPLETO: TOTAL OPERATING EXPENSE"/>
    <m/>
    <n v="511100"/>
    <s v="MTCE-STRUCTURES"/>
    <x v="1"/>
    <s v="0321 - TRIMBLE COUNTY 2 - GENERATION"/>
    <x v="7"/>
    <s v="PNTL: TOTAL NON-LABOR"/>
    <s v="MA41KU"/>
    <s v="MA41KU TC2"/>
    <s v="OTHER"/>
    <s v="P42100: GENERATION"/>
    <n v="98042"/>
    <n v="98000"/>
    <n v="100423"/>
    <n v="95663"/>
    <n v="83568"/>
    <n v="86104"/>
    <n v="98170"/>
    <n v="83673"/>
    <n v="83678"/>
    <n v="134314"/>
    <n v="78853"/>
    <n v="127024"/>
    <n v="1167512"/>
    <n v="0"/>
    <n v="875634"/>
  </r>
  <r>
    <s v="PPLETO: TOTAL OPERATING EXPENSE"/>
    <m/>
    <n v="506100"/>
    <s v="MISC STM PWR EXP"/>
    <x v="1"/>
    <s v="0321 - TRIMBLE COUNTY 2 - GENERATION"/>
    <x v="3"/>
    <s v="PLTL: TOTAL LABOR"/>
    <s v="MA41KU"/>
    <s v="MA41KU TC2"/>
    <s v="OTHER"/>
    <s v="P42100: GENERATION"/>
    <n v="98067"/>
    <n v="87873"/>
    <n v="87667"/>
    <n v="91240"/>
    <n v="89815"/>
    <n v="84675"/>
    <n v="92644"/>
    <n v="95434"/>
    <n v="92048"/>
    <n v="99474"/>
    <n v="75908"/>
    <n v="82376"/>
    <n v="1077222"/>
    <n v="0"/>
    <n v="807916.5"/>
  </r>
  <r>
    <s v="PPLETO: TOTAL OPERATING EXPENSE"/>
    <m/>
    <n v="513100"/>
    <s v="MTCE-ELECTRIC PLANT"/>
    <x v="1"/>
    <s v="0301 - TRIMBLE COUNTY COMMON-GENERATION"/>
    <x v="0"/>
    <s v="PLTL: TOTAL LABOR"/>
    <s v="TCMNTLABR"/>
    <s v="TC Maintenance Labor"/>
    <s v="GEN MTC: ALL OTHER MAINT."/>
    <s v="P42100: GENERATION"/>
    <n v="98363"/>
    <n v="88162"/>
    <n v="88010"/>
    <n v="91691"/>
    <n v="90360"/>
    <n v="85260"/>
    <n v="93343"/>
    <n v="95910"/>
    <n v="92485"/>
    <n v="100009"/>
    <n v="76438"/>
    <n v="83418"/>
    <n v="1083448"/>
    <n v="327615.50792143197"/>
    <n v="484970.49207856803"/>
  </r>
  <r>
    <s v="PPLETO: TOTAL OPERATING EXPENSE"/>
    <m/>
    <n v="500100"/>
    <s v="OPER SUPER/ENG"/>
    <x v="1"/>
    <s v="0311 - TRIMBLE COUNTY 1 - GENERATION"/>
    <x v="7"/>
    <s v="PLTL: TOTAL LABOR"/>
    <s v="MA40LGE"/>
    <s v="MASS ALLOC 40 BUDGET"/>
    <s v="GEN O M: OTHER"/>
    <s v="P42100: GENERATION"/>
    <n v="98371"/>
    <n v="93203"/>
    <n v="101810"/>
    <n v="85679"/>
    <n v="98471"/>
    <n v="94325"/>
    <n v="86733"/>
    <n v="104795"/>
    <n v="90520"/>
    <n v="99743"/>
    <n v="90156"/>
    <n v="75016"/>
    <n v="1118821"/>
    <n v="839115.75"/>
    <n v="0"/>
  </r>
  <r>
    <s v="PPLETO: TOTAL OPERATING EXPENSE"/>
    <m/>
    <n v="501090"/>
    <s v="FUEL HANDLING"/>
    <x v="1"/>
    <s v="0321 - TRIMBLE COUNTY 2 - GENERATION"/>
    <x v="5"/>
    <s v="PNTL: TOTAL NON-LABOR"/>
    <s v="MA40LGE"/>
    <s v="MASS ALLOC 40 BUDGET"/>
    <s v="GEN O M: OTHER"/>
    <s v="P42100: GENERATION"/>
    <n v="98786"/>
    <n v="113709"/>
    <n v="113709"/>
    <n v="98786"/>
    <n v="98786"/>
    <n v="98786"/>
    <n v="101469"/>
    <n v="101469"/>
    <n v="101469"/>
    <n v="101469"/>
    <n v="101469"/>
    <n v="101469"/>
    <n v="1231380"/>
    <n v="0"/>
    <n v="923535"/>
  </r>
  <r>
    <s v="PPLETO: TOTAL OPERATING EXPENSE"/>
    <m/>
    <n v="506100"/>
    <s v="MISC STM PWR EXP"/>
    <x v="1"/>
    <s v="0321 - TRIMBLE COUNTY 2 - GENERATION"/>
    <x v="5"/>
    <s v="PNTL: TOTAL NON-LABOR"/>
    <s v="MA41KU"/>
    <s v="MA41KU TC2"/>
    <s v="OTHER"/>
    <s v="P42100: GENERATION"/>
    <n v="99174"/>
    <n v="100092"/>
    <n v="105217"/>
    <n v="134710"/>
    <n v="105217"/>
    <n v="104734"/>
    <n v="102907"/>
    <n v="101215"/>
    <n v="106775"/>
    <n v="107016"/>
    <n v="109676"/>
    <n v="118717"/>
    <n v="1295450"/>
    <n v="0"/>
    <n v="971587.5"/>
  </r>
  <r>
    <s v="PPLETO: TOTAL OPERATING EXPENSE"/>
    <m/>
    <n v="500100"/>
    <s v="OPER SUPER/ENG"/>
    <x v="1"/>
    <s v="0301 - TRIMBLE COUNTY COMMON-GENERATION"/>
    <x v="0"/>
    <s v="PLTL: TOTAL LABOR"/>
    <s v="TCMNTLABR"/>
    <s v="TC Maintenance Labor"/>
    <s v="GEN MTC: ALL OTHER MAINT."/>
    <s v="P42100: GENERATION"/>
    <n v="99194"/>
    <n v="89098"/>
    <n v="88575"/>
    <n v="92130"/>
    <n v="90594"/>
    <n v="85350"/>
    <n v="93348"/>
    <n v="96657"/>
    <n v="93001"/>
    <n v="100716"/>
    <n v="76189"/>
    <n v="82271"/>
    <n v="1087122"/>
    <n v="328726.46052469796"/>
    <n v="486615.03947530204"/>
  </r>
  <r>
    <s v="PPLETO: TOTAL OPERATING EXPENSE"/>
    <m/>
    <n v="511100"/>
    <s v="MTCE-STRUCTURES"/>
    <x v="1"/>
    <s v="0311 - TRIMBLE COUNTY 1 - GENERATION"/>
    <x v="1"/>
    <s v="PNTL: TOTAL NON-LABOR"/>
    <s v="MA40LGE"/>
    <s v="MASS ALLOC 40 BUDGET"/>
    <s v="GEN O M: OTHER"/>
    <s v="P42100: GENERATION"/>
    <n v="99213"/>
    <n v="56433"/>
    <n v="63708"/>
    <n v="67173"/>
    <n v="56475"/>
    <n v="58695"/>
    <n v="56539"/>
    <n v="99310"/>
    <n v="99337"/>
    <n v="62872"/>
    <n v="56581"/>
    <n v="103002"/>
    <n v="879339"/>
    <n v="659504.25"/>
    <n v="0"/>
  </r>
  <r>
    <s v="PPLETO: TOTAL OPERATING EXPENSE"/>
    <m/>
    <n v="506900"/>
    <s v="MISC STM PWR EXP - INDIRECT"/>
    <x v="1"/>
    <s v="0301 - TRIMBLE COUNTY COMMON-GENERATION"/>
    <x v="1"/>
    <s v="PLTL: TOTAL LABOR"/>
    <s v="MA50COM"/>
    <s v="Mass Allocation 50 "/>
    <s v="OTHER"/>
    <s v="P42100: GENERATION"/>
    <n v="99442"/>
    <n v="89195"/>
    <n v="88383"/>
    <n v="91882"/>
    <n v="90190"/>
    <n v="84735"/>
    <n v="92803"/>
    <n v="96538"/>
    <n v="92615"/>
    <n v="100625"/>
    <n v="75083"/>
    <n v="80909"/>
    <n v="1082401"/>
    <n v="327298.91364390898"/>
    <n v="484501.83635609102"/>
  </r>
  <r>
    <s v="PPLETO: TOTAL OPERATING EXPENSE"/>
    <m/>
    <n v="511100"/>
    <s v="MTCE-STRUCTURES"/>
    <x v="1"/>
    <s v="0301 - TRIMBLE COUNTY COMMON-GENERATION"/>
    <x v="8"/>
    <s v="PNTL: TOTAL NON-LABOR"/>
    <s v="TC000STB"/>
    <s v="Structures and Buildings"/>
    <s v="GEN MTC: BUILDINGS/GROUNDS"/>
    <s v="P42100: GENERATION"/>
    <n v="99573"/>
    <n v="99573"/>
    <n v="104573"/>
    <n v="124573"/>
    <n v="99573"/>
    <n v="104573"/>
    <n v="99573"/>
    <n v="99573"/>
    <n v="99573"/>
    <n v="114573"/>
    <n v="99573"/>
    <n v="99573"/>
    <n v="1244880"/>
    <n v="376429.68882792001"/>
    <n v="557230.31117207999"/>
  </r>
  <r>
    <s v="PPLETO: TOTAL OPERATING EXPENSE"/>
    <m/>
    <n v="501090"/>
    <s v="FUEL HANDLING"/>
    <x v="1"/>
    <s v="0321 - TRIMBLE COUNTY 2 - GENERATION"/>
    <x v="3"/>
    <s v="PNTL: TOTAL NON-LABOR"/>
    <s v="MA41KU"/>
    <s v="MA41KU TC2"/>
    <s v="OTHER"/>
    <s v="P42100: GENERATION"/>
    <n v="99803"/>
    <n v="112887"/>
    <n v="112887"/>
    <n v="99803"/>
    <n v="99803"/>
    <n v="99803"/>
    <n v="99803"/>
    <n v="99803"/>
    <n v="99803"/>
    <n v="99803"/>
    <n v="99803"/>
    <n v="99803"/>
    <n v="1223806"/>
    <n v="0"/>
    <n v="917854.5"/>
  </r>
  <r>
    <s v="PPLETO: TOTAL OPERATING EXPENSE"/>
    <m/>
    <n v="510100"/>
    <s v="MTCE SUPER/ENG - STEAM"/>
    <x v="1"/>
    <s v="0301 - TRIMBLE COUNTY COMMON-GENERATION"/>
    <x v="1"/>
    <s v="PLTL: TOTAL LABOR"/>
    <s v="TCMNTLABR"/>
    <s v="TC Maintenance Labor"/>
    <s v="GEN MTC: ALL OTHER MAINT."/>
    <s v="P42100: GENERATION"/>
    <n v="100200"/>
    <n v="90084"/>
    <n v="89396"/>
    <n v="92916"/>
    <n v="91279"/>
    <n v="85936"/>
    <n v="93949"/>
    <n v="97603"/>
    <n v="93823"/>
    <n v="101670"/>
    <n v="76572"/>
    <n v="82301"/>
    <n v="1095730"/>
    <n v="331329.36744056997"/>
    <n v="490468.13255943003"/>
  </r>
  <r>
    <s v="PPLETO: TOTAL OPERATING EXPENSE"/>
    <m/>
    <n v="510900"/>
    <s v="MTCE SUPER/ENG - STEAM - INDIRECT"/>
    <x v="1"/>
    <s v="0301 - TRIMBLE COUNTY COMMON-GENERATION"/>
    <x v="6"/>
    <s v="PLTL: TOTAL LABOR"/>
    <s v="MA50COM"/>
    <s v="Mass Allocation 50 "/>
    <s v="OTHER"/>
    <s v="P42100: GENERATION"/>
    <n v="100200"/>
    <n v="100397"/>
    <n v="109750"/>
    <n v="98570"/>
    <n v="101370"/>
    <n v="101394"/>
    <n v="95053"/>
    <n v="113747"/>
    <n v="105236"/>
    <n v="102919"/>
    <n v="97888"/>
    <n v="89112"/>
    <n v="1215637"/>
    <n v="367587.122965833"/>
    <n v="544140.62703416706"/>
  </r>
  <r>
    <s v="PPLETO: TOTAL OPERATING EXPENSE"/>
    <m/>
    <n v="505100"/>
    <s v="ELECTRIC SYS OPR"/>
    <x v="1"/>
    <s v="0311 - TRIMBLE COUNTY 1 - GENERATION"/>
    <x v="0"/>
    <s v="PLTL: TOTAL LABOR"/>
    <s v="MA40LGE"/>
    <s v="MASS ALLOC 40 BUDGET"/>
    <s v="GEN O M: OTHER"/>
    <s v="P42100: GENERATION"/>
    <n v="100244"/>
    <n v="89555"/>
    <n v="89836"/>
    <n v="93692"/>
    <n v="92472"/>
    <n v="87355"/>
    <n v="95684"/>
    <n v="97620"/>
    <n v="94454"/>
    <n v="101841"/>
    <n v="78739"/>
    <n v="86497"/>
    <n v="1107990"/>
    <n v="830992.5"/>
    <n v="0"/>
  </r>
  <r>
    <s v="PPLETO: TOTAL OPERATING EXPENSE"/>
    <m/>
    <n v="926003"/>
    <s v="MEDICAL INSURANCE EXPENSE - BURDENS"/>
    <x v="1"/>
    <s v="0321 - TRIMBLE COUNTY 2 - GENERATION"/>
    <x v="9"/>
    <s v="PLTL: TOTAL LABOR"/>
    <s v="MA41KU"/>
    <s v="MA41KU TC2"/>
    <s v="OTHER"/>
    <s v="P42100: GENERATION"/>
    <n v="100712"/>
    <n v="90627"/>
    <n v="89947"/>
    <n v="93598"/>
    <n v="92066"/>
    <n v="86763"/>
    <n v="94915"/>
    <n v="98375"/>
    <n v="94496"/>
    <n v="102514"/>
    <n v="77270"/>
    <n v="83586"/>
    <n v="1104868"/>
    <n v="0"/>
    <n v="828651"/>
  </r>
  <r>
    <s v="PPLETO: TOTAL OPERATING EXPENSE"/>
    <m/>
    <n v="511100"/>
    <s v="MTCE-STRUCTURES"/>
    <x v="1"/>
    <s v="0311 - TRIMBLE COUNTY 1 - GENERATION"/>
    <x v="6"/>
    <s v="PNTL: TOTAL NON-LABOR"/>
    <s v="MA40LGE"/>
    <s v="MASS ALLOC 40 BUDGET"/>
    <s v="GEN O M: OTHER"/>
    <s v="P42100: GENERATION"/>
    <n v="100931"/>
    <n v="123087"/>
    <n v="86813"/>
    <n v="77466"/>
    <n v="67382"/>
    <n v="69474"/>
    <n v="67441"/>
    <n v="67448"/>
    <n v="67473"/>
    <n v="73411"/>
    <n v="67481"/>
    <n v="87510"/>
    <n v="955915"/>
    <n v="716936.25"/>
    <n v="0"/>
  </r>
  <r>
    <s v="PPLETO: TOTAL OPERATING EXPENSE"/>
    <m/>
    <n v="506100"/>
    <s v="MISC STM PWR EXP"/>
    <x v="1"/>
    <s v="0321 - TRIMBLE COUNTY 2 - GENERATION"/>
    <x v="4"/>
    <s v="PLTL: TOTAL LABOR"/>
    <s v="MA41KU"/>
    <s v="MA41KU TC2"/>
    <s v="OTHER"/>
    <s v="P42100: GENERATION"/>
    <n v="101012"/>
    <n v="90512"/>
    <n v="90300"/>
    <n v="93980"/>
    <n v="92512"/>
    <n v="87218"/>
    <n v="95427"/>
    <n v="98300"/>
    <n v="94812"/>
    <n v="102461"/>
    <n v="78188"/>
    <n v="84850"/>
    <n v="1109572"/>
    <n v="0"/>
    <n v="832179"/>
  </r>
  <r>
    <s v="PPLETO: TOTAL OPERATING EXPENSE"/>
    <m/>
    <n v="500100"/>
    <s v="OPER SUPER/ENG"/>
    <x v="1"/>
    <s v="0311 - TRIMBLE COUNTY 1 - GENERATION"/>
    <x v="8"/>
    <s v="PLTL: TOTAL LABOR"/>
    <s v="MA40LGE"/>
    <s v="MASS ALLOC 40 BUDGET"/>
    <s v="GEN O M: OTHER"/>
    <s v="P42100: GENERATION"/>
    <n v="101201"/>
    <n v="95793"/>
    <n v="89760"/>
    <n v="93466"/>
    <n v="97189"/>
    <n v="80603"/>
    <n v="94542"/>
    <n v="98257"/>
    <n v="88935"/>
    <n v="102558"/>
    <n v="81780"/>
    <n v="76959"/>
    <n v="1101041"/>
    <n v="825780.75"/>
    <n v="0"/>
  </r>
  <r>
    <s v="PPLETO: TOTAL OPERATING EXPENSE"/>
    <m/>
    <n v="513100"/>
    <s v="MTCE-ELECTRIC PLANT"/>
    <x v="1"/>
    <s v="0301 - TRIMBLE COUNTY COMMON-GENERATION"/>
    <x v="1"/>
    <s v="PLTL: TOTAL LABOR"/>
    <s v="TCMNTLABR"/>
    <s v="TC Maintenance Labor"/>
    <s v="GEN MTC: ALL OTHER MAINT."/>
    <s v="P42100: GENERATION"/>
    <n v="101313"/>
    <n v="90807"/>
    <n v="90650"/>
    <n v="94442"/>
    <n v="93071"/>
    <n v="87817"/>
    <n v="96143"/>
    <n v="98788"/>
    <n v="95260"/>
    <n v="103009"/>
    <n v="78731"/>
    <n v="85921"/>
    <n v="1115951"/>
    <n v="337443.84011085896"/>
    <n v="499519.40988914104"/>
  </r>
  <r>
    <s v="PPLETO: TOTAL OPERATING EXPENSE"/>
    <m/>
    <n v="501090"/>
    <s v="FUEL HANDLING"/>
    <x v="1"/>
    <s v="0321 - TRIMBLE COUNTY 2 - GENERATION"/>
    <x v="6"/>
    <s v="PNTL: TOTAL NON-LABOR"/>
    <s v="MA40LGE"/>
    <s v="MASS ALLOC 40 BUDGET"/>
    <s v="GEN O M: OTHER"/>
    <s v="P42100: GENERATION"/>
    <n v="101469"/>
    <n v="101469"/>
    <n v="116392"/>
    <n v="101469"/>
    <n v="116392"/>
    <n v="101469"/>
    <n v="101469"/>
    <n v="101469"/>
    <n v="101469"/>
    <n v="101469"/>
    <n v="101469"/>
    <n v="101469"/>
    <n v="1247478"/>
    <n v="0"/>
    <n v="935608.5"/>
  </r>
  <r>
    <s v="PPLETO: TOTAL OPERATING EXPENSE"/>
    <m/>
    <n v="506100"/>
    <s v="MISC STM PWR EXP"/>
    <x v="1"/>
    <s v="0311 - TRIMBLE COUNTY 1 - GENERATION"/>
    <x v="9"/>
    <s v="PNTL: TOTAL NON-LABOR"/>
    <s v="MA40LGE"/>
    <s v="MASS ALLOC 40 BUDGET"/>
    <s v="GEN O M: OTHER"/>
    <s v="P42100: GENERATION"/>
    <n v="101631"/>
    <n v="102397"/>
    <n v="106670"/>
    <n v="131259"/>
    <n v="106670"/>
    <n v="106267"/>
    <n v="104251"/>
    <n v="102840"/>
    <n v="107476"/>
    <n v="107677"/>
    <n v="109894"/>
    <n v="117432"/>
    <n v="1304464"/>
    <n v="978348"/>
    <n v="0"/>
  </r>
  <r>
    <s v="PPLETO: TOTAL OPERATING EXPENSE"/>
    <m/>
    <n v="511100"/>
    <s v="MTCE-STRUCTURES"/>
    <x v="1"/>
    <s v="0311 - TRIMBLE COUNTY 1 - GENERATION"/>
    <x v="5"/>
    <s v="PNTL: TOTAL NON-LABOR"/>
    <s v="MA40LGE"/>
    <s v="MASS ALLOC 40 BUDGET"/>
    <s v="GEN O M: OTHER"/>
    <s v="P42100: GENERATION"/>
    <n v="101659"/>
    <n v="122635"/>
    <n v="84345"/>
    <n v="83803"/>
    <n v="62785"/>
    <n v="64899"/>
    <n v="84468"/>
    <n v="84475"/>
    <n v="64324"/>
    <n v="70261"/>
    <n v="64332"/>
    <n v="64184"/>
    <n v="952170"/>
    <n v="714127.5"/>
    <n v="0"/>
  </r>
  <r>
    <s v="PPLETO: TOTAL OPERATING EXPENSE"/>
    <m/>
    <n v="511100"/>
    <s v="MTCE-STRUCTURES"/>
    <x v="1"/>
    <s v="0301 - TRIMBLE COUNTY COMMON-GENERATION"/>
    <x v="9"/>
    <s v="PNTL: TOTAL NON-LABOR"/>
    <s v="TC000STB"/>
    <s v="Structures and Buildings"/>
    <s v="GEN MTC: BUILDINGS/GROUNDS"/>
    <s v="P42100: GENERATION"/>
    <n v="101936"/>
    <n v="101936"/>
    <n v="106936"/>
    <n v="126936"/>
    <n v="101936"/>
    <n v="106936"/>
    <n v="101936"/>
    <n v="201936"/>
    <n v="101936"/>
    <n v="116936"/>
    <n v="101936"/>
    <n v="101936"/>
    <n v="1373236"/>
    <n v="415242.27248192398"/>
    <n v="614684.72751807596"/>
  </r>
  <r>
    <s v="PPLETO: TOTAL OPERATING EXPENSE"/>
    <m/>
    <n v="511100"/>
    <s v="MTCE-STRUCTURES"/>
    <x v="1"/>
    <s v="0311 - TRIMBLE COUNTY 1 - GENERATION"/>
    <x v="2"/>
    <s v="PNTL: TOTAL NON-LABOR"/>
    <s v="MA40LGE"/>
    <s v="MASS ALLOC 40 BUDGET"/>
    <s v="GEN O M: OTHER"/>
    <s v="P42100: GENERATION"/>
    <n v="102065"/>
    <n v="58003"/>
    <n v="65496"/>
    <n v="69066"/>
    <n v="58047"/>
    <n v="60333"/>
    <n v="58112"/>
    <n v="102166"/>
    <n v="102194"/>
    <n v="64635"/>
    <n v="58155"/>
    <n v="105968"/>
    <n v="904240"/>
    <n v="678180"/>
    <n v="0"/>
  </r>
  <r>
    <s v="PPLETO: TOTAL OPERATING EXPENSE"/>
    <m/>
    <n v="500100"/>
    <s v="OPER SUPER/ENG"/>
    <x v="1"/>
    <s v="0301 - TRIMBLE COUNTY COMMON-GENERATION"/>
    <x v="1"/>
    <s v="PLTL: TOTAL LABOR"/>
    <s v="TCMNTLABR"/>
    <s v="TC Maintenance Labor"/>
    <s v="GEN MTC: ALL OTHER MAINT."/>
    <s v="P42100: GENERATION"/>
    <n v="102169"/>
    <n v="91771"/>
    <n v="91232"/>
    <n v="94894"/>
    <n v="93312"/>
    <n v="87910"/>
    <n v="96148"/>
    <n v="99557"/>
    <n v="95791"/>
    <n v="103737"/>
    <n v="78475"/>
    <n v="84739"/>
    <n v="1119735"/>
    <n v="338588.05476811499"/>
    <n v="501213.19523188501"/>
  </r>
  <r>
    <s v="PPLETO: TOTAL OPERATING EXPENSE"/>
    <m/>
    <n v="926003"/>
    <s v="MEDICAL INSURANCE EXPENSE - BURDENS"/>
    <x v="1"/>
    <s v="0321 - TRIMBLE COUNTY 2 - GENERATION"/>
    <x v="0"/>
    <s v="PLTL: TOTAL LABOR"/>
    <s v="MA41KU"/>
    <s v="MA41KU TC2"/>
    <s v="OTHER"/>
    <s v="P42100: GENERATION"/>
    <n v="102354"/>
    <n v="92102"/>
    <n v="91406"/>
    <n v="95105"/>
    <n v="93538"/>
    <n v="88141"/>
    <n v="96417"/>
    <n v="99956"/>
    <n v="96016"/>
    <n v="104157"/>
    <n v="78500"/>
    <n v="84870"/>
    <n v="1122562"/>
    <n v="0"/>
    <n v="841921.5"/>
  </r>
  <r>
    <s v="PPLETO: TOTAL OPERATING EXPENSE"/>
    <m/>
    <n v="506900"/>
    <s v="MISC STM PWR EXP - INDIRECT"/>
    <x v="1"/>
    <s v="0301 - TRIMBLE COUNTY COMMON-GENERATION"/>
    <x v="2"/>
    <s v="PLTL: TOTAL LABOR"/>
    <s v="MA50COM"/>
    <s v="Mass Allocation 50 "/>
    <s v="OTHER"/>
    <s v="P42100: GENERATION"/>
    <n v="102423"/>
    <n v="91868"/>
    <n v="91033"/>
    <n v="94636"/>
    <n v="92894"/>
    <n v="87275"/>
    <n v="95584"/>
    <n v="99432"/>
    <n v="95391"/>
    <n v="103641"/>
    <n v="77333"/>
    <n v="83335"/>
    <n v="1114846"/>
    <n v="337109.70765941398"/>
    <n v="499024.79234058602"/>
  </r>
  <r>
    <s v="PPLETO: TOTAL OPERATING EXPENSE"/>
    <m/>
    <n v="501090"/>
    <s v="FUEL HANDLING"/>
    <x v="1"/>
    <s v="0321 - TRIMBLE COUNTY 2 - GENERATION"/>
    <x v="4"/>
    <s v="PNTL: TOTAL NON-LABOR"/>
    <s v="MA41KU"/>
    <s v="MA41KU TC2"/>
    <s v="OTHER"/>
    <s v="P42100: GENERATION"/>
    <n v="102670"/>
    <n v="116015"/>
    <n v="116015"/>
    <n v="102670"/>
    <n v="102670"/>
    <n v="102670"/>
    <n v="102670"/>
    <n v="102670"/>
    <n v="102670"/>
    <n v="102670"/>
    <n v="102670"/>
    <n v="102670"/>
    <n v="1258729"/>
    <n v="0"/>
    <n v="944046.75"/>
  </r>
  <r>
    <s v="PPLETO: TOTAL OPERATING EXPENSE"/>
    <m/>
    <n v="510100"/>
    <s v="MTCE SUPER/ENG - STEAM"/>
    <x v="1"/>
    <s v="0301 - TRIMBLE COUNTY COMMON-GENERATION"/>
    <x v="2"/>
    <s v="PLTL: TOTAL LABOR"/>
    <s v="TCMNTLABR"/>
    <s v="TC Maintenance Labor"/>
    <s v="GEN MTC: ALL OTHER MAINT."/>
    <s v="P42100: GENERATION"/>
    <n v="103203"/>
    <n v="92784"/>
    <n v="92075"/>
    <n v="95701"/>
    <n v="94016"/>
    <n v="88512"/>
    <n v="96765"/>
    <n v="100529"/>
    <n v="96635"/>
    <n v="104717"/>
    <n v="78868"/>
    <n v="84768"/>
    <n v="1128574"/>
    <n v="341260.81199736596"/>
    <n v="505169.68800263404"/>
  </r>
  <r>
    <s v="PPLETO: TOTAL OPERATING EXPENSE"/>
    <m/>
    <n v="506100"/>
    <s v="MISC STM PWR EXP"/>
    <x v="1"/>
    <s v="0321 - TRIMBLE COUNTY 2 - GENERATION"/>
    <x v="6"/>
    <s v="PNTL: TOTAL NON-LABOR"/>
    <s v="MA41KU"/>
    <s v="MA41KU TC2"/>
    <s v="OTHER"/>
    <s v="P42100: GENERATION"/>
    <n v="103234"/>
    <n v="104152"/>
    <n v="109277"/>
    <n v="138770"/>
    <n v="109277"/>
    <n v="108794"/>
    <n v="106376"/>
    <n v="104684"/>
    <n v="110244"/>
    <n v="110486"/>
    <n v="113145"/>
    <n v="122186"/>
    <n v="1340627"/>
    <n v="0"/>
    <n v="1005470.25"/>
  </r>
  <r>
    <s v="PPLETO: TOTAL OPERATING EXPENSE"/>
    <m/>
    <n v="505100"/>
    <s v="ELECTRIC SYS OPR"/>
    <x v="1"/>
    <s v="0311 - TRIMBLE COUNTY 1 - GENERATION"/>
    <x v="1"/>
    <s v="PLTL: TOTAL LABOR"/>
    <s v="MA40LGE"/>
    <s v="MASS ALLOC 40 BUDGET"/>
    <s v="GEN O M: OTHER"/>
    <s v="P42100: GENERATION"/>
    <n v="103252"/>
    <n v="92242"/>
    <n v="92531"/>
    <n v="96503"/>
    <n v="95246"/>
    <n v="89976"/>
    <n v="98554"/>
    <n v="100549"/>
    <n v="97288"/>
    <n v="104897"/>
    <n v="81101"/>
    <n v="89092"/>
    <n v="1141230"/>
    <n v="855922.5"/>
    <n v="0"/>
  </r>
  <r>
    <s v="PPLETO: TOTAL OPERATING EXPENSE"/>
    <m/>
    <n v="512100"/>
    <s v="MTCE-BOILER PLANT"/>
    <x v="1"/>
    <s v="0301 - TRIMBLE COUNTY COMMON-GENERATION"/>
    <x v="8"/>
    <s v="PNTL: TOTAL NON-LABOR"/>
    <s v="TC-BL-"/>
    <s v="Boiler - 002650"/>
    <s v="GEN MTC: BOILER"/>
    <s v="P42100: GENERATION"/>
    <n v="103307"/>
    <n v="103307"/>
    <n v="103307"/>
    <n v="103307"/>
    <n v="103307"/>
    <n v="103307"/>
    <n v="103307"/>
    <n v="103307"/>
    <n v="103307"/>
    <n v="103307"/>
    <n v="103307"/>
    <n v="103307"/>
    <n v="1239684"/>
    <n v="374858.51035035599"/>
    <n v="554904.48964964401"/>
  </r>
  <r>
    <s v="PPLETO: TOTAL OPERATING EXPENSE"/>
    <m/>
    <n v="501090"/>
    <s v="FUEL HANDLING"/>
    <x v="1"/>
    <s v="0321 - TRIMBLE COUNTY 2 - GENERATION"/>
    <x v="7"/>
    <s v="PNTL: TOTAL NON-LABOR"/>
    <s v="MA40LGE"/>
    <s v="MASS ALLOC 40 BUDGET"/>
    <s v="GEN O M: OTHER"/>
    <s v="P42100: GENERATION"/>
    <n v="104238"/>
    <n v="119161"/>
    <n v="119161"/>
    <n v="104238"/>
    <n v="104238"/>
    <n v="104238"/>
    <n v="104238"/>
    <n v="104238"/>
    <n v="104238"/>
    <n v="104238"/>
    <n v="104238"/>
    <n v="104238"/>
    <n v="1280706"/>
    <n v="0"/>
    <n v="960529.5"/>
  </r>
  <r>
    <s v="PPLETO: TOTAL OPERATING EXPENSE"/>
    <m/>
    <n v="513100"/>
    <s v="MTCE-ELECTRIC PLANT"/>
    <x v="1"/>
    <s v="0301 - TRIMBLE COUNTY COMMON-GENERATION"/>
    <x v="2"/>
    <s v="PLTL: TOTAL LABOR"/>
    <s v="TCMNTLABR"/>
    <s v="TC Maintenance Labor"/>
    <s v="GEN MTC: ALL OTHER MAINT."/>
    <s v="P42100: GENERATION"/>
    <n v="104350"/>
    <n v="93528"/>
    <n v="93367"/>
    <n v="97273"/>
    <n v="95860"/>
    <n v="90450"/>
    <n v="99025"/>
    <n v="101749"/>
    <n v="98115"/>
    <n v="106097"/>
    <n v="81091"/>
    <n v="88496"/>
    <n v="1149401"/>
    <n v="347558.52834690898"/>
    <n v="514492.22165309102"/>
  </r>
  <r>
    <s v="PPLETO: TOTAL OPERATING EXPENSE"/>
    <m/>
    <n v="510100"/>
    <s v="MTCE SUPER/ENG - STEAM"/>
    <x v="1"/>
    <s v="0311 - TRIMBLE COUNTY 1 - GENERATION"/>
    <x v="6"/>
    <s v="PLTL: TOTAL LABOR"/>
    <s v="MA40LGE"/>
    <s v="MASS ALLOC 40 BUDGET"/>
    <s v="GEN O M: OTHER"/>
    <s v="P42100: GENERATION"/>
    <n v="104375"/>
    <n v="104760"/>
    <n v="114561"/>
    <n v="102400"/>
    <n v="105357"/>
    <n v="105253"/>
    <n v="98420"/>
    <n v="118789"/>
    <n v="109451"/>
    <n v="107108"/>
    <n v="101453"/>
    <n v="91863"/>
    <n v="1263790"/>
    <n v="947842.5"/>
    <n v="0"/>
  </r>
  <r>
    <s v="PPLETO: TOTAL OPERATING EXPENSE"/>
    <m/>
    <n v="506100"/>
    <s v="MISC STM PWR EXP"/>
    <x v="1"/>
    <s v="0321 - TRIMBLE COUNTY 2 - GENERATION"/>
    <x v="7"/>
    <s v="PNTL: TOTAL NON-LABOR"/>
    <s v="MA41KU"/>
    <s v="MA41KU TC2"/>
    <s v="OTHER"/>
    <s v="P42100: GENERATION"/>
    <n v="104680"/>
    <n v="105598"/>
    <n v="110723"/>
    <n v="140216"/>
    <n v="110723"/>
    <n v="110240"/>
    <n v="107822"/>
    <n v="106130"/>
    <n v="111690"/>
    <n v="111932"/>
    <n v="114591"/>
    <n v="123632"/>
    <n v="1357978"/>
    <n v="0"/>
    <n v="1018483.5"/>
  </r>
  <r>
    <s v="PPLETO: TOTAL OPERATING EXPENSE"/>
    <m/>
    <n v="500100"/>
    <s v="OPER SUPER/ENG"/>
    <x v="1"/>
    <s v="0311 - TRIMBLE COUNTY 1 - GENERATION"/>
    <x v="9"/>
    <s v="PLTL: TOTAL LABOR"/>
    <s v="MA40LGE"/>
    <s v="MASS ALLOC 40 BUDGET"/>
    <s v="GEN O M: OTHER"/>
    <s v="P42100: GENERATION"/>
    <n v="104725"/>
    <n v="93595"/>
    <n v="92970"/>
    <n v="96738"/>
    <n v="94932"/>
    <n v="89094"/>
    <n v="97767"/>
    <n v="101662"/>
    <n v="97687"/>
    <n v="106058"/>
    <n v="79108"/>
    <n v="85205"/>
    <n v="1139541"/>
    <n v="854655.75"/>
    <n v="0"/>
  </r>
  <r>
    <s v="PPLETO: TOTAL OPERATING EXPENSE"/>
    <m/>
    <n v="511100"/>
    <s v="MTCE-STRUCTURES"/>
    <x v="1"/>
    <s v="0301 - TRIMBLE COUNTY COMMON-GENERATION"/>
    <x v="0"/>
    <s v="PNTL: TOTAL NON-LABOR"/>
    <s v="TC000STB"/>
    <s v="Structures and Buildings"/>
    <s v="GEN MTC: BUILDINGS/GROUNDS"/>
    <s v="P42100: GENERATION"/>
    <n v="104878"/>
    <n v="104878"/>
    <n v="110028"/>
    <n v="130628"/>
    <n v="104878"/>
    <n v="110028"/>
    <n v="104878"/>
    <n v="207878"/>
    <n v="104878"/>
    <n v="120328"/>
    <n v="104878"/>
    <n v="104878"/>
    <n v="1413033"/>
    <n v="427276.18123319698"/>
    <n v="632498.56876680302"/>
  </r>
  <r>
    <s v="PPLETO: TOTAL OPERATING EXPENSE"/>
    <m/>
    <n v="511100"/>
    <s v="MTCE-STRUCTURES"/>
    <x v="1"/>
    <s v="0311 - TRIMBLE COUNTY 1 - GENERATION"/>
    <x v="3"/>
    <s v="PNTL: TOTAL NON-LABOR"/>
    <s v="MA40LGE"/>
    <s v="MASS ALLOC 40 BUDGET"/>
    <s v="GEN O M: OTHER"/>
    <s v="P42100: GENERATION"/>
    <n v="105005"/>
    <n v="59620"/>
    <n v="67338"/>
    <n v="71014"/>
    <n v="59665"/>
    <n v="62020"/>
    <n v="59732"/>
    <n v="105108"/>
    <n v="105137"/>
    <n v="66450"/>
    <n v="59777"/>
    <n v="109025"/>
    <n v="929889"/>
    <n v="697416.75"/>
    <n v="0"/>
  </r>
  <r>
    <s v="PPLETO: TOTAL OPERATING EXPENSE"/>
    <m/>
    <n v="500100"/>
    <s v="OPER SUPER/ENG"/>
    <x v="1"/>
    <s v="0301 - TRIMBLE COUNTY COMMON-GENERATION"/>
    <x v="2"/>
    <s v="PLTL: TOTAL LABOR"/>
    <s v="TCMNTLABR"/>
    <s v="TC Maintenance Labor"/>
    <s v="GEN MTC: ALL OTHER MAINT."/>
    <s v="P42100: GENERATION"/>
    <n v="105232"/>
    <n v="94522"/>
    <n v="93967"/>
    <n v="97739"/>
    <n v="96109"/>
    <n v="90545"/>
    <n v="99030"/>
    <n v="102541"/>
    <n v="98663"/>
    <n v="106846"/>
    <n v="80827"/>
    <n v="87279"/>
    <n v="1153299"/>
    <n v="348737.214587391"/>
    <n v="516237.035412609"/>
  </r>
  <r>
    <s v="PPLETO: TOTAL OPERATING EXPENSE"/>
    <m/>
    <n v="926003"/>
    <s v="MEDICAL INSURANCE EXPENSE - BURDENS"/>
    <x v="1"/>
    <s v="0321 - TRIMBLE COUNTY 2 - GENERATION"/>
    <x v="1"/>
    <s v="PLTL: TOTAL LABOR"/>
    <s v="MA41KU"/>
    <s v="MA41KU TC2"/>
    <s v="OTHER"/>
    <s v="P42100: GENERATION"/>
    <n v="105425"/>
    <n v="94865"/>
    <n v="94148"/>
    <n v="97958"/>
    <n v="96344"/>
    <n v="90785"/>
    <n v="99310"/>
    <n v="102954"/>
    <n v="98896"/>
    <n v="107282"/>
    <n v="80854"/>
    <n v="87416"/>
    <n v="1156239"/>
    <n v="0"/>
    <n v="867179.25"/>
  </r>
  <r>
    <s v="PPLETO: TOTAL OPERATING EXPENSE"/>
    <m/>
    <n v="506100"/>
    <s v="MISC STM PWR EXP"/>
    <x v="1"/>
    <s v="0311 - TRIMBLE COUNTY 1 - GENERATION"/>
    <x v="0"/>
    <s v="PNTL: TOTAL NON-LABOR"/>
    <s v="MA40LGE"/>
    <s v="MASS ALLOC 40 BUDGET"/>
    <s v="GEN O M: OTHER"/>
    <s v="P42100: GENERATION"/>
    <n v="105476"/>
    <n v="106263"/>
    <n v="110666"/>
    <n v="135993"/>
    <n v="110666"/>
    <n v="110251"/>
    <n v="108173"/>
    <n v="106722"/>
    <n v="111496"/>
    <n v="111702"/>
    <n v="113987"/>
    <n v="121751"/>
    <n v="1353144"/>
    <n v="1014858"/>
    <n v="0"/>
  </r>
  <r>
    <s v="PPLETO: TOTAL OPERATING EXPENSE"/>
    <m/>
    <n v="506900"/>
    <s v="MISC STM PWR EXP - INDIRECT"/>
    <x v="1"/>
    <s v="0301 - TRIMBLE COUNTY COMMON-GENERATION"/>
    <x v="3"/>
    <s v="PLTL: TOTAL LABOR"/>
    <s v="MA50COM"/>
    <s v="Mass Allocation 50 "/>
    <s v="OTHER"/>
    <s v="P42100: GENERATION"/>
    <n v="105498"/>
    <n v="94626"/>
    <n v="93765"/>
    <n v="97477"/>
    <n v="95682"/>
    <n v="89894"/>
    <n v="98454"/>
    <n v="102417"/>
    <n v="98255"/>
    <n v="106752"/>
    <n v="79654"/>
    <n v="85836"/>
    <n v="1148311"/>
    <n v="347228.93163009896"/>
    <n v="514004.31836990104"/>
  </r>
  <r>
    <s v="PPLETO: TOTAL OPERATING EXPENSE"/>
    <m/>
    <n v="505100"/>
    <s v="ELECTRIC SYS OPR"/>
    <x v="1"/>
    <s v="0321 - TRIMBLE COUNTY 2 - GENERATION"/>
    <x v="7"/>
    <s v="PLTL: TOTAL LABOR"/>
    <s v="MA41KU"/>
    <s v="MA41KU TC2"/>
    <s v="OTHER"/>
    <s v="P42100: GENERATION"/>
    <n v="105658"/>
    <n v="99512"/>
    <n v="109494"/>
    <n v="93122"/>
    <n v="107039"/>
    <n v="102871"/>
    <n v="95514"/>
    <n v="112649"/>
    <n v="98106"/>
    <n v="107658"/>
    <n v="98881"/>
    <n v="85695"/>
    <n v="1216198"/>
    <n v="0"/>
    <n v="912148.5"/>
  </r>
  <r>
    <s v="PPLETO: TOTAL OPERATING EXPENSE"/>
    <m/>
    <n v="510100"/>
    <s v="MTCE SUPER/ENG - STEAM"/>
    <x v="1"/>
    <s v="0301 - TRIMBLE COUNTY COMMON-GENERATION"/>
    <x v="3"/>
    <s v="PLTL: TOTAL LABOR"/>
    <s v="TCMNTLABR"/>
    <s v="TC Maintenance Labor"/>
    <s v="GEN MTC: ALL OTHER MAINT."/>
    <s v="P42100: GENERATION"/>
    <n v="106301"/>
    <n v="95569"/>
    <n v="94839"/>
    <n v="98574"/>
    <n v="96838"/>
    <n v="91169"/>
    <n v="99669"/>
    <n v="103547"/>
    <n v="99536"/>
    <n v="107861"/>
    <n v="81235"/>
    <n v="87313"/>
    <n v="1162451"/>
    <n v="351504.61747935897"/>
    <n v="520333.63252064103"/>
  </r>
  <r>
    <s v="PPLETO: TOTAL OPERATING EXPENSE"/>
    <m/>
    <n v="505100"/>
    <s v="ELECTRIC SYS OPR"/>
    <x v="1"/>
    <s v="0311 - TRIMBLE COUNTY 1 - GENERATION"/>
    <x v="2"/>
    <s v="PLTL: TOTAL LABOR"/>
    <s v="MA40LGE"/>
    <s v="MASS ALLOC 40 BUDGET"/>
    <s v="GEN O M: OTHER"/>
    <s v="P42100: GENERATION"/>
    <n v="106346"/>
    <n v="95007"/>
    <n v="95304"/>
    <n v="99396"/>
    <n v="98101"/>
    <n v="92673"/>
    <n v="101508"/>
    <n v="103563"/>
    <n v="100204"/>
    <n v="108041"/>
    <n v="83532"/>
    <n v="91763"/>
    <n v="1175438"/>
    <n v="881578.5"/>
    <n v="0"/>
  </r>
  <r>
    <s v="PPLETO: TOTAL OPERATING EXPENSE"/>
    <m/>
    <n v="501090"/>
    <s v="FUEL HANDLING"/>
    <x v="1"/>
    <s v="0321 - TRIMBLE COUNTY 2 - GENERATION"/>
    <x v="8"/>
    <s v="PNTL: TOTAL NON-LABOR"/>
    <s v="MA40LGE"/>
    <s v="MASS ALLOC 40 BUDGET"/>
    <s v="GEN O M: OTHER"/>
    <s v="P42100: GENERATION"/>
    <n v="107097"/>
    <n v="107097"/>
    <n v="122019"/>
    <n v="107097"/>
    <n v="122019"/>
    <n v="107097"/>
    <n v="107097"/>
    <n v="107097"/>
    <n v="107097"/>
    <n v="107097"/>
    <n v="107097"/>
    <n v="107097"/>
    <n v="1315009"/>
    <n v="0"/>
    <n v="986256.75"/>
  </r>
  <r>
    <s v="PPLETO: TOTAL OPERATING EXPENSE"/>
    <m/>
    <n v="510100"/>
    <s v="MTCE SUPER/ENG - STEAM"/>
    <x v="1"/>
    <s v="0311 - TRIMBLE COUNTY 1 - GENERATION"/>
    <x v="5"/>
    <s v="PLTL: TOTAL LABOR"/>
    <s v="MA40LGE"/>
    <s v="MASS ALLOC 40 BUDGET"/>
    <s v="GEN O M: OTHER"/>
    <s v="P42100: GENERATION"/>
    <n v="107159"/>
    <n v="107520"/>
    <n v="117260"/>
    <n v="109782"/>
    <n v="103754"/>
    <n v="108173"/>
    <n v="102230"/>
    <n v="111763"/>
    <n v="107030"/>
    <n v="106233"/>
    <n v="99175"/>
    <n v="95910"/>
    <n v="1275990"/>
    <n v="956992.5"/>
    <n v="0"/>
  </r>
  <r>
    <s v="PPLETO: TOTAL OPERATING EXPENSE"/>
    <m/>
    <n v="513100"/>
    <s v="MTCE-ELECTRIC PLANT"/>
    <x v="1"/>
    <s v="0301 - TRIMBLE COUNTY COMMON-GENERATION"/>
    <x v="3"/>
    <s v="PLTL: TOTAL LABOR"/>
    <s v="TCMNTLABR"/>
    <s v="TC Maintenance Labor"/>
    <s v="GEN MTC: ALL OTHER MAINT."/>
    <s v="P42100: GENERATION"/>
    <n v="107483"/>
    <n v="96336"/>
    <n v="96170"/>
    <n v="100193"/>
    <n v="98738"/>
    <n v="93165"/>
    <n v="101997"/>
    <n v="104803"/>
    <n v="101060"/>
    <n v="109281"/>
    <n v="83525"/>
    <n v="91152"/>
    <n v="1183903"/>
    <n v="357991.32277202699"/>
    <n v="529935.92722797301"/>
  </r>
  <r>
    <s v="PPLETO: TOTAL OPERATING EXPENSE"/>
    <m/>
    <n v="500100"/>
    <s v="OPER SUPER/ENG"/>
    <x v="1"/>
    <s v="0311 - TRIMBLE COUNTY 1 - GENERATION"/>
    <x v="0"/>
    <s v="PLTL: TOTAL LABOR"/>
    <s v="MA40LGE"/>
    <s v="MASS ALLOC 40 BUDGET"/>
    <s v="GEN O M: OTHER"/>
    <s v="P42100: GENERATION"/>
    <n v="107866"/>
    <n v="96403"/>
    <n v="95759"/>
    <n v="99640"/>
    <n v="97780"/>
    <n v="91766"/>
    <n v="100700"/>
    <n v="104712"/>
    <n v="100618"/>
    <n v="109240"/>
    <n v="81481"/>
    <n v="87761"/>
    <n v="1173727"/>
    <n v="880295.25"/>
    <n v="0"/>
  </r>
  <r>
    <s v="PPLETO: TOTAL OPERATING EXPENSE"/>
    <m/>
    <n v="511100"/>
    <s v="MTCE-STRUCTURES"/>
    <x v="1"/>
    <s v="0301 - TRIMBLE COUNTY COMMON-GENERATION"/>
    <x v="1"/>
    <s v="PNTL: TOTAL NON-LABOR"/>
    <s v="TC000STB"/>
    <s v="Structures and Buildings"/>
    <s v="GEN MTC: BUILDINGS/GROUNDS"/>
    <s v="P42100: GENERATION"/>
    <n v="107905"/>
    <n v="107905"/>
    <n v="113210"/>
    <n v="134428"/>
    <n v="107905"/>
    <n v="113210"/>
    <n v="107905"/>
    <n v="213995"/>
    <n v="107905"/>
    <n v="123819"/>
    <n v="107905"/>
    <n v="107905"/>
    <n v="1453996"/>
    <n v="439662.66775676399"/>
    <n v="650834.33224323601"/>
  </r>
  <r>
    <s v="PPLETO: TOTAL OPERATING EXPENSE"/>
    <m/>
    <n v="506100"/>
    <s v="MISC STM PWR EXP"/>
    <x v="1"/>
    <s v="0311 - TRIMBLE COUNTY 1 - GENERATION"/>
    <x v="1"/>
    <s v="PNTL: TOTAL NON-LABOR"/>
    <s v="MA40LGE"/>
    <s v="MASS ALLOC 40 BUDGET"/>
    <s v="GEN O M: OTHER"/>
    <s v="P42100: GENERATION"/>
    <n v="107915"/>
    <n v="108724"/>
    <n v="113261"/>
    <n v="139347"/>
    <n v="113261"/>
    <n v="112833"/>
    <n v="110690"/>
    <n v="109198"/>
    <n v="114116"/>
    <n v="114325"/>
    <n v="116682"/>
    <n v="124677"/>
    <n v="1385028"/>
    <n v="1038771"/>
    <n v="0"/>
  </r>
  <r>
    <s v="PPLETO: TOTAL OPERATING EXPENSE"/>
    <m/>
    <n v="511100"/>
    <s v="MTCE-STRUCTURES"/>
    <x v="1"/>
    <s v="0311 - TRIMBLE COUNTY 1 - GENERATION"/>
    <x v="4"/>
    <s v="PNTL: TOTAL NON-LABOR"/>
    <s v="MA40LGE"/>
    <s v="MASS ALLOC 40 BUDGET"/>
    <s v="GEN O M: OTHER"/>
    <s v="P42100: GENERATION"/>
    <n v="108032"/>
    <n v="61284"/>
    <n v="69234"/>
    <n v="73020"/>
    <n v="61330"/>
    <n v="63756"/>
    <n v="61399"/>
    <n v="108138"/>
    <n v="108168"/>
    <n v="68320"/>
    <n v="61446"/>
    <n v="112173"/>
    <n v="956299"/>
    <n v="717224.25"/>
    <n v="0"/>
  </r>
  <r>
    <s v="PPLETO: TOTAL OPERATING EXPENSE"/>
    <m/>
    <n v="500100"/>
    <s v="OPER SUPER/ENG"/>
    <x v="1"/>
    <s v="0301 - TRIMBLE COUNTY COMMON-GENERATION"/>
    <x v="3"/>
    <s v="PLTL: TOTAL LABOR"/>
    <s v="TCMNTLABR"/>
    <s v="TC Maintenance Labor"/>
    <s v="GEN MTC: ALL OTHER MAINT."/>
    <s v="P42100: GENERATION"/>
    <n v="108391"/>
    <n v="97359"/>
    <n v="96787"/>
    <n v="100673"/>
    <n v="98993"/>
    <n v="93263"/>
    <n v="102003"/>
    <n v="105619"/>
    <n v="101624"/>
    <n v="110054"/>
    <n v="83253"/>
    <n v="89899"/>
    <n v="1187918"/>
    <n v="359205.38774266199"/>
    <n v="531733.11225733801"/>
  </r>
  <r>
    <s v="PPLETO: TOTAL OPERATING EXPENSE"/>
    <m/>
    <n v="926003"/>
    <s v="MEDICAL INSURANCE EXPENSE - BURDENS"/>
    <x v="1"/>
    <s v="0321 - TRIMBLE COUNTY 2 - GENERATION"/>
    <x v="2"/>
    <s v="PLTL: TOTAL LABOR"/>
    <s v="MA41KU"/>
    <s v="MA41KU TC2"/>
    <s v="OTHER"/>
    <s v="P42100: GENERATION"/>
    <n v="108585"/>
    <n v="97709"/>
    <n v="96970"/>
    <n v="100895"/>
    <n v="99232"/>
    <n v="93507"/>
    <n v="102286"/>
    <n v="106040"/>
    <n v="101861"/>
    <n v="110498"/>
    <n v="83278"/>
    <n v="90036"/>
    <n v="1190897"/>
    <n v="0"/>
    <n v="893172.75"/>
  </r>
  <r>
    <s v="PPLETO: TOTAL OPERATING EXPENSE"/>
    <m/>
    <n v="506900"/>
    <s v="MISC STM PWR EXP - INDIRECT"/>
    <x v="1"/>
    <s v="0301 - TRIMBLE COUNTY COMMON-GENERATION"/>
    <x v="4"/>
    <s v="PLTL: TOTAL LABOR"/>
    <s v="MA50COM"/>
    <s v="Mass Allocation 50 "/>
    <s v="OTHER"/>
    <s v="P42100: GENERATION"/>
    <n v="108666"/>
    <n v="97468"/>
    <n v="96581"/>
    <n v="100404"/>
    <n v="98555"/>
    <n v="92594"/>
    <n v="101410"/>
    <n v="105492"/>
    <n v="101205"/>
    <n v="109958"/>
    <n v="82047"/>
    <n v="88414"/>
    <n v="1182796"/>
    <n v="357656.58555596397"/>
    <n v="529440.41444403597"/>
  </r>
  <r>
    <s v="PPLETO: TOTAL OPERATING EXPENSE"/>
    <m/>
    <n v="510900"/>
    <s v="MTCE SUPER/ENG - STEAM - INDIRECT"/>
    <x v="1"/>
    <s v="0301 - TRIMBLE COUNTY COMMON-GENERATION"/>
    <x v="7"/>
    <s v="PLTL: TOTAL LABOR"/>
    <s v="MA50COM"/>
    <s v="Mass Allocation 50 "/>
    <s v="OTHER"/>
    <s v="P42100: GENERATION"/>
    <n v="108895"/>
    <n v="103400"/>
    <n v="112775"/>
    <n v="95509"/>
    <n v="109939"/>
    <n v="105580"/>
    <n v="97536"/>
    <n v="116914"/>
    <n v="100919"/>
    <n v="111528"/>
    <n v="100564"/>
    <n v="85436"/>
    <n v="1248996"/>
    <n v="377674.29441176396"/>
    <n v="559072.70558823599"/>
  </r>
  <r>
    <s v="PPLETO: TOTAL OPERATING EXPENSE"/>
    <m/>
    <n v="510100"/>
    <s v="MTCE SUPER/ENG - STEAM"/>
    <x v="1"/>
    <s v="0301 - TRIMBLE COUNTY COMMON-GENERATION"/>
    <x v="4"/>
    <s v="PLTL: TOTAL LABOR"/>
    <s v="TCMNTLABR"/>
    <s v="TC Maintenance Labor"/>
    <s v="GEN MTC: ALL OTHER MAINT."/>
    <s v="P42100: GENERATION"/>
    <n v="109494"/>
    <n v="98439"/>
    <n v="97687"/>
    <n v="101534"/>
    <n v="99746"/>
    <n v="93907"/>
    <n v="102662"/>
    <n v="106656"/>
    <n v="102525"/>
    <n v="111100"/>
    <n v="83675"/>
    <n v="89935"/>
    <n v="1197360"/>
    <n v="362060.48150423996"/>
    <n v="535959.51849576004"/>
  </r>
  <r>
    <s v="PPLETO: TOTAL OPERATING EXPENSE"/>
    <m/>
    <n v="505100"/>
    <s v="ELECTRIC SYS OPR"/>
    <x v="1"/>
    <s v="0311 - TRIMBLE COUNTY 1 - GENERATION"/>
    <x v="3"/>
    <s v="PLTL: TOTAL LABOR"/>
    <s v="MA40LGE"/>
    <s v="MASS ALLOC 40 BUDGET"/>
    <s v="GEN O M: OTHER"/>
    <s v="P42100: GENERATION"/>
    <n v="109539"/>
    <n v="97859"/>
    <n v="98165"/>
    <n v="102379"/>
    <n v="101046"/>
    <n v="95455"/>
    <n v="104555"/>
    <n v="106671"/>
    <n v="103212"/>
    <n v="111284"/>
    <n v="86040"/>
    <n v="94517"/>
    <n v="1210722"/>
    <n v="908041.5"/>
    <n v="0"/>
  </r>
  <r>
    <s v="PPLETO: TOTAL OPERATING EXPENSE"/>
    <m/>
    <n v="501090"/>
    <s v="FUEL HANDLING"/>
    <x v="1"/>
    <s v="0321 - TRIMBLE COUNTY 2 - GENERATION"/>
    <x v="9"/>
    <s v="PNTL: TOTAL NON-LABOR"/>
    <s v="MA40LGE"/>
    <s v="MASS ALLOC 40 BUDGET"/>
    <s v="GEN O M: OTHER"/>
    <s v="P42100: GENERATION"/>
    <n v="110046"/>
    <n v="124969"/>
    <n v="124969"/>
    <n v="110046"/>
    <n v="110046"/>
    <n v="110046"/>
    <n v="110046"/>
    <n v="110046"/>
    <n v="110046"/>
    <n v="110046"/>
    <n v="110046"/>
    <n v="110046"/>
    <n v="1350400"/>
    <n v="0"/>
    <n v="1012800"/>
  </r>
  <r>
    <s v="PPLETO: TOTAL OPERATING EXPENSE"/>
    <m/>
    <n v="511100"/>
    <s v="MTCE-STRUCTURES"/>
    <x v="1"/>
    <s v="0321 - TRIMBLE COUNTY 2 - GENERATION"/>
    <x v="8"/>
    <s v="PNTL: TOTAL NON-LABOR"/>
    <s v="MA41KU"/>
    <s v="MA41KU TC2"/>
    <s v="OTHER"/>
    <s v="P42100: GENERATION"/>
    <n v="110130"/>
    <n v="61765"/>
    <n v="69990"/>
    <n v="73907"/>
    <n v="61813"/>
    <n v="64322"/>
    <n v="61884"/>
    <n v="61892"/>
    <n v="110271"/>
    <n v="69044"/>
    <n v="61932"/>
    <n v="114415"/>
    <n v="921364"/>
    <n v="0"/>
    <n v="691023"/>
  </r>
  <r>
    <s v="PPLETO: TOTAL OPERATING EXPENSE"/>
    <m/>
    <n v="506100"/>
    <s v="MISC STM PWR EXP"/>
    <x v="1"/>
    <s v="0311 - TRIMBLE COUNTY 1 - GENERATION"/>
    <x v="2"/>
    <s v="PNTL: TOTAL NON-LABOR"/>
    <s v="MA40LGE"/>
    <s v="MASS ALLOC 40 BUDGET"/>
    <s v="GEN O M: OTHER"/>
    <s v="P42100: GENERATION"/>
    <n v="110411"/>
    <n v="111243"/>
    <n v="115917"/>
    <n v="142785"/>
    <n v="115917"/>
    <n v="115476"/>
    <n v="113268"/>
    <n v="111732"/>
    <n v="116798"/>
    <n v="117012"/>
    <n v="119441"/>
    <n v="127675"/>
    <n v="1417675"/>
    <n v="1063256.25"/>
    <n v="0"/>
  </r>
  <r>
    <s v="PPLETO: TOTAL OPERATING EXPENSE"/>
    <m/>
    <n v="513100"/>
    <s v="MTCE-ELECTRIC PLANT"/>
    <x v="1"/>
    <s v="0301 - TRIMBLE COUNTY COMMON-GENERATION"/>
    <x v="4"/>
    <s v="PLTL: TOTAL LABOR"/>
    <s v="TCMNTLABR"/>
    <s v="TC Maintenance Labor"/>
    <s v="GEN MTC: ALL OTHER MAINT."/>
    <s v="P42100: GENERATION"/>
    <n v="110710"/>
    <n v="99229"/>
    <n v="99058"/>
    <n v="103202"/>
    <n v="101703"/>
    <n v="95962"/>
    <n v="105060"/>
    <n v="107950"/>
    <n v="104095"/>
    <n v="112563"/>
    <n v="86034"/>
    <n v="93890"/>
    <n v="1219457"/>
    <n v="368742.22338621301"/>
    <n v="545850.52661378705"/>
  </r>
  <r>
    <s v="PPLETO: TOTAL OPERATING EXPENSE"/>
    <m/>
    <n v="511100"/>
    <s v="MTCE-STRUCTURES"/>
    <x v="1"/>
    <s v="0301 - TRIMBLE COUNTY COMMON-GENERATION"/>
    <x v="2"/>
    <s v="PNTL: TOTAL NON-LABOR"/>
    <s v="TC000STB"/>
    <s v="Structures and Buildings"/>
    <s v="GEN MTC: BUILDINGS/GROUNDS"/>
    <s v="P42100: GENERATION"/>
    <n v="111018"/>
    <n v="111018"/>
    <n v="116482"/>
    <n v="138336"/>
    <n v="111018"/>
    <n v="116482"/>
    <n v="111018"/>
    <n v="220288"/>
    <n v="111018"/>
    <n v="127409"/>
    <n v="111018"/>
    <n v="111018"/>
    <n v="1496125"/>
    <n v="452401.73205262498"/>
    <n v="669692.01794737508"/>
  </r>
  <r>
    <s v="PPLETO: TOTAL OPERATING EXPENSE"/>
    <m/>
    <n v="500100"/>
    <s v="OPER SUPER/ENG"/>
    <x v="1"/>
    <s v="0311 - TRIMBLE COUNTY 1 - GENERATION"/>
    <x v="1"/>
    <s v="PLTL: TOTAL LABOR"/>
    <s v="MA40LGE"/>
    <s v="MASS ALLOC 40 BUDGET"/>
    <s v="GEN O M: OTHER"/>
    <s v="P42100: GENERATION"/>
    <n v="111102"/>
    <n v="99295"/>
    <n v="98632"/>
    <n v="102629"/>
    <n v="100714"/>
    <n v="94519"/>
    <n v="103721"/>
    <n v="107853"/>
    <n v="103637"/>
    <n v="112517"/>
    <n v="83925"/>
    <n v="90394"/>
    <n v="1208939"/>
    <n v="906704.25"/>
    <n v="0"/>
  </r>
  <r>
    <s v="PPLETO: TOTAL OPERATING EXPENSE"/>
    <m/>
    <n v="510100"/>
    <s v="MTCE SUPER/ENG - STEAM"/>
    <x v="1"/>
    <s v="0311 - TRIMBLE COUNTY 1 - GENERATION"/>
    <x v="7"/>
    <s v="PLTL: TOTAL LABOR"/>
    <s v="MA40LGE"/>
    <s v="MASS ALLOC 40 BUDGET"/>
    <s v="GEN O M: OTHER"/>
    <s v="P42100: GENERATION"/>
    <n v="111606"/>
    <n v="105860"/>
    <n v="115764"/>
    <n v="97305"/>
    <n v="112544"/>
    <n v="107826"/>
    <n v="99362"/>
    <n v="120008"/>
    <n v="102900"/>
    <n v="114315"/>
    <n v="102463"/>
    <n v="86538"/>
    <n v="1276490"/>
    <n v="957367.5"/>
    <n v="0"/>
  </r>
  <r>
    <s v="PPLETO: TOTAL OPERATING EXPENSE"/>
    <m/>
    <n v="500100"/>
    <s v="OPER SUPER/ENG"/>
    <x v="1"/>
    <s v="0301 - TRIMBLE COUNTY COMMON-GENERATION"/>
    <x v="4"/>
    <s v="PLTL: TOTAL LABOR"/>
    <s v="TCMNTLABR"/>
    <s v="TC Maintenance Labor"/>
    <s v="GEN MTC: ALL OTHER MAINT."/>
    <s v="P42100: GENERATION"/>
    <n v="111646"/>
    <n v="100283"/>
    <n v="99694"/>
    <n v="103696"/>
    <n v="101966"/>
    <n v="96064"/>
    <n v="105066"/>
    <n v="108791"/>
    <n v="104676"/>
    <n v="113359"/>
    <n v="85753"/>
    <n v="92599"/>
    <n v="1223592"/>
    <n v="369992.574233928"/>
    <n v="547701.425766072"/>
  </r>
  <r>
    <s v="PPLETO: TOTAL OPERATING EXPENSE"/>
    <m/>
    <n v="926003"/>
    <s v="MEDICAL INSURANCE EXPENSE - BURDENS"/>
    <x v="1"/>
    <s v="0321 - TRIMBLE COUNTY 2 - GENERATION"/>
    <x v="3"/>
    <s v="PLTL: TOTAL LABOR"/>
    <s v="MA41KU"/>
    <s v="MA41KU TC2"/>
    <s v="OTHER"/>
    <s v="P42100: GENERATION"/>
    <n v="111845"/>
    <n v="100642"/>
    <n v="99881"/>
    <n v="103923"/>
    <n v="102211"/>
    <n v="96314"/>
    <n v="105357"/>
    <n v="109223"/>
    <n v="104918"/>
    <n v="113814"/>
    <n v="85778"/>
    <n v="92739"/>
    <n v="1226644"/>
    <n v="0"/>
    <n v="919983"/>
  </r>
  <r>
    <s v="PPLETO: TOTAL OPERATING EXPENSE"/>
    <m/>
    <n v="500100"/>
    <s v="OPER SUPER/ENG"/>
    <x v="1"/>
    <s v="0301 - TRIMBLE COUNTY COMMON-GENERATION"/>
    <x v="6"/>
    <s v="PLTL: TOTAL LABOR"/>
    <s v="TCOPSLABR"/>
    <s v="TC Operations Labor"/>
    <s v="GEN OPS: PLANT OPERATION"/>
    <s v="P42100: GENERATION"/>
    <n v="112009"/>
    <n v="112051"/>
    <n v="122421"/>
    <n v="109213"/>
    <n v="111869"/>
    <n v="111565"/>
    <n v="103913"/>
    <n v="125807"/>
    <n v="116607"/>
    <n v="113343"/>
    <n v="108250"/>
    <n v="95905"/>
    <n v="1342954"/>
    <n v="406085.53140078596"/>
    <n v="601129.96859921399"/>
  </r>
  <r>
    <s v="PPLETO: TOTAL OPERATING EXPENSE"/>
    <m/>
    <n v="511100"/>
    <s v="MTCE-STRUCTURES"/>
    <x v="1"/>
    <s v="0321 - TRIMBLE COUNTY 2 - GENERATION"/>
    <x v="9"/>
    <s v="PNTL: TOTAL NON-LABOR"/>
    <s v="MA41KU"/>
    <s v="MA41KU TC2"/>
    <s v="OTHER"/>
    <s v="P42100: GENERATION"/>
    <n v="112438"/>
    <n v="64073"/>
    <n v="72298"/>
    <n v="76215"/>
    <n v="64121"/>
    <n v="66630"/>
    <n v="64192"/>
    <n v="112549"/>
    <n v="112579"/>
    <n v="71352"/>
    <n v="64240"/>
    <n v="116723"/>
    <n v="997409"/>
    <n v="0"/>
    <n v="748056.75"/>
  </r>
  <r>
    <s v="PPLETO: TOTAL OPERATING EXPENSE"/>
    <m/>
    <n v="505100"/>
    <s v="ELECTRIC SYS OPR"/>
    <x v="1"/>
    <s v="0311 - TRIMBLE COUNTY 1 - GENERATION"/>
    <x v="4"/>
    <s v="PLTL: TOTAL LABOR"/>
    <s v="MA40LGE"/>
    <s v="MASS ALLOC 40 BUDGET"/>
    <s v="GEN O M: OTHER"/>
    <s v="P42100: GENERATION"/>
    <n v="112828"/>
    <n v="100798"/>
    <n v="101113"/>
    <n v="105454"/>
    <n v="104080"/>
    <n v="98321"/>
    <n v="107695"/>
    <n v="109875"/>
    <n v="106311"/>
    <n v="114626"/>
    <n v="88624"/>
    <n v="97356"/>
    <n v="1247081"/>
    <n v="935310.75"/>
    <n v="0"/>
  </r>
  <r>
    <s v="PPLETO: TOTAL OPERATING EXPENSE"/>
    <m/>
    <n v="506100"/>
    <s v="MISC STM PWR EXP"/>
    <x v="1"/>
    <s v="0311 - TRIMBLE COUNTY 1 - GENERATION"/>
    <x v="3"/>
    <s v="PNTL: TOTAL NON-LABOR"/>
    <s v="MA40LGE"/>
    <s v="MASS ALLOC 40 BUDGET"/>
    <s v="GEN O M: OTHER"/>
    <s v="P42100: GENERATION"/>
    <n v="112968"/>
    <n v="113823"/>
    <n v="118639"/>
    <n v="146314"/>
    <n v="118639"/>
    <n v="118185"/>
    <n v="115908"/>
    <n v="114329"/>
    <n v="119546"/>
    <n v="119764"/>
    <n v="122268"/>
    <n v="130749"/>
    <n v="1451132"/>
    <n v="1088349"/>
    <n v="0"/>
  </r>
  <r>
    <s v="PPLETO: TOTAL OPERATING EXPENSE"/>
    <m/>
    <n v="501090"/>
    <s v="FUEL HANDLING"/>
    <x v="1"/>
    <s v="0321 - TRIMBLE COUNTY 2 - GENERATION"/>
    <x v="0"/>
    <s v="PNTL: TOTAL NON-LABOR"/>
    <s v="MA40LGE"/>
    <s v="MASS ALLOC 40 BUDGET"/>
    <s v="GEN O M: OTHER"/>
    <s v="P42100: GENERATION"/>
    <n v="113198"/>
    <n v="128419"/>
    <n v="128419"/>
    <n v="113198"/>
    <n v="113198"/>
    <n v="113198"/>
    <n v="113198"/>
    <n v="113198"/>
    <n v="113198"/>
    <n v="113198"/>
    <n v="113198"/>
    <n v="113198"/>
    <n v="1388823"/>
    <n v="0"/>
    <n v="1041617.25"/>
  </r>
  <r>
    <s v="PPLETO: TOTAL OPERATING EXPENSE"/>
    <m/>
    <n v="502100"/>
    <s v="STM EXP(EX SDRS.SPP)"/>
    <x v="1"/>
    <s v="0311 - TRIMBLE COUNTY 1 - GENERATION"/>
    <x v="5"/>
    <s v="PLTL: TOTAL LABOR"/>
    <s v="MA40LGE"/>
    <s v="MASS ALLOC 40 BUDGET"/>
    <s v="GEN O M: OTHER"/>
    <s v="P42100: GENERATION"/>
    <n v="113529"/>
    <n v="112904"/>
    <n v="124202"/>
    <n v="116813"/>
    <n v="110875"/>
    <n v="115615"/>
    <n v="113719"/>
    <n v="121876"/>
    <n v="117781"/>
    <n v="116332"/>
    <n v="110908"/>
    <n v="109328"/>
    <n v="1383882"/>
    <n v="1037911.5"/>
    <n v="0"/>
  </r>
  <r>
    <s v="PPLETO: TOTAL OPERATING EXPENSE"/>
    <m/>
    <n v="505100"/>
    <s v="ELECTRIC SYS OPR"/>
    <x v="1"/>
    <s v="0321 - TRIMBLE COUNTY 2 - GENERATION"/>
    <x v="8"/>
    <s v="PLTL: TOTAL LABOR"/>
    <s v="MA41KU"/>
    <s v="MA41KU TC2"/>
    <s v="OTHER"/>
    <s v="P42100: GENERATION"/>
    <n v="113835"/>
    <n v="107424"/>
    <n v="102060"/>
    <n v="106501"/>
    <n v="110889"/>
    <n v="93675"/>
    <n v="108902"/>
    <n v="110965"/>
    <n v="101646"/>
    <n v="115786"/>
    <n v="95316"/>
    <n v="92951"/>
    <n v="1259950"/>
    <n v="0"/>
    <n v="944962.5"/>
  </r>
  <r>
    <s v="PPLETO: TOTAL OPERATING EXPENSE"/>
    <m/>
    <n v="500100"/>
    <s v="OPER SUPER/ENG"/>
    <x v="1"/>
    <s v="0301 - TRIMBLE COUNTY COMMON-GENERATION"/>
    <x v="7"/>
    <s v="PLTL: TOTAL LABOR"/>
    <s v="TCOPSLABR"/>
    <s v="TC Operations Labor"/>
    <s v="GEN OPS: PLANT OPERATION"/>
    <s v="P42100: GENERATION"/>
    <n v="113975"/>
    <n v="107900"/>
    <n v="117891"/>
    <n v="99036"/>
    <n v="113762"/>
    <n v="108878"/>
    <n v="99954"/>
    <n v="121091"/>
    <n v="104629"/>
    <n v="115165"/>
    <n v="104197"/>
    <n v="86076"/>
    <n v="1292554"/>
    <n v="390845.46302718599"/>
    <n v="578570.03697281401"/>
  </r>
  <r>
    <s v="PPLETO: TOTAL OPERATING EXPENSE"/>
    <m/>
    <n v="511100"/>
    <s v="MTCE-STRUCTURES"/>
    <x v="1"/>
    <s v="0301 - TRIMBLE COUNTY COMMON-GENERATION"/>
    <x v="3"/>
    <s v="PNTL: TOTAL NON-LABOR"/>
    <s v="TC000STB"/>
    <s v="Structures and Buildings"/>
    <s v="GEN MTC: BUILDINGS/GROUNDS"/>
    <s v="P42100: GENERATION"/>
    <n v="114227"/>
    <n v="114227"/>
    <n v="119854"/>
    <n v="142364"/>
    <n v="114227"/>
    <n v="119854"/>
    <n v="114227"/>
    <n v="226777"/>
    <n v="114227"/>
    <n v="131109"/>
    <n v="114227"/>
    <n v="114227"/>
    <n v="1539543"/>
    <n v="465530.567144787"/>
    <n v="689126.68285521306"/>
  </r>
  <r>
    <s v="PPLETO: TOTAL OPERATING EXPENSE"/>
    <m/>
    <n v="500100"/>
    <s v="OPER SUPER/ENG"/>
    <x v="1"/>
    <s v="0311 - TRIMBLE COUNTY 1 - GENERATION"/>
    <x v="2"/>
    <s v="PLTL: TOTAL LABOR"/>
    <s v="MA40LGE"/>
    <s v="MASS ALLOC 40 BUDGET"/>
    <s v="GEN O M: OTHER"/>
    <s v="P42100: GENERATION"/>
    <n v="114433"/>
    <n v="102271"/>
    <n v="101588"/>
    <n v="105706"/>
    <n v="103733"/>
    <n v="97353"/>
    <n v="106830"/>
    <n v="111086"/>
    <n v="106743"/>
    <n v="115890"/>
    <n v="86441"/>
    <n v="93103"/>
    <n v="1245176"/>
    <n v="933882"/>
    <n v="0"/>
  </r>
  <r>
    <s v="PPLETO: TOTAL OPERATING EXPENSE"/>
    <m/>
    <n v="500100"/>
    <s v="OPER SUPER/ENG"/>
    <x v="1"/>
    <s v="0301 - TRIMBLE COUNTY COMMON-GENERATION"/>
    <x v="5"/>
    <s v="PLTL: TOTAL LABOR"/>
    <s v="TCOPSLABR"/>
    <s v="TC Operations Labor"/>
    <s v="GEN OPS: PLANT OPERATION"/>
    <s v="P42100: GENERATION"/>
    <n v="115004"/>
    <n v="115029"/>
    <n v="125682"/>
    <n v="116965"/>
    <n v="109923"/>
    <n v="114470"/>
    <n v="111465"/>
    <n v="122608"/>
    <n v="118054"/>
    <n v="116296"/>
    <n v="109474"/>
    <n v="103192"/>
    <n v="1378163"/>
    <n v="416732.11011836701"/>
    <n v="616890.13988163299"/>
  </r>
  <r>
    <s v="PPLETO: TOTAL OPERATING EXPENSE"/>
    <m/>
    <n v="926003"/>
    <s v="MEDICAL INSURANCE EXPENSE - BURDENS"/>
    <x v="1"/>
    <s v="0321 - TRIMBLE COUNTY 2 - GENERATION"/>
    <x v="4"/>
    <s v="PLTL: TOTAL LABOR"/>
    <s v="MA41KU"/>
    <s v="MA41KU TC2"/>
    <s v="OTHER"/>
    <s v="P42100: GENERATION"/>
    <n v="115203"/>
    <n v="103664"/>
    <n v="102881"/>
    <n v="107044"/>
    <n v="105280"/>
    <n v="99206"/>
    <n v="108521"/>
    <n v="112503"/>
    <n v="108069"/>
    <n v="117232"/>
    <n v="88354"/>
    <n v="95524"/>
    <n v="1263482"/>
    <n v="0"/>
    <n v="947611.5"/>
  </r>
  <r>
    <s v="PPLETO: TOTAL OPERATING EXPENSE"/>
    <m/>
    <n v="511100"/>
    <s v="MTCE-STRUCTURES"/>
    <x v="1"/>
    <s v="0301 - TRIMBLE COUNTY COMMON-GENERATION"/>
    <x v="5"/>
    <s v="PNTL: TOTAL NON-LABOR"/>
    <s v="TC000STB"/>
    <s v="Structures and Buildings"/>
    <s v="GEN MTC: BUILDINGS/GROUNDS"/>
    <s v="P42100: GENERATION"/>
    <n v="115481"/>
    <n v="215481"/>
    <n v="120481"/>
    <n v="140481"/>
    <n v="115481"/>
    <n v="120481"/>
    <n v="118383"/>
    <n v="118383"/>
    <n v="118383"/>
    <n v="133383"/>
    <n v="118383"/>
    <n v="118383"/>
    <n v="1553188"/>
    <n v="469656.57375109196"/>
    <n v="695234.42624890804"/>
  </r>
  <r>
    <s v="PPLETO: TOTAL OPERATING EXPENSE"/>
    <m/>
    <n v="506100"/>
    <s v="MISC STM PWR EXP"/>
    <x v="1"/>
    <s v="0311 - TRIMBLE COUNTY 1 - GENERATION"/>
    <x v="4"/>
    <s v="PNTL: TOTAL NON-LABOR"/>
    <s v="MA40LGE"/>
    <s v="MASS ALLOC 40 BUDGET"/>
    <s v="GEN O M: OTHER"/>
    <s v="P42100: GENERATION"/>
    <n v="115592"/>
    <n v="116471"/>
    <n v="121433"/>
    <n v="149939"/>
    <n v="121433"/>
    <n v="120966"/>
    <n v="118618"/>
    <n v="116994"/>
    <n v="122368"/>
    <n v="122590"/>
    <n v="125172"/>
    <n v="133906"/>
    <n v="1485483"/>
    <n v="1114112.25"/>
    <n v="0"/>
  </r>
  <r>
    <s v="PPLETO: TOTAL OPERATING EXPENSE"/>
    <m/>
    <n v="511100"/>
    <s v="MTCE-STRUCTURES"/>
    <x v="1"/>
    <s v="0321 - TRIMBLE COUNTY 2 - GENERATION"/>
    <x v="0"/>
    <s v="PNTL: TOTAL NON-LABOR"/>
    <s v="MA41KU"/>
    <s v="MA41KU TC2"/>
    <s v="OTHER"/>
    <s v="P42100: GENERATION"/>
    <n v="115671"/>
    <n v="65855"/>
    <n v="74326"/>
    <n v="78362"/>
    <n v="65904"/>
    <n v="68489"/>
    <n v="65977"/>
    <n v="115785"/>
    <n v="115816"/>
    <n v="73352"/>
    <n v="66027"/>
    <n v="120084"/>
    <n v="1025649"/>
    <n v="0"/>
    <n v="769236.75"/>
  </r>
  <r>
    <s v="PPLETO: TOTAL OPERATING EXPENSE"/>
    <m/>
    <n v="502100"/>
    <s v="STM EXP(EX SDRS.SPP)"/>
    <x v="1"/>
    <s v="0311 - TRIMBLE COUNTY 1 - GENERATION"/>
    <x v="6"/>
    <s v="PLTL: TOTAL LABOR"/>
    <s v="MA40LGE"/>
    <s v="MASS ALLOC 40 BUDGET"/>
    <s v="GEN O M: OTHER"/>
    <s v="P42100: GENERATION"/>
    <n v="116324"/>
    <n v="115687"/>
    <n v="127226"/>
    <n v="114720"/>
    <n v="118138"/>
    <n v="118146"/>
    <n v="111291"/>
    <n v="131098"/>
    <n v="122111"/>
    <n v="118946"/>
    <n v="114974"/>
    <n v="106460"/>
    <n v="1415120"/>
    <n v="1061340"/>
    <n v="0"/>
  </r>
  <r>
    <s v="PPLETO: TOTAL OPERATING EXPENSE"/>
    <m/>
    <n v="506100"/>
    <s v="MISC STM PWR EXP"/>
    <x v="1"/>
    <s v="0321 - TRIMBLE COUNTY 2 - GENERATION"/>
    <x v="8"/>
    <s v="PNTL: TOTAL NON-LABOR"/>
    <s v="MA41KU"/>
    <s v="MA41KU TC2"/>
    <s v="OTHER"/>
    <s v="P42100: GENERATION"/>
    <n v="116367"/>
    <n v="117286"/>
    <n v="122411"/>
    <n v="151904"/>
    <n v="122411"/>
    <n v="121927"/>
    <n v="119510"/>
    <n v="117818"/>
    <n v="123378"/>
    <n v="123619"/>
    <n v="126279"/>
    <n v="135320"/>
    <n v="1498228"/>
    <n v="0"/>
    <n v="1123671"/>
  </r>
  <r>
    <s v="PPLETO: TOTAL OPERATING EXPENSE"/>
    <m/>
    <n v="501090"/>
    <s v="FUEL HANDLING"/>
    <x v="1"/>
    <s v="0321 - TRIMBLE COUNTY 2 - GENERATION"/>
    <x v="1"/>
    <s v="PNTL: TOTAL NON-LABOR"/>
    <s v="MA40LGE"/>
    <s v="MASS ALLOC 40 BUDGET"/>
    <s v="GEN O M: OTHER"/>
    <s v="P42100: GENERATION"/>
    <n v="116442"/>
    <n v="131968"/>
    <n v="131968"/>
    <n v="116442"/>
    <n v="116442"/>
    <n v="116442"/>
    <n v="116442"/>
    <n v="116442"/>
    <n v="116442"/>
    <n v="116442"/>
    <n v="116442"/>
    <n v="116442"/>
    <n v="1428357"/>
    <n v="0"/>
    <n v="1071267.75"/>
  </r>
  <r>
    <s v="PPLETO: TOTAL OPERATING EXPENSE"/>
    <m/>
    <n v="505100"/>
    <s v="ELECTRIC SYS OPR"/>
    <x v="1"/>
    <s v="0321 - TRIMBLE COUNTY 2 - GENERATION"/>
    <x v="9"/>
    <s v="PLTL: TOTAL LABOR"/>
    <s v="MA41KU"/>
    <s v="MA41KU TC2"/>
    <s v="OTHER"/>
    <s v="P42100: GENERATION"/>
    <n v="116734"/>
    <n v="104286"/>
    <n v="104613"/>
    <n v="109104"/>
    <n v="107683"/>
    <n v="101725"/>
    <n v="111423"/>
    <n v="113678"/>
    <n v="109991"/>
    <n v="118593"/>
    <n v="91691"/>
    <n v="100725"/>
    <n v="1290246"/>
    <n v="0"/>
    <n v="967684.5"/>
  </r>
  <r>
    <s v="PPLETO: TOTAL OPERATING EXPENSE"/>
    <m/>
    <n v="505100"/>
    <s v="ELECTRIC SYS OPR"/>
    <x v="1"/>
    <s v="0321 - TRIMBLE COUNTY 2 - GENERATION"/>
    <x v="5"/>
    <s v="PLTL: TOTAL LABOR"/>
    <s v="MA40LGE"/>
    <s v="MASS ALLOC 40 BUDGET"/>
    <s v="GEN O M: OTHER"/>
    <s v="P42100: GENERATION"/>
    <n v="117341"/>
    <n v="116620"/>
    <n v="128379"/>
    <n v="120787"/>
    <n v="114682"/>
    <n v="119596"/>
    <n v="117667"/>
    <n v="125947"/>
    <n v="121791"/>
    <n v="120240"/>
    <n v="114794"/>
    <n v="113298"/>
    <n v="1431143"/>
    <n v="0"/>
    <n v="1073357.25"/>
  </r>
  <r>
    <s v="PPLETO: TOTAL OPERATING EXPENSE"/>
    <m/>
    <n v="511100"/>
    <s v="MTCE-STRUCTURES"/>
    <x v="1"/>
    <s v="0301 - TRIMBLE COUNTY COMMON-GENERATION"/>
    <x v="4"/>
    <s v="PNTL: TOTAL NON-LABOR"/>
    <s v="TC000STB"/>
    <s v="Structures and Buildings"/>
    <s v="GEN MTC: BUILDINGS/GROUNDS"/>
    <s v="P42100: GENERATION"/>
    <n v="117531"/>
    <n v="117531"/>
    <n v="123327"/>
    <n v="146513"/>
    <n v="117531"/>
    <n v="123327"/>
    <n v="117531"/>
    <n v="233461"/>
    <n v="117531"/>
    <n v="134920"/>
    <n v="117531"/>
    <n v="117531"/>
    <n v="1584265"/>
    <n v="479053.70876788499"/>
    <n v="709145.04123211501"/>
  </r>
  <r>
    <s v="PPLETO: TOTAL OPERATING EXPENSE"/>
    <m/>
    <n v="510900"/>
    <s v="MTCE SUPER/ENG - STEAM - INDIRECT"/>
    <x v="1"/>
    <s v="0301 - TRIMBLE COUNTY COMMON-GENERATION"/>
    <x v="8"/>
    <s v="PLTL: TOTAL LABOR"/>
    <s v="MA50COM"/>
    <s v="Mass Allocation 50 "/>
    <s v="OTHER"/>
    <s v="P42100: GENERATION"/>
    <n v="117586"/>
    <n v="111828"/>
    <n v="105164"/>
    <n v="109663"/>
    <n v="114081"/>
    <n v="95988"/>
    <n v="111702"/>
    <n v="115261"/>
    <n v="104729"/>
    <n v="120195"/>
    <n v="96872"/>
    <n v="93109"/>
    <n v="1296177"/>
    <n v="391940.99413269298"/>
    <n v="580191.75586730696"/>
  </r>
  <r>
    <s v="PPLETO: TOTAL OPERATING EXPENSE"/>
    <m/>
    <n v="500100"/>
    <s v="OPER SUPER/ENG"/>
    <x v="1"/>
    <s v="0311 - TRIMBLE COUNTY 1 - GENERATION"/>
    <x v="3"/>
    <s v="PLTL: TOTAL LABOR"/>
    <s v="MA40LGE"/>
    <s v="MASS ALLOC 40 BUDGET"/>
    <s v="GEN O M: OTHER"/>
    <s v="P42100: GENERATION"/>
    <n v="117868"/>
    <n v="105341"/>
    <n v="104637"/>
    <n v="108879"/>
    <n v="106846"/>
    <n v="100275"/>
    <n v="110037"/>
    <n v="114421"/>
    <n v="109947"/>
    <n v="119369"/>
    <n v="89036"/>
    <n v="95898"/>
    <n v="1282553"/>
    <n v="961914.75"/>
    <n v="0"/>
  </r>
  <r>
    <s v="PPLETO: TOTAL OPERATING EXPENSE"/>
    <m/>
    <n v="511100"/>
    <s v="MTCE-STRUCTURES"/>
    <x v="1"/>
    <s v="0301 - TRIMBLE COUNTY COMMON-GENERATION"/>
    <x v="6"/>
    <s v="PNTL: TOTAL NON-LABOR"/>
    <s v="TC000STB"/>
    <s v="Structures and Buildings"/>
    <s v="GEN MTC: BUILDINGS/GROUNDS"/>
    <s v="P42100: GENERATION"/>
    <n v="118389"/>
    <n v="218389"/>
    <n v="123389"/>
    <n v="143389"/>
    <n v="118389"/>
    <n v="123389"/>
    <n v="118389"/>
    <n v="118389"/>
    <n v="118389"/>
    <n v="133389"/>
    <n v="118389"/>
    <n v="118389"/>
    <n v="1570672"/>
    <n v="474943.42604164797"/>
    <n v="703060.57395835198"/>
  </r>
  <r>
    <s v="PPLETO: TOTAL OPERATING EXPENSE"/>
    <m/>
    <n v="511100"/>
    <s v="MTCE-STRUCTURES"/>
    <x v="1"/>
    <s v="0321 - TRIMBLE COUNTY 2 - GENERATION"/>
    <x v="1"/>
    <s v="PNTL: TOTAL NON-LABOR"/>
    <s v="MA41KU"/>
    <s v="MA41KU TC2"/>
    <s v="OTHER"/>
    <s v="P42100: GENERATION"/>
    <n v="118999"/>
    <n v="67687"/>
    <n v="76413"/>
    <n v="80570"/>
    <n v="67738"/>
    <n v="70400"/>
    <n v="67814"/>
    <n v="119116"/>
    <n v="119148"/>
    <n v="75410"/>
    <n v="67865"/>
    <n v="123544"/>
    <n v="1054703"/>
    <n v="0"/>
    <n v="791027.25"/>
  </r>
  <r>
    <s v="PPLETO: TOTAL OPERATING EXPENSE"/>
    <m/>
    <n v="501090"/>
    <s v="FUEL HANDLING"/>
    <x v="1"/>
    <s v="0321 - TRIMBLE COUNTY 2 - GENERATION"/>
    <x v="2"/>
    <s v="PNTL: TOTAL NON-LABOR"/>
    <s v="MA40LGE"/>
    <s v="MASS ALLOC 40 BUDGET"/>
    <s v="GEN O M: OTHER"/>
    <s v="P42100: GENERATION"/>
    <n v="119778"/>
    <n v="135613"/>
    <n v="135613"/>
    <n v="119778"/>
    <n v="119778"/>
    <n v="119778"/>
    <n v="119778"/>
    <n v="119778"/>
    <n v="119778"/>
    <n v="119778"/>
    <n v="119778"/>
    <n v="119778"/>
    <n v="1469002"/>
    <n v="0"/>
    <n v="1101751.5"/>
  </r>
  <r>
    <s v="PPLETO: TOTAL OPERATING EXPENSE"/>
    <m/>
    <n v="505100"/>
    <s v="ELECTRIC SYS OPR"/>
    <x v="1"/>
    <s v="0321 - TRIMBLE COUNTY 2 - GENERATION"/>
    <x v="6"/>
    <s v="PLTL: TOTAL LABOR"/>
    <s v="MA40LGE"/>
    <s v="MASS ALLOC 40 BUDGET"/>
    <s v="GEN O M: OTHER"/>
    <s v="P42100: GENERATION"/>
    <n v="120207"/>
    <n v="119468"/>
    <n v="131473"/>
    <n v="118579"/>
    <n v="122122"/>
    <n v="122142"/>
    <n v="115078"/>
    <n v="135415"/>
    <n v="126216"/>
    <n v="122874"/>
    <n v="118938"/>
    <n v="110214"/>
    <n v="1462725"/>
    <n v="0"/>
    <n v="1097043.75"/>
  </r>
  <r>
    <s v="PPLETO: TOTAL OPERATING EXPENSE"/>
    <m/>
    <n v="505100"/>
    <s v="ELECTRIC SYS OPR"/>
    <x v="1"/>
    <s v="0321 - TRIMBLE COUNTY 2 - GENERATION"/>
    <x v="0"/>
    <s v="PLTL: TOTAL LABOR"/>
    <s v="MA41KU"/>
    <s v="MA41KU TC2"/>
    <s v="OTHER"/>
    <s v="P42100: GENERATION"/>
    <n v="120236"/>
    <n v="107415"/>
    <n v="107751"/>
    <n v="112377"/>
    <n v="110913"/>
    <n v="104776"/>
    <n v="114766"/>
    <n v="117088"/>
    <n v="113291"/>
    <n v="122151"/>
    <n v="94442"/>
    <n v="103747"/>
    <n v="1328953"/>
    <n v="0"/>
    <n v="996714.75"/>
  </r>
  <r>
    <s v="PPLETO: TOTAL OPERATING EXPENSE"/>
    <m/>
    <n v="510900"/>
    <s v="MTCE SUPER/ENG - STEAM - INDIRECT"/>
    <x v="1"/>
    <s v="0301 - TRIMBLE COUNTY COMMON-GENERATION"/>
    <x v="9"/>
    <s v="PLTL: TOTAL LABOR"/>
    <s v="MA50COM"/>
    <s v="Mass Allocation 50 "/>
    <s v="OTHER"/>
    <s v="P42100: GENERATION"/>
    <n v="120402"/>
    <n v="108325"/>
    <n v="107595"/>
    <n v="112083"/>
    <n v="110337"/>
    <n v="104070"/>
    <n v="113900"/>
    <n v="117802"/>
    <n v="113193"/>
    <n v="122802"/>
    <n v="92680"/>
    <n v="100642"/>
    <n v="1323831"/>
    <n v="400303.07450577896"/>
    <n v="592570.17549422104"/>
  </r>
  <r>
    <s v="PPLETO: TOTAL OPERATING EXPENSE"/>
    <m/>
    <n v="510100"/>
    <s v="MTCE SUPER/ENG - STEAM"/>
    <x v="1"/>
    <s v="0311 - TRIMBLE COUNTY 1 - GENERATION"/>
    <x v="8"/>
    <s v="PLTL: TOTAL LABOR"/>
    <s v="MA40LGE"/>
    <s v="MASS ALLOC 40 BUDGET"/>
    <s v="GEN O M: OTHER"/>
    <s v="P42100: GENERATION"/>
    <n v="120700"/>
    <n v="114682"/>
    <n v="107507"/>
    <n v="112216"/>
    <n v="116893"/>
    <n v="97668"/>
    <n v="114350"/>
    <n v="118223"/>
    <n v="106874"/>
    <n v="123454"/>
    <n v="98520"/>
    <n v="94736"/>
    <n v="1325822"/>
    <n v="994366.5"/>
    <n v="0"/>
  </r>
  <r>
    <s v="PPLETO: TOTAL OPERATING EXPENSE"/>
    <m/>
    <n v="512100"/>
    <s v="MTCE-BOILER PLANT"/>
    <x v="1"/>
    <s v="0301 - TRIMBLE COUNTY COMMON-GENERATION"/>
    <x v="9"/>
    <s v="PNTL: TOTAL NON-LABOR"/>
    <s v="TC-BL-"/>
    <s v="Boiler - 002650"/>
    <s v="GEN MTC: BOILER"/>
    <s v="P42100: GENERATION"/>
    <n v="120746"/>
    <n v="120746"/>
    <n v="120746"/>
    <n v="120746"/>
    <n v="120746"/>
    <n v="120746"/>
    <n v="120746"/>
    <n v="120746"/>
    <n v="120746"/>
    <n v="120746"/>
    <n v="120746"/>
    <n v="120746"/>
    <n v="1448952"/>
    <n v="438137.45139016799"/>
    <n v="648576.54860983207"/>
  </r>
  <r>
    <s v="PPLETO: TOTAL OPERATING EXPENSE"/>
    <m/>
    <n v="511100"/>
    <s v="MTCE-STRUCTURES"/>
    <x v="1"/>
    <s v="0321 - TRIMBLE COUNTY 2 - GENERATION"/>
    <x v="7"/>
    <s v="PNTL: TOTAL NON-LABOR"/>
    <s v="MA40LGE"/>
    <s v="MASS ALLOC 40 BUDGET"/>
    <s v="GEN O M: OTHER"/>
    <s v="P42100: GENERATION"/>
    <n v="121040"/>
    <n v="120987"/>
    <n v="123979"/>
    <n v="118103"/>
    <n v="103171"/>
    <n v="106301"/>
    <n v="121198"/>
    <n v="103300"/>
    <n v="103306"/>
    <n v="165819"/>
    <n v="97349"/>
    <n v="156820"/>
    <n v="1441373"/>
    <n v="0"/>
    <n v="1081029.75"/>
  </r>
  <r>
    <s v="PPLETO: TOTAL OPERATING EXPENSE"/>
    <m/>
    <n v="511100"/>
    <s v="MTCE-STRUCTURES"/>
    <x v="1"/>
    <s v="0321 - TRIMBLE COUNTY 2 - GENERATION"/>
    <x v="6"/>
    <s v="PNTL: TOTAL NON-LABOR"/>
    <s v="MA41KU"/>
    <s v="MA41KU TC2"/>
    <s v="OTHER"/>
    <s v="P42100: GENERATION"/>
    <n v="121059"/>
    <n v="147634"/>
    <n v="104126"/>
    <n v="92914"/>
    <n v="80819"/>
    <n v="83329"/>
    <n v="80891"/>
    <n v="80899"/>
    <n v="80929"/>
    <n v="88051"/>
    <n v="80939"/>
    <n v="104961"/>
    <n v="1146550"/>
    <n v="0"/>
    <n v="859912.5"/>
  </r>
  <r>
    <s v="PPLETO: TOTAL OPERATING EXPENSE"/>
    <m/>
    <n v="511100"/>
    <s v="MTCE-STRUCTURES"/>
    <x v="1"/>
    <s v="0301 - TRIMBLE COUNTY COMMON-GENERATION"/>
    <x v="7"/>
    <s v="PNTL: TOTAL NON-LABOR"/>
    <s v="TC000STB"/>
    <s v="Structures and Buildings"/>
    <s v="GEN MTC: BUILDINGS/GROUNDS"/>
    <s v="P42100: GENERATION"/>
    <n v="121391"/>
    <n v="121391"/>
    <n v="126391"/>
    <n v="146391"/>
    <n v="121391"/>
    <n v="126391"/>
    <n v="121391"/>
    <n v="121391"/>
    <n v="121391"/>
    <n v="236391"/>
    <n v="121391"/>
    <n v="121391"/>
    <n v="1606696"/>
    <n v="485836.446341064"/>
    <n v="719185.55365893606"/>
  </r>
  <r>
    <s v="PPLETO: TOTAL OPERATING EXPENSE"/>
    <m/>
    <n v="500100"/>
    <s v="OPER SUPER/ENG"/>
    <x v="1"/>
    <s v="0311 - TRIMBLE COUNTY 1 - GENERATION"/>
    <x v="4"/>
    <s v="PLTL: TOTAL LABOR"/>
    <s v="MA40LGE"/>
    <s v="MASS ALLOC 40 BUDGET"/>
    <s v="GEN O M: OTHER"/>
    <s v="P42100: GENERATION"/>
    <n v="121407"/>
    <n v="108505"/>
    <n v="107780"/>
    <n v="112148"/>
    <n v="110055"/>
    <n v="103286"/>
    <n v="113341"/>
    <n v="117857"/>
    <n v="113249"/>
    <n v="122953"/>
    <n v="91710"/>
    <n v="98778"/>
    <n v="1321069"/>
    <n v="990801.75"/>
    <n v="0"/>
  </r>
  <r>
    <s v="PPLETO: TOTAL OPERATING EXPENSE"/>
    <m/>
    <n v="506100"/>
    <s v="MISC STM PWR EXP"/>
    <x v="1"/>
    <s v="0321 - TRIMBLE COUNTY 2 - GENERATION"/>
    <x v="9"/>
    <s v="PNTL: TOTAL NON-LABOR"/>
    <s v="MA41KU"/>
    <s v="MA41KU TC2"/>
    <s v="OTHER"/>
    <s v="P42100: GENERATION"/>
    <n v="121899"/>
    <n v="122818"/>
    <n v="127942"/>
    <n v="157435"/>
    <n v="127942"/>
    <n v="127459"/>
    <n v="125042"/>
    <n v="123349"/>
    <n v="128909"/>
    <n v="129151"/>
    <n v="131810"/>
    <n v="140852"/>
    <n v="1564609"/>
    <n v="0"/>
    <n v="1173456.75"/>
  </r>
  <r>
    <s v="PPLETO: TOTAL OPERATING EXPENSE"/>
    <m/>
    <n v="511100"/>
    <s v="MTCE-STRUCTURES"/>
    <x v="1"/>
    <s v="0321 - TRIMBLE COUNTY 2 - GENERATION"/>
    <x v="5"/>
    <s v="PNTL: TOTAL NON-LABOR"/>
    <s v="MA41KU"/>
    <s v="MA41KU TC2"/>
    <s v="OTHER"/>
    <s v="P42100: GENERATION"/>
    <n v="121932"/>
    <n v="147092"/>
    <n v="101166"/>
    <n v="100516"/>
    <n v="75306"/>
    <n v="77841"/>
    <n v="101313"/>
    <n v="101321"/>
    <n v="77152"/>
    <n v="84273"/>
    <n v="77161"/>
    <n v="76984"/>
    <n v="1142058"/>
    <n v="0"/>
    <n v="856543.5"/>
  </r>
  <r>
    <s v="PPLETO: TOTAL OPERATING EXPENSE"/>
    <m/>
    <n v="511100"/>
    <s v="MTCE-STRUCTURES"/>
    <x v="1"/>
    <s v="0321 - TRIMBLE COUNTY 2 - GENERATION"/>
    <x v="2"/>
    <s v="PNTL: TOTAL NON-LABOR"/>
    <s v="MA41KU"/>
    <s v="MA41KU TC2"/>
    <s v="OTHER"/>
    <s v="P42100: GENERATION"/>
    <n v="122420"/>
    <n v="69571"/>
    <n v="78558"/>
    <n v="82839"/>
    <n v="69623"/>
    <n v="72365"/>
    <n v="69701"/>
    <n v="122541"/>
    <n v="122574"/>
    <n v="77525"/>
    <n v="69753"/>
    <n v="127101"/>
    <n v="1084570"/>
    <n v="0"/>
    <n v="813427.5"/>
  </r>
  <r>
    <s v="PPLETO: TOTAL OPERATING EXPENSE"/>
    <m/>
    <n v="506100"/>
    <s v="MISC STM PWR EXP"/>
    <x v="1"/>
    <s v="0321 - TRIMBLE COUNTY 2 - GENERATION"/>
    <x v="5"/>
    <s v="PNTL: TOTAL NON-LABOR"/>
    <s v="MA40LGE"/>
    <s v="MASS ALLOC 40 BUDGET"/>
    <s v="GEN O M: OTHER"/>
    <s v="P42100: GENERATION"/>
    <n v="122437"/>
    <n v="123571"/>
    <n v="129898"/>
    <n v="166309"/>
    <n v="129898"/>
    <n v="129301"/>
    <n v="127045"/>
    <n v="124956"/>
    <n v="131821"/>
    <n v="132119"/>
    <n v="135402"/>
    <n v="146564"/>
    <n v="1599321"/>
    <n v="0"/>
    <n v="1199490.75"/>
  </r>
  <r>
    <s v="PPLETO: TOTAL OPERATING EXPENSE"/>
    <m/>
    <n v="500100"/>
    <s v="OPER SUPER/ENG"/>
    <x v="1"/>
    <s v="0301 - TRIMBLE COUNTY COMMON-GENERATION"/>
    <x v="8"/>
    <s v="PLTL: TOTAL LABOR"/>
    <s v="TCOPSLABR"/>
    <s v="TC Operations Labor"/>
    <s v="GEN OPS: PLANT OPERATION"/>
    <s v="P42100: GENERATION"/>
    <n v="123131"/>
    <n v="116779"/>
    <n v="109801"/>
    <n v="113976"/>
    <n v="118201"/>
    <n v="98901"/>
    <n v="114969"/>
    <n v="119424"/>
    <n v="108701"/>
    <n v="124356"/>
    <n v="100406"/>
    <n v="94348"/>
    <n v="1342993"/>
    <n v="406097.32431083696"/>
    <n v="601147.42568916304"/>
  </r>
  <r>
    <s v="PPLETO: TOTAL OPERATING EXPENSE"/>
    <m/>
    <n v="501090"/>
    <s v="FUEL HANDLING"/>
    <x v="1"/>
    <s v="0321 - TRIMBLE COUNTY 2 - GENERATION"/>
    <x v="3"/>
    <s v="PNTL: TOTAL NON-LABOR"/>
    <s v="MA40LGE"/>
    <s v="MASS ALLOC 40 BUDGET"/>
    <s v="GEN O M: OTHER"/>
    <s v="P42100: GENERATION"/>
    <n v="123214"/>
    <n v="139366"/>
    <n v="139366"/>
    <n v="123214"/>
    <n v="123214"/>
    <n v="123214"/>
    <n v="123214"/>
    <n v="123214"/>
    <n v="123214"/>
    <n v="123214"/>
    <n v="123214"/>
    <n v="123214"/>
    <n v="1510871"/>
    <n v="0"/>
    <n v="1133153.25"/>
  </r>
  <r>
    <s v="PPLETO: TOTAL OPERATING EXPENSE"/>
    <m/>
    <n v="510100"/>
    <s v="MTCE SUPER/ENG - STEAM"/>
    <x v="1"/>
    <s v="0311 - TRIMBLE COUNTY 1 - GENERATION"/>
    <x v="9"/>
    <s v="PLTL: TOTAL LABOR"/>
    <s v="MA40LGE"/>
    <s v="MASS ALLOC 40 BUDGET"/>
    <s v="GEN O M: OTHER"/>
    <s v="P42100: GENERATION"/>
    <n v="123747"/>
    <n v="111065"/>
    <n v="110196"/>
    <n v="114995"/>
    <n v="113235"/>
    <n v="106558"/>
    <n v="117111"/>
    <n v="121171"/>
    <n v="116046"/>
    <n v="126522"/>
    <n v="94366"/>
    <n v="103397"/>
    <n v="1358410"/>
    <n v="1018807.5"/>
    <n v="0"/>
  </r>
  <r>
    <s v="PPLETO: TOTAL OPERATING EXPENSE"/>
    <m/>
    <n v="505100"/>
    <s v="ELECTRIC SYS OPR"/>
    <x v="1"/>
    <s v="0321 - TRIMBLE COUNTY 2 - GENERATION"/>
    <x v="1"/>
    <s v="PLTL: TOTAL LABOR"/>
    <s v="MA41KU"/>
    <s v="MA41KU TC2"/>
    <s v="OTHER"/>
    <s v="P42100: GENERATION"/>
    <n v="123843"/>
    <n v="110637"/>
    <n v="110984"/>
    <n v="115749"/>
    <n v="114241"/>
    <n v="107920"/>
    <n v="118209"/>
    <n v="120601"/>
    <n v="116689"/>
    <n v="125816"/>
    <n v="97275"/>
    <n v="106860"/>
    <n v="1368822"/>
    <n v="0"/>
    <n v="1026616.5"/>
  </r>
  <r>
    <s v="PPLETO: TOTAL OPERATING EXPENSE"/>
    <m/>
    <n v="510900"/>
    <s v="MTCE SUPER/ENG - STEAM - INDIRECT"/>
    <x v="1"/>
    <s v="0301 - TRIMBLE COUNTY COMMON-GENERATION"/>
    <x v="0"/>
    <s v="PLTL: TOTAL LABOR"/>
    <s v="MA50COM"/>
    <s v="Mass Allocation 50 "/>
    <s v="OTHER"/>
    <s v="P42100: GENERATION"/>
    <n v="124014"/>
    <n v="111575"/>
    <n v="110823"/>
    <n v="115446"/>
    <n v="113647"/>
    <n v="107192"/>
    <n v="117317"/>
    <n v="121336"/>
    <n v="116588"/>
    <n v="126486"/>
    <n v="95460"/>
    <n v="103661"/>
    <n v="1363546"/>
    <n v="412312.18790771399"/>
    <n v="610347.31209228607"/>
  </r>
  <r>
    <s v="PPLETO: TOTAL OPERATING EXPENSE"/>
    <m/>
    <n v="512100"/>
    <s v="MTCE-BOILER PLANT"/>
    <x v="1"/>
    <s v="0301 - TRIMBLE COUNTY COMMON-GENERATION"/>
    <x v="0"/>
    <s v="PNTL: TOTAL NON-LABOR"/>
    <s v="TC-BL-"/>
    <s v="Boiler - 002650"/>
    <s v="GEN MTC: BOILER"/>
    <s v="P42100: GENERATION"/>
    <n v="124368"/>
    <n v="124368"/>
    <n v="124368"/>
    <n v="124368"/>
    <n v="124368"/>
    <n v="124368"/>
    <n v="124368"/>
    <n v="124368"/>
    <n v="124368"/>
    <n v="124368"/>
    <n v="124368"/>
    <n v="124368"/>
    <n v="1492421"/>
    <n v="451281.70798008901"/>
    <n v="668034.04201991099"/>
  </r>
  <r>
    <s v="PPLETO: TOTAL OPERATING EXPENSE"/>
    <m/>
    <n v="500100"/>
    <s v="OPER SUPER/ENG"/>
    <x v="1"/>
    <s v="0321 - TRIMBLE COUNTY 2 - GENERATION"/>
    <x v="5"/>
    <s v="PLTL: TOTAL LABOR"/>
    <s v="MA41KU"/>
    <s v="MA41KU TC2"/>
    <s v="OTHER"/>
    <s v="P42100: GENERATION"/>
    <n v="125166"/>
    <n v="125292"/>
    <n v="136872"/>
    <n v="127613"/>
    <n v="120122"/>
    <n v="125171"/>
    <n v="122079"/>
    <n v="133895"/>
    <n v="128826"/>
    <n v="127134"/>
    <n v="119536"/>
    <n v="113531"/>
    <n v="1505236"/>
    <n v="0"/>
    <n v="1128927"/>
  </r>
  <r>
    <s v="PPLETO: TOTAL OPERATING EXPENSE"/>
    <m/>
    <n v="500100"/>
    <s v="OPER SUPER/ENG"/>
    <x v="1"/>
    <s v="0321 - TRIMBLE COUNTY 2 - GENERATION"/>
    <x v="6"/>
    <s v="PLTL: TOTAL LABOR"/>
    <s v="MA41KU"/>
    <s v="MA41KU TC2"/>
    <s v="OTHER"/>
    <s v="P42100: GENERATION"/>
    <n v="125442"/>
    <n v="125590"/>
    <n v="137173"/>
    <n v="122555"/>
    <n v="125648"/>
    <n v="125392"/>
    <n v="116958"/>
    <n v="141263"/>
    <n v="130856"/>
    <n v="127390"/>
    <n v="121502"/>
    <n v="108300"/>
    <n v="1508068"/>
    <n v="0"/>
    <n v="1131051"/>
  </r>
  <r>
    <s v="PPLETO: TOTAL OPERATING EXPENSE"/>
    <m/>
    <n v="511100"/>
    <s v="MTCE-STRUCTURES"/>
    <x v="1"/>
    <s v="0321 - TRIMBLE COUNTY 2 - GENERATION"/>
    <x v="3"/>
    <s v="PNTL: TOTAL NON-LABOR"/>
    <s v="MA41KU"/>
    <s v="MA41KU TC2"/>
    <s v="OTHER"/>
    <s v="P42100: GENERATION"/>
    <n v="125945"/>
    <n v="71510"/>
    <n v="80767"/>
    <n v="85176"/>
    <n v="71564"/>
    <n v="74388"/>
    <n v="71644"/>
    <n v="126070"/>
    <n v="126104"/>
    <n v="79702"/>
    <n v="71698"/>
    <n v="130767"/>
    <n v="1115334"/>
    <n v="0"/>
    <n v="836500.5"/>
  </r>
  <r>
    <s v="PPLETO: TOTAL OPERATING EXPENSE"/>
    <m/>
    <n v="511100"/>
    <s v="MTCE-STRUCTURES"/>
    <x v="1"/>
    <s v="0301 - TRIMBLE COUNTY COMMON-GENERATION"/>
    <x v="8"/>
    <s v="PNTL: TOTAL NON-LABOR"/>
    <s v="TC000HVC"/>
    <s v="HVAC - 002650"/>
    <s v="GEN MTC: BUILDINGS/GROUNDS"/>
    <s v="P42100: GENERATION"/>
    <n v="126064"/>
    <n v="26064"/>
    <n v="38064"/>
    <n v="26064"/>
    <n v="26064"/>
    <n v="26064"/>
    <n v="26064"/>
    <n v="26064"/>
    <n v="126064"/>
    <n v="26064"/>
    <n v="26064"/>
    <n v="134928"/>
    <n v="633632"/>
    <n v="191599.10721628799"/>
    <n v="283624.89278371201"/>
  </r>
  <r>
    <s v="PPLETO: TOTAL OPERATING EXPENSE"/>
    <m/>
    <n v="502100"/>
    <s v="STM EXP(EX SDRS.SPP)"/>
    <x v="1"/>
    <s v="0311 - TRIMBLE COUNTY 1 - GENERATION"/>
    <x v="7"/>
    <s v="PLTL: TOTAL LABOR"/>
    <s v="MA40LGE"/>
    <s v="MASS ALLOC 40 BUDGET"/>
    <s v="GEN O M: OTHER"/>
    <s v="P42100: GENERATION"/>
    <n v="126216"/>
    <n v="118946"/>
    <n v="130787"/>
    <n v="111181"/>
    <n v="127798"/>
    <n v="122798"/>
    <n v="113978"/>
    <n v="134600"/>
    <n v="117135"/>
    <n v="128619"/>
    <n v="117963"/>
    <n v="102085"/>
    <n v="1452104"/>
    <n v="1089078"/>
    <n v="0"/>
  </r>
  <r>
    <s v="PPLETO: TOTAL OPERATING EXPENSE"/>
    <m/>
    <n v="500100"/>
    <s v="OPER SUPER/ENG"/>
    <x v="1"/>
    <s v="0301 - TRIMBLE COUNTY COMMON-GENERATION"/>
    <x v="9"/>
    <s v="PLTL: TOTAL LABOR"/>
    <s v="TCOPSLABR"/>
    <s v="TC Operations Labor"/>
    <s v="GEN OPS: PLANT OPERATION"/>
    <s v="P42100: GENERATION"/>
    <n v="126296"/>
    <n v="113310"/>
    <n v="112615"/>
    <n v="116891"/>
    <n v="114726"/>
    <n v="107904"/>
    <n v="117889"/>
    <n v="122502"/>
    <n v="117973"/>
    <n v="127558"/>
    <n v="96446"/>
    <n v="103165"/>
    <n v="1377274"/>
    <n v="416463.29224566597"/>
    <n v="616492.20775433397"/>
  </r>
  <r>
    <s v="PPLETO: TOTAL OPERATING EXPENSE"/>
    <m/>
    <n v="506100"/>
    <s v="MISC STM PWR EXP"/>
    <x v="1"/>
    <s v="0321 - TRIMBLE COUNTY 2 - GENERATION"/>
    <x v="0"/>
    <s v="PNTL: TOTAL NON-LABOR"/>
    <s v="MA41KU"/>
    <s v="MA41KU TC2"/>
    <s v="OTHER"/>
    <s v="P42100: GENERATION"/>
    <n v="126511"/>
    <n v="127455"/>
    <n v="132736"/>
    <n v="163113"/>
    <n v="132736"/>
    <n v="132238"/>
    <n v="129745"/>
    <n v="128005"/>
    <n v="133732"/>
    <n v="133978"/>
    <n v="136720"/>
    <n v="146031"/>
    <n v="1622998"/>
    <n v="0"/>
    <n v="1217248.5"/>
  </r>
  <r>
    <s v="PPLETO: TOTAL OPERATING EXPENSE"/>
    <m/>
    <n v="501090"/>
    <s v="FUEL HANDLING"/>
    <x v="1"/>
    <s v="0321 - TRIMBLE COUNTY 2 - GENERATION"/>
    <x v="4"/>
    <s v="PNTL: TOTAL NON-LABOR"/>
    <s v="MA40LGE"/>
    <s v="MASS ALLOC 40 BUDGET"/>
    <s v="GEN O M: OTHER"/>
    <s v="P42100: GENERATION"/>
    <n v="126753"/>
    <n v="143229"/>
    <n v="143229"/>
    <n v="126753"/>
    <n v="126753"/>
    <n v="126753"/>
    <n v="126753"/>
    <n v="126753"/>
    <n v="126753"/>
    <n v="126753"/>
    <n v="126753"/>
    <n v="126753"/>
    <n v="1553987"/>
    <n v="0"/>
    <n v="1165490.25"/>
  </r>
  <r>
    <s v="PPLETO: TOTAL OPERATING EXPENSE"/>
    <m/>
    <n v="506100"/>
    <s v="MISC STM PWR EXP"/>
    <x v="1"/>
    <s v="0321 - TRIMBLE COUNTY 2 - GENERATION"/>
    <x v="6"/>
    <s v="PNTL: TOTAL NON-LABOR"/>
    <s v="MA40LGE"/>
    <s v="MASS ALLOC 40 BUDGET"/>
    <s v="GEN O M: OTHER"/>
    <s v="P42100: GENERATION"/>
    <n v="127449"/>
    <n v="128583"/>
    <n v="134910"/>
    <n v="171321"/>
    <n v="134910"/>
    <n v="134313"/>
    <n v="131329"/>
    <n v="129240"/>
    <n v="136104"/>
    <n v="136402"/>
    <n v="139685"/>
    <n v="150847"/>
    <n v="1655095"/>
    <n v="0"/>
    <n v="1241321.25"/>
  </r>
  <r>
    <s v="PPLETO: TOTAL OPERATING EXPENSE"/>
    <m/>
    <n v="510100"/>
    <s v="MTCE SUPER/ENG - STEAM"/>
    <x v="1"/>
    <s v="0311 - TRIMBLE COUNTY 1 - GENERATION"/>
    <x v="0"/>
    <s v="PLTL: TOTAL LABOR"/>
    <s v="MA40LGE"/>
    <s v="MASS ALLOC 40 BUDGET"/>
    <s v="GEN O M: OTHER"/>
    <s v="P42100: GENERATION"/>
    <n v="127460"/>
    <n v="114397"/>
    <n v="113502"/>
    <n v="118444"/>
    <n v="116632"/>
    <n v="109755"/>
    <n v="120624"/>
    <n v="124806"/>
    <n v="119528"/>
    <n v="130318"/>
    <n v="97197"/>
    <n v="106499"/>
    <n v="1399162"/>
    <n v="1049371.5"/>
    <n v="0"/>
  </r>
  <r>
    <s v="PPLETO: TOTAL OPERATING EXPENSE"/>
    <m/>
    <n v="505100"/>
    <s v="ELECTRIC SYS OPR"/>
    <x v="1"/>
    <s v="0321 - TRIMBLE COUNTY 2 - GENERATION"/>
    <x v="2"/>
    <s v="PLTL: TOTAL LABOR"/>
    <s v="MA41KU"/>
    <s v="MA41KU TC2"/>
    <s v="OTHER"/>
    <s v="P42100: GENERATION"/>
    <n v="127555"/>
    <n v="113954"/>
    <n v="114310"/>
    <n v="119218"/>
    <n v="117665"/>
    <n v="111154"/>
    <n v="121752"/>
    <n v="124216"/>
    <n v="120187"/>
    <n v="129587"/>
    <n v="100191"/>
    <n v="110063"/>
    <n v="1409852"/>
    <n v="0"/>
    <n v="1057389"/>
  </r>
  <r>
    <s v="PPLETO: TOTAL OPERATING EXPENSE"/>
    <m/>
    <n v="510900"/>
    <s v="MTCE SUPER/ENG - STEAM - INDIRECT"/>
    <x v="1"/>
    <s v="0301 - TRIMBLE COUNTY COMMON-GENERATION"/>
    <x v="1"/>
    <s v="PLTL: TOTAL LABOR"/>
    <s v="MA50COM"/>
    <s v="Mass Allocation 50 "/>
    <s v="OTHER"/>
    <s v="P42100: GENERATION"/>
    <n v="127734"/>
    <n v="114922"/>
    <n v="114148"/>
    <n v="118909"/>
    <n v="117057"/>
    <n v="110407"/>
    <n v="120837"/>
    <n v="124977"/>
    <n v="120086"/>
    <n v="130280"/>
    <n v="98324"/>
    <n v="106771"/>
    <n v="1404453"/>
    <n v="424681.74102197698"/>
    <n v="628658.00897802296"/>
  </r>
  <r>
    <s v="PPLETO: TOTAL OPERATING EXPENSE"/>
    <m/>
    <n v="512100"/>
    <s v="MTCE-BOILER PLANT"/>
    <x v="1"/>
    <s v="0301 - TRIMBLE COUNTY COMMON-GENERATION"/>
    <x v="1"/>
    <s v="PNTL: TOTAL NON-LABOR"/>
    <s v="TC-BL-"/>
    <s v="Boiler - 002650"/>
    <s v="GEN MTC: BOILER"/>
    <s v="P42100: GENERATION"/>
    <n v="128099"/>
    <n v="128099"/>
    <n v="128099"/>
    <n v="128099"/>
    <n v="128099"/>
    <n v="128099"/>
    <n v="128099"/>
    <n v="128099"/>
    <n v="128099"/>
    <n v="128099"/>
    <n v="128099"/>
    <n v="128099"/>
    <n v="1537193"/>
    <n v="464819.96871863696"/>
    <n v="688074.78128136299"/>
  </r>
  <r>
    <s v="PPLETO: TOTAL OPERATING EXPENSE"/>
    <m/>
    <n v="506100"/>
    <s v="MISC STM PWR EXP"/>
    <x v="1"/>
    <s v="0321 - TRIMBLE COUNTY 2 - GENERATION"/>
    <x v="7"/>
    <s v="PNTL: TOTAL NON-LABOR"/>
    <s v="MA40LGE"/>
    <s v="MASS ALLOC 40 BUDGET"/>
    <s v="GEN O M: OTHER"/>
    <s v="P42100: GENERATION"/>
    <n v="129234"/>
    <n v="130368"/>
    <n v="136695"/>
    <n v="173106"/>
    <n v="136695"/>
    <n v="136098"/>
    <n v="133114"/>
    <n v="131025"/>
    <n v="137889"/>
    <n v="138188"/>
    <n v="141471"/>
    <n v="152633"/>
    <n v="1676516"/>
    <n v="0"/>
    <n v="1257387"/>
  </r>
  <r>
    <s v="PPLETO: TOTAL OPERATING EXPENSE"/>
    <m/>
    <n v="511100"/>
    <s v="MTCE-STRUCTURES"/>
    <x v="1"/>
    <s v="0301 - TRIMBLE COUNTY COMMON-GENERATION"/>
    <x v="9"/>
    <s v="PNTL: TOTAL NON-LABOR"/>
    <s v="TC000HVC"/>
    <s v="HVAC - 002650"/>
    <s v="GEN MTC: BUILDINGS/GROUNDS"/>
    <s v="P42100: GENERATION"/>
    <n v="129321"/>
    <n v="29321"/>
    <n v="41321"/>
    <n v="29321"/>
    <n v="29321"/>
    <n v="29321"/>
    <n v="29321"/>
    <n v="29321"/>
    <n v="129321"/>
    <n v="29321"/>
    <n v="29321"/>
    <n v="138185"/>
    <n v="672716"/>
    <n v="203417.41738124398"/>
    <n v="301119.58261875599"/>
  </r>
  <r>
    <s v="PPLETO: TOTAL OPERATING EXPENSE"/>
    <m/>
    <n v="506100"/>
    <s v="MISC STM PWR EXP"/>
    <x v="1"/>
    <s v="0321 - TRIMBLE COUNTY 2 - GENERATION"/>
    <x v="1"/>
    <s v="PNTL: TOTAL NON-LABOR"/>
    <s v="MA41KU"/>
    <s v="MA41KU TC2"/>
    <s v="OTHER"/>
    <s v="P42100: GENERATION"/>
    <n v="129436"/>
    <n v="130407"/>
    <n v="135848"/>
    <n v="167137"/>
    <n v="135848"/>
    <n v="135335"/>
    <n v="132765"/>
    <n v="130975"/>
    <n v="136874"/>
    <n v="137125"/>
    <n v="139951"/>
    <n v="149541"/>
    <n v="1661240"/>
    <n v="0"/>
    <n v="1245930"/>
  </r>
  <r>
    <s v="PPLETO: TOTAL OPERATING EXPENSE"/>
    <m/>
    <n v="511100"/>
    <s v="MTCE-STRUCTURES"/>
    <x v="1"/>
    <s v="0321 - TRIMBLE COUNTY 2 - GENERATION"/>
    <x v="4"/>
    <s v="PNTL: TOTAL NON-LABOR"/>
    <s v="MA41KU"/>
    <s v="MA41KU TC2"/>
    <s v="OTHER"/>
    <s v="P42100: GENERATION"/>
    <n v="129576"/>
    <n v="73506"/>
    <n v="83041"/>
    <n v="87583"/>
    <n v="73561"/>
    <n v="76470"/>
    <n v="73644"/>
    <n v="129704"/>
    <n v="129739"/>
    <n v="81944"/>
    <n v="73699"/>
    <n v="134543"/>
    <n v="1147011"/>
    <n v="0"/>
    <n v="860258.25"/>
  </r>
  <r>
    <s v="PPLETO: TOTAL OPERATING EXPENSE"/>
    <m/>
    <n v="500100"/>
    <s v="OPER SUPER/ENG"/>
    <x v="1"/>
    <s v="0301 - TRIMBLE COUNTY COMMON-GENERATION"/>
    <x v="0"/>
    <s v="PLTL: TOTAL LABOR"/>
    <s v="TCOPSLABR"/>
    <s v="TC Operations Labor"/>
    <s v="GEN OPS: PLANT OPERATION"/>
    <s v="P42100: GENERATION"/>
    <n v="130085"/>
    <n v="116709"/>
    <n v="115993"/>
    <n v="120397"/>
    <n v="118168"/>
    <n v="111141"/>
    <n v="121426"/>
    <n v="126177"/>
    <n v="121513"/>
    <n v="131385"/>
    <n v="99339"/>
    <n v="106260"/>
    <n v="1418592"/>
    <n v="428957.12448892801"/>
    <n v="634986.87551107199"/>
  </r>
  <r>
    <s v="PPLETO: TOTAL OPERATING EXPENSE"/>
    <m/>
    <n v="505100"/>
    <s v="ELECTRIC SYS OPR"/>
    <x v="1"/>
    <s v="0321 - TRIMBLE COUNTY 2 - GENERATION"/>
    <x v="7"/>
    <s v="PLTL: TOTAL LABOR"/>
    <s v="MA40LGE"/>
    <s v="MASS ALLOC 40 BUDGET"/>
    <s v="GEN O M: OTHER"/>
    <s v="P42100: GENERATION"/>
    <n v="130442"/>
    <n v="122854"/>
    <n v="135178"/>
    <n v="114966"/>
    <n v="132147"/>
    <n v="127001"/>
    <n v="117918"/>
    <n v="139073"/>
    <n v="121118"/>
    <n v="132911"/>
    <n v="122075"/>
    <n v="105796"/>
    <n v="1501479"/>
    <n v="0"/>
    <n v="1126109.25"/>
  </r>
  <r>
    <s v="PPLETO: TOTAL OPERATING EXPENSE"/>
    <m/>
    <n v="511100"/>
    <s v="MTCE-STRUCTURES"/>
    <x v="1"/>
    <s v="0301 - TRIMBLE COUNTY COMMON-GENERATION"/>
    <x v="6"/>
    <s v="PNTL: TOTAL NON-LABOR"/>
    <s v="TC000HVC"/>
    <s v="HVAC - 002650"/>
    <s v="GEN MTC: BUILDINGS/GROUNDS"/>
    <s v="P42100: GENERATION"/>
    <n v="130703"/>
    <n v="85703"/>
    <n v="90703"/>
    <n v="47411"/>
    <n v="47411"/>
    <n v="47411"/>
    <n v="47411"/>
    <n v="47411"/>
    <n v="47411"/>
    <n v="47411"/>
    <n v="47411"/>
    <n v="97411"/>
    <n v="783811"/>
    <n v="237010.57999959899"/>
    <n v="350847.67000040103"/>
  </r>
  <r>
    <s v="PPLETO: TOTAL OPERATING EXPENSE"/>
    <m/>
    <n v="510100"/>
    <s v="MTCE SUPER/ENG - STEAM"/>
    <x v="1"/>
    <s v="0311 - TRIMBLE COUNTY 1 - GENERATION"/>
    <x v="1"/>
    <s v="PLTL: TOTAL LABOR"/>
    <s v="MA40LGE"/>
    <s v="MASS ALLOC 40 BUDGET"/>
    <s v="GEN O M: OTHER"/>
    <s v="P42100: GENERATION"/>
    <n v="131284"/>
    <n v="117829"/>
    <n v="116907"/>
    <n v="121998"/>
    <n v="120131"/>
    <n v="113048"/>
    <n v="124243"/>
    <n v="128551"/>
    <n v="123114"/>
    <n v="134227"/>
    <n v="100112"/>
    <n v="109694"/>
    <n v="1441137"/>
    <n v="1080852.75"/>
    <n v="0"/>
  </r>
  <r>
    <s v="PPLETO: TOTAL OPERATING EXPENSE"/>
    <m/>
    <n v="505100"/>
    <s v="ELECTRIC SYS OPR"/>
    <x v="1"/>
    <s v="0321 - TRIMBLE COUNTY 2 - GENERATION"/>
    <x v="3"/>
    <s v="PLTL: TOTAL LABOR"/>
    <s v="MA41KU"/>
    <s v="MA41KU TC2"/>
    <s v="OTHER"/>
    <s v="P42100: GENERATION"/>
    <n v="131384"/>
    <n v="117374"/>
    <n v="117742"/>
    <n v="122797"/>
    <n v="121197"/>
    <n v="114491"/>
    <n v="125407"/>
    <n v="127945"/>
    <n v="123795"/>
    <n v="133477"/>
    <n v="103198"/>
    <n v="113367"/>
    <n v="1452172"/>
    <n v="0"/>
    <n v="1089129"/>
  </r>
  <r>
    <s v="PPLETO: TOTAL OPERATING EXPENSE"/>
    <m/>
    <n v="510900"/>
    <s v="MTCE SUPER/ENG - STEAM - INDIRECT"/>
    <x v="1"/>
    <s v="0301 - TRIMBLE COUNTY COMMON-GENERATION"/>
    <x v="2"/>
    <s v="PLTL: TOTAL LABOR"/>
    <s v="MA50COM"/>
    <s v="Mass Allocation 50 "/>
    <s v="OTHER"/>
    <s v="P42100: GENERATION"/>
    <n v="131563"/>
    <n v="118367"/>
    <n v="117569"/>
    <n v="122474"/>
    <n v="120565"/>
    <n v="113717"/>
    <n v="124459"/>
    <n v="128723"/>
    <n v="123686"/>
    <n v="134186"/>
    <n v="101272"/>
    <n v="109972"/>
    <n v="1446550"/>
    <n v="437411.12908394996"/>
    <n v="647501.37091605004"/>
  </r>
  <r>
    <s v="PPLETO: TOTAL OPERATING EXPENSE"/>
    <m/>
    <n v="512100"/>
    <s v="MTCE-BOILER PLANT"/>
    <x v="1"/>
    <s v="0301 - TRIMBLE COUNTY COMMON-GENERATION"/>
    <x v="2"/>
    <s v="PNTL: TOTAL NON-LABOR"/>
    <s v="TC-BL-"/>
    <s v="Boiler - 002650"/>
    <s v="GEN MTC: BOILER"/>
    <s v="P42100: GENERATION"/>
    <n v="131939"/>
    <n v="131939"/>
    <n v="131939"/>
    <n v="131939"/>
    <n v="131939"/>
    <n v="131939"/>
    <n v="131939"/>
    <n v="131939"/>
    <n v="131939"/>
    <n v="131939"/>
    <n v="131939"/>
    <n v="131939"/>
    <n v="1583270"/>
    <n v="478752.83837042999"/>
    <n v="708699.66162957007"/>
  </r>
  <r>
    <s v="PPLETO: TOTAL OPERATING EXPENSE"/>
    <m/>
    <n v="506100"/>
    <s v="MISC STM PWR EXP"/>
    <x v="1"/>
    <s v="0321 - TRIMBLE COUNTY 2 - GENERATION"/>
    <x v="2"/>
    <s v="PNTL: TOTAL NON-LABOR"/>
    <s v="MA41KU"/>
    <s v="MA41KU TC2"/>
    <s v="OTHER"/>
    <s v="P42100: GENERATION"/>
    <n v="132430"/>
    <n v="133428"/>
    <n v="139034"/>
    <n v="171261"/>
    <n v="139034"/>
    <n v="138506"/>
    <n v="135856"/>
    <n v="134015"/>
    <n v="140090"/>
    <n v="140347"/>
    <n v="143260"/>
    <n v="153137"/>
    <n v="1700398"/>
    <n v="0"/>
    <n v="1275298.5"/>
  </r>
  <r>
    <s v="PPLETO: TOTAL OPERATING EXPENSE"/>
    <m/>
    <n v="500100"/>
    <s v="OPER SUPER/ENG"/>
    <x v="1"/>
    <s v="0321 - TRIMBLE COUNTY 2 - GENERATION"/>
    <x v="7"/>
    <s v="PLTL: TOTAL LABOR"/>
    <s v="MA41KU"/>
    <s v="MA41KU TC2"/>
    <s v="OTHER"/>
    <s v="P42100: GENERATION"/>
    <n v="132608"/>
    <n v="125654"/>
    <n v="137237"/>
    <n v="115457"/>
    <n v="132692"/>
    <n v="127091"/>
    <n v="116829"/>
    <n v="141252"/>
    <n v="121989"/>
    <n v="134427"/>
    <n v="121464"/>
    <n v="100940"/>
    <n v="1507639"/>
    <n v="0"/>
    <n v="1130729.25"/>
  </r>
  <r>
    <s v="PPLETO: TOTAL OPERATING EXPENSE"/>
    <m/>
    <n v="511100"/>
    <s v="MTCE-STRUCTURES"/>
    <x v="1"/>
    <s v="0301 - TRIMBLE COUNTY COMMON-GENERATION"/>
    <x v="0"/>
    <s v="PNTL: TOTAL NON-LABOR"/>
    <s v="TC000HVC"/>
    <s v="HVAC - 002650"/>
    <s v="GEN MTC: BUILDINGS/GROUNDS"/>
    <s v="P42100: GENERATION"/>
    <n v="133031"/>
    <n v="30031"/>
    <n v="42391"/>
    <n v="30031"/>
    <n v="30031"/>
    <n v="30031"/>
    <n v="30031"/>
    <n v="30031"/>
    <n v="133031"/>
    <n v="30031"/>
    <n v="30031"/>
    <n v="142161"/>
    <n v="690858"/>
    <n v="208903.23723112198"/>
    <n v="309240.26276887802"/>
  </r>
  <r>
    <s v="PPLETO: TOTAL OPERATING EXPENSE"/>
    <m/>
    <n v="500100"/>
    <s v="OPER SUPER/ENG"/>
    <x v="1"/>
    <s v="0301 - TRIMBLE COUNTY COMMON-GENERATION"/>
    <x v="1"/>
    <s v="PLTL: TOTAL LABOR"/>
    <s v="TCOPSLABR"/>
    <s v="TC Operations Labor"/>
    <s v="GEN OPS: PLANT OPERATION"/>
    <s v="P42100: GENERATION"/>
    <n v="133987"/>
    <n v="120211"/>
    <n v="119473"/>
    <n v="124009"/>
    <n v="121713"/>
    <n v="114475"/>
    <n v="125069"/>
    <n v="129962"/>
    <n v="125158"/>
    <n v="135327"/>
    <n v="102319"/>
    <n v="109448"/>
    <n v="1461150"/>
    <n v="441825.91079534998"/>
    <n v="654036.58920465002"/>
  </r>
  <r>
    <s v="PPLETO: TOTAL OPERATING EXPENSE"/>
    <m/>
    <n v="511100"/>
    <s v="MTCE-STRUCTURES"/>
    <x v="1"/>
    <s v="0301 - TRIMBLE COUNTY COMMON-GENERATION"/>
    <x v="5"/>
    <s v="PNTL: TOTAL NON-LABOR"/>
    <s v="TC000HVC"/>
    <s v="HVAC - 002650"/>
    <s v="GEN MTC: BUILDINGS/GROUNDS"/>
    <s v="P42100: GENERATION"/>
    <n v="135015"/>
    <n v="87140"/>
    <n v="87140"/>
    <n v="65640"/>
    <n v="38515"/>
    <n v="38515"/>
    <n v="89203"/>
    <n v="89203"/>
    <n v="39203"/>
    <n v="39203"/>
    <n v="39203"/>
    <n v="39203"/>
    <n v="787183"/>
    <n v="238030.21314554699"/>
    <n v="352357.03685445304"/>
  </r>
  <r>
    <s v="PPLETO: TOTAL OPERATING EXPENSE"/>
    <m/>
    <n v="510100"/>
    <s v="MTCE SUPER/ENG - STEAM"/>
    <x v="1"/>
    <s v="0311 - TRIMBLE COUNTY 1 - GENERATION"/>
    <x v="2"/>
    <s v="PLTL: TOTAL LABOR"/>
    <s v="MA40LGE"/>
    <s v="MASS ALLOC 40 BUDGET"/>
    <s v="GEN O M: OTHER"/>
    <s v="P42100: GENERATION"/>
    <n v="135219"/>
    <n v="121361"/>
    <n v="120411"/>
    <n v="125655"/>
    <n v="123732"/>
    <n v="116436"/>
    <n v="127967"/>
    <n v="132404"/>
    <n v="126804"/>
    <n v="138250"/>
    <n v="103113"/>
    <n v="112982"/>
    <n v="1484334"/>
    <n v="1113250.5"/>
    <n v="0"/>
  </r>
  <r>
    <s v="PPLETO: TOTAL OPERATING EXPENSE"/>
    <m/>
    <n v="505100"/>
    <s v="ELECTRIC SYS OPR"/>
    <x v="1"/>
    <s v="0321 - TRIMBLE COUNTY 2 - GENERATION"/>
    <x v="4"/>
    <s v="PLTL: TOTAL LABOR"/>
    <s v="MA41KU"/>
    <s v="MA41KU TC2"/>
    <s v="OTHER"/>
    <s v="P42100: GENERATION"/>
    <n v="135329"/>
    <n v="120899"/>
    <n v="121278"/>
    <n v="126484"/>
    <n v="124837"/>
    <n v="117929"/>
    <n v="129173"/>
    <n v="131787"/>
    <n v="127512"/>
    <n v="137485"/>
    <n v="106298"/>
    <n v="116771"/>
    <n v="1495782"/>
    <n v="0"/>
    <n v="1121836.5"/>
  </r>
  <r>
    <s v="PPLETO: TOTAL OPERATING EXPENSE"/>
    <m/>
    <n v="510100"/>
    <s v="MTCE SUPER/ENG - STEAM"/>
    <x v="1"/>
    <s v="0321 - TRIMBLE COUNTY 2 - GENERATION"/>
    <x v="6"/>
    <s v="PLTL: TOTAL LABOR"/>
    <s v="MA41KU"/>
    <s v="MA41KU TC2"/>
    <s v="OTHER"/>
    <s v="P42100: GENERATION"/>
    <n v="135391"/>
    <n v="135876"/>
    <n v="148562"/>
    <n v="132770"/>
    <n v="136559"/>
    <n v="136410"/>
    <n v="127513"/>
    <n v="153964"/>
    <n v="141907"/>
    <n v="138814"/>
    <n v="131529"/>
    <n v="118894"/>
    <n v="1638190"/>
    <n v="0"/>
    <n v="1228642.5"/>
  </r>
  <r>
    <s v="PPLETO: TOTAL OPERATING EXPENSE"/>
    <m/>
    <n v="506100"/>
    <s v="MISC STM PWR EXP"/>
    <x v="1"/>
    <s v="0321 - TRIMBLE COUNTY 2 - GENERATION"/>
    <x v="3"/>
    <s v="PNTL: TOTAL NON-LABOR"/>
    <s v="MA41KU"/>
    <s v="MA41KU TC2"/>
    <s v="OTHER"/>
    <s v="P42100: GENERATION"/>
    <n v="135497"/>
    <n v="136522"/>
    <n v="142299"/>
    <n v="175493"/>
    <n v="142299"/>
    <n v="141754"/>
    <n v="139023"/>
    <n v="137129"/>
    <n v="143387"/>
    <n v="143649"/>
    <n v="146652"/>
    <n v="156824"/>
    <n v="1740526"/>
    <n v="0"/>
    <n v="1305394.5"/>
  </r>
  <r>
    <s v="PPLETO: TOTAL OPERATING EXPENSE"/>
    <m/>
    <n v="510900"/>
    <s v="MTCE SUPER/ENG - STEAM - INDIRECT"/>
    <x v="1"/>
    <s v="0301 - TRIMBLE COUNTY COMMON-GENERATION"/>
    <x v="3"/>
    <s v="PLTL: TOTAL LABOR"/>
    <s v="MA50COM"/>
    <s v="Mass Allocation 50 "/>
    <s v="OTHER"/>
    <s v="P42100: GENERATION"/>
    <n v="135512"/>
    <n v="121920"/>
    <n v="121099"/>
    <n v="126150"/>
    <n v="124184"/>
    <n v="117130"/>
    <n v="128195"/>
    <n v="132587"/>
    <n v="127398"/>
    <n v="138213"/>
    <n v="104311"/>
    <n v="113273"/>
    <n v="1489972"/>
    <n v="450541.17370534799"/>
    <n v="666937.82629465207"/>
  </r>
  <r>
    <s v="PPLETO: TOTAL OPERATING EXPENSE"/>
    <m/>
    <n v="512100"/>
    <s v="MTCE-BOILER PLANT"/>
    <x v="1"/>
    <s v="0301 - TRIMBLE COUNTY COMMON-GENERATION"/>
    <x v="3"/>
    <s v="PNTL: TOTAL NON-LABOR"/>
    <s v="TC-BL-"/>
    <s v="Boiler - 002650"/>
    <s v="GEN MTC: BOILER"/>
    <s v="P42100: GENERATION"/>
    <n v="135900"/>
    <n v="135900"/>
    <n v="135900"/>
    <n v="135900"/>
    <n v="135900"/>
    <n v="135900"/>
    <n v="135900"/>
    <n v="135900"/>
    <n v="135900"/>
    <n v="135900"/>
    <n v="135900"/>
    <n v="135900"/>
    <n v="1630795"/>
    <n v="493123.55760565499"/>
    <n v="729972.69239434507"/>
  </r>
  <r>
    <s v="PPLETO: TOTAL OPERATING EXPENSE"/>
    <m/>
    <n v="511100"/>
    <s v="MTCE-STRUCTURES"/>
    <x v="1"/>
    <s v="0321 - TRIMBLE COUNTY 2 - GENERATION"/>
    <x v="8"/>
    <s v="PNTL: TOTAL NON-LABOR"/>
    <s v="MA40LGE"/>
    <s v="MASS ALLOC 40 BUDGET"/>
    <s v="GEN O M: OTHER"/>
    <s v="P42100: GENERATION"/>
    <n v="135963"/>
    <n v="76253"/>
    <n v="86407"/>
    <n v="91244"/>
    <n v="76312"/>
    <n v="79410"/>
    <n v="76400"/>
    <n v="76410"/>
    <n v="136137"/>
    <n v="85239"/>
    <n v="76459"/>
    <n v="141253"/>
    <n v="1137486"/>
    <n v="0"/>
    <n v="853114.5"/>
  </r>
  <r>
    <s v="PPLETO: TOTAL OPERATING EXPENSE"/>
    <m/>
    <n v="502100"/>
    <s v="STM EXP(EX SDRS.SPP)"/>
    <x v="1"/>
    <s v="0311 - TRIMBLE COUNTY 1 - GENERATION"/>
    <x v="8"/>
    <s v="PLTL: TOTAL LABOR"/>
    <s v="MA40LGE"/>
    <s v="MASS ALLOC 40 BUDGET"/>
    <s v="GEN O M: OTHER"/>
    <s v="P42100: GENERATION"/>
    <n v="136014"/>
    <n v="128430"/>
    <n v="121923"/>
    <n v="127211"/>
    <n v="132443"/>
    <n v="111847"/>
    <n v="130038"/>
    <n v="132627"/>
    <n v="121402"/>
    <n v="138381"/>
    <n v="113738"/>
    <n v="110832"/>
    <n v="1504886"/>
    <n v="1128664.5"/>
    <n v="0"/>
  </r>
  <r>
    <s v="PPLETO: TOTAL OPERATING EXPENSE"/>
    <m/>
    <n v="502100"/>
    <s v="STM EXP(EX SDRS.SPP)"/>
    <x v="1"/>
    <s v="0321 - TRIMBLE COUNTY 2 - GENERATION"/>
    <x v="5"/>
    <s v="PLTL: TOTAL LABOR"/>
    <s v="MA41KU"/>
    <s v="MA41KU TC2"/>
    <s v="OTHER"/>
    <s v="P42100: GENERATION"/>
    <n v="136170"/>
    <n v="135420"/>
    <n v="148971"/>
    <n v="140109"/>
    <n v="132986"/>
    <n v="138671"/>
    <n v="136398"/>
    <n v="146181"/>
    <n v="141270"/>
    <n v="139532"/>
    <n v="133027"/>
    <n v="131130"/>
    <n v="1659866"/>
    <n v="0"/>
    <n v="1244899.5"/>
  </r>
  <r>
    <s v="PPLETO: TOTAL OPERATING EXPENSE"/>
    <m/>
    <n v="511100"/>
    <s v="MTCE-STRUCTURES"/>
    <x v="1"/>
    <s v="0301 - TRIMBLE COUNTY COMMON-GENERATION"/>
    <x v="1"/>
    <s v="PNTL: TOTAL NON-LABOR"/>
    <s v="TC000HVC"/>
    <s v="HVAC - 002650"/>
    <s v="GEN MTC: BUILDINGS/GROUNDS"/>
    <s v="P42100: GENERATION"/>
    <n v="136848"/>
    <n v="30758"/>
    <n v="43489"/>
    <n v="30758"/>
    <n v="30758"/>
    <n v="30758"/>
    <n v="30758"/>
    <n v="30758"/>
    <n v="136848"/>
    <n v="30758"/>
    <n v="30758"/>
    <n v="146252"/>
    <n v="709503"/>
    <n v="214541.15538242698"/>
    <n v="317586.09461757302"/>
  </r>
  <r>
    <s v="PPLETO: TOTAL OPERATING EXPENSE"/>
    <m/>
    <n v="500100"/>
    <s v="OPER SUPER/ENG"/>
    <x v="1"/>
    <s v="0321 - TRIMBLE COUNTY 2 - GENERATION"/>
    <x v="8"/>
    <s v="PLTL: TOTAL LABOR"/>
    <s v="MA41KU"/>
    <s v="MA41KU TC2"/>
    <s v="OTHER"/>
    <s v="P42100: GENERATION"/>
    <n v="137184"/>
    <n v="129908"/>
    <n v="121745"/>
    <n v="126724"/>
    <n v="131729"/>
    <n v="109350"/>
    <n v="128132"/>
    <n v="133199"/>
    <n v="120615"/>
    <n v="138990"/>
    <n v="110930"/>
    <n v="104336"/>
    <n v="1492840"/>
    <n v="0"/>
    <n v="1119630"/>
  </r>
  <r>
    <s v="PPLETO: TOTAL OPERATING EXPENSE"/>
    <m/>
    <n v="500100"/>
    <s v="OPER SUPER/ENG"/>
    <x v="1"/>
    <s v="0301 - TRIMBLE COUNTY COMMON-GENERATION"/>
    <x v="2"/>
    <s v="PLTL: TOTAL LABOR"/>
    <s v="TCOPSLABR"/>
    <s v="TC Operations Labor"/>
    <s v="GEN OPS: PLANT OPERATION"/>
    <s v="P42100: GENERATION"/>
    <n v="138003"/>
    <n v="123814"/>
    <n v="123054"/>
    <n v="127727"/>
    <n v="125361"/>
    <n v="117906"/>
    <n v="128817"/>
    <n v="133858"/>
    <n v="128910"/>
    <n v="139383"/>
    <n v="105386"/>
    <n v="112729"/>
    <n v="1504948"/>
    <n v="455069.651164932"/>
    <n v="673641.34883506806"/>
  </r>
  <r>
    <s v="PPLETO: TOTAL OPERATING EXPENSE"/>
    <m/>
    <n v="500100"/>
    <s v="OPER SUPER/ENG"/>
    <x v="1"/>
    <s v="0321 - TRIMBLE COUNTY 2 - GENERATION"/>
    <x v="6"/>
    <s v="PLTL: TOTAL LABOR"/>
    <s v="MA40LGE"/>
    <s v="MASS ALLOC 40 BUDGET"/>
    <s v="GEN O M: OTHER"/>
    <s v="P42100: GENERATION"/>
    <n v="138266"/>
    <n v="138410"/>
    <n v="151197"/>
    <n v="135112"/>
    <n v="138535"/>
    <n v="138259"/>
    <n v="128989"/>
    <n v="155709"/>
    <n v="144254"/>
    <n v="140435"/>
    <n v="133982"/>
    <n v="119526"/>
    <n v="1662674"/>
    <n v="0"/>
    <n v="1247005.5"/>
  </r>
  <r>
    <s v="PPLETO: TOTAL OPERATING EXPENSE"/>
    <m/>
    <n v="500100"/>
    <s v="OPER SUPER/ENG"/>
    <x v="1"/>
    <s v="0321 - TRIMBLE COUNTY 2 - GENERATION"/>
    <x v="5"/>
    <s v="PLTL: TOTAL LABOR"/>
    <s v="MA40LGE"/>
    <s v="MASS ALLOC 40 BUDGET"/>
    <s v="GEN O M: OTHER"/>
    <s v="P42100: GENERATION"/>
    <n v="138311"/>
    <n v="138430"/>
    <n v="151243"/>
    <n v="141017"/>
    <n v="132746"/>
    <n v="138321"/>
    <n v="134912"/>
    <n v="147938"/>
    <n v="142352"/>
    <n v="140472"/>
    <n v="132114"/>
    <n v="125503"/>
    <n v="1663359"/>
    <n v="0"/>
    <n v="1247519.25"/>
  </r>
  <r>
    <s v="PPLETO: TOTAL OPERATING EXPENSE"/>
    <m/>
    <n v="510100"/>
    <s v="MTCE SUPER/ENG - STEAM"/>
    <x v="1"/>
    <s v="0321 - TRIMBLE COUNTY 2 - GENERATION"/>
    <x v="5"/>
    <s v="PLTL: TOTAL LABOR"/>
    <s v="MA41KU"/>
    <s v="MA41KU TC2"/>
    <s v="OTHER"/>
    <s v="P42100: GENERATION"/>
    <n v="138494"/>
    <n v="138949"/>
    <n v="151543"/>
    <n v="141833"/>
    <n v="134002"/>
    <n v="139707"/>
    <n v="132328"/>
    <n v="144722"/>
    <n v="138632"/>
    <n v="137547"/>
    <n v="128453"/>
    <n v="124044"/>
    <n v="1650255"/>
    <n v="0"/>
    <n v="1237691.25"/>
  </r>
  <r>
    <s v="PPLETO: TOTAL OPERATING EXPENSE"/>
    <m/>
    <n v="506100"/>
    <s v="MISC STM PWR EXP"/>
    <x v="1"/>
    <s v="0321 - TRIMBLE COUNTY 2 - GENERATION"/>
    <x v="4"/>
    <s v="PNTL: TOTAL NON-LABOR"/>
    <s v="MA41KU"/>
    <s v="MA41KU TC2"/>
    <s v="OTHER"/>
    <s v="P42100: GENERATION"/>
    <n v="138644"/>
    <n v="139698"/>
    <n v="145650"/>
    <n v="179841"/>
    <n v="145650"/>
    <n v="145090"/>
    <n v="142274"/>
    <n v="140326"/>
    <n v="146771"/>
    <n v="147038"/>
    <n v="150134"/>
    <n v="160611"/>
    <n v="1781729"/>
    <n v="0"/>
    <n v="1336296.75"/>
  </r>
  <r>
    <s v="PPLETO: TOTAL OPERATING EXPENSE"/>
    <m/>
    <n v="511100"/>
    <s v="MTCE-STRUCTURES"/>
    <x v="1"/>
    <s v="0321 - TRIMBLE COUNTY 2 - GENERATION"/>
    <x v="9"/>
    <s v="PNTL: TOTAL NON-LABOR"/>
    <s v="MA40LGE"/>
    <s v="MASS ALLOC 40 BUDGET"/>
    <s v="GEN O M: OTHER"/>
    <s v="P42100: GENERATION"/>
    <n v="138813"/>
    <n v="79102"/>
    <n v="89256"/>
    <n v="94093"/>
    <n v="79161"/>
    <n v="82259"/>
    <n v="79249"/>
    <n v="138949"/>
    <n v="138987"/>
    <n v="88089"/>
    <n v="79308"/>
    <n v="144102"/>
    <n v="1231369"/>
    <n v="0"/>
    <n v="923526.75"/>
  </r>
  <r>
    <s v="PPLETO: TOTAL OPERATING EXPENSE"/>
    <m/>
    <n v="510100"/>
    <s v="MTCE SUPER/ENG - STEAM"/>
    <x v="1"/>
    <s v="0311 - TRIMBLE COUNTY 1 - GENERATION"/>
    <x v="3"/>
    <s v="PLTL: TOTAL LABOR"/>
    <s v="MA40LGE"/>
    <s v="MASS ALLOC 40 BUDGET"/>
    <s v="GEN O M: OTHER"/>
    <s v="P42100: GENERATION"/>
    <n v="139278"/>
    <n v="125003"/>
    <n v="124026"/>
    <n v="129426"/>
    <n v="127446"/>
    <n v="119932"/>
    <n v="131808"/>
    <n v="136378"/>
    <n v="130610"/>
    <n v="142400"/>
    <n v="106209"/>
    <n v="116373"/>
    <n v="1528890"/>
    <n v="1146667.5"/>
    <n v="0"/>
  </r>
  <r>
    <s v="PPLETO: TOTAL OPERATING EXPENSE"/>
    <m/>
    <n v="502100"/>
    <s v="STM EXP(EX SDRS.SPP)"/>
    <x v="1"/>
    <s v="0311 - TRIMBLE COUNTY 1 - GENERATION"/>
    <x v="9"/>
    <s v="PLTL: TOTAL LABOR"/>
    <s v="MA40LGE"/>
    <s v="MASS ALLOC 40 BUDGET"/>
    <s v="GEN O M: OTHER"/>
    <s v="P42100: GENERATION"/>
    <n v="139492"/>
    <n v="124696"/>
    <n v="124994"/>
    <n v="130355"/>
    <n v="128650"/>
    <n v="121519"/>
    <n v="133111"/>
    <n v="135909"/>
    <n v="131412"/>
    <n v="141783"/>
    <n v="109440"/>
    <n v="120217"/>
    <n v="1541579"/>
    <n v="1156184.25"/>
    <n v="0"/>
  </r>
  <r>
    <s v="PPLETO: TOTAL OPERATING EXPENSE"/>
    <m/>
    <n v="502100"/>
    <s v="STM EXP(EX SDRS.SPP)"/>
    <x v="1"/>
    <s v="0321 - TRIMBLE COUNTY 2 - GENERATION"/>
    <x v="6"/>
    <s v="PLTL: TOTAL LABOR"/>
    <s v="MA41KU"/>
    <s v="MA41KU TC2"/>
    <s v="OTHER"/>
    <s v="P42100: GENERATION"/>
    <n v="139522"/>
    <n v="138758"/>
    <n v="152598"/>
    <n v="137598"/>
    <n v="141698"/>
    <n v="141707"/>
    <n v="133486"/>
    <n v="157243"/>
    <n v="146464"/>
    <n v="142666"/>
    <n v="137902"/>
    <n v="127691"/>
    <n v="1697333"/>
    <n v="0"/>
    <n v="1272999.75"/>
  </r>
  <r>
    <s v="PPLETO: TOTAL OPERATING EXPENSE"/>
    <m/>
    <n v="510900"/>
    <s v="MTCE SUPER/ENG - STEAM - INDIRECT"/>
    <x v="1"/>
    <s v="0301 - TRIMBLE COUNTY COMMON-GENERATION"/>
    <x v="4"/>
    <s v="PLTL: TOTAL LABOR"/>
    <s v="MA50COM"/>
    <s v="Mass Allocation 50 "/>
    <s v="OTHER"/>
    <s v="P42100: GENERATION"/>
    <n v="139582"/>
    <n v="125581"/>
    <n v="124735"/>
    <n v="129938"/>
    <n v="127914"/>
    <n v="120648"/>
    <n v="132045"/>
    <n v="136568"/>
    <n v="131224"/>
    <n v="142364"/>
    <n v="107444"/>
    <n v="116674"/>
    <n v="1534718"/>
    <n v="464071.57250386197"/>
    <n v="686966.92749613803"/>
  </r>
  <r>
    <s v="PPLETO: TOTAL OPERATING EXPENSE"/>
    <m/>
    <n v="512100"/>
    <s v="MTCE-BOILER PLANT"/>
    <x v="1"/>
    <s v="0301 - TRIMBLE COUNTY COMMON-GENERATION"/>
    <x v="4"/>
    <s v="PNTL: TOTAL NON-LABOR"/>
    <s v="TC-BL-"/>
    <s v="Boiler - 002650"/>
    <s v="GEN MTC: BOILER"/>
    <s v="P42100: GENERATION"/>
    <n v="139981"/>
    <n v="139981"/>
    <n v="139981"/>
    <n v="139981"/>
    <n v="139981"/>
    <n v="139981"/>
    <n v="139981"/>
    <n v="139981"/>
    <n v="139981"/>
    <n v="139981"/>
    <n v="139981"/>
    <n v="139981"/>
    <n v="1679770"/>
    <n v="507932.73118892999"/>
    <n v="751894.76881107001"/>
  </r>
  <r>
    <s v="PPLETO: TOTAL OPERATING EXPENSE"/>
    <m/>
    <n v="501090"/>
    <s v="FUEL HANDLING"/>
    <x v="1"/>
    <s v="0301 - TRIMBLE COUNTY COMMON-GENERATION"/>
    <x v="5"/>
    <s v="PNTL: TOTAL NON-LABOR"/>
    <s v="TCCHOPS"/>
    <s v="TC COAL HANDLING OPERATIONS"/>
    <s v="GEN FH: FUEL HANDLING"/>
    <s v="P42100: GENERATION"/>
    <n v="140499"/>
    <n v="140499"/>
    <n v="140499"/>
    <n v="140499"/>
    <n v="140499"/>
    <n v="140499"/>
    <n v="144994"/>
    <n v="144994"/>
    <n v="144994"/>
    <n v="144994"/>
    <n v="144994"/>
    <n v="144994"/>
    <n v="1712958"/>
    <n v="517968.19526002195"/>
    <n v="766750.30473997805"/>
  </r>
  <r>
    <s v="PPLETO: TOTAL OPERATING EXPENSE"/>
    <m/>
    <n v="505100"/>
    <s v="ELECTRIC SYS OPR"/>
    <x v="1"/>
    <s v="0321 - TRIMBLE COUNTY 2 - GENERATION"/>
    <x v="8"/>
    <s v="PLTL: TOTAL LABOR"/>
    <s v="MA40LGE"/>
    <s v="MASS ALLOC 40 BUDGET"/>
    <s v="GEN O M: OTHER"/>
    <s v="P42100: GENERATION"/>
    <n v="140537"/>
    <n v="132622"/>
    <n v="126000"/>
    <n v="131482"/>
    <n v="136901"/>
    <n v="115648"/>
    <n v="134447"/>
    <n v="136994"/>
    <n v="125489"/>
    <n v="142945"/>
    <n v="117674"/>
    <n v="114754"/>
    <n v="1555494"/>
    <n v="0"/>
    <n v="1166620.5"/>
  </r>
  <r>
    <s v="PPLETO: TOTAL OPERATING EXPENSE"/>
    <m/>
    <n v="511100"/>
    <s v="MTCE-STRUCTURES"/>
    <x v="1"/>
    <s v="0301 - TRIMBLE COUNTY COMMON-GENERATION"/>
    <x v="2"/>
    <s v="PNTL: TOTAL NON-LABOR"/>
    <s v="TC000HVC"/>
    <s v="HVAC - 002650"/>
    <s v="GEN MTC: BUILDINGS/GROUNDS"/>
    <s v="P42100: GENERATION"/>
    <n v="140774"/>
    <n v="31504"/>
    <n v="44616"/>
    <n v="31504"/>
    <n v="31504"/>
    <n v="31504"/>
    <n v="31504"/>
    <n v="31504"/>
    <n v="140774"/>
    <n v="31504"/>
    <n v="31504"/>
    <n v="150459"/>
    <n v="728651"/>
    <n v="220331.17183515898"/>
    <n v="326157.07816484099"/>
  </r>
  <r>
    <s v="PPLETO: TOTAL OPERATING EXPENSE"/>
    <m/>
    <n v="500100"/>
    <s v="OPER SUPER/ENG"/>
    <x v="1"/>
    <s v="0321 - TRIMBLE COUNTY 2 - GENERATION"/>
    <x v="9"/>
    <s v="PLTL: TOTAL LABOR"/>
    <s v="MA41KU"/>
    <s v="MA41KU TC2"/>
    <s v="OTHER"/>
    <s v="P42100: GENERATION"/>
    <n v="141814"/>
    <n v="126822"/>
    <n v="125953"/>
    <n v="131020"/>
    <n v="128570"/>
    <n v="120690"/>
    <n v="132371"/>
    <n v="137676"/>
    <n v="132303"/>
    <n v="143597"/>
    <n v="107210"/>
    <n v="115357"/>
    <n v="1543383"/>
    <n v="0"/>
    <n v="1157537.25"/>
  </r>
  <r>
    <s v="PPLETO: TOTAL OPERATING EXPENSE"/>
    <m/>
    <n v="500100"/>
    <s v="OPER SUPER/ENG"/>
    <x v="1"/>
    <s v="0301 - TRIMBLE COUNTY COMMON-GENERATION"/>
    <x v="3"/>
    <s v="PLTL: TOTAL LABOR"/>
    <s v="TCOPSLABR"/>
    <s v="TC Operations Labor"/>
    <s v="GEN OPS: PLANT OPERATION"/>
    <s v="P42100: GENERATION"/>
    <n v="142146"/>
    <n v="127530"/>
    <n v="126748"/>
    <n v="131561"/>
    <n v="129124"/>
    <n v="121445"/>
    <n v="132684"/>
    <n v="137876"/>
    <n v="132779"/>
    <n v="143567"/>
    <n v="108550"/>
    <n v="116113"/>
    <n v="1550122"/>
    <n v="468729.46959169797"/>
    <n v="693862.03040830197"/>
  </r>
  <r>
    <s v="PPLETO: TOTAL OPERATING EXPENSE"/>
    <m/>
    <n v="511100"/>
    <s v="MTCE-STRUCTURES"/>
    <x v="1"/>
    <s v="0321 - TRIMBLE COUNTY 2 - GENERATION"/>
    <x v="0"/>
    <s v="PNTL: TOTAL NON-LABOR"/>
    <s v="MA40LGE"/>
    <s v="MASS ALLOC 40 BUDGET"/>
    <s v="GEN O M: OTHER"/>
    <s v="P42100: GENERATION"/>
    <n v="142804"/>
    <n v="81302"/>
    <n v="91761"/>
    <n v="96743"/>
    <n v="81363"/>
    <n v="84554"/>
    <n v="81454"/>
    <n v="142945"/>
    <n v="142983"/>
    <n v="90558"/>
    <n v="81515"/>
    <n v="148252"/>
    <n v="1266234"/>
    <n v="0"/>
    <n v="949675.5"/>
  </r>
  <r>
    <s v="PPLETO: TOTAL OPERATING EXPENSE"/>
    <m/>
    <n v="510100"/>
    <s v="MTCE SUPER/ENG - STEAM"/>
    <x v="1"/>
    <s v="0311 - TRIMBLE COUNTY 1 - GENERATION"/>
    <x v="4"/>
    <s v="PLTL: TOTAL LABOR"/>
    <s v="MA40LGE"/>
    <s v="MASS ALLOC 40 BUDGET"/>
    <s v="GEN O M: OTHER"/>
    <s v="P42100: GENERATION"/>
    <n v="143460"/>
    <n v="128757"/>
    <n v="127750"/>
    <n v="133313"/>
    <n v="131274"/>
    <n v="123533"/>
    <n v="135767"/>
    <n v="140474"/>
    <n v="134533"/>
    <n v="146677"/>
    <n v="109398"/>
    <n v="119868"/>
    <n v="1574804"/>
    <n v="1181103"/>
    <n v="0"/>
  </r>
  <r>
    <s v="PPLETO: TOTAL OPERATING EXPENSE"/>
    <m/>
    <n v="506100"/>
    <s v="MISC STM PWR EXP"/>
    <x v="1"/>
    <s v="0321 - TRIMBLE COUNTY 2 - GENERATION"/>
    <x v="8"/>
    <s v="PNTL: TOTAL NON-LABOR"/>
    <s v="MA40LGE"/>
    <s v="MASS ALLOC 40 BUDGET"/>
    <s v="GEN O M: OTHER"/>
    <s v="P42100: GENERATION"/>
    <n v="143663"/>
    <n v="144797"/>
    <n v="151124"/>
    <n v="187535"/>
    <n v="151124"/>
    <n v="150527"/>
    <n v="147543"/>
    <n v="145454"/>
    <n v="152318"/>
    <n v="152617"/>
    <n v="155900"/>
    <n v="167062"/>
    <n v="1849665"/>
    <n v="0"/>
    <n v="1387248.75"/>
  </r>
  <r>
    <s v="PPLETO: TOTAL OPERATING EXPENSE"/>
    <m/>
    <n v="502100"/>
    <s v="STM EXP(EX SDRS.SPP)"/>
    <x v="1"/>
    <s v="0311 - TRIMBLE COUNTY 1 - GENERATION"/>
    <x v="0"/>
    <s v="PLTL: TOTAL LABOR"/>
    <s v="MA40LGE"/>
    <s v="MASS ALLOC 40 BUDGET"/>
    <s v="GEN O M: OTHER"/>
    <s v="P42100: GENERATION"/>
    <n v="143677"/>
    <n v="128437"/>
    <n v="128744"/>
    <n v="134266"/>
    <n v="132509"/>
    <n v="125165"/>
    <n v="137104"/>
    <n v="139986"/>
    <n v="135354"/>
    <n v="146037"/>
    <n v="112723"/>
    <n v="123824"/>
    <n v="1587826"/>
    <n v="1190869.5"/>
    <n v="0"/>
  </r>
  <r>
    <s v="PPLETO: TOTAL OPERATING EXPENSE"/>
    <m/>
    <n v="505100"/>
    <s v="ELECTRIC SYS OPR"/>
    <x v="1"/>
    <s v="0321 - TRIMBLE COUNTY 2 - GENERATION"/>
    <x v="9"/>
    <s v="PLTL: TOTAL LABOR"/>
    <s v="MA40LGE"/>
    <s v="MASS ALLOC 40 BUDGET"/>
    <s v="GEN O M: OTHER"/>
    <s v="P42100: GENERATION"/>
    <n v="144115"/>
    <n v="128749"/>
    <n v="129152"/>
    <n v="134696"/>
    <n v="132942"/>
    <n v="125586"/>
    <n v="137559"/>
    <n v="140343"/>
    <n v="135791"/>
    <n v="146412"/>
    <n v="113199"/>
    <n v="124352"/>
    <n v="1592896"/>
    <n v="0"/>
    <n v="1194672"/>
  </r>
  <r>
    <s v="PPLETO: TOTAL OPERATING EXPENSE"/>
    <m/>
    <n v="511100"/>
    <s v="MTCE-STRUCTURES"/>
    <x v="1"/>
    <s v="0301 - TRIMBLE COUNTY COMMON-GENERATION"/>
    <x v="3"/>
    <s v="PNTL: TOTAL NON-LABOR"/>
    <s v="TC000HVC"/>
    <s v="HVAC - 002650"/>
    <s v="GEN MTC: BUILDINGS/GROUNDS"/>
    <s v="P42100: GENERATION"/>
    <n v="144818"/>
    <n v="32268"/>
    <n v="45774"/>
    <n v="32268"/>
    <n v="32268"/>
    <n v="32268"/>
    <n v="32268"/>
    <n v="32268"/>
    <n v="144818"/>
    <n v="32268"/>
    <n v="32268"/>
    <n v="154795"/>
    <n v="748350"/>
    <n v="226287.80094014999"/>
    <n v="334974.69905985001"/>
  </r>
  <r>
    <s v="PPLETO: TOTAL OPERATING EXPENSE"/>
    <m/>
    <n v="510100"/>
    <s v="MTCE SUPER/ENG - STEAM"/>
    <x v="1"/>
    <s v="0321 - TRIMBLE COUNTY 2 - GENERATION"/>
    <x v="7"/>
    <s v="PLTL: TOTAL LABOR"/>
    <s v="MA41KU"/>
    <s v="MA41KU TC2"/>
    <s v="OTHER"/>
    <s v="P42100: GENERATION"/>
    <n v="144953"/>
    <n v="137489"/>
    <n v="150323"/>
    <n v="126338"/>
    <n v="146051"/>
    <n v="139916"/>
    <n v="128887"/>
    <n v="155744"/>
    <n v="133599"/>
    <n v="148334"/>
    <n v="133008"/>
    <n v="112114"/>
    <n v="1656756"/>
    <n v="0"/>
    <n v="1242567"/>
  </r>
  <r>
    <s v="PPLETO: TOTAL OPERATING EXPENSE"/>
    <m/>
    <n v="501090"/>
    <s v="FUEL HANDLING"/>
    <x v="1"/>
    <s v="0301 - TRIMBLE COUNTY COMMON-GENERATION"/>
    <x v="6"/>
    <s v="PNTL: TOTAL NON-LABOR"/>
    <s v="TCCHOPS"/>
    <s v="TC COAL HANDLING OPERATIONS"/>
    <s v="GEN FH: FUEL HANDLING"/>
    <s v="P42100: GENERATION"/>
    <n v="144994"/>
    <n v="144994"/>
    <n v="144994"/>
    <n v="144994"/>
    <n v="144994"/>
    <n v="144994"/>
    <n v="144994"/>
    <n v="144994"/>
    <n v="144994"/>
    <n v="144994"/>
    <n v="144994"/>
    <n v="144994"/>
    <n v="1739928"/>
    <n v="526123.446133752"/>
    <n v="778822.553866248"/>
  </r>
  <r>
    <s v="PPLETO: TOTAL OPERATING EXPENSE"/>
    <m/>
    <n v="500100"/>
    <s v="OPER SUPER/ENG"/>
    <x v="1"/>
    <s v="0321 - TRIMBLE COUNTY 2 - GENERATION"/>
    <x v="7"/>
    <s v="PLTL: TOTAL LABOR"/>
    <s v="MA40LGE"/>
    <s v="MASS ALLOC 40 BUDGET"/>
    <s v="GEN O M: OTHER"/>
    <s v="P42100: GENERATION"/>
    <n v="145665"/>
    <n v="138012"/>
    <n v="150757"/>
    <n v="126871"/>
    <n v="145813"/>
    <n v="139673"/>
    <n v="128432"/>
    <n v="155178"/>
    <n v="134040"/>
    <n v="147697"/>
    <n v="133501"/>
    <n v="111082"/>
    <n v="1656721"/>
    <n v="0"/>
    <n v="1242540.75"/>
  </r>
  <r>
    <s v="PPLETO: TOTAL OPERATING EXPENSE"/>
    <m/>
    <n v="500100"/>
    <s v="OPER SUPER/ENG"/>
    <x v="1"/>
    <s v="0321 - TRIMBLE COUNTY 2 - GENERATION"/>
    <x v="0"/>
    <s v="PLTL: TOTAL LABOR"/>
    <s v="MA41KU"/>
    <s v="MA41KU TC2"/>
    <s v="OTHER"/>
    <s v="P42100: GENERATION"/>
    <n v="146069"/>
    <n v="130627"/>
    <n v="129731"/>
    <n v="134950"/>
    <n v="132427"/>
    <n v="124311"/>
    <n v="136342"/>
    <n v="141807"/>
    <n v="136272"/>
    <n v="147905"/>
    <n v="110426"/>
    <n v="118818"/>
    <n v="1589684"/>
    <n v="0"/>
    <n v="1192263"/>
  </r>
  <r>
    <s v="PPLETO: TOTAL OPERATING EXPENSE"/>
    <m/>
    <n v="500100"/>
    <s v="OPER SUPER/ENG"/>
    <x v="1"/>
    <s v="0301 - TRIMBLE COUNTY COMMON-GENERATION"/>
    <x v="4"/>
    <s v="PLTL: TOTAL LABOR"/>
    <s v="TCOPSLABR"/>
    <s v="TC Operations Labor"/>
    <s v="GEN OPS: PLANT OPERATION"/>
    <s v="P42100: GENERATION"/>
    <n v="146415"/>
    <n v="131360"/>
    <n v="130554"/>
    <n v="135511"/>
    <n v="133002"/>
    <n v="125093"/>
    <n v="136669"/>
    <n v="142016"/>
    <n v="136767"/>
    <n v="147878"/>
    <n v="111810"/>
    <n v="119600"/>
    <n v="1596674"/>
    <n v="482805.97084026597"/>
    <n v="714699.52915973403"/>
  </r>
  <r>
    <s v="PPLETO: TOTAL OPERATING EXPENSE"/>
    <m/>
    <n v="511100"/>
    <s v="MTCE-STRUCTURES"/>
    <x v="1"/>
    <s v="0321 - TRIMBLE COUNTY 2 - GENERATION"/>
    <x v="1"/>
    <s v="PNTL: TOTAL NON-LABOR"/>
    <s v="MA40LGE"/>
    <s v="MASS ALLOC 40 BUDGET"/>
    <s v="GEN O M: OTHER"/>
    <s v="P42100: GENERATION"/>
    <n v="146912"/>
    <n v="83565"/>
    <n v="94337"/>
    <n v="99469"/>
    <n v="83627"/>
    <n v="86914"/>
    <n v="83721"/>
    <n v="147056"/>
    <n v="147096"/>
    <n v="93098"/>
    <n v="83783"/>
    <n v="152523"/>
    <n v="1302102"/>
    <n v="0"/>
    <n v="976576.5"/>
  </r>
  <r>
    <s v="PPLETO: TOTAL OPERATING EXPENSE"/>
    <m/>
    <n v="502100"/>
    <s v="STM EXP(EX SDRS.SPP)"/>
    <x v="1"/>
    <s v="0311 - TRIMBLE COUNTY 1 - GENERATION"/>
    <x v="1"/>
    <s v="PLTL: TOTAL LABOR"/>
    <s v="MA40LGE"/>
    <s v="MASS ALLOC 40 BUDGET"/>
    <s v="GEN O M: OTHER"/>
    <s v="P42100: GENERATION"/>
    <n v="147987"/>
    <n v="132290"/>
    <n v="132606"/>
    <n v="138294"/>
    <n v="136485"/>
    <n v="128920"/>
    <n v="141217"/>
    <n v="144186"/>
    <n v="139415"/>
    <n v="150418"/>
    <n v="116105"/>
    <n v="127538"/>
    <n v="1635461"/>
    <n v="1226595.75"/>
    <n v="0"/>
  </r>
  <r>
    <s v="PPLETO: TOTAL OPERATING EXPENSE"/>
    <m/>
    <n v="505100"/>
    <s v="ELECTRIC SYS OPR"/>
    <x v="1"/>
    <s v="0321 - TRIMBLE COUNTY 2 - GENERATION"/>
    <x v="0"/>
    <s v="PLTL: TOTAL LABOR"/>
    <s v="MA40LGE"/>
    <s v="MASS ALLOC 40 BUDGET"/>
    <s v="GEN O M: OTHER"/>
    <s v="P42100: GENERATION"/>
    <n v="148439"/>
    <n v="132611"/>
    <n v="133026"/>
    <n v="138737"/>
    <n v="136930"/>
    <n v="129353"/>
    <n v="141686"/>
    <n v="144553"/>
    <n v="139865"/>
    <n v="150804"/>
    <n v="116595"/>
    <n v="128083"/>
    <n v="1640683"/>
    <n v="0"/>
    <n v="1230512.25"/>
  </r>
  <r>
    <s v="PPLETO: TOTAL OPERATING EXPENSE"/>
    <m/>
    <n v="511100"/>
    <s v="MTCE-STRUCTURES"/>
    <x v="1"/>
    <s v="0301 - TRIMBLE COUNTY COMMON-GENERATION"/>
    <x v="4"/>
    <s v="PNTL: TOTAL NON-LABOR"/>
    <s v="TC000HVC"/>
    <s v="HVAC - 002650"/>
    <s v="GEN MTC: BUILDINGS/GROUNDS"/>
    <s v="P42100: GENERATION"/>
    <n v="148983"/>
    <n v="33053"/>
    <n v="46965"/>
    <n v="33053"/>
    <n v="33053"/>
    <n v="33053"/>
    <n v="33053"/>
    <n v="33053"/>
    <n v="148983"/>
    <n v="33053"/>
    <n v="33053"/>
    <n v="159259"/>
    <n v="768619"/>
    <n v="232416.78796127098"/>
    <n v="344047.46203872899"/>
  </r>
  <r>
    <s v="PPLETO: TOTAL OPERATING EXPENSE"/>
    <m/>
    <n v="511100"/>
    <s v="MTCE-STRUCTURES"/>
    <x v="1"/>
    <s v="0321 - TRIMBLE COUNTY 2 - GENERATION"/>
    <x v="6"/>
    <s v="PNTL: TOTAL NON-LABOR"/>
    <s v="MA40LGE"/>
    <s v="MASS ALLOC 40 BUDGET"/>
    <s v="GEN O M: OTHER"/>
    <s v="P42100: GENERATION"/>
    <n v="149456"/>
    <n v="182264"/>
    <n v="128550"/>
    <n v="114709"/>
    <n v="99777"/>
    <n v="102875"/>
    <n v="99865"/>
    <n v="99875"/>
    <n v="99912"/>
    <n v="108704"/>
    <n v="99924"/>
    <n v="129582"/>
    <n v="1415494"/>
    <n v="0"/>
    <n v="1061620.5"/>
  </r>
  <r>
    <s v="PPLETO: TOTAL OPERATING EXPENSE"/>
    <m/>
    <n v="501090"/>
    <s v="FUEL HANDLING"/>
    <x v="1"/>
    <s v="0301 - TRIMBLE COUNTY COMMON-GENERATION"/>
    <x v="7"/>
    <s v="PNTL: TOTAL NON-LABOR"/>
    <s v="TCCHOPS"/>
    <s v="TC COAL HANDLING OPERATIONS"/>
    <s v="GEN FH: FUEL HANDLING"/>
    <s v="P42100: GENERATION"/>
    <n v="149633"/>
    <n v="149633"/>
    <n v="149633"/>
    <n v="149633"/>
    <n v="149633"/>
    <n v="149633"/>
    <n v="149633"/>
    <n v="149633"/>
    <n v="149633"/>
    <n v="149633"/>
    <n v="149633"/>
    <n v="149633"/>
    <n v="1795596"/>
    <n v="542956.464511164"/>
    <n v="803740.535488836"/>
  </r>
  <r>
    <s v="PPLETO: TOTAL OPERATING EXPENSE"/>
    <m/>
    <n v="500100"/>
    <s v="OPER SUPER/ENG"/>
    <x v="1"/>
    <s v="0321 - TRIMBLE COUNTY 2 - GENERATION"/>
    <x v="8"/>
    <s v="PLTL: TOTAL LABOR"/>
    <s v="MA40LGE"/>
    <s v="MASS ALLOC 40 BUDGET"/>
    <s v="GEN O M: OTHER"/>
    <s v="P42100: GENERATION"/>
    <n v="149855"/>
    <n v="141847"/>
    <n v="132915"/>
    <n v="138402"/>
    <n v="143914"/>
    <n v="119354"/>
    <n v="139996"/>
    <n v="145496"/>
    <n v="131693"/>
    <n v="151866"/>
    <n v="121097"/>
    <n v="113958"/>
    <n v="1630393"/>
    <n v="0"/>
    <n v="1222794.75"/>
  </r>
  <r>
    <s v="PPLETO: TOTAL OPERATING EXPENSE"/>
    <m/>
    <n v="500100"/>
    <s v="OPER SUPER/ENG"/>
    <x v="1"/>
    <s v="0321 - TRIMBLE COUNTY 2 - GENERATION"/>
    <x v="1"/>
    <s v="PLTL: TOTAL LABOR"/>
    <s v="MA41KU"/>
    <s v="MA41KU TC2"/>
    <s v="OTHER"/>
    <s v="P42100: GENERATION"/>
    <n v="150451"/>
    <n v="134546"/>
    <n v="133623"/>
    <n v="138999"/>
    <n v="136400"/>
    <n v="128040"/>
    <n v="140433"/>
    <n v="146061"/>
    <n v="140360"/>
    <n v="152342"/>
    <n v="113739"/>
    <n v="122382"/>
    <n v="1637375"/>
    <n v="0"/>
    <n v="1228031.25"/>
  </r>
  <r>
    <s v="PPLETO: TOTAL OPERATING EXPENSE"/>
    <m/>
    <n v="506100"/>
    <s v="MISC STM PWR EXP"/>
    <x v="1"/>
    <s v="0321 - TRIMBLE COUNTY 2 - GENERATION"/>
    <x v="9"/>
    <s v="PNTL: TOTAL NON-LABOR"/>
    <s v="MA40LGE"/>
    <s v="MASS ALLOC 40 BUDGET"/>
    <s v="GEN O M: OTHER"/>
    <s v="P42100: GENERATION"/>
    <n v="150492"/>
    <n v="151627"/>
    <n v="157954"/>
    <n v="194365"/>
    <n v="157954"/>
    <n v="157357"/>
    <n v="154372"/>
    <n v="152283"/>
    <n v="159148"/>
    <n v="159446"/>
    <n v="162729"/>
    <n v="173891"/>
    <n v="1931617"/>
    <n v="0"/>
    <n v="1448712.75"/>
  </r>
  <r>
    <s v="PPLETO: TOTAL OPERATING EXPENSE"/>
    <m/>
    <n v="511100"/>
    <s v="MTCE-STRUCTURES"/>
    <x v="1"/>
    <s v="0321 - TRIMBLE COUNTY 2 - GENERATION"/>
    <x v="5"/>
    <s v="PNTL: TOTAL NON-LABOR"/>
    <s v="MA40LGE"/>
    <s v="MASS ALLOC 40 BUDGET"/>
    <s v="GEN O M: OTHER"/>
    <s v="P42100: GENERATION"/>
    <n v="150533"/>
    <n v="181595"/>
    <n v="124896"/>
    <n v="124094"/>
    <n v="92971"/>
    <n v="96101"/>
    <n v="125078"/>
    <n v="125088"/>
    <n v="95249"/>
    <n v="104041"/>
    <n v="95261"/>
    <n v="95042"/>
    <n v="1409949"/>
    <n v="0"/>
    <n v="1057461.75"/>
  </r>
  <r>
    <s v="PPLETO: TOTAL OPERATING EXPENSE"/>
    <m/>
    <n v="511100"/>
    <s v="MTCE-STRUCTURES"/>
    <x v="1"/>
    <s v="0321 - TRIMBLE COUNTY 2 - GENERATION"/>
    <x v="2"/>
    <s v="PNTL: TOTAL NON-LABOR"/>
    <s v="MA40LGE"/>
    <s v="MASS ALLOC 40 BUDGET"/>
    <s v="GEN O M: OTHER"/>
    <s v="P42100: GENERATION"/>
    <n v="151136"/>
    <n v="85890"/>
    <n v="96985"/>
    <n v="102270"/>
    <n v="85954"/>
    <n v="89340"/>
    <n v="86051"/>
    <n v="151285"/>
    <n v="151325"/>
    <n v="95709"/>
    <n v="86115"/>
    <n v="156915"/>
    <n v="1338975"/>
    <n v="0"/>
    <n v="1004231.25"/>
  </r>
  <r>
    <s v="PPLETO: TOTAL OPERATING EXPENSE"/>
    <m/>
    <n v="502100"/>
    <s v="STM EXP(EX SDRS.SPP)"/>
    <x v="1"/>
    <s v="0321 - TRIMBLE COUNTY 2 - GENERATION"/>
    <x v="7"/>
    <s v="PLTL: TOTAL LABOR"/>
    <s v="MA41KU"/>
    <s v="MA41KU TC2"/>
    <s v="OTHER"/>
    <s v="P42100: GENERATION"/>
    <n v="151387"/>
    <n v="142667"/>
    <n v="156869"/>
    <n v="133354"/>
    <n v="153284"/>
    <n v="147287"/>
    <n v="136708"/>
    <n v="161442"/>
    <n v="140494"/>
    <n v="154269"/>
    <n v="141488"/>
    <n v="122444"/>
    <n v="1741692"/>
    <n v="0"/>
    <n v="1306269"/>
  </r>
  <r>
    <s v="PPLETO: TOTAL OPERATING EXPENSE"/>
    <m/>
    <n v="502100"/>
    <s v="STM EXP(EX SDRS.SPP)"/>
    <x v="1"/>
    <s v="0311 - TRIMBLE COUNTY 1 - GENERATION"/>
    <x v="2"/>
    <s v="PLTL: TOTAL LABOR"/>
    <s v="MA40LGE"/>
    <s v="MASS ALLOC 40 BUDGET"/>
    <s v="GEN O M: OTHER"/>
    <s v="P42100: GENERATION"/>
    <n v="152423"/>
    <n v="136255"/>
    <n v="136581"/>
    <n v="142439"/>
    <n v="140576"/>
    <n v="132784"/>
    <n v="145450"/>
    <n v="148508"/>
    <n v="143594"/>
    <n v="154926"/>
    <n v="119585"/>
    <n v="131361"/>
    <n v="1684483"/>
    <n v="1263362.25"/>
    <n v="0"/>
  </r>
  <r>
    <s v="PPLETO: TOTAL OPERATING EXPENSE"/>
    <m/>
    <n v="505100"/>
    <s v="ELECTRIC SYS OPR"/>
    <x v="1"/>
    <s v="0321 - TRIMBLE COUNTY 2 - GENERATION"/>
    <x v="1"/>
    <s v="PLTL: TOTAL LABOR"/>
    <s v="MA40LGE"/>
    <s v="MASS ALLOC 40 BUDGET"/>
    <s v="GEN O M: OTHER"/>
    <s v="P42100: GENERATION"/>
    <n v="152892"/>
    <n v="136589"/>
    <n v="137017"/>
    <n v="142899"/>
    <n v="141038"/>
    <n v="133234"/>
    <n v="145937"/>
    <n v="148890"/>
    <n v="144061"/>
    <n v="155328"/>
    <n v="120093"/>
    <n v="131926"/>
    <n v="1689904"/>
    <n v="0"/>
    <n v="1267428"/>
  </r>
  <r>
    <s v="PPLETO: TOTAL OPERATING EXPENSE"/>
    <m/>
    <n v="512100"/>
    <s v="MTCE-BOILER PLANT"/>
    <x v="1"/>
    <s v="0311 - TRIMBLE COUNTY 1 - GENERATION"/>
    <x v="6"/>
    <s v="PNTL: TOTAL NON-LABOR"/>
    <s v="TC-PFCPUL"/>
    <s v="Coal Mills - 002650"/>
    <s v="GEN MTC: BOILER"/>
    <s v="P42100: GENERATION"/>
    <n v="153542"/>
    <n v="104167"/>
    <n v="104167"/>
    <n v="4167"/>
    <n v="49167"/>
    <n v="4167"/>
    <n v="205142"/>
    <n v="182697"/>
    <n v="154167"/>
    <n v="169167"/>
    <n v="4167"/>
    <n v="204167"/>
    <n v="1338881"/>
    <n v="1004160.75"/>
    <n v="0"/>
  </r>
  <r>
    <s v="PPLETO: TOTAL OPERATING EXPENSE"/>
    <m/>
    <n v="501090"/>
    <s v="FUEL HANDLING"/>
    <x v="1"/>
    <s v="0301 - TRIMBLE COUNTY COMMON-GENERATION"/>
    <x v="8"/>
    <s v="PNTL: TOTAL NON-LABOR"/>
    <s v="TCCHOPS"/>
    <s v="TC COAL HANDLING OPERATIONS"/>
    <s v="GEN FH: FUEL HANDLING"/>
    <s v="P42100: GENERATION"/>
    <n v="154422"/>
    <n v="154422"/>
    <n v="154422"/>
    <n v="154422"/>
    <n v="154422"/>
    <n v="154422"/>
    <n v="154422"/>
    <n v="154422"/>
    <n v="154422"/>
    <n v="154422"/>
    <n v="154422"/>
    <n v="154422"/>
    <n v="1853064"/>
    <n v="560333.77104477596"/>
    <n v="829464.22895522404"/>
  </r>
  <r>
    <s v="PPLETO: TOTAL OPERATING EXPENSE"/>
    <m/>
    <n v="510100"/>
    <s v="MTCE SUPER/ENG - STEAM"/>
    <x v="1"/>
    <s v="0321 - TRIMBLE COUNTY 2 - GENERATION"/>
    <x v="6"/>
    <s v="PLTL: TOTAL LABOR"/>
    <s v="MA40LGE"/>
    <s v="MASS ALLOC 40 BUDGET"/>
    <s v="GEN O M: OTHER"/>
    <s v="P42100: GENERATION"/>
    <n v="154556"/>
    <n v="155125"/>
    <n v="169639"/>
    <n v="151631"/>
    <n v="156010"/>
    <n v="155856"/>
    <n v="145737"/>
    <n v="175900"/>
    <n v="162072"/>
    <n v="158603"/>
    <n v="150229"/>
    <n v="136028"/>
    <n v="1871387"/>
    <n v="0"/>
    <n v="1403540.25"/>
  </r>
  <r>
    <s v="PPLETO: TOTAL OPERATING EXPENSE"/>
    <m/>
    <n v="500100"/>
    <s v="OPER SUPER/ENG"/>
    <x v="1"/>
    <s v="0321 - TRIMBLE COUNTY 2 - GENERATION"/>
    <x v="2"/>
    <s v="PLTL: TOTAL LABOR"/>
    <s v="MA41KU"/>
    <s v="MA41KU TC2"/>
    <s v="OTHER"/>
    <s v="P42100: GENERATION"/>
    <n v="154960"/>
    <n v="138579"/>
    <n v="137628"/>
    <n v="143165"/>
    <n v="140489"/>
    <n v="131878"/>
    <n v="144642"/>
    <n v="150439"/>
    <n v="144568"/>
    <n v="156909"/>
    <n v="117148"/>
    <n v="126050"/>
    <n v="1686454"/>
    <n v="0"/>
    <n v="1264840.5"/>
  </r>
  <r>
    <s v="PPLETO: TOTAL OPERATING EXPENSE"/>
    <m/>
    <n v="500100"/>
    <s v="OPER SUPER/ENG"/>
    <x v="1"/>
    <s v="0321 - TRIMBLE COUNTY 2 - GENERATION"/>
    <x v="9"/>
    <s v="PLTL: TOTAL LABOR"/>
    <s v="MA40LGE"/>
    <s v="MASS ALLOC 40 BUDGET"/>
    <s v="GEN O M: OTHER"/>
    <s v="P42100: GENERATION"/>
    <n v="155073"/>
    <n v="138593"/>
    <n v="137667"/>
    <n v="143247"/>
    <n v="140573"/>
    <n v="131928"/>
    <n v="144771"/>
    <n v="150539"/>
    <n v="144653"/>
    <n v="157048"/>
    <n v="117141"/>
    <n v="126169"/>
    <n v="1687402"/>
    <n v="0"/>
    <n v="1265551.5"/>
  </r>
  <r>
    <s v="PPLETO: TOTAL OPERATING EXPENSE"/>
    <m/>
    <n v="512100"/>
    <s v="MTCE-BOILER PLANT"/>
    <x v="1"/>
    <s v="0311 - TRIMBLE COUNTY 1 - GENERATION"/>
    <x v="5"/>
    <s v="PLTL: TOTAL LABOR"/>
    <s v="MA40LGE"/>
    <s v="MASS ALLOC 40 BUDGET"/>
    <s v="GEN O M: OTHER"/>
    <s v="P42100: GENERATION"/>
    <n v="155128"/>
    <n v="154604"/>
    <n v="169771"/>
    <n v="38601"/>
    <n v="151264"/>
    <n v="157779"/>
    <n v="155043"/>
    <n v="166778"/>
    <n v="72101"/>
    <n v="70274"/>
    <n v="151050"/>
    <n v="148313"/>
    <n v="1590706"/>
    <n v="1193029.5"/>
    <n v="0"/>
  </r>
  <r>
    <s v="PPLETO: TOTAL OPERATING EXPENSE"/>
    <m/>
    <n v="511100"/>
    <s v="MTCE-STRUCTURES"/>
    <x v="1"/>
    <s v="0321 - TRIMBLE COUNTY 2 - GENERATION"/>
    <x v="3"/>
    <s v="PNTL: TOTAL NON-LABOR"/>
    <s v="MA40LGE"/>
    <s v="MASS ALLOC 40 BUDGET"/>
    <s v="GEN O M: OTHER"/>
    <s v="P42100: GENERATION"/>
    <n v="155488"/>
    <n v="88284"/>
    <n v="99712"/>
    <n v="105156"/>
    <n v="88350"/>
    <n v="91837"/>
    <n v="88449"/>
    <n v="155641"/>
    <n v="155683"/>
    <n v="98398"/>
    <n v="88516"/>
    <n v="161441"/>
    <n v="1376956"/>
    <n v="0"/>
    <n v="1032717"/>
  </r>
  <r>
    <s v="PPLETO: TOTAL OPERATING EXPENSE"/>
    <m/>
    <n v="506100"/>
    <s v="MISC STM PWR EXP"/>
    <x v="1"/>
    <s v="0321 - TRIMBLE COUNTY 2 - GENERATION"/>
    <x v="0"/>
    <s v="PNTL: TOTAL NON-LABOR"/>
    <s v="MA40LGE"/>
    <s v="MASS ALLOC 40 BUDGET"/>
    <s v="GEN O M: OTHER"/>
    <s v="P42100: GENERATION"/>
    <n v="156186"/>
    <n v="157352"/>
    <n v="163871"/>
    <n v="201374"/>
    <n v="163871"/>
    <n v="163256"/>
    <n v="160179"/>
    <n v="158030"/>
    <n v="165101"/>
    <n v="165405"/>
    <n v="168790"/>
    <n v="180285"/>
    <n v="2003701"/>
    <n v="0"/>
    <n v="1502775.75"/>
  </r>
  <r>
    <s v="PPLETO: TOTAL OPERATING EXPENSE"/>
    <m/>
    <n v="510100"/>
    <s v="MTCE SUPER/ENG - STEAM"/>
    <x v="1"/>
    <s v="0321 - TRIMBLE COUNTY 2 - GENERATION"/>
    <x v="8"/>
    <s v="PLTL: TOTAL LABOR"/>
    <s v="MA41KU"/>
    <s v="MA41KU TC2"/>
    <s v="OTHER"/>
    <s v="P42100: GENERATION"/>
    <n v="156757"/>
    <n v="148941"/>
    <n v="139631"/>
    <n v="145684"/>
    <n v="151704"/>
    <n v="126760"/>
    <n v="148332"/>
    <n v="153442"/>
    <n v="138766"/>
    <n v="160196"/>
    <n v="127909"/>
    <n v="122755"/>
    <n v="1720878"/>
    <n v="0"/>
    <n v="1290658.5"/>
  </r>
  <r>
    <s v="PPLETO: TOTAL OPERATING EXPENSE"/>
    <m/>
    <n v="502100"/>
    <s v="STM EXP(EX SDRS.SPP)"/>
    <x v="1"/>
    <s v="0311 - TRIMBLE COUNTY 1 - GENERATION"/>
    <x v="3"/>
    <s v="PLTL: TOTAL LABOR"/>
    <s v="MA40LGE"/>
    <s v="MASS ALLOC 40 BUDGET"/>
    <s v="GEN O M: OTHER"/>
    <s v="P42100: GENERATION"/>
    <n v="156998"/>
    <n v="140345"/>
    <n v="140681"/>
    <n v="146715"/>
    <n v="144795"/>
    <n v="136770"/>
    <n v="149816"/>
    <n v="152965"/>
    <n v="147904"/>
    <n v="159577"/>
    <n v="123175"/>
    <n v="135304"/>
    <n v="1735047"/>
    <n v="1301285.25"/>
    <n v="0"/>
  </r>
  <r>
    <s v="PPLETO: TOTAL OPERATING EXPENSE"/>
    <m/>
    <n v="512100"/>
    <s v="MTCE-BOILER PLANT"/>
    <x v="1"/>
    <s v="0311 - TRIMBLE COUNTY 1 - GENERATION"/>
    <x v="6"/>
    <s v="PLTL: TOTAL LABOR"/>
    <s v="MA40LGE"/>
    <s v="MASS ALLOC 40 BUDGET"/>
    <s v="GEN O M: OTHER"/>
    <s v="P42100: GENERATION"/>
    <n v="157356"/>
    <n v="156905"/>
    <n v="172165"/>
    <n v="-27894"/>
    <n v="159590"/>
    <n v="159595"/>
    <n v="150114"/>
    <n v="177706"/>
    <n v="165170"/>
    <n v="161095"/>
    <n v="154937"/>
    <n v="142713"/>
    <n v="1729452"/>
    <n v="1297089"/>
    <n v="0"/>
  </r>
  <r>
    <s v="PPLETO: TOTAL OPERATING EXPENSE"/>
    <m/>
    <n v="505100"/>
    <s v="ELECTRIC SYS OPR"/>
    <x v="1"/>
    <s v="0321 - TRIMBLE COUNTY 2 - GENERATION"/>
    <x v="2"/>
    <s v="PLTL: TOTAL LABOR"/>
    <s v="MA40LGE"/>
    <s v="MASS ALLOC 40 BUDGET"/>
    <s v="GEN O M: OTHER"/>
    <s v="P42100: GENERATION"/>
    <n v="157475"/>
    <n v="140684"/>
    <n v="141124"/>
    <n v="147183"/>
    <n v="145265"/>
    <n v="137228"/>
    <n v="150311"/>
    <n v="153353"/>
    <n v="148379"/>
    <n v="159984"/>
    <n v="123693"/>
    <n v="135880"/>
    <n v="1740558"/>
    <n v="0"/>
    <n v="1305418.5"/>
  </r>
  <r>
    <s v="PPLETO: TOTAL OPERATING EXPENSE"/>
    <m/>
    <n v="510100"/>
    <s v="MTCE SUPER/ENG - STEAM"/>
    <x v="1"/>
    <s v="0321 - TRIMBLE COUNTY 2 - GENERATION"/>
    <x v="5"/>
    <s v="PLTL: TOTAL LABOR"/>
    <s v="MA40LGE"/>
    <s v="MASS ALLOC 40 BUDGET"/>
    <s v="GEN O M: OTHER"/>
    <s v="P42100: GENERATION"/>
    <n v="158679"/>
    <n v="159213"/>
    <n v="173636"/>
    <n v="162562"/>
    <n v="153636"/>
    <n v="160180"/>
    <n v="151380"/>
    <n v="165496"/>
    <n v="158488"/>
    <n v="157306"/>
    <n v="146855"/>
    <n v="142021"/>
    <n v="1889453"/>
    <n v="0"/>
    <n v="1417089.75"/>
  </r>
  <r>
    <s v="PPLETO: TOTAL OPERATING EXPENSE"/>
    <m/>
    <n v="501090"/>
    <s v="FUEL HANDLING"/>
    <x v="1"/>
    <s v="0301 - TRIMBLE COUNTY COMMON-GENERATION"/>
    <x v="9"/>
    <s v="PNTL: TOTAL NON-LABOR"/>
    <s v="TCCHOPS"/>
    <s v="TC COAL HANDLING OPERATIONS"/>
    <s v="GEN FH: FUEL HANDLING"/>
    <s v="P42100: GENERATION"/>
    <n v="159363"/>
    <n v="159363"/>
    <n v="159363"/>
    <n v="159363"/>
    <n v="159363"/>
    <n v="159363"/>
    <n v="159363"/>
    <n v="159363"/>
    <n v="159363"/>
    <n v="159363"/>
    <n v="159363"/>
    <n v="159363"/>
    <n v="1912356"/>
    <n v="578262.62291000399"/>
    <n v="856004.37708999601"/>
  </r>
  <r>
    <s v="PPLETO: TOTAL OPERATING EXPENSE"/>
    <m/>
    <n v="500100"/>
    <s v="OPER SUPER/ENG"/>
    <x v="1"/>
    <s v="0321 - TRIMBLE COUNTY 2 - GENERATION"/>
    <x v="3"/>
    <s v="PLTL: TOTAL LABOR"/>
    <s v="MA41KU"/>
    <s v="MA41KU TC2"/>
    <s v="OTHER"/>
    <s v="P42100: GENERATION"/>
    <n v="159612"/>
    <n v="142738"/>
    <n v="141760"/>
    <n v="147463"/>
    <n v="144706"/>
    <n v="135836"/>
    <n v="148984"/>
    <n v="154955"/>
    <n v="148907"/>
    <n v="161618"/>
    <n v="120665"/>
    <n v="129834"/>
    <n v="1737077"/>
    <n v="0"/>
    <n v="1302807.75"/>
  </r>
  <r>
    <s v="PPLETO: TOTAL OPERATING EXPENSE"/>
    <m/>
    <n v="500100"/>
    <s v="OPER SUPER/ENG"/>
    <x v="1"/>
    <s v="0321 - TRIMBLE COUNTY 2 - GENERATION"/>
    <x v="0"/>
    <s v="PLTL: TOTAL LABOR"/>
    <s v="MA40LGE"/>
    <s v="MASS ALLOC 40 BUDGET"/>
    <s v="GEN O M: OTHER"/>
    <s v="P42100: GENERATION"/>
    <n v="159726"/>
    <n v="142751"/>
    <n v="141797"/>
    <n v="147545"/>
    <n v="144790"/>
    <n v="135885"/>
    <n v="149114"/>
    <n v="155055"/>
    <n v="148992"/>
    <n v="161760"/>
    <n v="120655"/>
    <n v="129954"/>
    <n v="1738024"/>
    <n v="0"/>
    <n v="1303518"/>
  </r>
  <r>
    <s v="PPLETO: TOTAL OPERATING EXPENSE"/>
    <m/>
    <n v="506100"/>
    <s v="MISC STM PWR EXP"/>
    <x v="1"/>
    <s v="0321 - TRIMBLE COUNTY 2 - GENERATION"/>
    <x v="1"/>
    <s v="PNTL: TOTAL NON-LABOR"/>
    <s v="MA40LGE"/>
    <s v="MASS ALLOC 40 BUDGET"/>
    <s v="GEN O M: OTHER"/>
    <s v="P42100: GENERATION"/>
    <n v="159798"/>
    <n v="160996"/>
    <n v="167713"/>
    <n v="206342"/>
    <n v="167713"/>
    <n v="167080"/>
    <n v="163908"/>
    <n v="161697"/>
    <n v="168980"/>
    <n v="169290"/>
    <n v="172779"/>
    <n v="184619"/>
    <n v="2050914"/>
    <n v="0"/>
    <n v="1538185.5"/>
  </r>
  <r>
    <s v="PPLETO: TOTAL OPERATING EXPENSE"/>
    <m/>
    <n v="511100"/>
    <s v="MTCE-STRUCTURES"/>
    <x v="1"/>
    <s v="0321 - TRIMBLE COUNTY 2 - GENERATION"/>
    <x v="4"/>
    <s v="PNTL: TOTAL NON-LABOR"/>
    <s v="MA40LGE"/>
    <s v="MASS ALLOC 40 BUDGET"/>
    <s v="GEN O M: OTHER"/>
    <s v="P42100: GENERATION"/>
    <n v="159971"/>
    <n v="90748"/>
    <n v="102520"/>
    <n v="108127"/>
    <n v="90816"/>
    <n v="94408"/>
    <n v="90918"/>
    <n v="160128"/>
    <n v="160172"/>
    <n v="101166"/>
    <n v="90987"/>
    <n v="166102"/>
    <n v="1416063"/>
    <n v="0"/>
    <n v="1062047.25"/>
  </r>
  <r>
    <s v="PPLETO: TOTAL OPERATING EXPENSE"/>
    <m/>
    <n v="510100"/>
    <s v="MTCE SUPER/ENG - STEAM"/>
    <x v="1"/>
    <s v="0321 - TRIMBLE COUNTY 2 - GENERATION"/>
    <x v="9"/>
    <s v="PLTL: TOTAL LABOR"/>
    <s v="MA41KU"/>
    <s v="MA41KU TC2"/>
    <s v="OTHER"/>
    <s v="P42100: GENERATION"/>
    <n v="160719"/>
    <n v="144261"/>
    <n v="143128"/>
    <n v="149299"/>
    <n v="146974"/>
    <n v="138300"/>
    <n v="151926"/>
    <n v="157277"/>
    <n v="150670"/>
    <n v="164186"/>
    <n v="122535"/>
    <n v="134000"/>
    <n v="1763276"/>
    <n v="0"/>
    <n v="1322457"/>
  </r>
  <r>
    <s v="PPLETO: TOTAL OPERATING EXPENSE"/>
    <m/>
    <n v="502100"/>
    <s v="STM EXP(EX SDRS.SPP)"/>
    <x v="1"/>
    <s v="0311 - TRIMBLE COUNTY 1 - GENERATION"/>
    <x v="4"/>
    <s v="PLTL: TOTAL LABOR"/>
    <s v="MA40LGE"/>
    <s v="MASS ALLOC 40 BUDGET"/>
    <s v="GEN O M: OTHER"/>
    <s v="P42100: GENERATION"/>
    <n v="161713"/>
    <n v="144560"/>
    <n v="144906"/>
    <n v="151121"/>
    <n v="149144"/>
    <n v="140878"/>
    <n v="154316"/>
    <n v="157559"/>
    <n v="152346"/>
    <n v="164369"/>
    <n v="126874"/>
    <n v="139368"/>
    <n v="1787152"/>
    <n v="1340364"/>
    <n v="0"/>
  </r>
  <r>
    <s v="PPLETO: TOTAL OPERATING EXPENSE"/>
    <m/>
    <n v="505100"/>
    <s v="ELECTRIC SYS OPR"/>
    <x v="1"/>
    <s v="0321 - TRIMBLE COUNTY 2 - GENERATION"/>
    <x v="3"/>
    <s v="PLTL: TOTAL LABOR"/>
    <s v="MA40LGE"/>
    <s v="MASS ALLOC 40 BUDGET"/>
    <s v="GEN O M: OTHER"/>
    <s v="P42100: GENERATION"/>
    <n v="162202"/>
    <n v="144907"/>
    <n v="145360"/>
    <n v="151601"/>
    <n v="149626"/>
    <n v="141347"/>
    <n v="154823"/>
    <n v="157956"/>
    <n v="152833"/>
    <n v="164786"/>
    <n v="127405"/>
    <n v="139959"/>
    <n v="1792805"/>
    <n v="0"/>
    <n v="1344603.75"/>
  </r>
  <r>
    <s v="PPLETO: TOTAL OPERATING EXPENSE"/>
    <m/>
    <n v="502100"/>
    <s v="STM EXP(EX SDRS.SPP)"/>
    <x v="1"/>
    <s v="0321 - TRIMBLE COUNTY 2 - GENERATION"/>
    <x v="8"/>
    <s v="PLTL: TOTAL LABOR"/>
    <s v="MA41KU"/>
    <s v="MA41KU TC2"/>
    <s v="OTHER"/>
    <s v="P42100: GENERATION"/>
    <n v="163139"/>
    <n v="154043"/>
    <n v="146238"/>
    <n v="152580"/>
    <n v="158856"/>
    <n v="134152"/>
    <n v="155971"/>
    <n v="159076"/>
    <n v="145613"/>
    <n v="165978"/>
    <n v="136420"/>
    <n v="132935"/>
    <n v="1805001"/>
    <n v="0"/>
    <n v="1353750.75"/>
  </r>
  <r>
    <s v="PPLETO: TOTAL OPERATING EXPENSE"/>
    <m/>
    <n v="506100"/>
    <s v="MISC STM PWR EXP"/>
    <x v="1"/>
    <s v="0321 - TRIMBLE COUNTY 2 - GENERATION"/>
    <x v="2"/>
    <s v="PNTL: TOTAL NON-LABOR"/>
    <s v="MA40LGE"/>
    <s v="MASS ALLOC 40 BUDGET"/>
    <s v="GEN O M: OTHER"/>
    <s v="P42100: GENERATION"/>
    <n v="163494"/>
    <n v="164726"/>
    <n v="171647"/>
    <n v="211433"/>
    <n v="171647"/>
    <n v="170995"/>
    <n v="167724"/>
    <n v="165451"/>
    <n v="172951"/>
    <n v="173268"/>
    <n v="176865"/>
    <n v="189058"/>
    <n v="2099257"/>
    <n v="0"/>
    <n v="1574442.75"/>
  </r>
  <r>
    <s v="PPLETO: TOTAL OPERATING EXPENSE"/>
    <m/>
    <n v="501090"/>
    <s v="FUEL HANDLING"/>
    <x v="1"/>
    <s v="0301 - TRIMBLE COUNTY COMMON-GENERATION"/>
    <x v="0"/>
    <s v="PNTL: TOTAL NON-LABOR"/>
    <s v="TCCHOPS"/>
    <s v="TC COAL HANDLING OPERATIONS"/>
    <s v="GEN FH: FUEL HANDLING"/>
    <s v="P42100: GENERATION"/>
    <n v="164144"/>
    <n v="164144"/>
    <n v="164144"/>
    <n v="164144"/>
    <n v="164144"/>
    <n v="164144"/>
    <n v="164144"/>
    <n v="164144"/>
    <n v="164144"/>
    <n v="164144"/>
    <n v="164144"/>
    <n v="164144"/>
    <n v="1969727"/>
    <n v="595610.59835964302"/>
    <n v="881684.65164035698"/>
  </r>
  <r>
    <s v="PPLETO: TOTAL OPERATING EXPENSE"/>
    <m/>
    <n v="500100"/>
    <s v="OPER SUPER/ENG"/>
    <x v="1"/>
    <s v="0321 - TRIMBLE COUNTY 2 - GENERATION"/>
    <x v="4"/>
    <s v="PLTL: TOTAL LABOR"/>
    <s v="MA41KU"/>
    <s v="MA41KU TC2"/>
    <s v="OTHER"/>
    <s v="P42100: GENERATION"/>
    <n v="164405"/>
    <n v="147025"/>
    <n v="146017"/>
    <n v="151891"/>
    <n v="149051"/>
    <n v="139916"/>
    <n v="153458"/>
    <n v="159608"/>
    <n v="153379"/>
    <n v="166472"/>
    <n v="124288"/>
    <n v="133733"/>
    <n v="1789244"/>
    <n v="0"/>
    <n v="1341933"/>
  </r>
  <r>
    <s v="PPLETO: TOTAL OPERATING EXPENSE"/>
    <m/>
    <n v="500100"/>
    <s v="OPER SUPER/ENG"/>
    <x v="1"/>
    <s v="0321 - TRIMBLE COUNTY 2 - GENERATION"/>
    <x v="1"/>
    <s v="PLTL: TOTAL LABOR"/>
    <s v="MA40LGE"/>
    <s v="MASS ALLOC 40 BUDGET"/>
    <s v="GEN O M: OTHER"/>
    <s v="P42100: GENERATION"/>
    <n v="164517"/>
    <n v="147033"/>
    <n v="146051"/>
    <n v="151971"/>
    <n v="149134"/>
    <n v="139962"/>
    <n v="153587"/>
    <n v="159706"/>
    <n v="153462"/>
    <n v="166613"/>
    <n v="124275"/>
    <n v="133853"/>
    <n v="1790165"/>
    <n v="0"/>
    <n v="1342623.75"/>
  </r>
  <r>
    <s v="PPLETO: TOTAL OPERATING EXPENSE"/>
    <m/>
    <n v="510100"/>
    <s v="MTCE SUPER/ENG - STEAM"/>
    <x v="1"/>
    <s v="0321 - TRIMBLE COUNTY 2 - GENERATION"/>
    <x v="7"/>
    <s v="PLTL: TOTAL LABOR"/>
    <s v="MA40LGE"/>
    <s v="MASS ALLOC 40 BUDGET"/>
    <s v="GEN O M: OTHER"/>
    <s v="P42100: GENERATION"/>
    <n v="165263"/>
    <n v="156754"/>
    <n v="171420"/>
    <n v="144087"/>
    <n v="166652"/>
    <n v="159666"/>
    <n v="147132"/>
    <n v="177705"/>
    <n v="152371"/>
    <n v="169275"/>
    <n v="151725"/>
    <n v="128143"/>
    <n v="1890193"/>
    <n v="0"/>
    <n v="1417644.75"/>
  </r>
  <r>
    <s v="PPLETO: TOTAL OPERATING EXPENSE"/>
    <m/>
    <n v="510100"/>
    <s v="MTCE SUPER/ENG - STEAM"/>
    <x v="1"/>
    <s v="0321 - TRIMBLE COUNTY 2 - GENERATION"/>
    <x v="0"/>
    <s v="PLTL: TOTAL LABOR"/>
    <s v="MA41KU"/>
    <s v="MA41KU TC2"/>
    <s v="OTHER"/>
    <s v="P42100: GENERATION"/>
    <n v="165541"/>
    <n v="148589"/>
    <n v="147422"/>
    <n v="153778"/>
    <n v="151383"/>
    <n v="142449"/>
    <n v="156484"/>
    <n v="161995"/>
    <n v="155190"/>
    <n v="169112"/>
    <n v="126211"/>
    <n v="138020"/>
    <n v="1816174"/>
    <n v="0"/>
    <n v="1362130.5"/>
  </r>
  <r>
    <s v="PPLETO: TOTAL OPERATING EXPENSE"/>
    <m/>
    <n v="512100"/>
    <s v="MTCE-BOILER PLANT"/>
    <x v="1"/>
    <s v="0301 - TRIMBLE COUNTY COMMON-GENERATION"/>
    <x v="5"/>
    <s v="PNTL: TOTAL NON-LABOR"/>
    <s v="TC-BL-"/>
    <s v="Boiler - 002650"/>
    <s v="GEN MTC: BOILER"/>
    <s v="P42100: GENERATION"/>
    <n v="166482"/>
    <n v="166482"/>
    <n v="166482"/>
    <n v="166482"/>
    <n v="166482"/>
    <n v="166482"/>
    <n v="171809"/>
    <n v="171809"/>
    <n v="171809"/>
    <n v="171809"/>
    <n v="171809"/>
    <n v="171809"/>
    <n v="2029746"/>
    <n v="613759.28216351394"/>
    <n v="908550.21783648606"/>
  </r>
  <r>
    <s v="PPLETO: TOTAL OPERATING EXPENSE"/>
    <m/>
    <n v="505100"/>
    <s v="ELECTRIC SYS OPR"/>
    <x v="1"/>
    <s v="0321 - TRIMBLE COUNTY 2 - GENERATION"/>
    <x v="4"/>
    <s v="PLTL: TOTAL LABOR"/>
    <s v="MA40LGE"/>
    <s v="MASS ALLOC 40 BUDGET"/>
    <s v="GEN O M: OTHER"/>
    <s v="P42100: GENERATION"/>
    <n v="167073"/>
    <n v="149258"/>
    <n v="149726"/>
    <n v="156154"/>
    <n v="154119"/>
    <n v="145592"/>
    <n v="159473"/>
    <n v="162700"/>
    <n v="157423"/>
    <n v="169735"/>
    <n v="131232"/>
    <n v="144162"/>
    <n v="1846645"/>
    <n v="0"/>
    <n v="1384983.75"/>
  </r>
  <r>
    <s v="PPLETO: TOTAL OPERATING EXPENSE"/>
    <m/>
    <n v="506100"/>
    <s v="MISC STM PWR EXP"/>
    <x v="1"/>
    <s v="0321 - TRIMBLE COUNTY 2 - GENERATION"/>
    <x v="3"/>
    <s v="PNTL: TOTAL NON-LABOR"/>
    <s v="MA40LGE"/>
    <s v="MASS ALLOC 40 BUDGET"/>
    <s v="GEN O M: OTHER"/>
    <s v="P42100: GENERATION"/>
    <n v="167280"/>
    <n v="168546"/>
    <n v="175677"/>
    <n v="216658"/>
    <n v="175677"/>
    <n v="175005"/>
    <n v="171634"/>
    <n v="169295"/>
    <n v="177021"/>
    <n v="177344"/>
    <n v="181052"/>
    <n v="193610"/>
    <n v="2148798"/>
    <n v="0"/>
    <n v="1611598.5"/>
  </r>
  <r>
    <s v="PPLETO: TOTAL OPERATING EXPENSE"/>
    <m/>
    <n v="502100"/>
    <s v="STM EXP(EX SDRS.SPP)"/>
    <x v="1"/>
    <s v="0321 - TRIMBLE COUNTY 2 - GENERATION"/>
    <x v="9"/>
    <s v="PLTL: TOTAL LABOR"/>
    <s v="MA41KU"/>
    <s v="MA41KU TC2"/>
    <s v="OTHER"/>
    <s v="P42100: GENERATION"/>
    <n v="167310"/>
    <n v="149563"/>
    <n v="149921"/>
    <n v="156352"/>
    <n v="154306"/>
    <n v="145754"/>
    <n v="159657"/>
    <n v="163013"/>
    <n v="157619"/>
    <n v="170058"/>
    <n v="131265"/>
    <n v="144192"/>
    <n v="1849011"/>
    <n v="0"/>
    <n v="1386758.25"/>
  </r>
  <r>
    <s v="PPLETO: TOTAL OPERATING EXPENSE"/>
    <m/>
    <n v="512100"/>
    <s v="MTCE-BOILER PLANT"/>
    <x v="1"/>
    <s v="0311 - TRIMBLE COUNTY 1 - GENERATION"/>
    <x v="8"/>
    <s v="PNTL: TOTAL NON-LABOR"/>
    <s v="MA40LGE"/>
    <s v="MASS ALLOC 40 BUDGET"/>
    <s v="GEN O M: OTHER"/>
    <s v="P42100: GENERATION"/>
    <n v="167404"/>
    <n v="146694"/>
    <n v="139829"/>
    <n v="131327"/>
    <n v="198542"/>
    <n v="66263"/>
    <n v="275370"/>
    <n v="154116"/>
    <n v="153014"/>
    <n v="165107"/>
    <n v="140179"/>
    <n v="168797"/>
    <n v="1906642"/>
    <n v="1429981.5"/>
    <n v="0"/>
  </r>
  <r>
    <s v="PPLETO: TOTAL OPERATING EXPENSE"/>
    <m/>
    <n v="502100"/>
    <s v="STM EXP(EX SDRS.SPP)"/>
    <x v="1"/>
    <s v="0321 - TRIMBLE COUNTY 2 - GENERATION"/>
    <x v="5"/>
    <s v="PLTL: TOTAL LABOR"/>
    <s v="MA40LGE"/>
    <s v="MASS ALLOC 40 BUDGET"/>
    <s v="GEN O M: OTHER"/>
    <s v="P42100: GENERATION"/>
    <n v="168111"/>
    <n v="167185"/>
    <n v="183915"/>
    <n v="172974"/>
    <n v="164180"/>
    <n v="171199"/>
    <n v="168393"/>
    <n v="180470"/>
    <n v="174407"/>
    <n v="172262"/>
    <n v="164230"/>
    <n v="161889"/>
    <n v="2049217"/>
    <n v="0"/>
    <n v="1536912.75"/>
  </r>
  <r>
    <s v="PPLETO: TOTAL OPERATING EXPENSE"/>
    <m/>
    <n v="512100"/>
    <s v="MTCE-BOILER PLANT"/>
    <x v="1"/>
    <s v="0311 - TRIMBLE COUNTY 1 - GENERATION"/>
    <x v="9"/>
    <s v="PNTL: TOTAL NON-LABOR"/>
    <s v="MA40LGE"/>
    <s v="MASS ALLOC 40 BUDGET"/>
    <s v="GEN O M: OTHER"/>
    <s v="P42100: GENERATION"/>
    <n v="168684"/>
    <n v="147974"/>
    <n v="141109"/>
    <n v="132607"/>
    <n v="199823"/>
    <n v="76008"/>
    <n v="310913"/>
    <n v="165474"/>
    <n v="164371"/>
    <n v="176464"/>
    <n v="212002"/>
    <n v="180154"/>
    <n v="2075584"/>
    <n v="1556688"/>
    <n v="0"/>
  </r>
  <r>
    <s v="PPLETO: TOTAL OPERATING EXPENSE"/>
    <m/>
    <n v="501090"/>
    <s v="FUEL HANDLING"/>
    <x v="1"/>
    <s v="0301 - TRIMBLE COUNTY COMMON-GENERATION"/>
    <x v="1"/>
    <s v="PNTL: TOTAL NON-LABOR"/>
    <s v="TCCHOPS"/>
    <s v="TC COAL HANDLING OPERATIONS"/>
    <s v="GEN FH: FUEL HANDLING"/>
    <s v="P42100: GENERATION"/>
    <n v="169068"/>
    <n v="169068"/>
    <n v="169068"/>
    <n v="169068"/>
    <n v="169068"/>
    <n v="169068"/>
    <n v="169068"/>
    <n v="169068"/>
    <n v="169068"/>
    <n v="169068"/>
    <n v="169068"/>
    <n v="169068"/>
    <n v="2028819"/>
    <n v="613478.973763071"/>
    <n v="908135.276236929"/>
  </r>
  <r>
    <s v="PPLETO: TOTAL OPERATING EXPENSE"/>
    <m/>
    <n v="500100"/>
    <s v="OPER SUPER/ENG"/>
    <x v="1"/>
    <s v="0321 - TRIMBLE COUNTY 2 - GENERATION"/>
    <x v="2"/>
    <s v="PLTL: TOTAL LABOR"/>
    <s v="MA40LGE"/>
    <s v="MASS ALLOC 40 BUDGET"/>
    <s v="GEN O M: OTHER"/>
    <s v="P42100: GENERATION"/>
    <n v="169449"/>
    <n v="151441"/>
    <n v="150429"/>
    <n v="156526"/>
    <n v="153604"/>
    <n v="144157"/>
    <n v="158191"/>
    <n v="164494"/>
    <n v="158062"/>
    <n v="171607"/>
    <n v="128000"/>
    <n v="137865"/>
    <n v="1843824"/>
    <n v="0"/>
    <n v="1382868"/>
  </r>
  <r>
    <s v="PPLETO: TOTAL OPERATING EXPENSE"/>
    <m/>
    <n v="510100"/>
    <s v="MTCE SUPER/ENG - STEAM"/>
    <x v="1"/>
    <s v="0321 - TRIMBLE COUNTY 2 - GENERATION"/>
    <x v="1"/>
    <s v="PLTL: TOTAL LABOR"/>
    <s v="MA41KU"/>
    <s v="MA41KU TC2"/>
    <s v="OTHER"/>
    <s v="P42100: GENERATION"/>
    <n v="170507"/>
    <n v="153047"/>
    <n v="151845"/>
    <n v="158391"/>
    <n v="155924"/>
    <n v="146722"/>
    <n v="161179"/>
    <n v="166855"/>
    <n v="159846"/>
    <n v="174185"/>
    <n v="129998"/>
    <n v="142161"/>
    <n v="1870659"/>
    <n v="0"/>
    <n v="1402994.25"/>
  </r>
  <r>
    <s v="PPLETO: TOTAL OPERATING EXPENSE"/>
    <m/>
    <n v="512100"/>
    <s v="MTCE-BOILER PLANT"/>
    <x v="1"/>
    <s v="0311 - TRIMBLE COUNTY 1 - GENERATION"/>
    <x v="7"/>
    <s v="PLTL: TOTAL LABOR"/>
    <s v="MA40LGE"/>
    <s v="MASS ALLOC 40 BUDGET"/>
    <s v="GEN O M: OTHER"/>
    <s v="P42100: GENERATION"/>
    <n v="170785"/>
    <n v="161319"/>
    <n v="115505"/>
    <n v="88717"/>
    <n v="172696"/>
    <n v="165884"/>
    <n v="153724"/>
    <n v="182444"/>
    <n v="158361"/>
    <n v="-14035"/>
    <n v="158955"/>
    <n v="136686"/>
    <n v="1651041"/>
    <n v="1238280.75"/>
    <n v="0"/>
  </r>
  <r>
    <s v="PPLETO: TOTAL OPERATING EXPENSE"/>
    <m/>
    <n v="506100"/>
    <s v="MISC STM PWR EXP"/>
    <x v="1"/>
    <s v="0321 - TRIMBLE COUNTY 2 - GENERATION"/>
    <x v="4"/>
    <s v="PNTL: TOTAL NON-LABOR"/>
    <s v="MA40LGE"/>
    <s v="MASS ALLOC 40 BUDGET"/>
    <s v="GEN O M: OTHER"/>
    <s v="P42100: GENERATION"/>
    <n v="171165"/>
    <n v="172467"/>
    <n v="179815"/>
    <n v="222026"/>
    <n v="179815"/>
    <n v="179123"/>
    <n v="175647"/>
    <n v="173241"/>
    <n v="181199"/>
    <n v="181529"/>
    <n v="185351"/>
    <n v="198285"/>
    <n v="2199665"/>
    <n v="0"/>
    <n v="1649748.75"/>
  </r>
  <r>
    <s v="PPLETO: TOTAL OPERATING EXPENSE"/>
    <m/>
    <n v="512100"/>
    <s v="MTCE-BOILER PLANT"/>
    <x v="1"/>
    <s v="0301 - TRIMBLE COUNTY COMMON-GENERATION"/>
    <x v="6"/>
    <s v="PNTL: TOTAL NON-LABOR"/>
    <s v="TC-BL-"/>
    <s v="Boiler - 002650"/>
    <s v="GEN MTC: BOILER"/>
    <s v="P42100: GENERATION"/>
    <n v="171809"/>
    <n v="171809"/>
    <n v="171809"/>
    <n v="171809"/>
    <n v="171809"/>
    <n v="171809"/>
    <n v="171809"/>
    <n v="171809"/>
    <n v="171809"/>
    <n v="171809"/>
    <n v="171809"/>
    <n v="171809"/>
    <n v="2061708"/>
    <n v="623424.025523772"/>
    <n v="922856.974476228"/>
  </r>
  <r>
    <s v="PPLETO: TOTAL OPERATING EXPENSE"/>
    <m/>
    <n v="502100"/>
    <s v="STM EXP(EX SDRS.SPP)"/>
    <x v="1"/>
    <s v="0321 - TRIMBLE COUNTY 2 - GENERATION"/>
    <x v="6"/>
    <s v="PLTL: TOTAL LABOR"/>
    <s v="MA40LGE"/>
    <s v="MASS ALLOC 40 BUDGET"/>
    <s v="GEN O M: OTHER"/>
    <s v="P42100: GENERATION"/>
    <n v="172250"/>
    <n v="171307"/>
    <n v="188392"/>
    <n v="169874"/>
    <n v="174935"/>
    <n v="174947"/>
    <n v="164797"/>
    <n v="194127"/>
    <n v="180819"/>
    <n v="176131"/>
    <n v="170250"/>
    <n v="157643"/>
    <n v="2095473"/>
    <n v="0"/>
    <n v="1571604.75"/>
  </r>
  <r>
    <s v="PPLETO: TOTAL OPERATING EXPENSE"/>
    <m/>
    <n v="502100"/>
    <s v="STM EXP(EX SDRS.SPP)"/>
    <x v="1"/>
    <s v="0321 - TRIMBLE COUNTY 2 - GENERATION"/>
    <x v="0"/>
    <s v="PLTL: TOTAL LABOR"/>
    <s v="MA41KU"/>
    <s v="MA41KU TC2"/>
    <s v="OTHER"/>
    <s v="P42100: GENERATION"/>
    <n v="172330"/>
    <n v="154050"/>
    <n v="154419"/>
    <n v="161042"/>
    <n v="158935"/>
    <n v="150126"/>
    <n v="164447"/>
    <n v="167903"/>
    <n v="162348"/>
    <n v="175160"/>
    <n v="135203"/>
    <n v="148517"/>
    <n v="1904481"/>
    <n v="0"/>
    <n v="1428360.75"/>
  </r>
  <r>
    <s v="PPLETO: TOTAL OPERATING EXPENSE"/>
    <m/>
    <n v="512100"/>
    <s v="MTCE-BOILER PLANT"/>
    <x v="1"/>
    <s v="0311 - TRIMBLE COUNTY 1 - GENERATION"/>
    <x v="0"/>
    <s v="PNTL: TOTAL NON-LABOR"/>
    <s v="MA40LGE"/>
    <s v="MASS ALLOC 40 BUDGET"/>
    <s v="GEN O M: OTHER"/>
    <s v="P42100: GENERATION"/>
    <n v="173491"/>
    <n v="152143"/>
    <n v="145084"/>
    <n v="136388"/>
    <n v="205356"/>
    <n v="78026"/>
    <n v="319913"/>
    <n v="170212"/>
    <n v="169008"/>
    <n v="181432"/>
    <n v="218102"/>
    <n v="185303"/>
    <n v="2134459"/>
    <n v="1600844.25"/>
    <n v="0"/>
  </r>
  <r>
    <s v="PPLETO: TOTAL OPERATING EXPENSE"/>
    <m/>
    <n v="501090"/>
    <s v="FUEL HANDLING"/>
    <x v="1"/>
    <s v="0301 - TRIMBLE COUNTY COMMON-GENERATION"/>
    <x v="2"/>
    <s v="PNTL: TOTAL NON-LABOR"/>
    <s v="TCCHOPS"/>
    <s v="TC COAL HANDLING OPERATIONS"/>
    <s v="GEN FH: FUEL HANDLING"/>
    <s v="P42100: GENERATION"/>
    <n v="174136"/>
    <n v="174136"/>
    <n v="174136"/>
    <n v="174136"/>
    <n v="174136"/>
    <n v="174136"/>
    <n v="174136"/>
    <n v="174136"/>
    <n v="174136"/>
    <n v="174136"/>
    <n v="174136"/>
    <n v="174136"/>
    <n v="2089631"/>
    <n v="631867.44673797896"/>
    <n v="935355.80326202104"/>
  </r>
  <r>
    <s v="PPLETO: TOTAL OPERATING EXPENSE"/>
    <m/>
    <n v="500100"/>
    <s v="OPER SUPER/ENG"/>
    <x v="1"/>
    <s v="0321 - TRIMBLE COUNTY 2 - GENERATION"/>
    <x v="3"/>
    <s v="PLTL: TOTAL LABOR"/>
    <s v="MA40LGE"/>
    <s v="MASS ALLOC 40 BUDGET"/>
    <s v="GEN O M: OTHER"/>
    <s v="P42100: GENERATION"/>
    <n v="174535"/>
    <n v="155986"/>
    <n v="154944"/>
    <n v="161225"/>
    <n v="158215"/>
    <n v="148485"/>
    <n v="162939"/>
    <n v="169431"/>
    <n v="162807"/>
    <n v="176758"/>
    <n v="131842"/>
    <n v="142003"/>
    <n v="1899171"/>
    <n v="0"/>
    <n v="1424378.25"/>
  </r>
  <r>
    <s v="PPLETO: TOTAL OPERATING EXPENSE"/>
    <m/>
    <n v="510100"/>
    <s v="MTCE SUPER/ENG - STEAM"/>
    <x v="1"/>
    <s v="0321 - TRIMBLE COUNTY 2 - GENERATION"/>
    <x v="2"/>
    <s v="PLTL: TOTAL LABOR"/>
    <s v="MA41KU"/>
    <s v="MA41KU TC2"/>
    <s v="OTHER"/>
    <s v="P42100: GENERATION"/>
    <n v="175618"/>
    <n v="157634"/>
    <n v="156396"/>
    <n v="163139"/>
    <n v="160598"/>
    <n v="151120"/>
    <n v="166010"/>
    <n v="171856"/>
    <n v="164638"/>
    <n v="179406"/>
    <n v="133894"/>
    <n v="146422"/>
    <n v="1926731"/>
    <n v="0"/>
    <n v="1445048.25"/>
  </r>
  <r>
    <s v="PPLETO: TOTAL OPERATING EXPENSE"/>
    <m/>
    <n v="512100"/>
    <s v="MTCE-BOILER PLANT"/>
    <x v="1"/>
    <s v="0301 - TRIMBLE COUNTY COMMON-GENERATION"/>
    <x v="7"/>
    <s v="PNTL: TOTAL NON-LABOR"/>
    <s v="TC-BL-"/>
    <s v="Boiler - 002650"/>
    <s v="GEN MTC: BOILER"/>
    <s v="P42100: GENERATION"/>
    <n v="177307"/>
    <n v="177307"/>
    <n v="177307"/>
    <n v="177307"/>
    <n v="177307"/>
    <n v="177307"/>
    <n v="177307"/>
    <n v="177307"/>
    <n v="177307"/>
    <n v="177307"/>
    <n v="177307"/>
    <n v="177307"/>
    <n v="2127684"/>
    <n v="643374.00074235594"/>
    <n v="952388.99925764406"/>
  </r>
  <r>
    <s v="PPLETO: TOTAL OPERATING EXPENSE"/>
    <m/>
    <n v="502100"/>
    <s v="STM EXP(EX SDRS.SPP)"/>
    <x v="1"/>
    <s v="0321 - TRIMBLE COUNTY 2 - GENERATION"/>
    <x v="1"/>
    <s v="PLTL: TOTAL LABOR"/>
    <s v="MA41KU"/>
    <s v="MA41KU TC2"/>
    <s v="OTHER"/>
    <s v="P42100: GENERATION"/>
    <n v="177500"/>
    <n v="158672"/>
    <n v="159052"/>
    <n v="165873"/>
    <n v="163703"/>
    <n v="154630"/>
    <n v="169380"/>
    <n v="172940"/>
    <n v="167218"/>
    <n v="180415"/>
    <n v="139260"/>
    <n v="152973"/>
    <n v="1961616"/>
    <n v="0"/>
    <n v="1471212"/>
  </r>
  <r>
    <s v="PPLETO: TOTAL OPERATING EXPENSE"/>
    <m/>
    <n v="512100"/>
    <s v="MTCE-BOILER PLANT"/>
    <x v="1"/>
    <s v="0311 - TRIMBLE COUNTY 1 - GENERATION"/>
    <x v="1"/>
    <s v="PNTL: TOTAL NON-LABOR"/>
    <s v="MA40LGE"/>
    <s v="MASS ALLOC 40 BUDGET"/>
    <s v="GEN O M: OTHER"/>
    <s v="P42100: GENERATION"/>
    <n v="178437"/>
    <n v="156431"/>
    <n v="149173"/>
    <n v="140278"/>
    <n v="211046"/>
    <n v="80100"/>
    <n v="329176"/>
    <n v="175088"/>
    <n v="173779"/>
    <n v="186543"/>
    <n v="224380"/>
    <n v="190602"/>
    <n v="2195032"/>
    <n v="1646274"/>
    <n v="0"/>
  </r>
  <r>
    <s v="PPLETO: TOTAL OPERATING EXPENSE"/>
    <m/>
    <n v="510100"/>
    <s v="MTCE SUPER/ENG - STEAM"/>
    <x v="1"/>
    <s v="0321 - TRIMBLE COUNTY 2 - GENERATION"/>
    <x v="8"/>
    <s v="PLTL: TOTAL LABOR"/>
    <s v="MA40LGE"/>
    <s v="MASS ALLOC 40 BUDGET"/>
    <s v="GEN O M: OTHER"/>
    <s v="P42100: GENERATION"/>
    <n v="178729"/>
    <n v="169818"/>
    <n v="159193"/>
    <n v="166166"/>
    <n v="173093"/>
    <n v="144625"/>
    <n v="169326"/>
    <n v="175061"/>
    <n v="158256"/>
    <n v="182808"/>
    <n v="145885"/>
    <n v="140283"/>
    <n v="1963243"/>
    <n v="0"/>
    <n v="1472432.25"/>
  </r>
  <r>
    <s v="PPLETO: TOTAL OPERATING EXPENSE"/>
    <m/>
    <n v="501090"/>
    <s v="FUEL HANDLING"/>
    <x v="1"/>
    <s v="0301 - TRIMBLE COUNTY COMMON-GENERATION"/>
    <x v="3"/>
    <s v="PNTL: TOTAL NON-LABOR"/>
    <s v="TCCHOPS"/>
    <s v="TC COAL HANDLING OPERATIONS"/>
    <s v="GEN FH: FUEL HANDLING"/>
    <s v="P42100: GENERATION"/>
    <n v="179363"/>
    <n v="179363"/>
    <n v="179363"/>
    <n v="179363"/>
    <n v="179363"/>
    <n v="179363"/>
    <n v="179363"/>
    <n v="179363"/>
    <n v="179363"/>
    <n v="179363"/>
    <n v="179363"/>
    <n v="179363"/>
    <n v="2152357"/>
    <n v="650834.67945231299"/>
    <n v="963433.07054768701"/>
  </r>
  <r>
    <s v="PPLETO: TOTAL OPERATING EXPENSE"/>
    <m/>
    <n v="500100"/>
    <s v="OPER SUPER/ENG"/>
    <x v="1"/>
    <s v="0321 - TRIMBLE COUNTY 2 - GENERATION"/>
    <x v="4"/>
    <s v="PLTL: TOTAL LABOR"/>
    <s v="MA40LGE"/>
    <s v="MASS ALLOC 40 BUDGET"/>
    <s v="GEN O M: OTHER"/>
    <s v="P42100: GENERATION"/>
    <n v="179777"/>
    <n v="160671"/>
    <n v="159598"/>
    <n v="166067"/>
    <n v="162967"/>
    <n v="152944"/>
    <n v="167833"/>
    <n v="174519"/>
    <n v="167696"/>
    <n v="182066"/>
    <n v="135801"/>
    <n v="146268"/>
    <n v="1956205"/>
    <n v="0"/>
    <n v="1467153.75"/>
  </r>
  <r>
    <s v="PPLETO: TOTAL OPERATING EXPENSE"/>
    <m/>
    <n v="510100"/>
    <s v="MTCE SUPER/ENG - STEAM"/>
    <x v="1"/>
    <s v="0301 - TRIMBLE COUNTY COMMON-GENERATION"/>
    <x v="6"/>
    <s v="PLTL: TOTAL LABOR"/>
    <s v="TCOPSLABR"/>
    <s v="TC Operations Labor"/>
    <s v="GEN OPS: PLANT OPERATION"/>
    <s v="P42100: GENERATION"/>
    <n v="180452"/>
    <n v="181199"/>
    <n v="198327"/>
    <n v="177215"/>
    <n v="182548"/>
    <n v="182393"/>
    <n v="170657"/>
    <n v="206027"/>
    <n v="189481"/>
    <n v="185696"/>
    <n v="175560"/>
    <n v="159715"/>
    <n v="2189269"/>
    <n v="661996.21524212102"/>
    <n v="979955.53475787898"/>
  </r>
  <r>
    <s v="PPLETO: TOTAL OPERATING EXPENSE"/>
    <m/>
    <n v="510100"/>
    <s v="MTCE SUPER/ENG - STEAM"/>
    <x v="1"/>
    <s v="0321 - TRIMBLE COUNTY 2 - GENERATION"/>
    <x v="3"/>
    <s v="PLTL: TOTAL LABOR"/>
    <s v="MA41KU"/>
    <s v="MA41KU TC2"/>
    <s v="OTHER"/>
    <s v="P42100: GENERATION"/>
    <n v="180889"/>
    <n v="162366"/>
    <n v="161091"/>
    <n v="168036"/>
    <n v="165419"/>
    <n v="155656"/>
    <n v="170993"/>
    <n v="177015"/>
    <n v="169580"/>
    <n v="184791"/>
    <n v="137914"/>
    <n v="150817"/>
    <n v="1984567"/>
    <n v="0"/>
    <n v="1488425.25"/>
  </r>
  <r>
    <s v="PPLETO: TOTAL OPERATING EXPENSE"/>
    <m/>
    <n v="502100"/>
    <s v="STM EXP(EX SDRS.SPP)"/>
    <x v="1"/>
    <s v="0321 - TRIMBLE COUNTY 2 - GENERATION"/>
    <x v="2"/>
    <s v="PLTL: TOTAL LABOR"/>
    <s v="MA41KU"/>
    <s v="MA41KU TC2"/>
    <s v="OTHER"/>
    <s v="P42100: GENERATION"/>
    <n v="182820"/>
    <n v="163428"/>
    <n v="163819"/>
    <n v="170845"/>
    <n v="168610"/>
    <n v="159265"/>
    <n v="174457"/>
    <n v="178124"/>
    <n v="172230"/>
    <n v="185823"/>
    <n v="143434"/>
    <n v="157558"/>
    <n v="2020414"/>
    <n v="0"/>
    <n v="1515310.5"/>
  </r>
  <r>
    <s v="PPLETO: TOTAL OPERATING EXPENSE"/>
    <m/>
    <n v="510100"/>
    <s v="MTCE SUPER/ENG - STEAM"/>
    <x v="1"/>
    <s v="0321 - TRIMBLE COUNTY 2 - GENERATION"/>
    <x v="9"/>
    <s v="PLTL: TOTAL LABOR"/>
    <s v="MA40LGE"/>
    <s v="MASS ALLOC 40 BUDGET"/>
    <s v="GEN O M: OTHER"/>
    <s v="P42100: GENERATION"/>
    <n v="183242"/>
    <n v="164462"/>
    <n v="163176"/>
    <n v="170281"/>
    <n v="167676"/>
    <n v="157789"/>
    <n v="173415"/>
    <n v="179427"/>
    <n v="171839"/>
    <n v="187350"/>
    <n v="139734"/>
    <n v="153107"/>
    <n v="2011498"/>
    <n v="0"/>
    <n v="1508623.5"/>
  </r>
  <r>
    <s v="PPLETO: TOTAL OPERATING EXPENSE"/>
    <m/>
    <n v="512100"/>
    <s v="MTCE-BOILER PLANT"/>
    <x v="1"/>
    <s v="0311 - TRIMBLE COUNTY 1 - GENERATION"/>
    <x v="2"/>
    <s v="PNTL: TOTAL NON-LABOR"/>
    <s v="MA40LGE"/>
    <s v="MASS ALLOC 40 BUDGET"/>
    <s v="GEN O M: OTHER"/>
    <s v="P42100: GENERATION"/>
    <n v="183521"/>
    <n v="160839"/>
    <n v="153377"/>
    <n v="144277"/>
    <n v="216893"/>
    <n v="82229"/>
    <n v="338702"/>
    <n v="180102"/>
    <n v="178683"/>
    <n v="191796"/>
    <n v="230836"/>
    <n v="196050"/>
    <n v="2257304"/>
    <n v="1692978"/>
    <n v="0"/>
  </r>
  <r>
    <s v="PPLETO: TOTAL OPERATING EXPENSE"/>
    <m/>
    <n v="512100"/>
    <s v="MTCE-BOILER PLANT"/>
    <x v="1"/>
    <s v="0311 - TRIMBLE COUNTY 1 - GENERATION"/>
    <x v="8"/>
    <s v="PLTL: TOTAL LABOR"/>
    <s v="MA40LGE"/>
    <s v="MASS ALLOC 40 BUDGET"/>
    <s v="GEN O M: OTHER"/>
    <s v="P42100: GENERATION"/>
    <n v="184141"/>
    <n v="174254"/>
    <n v="164924"/>
    <n v="-21896"/>
    <n v="179010"/>
    <n v="150959"/>
    <n v="175556"/>
    <n v="179767"/>
    <n v="164167"/>
    <n v="187521"/>
    <n v="153181"/>
    <n v="148514"/>
    <n v="1840099"/>
    <n v="1380074.25"/>
    <n v="0"/>
  </r>
  <r>
    <s v="PPLETO: TOTAL OPERATING EXPENSE"/>
    <m/>
    <n v="501090"/>
    <s v="FUEL HANDLING"/>
    <x v="1"/>
    <s v="0301 - TRIMBLE COUNTY COMMON-GENERATION"/>
    <x v="4"/>
    <s v="PNTL: TOTAL NON-LABOR"/>
    <s v="TCCHOPS"/>
    <s v="TC COAL HANDLING OPERATIONS"/>
    <s v="GEN FH: FUEL HANDLING"/>
    <s v="P42100: GENERATION"/>
    <n v="184750"/>
    <n v="184750"/>
    <n v="184750"/>
    <n v="184750"/>
    <n v="184750"/>
    <n v="184750"/>
    <n v="184750"/>
    <n v="184750"/>
    <n v="184750"/>
    <n v="184750"/>
    <n v="184750"/>
    <n v="184750"/>
    <n v="2216994"/>
    <n v="670379.76475914603"/>
    <n v="992365.73524085397"/>
  </r>
  <r>
    <s v="PPLETO: TOTAL OPERATING EXPENSE"/>
    <m/>
    <n v="512100"/>
    <s v="MTCE-BOILER PLANT"/>
    <x v="1"/>
    <s v="0321 - TRIMBLE COUNTY 2 - GENERATION"/>
    <x v="5"/>
    <s v="PLTL: TOTAL LABOR"/>
    <s v="MA41KU"/>
    <s v="MA41KU TC2"/>
    <s v="OTHER"/>
    <s v="P42100: GENERATION"/>
    <n v="186064"/>
    <n v="185437"/>
    <n v="203627"/>
    <n v="289299"/>
    <n v="181431"/>
    <n v="189245"/>
    <n v="185963"/>
    <n v="200038"/>
    <n v="86480"/>
    <n v="84289"/>
    <n v="181174"/>
    <n v="177890"/>
    <n v="2150936"/>
    <n v="0"/>
    <n v="1613202"/>
  </r>
  <r>
    <s v="PPLETO: TOTAL OPERATING EXPENSE"/>
    <m/>
    <n v="510100"/>
    <s v="MTCE SUPER/ENG - STEAM"/>
    <x v="1"/>
    <s v="0321 - TRIMBLE COUNTY 2 - GENERATION"/>
    <x v="4"/>
    <s v="PLTL: TOTAL LABOR"/>
    <s v="MA41KU"/>
    <s v="MA41KU TC2"/>
    <s v="OTHER"/>
    <s v="P42100: GENERATION"/>
    <n v="186322"/>
    <n v="167242"/>
    <n v="165929"/>
    <n v="173082"/>
    <n v="170387"/>
    <n v="160331"/>
    <n v="176128"/>
    <n v="182331"/>
    <n v="174672"/>
    <n v="190341"/>
    <n v="142055"/>
    <n v="155347"/>
    <n v="2044165"/>
    <n v="0"/>
    <n v="1533123.75"/>
  </r>
  <r>
    <s v="PPLETO: TOTAL OPERATING EXPENSE"/>
    <m/>
    <n v="502100"/>
    <s v="STM EXP(EX SDRS.SPP)"/>
    <x v="1"/>
    <s v="0321 - TRIMBLE COUNTY 2 - GENERATION"/>
    <x v="7"/>
    <s v="PLTL: TOTAL LABOR"/>
    <s v="MA40LGE"/>
    <s v="MASS ALLOC 40 BUDGET"/>
    <s v="GEN O M: OTHER"/>
    <s v="P42100: GENERATION"/>
    <n v="186897"/>
    <n v="176132"/>
    <n v="193665"/>
    <n v="164634"/>
    <n v="189240"/>
    <n v="181835"/>
    <n v="168775"/>
    <n v="199312"/>
    <n v="173450"/>
    <n v="190455"/>
    <n v="174677"/>
    <n v="151165"/>
    <n v="2150238"/>
    <n v="0"/>
    <n v="1612678.5"/>
  </r>
  <r>
    <s v="PPLETO: TOTAL OPERATING EXPENSE"/>
    <m/>
    <n v="502100"/>
    <s v="STM EXP(EX SDRS.SPP)"/>
    <x v="1"/>
    <s v="0321 - TRIMBLE COUNTY 2 - GENERATION"/>
    <x v="3"/>
    <s v="PLTL: TOTAL LABOR"/>
    <s v="MA41KU"/>
    <s v="MA41KU TC2"/>
    <s v="OTHER"/>
    <s v="P42100: GENERATION"/>
    <n v="188308"/>
    <n v="168334"/>
    <n v="168737"/>
    <n v="175974"/>
    <n v="173672"/>
    <n v="164046"/>
    <n v="179694"/>
    <n v="183471"/>
    <n v="177400"/>
    <n v="191401"/>
    <n v="147739"/>
    <n v="162288"/>
    <n v="2081062"/>
    <n v="0"/>
    <n v="1560796.5"/>
  </r>
  <r>
    <s v="PPLETO: TOTAL OPERATING EXPENSE"/>
    <m/>
    <n v="512100"/>
    <s v="MTCE-BOILER PLANT"/>
    <x v="1"/>
    <s v="0311 - TRIMBLE COUNTY 1 - GENERATION"/>
    <x v="9"/>
    <s v="PLTL: TOTAL LABOR"/>
    <s v="MA40LGE"/>
    <s v="MASS ALLOC 40 BUDGET"/>
    <s v="GEN O M: OTHER"/>
    <s v="P42100: GENERATION"/>
    <n v="188733"/>
    <n v="107565"/>
    <n v="107467"/>
    <n v="176064"/>
    <n v="173580"/>
    <n v="163839"/>
    <n v="179398"/>
    <n v="184005"/>
    <n v="-22005"/>
    <n v="-7682"/>
    <n v="147066"/>
    <n v="160793"/>
    <n v="1558822"/>
    <n v="1169116.5"/>
    <n v="0"/>
  </r>
  <r>
    <s v="PPLETO: TOTAL OPERATING EXPENSE"/>
    <m/>
    <n v="512100"/>
    <s v="MTCE-BOILER PLANT"/>
    <x v="1"/>
    <s v="0321 - TRIMBLE COUNTY 2 - GENERATION"/>
    <x v="6"/>
    <s v="PLTL: TOTAL LABOR"/>
    <s v="MA41KU"/>
    <s v="MA41KU TC2"/>
    <s v="OTHER"/>
    <s v="P42100: GENERATION"/>
    <n v="188737"/>
    <n v="188196"/>
    <n v="206500"/>
    <n v="334142"/>
    <n v="191416"/>
    <n v="191423"/>
    <n v="180051"/>
    <n v="213145"/>
    <n v="198109"/>
    <n v="193221"/>
    <n v="185836"/>
    <n v="171174"/>
    <n v="2441949"/>
    <n v="0"/>
    <n v="1831461.75"/>
  </r>
  <r>
    <s v="PPLETO: TOTAL OPERATING EXPENSE"/>
    <m/>
    <n v="510100"/>
    <s v="MTCE SUPER/ENG - STEAM"/>
    <x v="1"/>
    <s v="0321 - TRIMBLE COUNTY 2 - GENERATION"/>
    <x v="0"/>
    <s v="PLTL: TOTAL LABOR"/>
    <s v="MA40LGE"/>
    <s v="MASS ALLOC 40 BUDGET"/>
    <s v="GEN O M: OTHER"/>
    <s v="P42100: GENERATION"/>
    <n v="188739"/>
    <n v="169396"/>
    <n v="168071"/>
    <n v="175389"/>
    <n v="172706"/>
    <n v="162523"/>
    <n v="178617"/>
    <n v="184810"/>
    <n v="176994"/>
    <n v="192971"/>
    <n v="143926"/>
    <n v="157701"/>
    <n v="2071842"/>
    <n v="0"/>
    <n v="1553881.5"/>
  </r>
  <r>
    <s v="PPLETO: TOTAL OPERATING EXPENSE"/>
    <m/>
    <n v="512100"/>
    <s v="MTCE-BOILER PLANT"/>
    <x v="1"/>
    <s v="0311 - TRIMBLE COUNTY 1 - GENERATION"/>
    <x v="3"/>
    <s v="PNTL: TOTAL NON-LABOR"/>
    <s v="MA40LGE"/>
    <s v="MASS ALLOC 40 BUDGET"/>
    <s v="GEN O M: OTHER"/>
    <s v="P42100: GENERATION"/>
    <n v="188759"/>
    <n v="165379"/>
    <n v="157706"/>
    <n v="148397"/>
    <n v="222912"/>
    <n v="84418"/>
    <n v="348519"/>
    <n v="185267"/>
    <n v="183733"/>
    <n v="197206"/>
    <n v="237488"/>
    <n v="201662"/>
    <n v="2321448"/>
    <n v="1741086"/>
    <n v="0"/>
  </r>
  <r>
    <s v="PPLETO: TOTAL OPERATING EXPENSE"/>
    <m/>
    <n v="510100"/>
    <s v="MTCE SUPER/ENG - STEAM"/>
    <x v="1"/>
    <s v="0301 - TRIMBLE COUNTY COMMON-GENERATION"/>
    <x v="5"/>
    <s v="PLTL: TOTAL LABOR"/>
    <s v="TCOPSLABR"/>
    <s v="TC Operations Labor"/>
    <s v="GEN OPS: PLANT OPERATION"/>
    <s v="P42100: GENERATION"/>
    <n v="189267"/>
    <n v="189974"/>
    <n v="207102"/>
    <n v="194105"/>
    <n v="183653"/>
    <n v="191463"/>
    <n v="178531"/>
    <n v="195040"/>
    <n v="186508"/>
    <n v="185409"/>
    <n v="172752"/>
    <n v="167934"/>
    <n v="2241737"/>
    <n v="677861.61023073294"/>
    <n v="1003441.1397692671"/>
  </r>
  <r>
    <s v="PPLETO: TOTAL OPERATING EXPENSE"/>
    <m/>
    <n v="510100"/>
    <s v="MTCE SUPER/ENG - STEAM"/>
    <x v="1"/>
    <s v="0301 - TRIMBLE COUNTY COMMON-GENERATION"/>
    <x v="7"/>
    <s v="PLTL: TOTAL LABOR"/>
    <s v="TCOPSLABR"/>
    <s v="TC Operations Labor"/>
    <s v="GEN OPS: PLANT OPERATION"/>
    <s v="P42100: GENERATION"/>
    <n v="191557"/>
    <n v="181663"/>
    <n v="198848"/>
    <n v="167010"/>
    <n v="193660"/>
    <n v="185515"/>
    <n v="171080"/>
    <n v="206583"/>
    <n v="176653"/>
    <n v="196826"/>
    <n v="175987"/>
    <n v="149459"/>
    <n v="2194839"/>
    <n v="663680.48470325093"/>
    <n v="982448.76529674907"/>
  </r>
  <r>
    <s v="PPLETO: TOTAL OPERATING EXPENSE"/>
    <m/>
    <n v="512100"/>
    <s v="MTCE-BOILER PLANT"/>
    <x v="1"/>
    <s v="0301 - TRIMBLE COUNTY COMMON-GENERATION"/>
    <x v="5"/>
    <s v="PNTL: TOTAL NON-LABOR"/>
    <s v="TC000CHG"/>
    <s v="Coal Handling - 002650"/>
    <s v="GEN MTC: FUEL HANDLING"/>
    <s v="P42100: GENERATION"/>
    <n v="193838"/>
    <n v="87440"/>
    <n v="34032"/>
    <n v="37940"/>
    <n v="27440"/>
    <n v="33532"/>
    <n v="161440"/>
    <n v="193015"/>
    <n v="81146"/>
    <n v="33532"/>
    <n v="77440"/>
    <n v="58532"/>
    <n v="1019326"/>
    <n v="308226.14950373396"/>
    <n v="456268.35049626604"/>
  </r>
  <r>
    <s v="PPLETO: TOTAL OPERATING EXPENSE"/>
    <m/>
    <n v="502100"/>
    <s v="STM EXP(EX SDRS.SPP)"/>
    <x v="1"/>
    <s v="0321 - TRIMBLE COUNTY 2 - GENERATION"/>
    <x v="4"/>
    <s v="PLTL: TOTAL LABOR"/>
    <s v="MA41KU"/>
    <s v="MA41KU TC2"/>
    <s v="OTHER"/>
    <s v="P42100: GENERATION"/>
    <n v="193963"/>
    <n v="173389"/>
    <n v="173804"/>
    <n v="181258"/>
    <n v="178887"/>
    <n v="168972"/>
    <n v="185090"/>
    <n v="188981"/>
    <n v="182728"/>
    <n v="197149"/>
    <n v="152176"/>
    <n v="167161"/>
    <n v="2143558"/>
    <n v="0"/>
    <n v="1607668.5"/>
  </r>
  <r>
    <s v="PPLETO: TOTAL OPERATING EXPENSE"/>
    <m/>
    <n v="512100"/>
    <s v="MTCE-BOILER PLANT"/>
    <x v="1"/>
    <s v="0311 - TRIMBLE COUNTY 1 - GENERATION"/>
    <x v="4"/>
    <s v="PNTL: TOTAL NON-LABOR"/>
    <s v="MA40LGE"/>
    <s v="MASS ALLOC 40 BUDGET"/>
    <s v="GEN O M: OTHER"/>
    <s v="P42100: GENERATION"/>
    <n v="194154"/>
    <n v="170053"/>
    <n v="162163"/>
    <n v="152641"/>
    <n v="229108"/>
    <n v="86670"/>
    <n v="358631"/>
    <n v="190587"/>
    <n v="188933"/>
    <n v="202777"/>
    <n v="244339"/>
    <n v="207442"/>
    <n v="2387497"/>
    <n v="1790622.75"/>
    <n v="0"/>
  </r>
  <r>
    <s v="PPLETO: TOTAL OPERATING EXPENSE"/>
    <m/>
    <n v="512100"/>
    <s v="MTCE-BOILER PLANT"/>
    <x v="1"/>
    <s v="0311 - TRIMBLE COUNTY 1 - GENERATION"/>
    <x v="0"/>
    <s v="PLTL: TOTAL LABOR"/>
    <s v="MA40LGE"/>
    <s v="MASS ALLOC 40 BUDGET"/>
    <s v="GEN O M: OTHER"/>
    <s v="P42100: GENERATION"/>
    <n v="194395"/>
    <n v="110792"/>
    <n v="110691"/>
    <n v="181346"/>
    <n v="178788"/>
    <n v="168754"/>
    <n v="184780"/>
    <n v="189525"/>
    <n v="-22666"/>
    <n v="-7913"/>
    <n v="151478"/>
    <n v="165616"/>
    <n v="1605587"/>
    <n v="1204190.25"/>
    <n v="0"/>
  </r>
  <r>
    <s v="PPLETO: TOTAL OPERATING EXPENSE"/>
    <m/>
    <n v="510100"/>
    <s v="MTCE SUPER/ENG - STEAM"/>
    <x v="1"/>
    <s v="0321 - TRIMBLE COUNTY 2 - GENERATION"/>
    <x v="1"/>
    <s v="PLTL: TOTAL LABOR"/>
    <s v="MA40LGE"/>
    <s v="MASS ALLOC 40 BUDGET"/>
    <s v="GEN O M: OTHER"/>
    <s v="P42100: GENERATION"/>
    <n v="194401"/>
    <n v="174478"/>
    <n v="173113"/>
    <n v="180651"/>
    <n v="177888"/>
    <n v="167398"/>
    <n v="183976"/>
    <n v="190354"/>
    <n v="182303"/>
    <n v="198760"/>
    <n v="148244"/>
    <n v="162432"/>
    <n v="2133998"/>
    <n v="0"/>
    <n v="1600498.5"/>
  </r>
  <r>
    <s v="PPLETO: TOTAL OPERATING EXPENSE"/>
    <m/>
    <n v="505100"/>
    <s v="ELECTRIC SYS OPR"/>
    <x v="1"/>
    <s v="0301 - TRIMBLE COUNTY COMMON-GENERATION"/>
    <x v="5"/>
    <s v="PLTL: TOTAL LABOR"/>
    <s v="TCOPSLABR"/>
    <s v="TC Operations Labor"/>
    <s v="GEN OPS: PLANT OPERATION"/>
    <s v="P42100: GENERATION"/>
    <n v="196584"/>
    <n v="195377"/>
    <n v="215077"/>
    <n v="202357"/>
    <n v="192130"/>
    <n v="200361"/>
    <n v="197131"/>
    <n v="211002"/>
    <n v="204040"/>
    <n v="201440"/>
    <n v="192317"/>
    <n v="189810"/>
    <n v="2397626"/>
    <n v="724999.68599843397"/>
    <n v="1073219.814001566"/>
  </r>
  <r>
    <s v="PPLETO: TOTAL OPERATING EXPENSE"/>
    <m/>
    <n v="512100"/>
    <s v="MTCE-BOILER PLANT"/>
    <x v="1"/>
    <s v="0311 - TRIMBLE COUNTY 1 - GENERATION"/>
    <x v="7"/>
    <s v="PNTL: TOTAL NON-LABOR"/>
    <s v="MA40LGE"/>
    <s v="MASS ALLOC 40 BUDGET"/>
    <s v="GEN O M: OTHER"/>
    <s v="P42100: GENERATION"/>
    <n v="200221"/>
    <n v="179511"/>
    <n v="172645"/>
    <n v="164144"/>
    <n v="231359"/>
    <n v="177684"/>
    <n v="201365"/>
    <n v="197010"/>
    <n v="400799"/>
    <n v="208001"/>
    <n v="182267"/>
    <n v="211288"/>
    <n v="2526295"/>
    <n v="1894721.25"/>
    <n v="0"/>
  </r>
  <r>
    <s v="PPLETO: TOTAL OPERATING EXPENSE"/>
    <m/>
    <n v="512100"/>
    <s v="MTCE-BOILER PLANT"/>
    <x v="1"/>
    <s v="0311 - TRIMBLE COUNTY 1 - GENERATION"/>
    <x v="1"/>
    <s v="PLTL: TOTAL LABOR"/>
    <s v="MA40LGE"/>
    <s v="MASS ALLOC 40 BUDGET"/>
    <s v="GEN O M: OTHER"/>
    <s v="P42100: GENERATION"/>
    <n v="200227"/>
    <n v="114115"/>
    <n v="114012"/>
    <n v="186787"/>
    <n v="184151"/>
    <n v="173817"/>
    <n v="190324"/>
    <n v="195211"/>
    <n v="-23345"/>
    <n v="-8150"/>
    <n v="156022"/>
    <n v="170585"/>
    <n v="1653754"/>
    <n v="1240315.5"/>
    <n v="0"/>
  </r>
  <r>
    <s v="PPLETO: TOTAL OPERATING EXPENSE"/>
    <m/>
    <n v="510100"/>
    <s v="MTCE SUPER/ENG - STEAM"/>
    <x v="1"/>
    <s v="0321 - TRIMBLE COUNTY 2 - GENERATION"/>
    <x v="2"/>
    <s v="PLTL: TOTAL LABOR"/>
    <s v="MA40LGE"/>
    <s v="MASS ALLOC 40 BUDGET"/>
    <s v="GEN O M: OTHER"/>
    <s v="P42100: GENERATION"/>
    <n v="200229"/>
    <n v="179708"/>
    <n v="178302"/>
    <n v="186066"/>
    <n v="183220"/>
    <n v="172416"/>
    <n v="189490"/>
    <n v="196060"/>
    <n v="187768"/>
    <n v="204718"/>
    <n v="152687"/>
    <n v="167300"/>
    <n v="2197963"/>
    <n v="0"/>
    <n v="1648472.25"/>
  </r>
  <r>
    <s v="PPLETO: TOTAL OPERATING EXPENSE"/>
    <m/>
    <n v="505100"/>
    <s v="ELECTRIC SYS OPR"/>
    <x v="1"/>
    <s v="0301 - TRIMBLE COUNTY COMMON-GENERATION"/>
    <x v="6"/>
    <s v="PLTL: TOTAL LABOR"/>
    <s v="TCOPSLABR"/>
    <s v="TC Operations Labor"/>
    <s v="GEN OPS: PLANT OPERATION"/>
    <s v="P42100: GENERATION"/>
    <n v="201385"/>
    <n v="200148"/>
    <n v="220260"/>
    <n v="198658"/>
    <n v="204594"/>
    <n v="204627"/>
    <n v="192792"/>
    <n v="226864"/>
    <n v="211452"/>
    <n v="205854"/>
    <n v="199259"/>
    <n v="184643"/>
    <n v="2450535"/>
    <n v="740998.43158531492"/>
    <n v="1096902.8184146851"/>
  </r>
  <r>
    <s v="PPLETO: TOTAL OPERATING EXPENSE"/>
    <m/>
    <n v="502100"/>
    <s v="STM EXP(EX SDRS.SPP)"/>
    <x v="1"/>
    <s v="0321 - TRIMBLE COUNTY 2 - GENERATION"/>
    <x v="8"/>
    <s v="PLTL: TOTAL LABOR"/>
    <s v="MA40LGE"/>
    <s v="MASS ALLOC 40 BUDGET"/>
    <s v="GEN O M: OTHER"/>
    <s v="P42100: GENERATION"/>
    <n v="201406"/>
    <n v="190176"/>
    <n v="180541"/>
    <n v="188371"/>
    <n v="196118"/>
    <n v="165619"/>
    <n v="192557"/>
    <n v="196390"/>
    <n v="179769"/>
    <n v="204911"/>
    <n v="168420"/>
    <n v="164118"/>
    <n v="2228396"/>
    <n v="0"/>
    <n v="1671297"/>
  </r>
  <r>
    <s v="PPLETO: TOTAL OPERATING EXPENSE"/>
    <m/>
    <n v="512100"/>
    <s v="MTCE-BOILER PLANT"/>
    <x v="1"/>
    <s v="0321 - TRIMBLE COUNTY 2 - GENERATION"/>
    <x v="7"/>
    <s v="PLTL: TOTAL LABOR"/>
    <s v="MA41KU"/>
    <s v="MA41KU TC2"/>
    <s v="OTHER"/>
    <s v="P42100: GENERATION"/>
    <n v="204845"/>
    <n v="193491"/>
    <n v="262065"/>
    <n v="229935"/>
    <n v="207136"/>
    <n v="198966"/>
    <n v="184380"/>
    <n v="218828"/>
    <n v="189942"/>
    <n v="-16833"/>
    <n v="190654"/>
    <n v="163945"/>
    <n v="2227353"/>
    <n v="0"/>
    <n v="1670514.75"/>
  </r>
  <r>
    <s v="PPLETO: TOTAL OPERATING EXPENSE"/>
    <m/>
    <n v="512100"/>
    <s v="MTCE-BOILER PLANT"/>
    <x v="1"/>
    <s v="0311 - TRIMBLE COUNTY 1 - GENERATION"/>
    <x v="2"/>
    <s v="PLTL: TOTAL LABOR"/>
    <s v="MA40LGE"/>
    <s v="MASS ALLOC 40 BUDGET"/>
    <s v="GEN O M: OTHER"/>
    <s v="P42100: GENERATION"/>
    <n v="206229"/>
    <n v="117536"/>
    <n v="117429"/>
    <n v="192386"/>
    <n v="189671"/>
    <n v="179027"/>
    <n v="196029"/>
    <n v="201062"/>
    <n v="-24045"/>
    <n v="-8394"/>
    <n v="160699"/>
    <n v="175698"/>
    <n v="1703325"/>
    <n v="1277493.75"/>
    <n v="0"/>
  </r>
  <r>
    <s v="PPLETO: TOTAL OPERATING EXPENSE"/>
    <m/>
    <n v="510100"/>
    <s v="MTCE SUPER/ENG - STEAM"/>
    <x v="1"/>
    <s v="0321 - TRIMBLE COUNTY 2 - GENERATION"/>
    <x v="3"/>
    <s v="PLTL: TOTAL LABOR"/>
    <s v="MA40LGE"/>
    <s v="MASS ALLOC 40 BUDGET"/>
    <s v="GEN O M: OTHER"/>
    <s v="P42100: GENERATION"/>
    <n v="206239"/>
    <n v="185102"/>
    <n v="183654"/>
    <n v="191651"/>
    <n v="188719"/>
    <n v="177591"/>
    <n v="195178"/>
    <n v="201945"/>
    <n v="193404"/>
    <n v="210863"/>
    <n v="157271"/>
    <n v="172322"/>
    <n v="2263941"/>
    <n v="0"/>
    <n v="1697955.75"/>
  </r>
  <r>
    <s v="PPLETO: TOTAL OPERATING EXPENSE"/>
    <m/>
    <n v="502100"/>
    <s v="STM EXP(EX SDRS.SPP)"/>
    <x v="1"/>
    <s v="0321 - TRIMBLE COUNTY 2 - GENERATION"/>
    <x v="9"/>
    <s v="PLTL: TOTAL LABOR"/>
    <s v="MA40LGE"/>
    <s v="MASS ALLOC 40 BUDGET"/>
    <s v="GEN O M: OTHER"/>
    <s v="P42100: GENERATION"/>
    <n v="206556"/>
    <n v="184646"/>
    <n v="185088"/>
    <n v="193027"/>
    <n v="190501"/>
    <n v="179943"/>
    <n v="197107"/>
    <n v="201250"/>
    <n v="194592"/>
    <n v="209949"/>
    <n v="162056"/>
    <n v="178014"/>
    <n v="2282729"/>
    <n v="0"/>
    <n v="1712046.75"/>
  </r>
  <r>
    <s v="PPLETO: TOTAL OPERATING EXPENSE"/>
    <m/>
    <n v="510100"/>
    <s v="MTCE SUPER/ENG - STEAM"/>
    <x v="1"/>
    <s v="0301 - TRIMBLE COUNTY COMMON-GENERATION"/>
    <x v="8"/>
    <s v="PLTL: TOTAL LABOR"/>
    <s v="TCOPSLABR"/>
    <s v="TC Operations Labor"/>
    <s v="GEN OPS: PLANT OPERATION"/>
    <s v="P42100: GENERATION"/>
    <n v="207233"/>
    <n v="196869"/>
    <n v="184398"/>
    <n v="192777"/>
    <n v="201089"/>
    <n v="167752"/>
    <n v="196971"/>
    <n v="203364"/>
    <n v="183429"/>
    <n v="212572"/>
    <n v="169014"/>
    <n v="163552"/>
    <n v="2279020"/>
    <n v="689135.32985718001"/>
    <n v="1020129.67014282"/>
  </r>
  <r>
    <s v="PPLETO: TOTAL OPERATING EXPENSE"/>
    <m/>
    <n v="512100"/>
    <s v="MTCE-BOILER PLANT"/>
    <x v="1"/>
    <s v="0321 - TRIMBLE COUNTY 2 - GENERATION"/>
    <x v="8"/>
    <s v="PNTL: TOTAL NON-LABOR"/>
    <s v="MA41KU"/>
    <s v="MA41KU TC2"/>
    <s v="OTHER"/>
    <s v="P42100: GENERATION"/>
    <n v="211837"/>
    <n v="186997"/>
    <n v="584594"/>
    <n v="4874602"/>
    <n v="292115"/>
    <n v="106726"/>
    <n v="357534"/>
    <n v="220199"/>
    <n v="270129"/>
    <n v="357251"/>
    <n v="192143"/>
    <n v="258057"/>
    <n v="7912185"/>
    <n v="0"/>
    <n v="5934138.75"/>
  </r>
  <r>
    <s v="PPLETO: TOTAL OPERATING EXPENSE"/>
    <m/>
    <n v="512100"/>
    <s v="MTCE-BOILER PLANT"/>
    <x v="1"/>
    <s v="0311 - TRIMBLE COUNTY 1 - GENERATION"/>
    <x v="3"/>
    <s v="PLTL: TOTAL LABOR"/>
    <s v="MA40LGE"/>
    <s v="MASS ALLOC 40 BUDGET"/>
    <s v="GEN O M: OTHER"/>
    <s v="P42100: GENERATION"/>
    <n v="212419"/>
    <n v="121064"/>
    <n v="120954"/>
    <n v="198161"/>
    <n v="195365"/>
    <n v="184401"/>
    <n v="201913"/>
    <n v="207097"/>
    <n v="-24767"/>
    <n v="-8646"/>
    <n v="165522"/>
    <n v="180972"/>
    <n v="1754454"/>
    <n v="1315840.5"/>
    <n v="0"/>
  </r>
  <r>
    <s v="PPLETO: TOTAL OPERATING EXPENSE"/>
    <m/>
    <n v="510100"/>
    <s v="MTCE SUPER/ENG - STEAM"/>
    <x v="1"/>
    <s v="0321 - TRIMBLE COUNTY 2 - GENERATION"/>
    <x v="4"/>
    <s v="PLTL: TOTAL LABOR"/>
    <s v="MA40LGE"/>
    <s v="MASS ALLOC 40 BUDGET"/>
    <s v="GEN O M: OTHER"/>
    <s v="P42100: GENERATION"/>
    <n v="212432"/>
    <n v="190661"/>
    <n v="189169"/>
    <n v="197407"/>
    <n v="194387"/>
    <n v="182925"/>
    <n v="201040"/>
    <n v="208010"/>
    <n v="199212"/>
    <n v="217195"/>
    <n v="161994"/>
    <n v="177497"/>
    <n v="2331929"/>
    <n v="0"/>
    <n v="1748946.75"/>
  </r>
  <r>
    <s v="PPLETO: TOTAL OPERATING EXPENSE"/>
    <m/>
    <n v="510100"/>
    <s v="MTCE SUPER/ENG - STEAM"/>
    <x v="1"/>
    <s v="0301 - TRIMBLE COUNTY COMMON-GENERATION"/>
    <x v="9"/>
    <s v="PLTL: TOTAL LABOR"/>
    <s v="TCOPSLABR"/>
    <s v="TC Operations Labor"/>
    <s v="GEN OPS: PLANT OPERATION"/>
    <s v="P42100: GENERATION"/>
    <n v="212541"/>
    <n v="190614"/>
    <n v="189108"/>
    <n v="197693"/>
    <n v="194872"/>
    <n v="183344"/>
    <n v="201970"/>
    <n v="208598"/>
    <n v="199448"/>
    <n v="218039"/>
    <n v="161923"/>
    <n v="178927"/>
    <n v="2337077"/>
    <n v="706690.739570793"/>
    <n v="1046117.010429207"/>
  </r>
  <r>
    <s v="PPLETO: TOTAL OPERATING EXPENSE"/>
    <m/>
    <n v="502100"/>
    <s v="STM EXP(EX SDRS.SPP)"/>
    <x v="1"/>
    <s v="0321 - TRIMBLE COUNTY 2 - GENERATION"/>
    <x v="0"/>
    <s v="PLTL: TOTAL LABOR"/>
    <s v="MA40LGE"/>
    <s v="MASS ALLOC 40 BUDGET"/>
    <s v="GEN O M: OTHER"/>
    <s v="P42100: GENERATION"/>
    <n v="212753"/>
    <n v="190185"/>
    <n v="190641"/>
    <n v="198817"/>
    <n v="196216"/>
    <n v="185341"/>
    <n v="203021"/>
    <n v="207288"/>
    <n v="200429"/>
    <n v="216247"/>
    <n v="166918"/>
    <n v="183355"/>
    <n v="2351211"/>
    <n v="0"/>
    <n v="1763408.25"/>
  </r>
  <r>
    <s v="PPLETO: TOTAL OPERATING EXPENSE"/>
    <m/>
    <n v="512100"/>
    <s v="MTCE-BOILER PLANT"/>
    <x v="1"/>
    <s v="0321 - TRIMBLE COUNTY 2 - GENERATION"/>
    <x v="9"/>
    <s v="PNTL: TOTAL NON-LABOR"/>
    <s v="MA41KU"/>
    <s v="MA41KU TC2"/>
    <s v="OTHER"/>
    <s v="P42100: GENERATION"/>
    <n v="213373"/>
    <n v="918803"/>
    <n v="926768"/>
    <n v="304893"/>
    <n v="293651"/>
    <n v="118414"/>
    <n v="400166"/>
    <n v="233822"/>
    <n v="283752"/>
    <n v="370873"/>
    <n v="278289"/>
    <n v="271680"/>
    <n v="4614482"/>
    <n v="0"/>
    <n v="3460861.5"/>
  </r>
  <r>
    <s v="PPLETO: TOTAL OPERATING EXPENSE"/>
    <m/>
    <n v="505100"/>
    <s v="ELECTRIC SYS OPR"/>
    <x v="1"/>
    <s v="0301 - TRIMBLE COUNTY COMMON-GENERATION"/>
    <x v="7"/>
    <s v="PLTL: TOTAL LABOR"/>
    <s v="TCOPSLABR"/>
    <s v="TC Operations Labor"/>
    <s v="GEN OPS: PLANT OPERATION"/>
    <s v="P42100: GENERATION"/>
    <n v="218533"/>
    <n v="205820"/>
    <n v="226467"/>
    <n v="192605"/>
    <n v="221388"/>
    <n v="212767"/>
    <n v="197551"/>
    <n v="232992"/>
    <n v="202912"/>
    <n v="222669"/>
    <n v="204515"/>
    <n v="177243"/>
    <n v="2515461"/>
    <n v="760630.90537944902"/>
    <n v="1125964.844620551"/>
  </r>
  <r>
    <s v="PPLETO: TOTAL OPERATING EXPENSE"/>
    <m/>
    <n v="512100"/>
    <s v="MTCE-BOILER PLANT"/>
    <x v="1"/>
    <s v="0311 - TRIMBLE COUNTY 1 - GENERATION"/>
    <x v="4"/>
    <s v="PLTL: TOTAL LABOR"/>
    <s v="MA40LGE"/>
    <s v="MASS ALLOC 40 BUDGET"/>
    <s v="GEN O M: OTHER"/>
    <s v="P42100: GENERATION"/>
    <n v="218798"/>
    <n v="124700"/>
    <n v="124586"/>
    <n v="204112"/>
    <n v="201232"/>
    <n v="189939"/>
    <n v="207976"/>
    <n v="213317"/>
    <n v="-25511"/>
    <n v="-8906"/>
    <n v="170493"/>
    <n v="186407"/>
    <n v="1807142"/>
    <n v="1355356.5"/>
    <n v="0"/>
  </r>
  <r>
    <s v="PPLETO: TOTAL OPERATING EXPENSE"/>
    <m/>
    <n v="510100"/>
    <s v="MTCE SUPER/ENG - STEAM"/>
    <x v="1"/>
    <s v="0301 - TRIMBLE COUNTY COMMON-GENERATION"/>
    <x v="0"/>
    <s v="PLTL: TOTAL LABOR"/>
    <s v="TCOPSLABR"/>
    <s v="TC Operations Labor"/>
    <s v="GEN OPS: PLANT OPERATION"/>
    <s v="P42100: GENERATION"/>
    <n v="218918"/>
    <n v="196332"/>
    <n v="194781"/>
    <n v="203624"/>
    <n v="200718"/>
    <n v="188845"/>
    <n v="208029"/>
    <n v="214856"/>
    <n v="205431"/>
    <n v="224580"/>
    <n v="166781"/>
    <n v="184295"/>
    <n v="2407189"/>
    <n v="727891.36801940098"/>
    <n v="1077500.3819805991"/>
  </r>
  <r>
    <s v="PPLETO: TOTAL OPERATING EXPENSE"/>
    <m/>
    <n v="502100"/>
    <s v="STM EXP(EX SDRS.SPP)"/>
    <x v="1"/>
    <s v="0321 - TRIMBLE COUNTY 2 - GENERATION"/>
    <x v="1"/>
    <s v="PLTL: TOTAL LABOR"/>
    <s v="MA40LGE"/>
    <s v="MASS ALLOC 40 BUDGET"/>
    <s v="GEN O M: OTHER"/>
    <s v="P42100: GENERATION"/>
    <n v="219135"/>
    <n v="195891"/>
    <n v="196360"/>
    <n v="204782"/>
    <n v="202103"/>
    <n v="190901"/>
    <n v="209111"/>
    <n v="213507"/>
    <n v="206442"/>
    <n v="222735"/>
    <n v="171925"/>
    <n v="188855"/>
    <n v="2421748"/>
    <n v="0"/>
    <n v="1816311"/>
  </r>
  <r>
    <s v="PPLETO: TOTAL OPERATING EXPENSE"/>
    <m/>
    <n v="512100"/>
    <s v="MTCE-BOILER PLANT"/>
    <x v="1"/>
    <s v="0321 - TRIMBLE COUNTY 2 - GENERATION"/>
    <x v="0"/>
    <s v="PNTL: TOTAL NON-LABOR"/>
    <s v="MA41KU"/>
    <s v="MA41KU TC2"/>
    <s v="OTHER"/>
    <s v="P42100: GENERATION"/>
    <n v="219367"/>
    <n v="193761"/>
    <n v="201819"/>
    <n v="5237887"/>
    <n v="301805"/>
    <n v="121388"/>
    <n v="411513"/>
    <n v="240301"/>
    <n v="291232"/>
    <n v="380051"/>
    <n v="286094"/>
    <n v="278976"/>
    <n v="8164193"/>
    <n v="0"/>
    <n v="6123144.75"/>
  </r>
  <r>
    <s v="PPLETO: TOTAL OPERATING EXPENSE"/>
    <m/>
    <n v="512100"/>
    <s v="MTCE-BOILER PLANT"/>
    <x v="1"/>
    <s v="0321 - TRIMBLE COUNTY 2 - GENERATION"/>
    <x v="8"/>
    <s v="PLTL: TOTAL LABOR"/>
    <s v="MA41KU"/>
    <s v="MA41KU TC2"/>
    <s v="OTHER"/>
    <s v="P42100: GENERATION"/>
    <n v="220864"/>
    <n v="209005"/>
    <n v="197815"/>
    <n v="363369"/>
    <n v="214709"/>
    <n v="181065"/>
    <n v="210567"/>
    <n v="215617"/>
    <n v="196907"/>
    <n v="224918"/>
    <n v="183729"/>
    <n v="178132"/>
    <n v="2596696"/>
    <n v="0"/>
    <n v="1947522"/>
  </r>
  <r>
    <s v="PPLETO: TOTAL OPERATING EXPENSE"/>
    <m/>
    <n v="510100"/>
    <s v="MTCE SUPER/ENG - STEAM"/>
    <x v="1"/>
    <s v="0301 - TRIMBLE COUNTY COMMON-GENERATION"/>
    <x v="1"/>
    <s v="PLTL: TOTAL LABOR"/>
    <s v="TCOPSLABR"/>
    <s v="TC Operations Labor"/>
    <s v="GEN OPS: PLANT OPERATION"/>
    <s v="P42100: GENERATION"/>
    <n v="225485"/>
    <n v="202222"/>
    <n v="200624"/>
    <n v="209733"/>
    <n v="206740"/>
    <n v="194510"/>
    <n v="214270"/>
    <n v="221301"/>
    <n v="211594"/>
    <n v="231317"/>
    <n v="171784"/>
    <n v="189824"/>
    <n v="2479405"/>
    <n v="749728.20884614496"/>
    <n v="1109825.5411538549"/>
  </r>
  <r>
    <s v="PPLETO: TOTAL OPERATING EXPENSE"/>
    <m/>
    <n v="512100"/>
    <s v="MTCE-BOILER PLANT"/>
    <x v="1"/>
    <s v="0321 - TRIMBLE COUNTY 2 - GENERATION"/>
    <x v="1"/>
    <s v="PNTL: TOTAL NON-LABOR"/>
    <s v="MA41KU"/>
    <s v="MA41KU TC2"/>
    <s v="OTHER"/>
    <s v="P42100: GENERATION"/>
    <n v="225533"/>
    <n v="199139"/>
    <n v="207288"/>
    <n v="1843612"/>
    <n v="310190"/>
    <n v="124439"/>
    <n v="423188"/>
    <n v="246964"/>
    <n v="298916"/>
    <n v="389464"/>
    <n v="294122"/>
    <n v="286474"/>
    <n v="4849328"/>
    <n v="0"/>
    <n v="3636996"/>
  </r>
  <r>
    <s v="PPLETO: TOTAL OPERATING EXPENSE"/>
    <m/>
    <n v="502100"/>
    <s v="STM EXP(EX SDRS.SPP)"/>
    <x v="1"/>
    <s v="0321 - TRIMBLE COUNTY 2 - GENERATION"/>
    <x v="2"/>
    <s v="PLTL: TOTAL LABOR"/>
    <s v="MA40LGE"/>
    <s v="MASS ALLOC 40 BUDGET"/>
    <s v="GEN O M: OTHER"/>
    <s v="P42100: GENERATION"/>
    <n v="225704"/>
    <n v="201763"/>
    <n v="202246"/>
    <n v="210920"/>
    <n v="208161"/>
    <n v="196624"/>
    <n v="215379"/>
    <n v="219906"/>
    <n v="212630"/>
    <n v="229411"/>
    <n v="177079"/>
    <n v="194516"/>
    <n v="2494339"/>
    <n v="0"/>
    <n v="1870754.25"/>
  </r>
  <r>
    <s v="PPLETO: TOTAL OPERATING EXPENSE"/>
    <m/>
    <n v="512100"/>
    <s v="MTCE-BOILER PLANT"/>
    <x v="1"/>
    <s v="0321 - TRIMBLE COUNTY 2 - GENERATION"/>
    <x v="9"/>
    <s v="PLTL: TOTAL LABOR"/>
    <s v="MA41KU"/>
    <s v="MA41KU TC2"/>
    <s v="OTHER"/>
    <s v="P42100: GENERATION"/>
    <n v="226371"/>
    <n v="252541"/>
    <n v="252424"/>
    <n v="211177"/>
    <n v="208197"/>
    <n v="196513"/>
    <n v="215175"/>
    <n v="220700"/>
    <n v="-26394"/>
    <n v="-9214"/>
    <n v="176394"/>
    <n v="192859"/>
    <n v="2116743"/>
    <n v="0"/>
    <n v="1587557.25"/>
  </r>
  <r>
    <s v="PPLETO: TOTAL OPERATING EXPENSE"/>
    <m/>
    <n v="512100"/>
    <s v="MTCE-BOILER PLANT"/>
    <x v="1"/>
    <s v="0321 - TRIMBLE COUNTY 2 - GENERATION"/>
    <x v="5"/>
    <s v="PLTL: TOTAL LABOR"/>
    <s v="MA40LGE"/>
    <s v="MASS ALLOC 40 BUDGET"/>
    <s v="GEN O M: OTHER"/>
    <s v="P42100: GENERATION"/>
    <n v="229709"/>
    <n v="228934"/>
    <n v="251392"/>
    <n v="57160"/>
    <n v="223988"/>
    <n v="233636"/>
    <n v="229584"/>
    <n v="246960"/>
    <n v="106765"/>
    <n v="104060"/>
    <n v="223671"/>
    <n v="219618"/>
    <n v="2355476"/>
    <n v="0"/>
    <n v="1766607"/>
  </r>
  <r>
    <s v="PPLETO: TOTAL OPERATING EXPENSE"/>
    <m/>
    <n v="512100"/>
    <s v="MTCE-BOILER PLANT"/>
    <x v="1"/>
    <s v="0321 - TRIMBLE COUNTY 2 - GENERATION"/>
    <x v="2"/>
    <s v="PNTL: TOTAL NON-LABOR"/>
    <s v="MA41KU"/>
    <s v="MA41KU TC2"/>
    <s v="OTHER"/>
    <s v="P42100: GENERATION"/>
    <n v="231870"/>
    <n v="204664"/>
    <n v="212905"/>
    <n v="4029289"/>
    <n v="318807"/>
    <n v="127568"/>
    <n v="435189"/>
    <n v="253811"/>
    <n v="306804"/>
    <n v="399114"/>
    <n v="302373"/>
    <n v="294173"/>
    <n v="7116570"/>
    <n v="0"/>
    <n v="5337427.5"/>
  </r>
  <r>
    <s v="PPLETO: TOTAL OPERATING EXPENSE"/>
    <m/>
    <n v="510100"/>
    <s v="MTCE SUPER/ENG - STEAM"/>
    <x v="1"/>
    <s v="0301 - TRIMBLE COUNTY COMMON-GENERATION"/>
    <x v="2"/>
    <s v="PLTL: TOTAL LABOR"/>
    <s v="TCOPSLABR"/>
    <s v="TC Operations Labor"/>
    <s v="GEN OPS: PLANT OPERATION"/>
    <s v="P42100: GENERATION"/>
    <n v="232244"/>
    <n v="208284"/>
    <n v="206638"/>
    <n v="216019"/>
    <n v="212936"/>
    <n v="200340"/>
    <n v="220693"/>
    <n v="227935"/>
    <n v="217937"/>
    <n v="238251"/>
    <n v="176933"/>
    <n v="195514"/>
    <n v="2553724"/>
    <n v="772200.95966871595"/>
    <n v="1143092.040331284"/>
  </r>
  <r>
    <s v="PPLETO: TOTAL OPERATING EXPENSE"/>
    <m/>
    <n v="502100"/>
    <s v="STM EXP(EX SDRS.SPP)"/>
    <x v="1"/>
    <s v="0321 - TRIMBLE COUNTY 2 - GENERATION"/>
    <x v="3"/>
    <s v="PLTL: TOTAL LABOR"/>
    <s v="MA40LGE"/>
    <s v="MASS ALLOC 40 BUDGET"/>
    <s v="GEN O M: OTHER"/>
    <s v="P42100: GENERATION"/>
    <n v="232479"/>
    <n v="207819"/>
    <n v="208317"/>
    <n v="217251"/>
    <n v="214409"/>
    <n v="202526"/>
    <n v="221844"/>
    <n v="226507"/>
    <n v="219013"/>
    <n v="236297"/>
    <n v="182394"/>
    <n v="200355"/>
    <n v="2569212"/>
    <n v="0"/>
    <n v="1926909"/>
  </r>
  <r>
    <s v="PPLETO: TOTAL OPERATING EXPENSE"/>
    <m/>
    <n v="512100"/>
    <s v="MTCE-BOILER PLANT"/>
    <x v="1"/>
    <s v="0321 - TRIMBLE COUNTY 2 - GENERATION"/>
    <x v="6"/>
    <s v="PLTL: TOTAL LABOR"/>
    <s v="MA40LGE"/>
    <s v="MASS ALLOC 40 BUDGET"/>
    <s v="GEN O M: OTHER"/>
    <s v="P42100: GENERATION"/>
    <n v="233009"/>
    <n v="232340"/>
    <n v="254938"/>
    <n v="-41304"/>
    <n v="236316"/>
    <n v="236324"/>
    <n v="222285"/>
    <n v="263142"/>
    <n v="244580"/>
    <n v="238545"/>
    <n v="229427"/>
    <n v="211326"/>
    <n v="2560927"/>
    <n v="0"/>
    <n v="1920695.25"/>
  </r>
  <r>
    <s v="PPLETO: TOTAL OPERATING EXPENSE"/>
    <m/>
    <n v="512100"/>
    <s v="MTCE-BOILER PLANT"/>
    <x v="1"/>
    <s v="0321 - TRIMBLE COUNTY 2 - GENERATION"/>
    <x v="0"/>
    <s v="PLTL: TOTAL LABOR"/>
    <s v="MA41KU"/>
    <s v="MA41KU TC2"/>
    <s v="OTHER"/>
    <s v="P42100: GENERATION"/>
    <n v="233163"/>
    <n v="132886"/>
    <n v="132766"/>
    <n v="1043530"/>
    <n v="214443"/>
    <n v="202408"/>
    <n v="221630"/>
    <n v="227321"/>
    <n v="-27186"/>
    <n v="-9491"/>
    <n v="181686"/>
    <n v="198645"/>
    <n v="2751802"/>
    <n v="0"/>
    <n v="2063851.5"/>
  </r>
  <r>
    <s v="PPLETO: TOTAL OPERATING EXPENSE"/>
    <m/>
    <n v="512100"/>
    <s v="MTCE-BOILER PLANT"/>
    <x v="1"/>
    <s v="0301 - TRIMBLE COUNTY COMMON-GENERATION"/>
    <x v="6"/>
    <s v="PNTL: TOTAL NON-LABOR"/>
    <s v="TC000CHG"/>
    <s v="Coal Handling - 002650"/>
    <s v="GEN MTC: FUEL HANDLING"/>
    <s v="P42100: GENERATION"/>
    <n v="234838"/>
    <n v="77940"/>
    <n v="84032"/>
    <n v="77940"/>
    <n v="77440"/>
    <n v="83532"/>
    <n v="30440"/>
    <n v="18015"/>
    <n v="251403"/>
    <n v="8532"/>
    <n v="52440"/>
    <n v="33532"/>
    <n v="1030083"/>
    <n v="311478.87600164698"/>
    <n v="461083.37399835302"/>
  </r>
  <r>
    <s v="PPLETO: TOTAL OPERATING EXPENSE"/>
    <m/>
    <n v="505100"/>
    <s v="ELECTRIC SYS OPR"/>
    <x v="1"/>
    <s v="0301 - TRIMBLE COUNTY COMMON-GENERATION"/>
    <x v="8"/>
    <s v="PLTL: TOTAL LABOR"/>
    <s v="TCOPSLABR"/>
    <s v="TC Operations Labor"/>
    <s v="GEN OPS: PLANT OPERATION"/>
    <s v="P42100: GENERATION"/>
    <n v="235445"/>
    <n v="222185"/>
    <n v="211091"/>
    <n v="220275"/>
    <n v="229353"/>
    <n v="193747"/>
    <n v="225241"/>
    <n v="229510"/>
    <n v="210235"/>
    <n v="239479"/>
    <n v="197142"/>
    <n v="192250"/>
    <n v="2605954"/>
    <n v="787994.38766778598"/>
    <n v="1166471.1123322141"/>
  </r>
  <r>
    <s v="PPLETO: TOTAL OPERATING EXPENSE"/>
    <m/>
    <n v="512100"/>
    <s v="MTCE-BOILER PLANT"/>
    <x v="1"/>
    <s v="0321 - TRIMBLE COUNTY 2 - GENERATION"/>
    <x v="3"/>
    <s v="PNTL: TOTAL NON-LABOR"/>
    <s v="MA41KU"/>
    <s v="MA41KU TC2"/>
    <s v="OTHER"/>
    <s v="P42100: GENERATION"/>
    <n v="238396"/>
    <n v="210353"/>
    <n v="218685"/>
    <n v="1940494"/>
    <n v="327678"/>
    <n v="130781"/>
    <n v="447552"/>
    <n v="260859"/>
    <n v="314914"/>
    <n v="409018"/>
    <n v="310871"/>
    <n v="302094"/>
    <n v="5111694"/>
    <n v="0"/>
    <n v="3833770.5"/>
  </r>
  <r>
    <s v="PPLETO: TOTAL OPERATING EXPENSE"/>
    <m/>
    <n v="510100"/>
    <s v="MTCE SUPER/ENG - STEAM"/>
    <x v="1"/>
    <s v="0301 - TRIMBLE COUNTY COMMON-GENERATION"/>
    <x v="3"/>
    <s v="PLTL: TOTAL LABOR"/>
    <s v="TCOPSLABR"/>
    <s v="TC Operations Labor"/>
    <s v="GEN OPS: PLANT OPERATION"/>
    <s v="P42100: GENERATION"/>
    <n v="239215"/>
    <n v="214536"/>
    <n v="212841"/>
    <n v="222504"/>
    <n v="219328"/>
    <n v="206354"/>
    <n v="227317"/>
    <n v="234777"/>
    <n v="224479"/>
    <n v="245402"/>
    <n v="182244"/>
    <n v="201383"/>
    <n v="2630380"/>
    <n v="795380.37794742"/>
    <n v="1177404.6220525801"/>
  </r>
  <r>
    <s v="PPLETO: TOTAL OPERATING EXPENSE"/>
    <m/>
    <n v="502100"/>
    <s v="STM EXP(EX SDRS.SPP)"/>
    <x v="1"/>
    <s v="0321 - TRIMBLE COUNTY 2 - GENERATION"/>
    <x v="4"/>
    <s v="PLTL: TOTAL LABOR"/>
    <s v="MA40LGE"/>
    <s v="MASS ALLOC 40 BUDGET"/>
    <s v="GEN O M: OTHER"/>
    <s v="P42100: GENERATION"/>
    <n v="239460"/>
    <n v="214060"/>
    <n v="214573"/>
    <n v="223776"/>
    <n v="220848"/>
    <n v="208608"/>
    <n v="228506"/>
    <n v="233310"/>
    <n v="225590"/>
    <n v="243393"/>
    <n v="187872"/>
    <n v="206372"/>
    <n v="2646368"/>
    <n v="0"/>
    <n v="1984776"/>
  </r>
  <r>
    <s v="PPLETO: TOTAL OPERATING EXPENSE"/>
    <m/>
    <n v="512100"/>
    <s v="MTCE-BOILER PLANT"/>
    <x v="1"/>
    <s v="0321 - TRIMBLE COUNTY 2 - GENERATION"/>
    <x v="1"/>
    <s v="PLTL: TOTAL LABOR"/>
    <s v="MA41KU"/>
    <s v="MA41KU TC2"/>
    <s v="OTHER"/>
    <s v="P42100: GENERATION"/>
    <n v="240157"/>
    <n v="136873"/>
    <n v="136749"/>
    <n v="479187"/>
    <n v="220876"/>
    <n v="208481"/>
    <n v="228279"/>
    <n v="234141"/>
    <n v="-28001"/>
    <n v="-9775"/>
    <n v="187137"/>
    <n v="204604"/>
    <n v="2238707"/>
    <n v="0"/>
    <n v="1679030.25"/>
  </r>
  <r>
    <s v="PPLETO: TOTAL OPERATING EXPENSE"/>
    <m/>
    <n v="512100"/>
    <s v="MTCE-BOILER PLANT"/>
    <x v="1"/>
    <s v="0311 - TRIMBLE COUNTY 1 - GENERATION"/>
    <x v="5"/>
    <s v="PNTL: TOTAL NON-LABOR"/>
    <s v="MA40LGE"/>
    <s v="MASS ALLOC 40 BUDGET"/>
    <s v="GEN O M: OTHER"/>
    <s v="P42100: GENERATION"/>
    <n v="241003"/>
    <n v="222943"/>
    <n v="156833"/>
    <n v="152362"/>
    <n v="215546"/>
    <n v="161872"/>
    <n v="240949"/>
    <n v="218052"/>
    <n v="323082"/>
    <n v="152909"/>
    <n v="179123"/>
    <n v="204919"/>
    <n v="2469593"/>
    <n v="1852194.75"/>
    <n v="0"/>
  </r>
  <r>
    <s v="PPLETO: TOTAL OPERATING EXPENSE"/>
    <m/>
    <n v="505100"/>
    <s v="ELECTRIC SYS OPR"/>
    <x v="1"/>
    <s v="0301 - TRIMBLE COUNTY COMMON-GENERATION"/>
    <x v="9"/>
    <s v="PLTL: TOTAL LABOR"/>
    <s v="TCOPSLABR"/>
    <s v="TC Operations Labor"/>
    <s v="GEN OPS: PLANT OPERATION"/>
    <s v="P42100: GENERATION"/>
    <n v="241440"/>
    <n v="215696"/>
    <n v="216371"/>
    <n v="225660"/>
    <n v="222720"/>
    <n v="210397"/>
    <n v="230456"/>
    <n v="235120"/>
    <n v="227494"/>
    <n v="245287"/>
    <n v="189645"/>
    <n v="208330"/>
    <n v="2668615"/>
    <n v="806941.96553203498"/>
    <n v="1194519.2844679651"/>
  </r>
  <r>
    <s v="PPLETO: TOTAL OPERATING EXPENSE"/>
    <m/>
    <n v="512100"/>
    <s v="MTCE-BOILER PLANT"/>
    <x v="1"/>
    <s v="0321 - TRIMBLE COUNTY 2 - GENERATION"/>
    <x v="4"/>
    <s v="PNTL: TOTAL NON-LABOR"/>
    <s v="MA41KU"/>
    <s v="MA41KU TC2"/>
    <s v="OTHER"/>
    <s v="P42100: GENERATION"/>
    <n v="245116"/>
    <n v="216209"/>
    <n v="224632"/>
    <n v="5026087"/>
    <n v="336810"/>
    <n v="134083"/>
    <n v="460282"/>
    <n v="268114"/>
    <n v="323256"/>
    <n v="419195"/>
    <n v="319619"/>
    <n v="310243"/>
    <n v="8283645"/>
    <n v="0"/>
    <n v="6212733.75"/>
  </r>
  <r>
    <s v="PPLETO: TOTAL OPERATING EXPENSE"/>
    <m/>
    <n v="510100"/>
    <s v="MTCE SUPER/ENG - STEAM"/>
    <x v="1"/>
    <s v="0301 - TRIMBLE COUNTY COMMON-GENERATION"/>
    <x v="4"/>
    <s v="PLTL: TOTAL LABOR"/>
    <s v="TCOPSLABR"/>
    <s v="TC Operations Labor"/>
    <s v="GEN OPS: PLANT OPERATION"/>
    <s v="P42100: GENERATION"/>
    <n v="246399"/>
    <n v="220979"/>
    <n v="219233"/>
    <n v="229186"/>
    <n v="225915"/>
    <n v="212551"/>
    <n v="234144"/>
    <n v="241828"/>
    <n v="231220"/>
    <n v="252772"/>
    <n v="187717"/>
    <n v="207430"/>
    <n v="2709373"/>
    <n v="819266.46368225699"/>
    <n v="1212763.2863177431"/>
  </r>
  <r>
    <s v="PPLETO: TOTAL OPERATING EXPENSE"/>
    <m/>
    <n v="512100"/>
    <s v="MTCE-BOILER PLANT"/>
    <x v="1"/>
    <s v="0321 - TRIMBLE COUNTY 2 - GENERATION"/>
    <x v="2"/>
    <s v="PLTL: TOTAL LABOR"/>
    <s v="MA41KU"/>
    <s v="MA41KU TC2"/>
    <s v="OTHER"/>
    <s v="P42100: GENERATION"/>
    <n v="247356"/>
    <n v="140976"/>
    <n v="140848"/>
    <n v="668543"/>
    <n v="227497"/>
    <n v="214730"/>
    <n v="235122"/>
    <n v="241159"/>
    <n v="-28841"/>
    <n v="-10068"/>
    <n v="192746"/>
    <n v="210737"/>
    <n v="2480804"/>
    <n v="0"/>
    <n v="1860603"/>
  </r>
  <r>
    <s v="PPLETO: TOTAL OPERATING EXPENSE"/>
    <m/>
    <n v="512100"/>
    <s v="MTCE-BOILER PLANT"/>
    <x v="1"/>
    <s v="0321 - TRIMBLE COUNTY 2 - GENERATION"/>
    <x v="8"/>
    <s v="PNTL: TOTAL NON-LABOR"/>
    <s v="MA40LGE"/>
    <s v="MASS ALLOC 40 BUDGET"/>
    <s v="GEN O M: OTHER"/>
    <s v="P42100: GENERATION"/>
    <n v="247888"/>
    <n v="217221"/>
    <n v="207055"/>
    <n v="194465"/>
    <n v="293997"/>
    <n v="98121"/>
    <n v="407760"/>
    <n v="228211"/>
    <n v="226578"/>
    <n v="244486"/>
    <n v="207574"/>
    <n v="249950"/>
    <n v="2823306"/>
    <n v="0"/>
    <n v="2117479.5"/>
  </r>
  <r>
    <s v="PPLETO: TOTAL OPERATING EXPENSE"/>
    <m/>
    <n v="505100"/>
    <s v="ELECTRIC SYS OPR"/>
    <x v="1"/>
    <s v="0301 - TRIMBLE COUNTY COMMON-GENERATION"/>
    <x v="0"/>
    <s v="PLTL: TOTAL LABOR"/>
    <s v="TCOPSLABR"/>
    <s v="TC Operations Labor"/>
    <s v="GEN OPS: PLANT OPERATION"/>
    <s v="P42100: GENERATION"/>
    <n v="248683"/>
    <n v="222166"/>
    <n v="222862"/>
    <n v="232430"/>
    <n v="229402"/>
    <n v="216709"/>
    <n v="237370"/>
    <n v="242174"/>
    <n v="234319"/>
    <n v="252645"/>
    <n v="195334"/>
    <n v="214580"/>
    <n v="2748674"/>
    <n v="831150.39080826601"/>
    <n v="1230355.1091917341"/>
  </r>
  <r>
    <s v="PPLETO: TOTAL OPERATING EXPENSE"/>
    <m/>
    <n v="512100"/>
    <s v="MTCE-BOILER PLANT"/>
    <x v="1"/>
    <s v="0321 - TRIMBLE COUNTY 2 - GENERATION"/>
    <x v="9"/>
    <s v="PNTL: TOTAL NON-LABOR"/>
    <s v="MA40LGE"/>
    <s v="MASS ALLOC 40 BUDGET"/>
    <s v="GEN O M: OTHER"/>
    <s v="P42100: GENERATION"/>
    <n v="249783"/>
    <n v="219117"/>
    <n v="208950"/>
    <n v="196361"/>
    <n v="295892"/>
    <n v="112551"/>
    <n v="460392"/>
    <n v="245029"/>
    <n v="243396"/>
    <n v="261304"/>
    <n v="313927"/>
    <n v="266768"/>
    <n v="3073471"/>
    <n v="0"/>
    <n v="2305103.25"/>
  </r>
  <r>
    <s v="PPLETO: TOTAL OPERATING EXPENSE"/>
    <m/>
    <n v="512100"/>
    <s v="MTCE-BOILER PLANT"/>
    <x v="1"/>
    <s v="0321 - TRIMBLE COUNTY 2 - GENERATION"/>
    <x v="7"/>
    <s v="PNTL: TOTAL NON-LABOR"/>
    <s v="MA41KU"/>
    <s v="MA41KU TC2"/>
    <s v="OTHER"/>
    <s v="P42100: GENERATION"/>
    <n v="251198"/>
    <n v="469358"/>
    <n v="1235058"/>
    <n v="1689688"/>
    <n v="331476"/>
    <n v="240367"/>
    <n v="268770"/>
    <n v="271648"/>
    <n v="567330"/>
    <n v="408699"/>
    <n v="242624"/>
    <n v="309022"/>
    <n v="6285241"/>
    <n v="0"/>
    <n v="4713930.75"/>
  </r>
  <r>
    <s v="PPLETO: TOTAL OPERATING EXPENSE"/>
    <m/>
    <n v="512100"/>
    <s v="MTCE-BOILER PLANT"/>
    <x v="1"/>
    <s v="0321 - TRIMBLE COUNTY 2 - GENERATION"/>
    <x v="7"/>
    <s v="PLTL: TOTAL LABOR"/>
    <s v="MA40LGE"/>
    <s v="MASS ALLOC 40 BUDGET"/>
    <s v="GEN O M: OTHER"/>
    <s v="P42100: GENERATION"/>
    <n v="252895"/>
    <n v="238877"/>
    <n v="171037"/>
    <n v="131370"/>
    <n v="255723"/>
    <n v="245637"/>
    <n v="227630"/>
    <n v="270158"/>
    <n v="234497"/>
    <n v="-20782"/>
    <n v="235376"/>
    <n v="202401"/>
    <n v="2444818"/>
    <n v="0"/>
    <n v="1833613.5"/>
  </r>
  <r>
    <s v="PPLETO: TOTAL OPERATING EXPENSE"/>
    <m/>
    <n v="512100"/>
    <s v="MTCE-BOILER PLANT"/>
    <x v="1"/>
    <s v="0321 - TRIMBLE COUNTY 2 - GENERATION"/>
    <x v="3"/>
    <s v="PLTL: TOTAL LABOR"/>
    <s v="MA41KU"/>
    <s v="MA41KU TC2"/>
    <s v="OTHER"/>
    <s v="P42100: GENERATION"/>
    <n v="254781"/>
    <n v="145207"/>
    <n v="145075"/>
    <n v="496879"/>
    <n v="234326"/>
    <n v="221175"/>
    <n v="242180"/>
    <n v="248398"/>
    <n v="-29706"/>
    <n v="-10371"/>
    <n v="198532"/>
    <n v="217063"/>
    <n v="2363539"/>
    <n v="0"/>
    <n v="1772654.25"/>
  </r>
  <r>
    <s v="PPLETO: TOTAL OPERATING EXPENSE"/>
    <m/>
    <n v="505100"/>
    <s v="ELECTRIC SYS OPR"/>
    <x v="1"/>
    <s v="0301 - TRIMBLE COUNTY COMMON-GENERATION"/>
    <x v="1"/>
    <s v="PLTL: TOTAL LABOR"/>
    <s v="TCOPSLABR"/>
    <s v="TC Operations Labor"/>
    <s v="GEN OPS: PLANT OPERATION"/>
    <s v="P42100: GENERATION"/>
    <n v="256144"/>
    <n v="228831"/>
    <n v="229548"/>
    <n v="239403"/>
    <n v="236284"/>
    <n v="223210"/>
    <n v="244491"/>
    <n v="249439"/>
    <n v="241348"/>
    <n v="260225"/>
    <n v="201194"/>
    <n v="221018"/>
    <n v="2831134"/>
    <n v="856084.83600840601"/>
    <n v="1267265.663991594"/>
  </r>
  <r>
    <s v="PPLETO: TOTAL OPERATING EXPENSE"/>
    <m/>
    <n v="512100"/>
    <s v="MTCE-BOILER PLANT"/>
    <x v="1"/>
    <s v="0321 - TRIMBLE COUNTY 2 - GENERATION"/>
    <x v="0"/>
    <s v="PNTL: TOTAL NON-LABOR"/>
    <s v="MA40LGE"/>
    <s v="MASS ALLOC 40 BUDGET"/>
    <s v="GEN O M: OTHER"/>
    <s v="P42100: GENERATION"/>
    <n v="256901"/>
    <n v="225289"/>
    <n v="214837"/>
    <n v="201959"/>
    <n v="304086"/>
    <n v="115539"/>
    <n v="473718"/>
    <n v="252046"/>
    <n v="250263"/>
    <n v="268660"/>
    <n v="322960"/>
    <n v="274392"/>
    <n v="3160651"/>
    <n v="0"/>
    <n v="2370488.25"/>
  </r>
  <r>
    <s v="PPLETO: TOTAL OPERATING EXPENSE"/>
    <m/>
    <n v="512100"/>
    <s v="MTCE-BOILER PLANT"/>
    <x v="1"/>
    <s v="0311 - TRIMBLE COUNTY 1 - GENERATION"/>
    <x v="6"/>
    <s v="PNTL: TOTAL NON-LABOR"/>
    <s v="MA40LGE"/>
    <s v="MASS ALLOC 40 BUDGET"/>
    <s v="GEN O M: OTHER"/>
    <s v="P42100: GENERATION"/>
    <n v="260390"/>
    <n v="221974"/>
    <n v="179848"/>
    <n v="171346"/>
    <n v="238561"/>
    <n v="184886"/>
    <n v="188412"/>
    <n v="157856"/>
    <n v="391981"/>
    <n v="143100"/>
    <n v="169314"/>
    <n v="196319"/>
    <n v="2503987"/>
    <n v="1877990.25"/>
    <n v="0"/>
  </r>
  <r>
    <s v="PPLETO: TOTAL OPERATING EXPENSE"/>
    <m/>
    <n v="512100"/>
    <s v="MTCE-BOILER PLANT"/>
    <x v="1"/>
    <s v="0321 - TRIMBLE COUNTY 2 - GENERATION"/>
    <x v="4"/>
    <s v="PLTL: TOTAL LABOR"/>
    <s v="MA41KU"/>
    <s v="MA41KU TC2"/>
    <s v="OTHER"/>
    <s v="P42100: GENERATION"/>
    <n v="262432"/>
    <n v="149568"/>
    <n v="149432"/>
    <n v="633617"/>
    <n v="241363"/>
    <n v="227818"/>
    <n v="249453"/>
    <n v="255858"/>
    <n v="-30598"/>
    <n v="-10682"/>
    <n v="204494"/>
    <n v="223581"/>
    <n v="2556335"/>
    <n v="0"/>
    <n v="1917251.25"/>
  </r>
  <r>
    <s v="PPLETO: TOTAL OPERATING EXPENSE"/>
    <m/>
    <n v="505100"/>
    <s v="ELECTRIC SYS OPR"/>
    <x v="1"/>
    <s v="0301 - TRIMBLE COUNTY COMMON-GENERATION"/>
    <x v="2"/>
    <s v="PLTL: TOTAL LABOR"/>
    <s v="TCOPSLABR"/>
    <s v="TC Operations Labor"/>
    <s v="GEN OPS: PLANT OPERATION"/>
    <s v="P42100: GENERATION"/>
    <n v="263821"/>
    <n v="235691"/>
    <n v="236428"/>
    <n v="246579"/>
    <n v="243366"/>
    <n v="229901"/>
    <n v="251820"/>
    <n v="256916"/>
    <n v="248583"/>
    <n v="268025"/>
    <n v="207225"/>
    <n v="227643"/>
    <n v="2915996"/>
    <n v="881745.60351476399"/>
    <n v="1305251.396485236"/>
  </r>
  <r>
    <s v="PPLETO: TOTAL OPERATING EXPENSE"/>
    <m/>
    <n v="502100"/>
    <s v="STM EXP(EX SDRS.SPP)"/>
    <x v="1"/>
    <s v="0301 - TRIMBLE COUNTY COMMON-GENERATION"/>
    <x v="5"/>
    <s v="PLTL: TOTAL LABOR"/>
    <s v="TCOPSLABR"/>
    <s v="TC Operations Labor"/>
    <s v="GEN OPS: PLANT OPERATION"/>
    <s v="P42100: GENERATION"/>
    <n v="264033"/>
    <n v="262401"/>
    <n v="288838"/>
    <n v="271643"/>
    <n v="257819"/>
    <n v="268835"/>
    <n v="264405"/>
    <n v="283226"/>
    <n v="273897"/>
    <n v="270328"/>
    <n v="258085"/>
    <n v="254307"/>
    <n v="3217817"/>
    <n v="973010.93439945299"/>
    <n v="1440351.815600547"/>
  </r>
  <r>
    <s v="PPLETO: TOTAL OPERATING EXPENSE"/>
    <m/>
    <n v="512100"/>
    <s v="MTCE-BOILER PLANT"/>
    <x v="1"/>
    <s v="0321 - TRIMBLE COUNTY 2 - GENERATION"/>
    <x v="1"/>
    <s v="PNTL: TOTAL NON-LABOR"/>
    <s v="MA40LGE"/>
    <s v="MASS ALLOC 40 BUDGET"/>
    <s v="GEN O M: OTHER"/>
    <s v="P42100: GENERATION"/>
    <n v="264224"/>
    <n v="231639"/>
    <n v="220892"/>
    <n v="207720"/>
    <n v="312512"/>
    <n v="118610"/>
    <n v="487435"/>
    <n v="259266"/>
    <n v="257327"/>
    <n v="276228"/>
    <n v="332256"/>
    <n v="282238"/>
    <n v="3250347"/>
    <n v="0"/>
    <n v="2437760.25"/>
  </r>
  <r>
    <s v="PPLETO: TOTAL OPERATING EXPENSE"/>
    <m/>
    <n v="502100"/>
    <s v="STM EXP(EX SDRS.SPP)"/>
    <x v="1"/>
    <s v="0301 - TRIMBLE COUNTY COMMON-GENERATION"/>
    <x v="6"/>
    <s v="PLTL: TOTAL LABOR"/>
    <s v="TCOPSLABR"/>
    <s v="TC Operations Labor"/>
    <s v="GEN OPS: PLANT OPERATION"/>
    <s v="P42100: GENERATION"/>
    <n v="270546"/>
    <n v="268880"/>
    <n v="295884"/>
    <n v="266791"/>
    <n v="274720"/>
    <n v="274735"/>
    <n v="258775"/>
    <n v="304678"/>
    <n v="283980"/>
    <n v="276412"/>
    <n v="267557"/>
    <n v="247662"/>
    <n v="3290619"/>
    <n v="995024.97125927091"/>
    <n v="1472939.278740729"/>
  </r>
  <r>
    <s v="PPLETO: TOTAL OPERATING EXPENSE"/>
    <m/>
    <n v="505100"/>
    <s v="ELECTRIC SYS OPR"/>
    <x v="1"/>
    <s v="0301 - TRIMBLE COUNTY COMMON-GENERATION"/>
    <x v="3"/>
    <s v="PLTL: TOTAL LABOR"/>
    <s v="TCOPSLABR"/>
    <s v="TC Operations Labor"/>
    <s v="GEN OPS: PLANT OPERATION"/>
    <s v="P42100: GENERATION"/>
    <n v="271741"/>
    <n v="242765"/>
    <n v="243525"/>
    <n v="253980"/>
    <n v="250671"/>
    <n v="236802"/>
    <n v="259379"/>
    <n v="264628"/>
    <n v="256045"/>
    <n v="276070"/>
    <n v="213445"/>
    <n v="234476"/>
    <n v="3003526"/>
    <n v="908213.12702153402"/>
    <n v="1344431.3729784661"/>
  </r>
  <r>
    <s v="PPLETO: TOTAL OPERATING EXPENSE"/>
    <m/>
    <n v="512100"/>
    <s v="MTCE-BOILER PLANT"/>
    <x v="1"/>
    <s v="0321 - TRIMBLE COUNTY 2 - GENERATION"/>
    <x v="2"/>
    <s v="PNTL: TOTAL NON-LABOR"/>
    <s v="MA40LGE"/>
    <s v="MASS ALLOC 40 BUDGET"/>
    <s v="GEN O M: OTHER"/>
    <s v="P42100: GENERATION"/>
    <n v="271754"/>
    <n v="238166"/>
    <n v="227116"/>
    <n v="213642"/>
    <n v="321170"/>
    <n v="121762"/>
    <n v="501541"/>
    <n v="266690"/>
    <n v="264589"/>
    <n v="284007"/>
    <n v="341815"/>
    <n v="290305"/>
    <n v="3342557"/>
    <n v="0"/>
    <n v="2506917.75"/>
  </r>
  <r>
    <s v="PPLETO: TOTAL OPERATING EXPENSE"/>
    <m/>
    <n v="512100"/>
    <s v="MTCE-BOILER PLANT"/>
    <x v="1"/>
    <s v="0321 - TRIMBLE COUNTY 2 - GENERATION"/>
    <x v="8"/>
    <s v="PLTL: TOTAL LABOR"/>
    <s v="MA40LGE"/>
    <s v="MASS ALLOC 40 BUDGET"/>
    <s v="GEN O M: OTHER"/>
    <s v="P42100: GENERATION"/>
    <n v="272672"/>
    <n v="258030"/>
    <n v="244216"/>
    <n v="-32423"/>
    <n v="265073"/>
    <n v="223537"/>
    <n v="259959"/>
    <n v="266194"/>
    <n v="243095"/>
    <n v="277676"/>
    <n v="226826"/>
    <n v="219916"/>
    <n v="2724771"/>
    <n v="0"/>
    <n v="2043578.25"/>
  </r>
  <r>
    <s v="PPLETO: TOTAL OPERATING EXPENSE"/>
    <m/>
    <n v="512100"/>
    <s v="MTCE-BOILER PLANT"/>
    <x v="1"/>
    <s v="0321 - TRIMBLE COUNTY 2 - GENERATION"/>
    <x v="9"/>
    <s v="PLTL: TOTAL LABOR"/>
    <s v="MA40LGE"/>
    <s v="MASS ALLOC 40 BUDGET"/>
    <s v="GEN O M: OTHER"/>
    <s v="P42100: GENERATION"/>
    <n v="279471"/>
    <n v="159279"/>
    <n v="159134"/>
    <n v="260712"/>
    <n v="257033"/>
    <n v="242609"/>
    <n v="265648"/>
    <n v="272469"/>
    <n v="-32585"/>
    <n v="-11376"/>
    <n v="217771"/>
    <n v="238097"/>
    <n v="2308263"/>
    <n v="0"/>
    <n v="1731197.25"/>
  </r>
  <r>
    <s v="PPLETO: TOTAL OPERATING EXPENSE"/>
    <m/>
    <n v="512100"/>
    <s v="MTCE-BOILER PLANT"/>
    <x v="1"/>
    <s v="0321 - TRIMBLE COUNTY 2 - GENERATION"/>
    <x v="3"/>
    <s v="PNTL: TOTAL NON-LABOR"/>
    <s v="MA40LGE"/>
    <s v="MASS ALLOC 40 BUDGET"/>
    <s v="GEN O M: OTHER"/>
    <s v="P42100: GENERATION"/>
    <n v="279510"/>
    <n v="244888"/>
    <n v="233527"/>
    <n v="219743"/>
    <n v="330083"/>
    <n v="125004"/>
    <n v="516079"/>
    <n v="274338"/>
    <n v="272067"/>
    <n v="292018"/>
    <n v="351666"/>
    <n v="298616"/>
    <n v="3437539"/>
    <n v="0"/>
    <n v="2578154.25"/>
  </r>
  <r>
    <s v="PPLETO: TOTAL OPERATING EXPENSE"/>
    <m/>
    <n v="505100"/>
    <s v="ELECTRIC SYS OPR"/>
    <x v="1"/>
    <s v="0301 - TRIMBLE COUNTY COMMON-GENERATION"/>
    <x v="4"/>
    <s v="PLTL: TOTAL LABOR"/>
    <s v="TCOPSLABR"/>
    <s v="TC Operations Labor"/>
    <s v="GEN OPS: PLANT OPERATION"/>
    <s v="P42100: GENERATION"/>
    <n v="279901"/>
    <n v="250056"/>
    <n v="250839"/>
    <n v="261608"/>
    <n v="258199"/>
    <n v="243913"/>
    <n v="267168"/>
    <n v="272575"/>
    <n v="263734"/>
    <n v="284361"/>
    <n v="219855"/>
    <n v="241517"/>
    <n v="3093726"/>
    <n v="935488.01129333396"/>
    <n v="1384806.488706666"/>
  </r>
  <r>
    <s v="PPLETO: TOTAL OPERATING EXPENSE"/>
    <m/>
    <n v="512100"/>
    <s v="MTCE-BOILER PLANT"/>
    <x v="1"/>
    <s v="0321 - TRIMBLE COUNTY 2 - GENERATION"/>
    <x v="4"/>
    <s v="PNTL: TOTAL NON-LABOR"/>
    <s v="MA40LGE"/>
    <s v="MASS ALLOC 40 BUDGET"/>
    <s v="GEN O M: OTHER"/>
    <s v="P42100: GENERATION"/>
    <n v="287498"/>
    <n v="251810"/>
    <n v="240127"/>
    <n v="226026"/>
    <n v="339258"/>
    <n v="128338"/>
    <n v="531052"/>
    <n v="282216"/>
    <n v="279768"/>
    <n v="300266"/>
    <n v="361811"/>
    <n v="307175"/>
    <n v="3535344"/>
    <n v="0"/>
    <n v="2651508"/>
  </r>
  <r>
    <s v="PPLETO: TOTAL OPERATING EXPENSE"/>
    <m/>
    <n v="512100"/>
    <s v="MTCE-BOILER PLANT"/>
    <x v="1"/>
    <s v="0321 - TRIMBLE COUNTY 2 - GENERATION"/>
    <x v="0"/>
    <s v="PLTL: TOTAL LABOR"/>
    <s v="MA40LGE"/>
    <s v="MASS ALLOC 40 BUDGET"/>
    <s v="GEN O M: OTHER"/>
    <s v="P42100: GENERATION"/>
    <n v="287855"/>
    <n v="164057"/>
    <n v="163908"/>
    <n v="268533"/>
    <n v="264744"/>
    <n v="249887"/>
    <n v="273618"/>
    <n v="280643"/>
    <n v="-33562"/>
    <n v="-11717"/>
    <n v="224304"/>
    <n v="245240"/>
    <n v="2377511"/>
    <n v="0"/>
    <n v="1783133.25"/>
  </r>
  <r>
    <s v="PPLETO: TOTAL OPERATING EXPENSE"/>
    <m/>
    <n v="502100"/>
    <s v="STM EXP(EX SDRS.SPP)"/>
    <x v="1"/>
    <s v="0301 - TRIMBLE COUNTY COMMON-GENERATION"/>
    <x v="7"/>
    <s v="PLTL: TOTAL LABOR"/>
    <s v="TCOPSLABR"/>
    <s v="TC Operations Labor"/>
    <s v="GEN OPS: PLANT OPERATION"/>
    <s v="P42100: GENERATION"/>
    <n v="293523"/>
    <n v="276429"/>
    <n v="304136"/>
    <n v="258523"/>
    <n v="297124"/>
    <n v="285489"/>
    <n v="264947"/>
    <n v="312764"/>
    <n v="272367"/>
    <n v="298841"/>
    <n v="274462"/>
    <n v="237384"/>
    <n v="3375990"/>
    <n v="1020839.6513609099"/>
    <n v="1511152.8486390901"/>
  </r>
  <r>
    <s v="PPLETO: TOTAL OPERATING EXPENSE"/>
    <m/>
    <n v="512100"/>
    <s v="MTCE-BOILER PLANT"/>
    <x v="1"/>
    <s v="0321 - TRIMBLE COUNTY 2 - GENERATION"/>
    <x v="7"/>
    <s v="PNTL: TOTAL NON-LABOR"/>
    <s v="MA40LGE"/>
    <s v="MASS ALLOC 40 BUDGET"/>
    <s v="GEN O M: OTHER"/>
    <s v="P42100: GENERATION"/>
    <n v="296482"/>
    <n v="265815"/>
    <n v="255649"/>
    <n v="243059"/>
    <n v="342591"/>
    <n v="263110"/>
    <n v="298176"/>
    <n v="291728"/>
    <n v="593493"/>
    <n v="308002"/>
    <n v="269897"/>
    <n v="312869"/>
    <n v="3740871"/>
    <n v="0"/>
    <n v="2805653.25"/>
  </r>
  <r>
    <s v="PPLETO: TOTAL OPERATING EXPENSE"/>
    <m/>
    <n v="512100"/>
    <s v="MTCE-BOILER PLANT"/>
    <x v="1"/>
    <s v="0321 - TRIMBLE COUNTY 2 - GENERATION"/>
    <x v="1"/>
    <s v="PLTL: TOTAL LABOR"/>
    <s v="MA40LGE"/>
    <s v="MASS ALLOC 40 BUDGET"/>
    <s v="GEN O M: OTHER"/>
    <s v="P42100: GENERATION"/>
    <n v="296491"/>
    <n v="168979"/>
    <n v="168825"/>
    <n v="276589"/>
    <n v="272687"/>
    <n v="257384"/>
    <n v="281826"/>
    <n v="289063"/>
    <n v="-34569"/>
    <n v="-12068"/>
    <n v="231033"/>
    <n v="252598"/>
    <n v="2448836"/>
    <n v="0"/>
    <n v="1836627"/>
  </r>
  <r>
    <s v="PPLETO: TOTAL OPERATING EXPENSE"/>
    <m/>
    <n v="512100"/>
    <s v="MTCE-BOILER PLANT"/>
    <x v="1"/>
    <s v="0321 - TRIMBLE COUNTY 2 - GENERATION"/>
    <x v="2"/>
    <s v="PLTL: TOTAL LABOR"/>
    <s v="MA40LGE"/>
    <s v="MASS ALLOC 40 BUDGET"/>
    <s v="GEN O M: OTHER"/>
    <s v="P42100: GENERATION"/>
    <n v="305378"/>
    <n v="174044"/>
    <n v="173886"/>
    <n v="284880"/>
    <n v="280860"/>
    <n v="265098"/>
    <n v="290274"/>
    <n v="297727"/>
    <n v="-35606"/>
    <n v="-12430"/>
    <n v="237958"/>
    <n v="260169"/>
    <n v="2522239"/>
    <n v="0"/>
    <n v="1891679.25"/>
  </r>
  <r>
    <s v="PPLETO: TOTAL OPERATING EXPENSE"/>
    <m/>
    <n v="512100"/>
    <s v="MTCE-BOILER PLANT"/>
    <x v="1"/>
    <s v="0321 - TRIMBLE COUNTY 2 - GENERATION"/>
    <x v="3"/>
    <s v="PLTL: TOTAL LABOR"/>
    <s v="MA40LGE"/>
    <s v="MASS ALLOC 40 BUDGET"/>
    <s v="GEN O M: OTHER"/>
    <s v="P42100: GENERATION"/>
    <n v="314545"/>
    <n v="179268"/>
    <n v="179105"/>
    <n v="293431"/>
    <n v="289291"/>
    <n v="273056"/>
    <n v="298987"/>
    <n v="306664"/>
    <n v="-36674"/>
    <n v="-12803"/>
    <n v="245101"/>
    <n v="267979"/>
    <n v="2597950"/>
    <n v="0"/>
    <n v="1948462.5"/>
  </r>
  <r>
    <s v="PPLETO: TOTAL OPERATING EXPENSE"/>
    <m/>
    <n v="502100"/>
    <s v="STM EXP(EX SDRS.SPP)"/>
    <x v="1"/>
    <s v="0301 - TRIMBLE COUNTY COMMON-GENERATION"/>
    <x v="8"/>
    <s v="PLTL: TOTAL LABOR"/>
    <s v="TCOPSLABR"/>
    <s v="TC Operations Labor"/>
    <s v="GEN OPS: PLANT OPERATION"/>
    <s v="P42100: GENERATION"/>
    <n v="316278"/>
    <n v="298450"/>
    <n v="283505"/>
    <n v="295761"/>
    <n v="307892"/>
    <n v="259999"/>
    <n v="302249"/>
    <n v="308142"/>
    <n v="282261"/>
    <n v="321499"/>
    <n v="264614"/>
    <n v="257683"/>
    <n v="3498332"/>
    <n v="1057833.7078085879"/>
    <n v="1565915.2921914121"/>
  </r>
  <r>
    <s v="PPLETO: TOTAL OPERATING EXPENSE"/>
    <m/>
    <n v="512100"/>
    <s v="MTCE-BOILER PLANT"/>
    <x v="1"/>
    <s v="0321 - TRIMBLE COUNTY 2 - GENERATION"/>
    <x v="4"/>
    <s v="PLTL: TOTAL LABOR"/>
    <s v="MA40LGE"/>
    <s v="MASS ALLOC 40 BUDGET"/>
    <s v="GEN O M: OTHER"/>
    <s v="P42100: GENERATION"/>
    <n v="323991"/>
    <n v="184652"/>
    <n v="184484"/>
    <n v="302243"/>
    <n v="297979"/>
    <n v="281256"/>
    <n v="307966"/>
    <n v="315874"/>
    <n v="-37776"/>
    <n v="-13188"/>
    <n v="252462"/>
    <n v="276026"/>
    <n v="2675969"/>
    <n v="0"/>
    <n v="2006976.75"/>
  </r>
  <r>
    <s v="PPLETO: TOTAL OPERATING EXPENSE"/>
    <m/>
    <n v="502100"/>
    <s v="STM EXP(EX SDRS.SPP)"/>
    <x v="1"/>
    <s v="0301 - TRIMBLE COUNTY COMMON-GENERATION"/>
    <x v="9"/>
    <s v="PLTL: TOTAL LABOR"/>
    <s v="TCOPSLABR"/>
    <s v="TC Operations Labor"/>
    <s v="GEN OPS: PLANT OPERATION"/>
    <s v="P42100: GENERATION"/>
    <n v="324363"/>
    <n v="289760"/>
    <n v="290639"/>
    <n v="303055"/>
    <n v="299050"/>
    <n v="282456"/>
    <n v="309354"/>
    <n v="315746"/>
    <n v="305514"/>
    <n v="329377"/>
    <n v="254606"/>
    <n v="279439"/>
    <n v="3583359"/>
    <n v="1083544.3683959309"/>
    <n v="1603974.8816040691"/>
  </r>
  <r>
    <s v="PPLETO: TOTAL OPERATING EXPENSE"/>
    <m/>
    <n v="502100"/>
    <s v="STM EXP(EX SDRS.SPP)"/>
    <x v="1"/>
    <s v="0301 - TRIMBLE COUNTY COMMON-GENERATION"/>
    <x v="0"/>
    <s v="PLTL: TOTAL LABOR"/>
    <s v="TCOPSLABR"/>
    <s v="TC Operations Labor"/>
    <s v="GEN OPS: PLANT OPERATION"/>
    <s v="P42100: GENERATION"/>
    <n v="334094"/>
    <n v="298453"/>
    <n v="299358"/>
    <n v="312146"/>
    <n v="308021"/>
    <n v="290930"/>
    <n v="318635"/>
    <n v="325219"/>
    <n v="314680"/>
    <n v="339258"/>
    <n v="262245"/>
    <n v="287822"/>
    <n v="3690859"/>
    <n v="1116050.466613431"/>
    <n v="1652093.783386569"/>
  </r>
  <r>
    <s v="PPLETO: TOTAL OPERATING EXPENSE"/>
    <m/>
    <n v="502100"/>
    <s v="STM EXP(EX SDRS.SPP)"/>
    <x v="1"/>
    <s v="0301 - TRIMBLE COUNTY COMMON-GENERATION"/>
    <x v="1"/>
    <s v="PLTL: TOTAL LABOR"/>
    <s v="TCOPSLABR"/>
    <s v="TC Operations Labor"/>
    <s v="GEN OPS: PLANT OPERATION"/>
    <s v="P42100: GENERATION"/>
    <n v="344117"/>
    <n v="307407"/>
    <n v="308339"/>
    <n v="321511"/>
    <n v="317262"/>
    <n v="299657"/>
    <n v="328194"/>
    <n v="334975"/>
    <n v="324120"/>
    <n v="349436"/>
    <n v="270112"/>
    <n v="296457"/>
    <n v="3801585"/>
    <n v="1149532.0501597649"/>
    <n v="1701656.6998402351"/>
  </r>
  <r>
    <s v="PPLETO: TOTAL OPERATING EXPENSE"/>
    <m/>
    <n v="512100"/>
    <s v="MTCE-BOILER PLANT"/>
    <x v="1"/>
    <s v="0321 - TRIMBLE COUNTY 2 - GENERATION"/>
    <x v="5"/>
    <s v="PNTL: TOTAL NON-LABOR"/>
    <s v="MA41KU"/>
    <s v="MA41KU TC2"/>
    <s v="OTHER"/>
    <s v="P42100: GENERATION"/>
    <n v="345696"/>
    <n v="278452"/>
    <n v="829516"/>
    <n v="1021813"/>
    <n v="312510"/>
    <n v="221401"/>
    <n v="316249"/>
    <n v="296886"/>
    <n v="428531"/>
    <n v="342620"/>
    <n v="238853"/>
    <n v="301383"/>
    <n v="4933911"/>
    <n v="0"/>
    <n v="3700433.25"/>
  </r>
  <r>
    <s v="PPLETO: TOTAL OPERATING EXPENSE"/>
    <m/>
    <n v="512100"/>
    <s v="MTCE-BOILER PLANT"/>
    <x v="1"/>
    <s v="0301 - TRIMBLE COUNTY COMMON-GENERATION"/>
    <x v="5"/>
    <s v="PLTL: TOTAL LABOR"/>
    <s v="TCMNTLABR"/>
    <s v="TC Maintenance Labor"/>
    <s v="GEN MTC: ALL OTHER MAINT."/>
    <s v="P42100: GENERATION"/>
    <n v="352246"/>
    <n v="351334"/>
    <n v="385506"/>
    <n v="62136"/>
    <n v="343295"/>
    <n v="358072"/>
    <n v="351745"/>
    <n v="378873"/>
    <n v="145000"/>
    <n v="141042"/>
    <n v="342533"/>
    <n v="335879"/>
    <n v="3547661"/>
    <n v="1072749.924729249"/>
    <n v="1587995.825270751"/>
  </r>
  <r>
    <s v="PPLETO: TOTAL OPERATING EXPENSE"/>
    <m/>
    <n v="502100"/>
    <s v="STM EXP(EX SDRS.SPP)"/>
    <x v="1"/>
    <s v="0301 - TRIMBLE COUNTY COMMON-GENERATION"/>
    <x v="2"/>
    <s v="PLTL: TOTAL LABOR"/>
    <s v="TCOPSLABR"/>
    <s v="TC Operations Labor"/>
    <s v="GEN OPS: PLANT OPERATION"/>
    <s v="P42100: GENERATION"/>
    <n v="354431"/>
    <n v="316621"/>
    <n v="317581"/>
    <n v="331148"/>
    <n v="326771"/>
    <n v="308640"/>
    <n v="338031"/>
    <n v="345016"/>
    <n v="333836"/>
    <n v="359910"/>
    <n v="278208"/>
    <n v="305343"/>
    <n v="3915536"/>
    <n v="1183988.8166526239"/>
    <n v="1752663.1833473761"/>
  </r>
  <r>
    <s v="PPLETO: TOTAL OPERATING EXPENSE"/>
    <m/>
    <n v="512100"/>
    <s v="MTCE-BOILER PLANT"/>
    <x v="1"/>
    <s v="0321 - TRIMBLE COUNTY 2 - GENERATION"/>
    <x v="5"/>
    <s v="PNTL: TOTAL NON-LABOR"/>
    <s v="MA40LGE"/>
    <s v="MASS ALLOC 40 BUDGET"/>
    <s v="GEN O M: OTHER"/>
    <s v="P42100: GENERATION"/>
    <n v="356871"/>
    <n v="330128"/>
    <n v="232234"/>
    <n v="225613"/>
    <n v="319176"/>
    <n v="239695"/>
    <n v="356792"/>
    <n v="322886"/>
    <n v="478411"/>
    <n v="226424"/>
    <n v="265241"/>
    <n v="303438"/>
    <n v="3656909"/>
    <n v="0"/>
    <n v="2742681.75"/>
  </r>
  <r>
    <s v="PPLETO: TOTAL OPERATING EXPENSE"/>
    <m/>
    <n v="512100"/>
    <s v="MTCE-BOILER PLANT"/>
    <x v="1"/>
    <s v="0301 - TRIMBLE COUNTY COMMON-GENERATION"/>
    <x v="6"/>
    <s v="PLTL: TOTAL LABOR"/>
    <s v="TCMNTLABR"/>
    <s v="TC Maintenance Labor"/>
    <s v="GEN MTC: ALL OTHER MAINT."/>
    <s v="P42100: GENERATION"/>
    <n v="360889"/>
    <n v="359976"/>
    <n v="394868"/>
    <n v="-98291"/>
    <n v="365935"/>
    <n v="365941"/>
    <n v="344134"/>
    <n v="407658"/>
    <n v="378793"/>
    <n v="369510"/>
    <n v="355151"/>
    <n v="326897"/>
    <n v="3931461"/>
    <n v="1188804.2549234489"/>
    <n v="1759791.4950765511"/>
  </r>
  <r>
    <s v="PPLETO: TOTAL OPERATING EXPENSE"/>
    <m/>
    <n v="502100"/>
    <s v="STM EXP(EX SDRS.SPP)"/>
    <x v="1"/>
    <s v="0301 - TRIMBLE COUNTY COMMON-GENERATION"/>
    <x v="3"/>
    <s v="PLTL: TOTAL LABOR"/>
    <s v="TCOPSLABR"/>
    <s v="TC Operations Labor"/>
    <s v="GEN OPS: PLANT OPERATION"/>
    <s v="P42100: GENERATION"/>
    <n v="365070"/>
    <n v="326125"/>
    <n v="327114"/>
    <n v="341088"/>
    <n v="336580"/>
    <n v="317904"/>
    <n v="348178"/>
    <n v="355373"/>
    <n v="343857"/>
    <n v="370714"/>
    <n v="286559"/>
    <n v="314509"/>
    <n v="4033070"/>
    <n v="1219529.01895863"/>
    <n v="1805273.48104137"/>
  </r>
  <r>
    <s v="PPLETO: TOTAL OPERATING EXPENSE"/>
    <m/>
    <n v="512100"/>
    <s v="MTCE-BOILER PLANT"/>
    <x v="1"/>
    <s v="0321 - TRIMBLE COUNTY 2 - GENERATION"/>
    <x v="6"/>
    <s v="PNTL: TOTAL NON-LABOR"/>
    <s v="MA41KU"/>
    <s v="MA41KU TC2"/>
    <s v="OTHER"/>
    <s v="P42100: GENERATION"/>
    <n v="368949"/>
    <n v="479789"/>
    <n v="1848787"/>
    <n v="2199519"/>
    <n v="340115"/>
    <n v="249006"/>
    <n v="253235"/>
    <n v="224685"/>
    <n v="511171"/>
    <n v="330855"/>
    <n v="227088"/>
    <n v="291069"/>
    <n v="7324268"/>
    <n v="0"/>
    <n v="5493201"/>
  </r>
  <r>
    <s v="PPLETO: TOTAL OPERATING EXPENSE"/>
    <m/>
    <n v="502100"/>
    <s v="STM EXP(EX SDRS.SPP)"/>
    <x v="1"/>
    <s v="0301 - TRIMBLE COUNTY COMMON-GENERATION"/>
    <x v="4"/>
    <s v="PLTL: TOTAL LABOR"/>
    <s v="TCOPSLABR"/>
    <s v="TC Operations Labor"/>
    <s v="GEN OPS: PLANT OPERATION"/>
    <s v="P42100: GENERATION"/>
    <n v="376034"/>
    <n v="335919"/>
    <n v="336938"/>
    <n v="351331"/>
    <n v="346688"/>
    <n v="327451"/>
    <n v="358634"/>
    <n v="366045"/>
    <n v="354183"/>
    <n v="381846"/>
    <n v="295165"/>
    <n v="323954"/>
    <n v="4154188"/>
    <n v="1256152.959460092"/>
    <n v="1859488.040539908"/>
  </r>
  <r>
    <s v="PPLETO: TOTAL OPERATING EXPENSE"/>
    <m/>
    <n v="512100"/>
    <s v="MTCE-BOILER PLANT"/>
    <x v="1"/>
    <s v="0321 - TRIMBLE COUNTY 2 - GENERATION"/>
    <x v="6"/>
    <s v="PNTL: TOTAL NON-LABOR"/>
    <s v="MA40LGE"/>
    <s v="MASS ALLOC 40 BUDGET"/>
    <s v="GEN O M: OTHER"/>
    <s v="P42100: GENERATION"/>
    <n v="385578"/>
    <n v="328693"/>
    <n v="266314"/>
    <n v="253724"/>
    <n v="353255"/>
    <n v="273775"/>
    <n v="278996"/>
    <n v="233749"/>
    <n v="580436"/>
    <n v="211899"/>
    <n v="250716"/>
    <n v="290705"/>
    <n v="3707839"/>
    <n v="0"/>
    <n v="2780879.25"/>
  </r>
  <r>
    <s v="PPLETO: TOTAL OPERATING EXPENSE"/>
    <m/>
    <n v="512100"/>
    <s v="MTCE-BOILER PLANT"/>
    <x v="1"/>
    <s v="0301 - TRIMBLE COUNTY COMMON-GENERATION"/>
    <x v="7"/>
    <s v="PLTL: TOTAL LABOR"/>
    <s v="TCMNTLABR"/>
    <s v="TC Maintenance Labor"/>
    <s v="GEN MTC: ALL OTHER MAINT."/>
    <s v="P42100: GENERATION"/>
    <n v="391705"/>
    <n v="370105"/>
    <n v="253406"/>
    <n v="191889"/>
    <n v="396009"/>
    <n v="380370"/>
    <n v="352413"/>
    <n v="418530"/>
    <n v="363159"/>
    <n v="-67386"/>
    <n v="364362"/>
    <n v="313055"/>
    <n v="3727619"/>
    <n v="1127166.0402922709"/>
    <n v="1668548.2097077291"/>
  </r>
  <r>
    <s v="PPLETO: TOTAL OPERATING EXPENSE"/>
    <m/>
    <n v="512100"/>
    <s v="MTCE-BOILER PLANT"/>
    <x v="1"/>
    <s v="0301 - TRIMBLE COUNTY COMMON-GENERATION"/>
    <x v="8"/>
    <s v="PLTL: TOTAL LABOR"/>
    <s v="TCMNTLABR"/>
    <s v="TC Maintenance Labor"/>
    <s v="GEN MTC: ALL OTHER MAINT."/>
    <s v="P42100: GENERATION"/>
    <n v="422371"/>
    <n v="399806"/>
    <n v="378252"/>
    <n v="-86555"/>
    <n v="410515"/>
    <n v="346126"/>
    <n v="402536"/>
    <n v="412401"/>
    <n v="376497"/>
    <n v="430177"/>
    <n v="351118"/>
    <n v="340210"/>
    <n v="4183455"/>
    <n v="1265002.7824975951"/>
    <n v="1872588.4675024049"/>
  </r>
  <r>
    <s v="PPLETO: TOTAL OPERATING EXPENSE"/>
    <m/>
    <n v="512100"/>
    <s v="MTCE-BOILER PLANT"/>
    <x v="1"/>
    <s v="0301 - TRIMBLE COUNTY COMMON-GENERATION"/>
    <x v="9"/>
    <s v="PLTL: TOTAL LABOR"/>
    <s v="TCMNTLABR"/>
    <s v="TC Maintenance Labor"/>
    <s v="GEN MTC: ALL OTHER MAINT."/>
    <s v="P42100: GENERATION"/>
    <n v="432883"/>
    <n v="235311"/>
    <n v="234939"/>
    <n v="403750"/>
    <n v="398010"/>
    <n v="375643"/>
    <n v="411302"/>
    <n v="422093"/>
    <n v="-87879"/>
    <n v="-54929"/>
    <n v="337038"/>
    <n v="368317"/>
    <n v="3476477"/>
    <n v="1051225.1424453929"/>
    <n v="1556132.6075546071"/>
  </r>
  <r>
    <s v="PPLETO: TOTAL OPERATING EXPENSE"/>
    <m/>
    <n v="512100"/>
    <s v="MTCE-BOILER PLANT"/>
    <x v="1"/>
    <s v="0301 - TRIMBLE COUNTY COMMON-GENERATION"/>
    <x v="0"/>
    <s v="PLTL: TOTAL LABOR"/>
    <s v="TCMNTLABR"/>
    <s v="TC Maintenance Labor"/>
    <s v="GEN MTC: ALL OTHER MAINT."/>
    <s v="P42100: GENERATION"/>
    <n v="445870"/>
    <n v="242370"/>
    <n v="241987"/>
    <n v="415863"/>
    <n v="409950"/>
    <n v="386912"/>
    <n v="423641"/>
    <n v="434756"/>
    <n v="-90515"/>
    <n v="-56576"/>
    <n v="347149"/>
    <n v="379366"/>
    <n v="3580771"/>
    <n v="1082761.802980239"/>
    <n v="1602816.447019761"/>
  </r>
  <r>
    <s v="PPLETO: TOTAL OPERATING EXPENSE"/>
    <m/>
    <n v="512100"/>
    <s v="MTCE-BOILER PLANT"/>
    <x v="1"/>
    <s v="0301 - TRIMBLE COUNTY COMMON-GENERATION"/>
    <x v="1"/>
    <s v="PLTL: TOTAL LABOR"/>
    <s v="TCMNTLABR"/>
    <s v="TC Maintenance Labor"/>
    <s v="GEN MTC: ALL OTHER MAINT."/>
    <s v="P42100: GENERATION"/>
    <n v="459246"/>
    <n v="249641"/>
    <n v="249246"/>
    <n v="428339"/>
    <n v="422248"/>
    <n v="398519"/>
    <n v="436350"/>
    <n v="447798"/>
    <n v="-93231"/>
    <n v="-58274"/>
    <n v="357563"/>
    <n v="390747"/>
    <n v="3688194"/>
    <n v="1115244.617759946"/>
    <n v="1650900.882240054"/>
  </r>
  <r>
    <s v="PPLETO: TOTAL OPERATING EXPENSE"/>
    <m/>
    <n v="512100"/>
    <s v="MTCE-BOILER PLANT"/>
    <x v="1"/>
    <s v="0301 - TRIMBLE COUNTY COMMON-GENERATION"/>
    <x v="2"/>
    <s v="PLTL: TOTAL LABOR"/>
    <s v="TCMNTLABR"/>
    <s v="TC Maintenance Labor"/>
    <s v="GEN MTC: ALL OTHER MAINT."/>
    <s v="P42100: GENERATION"/>
    <n v="473011"/>
    <n v="257124"/>
    <n v="256717"/>
    <n v="441178"/>
    <n v="434905"/>
    <n v="410465"/>
    <n v="449429"/>
    <n v="461221"/>
    <n v="-96025"/>
    <n v="-60020"/>
    <n v="368281"/>
    <n v="402460"/>
    <n v="3798746"/>
    <n v="1148673.5867845139"/>
    <n v="1700385.9132154861"/>
  </r>
  <r>
    <s v="PPLETO: TOTAL OPERATING EXPENSE"/>
    <m/>
    <n v="512100"/>
    <s v="MTCE-BOILER PLANT"/>
    <x v="1"/>
    <s v="0301 - TRIMBLE COUNTY COMMON-GENERATION"/>
    <x v="3"/>
    <s v="PLTL: TOTAL LABOR"/>
    <s v="TCMNTLABR"/>
    <s v="TC Maintenance Labor"/>
    <s v="GEN MTC: ALL OTHER MAINT."/>
    <s v="P42100: GENERATION"/>
    <n v="487210"/>
    <n v="264842"/>
    <n v="264423"/>
    <n v="454421"/>
    <n v="447960"/>
    <n v="422786"/>
    <n v="462920"/>
    <n v="475066"/>
    <n v="-98908"/>
    <n v="-61822"/>
    <n v="379336"/>
    <n v="414541"/>
    <n v="3912775"/>
    <n v="1183153.939097475"/>
    <n v="1751427.310902525"/>
  </r>
  <r>
    <s v="PPLETO: TOTAL OPERATING EXPENSE"/>
    <m/>
    <n v="512100"/>
    <s v="MTCE-BOILER PLANT"/>
    <x v="1"/>
    <s v="0301 - TRIMBLE COUNTY COMMON-GENERATION"/>
    <x v="4"/>
    <s v="PLTL: TOTAL LABOR"/>
    <s v="TCMNTLABR"/>
    <s v="TC Maintenance Labor"/>
    <s v="GEN MTC: ALL OTHER MAINT."/>
    <s v="P42100: GENERATION"/>
    <n v="501841"/>
    <n v="272796"/>
    <n v="272364"/>
    <n v="468068"/>
    <n v="461413"/>
    <n v="435483"/>
    <n v="476822"/>
    <n v="489332"/>
    <n v="-101878"/>
    <n v="-63679"/>
    <n v="390728"/>
    <n v="426990"/>
    <n v="4030280"/>
    <n v="1218685.37231652"/>
    <n v="1804024.62768348"/>
  </r>
  <r>
    <s v="PPLOIE: TOTAL OTHER INCOME AND EXPENSE"/>
    <m/>
    <n v="926117"/>
    <s v="CLOSED 05/18 - PENSION NON SERVICE COST - BURDENS"/>
    <x v="1"/>
    <s v="0321 - TRIMBLE COUNTY 2 - GENERATION"/>
    <x v="4"/>
    <s v="PLTL: TOTAL LABOR"/>
    <s v="MA41KU"/>
    <s v="MA41KU TC2"/>
    <s v="OTHER"/>
    <s v="P42100: GENERATION"/>
    <n v="-29319"/>
    <n v="-26382"/>
    <n v="-26183"/>
    <n v="-27243"/>
    <n v="-26794"/>
    <n v="-25248"/>
    <n v="-27618"/>
    <n v="-28632"/>
    <n v="-27504"/>
    <n v="-29836"/>
    <n v="-22486"/>
    <n v="-24311"/>
    <n v="-321556"/>
    <n v="0"/>
    <n v="-241167"/>
  </r>
  <r>
    <s v="PPLOIE: TOTAL OTHER INCOME AND EXPENSE"/>
    <m/>
    <n v="926117"/>
    <s v="CLOSED 05/18 - PENSION NON SERVICE COST - BURDENS"/>
    <x v="1"/>
    <s v="0321 - TRIMBLE COUNTY 2 - GENERATION"/>
    <x v="3"/>
    <s v="PLTL: TOTAL LABOR"/>
    <s v="MA41KU"/>
    <s v="MA41KU TC2"/>
    <s v="OTHER"/>
    <s v="P42100: GENERATION"/>
    <n v="-28464"/>
    <n v="-25613"/>
    <n v="-25420"/>
    <n v="-26448"/>
    <n v="-26013"/>
    <n v="-24512"/>
    <n v="-26813"/>
    <n v="-27797"/>
    <n v="-26702"/>
    <n v="-28966"/>
    <n v="-21830"/>
    <n v="-23602"/>
    <n v="-312180"/>
    <n v="0"/>
    <n v="-234135"/>
  </r>
  <r>
    <s v="PPLOIE: TOTAL OTHER INCOME AND EXPENSE"/>
    <m/>
    <n v="926117"/>
    <s v="CLOSED 05/18 - PENSION NON SERVICE COST - BURDENS"/>
    <x v="1"/>
    <s v="0321 - TRIMBLE COUNTY 2 - GENERATION"/>
    <x v="2"/>
    <s v="PLTL: TOTAL LABOR"/>
    <s v="MA41KU"/>
    <s v="MA41KU TC2"/>
    <s v="OTHER"/>
    <s v="P42100: GENERATION"/>
    <n v="-27635"/>
    <n v="-24867"/>
    <n v="-24679"/>
    <n v="-25678"/>
    <n v="-25255"/>
    <n v="-23797"/>
    <n v="-26032"/>
    <n v="-26987"/>
    <n v="-25924"/>
    <n v="-28122"/>
    <n v="-21194"/>
    <n v="-22914"/>
    <n v="-303083"/>
    <n v="0"/>
    <n v="-227312.25"/>
  </r>
  <r>
    <s v="PPLOIE: TOTAL OTHER INCOME AND EXPENSE"/>
    <m/>
    <n v="926117"/>
    <s v="CLOSED 05/18 - PENSION NON SERVICE COST - BURDENS"/>
    <x v="1"/>
    <s v="0321 - TRIMBLE COUNTY 2 - GENERATION"/>
    <x v="1"/>
    <s v="PLTL: TOTAL LABOR"/>
    <s v="MA41KU"/>
    <s v="MA41KU TC2"/>
    <s v="OTHER"/>
    <s v="P42100: GENERATION"/>
    <n v="-26831"/>
    <n v="-24143"/>
    <n v="-23961"/>
    <n v="-24930"/>
    <n v="-24520"/>
    <n v="-23105"/>
    <n v="-25274"/>
    <n v="-26202"/>
    <n v="-25169"/>
    <n v="-27303"/>
    <n v="-20577"/>
    <n v="-22247"/>
    <n v="-294262"/>
    <n v="0"/>
    <n v="-220696.5"/>
  </r>
  <r>
    <s v="PPLOIE: TOTAL OTHER INCOME AND EXPENSE"/>
    <m/>
    <n v="926117"/>
    <s v="CLOSED 05/18 - PENSION NON SERVICE COST - BURDENS"/>
    <x v="1"/>
    <s v="0321 - TRIMBLE COUNTY 2 - GENERATION"/>
    <x v="0"/>
    <s v="PLTL: TOTAL LABOR"/>
    <s v="MA41KU"/>
    <s v="MA41KU TC2"/>
    <s v="OTHER"/>
    <s v="P42100: GENERATION"/>
    <n v="-26049"/>
    <n v="-23440"/>
    <n v="-23263"/>
    <n v="-24204"/>
    <n v="-23805"/>
    <n v="-22432"/>
    <n v="-24538"/>
    <n v="-25439"/>
    <n v="-24436"/>
    <n v="-26508"/>
    <n v="-19978"/>
    <n v="-21599"/>
    <n v="-285692"/>
    <n v="0"/>
    <n v="-214269"/>
  </r>
  <r>
    <s v="PPLOIE: TOTAL OTHER INCOME AND EXPENSE"/>
    <m/>
    <n v="926117"/>
    <s v="CLOSED 05/18 - PENSION NON SERVICE COST - BURDENS"/>
    <x v="1"/>
    <s v="0321 - TRIMBLE COUNTY 2 - GENERATION"/>
    <x v="9"/>
    <s v="PLTL: TOTAL LABOR"/>
    <s v="MA41KU"/>
    <s v="MA41KU TC2"/>
    <s v="OTHER"/>
    <s v="P42100: GENERATION"/>
    <n v="-25631"/>
    <n v="-23064"/>
    <n v="-22891"/>
    <n v="-23821"/>
    <n v="-23431"/>
    <n v="-22081"/>
    <n v="-24156"/>
    <n v="-25036"/>
    <n v="-24049"/>
    <n v="-26090"/>
    <n v="-19665"/>
    <n v="-21273"/>
    <n v="-281188"/>
    <n v="0"/>
    <n v="-210891"/>
  </r>
  <r>
    <s v="PPLOIE: TOTAL OTHER INCOME AND EXPENSE"/>
    <m/>
    <n v="926118"/>
    <s v="CLOSED 05/18 - FASB 106 POST RETIREMENT NON SERVICE COST EXPENSE - BURDENS"/>
    <x v="1"/>
    <s v="0321 - TRIMBLE COUNTY 2 - GENERATION"/>
    <x v="4"/>
    <s v="PLTL: TOTAL LABOR"/>
    <s v="MA41LGE"/>
    <s v="MA41LGE"/>
    <s v="OTHER"/>
    <s v="P42100: GENERATION"/>
    <n v="-19794"/>
    <n v="-17811"/>
    <n v="-17677"/>
    <n v="-18392"/>
    <n v="-18089"/>
    <n v="-17045"/>
    <n v="-18646"/>
    <n v="-19330"/>
    <n v="-18568"/>
    <n v="-20143"/>
    <n v="-15181"/>
    <n v="-16413"/>
    <n v="-217090"/>
    <n v="0"/>
    <n v="-162817.5"/>
  </r>
  <r>
    <s v="PPLOIE: TOTAL OTHER INCOME AND EXPENSE"/>
    <m/>
    <n v="926117"/>
    <s v="CLOSED 05/18 - PENSION NON SERVICE COST - BURDENS"/>
    <x v="1"/>
    <s v="0321 - TRIMBLE COUNTY 2 - GENERATION"/>
    <x v="8"/>
    <s v="PLTL: TOTAL LABOR"/>
    <s v="MA41KU"/>
    <s v="MA41KU TC2"/>
    <s v="OTHER"/>
    <s v="P42100: GENERATION"/>
    <n v="-19672"/>
    <n v="-18710"/>
    <n v="-17578"/>
    <n v="-18302"/>
    <n v="-19020"/>
    <n v="-15976"/>
    <n v="-18584"/>
    <n v="-19234"/>
    <n v="-17469"/>
    <n v="-20048"/>
    <n v="-16136"/>
    <n v="-15402"/>
    <n v="-216132"/>
    <n v="0"/>
    <n v="-162099"/>
  </r>
  <r>
    <s v="PPLOIE: TOTAL OTHER INCOME AND EXPENSE"/>
    <m/>
    <n v="926118"/>
    <s v="CLOSED 05/18 - FASB 106 POST RETIREMENT NON SERVICE COST EXPENSE - BURDENS"/>
    <x v="1"/>
    <s v="0321 - TRIMBLE COUNTY 2 - GENERATION"/>
    <x v="3"/>
    <s v="PLTL: TOTAL LABOR"/>
    <s v="MA41LGE"/>
    <s v="MA41LGE"/>
    <s v="OTHER"/>
    <s v="P42100: GENERATION"/>
    <n v="-19217"/>
    <n v="-17292"/>
    <n v="-17161"/>
    <n v="-17856"/>
    <n v="-17562"/>
    <n v="-16548"/>
    <n v="-18102"/>
    <n v="-18767"/>
    <n v="-18027"/>
    <n v="-19555"/>
    <n v="-14738"/>
    <n v="-15934"/>
    <n v="-210761"/>
    <n v="0"/>
    <n v="-158070.75"/>
  </r>
  <r>
    <s v="PPLOIE: TOTAL OTHER INCOME AND EXPENSE"/>
    <m/>
    <n v="926118"/>
    <s v="CLOSED 05/18 - FASB 106 POST RETIREMENT NON SERVICE COST EXPENSE - BURDENS"/>
    <x v="1"/>
    <s v="0321 - TRIMBLE COUNTY 2 - GENERATION"/>
    <x v="2"/>
    <s v="PLTL: TOTAL LABOR"/>
    <s v="MA41LGE"/>
    <s v="MA41LGE"/>
    <s v="OTHER"/>
    <s v="P42100: GENERATION"/>
    <n v="-18657"/>
    <n v="-16788"/>
    <n v="-16661"/>
    <n v="-17336"/>
    <n v="-17050"/>
    <n v="-16066"/>
    <n v="-17575"/>
    <n v="-18220"/>
    <n v="-17502"/>
    <n v="-18986"/>
    <n v="-14309"/>
    <n v="-15470"/>
    <n v="-204619"/>
    <n v="0"/>
    <n v="-153464.25"/>
  </r>
  <r>
    <s v="PPLOIE: TOTAL OTHER INCOME AND EXPENSE"/>
    <m/>
    <n v="926118"/>
    <s v="CLOSED 05/18 - FASB 106 POST RETIREMENT NON SERVICE COST EXPENSE - BURDENS"/>
    <x v="1"/>
    <s v="0321 - TRIMBLE COUNTY 2 - GENERATION"/>
    <x v="1"/>
    <s v="PLTL: TOTAL LABOR"/>
    <s v="MA41LGE"/>
    <s v="MA41LGE"/>
    <s v="OTHER"/>
    <s v="P42100: GENERATION"/>
    <n v="-18114"/>
    <n v="-16300"/>
    <n v="-16176"/>
    <n v="-16831"/>
    <n v="-16554"/>
    <n v="-15599"/>
    <n v="-17063"/>
    <n v="-17690"/>
    <n v="-16992"/>
    <n v="-18433"/>
    <n v="-13892"/>
    <n v="-15020"/>
    <n v="-198664"/>
    <n v="0"/>
    <n v="-148998"/>
  </r>
  <r>
    <s v="PPLOIE: TOTAL OTHER INCOME AND EXPENSE"/>
    <m/>
    <n v="926118"/>
    <s v="CLOSED 05/18 - FASB 106 POST RETIREMENT NON SERVICE COST EXPENSE - BURDENS"/>
    <x v="1"/>
    <s v="0321 - TRIMBLE COUNTY 2 - GENERATION"/>
    <x v="0"/>
    <s v="PLTL: TOTAL LABOR"/>
    <s v="MA41LGE"/>
    <s v="MA41LGE"/>
    <s v="OTHER"/>
    <s v="P42100: GENERATION"/>
    <n v="-17586"/>
    <n v="-15825"/>
    <n v="-15705"/>
    <n v="-16341"/>
    <n v="-16072"/>
    <n v="-15144"/>
    <n v="-16566"/>
    <n v="-17174"/>
    <n v="-16497"/>
    <n v="-17896"/>
    <n v="-13488"/>
    <n v="-14582"/>
    <n v="-192877"/>
    <n v="0"/>
    <n v="-144657.75"/>
  </r>
  <r>
    <s v="PPLOIE: TOTAL OTHER INCOME AND EXPENSE"/>
    <m/>
    <n v="926118"/>
    <s v="CLOSED 05/18 - FASB 106 POST RETIREMENT NON SERVICE COST EXPENSE - BURDENS"/>
    <x v="1"/>
    <s v="0321 - TRIMBLE COUNTY 2 - GENERATION"/>
    <x v="9"/>
    <s v="PLTL: TOTAL LABOR"/>
    <s v="MA41LGE"/>
    <s v="MA41LGE"/>
    <s v="OTHER"/>
    <s v="P42100: GENERATION"/>
    <n v="-17304"/>
    <n v="-15571"/>
    <n v="-15455"/>
    <n v="-16082"/>
    <n v="-15819"/>
    <n v="-14908"/>
    <n v="-16308"/>
    <n v="-16903"/>
    <n v="-16236"/>
    <n v="-17614"/>
    <n v="-13276"/>
    <n v="-14362"/>
    <n v="-189837"/>
    <n v="0"/>
    <n v="-142377.75"/>
  </r>
  <r>
    <s v="PPLOIE: TOTAL OTHER INCOME AND EXPENSE"/>
    <m/>
    <n v="926118"/>
    <s v="CLOSED 05/18 - FASB 106 POST RETIREMENT NON SERVICE COST EXPENSE - BURDENS"/>
    <x v="1"/>
    <s v="0321 - TRIMBLE COUNTY 2 - GENERATION"/>
    <x v="8"/>
    <s v="PLTL: TOTAL LABOR"/>
    <s v="MA41LGE"/>
    <s v="MA41LGE"/>
    <s v="OTHER"/>
    <s v="P42100: GENERATION"/>
    <n v="-17269"/>
    <n v="-16424"/>
    <n v="-15430"/>
    <n v="-16066"/>
    <n v="-16697"/>
    <n v="-14024"/>
    <n v="-16314"/>
    <n v="-16884"/>
    <n v="-15335"/>
    <n v="-17598"/>
    <n v="-14164"/>
    <n v="-13520"/>
    <n v="-189726"/>
    <n v="0"/>
    <n v="-142294.5"/>
  </r>
  <r>
    <s v="PPLOIE: TOTAL OTHER INCOME AND EXPENSE"/>
    <m/>
    <n v="926118"/>
    <s v="CLOSED 05/18 - FASB 106 POST RETIREMENT NON SERVICE COST EXPENSE - BURDENS"/>
    <x v="1"/>
    <s v="0321 - TRIMBLE COUNTY 2 - GENERATION"/>
    <x v="7"/>
    <s v="PLTL: TOTAL LABOR"/>
    <s v="MA41LGE"/>
    <s v="MA41LGE"/>
    <s v="OTHER"/>
    <s v="P42100: GENERATION"/>
    <n v="-15131"/>
    <n v="-14368"/>
    <n v="-15674"/>
    <n v="-13231"/>
    <n v="-15218"/>
    <n v="-14597"/>
    <n v="-13660"/>
    <n v="-16431"/>
    <n v="-14176"/>
    <n v="-15663"/>
    <n v="-14111"/>
    <n v="-11902"/>
    <n v="-174161"/>
    <n v="0"/>
    <n v="-130620.75"/>
  </r>
  <r>
    <s v="PPLOIE: TOTAL OTHER INCOME AND EXPENSE"/>
    <m/>
    <n v="926118"/>
    <s v="CLOSED 05/18 - FASB 106 POST RETIREMENT NON SERVICE COST EXPENSE - BURDENS"/>
    <x v="1"/>
    <s v="0321 - TRIMBLE COUNTY 2 - GENERATION"/>
    <x v="5"/>
    <s v="PLTL: TOTAL LABOR"/>
    <s v="MA41LGE"/>
    <s v="MA41LGE"/>
    <s v="OTHER"/>
    <s v="P42100: GENERATION"/>
    <n v="-14551"/>
    <n v="-14595"/>
    <n v="-15929"/>
    <n v="-14908"/>
    <n v="-14081"/>
    <n v="-14689"/>
    <n v="-14375"/>
    <n v="-15750"/>
    <n v="-15053"/>
    <n v="-14920"/>
    <n v="-13982"/>
    <n v="-13490"/>
    <n v="-176325"/>
    <n v="0"/>
    <n v="-132243.75"/>
  </r>
  <r>
    <s v="PPLOIE: TOTAL OTHER INCOME AND EXPENSE"/>
    <m/>
    <n v="926118"/>
    <s v="CLOSED 05/18 - FASB 106 POST RETIREMENT NON SERVICE COST EXPENSE - BURDENS"/>
    <x v="1"/>
    <s v="0321 - TRIMBLE COUNTY 2 - GENERATION"/>
    <x v="6"/>
    <s v="PLTL: TOTAL LABOR"/>
    <s v="MA41LGE"/>
    <s v="MA41LGE"/>
    <s v="OTHER"/>
    <s v="P42100: GENERATION"/>
    <n v="-14420"/>
    <n v="-14465"/>
    <n v="-15783"/>
    <n v="-14148"/>
    <n v="-14535"/>
    <n v="-14525"/>
    <n v="-13594"/>
    <n v="-16332"/>
    <n v="-15105"/>
    <n v="-14762"/>
    <n v="-14032"/>
    <n v="-12682"/>
    <n v="-174382"/>
    <n v="0"/>
    <n v="-130786.5"/>
  </r>
  <r>
    <s v="PPLOIE: TOTAL OTHER INCOME AND EXPENSE"/>
    <m/>
    <n v="926117"/>
    <s v="CLOSED 05/18 - PENSION NON SERVICE COST - BURDENS"/>
    <x v="1"/>
    <s v="0321 - TRIMBLE COUNTY 2 - GENERATION"/>
    <x v="7"/>
    <s v="PLTL: TOTAL LABOR"/>
    <s v="MA41KU"/>
    <s v="MA41KU TC2"/>
    <s v="OTHER"/>
    <s v="P42100: GENERATION"/>
    <n v="-10474"/>
    <n v="-9946"/>
    <n v="-10850"/>
    <n v="-9159"/>
    <n v="-10535"/>
    <n v="-10105"/>
    <n v="-9456"/>
    <n v="-11374"/>
    <n v="-9813"/>
    <n v="-10843"/>
    <n v="-9768"/>
    <n v="-8239"/>
    <n v="-120562"/>
    <n v="0"/>
    <n v="-90421.5"/>
  </r>
  <r>
    <s v="PPLOIE: TOTAL OTHER INCOME AND EXPENSE"/>
    <m/>
    <n v="926117"/>
    <s v="CLOSED 05/18 - PENSION NON SERVICE COST - BURDENS"/>
    <x v="1"/>
    <s v="0321 - TRIMBLE COUNTY 2 - GENERATION"/>
    <x v="6"/>
    <s v="PLTL: TOTAL LABOR"/>
    <s v="MA41KU"/>
    <s v="MA41KU TC2"/>
    <s v="OTHER"/>
    <s v="P42100: GENERATION"/>
    <n v="-3310"/>
    <n v="-3320"/>
    <n v="-3622"/>
    <n v="-3247"/>
    <n v="-3336"/>
    <n v="-3333"/>
    <n v="-3120"/>
    <n v="-3748"/>
    <n v="-3467"/>
    <n v="-3388"/>
    <n v="-3220"/>
    <n v="-2911"/>
    <n v="-40022"/>
    <n v="0"/>
    <n v="-30016.5"/>
  </r>
  <r>
    <s v="PPLOIE: TOTAL OTHER INCOME AND EXPENSE"/>
    <m/>
    <n v="926117"/>
    <s v="CLOSED 05/18 - PENSION NON SERVICE COST - BURDENS"/>
    <x v="1"/>
    <s v="0321 - TRIMBLE COUNTY 2 - GENERATION"/>
    <x v="5"/>
    <s v="PLTL: TOTAL LABOR"/>
    <s v="MA41KU"/>
    <s v="MA41KU TC2"/>
    <s v="OTHER"/>
    <s v="P42100: GENERATION"/>
    <n v="-715"/>
    <n v="-718"/>
    <n v="-783"/>
    <n v="-733"/>
    <n v="-692"/>
    <n v="-722"/>
    <n v="-707"/>
    <n v="-774"/>
    <n v="-740"/>
    <n v="-734"/>
    <n v="-688"/>
    <n v="-663"/>
    <n v="-8670"/>
    <n v="0"/>
    <n v="-6502.5"/>
  </r>
  <r>
    <s v="PPLOIE: TOTAL OTHER INCOME AND EXPENSE"/>
    <m/>
    <n v="426501"/>
    <s v="OTHER DEDUCTIONS"/>
    <x v="1"/>
    <s v="0301 - TRIMBLE COUNTY COMMON-GENERATION"/>
    <x v="5"/>
    <s v="PNTL: TOTAL NON-LABOR"/>
    <s v="TCBTL"/>
    <s v="TCBTL"/>
    <s v="GEN BTL: BELOW THE LINE"/>
    <s v="P42100: GENERATION"/>
    <n v="500"/>
    <n v="1500"/>
    <n v="1000"/>
    <n v="1500"/>
    <n v="1000"/>
    <n v="6500"/>
    <n v="2000"/>
    <n v="1000"/>
    <n v="5000"/>
    <n v="2000"/>
    <n v="10950"/>
    <n v="13550"/>
    <n v="46500"/>
    <n v="14060.777368499999"/>
    <n v="20814.222631500001"/>
  </r>
  <r>
    <s v="PPLOIE: TOTAL OTHER INCOME AND EXPENSE"/>
    <m/>
    <n v="426501"/>
    <s v="OTHER DEDUCTIONS"/>
    <x v="1"/>
    <s v="0301 - TRIMBLE COUNTY COMMON-GENERATION"/>
    <x v="6"/>
    <s v="PNTL: TOTAL NON-LABOR"/>
    <s v="TCBTL"/>
    <s v="TCBTL"/>
    <s v="GEN BTL: BELOW THE LINE"/>
    <s v="P42100: GENERATION"/>
    <n v="500"/>
    <n v="1500"/>
    <n v="1000"/>
    <n v="1500"/>
    <n v="1000"/>
    <n v="6500"/>
    <n v="2000"/>
    <n v="1000"/>
    <n v="5000"/>
    <n v="2000"/>
    <n v="10950"/>
    <n v="13550"/>
    <n v="46500"/>
    <n v="14060.777368499999"/>
    <n v="20814.222631500001"/>
  </r>
  <r>
    <s v="PPLOIE: TOTAL OTHER INCOME AND EXPENSE"/>
    <m/>
    <n v="426501"/>
    <s v="OTHER DEDUCTIONS"/>
    <x v="1"/>
    <s v="0301 - TRIMBLE COUNTY COMMON-GENERATION"/>
    <x v="7"/>
    <s v="PNTL: TOTAL NON-LABOR"/>
    <s v="TCBTL"/>
    <s v="TCBTL"/>
    <s v="GEN BTL: BELOW THE LINE"/>
    <s v="P42100: GENERATION"/>
    <n v="500"/>
    <n v="1500"/>
    <n v="1000"/>
    <n v="1500"/>
    <n v="1000"/>
    <n v="6500"/>
    <n v="2000"/>
    <n v="1000"/>
    <n v="5000"/>
    <n v="2000"/>
    <n v="10950"/>
    <n v="14300"/>
    <n v="47250"/>
    <n v="14287.56410025"/>
    <n v="21149.935899750002"/>
  </r>
  <r>
    <s v="PPLOIE: TOTAL OTHER INCOME AND EXPENSE"/>
    <m/>
    <n v="426501"/>
    <s v="OTHER DEDUCTIONS"/>
    <x v="1"/>
    <s v="0301 - TRIMBLE COUNTY COMMON-GENERATION"/>
    <x v="8"/>
    <s v="PNTL: TOTAL NON-LABOR"/>
    <s v="TCBTL"/>
    <s v="TCBTL"/>
    <s v="GEN BTL: BELOW THE LINE"/>
    <s v="P42100: GENERATION"/>
    <n v="500"/>
    <n v="1500"/>
    <n v="1000"/>
    <n v="1500"/>
    <n v="1000"/>
    <n v="6500"/>
    <n v="2000"/>
    <n v="1000"/>
    <n v="5000"/>
    <n v="2000"/>
    <n v="10950"/>
    <n v="14300"/>
    <n v="47250"/>
    <n v="14287.56410025"/>
    <n v="21149.935899750002"/>
  </r>
  <r>
    <s v="PPLOIE: TOTAL OTHER INCOME AND EXPENSE"/>
    <m/>
    <n v="426501"/>
    <s v="OTHER DEDUCTIONS"/>
    <x v="1"/>
    <s v="0301 - TRIMBLE COUNTY COMMON-GENERATION"/>
    <x v="9"/>
    <s v="PNTL: TOTAL NON-LABOR"/>
    <s v="TCBTL"/>
    <s v="TCBTL"/>
    <s v="GEN BTL: BELOW THE LINE"/>
    <s v="P42100: GENERATION"/>
    <n v="500"/>
    <n v="1500"/>
    <n v="1000"/>
    <n v="1500"/>
    <n v="1000"/>
    <n v="6500"/>
    <n v="2000"/>
    <n v="1000"/>
    <n v="5000"/>
    <n v="2000"/>
    <n v="10950"/>
    <n v="14300"/>
    <n v="47250"/>
    <n v="14287.56410025"/>
    <n v="21149.935899750002"/>
  </r>
  <r>
    <s v="PPLOIE: TOTAL OTHER INCOME AND EXPENSE"/>
    <m/>
    <n v="426501"/>
    <s v="OTHER DEDUCTIONS"/>
    <x v="1"/>
    <s v="0301 - TRIMBLE COUNTY COMMON-GENERATION"/>
    <x v="0"/>
    <s v="PNTL: TOTAL NON-LABOR"/>
    <s v="TCBTL"/>
    <s v="TCBTL"/>
    <s v="GEN BTL: BELOW THE LINE"/>
    <s v="P42100: GENERATION"/>
    <n v="510"/>
    <n v="1530"/>
    <n v="1020"/>
    <n v="1530"/>
    <n v="1020"/>
    <n v="6630"/>
    <n v="2040"/>
    <n v="1020"/>
    <n v="5100"/>
    <n v="2040"/>
    <n v="11169"/>
    <n v="14586"/>
    <n v="48195"/>
    <n v="14573.315382254999"/>
    <n v="21572.934617744999"/>
  </r>
  <r>
    <s v="PPLOIE: TOTAL OTHER INCOME AND EXPENSE"/>
    <m/>
    <n v="426501"/>
    <s v="OTHER DEDUCTIONS"/>
    <x v="1"/>
    <s v="0301 - TRIMBLE COUNTY COMMON-GENERATION"/>
    <x v="1"/>
    <s v="PNTL: TOTAL NON-LABOR"/>
    <s v="TCBTL"/>
    <s v="TCBTL"/>
    <s v="GEN BTL: BELOW THE LINE"/>
    <s v="P42100: GENERATION"/>
    <n v="520"/>
    <n v="1561"/>
    <n v="1040"/>
    <n v="1561"/>
    <n v="1040"/>
    <n v="6763"/>
    <n v="2081"/>
    <n v="1040"/>
    <n v="5202"/>
    <n v="2081"/>
    <n v="11392"/>
    <n v="14878"/>
    <n v="49159"/>
    <n v="14864.811928130999"/>
    <n v="22004.438071869001"/>
  </r>
  <r>
    <s v="PPLOIE: TOTAL OTHER INCOME AND EXPENSE"/>
    <m/>
    <n v="426501"/>
    <s v="OTHER DEDUCTIONS"/>
    <x v="1"/>
    <s v="0301 - TRIMBLE COUNTY COMMON-GENERATION"/>
    <x v="2"/>
    <s v="PNTL: TOTAL NON-LABOR"/>
    <s v="TCBTL"/>
    <s v="TCBTL"/>
    <s v="GEN BTL: BELOW THE LINE"/>
    <s v="P42100: GENERATION"/>
    <n v="531"/>
    <n v="1592"/>
    <n v="1061"/>
    <n v="1592"/>
    <n v="1061"/>
    <n v="6898"/>
    <n v="2122"/>
    <n v="1061"/>
    <n v="5306"/>
    <n v="2122"/>
    <n v="11620"/>
    <n v="15175"/>
    <n v="50142"/>
    <n v="15162.053737877999"/>
    <n v="22444.446262122001"/>
  </r>
  <r>
    <s v="PPLOIE: TOTAL OTHER INCOME AND EXPENSE"/>
    <m/>
    <n v="426501"/>
    <s v="OTHER DEDUCTIONS"/>
    <x v="1"/>
    <s v="0301 - TRIMBLE COUNTY COMMON-GENERATION"/>
    <x v="3"/>
    <s v="PNTL: TOTAL NON-LABOR"/>
    <s v="TCBTL"/>
    <s v="TCBTL"/>
    <s v="GEN BTL: BELOW THE LINE"/>
    <s v="P42100: GENERATION"/>
    <n v="541"/>
    <n v="1624"/>
    <n v="1082"/>
    <n v="1624"/>
    <n v="1082"/>
    <n v="7036"/>
    <n v="2165"/>
    <n v="1082"/>
    <n v="5412"/>
    <n v="2165"/>
    <n v="11852"/>
    <n v="15478"/>
    <n v="51143"/>
    <n v="15464.738429187"/>
    <n v="22892.511570813"/>
  </r>
  <r>
    <s v="PPLOIE: TOTAL OTHER INCOME AND EXPENSE"/>
    <m/>
    <n v="426501"/>
    <s v="OTHER DEDUCTIONS"/>
    <x v="1"/>
    <s v="0301 - TRIMBLE COUNTY COMMON-GENERATION"/>
    <x v="4"/>
    <s v="PNTL: TOTAL NON-LABOR"/>
    <s v="TCBTL"/>
    <s v="TCBTL"/>
    <s v="GEN BTL: BELOW THE LINE"/>
    <s v="P42100: GENERATION"/>
    <n v="552"/>
    <n v="1656"/>
    <n v="1104"/>
    <n v="1656"/>
    <n v="1104"/>
    <n v="7177"/>
    <n v="2208"/>
    <n v="1104"/>
    <n v="5521"/>
    <n v="2208"/>
    <n v="12090"/>
    <n v="15789"/>
    <n v="52169"/>
    <n v="15774.982678221"/>
    <n v="23351.767321779"/>
  </r>
  <r>
    <s v="PPLOIE: TOTAL OTHER INCOME AND EXPENSE"/>
    <m/>
    <n v="926117"/>
    <s v="CLOSED 05/18 - PENSION NON SERVICE COST - BURDENS"/>
    <x v="1"/>
    <s v="0321 - TRIMBLE COUNTY 2 - GENERATION"/>
    <x v="5"/>
    <s v="PLTL: TOTAL LABOR"/>
    <s v="MA41LGE"/>
    <s v="MA41LGE"/>
    <s v="OTHER"/>
    <s v="P42100: GENERATION"/>
    <n v="715"/>
    <n v="718"/>
    <n v="783"/>
    <n v="733"/>
    <n v="692"/>
    <n v="722"/>
    <n v="707"/>
    <n v="774"/>
    <n v="740"/>
    <n v="734"/>
    <n v="688"/>
    <n v="663"/>
    <n v="8670"/>
    <n v="0"/>
    <n v="6502.5"/>
  </r>
  <r>
    <s v="PPLOIE: TOTAL OTHER INCOME AND EXPENSE"/>
    <m/>
    <n v="426591"/>
    <s v="OTHER DEDUCTIONS - INDIRECT"/>
    <x v="1"/>
    <s v="0301 - TRIMBLE COUNTY COMMON-GENERATION"/>
    <x v="5"/>
    <s v="PNTL: TOTAL NON-LABOR"/>
    <n v="124642"/>
    <s v="LGE VP Pwr Prod"/>
    <s v="GEN OPS: PLANT OPERATION"/>
    <s v="P42100: GENERATION"/>
    <n v="3135"/>
    <n v="0"/>
    <n v="0"/>
    <n v="3135"/>
    <n v="0"/>
    <n v="0"/>
    <n v="1912"/>
    <n v="0"/>
    <n v="0"/>
    <n v="0"/>
    <n v="0"/>
    <n v="3135"/>
    <n v="11316"/>
    <n v="3421.7582086439998"/>
    <n v="5065.2417913560002"/>
  </r>
  <r>
    <s v="PPLOIE: TOTAL OTHER INCOME AND EXPENSE"/>
    <m/>
    <n v="426591"/>
    <s v="OTHER DEDUCTIONS - INDIRECT"/>
    <x v="1"/>
    <s v="0301 - TRIMBLE COUNTY COMMON-GENERATION"/>
    <x v="6"/>
    <s v="PNTL: TOTAL NON-LABOR"/>
    <n v="124642"/>
    <s v="LGE VP Pwr Prod"/>
    <s v="GEN OPS: PLANT OPERATION"/>
    <s v="P42100: GENERATION"/>
    <n v="3135"/>
    <n v="0"/>
    <n v="0"/>
    <n v="3135"/>
    <n v="0"/>
    <n v="0"/>
    <n v="1912"/>
    <n v="0"/>
    <n v="0"/>
    <n v="0"/>
    <n v="0"/>
    <n v="3135"/>
    <n v="11316"/>
    <n v="3421.7582086439998"/>
    <n v="5065.2417913560002"/>
  </r>
  <r>
    <s v="PPLOIE: TOTAL OTHER INCOME AND EXPENSE"/>
    <m/>
    <n v="426591"/>
    <s v="OTHER DEDUCTIONS - INDIRECT"/>
    <x v="1"/>
    <s v="0301 - TRIMBLE COUNTY COMMON-GENERATION"/>
    <x v="7"/>
    <s v="PNTL: TOTAL NON-LABOR"/>
    <n v="124642"/>
    <s v="LGE VP Pwr Prod"/>
    <s v="GEN OPS: PLANT OPERATION"/>
    <s v="P42100: GENERATION"/>
    <n v="3135"/>
    <n v="0"/>
    <n v="0"/>
    <n v="3135"/>
    <n v="0"/>
    <n v="0"/>
    <n v="1912"/>
    <n v="0"/>
    <n v="0"/>
    <n v="0"/>
    <n v="0"/>
    <n v="3135"/>
    <n v="11316"/>
    <n v="3421.7582086439998"/>
    <n v="5065.2417913560002"/>
  </r>
  <r>
    <s v="PPLOIE: TOTAL OTHER INCOME AND EXPENSE"/>
    <m/>
    <n v="426591"/>
    <s v="OTHER DEDUCTIONS - INDIRECT"/>
    <x v="1"/>
    <s v="0301 - TRIMBLE COUNTY COMMON-GENERATION"/>
    <x v="8"/>
    <s v="PNTL: TOTAL NON-LABOR"/>
    <n v="124642"/>
    <s v="LGE VP Pwr Prod"/>
    <s v="GEN OPS: PLANT OPERATION"/>
    <s v="P42100: GENERATION"/>
    <n v="3135"/>
    <n v="0"/>
    <n v="0"/>
    <n v="3135"/>
    <n v="0"/>
    <n v="0"/>
    <n v="1912"/>
    <n v="0"/>
    <n v="0"/>
    <n v="0"/>
    <n v="0"/>
    <n v="3135"/>
    <n v="11316"/>
    <n v="3421.7582086439998"/>
    <n v="5065.2417913560002"/>
  </r>
  <r>
    <s v="PPLOIE: TOTAL OTHER INCOME AND EXPENSE"/>
    <m/>
    <n v="426591"/>
    <s v="OTHER DEDUCTIONS - INDIRECT"/>
    <x v="1"/>
    <s v="0301 - TRIMBLE COUNTY COMMON-GENERATION"/>
    <x v="9"/>
    <s v="PNTL: TOTAL NON-LABOR"/>
    <n v="124642"/>
    <s v="LGE VP Pwr Prod"/>
    <s v="GEN OPS: PLANT OPERATION"/>
    <s v="P42100: GENERATION"/>
    <n v="3135"/>
    <n v="0"/>
    <n v="0"/>
    <n v="3135"/>
    <n v="0"/>
    <n v="0"/>
    <n v="1912"/>
    <n v="0"/>
    <n v="0"/>
    <n v="0"/>
    <n v="0"/>
    <n v="3135"/>
    <n v="11316"/>
    <n v="3421.7582086439998"/>
    <n v="5065.2417913560002"/>
  </r>
  <r>
    <s v="PPLOIE: TOTAL OTHER INCOME AND EXPENSE"/>
    <m/>
    <n v="426591"/>
    <s v="OTHER DEDUCTIONS - INDIRECT"/>
    <x v="1"/>
    <s v="0301 - TRIMBLE COUNTY COMMON-GENERATION"/>
    <x v="0"/>
    <s v="PNTL: TOTAL NON-LABOR"/>
    <n v="124642"/>
    <s v="LGE VP Pwr Prod"/>
    <s v="GEN OPS: PLANT OPERATION"/>
    <s v="P42100: GENERATION"/>
    <n v="3197"/>
    <n v="0"/>
    <n v="0"/>
    <n v="3197"/>
    <n v="0"/>
    <n v="0"/>
    <n v="1950"/>
    <n v="0"/>
    <n v="0"/>
    <n v="0"/>
    <n v="0"/>
    <n v="3197"/>
    <n v="11542"/>
    <n v="3490.096610478"/>
    <n v="5166.403389522"/>
  </r>
  <r>
    <s v="PPLOIE: TOTAL OTHER INCOME AND EXPENSE"/>
    <m/>
    <n v="426591"/>
    <s v="OTHER DEDUCTIONS - INDIRECT"/>
    <x v="1"/>
    <s v="0301 - TRIMBLE COUNTY COMMON-GENERATION"/>
    <x v="1"/>
    <s v="PNTL: TOTAL NON-LABOR"/>
    <n v="124642"/>
    <s v="LGE VP Pwr Prod"/>
    <s v="GEN OPS: PLANT OPERATION"/>
    <s v="P42100: GENERATION"/>
    <n v="3261"/>
    <n v="0"/>
    <n v="0"/>
    <n v="3261"/>
    <n v="0"/>
    <n v="0"/>
    <n v="1989"/>
    <n v="0"/>
    <n v="0"/>
    <n v="0"/>
    <n v="0"/>
    <n v="3261"/>
    <n v="11773"/>
    <n v="3559.946923857"/>
    <n v="5269.803076143"/>
  </r>
  <r>
    <s v="PPLOIE: TOTAL OTHER INCOME AND EXPENSE"/>
    <m/>
    <n v="926117"/>
    <s v="CLOSED 05/18 - PENSION NON SERVICE COST - BURDENS"/>
    <x v="1"/>
    <s v="0321 - TRIMBLE COUNTY 2 - GENERATION"/>
    <x v="6"/>
    <s v="PLTL: TOTAL LABOR"/>
    <s v="MA41LGE"/>
    <s v="MA41LGE"/>
    <s v="OTHER"/>
    <s v="P42100: GENERATION"/>
    <n v="3310"/>
    <n v="3320"/>
    <n v="3622"/>
    <n v="3247"/>
    <n v="3336"/>
    <n v="3333"/>
    <n v="3120"/>
    <n v="3748"/>
    <n v="3467"/>
    <n v="3388"/>
    <n v="3220"/>
    <n v="2911"/>
    <n v="40022"/>
    <n v="0"/>
    <n v="30016.5"/>
  </r>
  <r>
    <s v="PPLOIE: TOTAL OTHER INCOME AND EXPENSE"/>
    <m/>
    <n v="426591"/>
    <s v="OTHER DEDUCTIONS - INDIRECT"/>
    <x v="1"/>
    <s v="0301 - TRIMBLE COUNTY COMMON-GENERATION"/>
    <x v="2"/>
    <s v="PNTL: TOTAL NON-LABOR"/>
    <n v="124642"/>
    <s v="LGE VP Pwr Prod"/>
    <s v="GEN OPS: PLANT OPERATION"/>
    <s v="P42100: GENERATION"/>
    <n v="3326"/>
    <n v="0"/>
    <n v="0"/>
    <n v="3326"/>
    <n v="0"/>
    <n v="0"/>
    <n v="2029"/>
    <n v="0"/>
    <n v="0"/>
    <n v="0"/>
    <n v="0"/>
    <n v="3326"/>
    <n v="12008"/>
    <n v="3631.006766472"/>
    <n v="5374.993233528"/>
  </r>
  <r>
    <s v="PPLOIE: TOTAL OTHER INCOME AND EXPENSE"/>
    <m/>
    <n v="426591"/>
    <s v="OTHER DEDUCTIONS - INDIRECT"/>
    <x v="1"/>
    <s v="0301 - TRIMBLE COUNTY COMMON-GENERATION"/>
    <x v="3"/>
    <s v="PNTL: TOTAL NON-LABOR"/>
    <n v="124642"/>
    <s v="LGE VP Pwr Prod"/>
    <s v="GEN OPS: PLANT OPERATION"/>
    <s v="P42100: GENERATION"/>
    <n v="3393"/>
    <n v="0"/>
    <n v="0"/>
    <n v="3393"/>
    <n v="0"/>
    <n v="0"/>
    <n v="2070"/>
    <n v="0"/>
    <n v="0"/>
    <n v="0"/>
    <n v="0"/>
    <n v="3393"/>
    <n v="12248"/>
    <n v="3703.5785206319997"/>
    <n v="5482.4214793680003"/>
  </r>
  <r>
    <s v="PPLOIE: TOTAL OTHER INCOME AND EXPENSE"/>
    <m/>
    <n v="426591"/>
    <s v="OTHER DEDUCTIONS - INDIRECT"/>
    <x v="1"/>
    <s v="0301 - TRIMBLE COUNTY COMMON-GENERATION"/>
    <x v="4"/>
    <s v="PNTL: TOTAL NON-LABOR"/>
    <n v="124642"/>
    <s v="LGE VP Pwr Prod"/>
    <s v="GEN OPS: PLANT OPERATION"/>
    <s v="P42100: GENERATION"/>
    <n v="3461"/>
    <n v="0"/>
    <n v="0"/>
    <n v="3461"/>
    <n v="0"/>
    <n v="0"/>
    <n v="2111"/>
    <n v="0"/>
    <n v="0"/>
    <n v="0"/>
    <n v="0"/>
    <n v="3461"/>
    <n v="12493"/>
    <n v="3777.6621863369996"/>
    <n v="5592.0878136629999"/>
  </r>
  <r>
    <s v="PPLOIE: TOTAL OTHER INCOME AND EXPENSE"/>
    <m/>
    <n v="926117"/>
    <s v="CLOSED 05/18 - PENSION NON SERVICE COST - BURDENS"/>
    <x v="1"/>
    <s v="0321 - TRIMBLE COUNTY 2 - GENERATION"/>
    <x v="7"/>
    <s v="PLTL: TOTAL LABOR"/>
    <s v="MA41LGE"/>
    <s v="MA41LGE"/>
    <s v="OTHER"/>
    <s v="P42100: GENERATION"/>
    <n v="10474"/>
    <n v="9946"/>
    <n v="10850"/>
    <n v="9159"/>
    <n v="10535"/>
    <n v="10105"/>
    <n v="9456"/>
    <n v="11374"/>
    <n v="9813"/>
    <n v="10843"/>
    <n v="9768"/>
    <n v="8239"/>
    <n v="120562"/>
    <n v="0"/>
    <n v="90421.5"/>
  </r>
  <r>
    <s v="PPLOIE: TOTAL OTHER INCOME AND EXPENSE"/>
    <m/>
    <n v="926118"/>
    <s v="CLOSED 05/18 - FASB 106 POST RETIREMENT NON SERVICE COST EXPENSE - BURDENS"/>
    <x v="1"/>
    <s v="0321 - TRIMBLE COUNTY 2 - GENERATION"/>
    <x v="6"/>
    <s v="PLTL: TOTAL LABOR"/>
    <s v="MA41KU"/>
    <s v="MA41KU TC2"/>
    <s v="OTHER"/>
    <s v="P42100: GENERATION"/>
    <n v="14420"/>
    <n v="14465"/>
    <n v="15783"/>
    <n v="14148"/>
    <n v="14535"/>
    <n v="14525"/>
    <n v="13594"/>
    <n v="16332"/>
    <n v="15105"/>
    <n v="14762"/>
    <n v="14032"/>
    <n v="12682"/>
    <n v="174382"/>
    <n v="0"/>
    <n v="130786.5"/>
  </r>
  <r>
    <s v="PPLOIE: TOTAL OTHER INCOME AND EXPENSE"/>
    <m/>
    <n v="926118"/>
    <s v="CLOSED 05/18 - FASB 106 POST RETIREMENT NON SERVICE COST EXPENSE - BURDENS"/>
    <x v="1"/>
    <s v="0321 - TRIMBLE COUNTY 2 - GENERATION"/>
    <x v="5"/>
    <s v="PLTL: TOTAL LABOR"/>
    <s v="MA41KU"/>
    <s v="MA41KU TC2"/>
    <s v="OTHER"/>
    <s v="P42100: GENERATION"/>
    <n v="14551"/>
    <n v="14595"/>
    <n v="15929"/>
    <n v="14908"/>
    <n v="14081"/>
    <n v="14689"/>
    <n v="14375"/>
    <n v="15750"/>
    <n v="15053"/>
    <n v="14920"/>
    <n v="13982"/>
    <n v="13490"/>
    <n v="176325"/>
    <n v="0"/>
    <n v="132243.75"/>
  </r>
  <r>
    <s v="PPLOIE: TOTAL OTHER INCOME AND EXPENSE"/>
    <m/>
    <n v="926118"/>
    <s v="CLOSED 05/18 - FASB 106 POST RETIREMENT NON SERVICE COST EXPENSE - BURDENS"/>
    <x v="1"/>
    <s v="0321 - TRIMBLE COUNTY 2 - GENERATION"/>
    <x v="7"/>
    <s v="PLTL: TOTAL LABOR"/>
    <s v="MA41KU"/>
    <s v="MA41KU TC2"/>
    <s v="OTHER"/>
    <s v="P42100: GENERATION"/>
    <n v="15131"/>
    <n v="14368"/>
    <n v="15674"/>
    <n v="13231"/>
    <n v="15218"/>
    <n v="14597"/>
    <n v="13660"/>
    <n v="16431"/>
    <n v="14176"/>
    <n v="15663"/>
    <n v="14111"/>
    <n v="11902"/>
    <n v="174161"/>
    <n v="0"/>
    <n v="130620.75"/>
  </r>
  <r>
    <s v="PPLOIE: TOTAL OTHER INCOME AND EXPENSE"/>
    <m/>
    <n v="926118"/>
    <s v="CLOSED 05/18 - FASB 106 POST RETIREMENT NON SERVICE COST EXPENSE - BURDENS"/>
    <x v="1"/>
    <s v="0321 - TRIMBLE COUNTY 2 - GENERATION"/>
    <x v="8"/>
    <s v="PLTL: TOTAL LABOR"/>
    <s v="MA41KU"/>
    <s v="MA41KU TC2"/>
    <s v="OTHER"/>
    <s v="P42100: GENERATION"/>
    <n v="17269"/>
    <n v="16424"/>
    <n v="15430"/>
    <n v="16066"/>
    <n v="16697"/>
    <n v="14024"/>
    <n v="16314"/>
    <n v="16884"/>
    <n v="15335"/>
    <n v="17598"/>
    <n v="14164"/>
    <n v="13520"/>
    <n v="189726"/>
    <n v="0"/>
    <n v="142294.5"/>
  </r>
  <r>
    <s v="PPLOIE: TOTAL OTHER INCOME AND EXPENSE"/>
    <m/>
    <n v="926118"/>
    <s v="CLOSED 05/18 - FASB 106 POST RETIREMENT NON SERVICE COST EXPENSE - BURDENS"/>
    <x v="1"/>
    <s v="0321 - TRIMBLE COUNTY 2 - GENERATION"/>
    <x v="9"/>
    <s v="PLTL: TOTAL LABOR"/>
    <s v="MA41KU"/>
    <s v="MA41KU TC2"/>
    <s v="OTHER"/>
    <s v="P42100: GENERATION"/>
    <n v="17304"/>
    <n v="15571"/>
    <n v="15455"/>
    <n v="16082"/>
    <n v="15819"/>
    <n v="14908"/>
    <n v="16308"/>
    <n v="16903"/>
    <n v="16236"/>
    <n v="17614"/>
    <n v="13276"/>
    <n v="14362"/>
    <n v="189837"/>
    <n v="0"/>
    <n v="142377.75"/>
  </r>
  <r>
    <s v="PPLOIE: TOTAL OTHER INCOME AND EXPENSE"/>
    <m/>
    <n v="926118"/>
    <s v="CLOSED 05/18 - FASB 106 POST RETIREMENT NON SERVICE COST EXPENSE - BURDENS"/>
    <x v="1"/>
    <s v="0321 - TRIMBLE COUNTY 2 - GENERATION"/>
    <x v="0"/>
    <s v="PLTL: TOTAL LABOR"/>
    <s v="MA41KU"/>
    <s v="MA41KU TC2"/>
    <s v="OTHER"/>
    <s v="P42100: GENERATION"/>
    <n v="17586"/>
    <n v="15825"/>
    <n v="15705"/>
    <n v="16341"/>
    <n v="16072"/>
    <n v="15144"/>
    <n v="16566"/>
    <n v="17174"/>
    <n v="16497"/>
    <n v="17896"/>
    <n v="13488"/>
    <n v="14582"/>
    <n v="192877"/>
    <n v="0"/>
    <n v="144657.75"/>
  </r>
  <r>
    <s v="PPLOIE: TOTAL OTHER INCOME AND EXPENSE"/>
    <m/>
    <n v="926118"/>
    <s v="CLOSED 05/18 - FASB 106 POST RETIREMENT NON SERVICE COST EXPENSE - BURDENS"/>
    <x v="1"/>
    <s v="0321 - TRIMBLE COUNTY 2 - GENERATION"/>
    <x v="1"/>
    <s v="PLTL: TOTAL LABOR"/>
    <s v="MA41KU"/>
    <s v="MA41KU TC2"/>
    <s v="OTHER"/>
    <s v="P42100: GENERATION"/>
    <n v="18114"/>
    <n v="16300"/>
    <n v="16176"/>
    <n v="16831"/>
    <n v="16554"/>
    <n v="15599"/>
    <n v="17063"/>
    <n v="17690"/>
    <n v="16992"/>
    <n v="18433"/>
    <n v="13892"/>
    <n v="15020"/>
    <n v="198664"/>
    <n v="0"/>
    <n v="148998"/>
  </r>
  <r>
    <s v="PPLOIE: TOTAL OTHER INCOME AND EXPENSE"/>
    <m/>
    <n v="926118"/>
    <s v="CLOSED 05/18 - FASB 106 POST RETIREMENT NON SERVICE COST EXPENSE - BURDENS"/>
    <x v="1"/>
    <s v="0321 - TRIMBLE COUNTY 2 - GENERATION"/>
    <x v="2"/>
    <s v="PLTL: TOTAL LABOR"/>
    <s v="MA41KU"/>
    <s v="MA41KU TC2"/>
    <s v="OTHER"/>
    <s v="P42100: GENERATION"/>
    <n v="18657"/>
    <n v="16788"/>
    <n v="16661"/>
    <n v="17336"/>
    <n v="17050"/>
    <n v="16066"/>
    <n v="17575"/>
    <n v="18220"/>
    <n v="17502"/>
    <n v="18986"/>
    <n v="14309"/>
    <n v="15470"/>
    <n v="204619"/>
    <n v="0"/>
    <n v="153464.25"/>
  </r>
  <r>
    <s v="PPLOIE: TOTAL OTHER INCOME AND EXPENSE"/>
    <m/>
    <n v="926118"/>
    <s v="CLOSED 05/18 - FASB 106 POST RETIREMENT NON SERVICE COST EXPENSE - BURDENS"/>
    <x v="1"/>
    <s v="0321 - TRIMBLE COUNTY 2 - GENERATION"/>
    <x v="3"/>
    <s v="PLTL: TOTAL LABOR"/>
    <s v="MA41KU"/>
    <s v="MA41KU TC2"/>
    <s v="OTHER"/>
    <s v="P42100: GENERATION"/>
    <n v="19217"/>
    <n v="17292"/>
    <n v="17161"/>
    <n v="17856"/>
    <n v="17562"/>
    <n v="16548"/>
    <n v="18102"/>
    <n v="18767"/>
    <n v="18027"/>
    <n v="19555"/>
    <n v="14738"/>
    <n v="15934"/>
    <n v="210761"/>
    <n v="0"/>
    <n v="158070.75"/>
  </r>
  <r>
    <s v="PPLOIE: TOTAL OTHER INCOME AND EXPENSE"/>
    <m/>
    <n v="926117"/>
    <s v="CLOSED 05/18 - PENSION NON SERVICE COST - BURDENS"/>
    <x v="1"/>
    <s v="0321 - TRIMBLE COUNTY 2 - GENERATION"/>
    <x v="8"/>
    <s v="PLTL: TOTAL LABOR"/>
    <s v="MA41LGE"/>
    <s v="MA41LGE"/>
    <s v="OTHER"/>
    <s v="P42100: GENERATION"/>
    <n v="19672"/>
    <n v="18710"/>
    <n v="17578"/>
    <n v="18302"/>
    <n v="19020"/>
    <n v="15976"/>
    <n v="18584"/>
    <n v="19234"/>
    <n v="17469"/>
    <n v="20048"/>
    <n v="16136"/>
    <n v="15402"/>
    <n v="216132"/>
    <n v="0"/>
    <n v="162099"/>
  </r>
  <r>
    <s v="PPLOIE: TOTAL OTHER INCOME AND EXPENSE"/>
    <m/>
    <n v="926118"/>
    <s v="CLOSED 05/18 - FASB 106 POST RETIREMENT NON SERVICE COST EXPENSE - BURDENS"/>
    <x v="1"/>
    <s v="0321 - TRIMBLE COUNTY 2 - GENERATION"/>
    <x v="4"/>
    <s v="PLTL: TOTAL LABOR"/>
    <s v="MA41KU"/>
    <s v="MA41KU TC2"/>
    <s v="OTHER"/>
    <s v="P42100: GENERATION"/>
    <n v="19794"/>
    <n v="17811"/>
    <n v="17677"/>
    <n v="18392"/>
    <n v="18089"/>
    <n v="17045"/>
    <n v="18646"/>
    <n v="19330"/>
    <n v="18568"/>
    <n v="20143"/>
    <n v="15181"/>
    <n v="16413"/>
    <n v="217090"/>
    <n v="0"/>
    <n v="162817.5"/>
  </r>
  <r>
    <s v="PPLOIE: TOTAL OTHER INCOME AND EXPENSE"/>
    <m/>
    <n v="926117"/>
    <s v="CLOSED 05/18 - PENSION NON SERVICE COST - BURDENS"/>
    <x v="1"/>
    <s v="0321 - TRIMBLE COUNTY 2 - GENERATION"/>
    <x v="9"/>
    <s v="PLTL: TOTAL LABOR"/>
    <s v="MA41LGE"/>
    <s v="MA41LGE"/>
    <s v="OTHER"/>
    <s v="P42100: GENERATION"/>
    <n v="25631"/>
    <n v="23064"/>
    <n v="22891"/>
    <n v="23821"/>
    <n v="23431"/>
    <n v="22081"/>
    <n v="24156"/>
    <n v="25036"/>
    <n v="24049"/>
    <n v="26090"/>
    <n v="19665"/>
    <n v="21273"/>
    <n v="281188"/>
    <n v="0"/>
    <n v="210891"/>
  </r>
  <r>
    <s v="PPLOIE: TOTAL OTHER INCOME AND EXPENSE"/>
    <m/>
    <n v="926117"/>
    <s v="CLOSED 05/18 - PENSION NON SERVICE COST - BURDENS"/>
    <x v="1"/>
    <s v="0321 - TRIMBLE COUNTY 2 - GENERATION"/>
    <x v="0"/>
    <s v="PLTL: TOTAL LABOR"/>
    <s v="MA41LGE"/>
    <s v="MA41LGE"/>
    <s v="OTHER"/>
    <s v="P42100: GENERATION"/>
    <n v="26049"/>
    <n v="23440"/>
    <n v="23263"/>
    <n v="24204"/>
    <n v="23805"/>
    <n v="22432"/>
    <n v="24538"/>
    <n v="25439"/>
    <n v="24436"/>
    <n v="26508"/>
    <n v="19978"/>
    <n v="21599"/>
    <n v="285692"/>
    <n v="0"/>
    <n v="214269"/>
  </r>
  <r>
    <s v="PPLOIE: TOTAL OTHER INCOME AND EXPENSE"/>
    <m/>
    <n v="926117"/>
    <s v="CLOSED 05/18 - PENSION NON SERVICE COST - BURDENS"/>
    <x v="1"/>
    <s v="0321 - TRIMBLE COUNTY 2 - GENERATION"/>
    <x v="1"/>
    <s v="PLTL: TOTAL LABOR"/>
    <s v="MA41LGE"/>
    <s v="MA41LGE"/>
    <s v="OTHER"/>
    <s v="P42100: GENERATION"/>
    <n v="26831"/>
    <n v="24143"/>
    <n v="23961"/>
    <n v="24930"/>
    <n v="24520"/>
    <n v="23105"/>
    <n v="25274"/>
    <n v="26202"/>
    <n v="25169"/>
    <n v="27303"/>
    <n v="20577"/>
    <n v="22247"/>
    <n v="294262"/>
    <n v="0"/>
    <n v="220696.5"/>
  </r>
  <r>
    <s v="PPLOIE: TOTAL OTHER INCOME AND EXPENSE"/>
    <m/>
    <n v="926117"/>
    <s v="CLOSED 05/18 - PENSION NON SERVICE COST - BURDENS"/>
    <x v="1"/>
    <s v="0321 - TRIMBLE COUNTY 2 - GENERATION"/>
    <x v="2"/>
    <s v="PLTL: TOTAL LABOR"/>
    <s v="MA41LGE"/>
    <s v="MA41LGE"/>
    <s v="OTHER"/>
    <s v="P42100: GENERATION"/>
    <n v="27635"/>
    <n v="24867"/>
    <n v="24679"/>
    <n v="25678"/>
    <n v="25255"/>
    <n v="23797"/>
    <n v="26032"/>
    <n v="26987"/>
    <n v="25924"/>
    <n v="28122"/>
    <n v="21194"/>
    <n v="22914"/>
    <n v="303083"/>
    <n v="0"/>
    <n v="227312.25"/>
  </r>
  <r>
    <s v="PPLOIE: TOTAL OTHER INCOME AND EXPENSE"/>
    <m/>
    <n v="926117"/>
    <s v="CLOSED 05/18 - PENSION NON SERVICE COST - BURDENS"/>
    <x v="1"/>
    <s v="0321 - TRIMBLE COUNTY 2 - GENERATION"/>
    <x v="3"/>
    <s v="PLTL: TOTAL LABOR"/>
    <s v="MA41LGE"/>
    <s v="MA41LGE"/>
    <s v="OTHER"/>
    <s v="P42100: GENERATION"/>
    <n v="28464"/>
    <n v="25613"/>
    <n v="25420"/>
    <n v="26448"/>
    <n v="26013"/>
    <n v="24512"/>
    <n v="26813"/>
    <n v="27797"/>
    <n v="26702"/>
    <n v="28966"/>
    <n v="21830"/>
    <n v="23602"/>
    <n v="312180"/>
    <n v="0"/>
    <n v="234135"/>
  </r>
  <r>
    <s v="PPLOIE: TOTAL OTHER INCOME AND EXPENSE"/>
    <m/>
    <n v="926117"/>
    <s v="CLOSED 05/18 - PENSION NON SERVICE COST - BURDENS"/>
    <x v="1"/>
    <s v="0321 - TRIMBLE COUNTY 2 - GENERATION"/>
    <x v="4"/>
    <s v="PLTL: TOTAL LABOR"/>
    <s v="MA41LGE"/>
    <s v="MA41LGE"/>
    <s v="OTHER"/>
    <s v="P42100: GENERATION"/>
    <n v="29319"/>
    <n v="26382"/>
    <n v="26183"/>
    <n v="27243"/>
    <n v="26794"/>
    <n v="25248"/>
    <n v="27618"/>
    <n v="28632"/>
    <n v="27504"/>
    <n v="29836"/>
    <n v="22486"/>
    <n v="24311"/>
    <n v="321556"/>
    <n v="0"/>
    <n v="241167"/>
  </r>
  <r>
    <s v="PPLCTL: TOTAL COST OF SALES"/>
    <s v="PPLCER: ENVIRONMENTAL COST RECOVERY"/>
    <n v="502015"/>
    <s v="ECR EFFLUENT WATERS CHEMICALS"/>
    <x v="1"/>
    <s v="0301 - TRIMBLE COUNTY COMMON-GENERATION"/>
    <x v="9"/>
    <s v="PNTL: TOTAL NON-LABOR"/>
    <s v="MA40LGE"/>
    <s v="MASS ALLOC 40 BUDGET"/>
    <s v="GEN O M: OTHER"/>
    <s v="P42100: GENERATION"/>
    <n v="-104322"/>
    <n v="-104322"/>
    <n v="-104322"/>
    <n v="-104322"/>
    <n v="-104322"/>
    <n v="-104322"/>
    <n v="-104322"/>
    <n v="-104322"/>
    <n v="-104322"/>
    <n v="-104322"/>
    <n v="-104322"/>
    <n v="-104322"/>
    <n v="-1251864"/>
    <n v="-378541.52687397599"/>
    <n v="-560356.47312602401"/>
  </r>
  <r>
    <s v="PPLCTL: TOTAL COST OF SALES"/>
    <s v="PPLCER: ENVIRONMENTAL COST RECOVERY"/>
    <n v="502015"/>
    <s v="ECR EFFLUENT WATERS CHEMICALS"/>
    <x v="1"/>
    <s v="0301 - TRIMBLE COUNTY COMMON-GENERATION"/>
    <x v="0"/>
    <s v="PNTL: TOTAL NON-LABOR"/>
    <s v="MA40LGE"/>
    <s v="MASS ALLOC 40 BUDGET"/>
    <s v="GEN O M: OTHER"/>
    <s v="P42100: GENERATION"/>
    <n v="-104322"/>
    <n v="-104322"/>
    <n v="-104322"/>
    <n v="-104322"/>
    <n v="-104322"/>
    <n v="-104322"/>
    <n v="-104322"/>
    <n v="-104322"/>
    <n v="-104322"/>
    <n v="-104322"/>
    <n v="-104322"/>
    <n v="-104322"/>
    <n v="-1251864"/>
    <n v="-378541.52687397599"/>
    <n v="-560356.47312602401"/>
  </r>
  <r>
    <s v="PPLCTL: TOTAL COST OF SALES"/>
    <s v="PPLCER: ENVIRONMENTAL COST RECOVERY"/>
    <n v="502015"/>
    <s v="ECR EFFLUENT WATERS CHEMICALS"/>
    <x v="1"/>
    <s v="0301 - TRIMBLE COUNTY COMMON-GENERATION"/>
    <x v="1"/>
    <s v="PNTL: TOTAL NON-LABOR"/>
    <s v="MA40LGE"/>
    <s v="MASS ALLOC 40 BUDGET"/>
    <s v="GEN O M: OTHER"/>
    <s v="P42100: GENERATION"/>
    <n v="-104322"/>
    <n v="-104322"/>
    <n v="-104322"/>
    <n v="-104322"/>
    <n v="-104322"/>
    <n v="-104322"/>
    <n v="-104322"/>
    <n v="-104322"/>
    <n v="-104322"/>
    <n v="-104322"/>
    <n v="-104322"/>
    <n v="-104322"/>
    <n v="-1251864"/>
    <n v="-378541.52687397599"/>
    <n v="-560356.47312602401"/>
  </r>
  <r>
    <s v="PPLCTL: TOTAL COST OF SALES"/>
    <s v="PPLCER: ENVIRONMENTAL COST RECOVERY"/>
    <n v="502015"/>
    <s v="ECR EFFLUENT WATERS CHEMICALS"/>
    <x v="1"/>
    <s v="0301 - TRIMBLE COUNTY COMMON-GENERATION"/>
    <x v="2"/>
    <s v="PNTL: TOTAL NON-LABOR"/>
    <s v="MA40LGE"/>
    <s v="MASS ALLOC 40 BUDGET"/>
    <s v="GEN O M: OTHER"/>
    <s v="P42100: GENERATION"/>
    <n v="-104322"/>
    <n v="-104322"/>
    <n v="-104322"/>
    <n v="-104322"/>
    <n v="-104322"/>
    <n v="-104322"/>
    <n v="-104322"/>
    <n v="-104322"/>
    <n v="-104322"/>
    <n v="-104322"/>
    <n v="-104322"/>
    <n v="-104322"/>
    <n v="-1251864"/>
    <n v="-378541.52687397599"/>
    <n v="-560356.47312602401"/>
  </r>
  <r>
    <s v="PPLCTL: TOTAL COST OF SALES"/>
    <s v="PPLCER: ENVIRONMENTAL COST RECOVERY"/>
    <n v="502015"/>
    <s v="ECR EFFLUENT WATERS CHEMICALS"/>
    <x v="1"/>
    <s v="0301 - TRIMBLE COUNTY COMMON-GENERATION"/>
    <x v="3"/>
    <s v="PNTL: TOTAL NON-LABOR"/>
    <s v="MA40LGE"/>
    <s v="MASS ALLOC 40 BUDGET"/>
    <s v="GEN O M: OTHER"/>
    <s v="P42100: GENERATION"/>
    <n v="-104322"/>
    <n v="-104322"/>
    <n v="-104322"/>
    <n v="-104322"/>
    <n v="-104322"/>
    <n v="-104322"/>
    <n v="-104322"/>
    <n v="-104322"/>
    <n v="-104322"/>
    <n v="-104322"/>
    <n v="-104322"/>
    <n v="-104322"/>
    <n v="-1251864"/>
    <n v="-378541.52687397599"/>
    <n v="-560356.47312602401"/>
  </r>
  <r>
    <s v="PPLCTL: TOTAL COST OF SALES"/>
    <s v="PPLCER: ENVIRONMENTAL COST RECOVERY"/>
    <n v="502015"/>
    <s v="ECR EFFLUENT WATERS CHEMICALS"/>
    <x v="1"/>
    <s v="0301 - TRIMBLE COUNTY COMMON-GENERATION"/>
    <x v="4"/>
    <s v="PNTL: TOTAL NON-LABOR"/>
    <s v="MA40LGE"/>
    <s v="MASS ALLOC 40 BUDGET"/>
    <s v="GEN O M: OTHER"/>
    <s v="P42100: GENERATION"/>
    <n v="-104322"/>
    <n v="-104322"/>
    <n v="-104322"/>
    <n v="-104322"/>
    <n v="-104322"/>
    <n v="-104322"/>
    <n v="-104322"/>
    <n v="-104322"/>
    <n v="-104322"/>
    <n v="-104322"/>
    <n v="-104322"/>
    <n v="-104322"/>
    <n v="-1251864"/>
    <n v="-378541.52687397599"/>
    <n v="-560356.47312602401"/>
  </r>
  <r>
    <s v="PPLCTL: TOTAL COST OF SALES"/>
    <s v="PPLCER: ENVIRONMENTAL COST RECOVERY"/>
    <n v="502015"/>
    <s v="ECR EFFLUENT WATERS CHEMICALS"/>
    <x v="1"/>
    <s v="0301 - TRIMBLE COUNTY COMMON-GENERATION"/>
    <x v="8"/>
    <s v="PNTL: TOTAL NON-LABOR"/>
    <s v="MA40LGE"/>
    <s v="MASS ALLOC 40 BUDGET"/>
    <s v="GEN O M: OTHER"/>
    <s v="P42100: GENERATION"/>
    <n v="-101283"/>
    <n v="-101283"/>
    <n v="-101283"/>
    <n v="-101283"/>
    <n v="-101283"/>
    <n v="-101283"/>
    <n v="-101283"/>
    <n v="-101283"/>
    <n v="-101283"/>
    <n v="-101283"/>
    <n v="-101283"/>
    <n v="-101283"/>
    <n v="-1215396"/>
    <n v="-367514.24882936396"/>
    <n v="-544032.75117063604"/>
  </r>
  <r>
    <s v="PPLCTL: TOTAL COST OF SALES"/>
    <s v="PPLCER: ENVIRONMENTAL COST RECOVERY"/>
    <n v="502015"/>
    <s v="ECR EFFLUENT WATERS CHEMICALS"/>
    <x v="1"/>
    <s v="0321 - TRIMBLE COUNTY 2 - GENERATION"/>
    <x v="9"/>
    <s v="PNTL: TOTAL NON-LABOR"/>
    <s v="MA41LGE"/>
    <s v="MA41LGE"/>
    <s v="OTHER"/>
    <s v="P42100: GENERATION"/>
    <n v="-50439"/>
    <n v="-50439"/>
    <n v="-50439"/>
    <n v="-50439"/>
    <n v="-50439"/>
    <n v="-50439"/>
    <n v="-50439"/>
    <n v="-50439"/>
    <n v="-50439"/>
    <n v="-50439"/>
    <n v="-50439"/>
    <n v="-50439"/>
    <n v="-605262"/>
    <n v="0"/>
    <n v="-453946.5"/>
  </r>
  <r>
    <s v="PPLCTL: TOTAL COST OF SALES"/>
    <s v="PPLCER: ENVIRONMENTAL COST RECOVERY"/>
    <n v="502015"/>
    <s v="ECR EFFLUENT WATERS CHEMICALS"/>
    <x v="1"/>
    <s v="0321 - TRIMBLE COUNTY 2 - GENERATION"/>
    <x v="0"/>
    <s v="PNTL: TOTAL NON-LABOR"/>
    <s v="MA41LGE"/>
    <s v="MA41LGE"/>
    <s v="OTHER"/>
    <s v="P42100: GENERATION"/>
    <n v="-50439"/>
    <n v="-50439"/>
    <n v="-50439"/>
    <n v="-50439"/>
    <n v="-50439"/>
    <n v="-50439"/>
    <n v="-50439"/>
    <n v="-50439"/>
    <n v="-50439"/>
    <n v="-50439"/>
    <n v="-50439"/>
    <n v="-50439"/>
    <n v="-605262"/>
    <n v="0"/>
    <n v="-453946.5"/>
  </r>
  <r>
    <s v="PPLCTL: TOTAL COST OF SALES"/>
    <s v="PPLCER: ENVIRONMENTAL COST RECOVERY"/>
    <n v="502015"/>
    <s v="ECR EFFLUENT WATERS CHEMICALS"/>
    <x v="1"/>
    <s v="0321 - TRIMBLE COUNTY 2 - GENERATION"/>
    <x v="1"/>
    <s v="PNTL: TOTAL NON-LABOR"/>
    <s v="MA41LGE"/>
    <s v="MA41LGE"/>
    <s v="OTHER"/>
    <s v="P42100: GENERATION"/>
    <n v="-50439"/>
    <n v="-50439"/>
    <n v="-50439"/>
    <n v="-50439"/>
    <n v="-50439"/>
    <n v="-50439"/>
    <n v="-50439"/>
    <n v="-50439"/>
    <n v="-50439"/>
    <n v="-50439"/>
    <n v="-50439"/>
    <n v="-50439"/>
    <n v="-605262"/>
    <n v="0"/>
    <n v="-453946.5"/>
  </r>
  <r>
    <s v="PPLCTL: TOTAL COST OF SALES"/>
    <s v="PPLCER: ENVIRONMENTAL COST RECOVERY"/>
    <n v="502015"/>
    <s v="ECR EFFLUENT WATERS CHEMICALS"/>
    <x v="1"/>
    <s v="0321 - TRIMBLE COUNTY 2 - GENERATION"/>
    <x v="2"/>
    <s v="PNTL: TOTAL NON-LABOR"/>
    <s v="MA41LGE"/>
    <s v="MA41LGE"/>
    <s v="OTHER"/>
    <s v="P42100: GENERATION"/>
    <n v="-50439"/>
    <n v="-50439"/>
    <n v="-50439"/>
    <n v="-50439"/>
    <n v="-50439"/>
    <n v="-50439"/>
    <n v="-50439"/>
    <n v="-50439"/>
    <n v="-50439"/>
    <n v="-50439"/>
    <n v="-50439"/>
    <n v="-50439"/>
    <n v="-605262"/>
    <n v="0"/>
    <n v="-453946.5"/>
  </r>
  <r>
    <s v="PPLCTL: TOTAL COST OF SALES"/>
    <s v="PPLCER: ENVIRONMENTAL COST RECOVERY"/>
    <n v="502015"/>
    <s v="ECR EFFLUENT WATERS CHEMICALS"/>
    <x v="1"/>
    <s v="0321 - TRIMBLE COUNTY 2 - GENERATION"/>
    <x v="3"/>
    <s v="PNTL: TOTAL NON-LABOR"/>
    <s v="MA41LGE"/>
    <s v="MA41LGE"/>
    <s v="OTHER"/>
    <s v="P42100: GENERATION"/>
    <n v="-50439"/>
    <n v="-50439"/>
    <n v="-50439"/>
    <n v="-50439"/>
    <n v="-50439"/>
    <n v="-50439"/>
    <n v="-50439"/>
    <n v="-50439"/>
    <n v="-50439"/>
    <n v="-50439"/>
    <n v="-50439"/>
    <n v="-50439"/>
    <n v="-605262"/>
    <n v="0"/>
    <n v="-453946.5"/>
  </r>
  <r>
    <s v="PPLCTL: TOTAL COST OF SALES"/>
    <s v="PPLCER: ENVIRONMENTAL COST RECOVERY"/>
    <n v="502015"/>
    <s v="ECR EFFLUENT WATERS CHEMICALS"/>
    <x v="1"/>
    <s v="0321 - TRIMBLE COUNTY 2 - GENERATION"/>
    <x v="4"/>
    <s v="PNTL: TOTAL NON-LABOR"/>
    <s v="MA41LGE"/>
    <s v="MA41LGE"/>
    <s v="OTHER"/>
    <s v="P42100: GENERATION"/>
    <n v="-50439"/>
    <n v="-50439"/>
    <n v="-50439"/>
    <n v="-50439"/>
    <n v="-50439"/>
    <n v="-50439"/>
    <n v="-50439"/>
    <n v="-50439"/>
    <n v="-50439"/>
    <n v="-50439"/>
    <n v="-50439"/>
    <n v="-50439"/>
    <n v="-605262"/>
    <n v="0"/>
    <n v="-453946.5"/>
  </r>
  <r>
    <s v="PPLCTL: TOTAL COST OF SALES"/>
    <s v="PPLCER: ENVIRONMENTAL COST RECOVERY"/>
    <n v="502015"/>
    <s v="ECR EFFLUENT WATERS CHEMICALS"/>
    <x v="1"/>
    <s v="0321 - TRIMBLE COUNTY 2 - GENERATION"/>
    <x v="8"/>
    <s v="PNTL: TOTAL NON-LABOR"/>
    <s v="MA41LGE"/>
    <s v="MA41LGE"/>
    <s v="OTHER"/>
    <s v="P42100: GENERATION"/>
    <n v="-48969"/>
    <n v="-48969"/>
    <n v="-48969"/>
    <n v="-48969"/>
    <n v="-48969"/>
    <n v="-48969"/>
    <n v="-48969"/>
    <n v="-48969"/>
    <n v="-48969"/>
    <n v="-48969"/>
    <n v="-48969"/>
    <n v="-48969"/>
    <n v="-587631"/>
    <n v="0"/>
    <n v="-440723.25"/>
  </r>
  <r>
    <s v="PPLCTL: TOTAL COST OF SALES"/>
    <s v="PPLCER: ENVIRONMENTAL COST RECOVERY"/>
    <n v="502015"/>
    <s v="ECR EFFLUENT WATERS CHEMICALS"/>
    <x v="1"/>
    <s v="0321 - TRIMBLE COUNTY 2 - GENERATION"/>
    <x v="9"/>
    <s v="PNTL: TOTAL NON-LABOR"/>
    <s v="MA60KU"/>
    <s v="MA 60 KU"/>
    <s v="OTHER"/>
    <s v="P42100: GENERATION"/>
    <n v="-12610"/>
    <n v="-12610"/>
    <n v="-12610"/>
    <n v="-12610"/>
    <n v="-12610"/>
    <n v="-12610"/>
    <n v="-12610"/>
    <n v="-12610"/>
    <n v="-12610"/>
    <n v="-12610"/>
    <n v="-12610"/>
    <n v="-12610"/>
    <n v="-151316"/>
    <n v="0"/>
    <n v="-113487"/>
  </r>
  <r>
    <s v="PPLCTL: TOTAL COST OF SALES"/>
    <s v="PPLCER: ENVIRONMENTAL COST RECOVERY"/>
    <n v="502015"/>
    <s v="ECR EFFLUENT WATERS CHEMICALS"/>
    <x v="1"/>
    <s v="0321 - TRIMBLE COUNTY 2 - GENERATION"/>
    <x v="0"/>
    <s v="PNTL: TOTAL NON-LABOR"/>
    <s v="MA60KU"/>
    <s v="MA 60 KU"/>
    <s v="OTHER"/>
    <s v="P42100: GENERATION"/>
    <n v="-12610"/>
    <n v="-12610"/>
    <n v="-12610"/>
    <n v="-12610"/>
    <n v="-12610"/>
    <n v="-12610"/>
    <n v="-12610"/>
    <n v="-12610"/>
    <n v="-12610"/>
    <n v="-12610"/>
    <n v="-12610"/>
    <n v="-12610"/>
    <n v="-151316"/>
    <n v="0"/>
    <n v="-113487"/>
  </r>
  <r>
    <s v="PPLCTL: TOTAL COST OF SALES"/>
    <s v="PPLCER: ENVIRONMENTAL COST RECOVERY"/>
    <n v="502015"/>
    <s v="ECR EFFLUENT WATERS CHEMICALS"/>
    <x v="1"/>
    <s v="0321 - TRIMBLE COUNTY 2 - GENERATION"/>
    <x v="1"/>
    <s v="PNTL: TOTAL NON-LABOR"/>
    <s v="MA60KU"/>
    <s v="MA 60 KU"/>
    <s v="OTHER"/>
    <s v="P42100: GENERATION"/>
    <n v="-12610"/>
    <n v="-12610"/>
    <n v="-12610"/>
    <n v="-12610"/>
    <n v="-12610"/>
    <n v="-12610"/>
    <n v="-12610"/>
    <n v="-12610"/>
    <n v="-12610"/>
    <n v="-12610"/>
    <n v="-12610"/>
    <n v="-12610"/>
    <n v="-151316"/>
    <n v="0"/>
    <n v="-113487"/>
  </r>
  <r>
    <s v="PPLCTL: TOTAL COST OF SALES"/>
    <s v="PPLCER: ENVIRONMENTAL COST RECOVERY"/>
    <n v="502015"/>
    <s v="ECR EFFLUENT WATERS CHEMICALS"/>
    <x v="1"/>
    <s v="0321 - TRIMBLE COUNTY 2 - GENERATION"/>
    <x v="2"/>
    <s v="PNTL: TOTAL NON-LABOR"/>
    <s v="MA60KU"/>
    <s v="MA 60 KU"/>
    <s v="OTHER"/>
    <s v="P42100: GENERATION"/>
    <n v="-12610"/>
    <n v="-12610"/>
    <n v="-12610"/>
    <n v="-12610"/>
    <n v="-12610"/>
    <n v="-12610"/>
    <n v="-12610"/>
    <n v="-12610"/>
    <n v="-12610"/>
    <n v="-12610"/>
    <n v="-12610"/>
    <n v="-12610"/>
    <n v="-151316"/>
    <n v="0"/>
    <n v="-113487"/>
  </r>
  <r>
    <s v="PPLCTL: TOTAL COST OF SALES"/>
    <s v="PPLCER: ENVIRONMENTAL COST RECOVERY"/>
    <n v="502015"/>
    <s v="ECR EFFLUENT WATERS CHEMICALS"/>
    <x v="1"/>
    <s v="0321 - TRIMBLE COUNTY 2 - GENERATION"/>
    <x v="3"/>
    <s v="PNTL: TOTAL NON-LABOR"/>
    <s v="MA60KU"/>
    <s v="MA 60 KU"/>
    <s v="OTHER"/>
    <s v="P42100: GENERATION"/>
    <n v="-12610"/>
    <n v="-12610"/>
    <n v="-12610"/>
    <n v="-12610"/>
    <n v="-12610"/>
    <n v="-12610"/>
    <n v="-12610"/>
    <n v="-12610"/>
    <n v="-12610"/>
    <n v="-12610"/>
    <n v="-12610"/>
    <n v="-12610"/>
    <n v="-151316"/>
    <n v="0"/>
    <n v="-113487"/>
  </r>
  <r>
    <s v="PPLCTL: TOTAL COST OF SALES"/>
    <s v="PPLCER: ENVIRONMENTAL COST RECOVERY"/>
    <n v="502015"/>
    <s v="ECR EFFLUENT WATERS CHEMICALS"/>
    <x v="1"/>
    <s v="0321 - TRIMBLE COUNTY 2 - GENERATION"/>
    <x v="4"/>
    <s v="PNTL: TOTAL NON-LABOR"/>
    <s v="MA60KU"/>
    <s v="MA 60 KU"/>
    <s v="OTHER"/>
    <s v="P42100: GENERATION"/>
    <n v="-12610"/>
    <n v="-12610"/>
    <n v="-12610"/>
    <n v="-12610"/>
    <n v="-12610"/>
    <n v="-12610"/>
    <n v="-12610"/>
    <n v="-12610"/>
    <n v="-12610"/>
    <n v="-12610"/>
    <n v="-12610"/>
    <n v="-12610"/>
    <n v="-151316"/>
    <n v="0"/>
    <n v="-113487"/>
  </r>
  <r>
    <s v="PPLCTL: TOTAL COST OF SALES"/>
    <s v="PPLCER: ENVIRONMENTAL COST RECOVERY"/>
    <n v="502015"/>
    <s v="ECR EFFLUENT WATERS CHEMICALS"/>
    <x v="1"/>
    <s v="0321 - TRIMBLE COUNTY 2 - GENERATION"/>
    <x v="8"/>
    <s v="PNTL: TOTAL NON-LABOR"/>
    <s v="MA60KU"/>
    <s v="MA 60 KU"/>
    <s v="OTHER"/>
    <s v="P42100: GENERATION"/>
    <n v="-12242"/>
    <n v="-12242"/>
    <n v="-12242"/>
    <n v="-12242"/>
    <n v="-12242"/>
    <n v="-12242"/>
    <n v="-12242"/>
    <n v="-12242"/>
    <n v="-12242"/>
    <n v="-12242"/>
    <n v="-12242"/>
    <n v="-12242"/>
    <n v="-146908"/>
    <n v="0"/>
    <n v="-110181"/>
  </r>
  <r>
    <s v="PPLCTL: TOTAL COST OF SALES"/>
    <s v="PPLCER: ENVIRONMENTAL COST RECOVERY"/>
    <n v="502015"/>
    <s v="ECR EFFLUENT WATERS CHEMICALS"/>
    <x v="1"/>
    <s v="0311 - TRIMBLE COUNTY 1 - GENERATION"/>
    <x v="9"/>
    <s v="PNTL: TOTAL NON-LABOR"/>
    <s v="MA42LGE"/>
    <s v="MA42LGE TC"/>
    <s v="OTHER"/>
    <s v="P42100: GENERATION"/>
    <n v="-10513"/>
    <n v="-10513"/>
    <n v="-10513"/>
    <n v="-10513"/>
    <n v="-10513"/>
    <n v="-10513"/>
    <n v="-10513"/>
    <n v="-10513"/>
    <n v="-10513"/>
    <n v="-10513"/>
    <n v="-10513"/>
    <n v="-10513"/>
    <n v="-126157"/>
    <n v="-94617.75"/>
    <n v="0"/>
  </r>
  <r>
    <s v="PPLCTL: TOTAL COST OF SALES"/>
    <s v="PPLCER: ENVIRONMENTAL COST RECOVERY"/>
    <n v="502015"/>
    <s v="ECR EFFLUENT WATERS CHEMICALS"/>
    <x v="1"/>
    <s v="0311 - TRIMBLE COUNTY 1 - GENERATION"/>
    <x v="0"/>
    <s v="PNTL: TOTAL NON-LABOR"/>
    <s v="MA42LGE"/>
    <s v="MA42LGE TC"/>
    <s v="OTHER"/>
    <s v="P42100: GENERATION"/>
    <n v="-10513"/>
    <n v="-10513"/>
    <n v="-10513"/>
    <n v="-10513"/>
    <n v="-10513"/>
    <n v="-10513"/>
    <n v="-10513"/>
    <n v="-10513"/>
    <n v="-10513"/>
    <n v="-10513"/>
    <n v="-10513"/>
    <n v="-10513"/>
    <n v="-126157"/>
    <n v="-94617.75"/>
    <n v="0"/>
  </r>
  <r>
    <s v="PPLCTL: TOTAL COST OF SALES"/>
    <s v="PPLCER: ENVIRONMENTAL COST RECOVERY"/>
    <n v="502015"/>
    <s v="ECR EFFLUENT WATERS CHEMICALS"/>
    <x v="1"/>
    <s v="0311 - TRIMBLE COUNTY 1 - GENERATION"/>
    <x v="1"/>
    <s v="PNTL: TOTAL NON-LABOR"/>
    <s v="MA42LGE"/>
    <s v="MA42LGE TC"/>
    <s v="OTHER"/>
    <s v="P42100: GENERATION"/>
    <n v="-10513"/>
    <n v="-10513"/>
    <n v="-10513"/>
    <n v="-10513"/>
    <n v="-10513"/>
    <n v="-10513"/>
    <n v="-10513"/>
    <n v="-10513"/>
    <n v="-10513"/>
    <n v="-10513"/>
    <n v="-10513"/>
    <n v="-10513"/>
    <n v="-126157"/>
    <n v="-94617.75"/>
    <n v="0"/>
  </r>
  <r>
    <s v="PPLCTL: TOTAL COST OF SALES"/>
    <s v="PPLCER: ENVIRONMENTAL COST RECOVERY"/>
    <n v="502015"/>
    <s v="ECR EFFLUENT WATERS CHEMICALS"/>
    <x v="1"/>
    <s v="0311 - TRIMBLE COUNTY 1 - GENERATION"/>
    <x v="2"/>
    <s v="PNTL: TOTAL NON-LABOR"/>
    <s v="MA42LGE"/>
    <s v="MA42LGE TC"/>
    <s v="OTHER"/>
    <s v="P42100: GENERATION"/>
    <n v="-10513"/>
    <n v="-10513"/>
    <n v="-10513"/>
    <n v="-10513"/>
    <n v="-10513"/>
    <n v="-10513"/>
    <n v="-10513"/>
    <n v="-10513"/>
    <n v="-10513"/>
    <n v="-10513"/>
    <n v="-10513"/>
    <n v="-10513"/>
    <n v="-126157"/>
    <n v="-94617.75"/>
    <n v="0"/>
  </r>
  <r>
    <s v="PPLCTL: TOTAL COST OF SALES"/>
    <s v="PPLCER: ENVIRONMENTAL COST RECOVERY"/>
    <n v="502015"/>
    <s v="ECR EFFLUENT WATERS CHEMICALS"/>
    <x v="1"/>
    <s v="0311 - TRIMBLE COUNTY 1 - GENERATION"/>
    <x v="3"/>
    <s v="PNTL: TOTAL NON-LABOR"/>
    <s v="MA42LGE"/>
    <s v="MA42LGE TC"/>
    <s v="OTHER"/>
    <s v="P42100: GENERATION"/>
    <n v="-10513"/>
    <n v="-10513"/>
    <n v="-10513"/>
    <n v="-10513"/>
    <n v="-10513"/>
    <n v="-10513"/>
    <n v="-10513"/>
    <n v="-10513"/>
    <n v="-10513"/>
    <n v="-10513"/>
    <n v="-10513"/>
    <n v="-10513"/>
    <n v="-126157"/>
    <n v="-94617.75"/>
    <n v="0"/>
  </r>
  <r>
    <s v="PPLCTL: TOTAL COST OF SALES"/>
    <s v="PPLCER: ENVIRONMENTAL COST RECOVERY"/>
    <n v="502015"/>
    <s v="ECR EFFLUENT WATERS CHEMICALS"/>
    <x v="1"/>
    <s v="0311 - TRIMBLE COUNTY 1 - GENERATION"/>
    <x v="4"/>
    <s v="PNTL: TOTAL NON-LABOR"/>
    <s v="MA42LGE"/>
    <s v="MA42LGE TC"/>
    <s v="OTHER"/>
    <s v="P42100: GENERATION"/>
    <n v="-10513"/>
    <n v="-10513"/>
    <n v="-10513"/>
    <n v="-10513"/>
    <n v="-10513"/>
    <n v="-10513"/>
    <n v="-10513"/>
    <n v="-10513"/>
    <n v="-10513"/>
    <n v="-10513"/>
    <n v="-10513"/>
    <n v="-10513"/>
    <n v="-126157"/>
    <n v="-94617.75"/>
    <n v="0"/>
  </r>
  <r>
    <s v="PPLCTL: TOTAL COST OF SALES"/>
    <s v="PPLCER: ENVIRONMENTAL COST RECOVERY"/>
    <n v="502015"/>
    <s v="ECR EFFLUENT WATERS CHEMICALS"/>
    <x v="1"/>
    <s v="0311 - TRIMBLE COUNTY 1 - GENERATION"/>
    <x v="8"/>
    <s v="PNTL: TOTAL NON-LABOR"/>
    <s v="MA42LGE"/>
    <s v="MA42LGE TC"/>
    <s v="OTHER"/>
    <s v="P42100: GENERATION"/>
    <n v="-10207"/>
    <n v="-10207"/>
    <n v="-10207"/>
    <n v="-10207"/>
    <n v="-10207"/>
    <n v="-10207"/>
    <n v="-10207"/>
    <n v="-10207"/>
    <n v="-10207"/>
    <n v="-10207"/>
    <n v="-10207"/>
    <n v="-10207"/>
    <n v="-122481"/>
    <n v="-91860.75"/>
    <n v="0"/>
  </r>
  <r>
    <s v="PPLCTL: TOTAL COST OF SALES"/>
    <s v="PPLCER: ENVIRONMENTAL COST RECOVERY"/>
    <n v="502015"/>
    <s v="ECR EFFLUENT WATERS CHEMICALS"/>
    <x v="1"/>
    <s v="0321 - TRIMBLE COUNTY 2 - GENERATION"/>
    <x v="9"/>
    <s v="PNTL: TOTAL NON-LABOR"/>
    <s v="MA46LGE"/>
    <s v="MA 46 LGE"/>
    <s v="OTHER"/>
    <s v="P42100: GENERATION"/>
    <n v="-2958"/>
    <n v="-2958"/>
    <n v="-2958"/>
    <n v="-2958"/>
    <n v="-2958"/>
    <n v="-2958"/>
    <n v="-2958"/>
    <n v="-2958"/>
    <n v="-2958"/>
    <n v="-2958"/>
    <n v="-2958"/>
    <n v="-2958"/>
    <n v="-35494"/>
    <n v="0"/>
    <n v="-26620.5"/>
  </r>
  <r>
    <s v="PPLCTL: TOTAL COST OF SALES"/>
    <s v="PPLCER: ENVIRONMENTAL COST RECOVERY"/>
    <n v="502015"/>
    <s v="ECR EFFLUENT WATERS CHEMICALS"/>
    <x v="1"/>
    <s v="0321 - TRIMBLE COUNTY 2 - GENERATION"/>
    <x v="0"/>
    <s v="PNTL: TOTAL NON-LABOR"/>
    <s v="MA46LGE"/>
    <s v="MA 46 LGE"/>
    <s v="OTHER"/>
    <s v="P42100: GENERATION"/>
    <n v="-2958"/>
    <n v="-2958"/>
    <n v="-2958"/>
    <n v="-2958"/>
    <n v="-2958"/>
    <n v="-2958"/>
    <n v="-2958"/>
    <n v="-2958"/>
    <n v="-2958"/>
    <n v="-2958"/>
    <n v="-2958"/>
    <n v="-2958"/>
    <n v="-35494"/>
    <n v="0"/>
    <n v="-26620.5"/>
  </r>
  <r>
    <s v="PPLCTL: TOTAL COST OF SALES"/>
    <s v="PPLCER: ENVIRONMENTAL COST RECOVERY"/>
    <n v="502015"/>
    <s v="ECR EFFLUENT WATERS CHEMICALS"/>
    <x v="1"/>
    <s v="0321 - TRIMBLE COUNTY 2 - GENERATION"/>
    <x v="1"/>
    <s v="PNTL: TOTAL NON-LABOR"/>
    <s v="MA46LGE"/>
    <s v="MA 46 LGE"/>
    <s v="OTHER"/>
    <s v="P42100: GENERATION"/>
    <n v="-2958"/>
    <n v="-2958"/>
    <n v="-2958"/>
    <n v="-2958"/>
    <n v="-2958"/>
    <n v="-2958"/>
    <n v="-2958"/>
    <n v="-2958"/>
    <n v="-2958"/>
    <n v="-2958"/>
    <n v="-2958"/>
    <n v="-2958"/>
    <n v="-35494"/>
    <n v="0"/>
    <n v="-26620.5"/>
  </r>
  <r>
    <s v="PPLCTL: TOTAL COST OF SALES"/>
    <s v="PPLCER: ENVIRONMENTAL COST RECOVERY"/>
    <n v="502015"/>
    <s v="ECR EFFLUENT WATERS CHEMICALS"/>
    <x v="1"/>
    <s v="0321 - TRIMBLE COUNTY 2 - GENERATION"/>
    <x v="2"/>
    <s v="PNTL: TOTAL NON-LABOR"/>
    <s v="MA46LGE"/>
    <s v="MA 46 LGE"/>
    <s v="OTHER"/>
    <s v="P42100: GENERATION"/>
    <n v="-2958"/>
    <n v="-2958"/>
    <n v="-2958"/>
    <n v="-2958"/>
    <n v="-2958"/>
    <n v="-2958"/>
    <n v="-2958"/>
    <n v="-2958"/>
    <n v="-2958"/>
    <n v="-2958"/>
    <n v="-2958"/>
    <n v="-2958"/>
    <n v="-35494"/>
    <n v="0"/>
    <n v="-26620.5"/>
  </r>
  <r>
    <s v="PPLCTL: TOTAL COST OF SALES"/>
    <s v="PPLCER: ENVIRONMENTAL COST RECOVERY"/>
    <n v="502015"/>
    <s v="ECR EFFLUENT WATERS CHEMICALS"/>
    <x v="1"/>
    <s v="0321 - TRIMBLE COUNTY 2 - GENERATION"/>
    <x v="3"/>
    <s v="PNTL: TOTAL NON-LABOR"/>
    <s v="MA46LGE"/>
    <s v="MA 46 LGE"/>
    <s v="OTHER"/>
    <s v="P42100: GENERATION"/>
    <n v="-2958"/>
    <n v="-2958"/>
    <n v="-2958"/>
    <n v="-2958"/>
    <n v="-2958"/>
    <n v="-2958"/>
    <n v="-2958"/>
    <n v="-2958"/>
    <n v="-2958"/>
    <n v="-2958"/>
    <n v="-2958"/>
    <n v="-2958"/>
    <n v="-35494"/>
    <n v="0"/>
    <n v="-26620.5"/>
  </r>
  <r>
    <s v="PPLCTL: TOTAL COST OF SALES"/>
    <s v="PPLCER: ENVIRONMENTAL COST RECOVERY"/>
    <n v="502015"/>
    <s v="ECR EFFLUENT WATERS CHEMICALS"/>
    <x v="1"/>
    <s v="0321 - TRIMBLE COUNTY 2 - GENERATION"/>
    <x v="4"/>
    <s v="PNTL: TOTAL NON-LABOR"/>
    <s v="MA46LGE"/>
    <s v="MA 46 LGE"/>
    <s v="OTHER"/>
    <s v="P42100: GENERATION"/>
    <n v="-2958"/>
    <n v="-2958"/>
    <n v="-2958"/>
    <n v="-2958"/>
    <n v="-2958"/>
    <n v="-2958"/>
    <n v="-2958"/>
    <n v="-2958"/>
    <n v="-2958"/>
    <n v="-2958"/>
    <n v="-2958"/>
    <n v="-2958"/>
    <n v="-35494"/>
    <n v="0"/>
    <n v="-26620.5"/>
  </r>
  <r>
    <s v="PPLCTL: TOTAL COST OF SALES"/>
    <s v="PPLCER: ENVIRONMENTAL COST RECOVERY"/>
    <n v="502015"/>
    <s v="ECR EFFLUENT WATERS CHEMICALS"/>
    <x v="1"/>
    <s v="0321 - TRIMBLE COUNTY 2 - GENERATION"/>
    <x v="8"/>
    <s v="PNTL: TOTAL NON-LABOR"/>
    <s v="MA46LGE"/>
    <s v="MA 46 LGE"/>
    <s v="OTHER"/>
    <s v="P42100: GENERATION"/>
    <n v="-2872"/>
    <n v="-2872"/>
    <n v="-2872"/>
    <n v="-2872"/>
    <n v="-2872"/>
    <n v="-2872"/>
    <n v="-2872"/>
    <n v="-2872"/>
    <n v="-2872"/>
    <n v="-2872"/>
    <n v="-2872"/>
    <n v="-2872"/>
    <n v="-34460"/>
    <n v="0"/>
    <n v="-25845"/>
  </r>
  <r>
    <s v="PPLCTL: TOTAL COST OF SALES"/>
    <s v="PPLCER: ENVIRONMENTAL COST RECOVERY"/>
    <n v="502015"/>
    <s v="ECR EFFLUENT WATERS CHEMICALS"/>
    <x v="1"/>
    <s v="0301 - TRIMBLE COUNTY COMMON-GENERATION"/>
    <x v="7"/>
    <s v="PNTL: TOTAL NON-LABOR"/>
    <s v="MA40LGE"/>
    <s v="MASS ALLOC 40 BUDGET"/>
    <s v="GEN O M: OTHER"/>
    <s v="P42100: GENERATION"/>
    <n v="0"/>
    <n v="0"/>
    <n v="0"/>
    <n v="0"/>
    <n v="0"/>
    <n v="0"/>
    <n v="-98333"/>
    <n v="-98333"/>
    <n v="-98333"/>
    <n v="-98333"/>
    <n v="-98333"/>
    <n v="-98333"/>
    <n v="-589998"/>
    <n v="-178404.957545382"/>
    <n v="-264093.54245461803"/>
  </r>
  <r>
    <s v="PPLCTL: TOTAL COST OF SALES"/>
    <s v="PPLCER: ENVIRONMENTAL COST RECOVERY"/>
    <n v="502015"/>
    <s v="ECR EFFLUENT WATERS CHEMICALS"/>
    <x v="1"/>
    <s v="0301 - TRIMBLE COUNTY COMMON-GENERATION"/>
    <x v="7"/>
    <s v="PNTL: TOTAL NON-LABOR"/>
    <s v="TCELGCHEM"/>
    <s v="TC ELG CHEMICALS"/>
    <s v="GEN OPS: ELG"/>
    <s v="P42100: GENERATION"/>
    <n v="0"/>
    <n v="0"/>
    <n v="0"/>
    <n v="0"/>
    <n v="0"/>
    <n v="0"/>
    <n v="98333"/>
    <n v="98333"/>
    <n v="98333"/>
    <n v="98333"/>
    <n v="98333"/>
    <n v="98333"/>
    <n v="589998"/>
    <n v="178404.957545382"/>
    <n v="264093.54245461803"/>
  </r>
  <r>
    <s v="PPLCTL: TOTAL COST OF SALES"/>
    <s v="PPLCER: ENVIRONMENTAL COST RECOVERY"/>
    <n v="502015"/>
    <s v="ECR EFFLUENT WATERS CHEMICALS"/>
    <x v="1"/>
    <s v="0311 - TRIMBLE COUNTY 1 - GENERATION"/>
    <x v="7"/>
    <s v="PNTL: TOTAL NON-LABOR"/>
    <s v="MA42LGE"/>
    <s v="MA42LGE TC"/>
    <s v="OTHER"/>
    <s v="P42100: GENERATION"/>
    <n v="0"/>
    <n v="0"/>
    <n v="0"/>
    <n v="0"/>
    <n v="0"/>
    <n v="0"/>
    <n v="-9910"/>
    <n v="-9910"/>
    <n v="-9910"/>
    <n v="-9910"/>
    <n v="-9910"/>
    <n v="-9910"/>
    <n v="-59457"/>
    <n v="-44592.75"/>
    <n v="0"/>
  </r>
  <r>
    <s v="PPLCTL: TOTAL COST OF SALES"/>
    <s v="PPLCER: ENVIRONMENTAL COST RECOVERY"/>
    <n v="502015"/>
    <s v="ECR EFFLUENT WATERS CHEMICALS"/>
    <x v="1"/>
    <s v="0311 - TRIMBLE COUNTY 1 - GENERATION"/>
    <x v="7"/>
    <s v="PNTL: TOTAL NON-LABOR"/>
    <s v="MA40LGE"/>
    <s v="MASS ALLOC 40 BUDGET"/>
    <s v="GEN O M: OTHER"/>
    <s v="P42100: GENERATION"/>
    <n v="0"/>
    <n v="0"/>
    <n v="0"/>
    <n v="0"/>
    <n v="0"/>
    <n v="0"/>
    <n v="39638"/>
    <n v="39638"/>
    <n v="39638"/>
    <n v="39638"/>
    <n v="39638"/>
    <n v="39638"/>
    <n v="237828"/>
    <n v="178371"/>
    <n v="0"/>
  </r>
  <r>
    <s v="PPLCTL: TOTAL COST OF SALES"/>
    <s v="PPLCER: ENVIRONMENTAL COST RECOVERY"/>
    <n v="502015"/>
    <s v="ECR EFFLUENT WATERS CHEMICALS"/>
    <x v="1"/>
    <s v="0321 - TRIMBLE COUNTY 2 - GENERATION"/>
    <x v="7"/>
    <s v="PNTL: TOTAL NON-LABOR"/>
    <s v="MA41LGE"/>
    <s v="MA41LGE"/>
    <s v="OTHER"/>
    <s v="P42100: GENERATION"/>
    <n v="0"/>
    <n v="0"/>
    <n v="0"/>
    <n v="0"/>
    <n v="0"/>
    <n v="0"/>
    <n v="-47543"/>
    <n v="-47543"/>
    <n v="-47543"/>
    <n v="-47543"/>
    <n v="-47543"/>
    <n v="-47543"/>
    <n v="-285258"/>
    <n v="0"/>
    <n v="-213943.5"/>
  </r>
  <r>
    <s v="PPLCTL: TOTAL COST OF SALES"/>
    <s v="PPLCER: ENVIRONMENTAL COST RECOVERY"/>
    <n v="502015"/>
    <s v="ECR EFFLUENT WATERS CHEMICALS"/>
    <x v="1"/>
    <s v="0321 - TRIMBLE COUNTY 2 - GENERATION"/>
    <x v="7"/>
    <s v="PNTL: TOTAL NON-LABOR"/>
    <s v="MA60KU"/>
    <s v="MA 60 KU"/>
    <s v="OTHER"/>
    <s v="P42100: GENERATION"/>
    <n v="0"/>
    <n v="0"/>
    <n v="0"/>
    <n v="0"/>
    <n v="0"/>
    <n v="0"/>
    <n v="-11886"/>
    <n v="-11886"/>
    <n v="-11886"/>
    <n v="-11886"/>
    <n v="-11886"/>
    <n v="-11886"/>
    <n v="-71314"/>
    <n v="0"/>
    <n v="-53485.5"/>
  </r>
  <r>
    <s v="PPLCTL: TOTAL COST OF SALES"/>
    <s v="PPLCER: ENVIRONMENTAL COST RECOVERY"/>
    <n v="502015"/>
    <s v="ECR EFFLUENT WATERS CHEMICALS"/>
    <x v="1"/>
    <s v="0321 - TRIMBLE COUNTY 2 - GENERATION"/>
    <x v="7"/>
    <s v="PNTL: TOTAL NON-LABOR"/>
    <s v="MA46LGE"/>
    <s v="MA 46 LGE"/>
    <s v="OTHER"/>
    <s v="P42100: GENERATION"/>
    <n v="0"/>
    <n v="0"/>
    <n v="0"/>
    <n v="0"/>
    <n v="0"/>
    <n v="0"/>
    <n v="-2788"/>
    <n v="-2788"/>
    <n v="-2788"/>
    <n v="-2788"/>
    <n v="-2788"/>
    <n v="-2788"/>
    <n v="-16728"/>
    <n v="0"/>
    <n v="-12546"/>
  </r>
  <r>
    <s v="PPLCTL: TOTAL COST OF SALES"/>
    <s v="PPLCER: ENVIRONMENTAL COST RECOVERY"/>
    <n v="502015"/>
    <s v="ECR EFFLUENT WATERS CHEMICALS"/>
    <x v="1"/>
    <s v="0321 - TRIMBLE COUNTY 2 - GENERATION"/>
    <x v="7"/>
    <s v="PNTL: TOTAL NON-LABOR"/>
    <s v="MA41KU"/>
    <s v="MA41KU TC2"/>
    <s v="OTHER"/>
    <s v="P42100: GENERATION"/>
    <n v="0"/>
    <n v="0"/>
    <n v="0"/>
    <n v="0"/>
    <n v="0"/>
    <n v="0"/>
    <n v="47543"/>
    <n v="47543"/>
    <n v="47543"/>
    <n v="47543"/>
    <n v="47543"/>
    <n v="47543"/>
    <n v="285258"/>
    <n v="0"/>
    <n v="213943.5"/>
  </r>
  <r>
    <s v="PPLCTL: TOTAL COST OF SALES"/>
    <s v="PPLCER: ENVIRONMENTAL COST RECOVERY"/>
    <n v="502015"/>
    <s v="ECR EFFLUENT WATERS CHEMICALS"/>
    <x v="1"/>
    <s v="0321 - TRIMBLE COUNTY 2 - GENERATION"/>
    <x v="7"/>
    <s v="PNTL: TOTAL NON-LABOR"/>
    <s v="MA40LGE"/>
    <s v="MASS ALLOC 40 BUDGET"/>
    <s v="GEN O M: OTHER"/>
    <s v="P42100: GENERATION"/>
    <n v="0"/>
    <n v="0"/>
    <n v="0"/>
    <n v="0"/>
    <n v="0"/>
    <n v="0"/>
    <n v="58695"/>
    <n v="58695"/>
    <n v="58695"/>
    <n v="58695"/>
    <n v="58695"/>
    <n v="58695"/>
    <n v="352170"/>
    <n v="0"/>
    <n v="264127.5"/>
  </r>
  <r>
    <s v="PPLCTL: TOTAL COST OF SALES"/>
    <s v="PPLCER: ENVIRONMENTAL COST RECOVERY"/>
    <n v="502015"/>
    <s v="ECR EFFLUENT WATERS CHEMICALS"/>
    <x v="1"/>
    <s v="0311 - TRIMBLE COUNTY 1 - GENERATION"/>
    <x v="8"/>
    <s v="PNTL: TOTAL NON-LABOR"/>
    <s v="MA40LGE"/>
    <s v="MASS ALLOC 40 BUDGET"/>
    <s v="GEN O M: OTHER"/>
    <s v="P42100: GENERATION"/>
    <n v="40827"/>
    <n v="40827"/>
    <n v="40827"/>
    <n v="40827"/>
    <n v="40827"/>
    <n v="40827"/>
    <n v="40827"/>
    <n v="40827"/>
    <n v="40827"/>
    <n v="40827"/>
    <n v="40827"/>
    <n v="40827"/>
    <n v="489926"/>
    <n v="367444.5"/>
    <n v="0"/>
  </r>
  <r>
    <s v="PPLCTL: TOTAL COST OF SALES"/>
    <s v="PPLCER: ENVIRONMENTAL COST RECOVERY"/>
    <n v="502015"/>
    <s v="ECR EFFLUENT WATERS CHEMICALS"/>
    <x v="1"/>
    <s v="0311 - TRIMBLE COUNTY 1 - GENERATION"/>
    <x v="9"/>
    <s v="PNTL: TOTAL NON-LABOR"/>
    <s v="MA40LGE"/>
    <s v="MASS ALLOC 40 BUDGET"/>
    <s v="GEN O M: OTHER"/>
    <s v="P42100: GENERATION"/>
    <n v="42052"/>
    <n v="42052"/>
    <n v="42052"/>
    <n v="42052"/>
    <n v="42052"/>
    <n v="42052"/>
    <n v="42052"/>
    <n v="42052"/>
    <n v="42052"/>
    <n v="42052"/>
    <n v="42052"/>
    <n v="42052"/>
    <n v="504626"/>
    <n v="378469.5"/>
    <n v="0"/>
  </r>
  <r>
    <s v="PPLCTL: TOTAL COST OF SALES"/>
    <s v="PPLCER: ENVIRONMENTAL COST RECOVERY"/>
    <n v="502015"/>
    <s v="ECR EFFLUENT WATERS CHEMICALS"/>
    <x v="1"/>
    <s v="0311 - TRIMBLE COUNTY 1 - GENERATION"/>
    <x v="0"/>
    <s v="PNTL: TOTAL NON-LABOR"/>
    <s v="MA40LGE"/>
    <s v="MASS ALLOC 40 BUDGET"/>
    <s v="GEN O M: OTHER"/>
    <s v="P42100: GENERATION"/>
    <n v="42052"/>
    <n v="42052"/>
    <n v="42052"/>
    <n v="42052"/>
    <n v="42052"/>
    <n v="42052"/>
    <n v="42052"/>
    <n v="42052"/>
    <n v="42052"/>
    <n v="42052"/>
    <n v="42052"/>
    <n v="42052"/>
    <n v="504626"/>
    <n v="378469.5"/>
    <n v="0"/>
  </r>
  <r>
    <s v="PPLCTL: TOTAL COST OF SALES"/>
    <s v="PPLCER: ENVIRONMENTAL COST RECOVERY"/>
    <n v="502015"/>
    <s v="ECR EFFLUENT WATERS CHEMICALS"/>
    <x v="1"/>
    <s v="0311 - TRIMBLE COUNTY 1 - GENERATION"/>
    <x v="1"/>
    <s v="PNTL: TOTAL NON-LABOR"/>
    <s v="MA40LGE"/>
    <s v="MASS ALLOC 40 BUDGET"/>
    <s v="GEN O M: OTHER"/>
    <s v="P42100: GENERATION"/>
    <n v="42052"/>
    <n v="42052"/>
    <n v="42052"/>
    <n v="42052"/>
    <n v="42052"/>
    <n v="42052"/>
    <n v="42052"/>
    <n v="42052"/>
    <n v="42052"/>
    <n v="42052"/>
    <n v="42052"/>
    <n v="42052"/>
    <n v="504626"/>
    <n v="378469.5"/>
    <n v="0"/>
  </r>
  <r>
    <s v="PPLCTL: TOTAL COST OF SALES"/>
    <s v="PPLCER: ENVIRONMENTAL COST RECOVERY"/>
    <n v="502015"/>
    <s v="ECR EFFLUENT WATERS CHEMICALS"/>
    <x v="1"/>
    <s v="0311 - TRIMBLE COUNTY 1 - GENERATION"/>
    <x v="2"/>
    <s v="PNTL: TOTAL NON-LABOR"/>
    <s v="MA40LGE"/>
    <s v="MASS ALLOC 40 BUDGET"/>
    <s v="GEN O M: OTHER"/>
    <s v="P42100: GENERATION"/>
    <n v="42052"/>
    <n v="42052"/>
    <n v="42052"/>
    <n v="42052"/>
    <n v="42052"/>
    <n v="42052"/>
    <n v="42052"/>
    <n v="42052"/>
    <n v="42052"/>
    <n v="42052"/>
    <n v="42052"/>
    <n v="42052"/>
    <n v="504626"/>
    <n v="378469.5"/>
    <n v="0"/>
  </r>
  <r>
    <s v="PPLCTL: TOTAL COST OF SALES"/>
    <s v="PPLCER: ENVIRONMENTAL COST RECOVERY"/>
    <n v="502015"/>
    <s v="ECR EFFLUENT WATERS CHEMICALS"/>
    <x v="1"/>
    <s v="0311 - TRIMBLE COUNTY 1 - GENERATION"/>
    <x v="3"/>
    <s v="PNTL: TOTAL NON-LABOR"/>
    <s v="MA40LGE"/>
    <s v="MASS ALLOC 40 BUDGET"/>
    <s v="GEN O M: OTHER"/>
    <s v="P42100: GENERATION"/>
    <n v="42052"/>
    <n v="42052"/>
    <n v="42052"/>
    <n v="42052"/>
    <n v="42052"/>
    <n v="42052"/>
    <n v="42052"/>
    <n v="42052"/>
    <n v="42052"/>
    <n v="42052"/>
    <n v="42052"/>
    <n v="42052"/>
    <n v="504626"/>
    <n v="378469.5"/>
    <n v="0"/>
  </r>
  <r>
    <s v="PPLCTL: TOTAL COST OF SALES"/>
    <s v="PPLCER: ENVIRONMENTAL COST RECOVERY"/>
    <n v="502015"/>
    <s v="ECR EFFLUENT WATERS CHEMICALS"/>
    <x v="1"/>
    <s v="0311 - TRIMBLE COUNTY 1 - GENERATION"/>
    <x v="4"/>
    <s v="PNTL: TOTAL NON-LABOR"/>
    <s v="MA40LGE"/>
    <s v="MASS ALLOC 40 BUDGET"/>
    <s v="GEN O M: OTHER"/>
    <s v="P42100: GENERATION"/>
    <n v="42052"/>
    <n v="42052"/>
    <n v="42052"/>
    <n v="42052"/>
    <n v="42052"/>
    <n v="42052"/>
    <n v="42052"/>
    <n v="42052"/>
    <n v="42052"/>
    <n v="42052"/>
    <n v="42052"/>
    <n v="42052"/>
    <n v="504626"/>
    <n v="378469.5"/>
    <n v="0"/>
  </r>
  <r>
    <s v="PPLCTL: TOTAL COST OF SALES"/>
    <s v="PPLCER: ENVIRONMENTAL COST RECOVERY"/>
    <n v="502015"/>
    <s v="ECR EFFLUENT WATERS CHEMICALS"/>
    <x v="1"/>
    <s v="0321 - TRIMBLE COUNTY 2 - GENERATION"/>
    <x v="8"/>
    <s v="PNTL: TOTAL NON-LABOR"/>
    <s v="MA41KU"/>
    <s v="MA41KU TC2"/>
    <s v="OTHER"/>
    <s v="P42100: GENERATION"/>
    <n v="48969"/>
    <n v="48969"/>
    <n v="48969"/>
    <n v="48969"/>
    <n v="48969"/>
    <n v="48969"/>
    <n v="48969"/>
    <n v="48969"/>
    <n v="48969"/>
    <n v="48969"/>
    <n v="48969"/>
    <n v="48969"/>
    <n v="587631"/>
    <n v="0"/>
    <n v="440723.25"/>
  </r>
  <r>
    <s v="PPLCTL: TOTAL COST OF SALES"/>
    <s v="PPLCER: ENVIRONMENTAL COST RECOVERY"/>
    <n v="502015"/>
    <s v="ECR EFFLUENT WATERS CHEMICALS"/>
    <x v="1"/>
    <s v="0321 - TRIMBLE COUNTY 2 - GENERATION"/>
    <x v="9"/>
    <s v="PNTL: TOTAL NON-LABOR"/>
    <s v="MA41KU"/>
    <s v="MA41KU TC2"/>
    <s v="OTHER"/>
    <s v="P42100: GENERATION"/>
    <n v="50439"/>
    <n v="50439"/>
    <n v="50439"/>
    <n v="50439"/>
    <n v="50439"/>
    <n v="50439"/>
    <n v="50439"/>
    <n v="50439"/>
    <n v="50439"/>
    <n v="50439"/>
    <n v="50439"/>
    <n v="50439"/>
    <n v="605262"/>
    <n v="0"/>
    <n v="453946.5"/>
  </r>
  <r>
    <s v="PPLCTL: TOTAL COST OF SALES"/>
    <s v="PPLCER: ENVIRONMENTAL COST RECOVERY"/>
    <n v="502015"/>
    <s v="ECR EFFLUENT WATERS CHEMICALS"/>
    <x v="1"/>
    <s v="0321 - TRIMBLE COUNTY 2 - GENERATION"/>
    <x v="0"/>
    <s v="PNTL: TOTAL NON-LABOR"/>
    <s v="MA41KU"/>
    <s v="MA41KU TC2"/>
    <s v="OTHER"/>
    <s v="P42100: GENERATION"/>
    <n v="50439"/>
    <n v="50439"/>
    <n v="50439"/>
    <n v="50439"/>
    <n v="50439"/>
    <n v="50439"/>
    <n v="50439"/>
    <n v="50439"/>
    <n v="50439"/>
    <n v="50439"/>
    <n v="50439"/>
    <n v="50439"/>
    <n v="605262"/>
    <n v="0"/>
    <n v="453946.5"/>
  </r>
  <r>
    <s v="PPLCTL: TOTAL COST OF SALES"/>
    <s v="PPLCER: ENVIRONMENTAL COST RECOVERY"/>
    <n v="502015"/>
    <s v="ECR EFFLUENT WATERS CHEMICALS"/>
    <x v="1"/>
    <s v="0321 - TRIMBLE COUNTY 2 - GENERATION"/>
    <x v="1"/>
    <s v="PNTL: TOTAL NON-LABOR"/>
    <s v="MA41KU"/>
    <s v="MA41KU TC2"/>
    <s v="OTHER"/>
    <s v="P42100: GENERATION"/>
    <n v="50439"/>
    <n v="50439"/>
    <n v="50439"/>
    <n v="50439"/>
    <n v="50439"/>
    <n v="50439"/>
    <n v="50439"/>
    <n v="50439"/>
    <n v="50439"/>
    <n v="50439"/>
    <n v="50439"/>
    <n v="50439"/>
    <n v="605262"/>
    <n v="0"/>
    <n v="453946.5"/>
  </r>
  <r>
    <s v="PPLCTL: TOTAL COST OF SALES"/>
    <s v="PPLCER: ENVIRONMENTAL COST RECOVERY"/>
    <n v="502015"/>
    <s v="ECR EFFLUENT WATERS CHEMICALS"/>
    <x v="1"/>
    <s v="0321 - TRIMBLE COUNTY 2 - GENERATION"/>
    <x v="2"/>
    <s v="PNTL: TOTAL NON-LABOR"/>
    <s v="MA41KU"/>
    <s v="MA41KU TC2"/>
    <s v="OTHER"/>
    <s v="P42100: GENERATION"/>
    <n v="50439"/>
    <n v="50439"/>
    <n v="50439"/>
    <n v="50439"/>
    <n v="50439"/>
    <n v="50439"/>
    <n v="50439"/>
    <n v="50439"/>
    <n v="50439"/>
    <n v="50439"/>
    <n v="50439"/>
    <n v="50439"/>
    <n v="605262"/>
    <n v="0"/>
    <n v="453946.5"/>
  </r>
  <r>
    <s v="PPLCTL: TOTAL COST OF SALES"/>
    <s v="PPLCER: ENVIRONMENTAL COST RECOVERY"/>
    <n v="502015"/>
    <s v="ECR EFFLUENT WATERS CHEMICALS"/>
    <x v="1"/>
    <s v="0321 - TRIMBLE COUNTY 2 - GENERATION"/>
    <x v="3"/>
    <s v="PNTL: TOTAL NON-LABOR"/>
    <s v="MA41KU"/>
    <s v="MA41KU TC2"/>
    <s v="OTHER"/>
    <s v="P42100: GENERATION"/>
    <n v="50439"/>
    <n v="50439"/>
    <n v="50439"/>
    <n v="50439"/>
    <n v="50439"/>
    <n v="50439"/>
    <n v="50439"/>
    <n v="50439"/>
    <n v="50439"/>
    <n v="50439"/>
    <n v="50439"/>
    <n v="50439"/>
    <n v="605262"/>
    <n v="0"/>
    <n v="453946.5"/>
  </r>
  <r>
    <s v="PPLCTL: TOTAL COST OF SALES"/>
    <s v="PPLCER: ENVIRONMENTAL COST RECOVERY"/>
    <n v="502015"/>
    <s v="ECR EFFLUENT WATERS CHEMICALS"/>
    <x v="1"/>
    <s v="0321 - TRIMBLE COUNTY 2 - GENERATION"/>
    <x v="4"/>
    <s v="PNTL: TOTAL NON-LABOR"/>
    <s v="MA41KU"/>
    <s v="MA41KU TC2"/>
    <s v="OTHER"/>
    <s v="P42100: GENERATION"/>
    <n v="50439"/>
    <n v="50439"/>
    <n v="50439"/>
    <n v="50439"/>
    <n v="50439"/>
    <n v="50439"/>
    <n v="50439"/>
    <n v="50439"/>
    <n v="50439"/>
    <n v="50439"/>
    <n v="50439"/>
    <n v="50439"/>
    <n v="605262"/>
    <n v="0"/>
    <n v="453946.5"/>
  </r>
  <r>
    <s v="PPLCTL: TOTAL COST OF SALES"/>
    <s v="PPLCER: ENVIRONMENTAL COST RECOVERY"/>
    <n v="502015"/>
    <s v="ECR EFFLUENT WATERS CHEMICALS"/>
    <x v="1"/>
    <s v="0321 - TRIMBLE COUNTY 2 - GENERATION"/>
    <x v="8"/>
    <s v="PNTL: TOTAL NON-LABOR"/>
    <s v="MA40LGE"/>
    <s v="MASS ALLOC 40 BUDGET"/>
    <s v="GEN O M: OTHER"/>
    <s v="P42100: GENERATION"/>
    <n v="60456"/>
    <n v="60456"/>
    <n v="60456"/>
    <n v="60456"/>
    <n v="60456"/>
    <n v="60456"/>
    <n v="60456"/>
    <n v="60456"/>
    <n v="60456"/>
    <n v="60456"/>
    <n v="60456"/>
    <n v="60456"/>
    <n v="725470"/>
    <n v="0"/>
    <n v="544102.5"/>
  </r>
  <r>
    <s v="PPLCTL: TOTAL COST OF SALES"/>
    <s v="PPLCER: ENVIRONMENTAL COST RECOVERY"/>
    <n v="502015"/>
    <s v="ECR EFFLUENT WATERS CHEMICALS"/>
    <x v="1"/>
    <s v="0321 - TRIMBLE COUNTY 2 - GENERATION"/>
    <x v="9"/>
    <s v="PNTL: TOTAL NON-LABOR"/>
    <s v="MA40LGE"/>
    <s v="MASS ALLOC 40 BUDGET"/>
    <s v="GEN O M: OTHER"/>
    <s v="P42100: GENERATION"/>
    <n v="62270"/>
    <n v="62270"/>
    <n v="62270"/>
    <n v="62270"/>
    <n v="62270"/>
    <n v="62270"/>
    <n v="62270"/>
    <n v="62270"/>
    <n v="62270"/>
    <n v="62270"/>
    <n v="62270"/>
    <n v="62270"/>
    <n v="747238"/>
    <n v="0"/>
    <n v="560428.5"/>
  </r>
  <r>
    <s v="PPLCTL: TOTAL COST OF SALES"/>
    <s v="PPLCER: ENVIRONMENTAL COST RECOVERY"/>
    <n v="502015"/>
    <s v="ECR EFFLUENT WATERS CHEMICALS"/>
    <x v="1"/>
    <s v="0321 - TRIMBLE COUNTY 2 - GENERATION"/>
    <x v="0"/>
    <s v="PNTL: TOTAL NON-LABOR"/>
    <s v="MA40LGE"/>
    <s v="MASS ALLOC 40 BUDGET"/>
    <s v="GEN O M: OTHER"/>
    <s v="P42100: GENERATION"/>
    <n v="62270"/>
    <n v="62270"/>
    <n v="62270"/>
    <n v="62270"/>
    <n v="62270"/>
    <n v="62270"/>
    <n v="62270"/>
    <n v="62270"/>
    <n v="62270"/>
    <n v="62270"/>
    <n v="62270"/>
    <n v="62270"/>
    <n v="747238"/>
    <n v="0"/>
    <n v="560428.5"/>
  </r>
  <r>
    <s v="PPLCTL: TOTAL COST OF SALES"/>
    <s v="PPLCER: ENVIRONMENTAL COST RECOVERY"/>
    <n v="502015"/>
    <s v="ECR EFFLUENT WATERS CHEMICALS"/>
    <x v="1"/>
    <s v="0321 - TRIMBLE COUNTY 2 - GENERATION"/>
    <x v="1"/>
    <s v="PNTL: TOTAL NON-LABOR"/>
    <s v="MA40LGE"/>
    <s v="MASS ALLOC 40 BUDGET"/>
    <s v="GEN O M: OTHER"/>
    <s v="P42100: GENERATION"/>
    <n v="62270"/>
    <n v="62270"/>
    <n v="62270"/>
    <n v="62270"/>
    <n v="62270"/>
    <n v="62270"/>
    <n v="62270"/>
    <n v="62270"/>
    <n v="62270"/>
    <n v="62270"/>
    <n v="62270"/>
    <n v="62270"/>
    <n v="747238"/>
    <n v="0"/>
    <n v="560428.5"/>
  </r>
  <r>
    <s v="PPLCTL: TOTAL COST OF SALES"/>
    <s v="PPLCER: ENVIRONMENTAL COST RECOVERY"/>
    <n v="502015"/>
    <s v="ECR EFFLUENT WATERS CHEMICALS"/>
    <x v="1"/>
    <s v="0321 - TRIMBLE COUNTY 2 - GENERATION"/>
    <x v="2"/>
    <s v="PNTL: TOTAL NON-LABOR"/>
    <s v="MA40LGE"/>
    <s v="MASS ALLOC 40 BUDGET"/>
    <s v="GEN O M: OTHER"/>
    <s v="P42100: GENERATION"/>
    <n v="62270"/>
    <n v="62270"/>
    <n v="62270"/>
    <n v="62270"/>
    <n v="62270"/>
    <n v="62270"/>
    <n v="62270"/>
    <n v="62270"/>
    <n v="62270"/>
    <n v="62270"/>
    <n v="62270"/>
    <n v="62270"/>
    <n v="747238"/>
    <n v="0"/>
    <n v="560428.5"/>
  </r>
  <r>
    <s v="PPLCTL: TOTAL COST OF SALES"/>
    <s v="PPLCER: ENVIRONMENTAL COST RECOVERY"/>
    <n v="502015"/>
    <s v="ECR EFFLUENT WATERS CHEMICALS"/>
    <x v="1"/>
    <s v="0321 - TRIMBLE COUNTY 2 - GENERATION"/>
    <x v="3"/>
    <s v="PNTL: TOTAL NON-LABOR"/>
    <s v="MA40LGE"/>
    <s v="MASS ALLOC 40 BUDGET"/>
    <s v="GEN O M: OTHER"/>
    <s v="P42100: GENERATION"/>
    <n v="62270"/>
    <n v="62270"/>
    <n v="62270"/>
    <n v="62270"/>
    <n v="62270"/>
    <n v="62270"/>
    <n v="62270"/>
    <n v="62270"/>
    <n v="62270"/>
    <n v="62270"/>
    <n v="62270"/>
    <n v="62270"/>
    <n v="747238"/>
    <n v="0"/>
    <n v="560428.5"/>
  </r>
  <r>
    <s v="PPLCTL: TOTAL COST OF SALES"/>
    <s v="PPLCER: ENVIRONMENTAL COST RECOVERY"/>
    <n v="502015"/>
    <s v="ECR EFFLUENT WATERS CHEMICALS"/>
    <x v="1"/>
    <s v="0321 - TRIMBLE COUNTY 2 - GENERATION"/>
    <x v="4"/>
    <s v="PNTL: TOTAL NON-LABOR"/>
    <s v="MA40LGE"/>
    <s v="MASS ALLOC 40 BUDGET"/>
    <s v="GEN O M: OTHER"/>
    <s v="P42100: GENERATION"/>
    <n v="62270"/>
    <n v="62270"/>
    <n v="62270"/>
    <n v="62270"/>
    <n v="62270"/>
    <n v="62270"/>
    <n v="62270"/>
    <n v="62270"/>
    <n v="62270"/>
    <n v="62270"/>
    <n v="62270"/>
    <n v="62270"/>
    <n v="747238"/>
    <n v="0"/>
    <n v="560428.5"/>
  </r>
  <r>
    <s v="PPLCTL: TOTAL COST OF SALES"/>
    <s v="PPLCER: ENVIRONMENTAL COST RECOVERY"/>
    <n v="502015"/>
    <s v="ECR EFFLUENT WATERS CHEMICALS"/>
    <x v="1"/>
    <s v="0301 - TRIMBLE COUNTY COMMON-GENERATION"/>
    <x v="8"/>
    <s v="PNTL: TOTAL NON-LABOR"/>
    <s v="TCELGCHEM"/>
    <s v="TC ELG CHEMICALS"/>
    <s v="GEN OPS: ELG"/>
    <s v="P42100: GENERATION"/>
    <n v="101283"/>
    <n v="101283"/>
    <n v="101283"/>
    <n v="101283"/>
    <n v="101283"/>
    <n v="101283"/>
    <n v="101283"/>
    <n v="101283"/>
    <n v="101283"/>
    <n v="101283"/>
    <n v="101283"/>
    <n v="101283"/>
    <n v="1215396"/>
    <n v="367514.24882936396"/>
    <n v="544032.75117063604"/>
  </r>
  <r>
    <s v="PPLCTL: TOTAL COST OF SALES"/>
    <s v="PPLCER: ENVIRONMENTAL COST RECOVERY"/>
    <n v="502015"/>
    <s v="ECR EFFLUENT WATERS CHEMICALS"/>
    <x v="1"/>
    <s v="0301 - TRIMBLE COUNTY COMMON-GENERATION"/>
    <x v="9"/>
    <s v="PNTL: TOTAL NON-LABOR"/>
    <s v="TCELGCHEM"/>
    <s v="TC ELG CHEMICALS"/>
    <s v="GEN OPS: ELG"/>
    <s v="P42100: GENERATION"/>
    <n v="104322"/>
    <n v="104322"/>
    <n v="104322"/>
    <n v="104322"/>
    <n v="104322"/>
    <n v="104322"/>
    <n v="104322"/>
    <n v="104322"/>
    <n v="104322"/>
    <n v="104322"/>
    <n v="104322"/>
    <n v="104322"/>
    <n v="1251864"/>
    <n v="378541.52687397599"/>
    <n v="560356.47312602401"/>
  </r>
  <r>
    <s v="PPLCTL: TOTAL COST OF SALES"/>
    <s v="PPLCER: ENVIRONMENTAL COST RECOVERY"/>
    <n v="502015"/>
    <s v="ECR EFFLUENT WATERS CHEMICALS"/>
    <x v="1"/>
    <s v="0301 - TRIMBLE COUNTY COMMON-GENERATION"/>
    <x v="0"/>
    <s v="PNTL: TOTAL NON-LABOR"/>
    <s v="TCELGCHEM"/>
    <s v="TC ELG CHEMICALS"/>
    <s v="GEN OPS: ELG"/>
    <s v="P42100: GENERATION"/>
    <n v="104322"/>
    <n v="104322"/>
    <n v="104322"/>
    <n v="104322"/>
    <n v="104322"/>
    <n v="104322"/>
    <n v="104322"/>
    <n v="104322"/>
    <n v="104322"/>
    <n v="104322"/>
    <n v="104322"/>
    <n v="104322"/>
    <n v="1251864"/>
    <n v="378541.52687397599"/>
    <n v="560356.47312602401"/>
  </r>
  <r>
    <s v="PPLCTL: TOTAL COST OF SALES"/>
    <s v="PPLCER: ENVIRONMENTAL COST RECOVERY"/>
    <n v="502015"/>
    <s v="ECR EFFLUENT WATERS CHEMICALS"/>
    <x v="1"/>
    <s v="0301 - TRIMBLE COUNTY COMMON-GENERATION"/>
    <x v="1"/>
    <s v="PNTL: TOTAL NON-LABOR"/>
    <s v="TCELGCHEM"/>
    <s v="TC ELG CHEMICALS"/>
    <s v="GEN OPS: ELG"/>
    <s v="P42100: GENERATION"/>
    <n v="104322"/>
    <n v="104322"/>
    <n v="104322"/>
    <n v="104322"/>
    <n v="104322"/>
    <n v="104322"/>
    <n v="104322"/>
    <n v="104322"/>
    <n v="104322"/>
    <n v="104322"/>
    <n v="104322"/>
    <n v="104322"/>
    <n v="1251864"/>
    <n v="378541.52687397599"/>
    <n v="560356.47312602401"/>
  </r>
  <r>
    <s v="PPLCTL: TOTAL COST OF SALES"/>
    <s v="PPLCER: ENVIRONMENTAL COST RECOVERY"/>
    <n v="502015"/>
    <s v="ECR EFFLUENT WATERS CHEMICALS"/>
    <x v="1"/>
    <s v="0301 - TRIMBLE COUNTY COMMON-GENERATION"/>
    <x v="2"/>
    <s v="PNTL: TOTAL NON-LABOR"/>
    <s v="TCELGCHEM"/>
    <s v="TC ELG CHEMICALS"/>
    <s v="GEN OPS: ELG"/>
    <s v="P42100: GENERATION"/>
    <n v="104322"/>
    <n v="104322"/>
    <n v="104322"/>
    <n v="104322"/>
    <n v="104322"/>
    <n v="104322"/>
    <n v="104322"/>
    <n v="104322"/>
    <n v="104322"/>
    <n v="104322"/>
    <n v="104322"/>
    <n v="104322"/>
    <n v="1251864"/>
    <n v="378541.52687397599"/>
    <n v="560356.47312602401"/>
  </r>
  <r>
    <s v="PPLCTL: TOTAL COST OF SALES"/>
    <s v="PPLCER: ENVIRONMENTAL COST RECOVERY"/>
    <n v="502015"/>
    <s v="ECR EFFLUENT WATERS CHEMICALS"/>
    <x v="1"/>
    <s v="0301 - TRIMBLE COUNTY COMMON-GENERATION"/>
    <x v="3"/>
    <s v="PNTL: TOTAL NON-LABOR"/>
    <s v="TCELGCHEM"/>
    <s v="TC ELG CHEMICALS"/>
    <s v="GEN OPS: ELG"/>
    <s v="P42100: GENERATION"/>
    <n v="104322"/>
    <n v="104322"/>
    <n v="104322"/>
    <n v="104322"/>
    <n v="104322"/>
    <n v="104322"/>
    <n v="104322"/>
    <n v="104322"/>
    <n v="104322"/>
    <n v="104322"/>
    <n v="104322"/>
    <n v="104322"/>
    <n v="1251864"/>
    <n v="378541.52687397599"/>
    <n v="560356.47312602401"/>
  </r>
  <r>
    <s v="PPLCTL: TOTAL COST OF SALES"/>
    <s v="PPLCER: ENVIRONMENTAL COST RECOVERY"/>
    <n v="502015"/>
    <s v="ECR EFFLUENT WATERS CHEMICALS"/>
    <x v="1"/>
    <s v="0301 - TRIMBLE COUNTY COMMON-GENERATION"/>
    <x v="4"/>
    <s v="PNTL: TOTAL NON-LABOR"/>
    <s v="TCELGCHEM"/>
    <s v="TC ELG CHEMICALS"/>
    <s v="GEN OPS: ELG"/>
    <s v="P42100: GENERATION"/>
    <n v="104322"/>
    <n v="104322"/>
    <n v="104322"/>
    <n v="104322"/>
    <n v="104322"/>
    <n v="104322"/>
    <n v="104322"/>
    <n v="104322"/>
    <n v="104322"/>
    <n v="104322"/>
    <n v="104322"/>
    <n v="104322"/>
    <n v="1251864"/>
    <n v="378541.52687397599"/>
    <n v="560356.473126024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B3E071-34F9-4219-BF18-8F4D11B81DB0}" name="PivotTable3" cacheId="0" dataOnRows="1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7" indent="0" compact="0" compactData="0" multipleFieldFilters="0">
  <location ref="A4:L11" firstHeaderRow="1" firstDataRow="2" firstDataCol="2"/>
  <pivotFields count="27">
    <pivotField compact="0" outline="0" subtotalTop="0" showAll="0" insertBlankRow="1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  <pivotField axis="axisRow" compact="0" outline="0" showAll="0" insertBlankRow="1" defaultSubtotal="0">
      <items count="3">
        <item x="0"/>
        <item x="1"/>
        <item m="1" x="2"/>
      </items>
    </pivotField>
    <pivotField compact="0" outline="0" showAll="0" insertBlankRow="1" defaultSubtotal="0"/>
    <pivotField axis="axisCol" compact="0" outline="0" showAll="0" insertBlankRow="1" defaultSubtotal="0">
      <items count="11">
        <item x="5"/>
        <item x="6"/>
        <item x="7"/>
        <item x="8"/>
        <item x="9"/>
        <item x="0"/>
        <item x="1"/>
        <item x="2"/>
        <item x="3"/>
        <item x="4"/>
        <item m="1" x="10"/>
      </items>
    </pivotField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  <pivotField compact="0" outline="0" subtotalTop="0" showAll="0" insertBlankRow="1" defaultSubtotal="0"/>
    <pivotField compact="0" outline="0" subtotalTop="0" showAll="0" insertBlankRow="1" defaultSubtotal="0"/>
    <pivotField compact="0" outline="0" subtotalTop="0" showAll="0" insertBlankRow="1" defaultSubtotal="0"/>
    <pivotField compact="0" outline="0" subtotalTop="0" showAll="0" insertBlankRow="1" defaultSubtotal="0"/>
    <pivotField compact="0" outline="0" subtotalTop="0" showAll="0" insertBlankRow="1" defaultSubtotal="0"/>
    <pivotField compact="0" outline="0" subtotalTop="0" showAll="0" insertBlankRow="1" defaultSubtotal="0"/>
    <pivotField compact="0" outline="0" subtotalTop="0" showAll="0" insertBlankRow="1" defaultSubtotal="0"/>
    <pivotField compact="0" outline="0" subtotalTop="0" showAll="0" insertBlankRow="1" defaultSubtotal="0"/>
    <pivotField compact="0" outline="0" subtotalTop="0" showAll="0" insertBlankRow="1" defaultSubtotal="0"/>
    <pivotField compact="0" outline="0" subtotalTop="0" showAll="0" insertBlankRow="1" defaultSubtotal="0"/>
    <pivotField compact="0" outline="0" subtotalTop="0" showAll="0" insertBlankRow="1" defaultSubtotal="0"/>
    <pivotField compact="0" outline="0" subtotalTop="0" showAll="0" insertBlankRow="1" defaultSubtotal="0"/>
    <pivotField compact="0" outline="0" subtotalTop="0" showAll="0" insertBlankRow="1" defaultSubtotal="0"/>
    <pivotField compact="0" outline="0" showAll="0" insertBlankRow="1" defaultSubtotal="0"/>
    <pivotField dataField="1" compact="0" outline="0" showAll="0" insertBlankRow="1" defaultSubtotal="0"/>
    <pivotField dataField="1" compact="0" outline="0" showAll="0" insertBlankRow="1" defaultSubtotal="0"/>
  </pivotFields>
  <rowFields count="2">
    <field x="-2"/>
    <field x="4"/>
  </rowFields>
  <rowItems count="6">
    <i>
      <x/>
      <x/>
    </i>
    <i r="1">
      <x v="1"/>
    </i>
    <i t="blank">
      <x/>
    </i>
    <i i="1">
      <x v="1"/>
      <x/>
    </i>
    <i r="1" i="1">
      <x v="1"/>
    </i>
    <i t="blank">
      <x v="1"/>
    </i>
  </rowItems>
  <colFields count="1">
    <field x="6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2">
    <dataField name="Sum of LKE TC1" fld="25" baseField="0" baseItem="0"/>
    <dataField name="Sum of LKE TC2" fld="26" baseField="0" baseItem="0"/>
  </dataFields>
  <formats count="2">
    <format dxfId="1">
      <pivotArea outline="0" fieldPosition="0">
        <references count="2">
          <reference field="4294967294" count="1" selected="0">
            <x v="0"/>
          </reference>
          <reference field="4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0">
      <pivotArea outline="0" fieldPosition="0">
        <references count="2">
          <reference field="4294967294" count="1" selected="0">
            <x v="1"/>
          </reference>
          <reference field="4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 InsertBlankRowDefault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Z46"/>
  <sheetViews>
    <sheetView tabSelected="1" zoomScale="110" zoomScaleNormal="110" workbookViewId="0">
      <pane xSplit="2" ySplit="3" topLeftCell="C28" activePane="bottomRight" state="frozen"/>
      <selection pane="topRight" activeCell="C1" sqref="C1"/>
      <selection pane="bottomLeft" activeCell="A5" sqref="A5"/>
      <selection pane="bottomRight" activeCell="A45" sqref="A45"/>
    </sheetView>
  </sheetViews>
  <sheetFormatPr defaultRowHeight="14.5" x14ac:dyDescent="0.35"/>
  <cols>
    <col min="1" max="1" width="14" bestFit="1" customWidth="1"/>
    <col min="2" max="2" width="7.1796875" bestFit="1" customWidth="1"/>
    <col min="3" max="12" width="14" bestFit="1" customWidth="1"/>
    <col min="13" max="13" width="12.26953125" bestFit="1" customWidth="1"/>
    <col min="14" max="14" width="11.26953125" bestFit="1" customWidth="1"/>
    <col min="15" max="15" width="11.7265625" bestFit="1" customWidth="1"/>
    <col min="16" max="16" width="11.26953125" bestFit="1" customWidth="1"/>
    <col min="17" max="17" width="12.26953125" bestFit="1" customWidth="1"/>
    <col min="18" max="32" width="11.26953125" bestFit="1" customWidth="1"/>
  </cols>
  <sheetData>
    <row r="1" spans="1:78" x14ac:dyDescent="0.35">
      <c r="A1" t="s">
        <v>13</v>
      </c>
    </row>
    <row r="2" spans="1:78" x14ac:dyDescent="0.35">
      <c r="A2" t="s">
        <v>11</v>
      </c>
      <c r="B2" s="10">
        <v>0.02</v>
      </c>
    </row>
    <row r="4" spans="1:78" x14ac:dyDescent="0.35">
      <c r="C4" s="1" t="s">
        <v>2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</row>
    <row r="5" spans="1:78" x14ac:dyDescent="0.35">
      <c r="A5" s="1" t="s">
        <v>854</v>
      </c>
      <c r="B5" s="1" t="s">
        <v>0</v>
      </c>
      <c r="C5">
        <v>2021</v>
      </c>
      <c r="D5">
        <v>2022</v>
      </c>
      <c r="E5">
        <v>2023</v>
      </c>
      <c r="F5">
        <v>2024</v>
      </c>
      <c r="G5">
        <v>2025</v>
      </c>
      <c r="H5">
        <v>2026</v>
      </c>
      <c r="I5">
        <v>2027</v>
      </c>
      <c r="J5">
        <v>2028</v>
      </c>
      <c r="K5">
        <v>2029</v>
      </c>
      <c r="L5">
        <v>2030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</row>
    <row r="6" spans="1:78" x14ac:dyDescent="0.35">
      <c r="A6" t="s">
        <v>682</v>
      </c>
      <c r="B6" t="s">
        <v>4</v>
      </c>
      <c r="C6" s="2">
        <v>23682745</v>
      </c>
      <c r="D6" s="2">
        <v>3963817</v>
      </c>
      <c r="E6" s="2">
        <v>15576393</v>
      </c>
      <c r="F6" s="2">
        <v>3490315</v>
      </c>
      <c r="G6" s="2">
        <v>15526053</v>
      </c>
      <c r="H6" s="2">
        <v>4133083</v>
      </c>
      <c r="I6" s="2">
        <v>19810026</v>
      </c>
      <c r="J6" s="2">
        <v>4251287</v>
      </c>
      <c r="K6" s="2">
        <v>23747076</v>
      </c>
      <c r="L6" s="2">
        <v>4506680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</row>
    <row r="7" spans="1:78" x14ac:dyDescent="0.35">
      <c r="B7" t="s">
        <v>7</v>
      </c>
      <c r="C7" s="2">
        <v>14321571.814390166</v>
      </c>
      <c r="D7" s="2">
        <v>11918910.022293329</v>
      </c>
      <c r="E7" s="2">
        <v>15489793.392330982</v>
      </c>
      <c r="F7" s="2">
        <v>12770273.069464013</v>
      </c>
      <c r="G7" s="2">
        <v>18688285.40620365</v>
      </c>
      <c r="H7" s="2">
        <v>13257429.326630728</v>
      </c>
      <c r="I7" s="2">
        <v>16115110.393862089</v>
      </c>
      <c r="J7" s="2">
        <v>14013609.694018448</v>
      </c>
      <c r="K7" s="2">
        <v>16681004.898455109</v>
      </c>
      <c r="L7" s="2">
        <v>14762892.057257546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</row>
    <row r="8" spans="1:78" x14ac:dyDescent="0.35"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</row>
    <row r="9" spans="1:78" x14ac:dyDescent="0.35">
      <c r="A9" t="s">
        <v>683</v>
      </c>
      <c r="B9" t="s">
        <v>4</v>
      </c>
      <c r="C9" s="2">
        <v>16570835</v>
      </c>
      <c r="D9" s="2">
        <v>17500694</v>
      </c>
      <c r="E9" s="2">
        <v>20189464</v>
      </c>
      <c r="F9" s="2">
        <v>17543844</v>
      </c>
      <c r="G9" s="2">
        <v>8223358</v>
      </c>
      <c r="H9" s="2">
        <v>33220568</v>
      </c>
      <c r="I9" s="2">
        <v>9946479</v>
      </c>
      <c r="J9" s="2">
        <v>23094229</v>
      </c>
      <c r="K9" s="2">
        <v>12549316</v>
      </c>
      <c r="L9" s="2">
        <v>11340071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</row>
    <row r="10" spans="1:78" x14ac:dyDescent="0.35">
      <c r="B10" t="s">
        <v>7</v>
      </c>
      <c r="C10" s="2">
        <v>17452840.435609858</v>
      </c>
      <c r="D10" s="2">
        <v>19675875.727706697</v>
      </c>
      <c r="E10" s="2">
        <v>20151442.607669026</v>
      </c>
      <c r="F10" s="2">
        <v>22188909.930536009</v>
      </c>
      <c r="G10" s="2">
        <v>19941702.093796358</v>
      </c>
      <c r="H10" s="2">
        <v>24007252.923369274</v>
      </c>
      <c r="I10" s="2">
        <v>20513778.856137905</v>
      </c>
      <c r="J10" s="2">
        <v>23316996.055981562</v>
      </c>
      <c r="K10" s="2">
        <v>21622787.351544891</v>
      </c>
      <c r="L10" s="2">
        <v>24398580.692742474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</row>
    <row r="11" spans="1:78" x14ac:dyDescent="0.35"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</row>
    <row r="12" spans="1:78" x14ac:dyDescent="0.35"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</row>
    <row r="13" spans="1:78" x14ac:dyDescent="0.35">
      <c r="C13" t="s">
        <v>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</row>
    <row r="14" spans="1:78" x14ac:dyDescent="0.35">
      <c r="C14" s="3">
        <v>2021</v>
      </c>
      <c r="D14" s="3">
        <v>2022</v>
      </c>
      <c r="E14" s="3">
        <v>2023</v>
      </c>
      <c r="F14" s="3">
        <v>2024</v>
      </c>
      <c r="G14" s="3">
        <v>2025</v>
      </c>
      <c r="H14" s="3">
        <v>2026</v>
      </c>
      <c r="I14" s="3">
        <v>2027</v>
      </c>
      <c r="J14" s="3">
        <v>2028</v>
      </c>
      <c r="K14" s="3">
        <v>2029</v>
      </c>
      <c r="L14" s="3">
        <v>2030</v>
      </c>
      <c r="M14" s="2"/>
      <c r="N14" t="s">
        <v>12</v>
      </c>
      <c r="O14" t="s">
        <v>10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</row>
    <row r="15" spans="1:78" x14ac:dyDescent="0.35">
      <c r="C15" s="6">
        <f t="shared" ref="C15:L15" si="0">C6*(1+$B$2)^(2030-C$14)</f>
        <v>28303072.554077189</v>
      </c>
      <c r="D15" s="6">
        <f t="shared" si="0"/>
        <v>4644243.3726262571</v>
      </c>
      <c r="E15" s="6">
        <f t="shared" si="0"/>
        <v>17892379.39277257</v>
      </c>
      <c r="F15" s="6">
        <f t="shared" si="0"/>
        <v>3930661.5843934282</v>
      </c>
      <c r="G15" s="6">
        <f t="shared" si="0"/>
        <v>17142017.06676577</v>
      </c>
      <c r="H15" s="6">
        <f t="shared" si="0"/>
        <v>4473781.9591492796</v>
      </c>
      <c r="I15" s="6">
        <f t="shared" si="0"/>
        <v>21022558.071408</v>
      </c>
      <c r="J15" s="6">
        <f t="shared" si="0"/>
        <v>4423038.9947999995</v>
      </c>
      <c r="K15" s="6">
        <f t="shared" si="0"/>
        <v>24222017.52</v>
      </c>
      <c r="L15" s="6">
        <f t="shared" si="0"/>
        <v>4506680</v>
      </c>
      <c r="M15" s="2"/>
      <c r="N15" s="11">
        <f>AVERAGE(C15:F15,H15:L15)</f>
        <v>12602048.161025191</v>
      </c>
      <c r="O15" s="8">
        <f>AVERAGEIFS(C15:L15,C23:L23,1)-N15</f>
        <v>4539968.9057405796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</row>
    <row r="16" spans="1:78" x14ac:dyDescent="0.35">
      <c r="C16" s="6">
        <f t="shared" ref="C16:L16" si="1">C7*(1+$B$2)^(2030-C$14)</f>
        <v>17115604.046368431</v>
      </c>
      <c r="D16" s="6">
        <f t="shared" si="1"/>
        <v>13964902.7389419</v>
      </c>
      <c r="E16" s="6">
        <f t="shared" si="1"/>
        <v>17792903.664619118</v>
      </c>
      <c r="F16" s="6">
        <f t="shared" si="1"/>
        <v>14381401.6145695</v>
      </c>
      <c r="G16" s="6">
        <f t="shared" si="1"/>
        <v>20633377.161712166</v>
      </c>
      <c r="H16" s="6">
        <f t="shared" si="1"/>
        <v>14350267.862072244</v>
      </c>
      <c r="I16" s="6">
        <f t="shared" si="1"/>
        <v>17101484.070849597</v>
      </c>
      <c r="J16" s="6">
        <f t="shared" si="1"/>
        <v>14579759.525656793</v>
      </c>
      <c r="K16" s="6">
        <f t="shared" si="1"/>
        <v>17014624.996424213</v>
      </c>
      <c r="L16" s="6">
        <f t="shared" si="1"/>
        <v>14762892.057257546</v>
      </c>
      <c r="M16" s="2"/>
      <c r="N16" s="11">
        <f>AVERAGE(C16:F16,H16:L16)</f>
        <v>15673760.064084372</v>
      </c>
      <c r="O16" s="8">
        <f>AVERAGEIFS(C16:L16,C24:L24,1)-N16</f>
        <v>4959617.0976277944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</row>
    <row r="17" spans="1:78" x14ac:dyDescent="0.35">
      <c r="C17" s="6"/>
      <c r="D17" s="6"/>
      <c r="E17" s="6"/>
      <c r="F17" s="6"/>
      <c r="G17" s="6"/>
      <c r="H17" s="6"/>
      <c r="I17" s="6"/>
      <c r="J17" s="6"/>
      <c r="K17" s="6"/>
      <c r="L17" s="6"/>
      <c r="M17" s="2"/>
      <c r="N17" s="11"/>
      <c r="O17" s="8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</row>
    <row r="18" spans="1:78" x14ac:dyDescent="0.35">
      <c r="C18" s="6">
        <f t="shared" ref="C18:L18" si="2">C9*(1+$B$2)^(2030-C$14)</f>
        <v>19803681.764366489</v>
      </c>
      <c r="D18" s="6">
        <f t="shared" si="2"/>
        <v>20504852.299150061</v>
      </c>
      <c r="E18" s="6">
        <f t="shared" si="2"/>
        <v>23191347.934321098</v>
      </c>
      <c r="F18" s="6">
        <f t="shared" si="2"/>
        <v>19757217.802230213</v>
      </c>
      <c r="G18" s="6">
        <f t="shared" si="2"/>
        <v>9079251.7056411449</v>
      </c>
      <c r="H18" s="6">
        <f t="shared" si="2"/>
        <v>35959011.176666878</v>
      </c>
      <c r="I18" s="6">
        <f t="shared" si="2"/>
        <v>10555283.086631998</v>
      </c>
      <c r="J18" s="6">
        <f t="shared" si="2"/>
        <v>24027235.851599999</v>
      </c>
      <c r="K18" s="6">
        <f t="shared" si="2"/>
        <v>12800302.32</v>
      </c>
      <c r="L18" s="6">
        <f t="shared" si="2"/>
        <v>11340071</v>
      </c>
      <c r="N18" s="11">
        <f>AVERAGE(C18:G18,I18:L18)</f>
        <v>16784360.418215666</v>
      </c>
      <c r="O18" s="8">
        <f>AVERAGEIFS(C18:L18,C26:L26,1)-N18</f>
        <v>19174650.758451212</v>
      </c>
    </row>
    <row r="19" spans="1:78" x14ac:dyDescent="0.35">
      <c r="C19" s="6">
        <f t="shared" ref="C19:L19" si="3">C10*(1+$B$2)^(2030-C$14)</f>
        <v>20857759.905948315</v>
      </c>
      <c r="D19" s="6">
        <f t="shared" si="3"/>
        <v>23053424.375802331</v>
      </c>
      <c r="E19" s="6">
        <f t="shared" si="3"/>
        <v>23147673.30588644</v>
      </c>
      <c r="F19" s="6">
        <f t="shared" si="3"/>
        <v>24988316.488203429</v>
      </c>
      <c r="G19" s="6">
        <f t="shared" si="3"/>
        <v>22017250.464893803</v>
      </c>
      <c r="H19" s="6">
        <f t="shared" si="3"/>
        <v>25986222.637508918</v>
      </c>
      <c r="I19" s="6">
        <f t="shared" si="3"/>
        <v>21769386.232364394</v>
      </c>
      <c r="J19" s="6">
        <f t="shared" si="3"/>
        <v>24259002.696643215</v>
      </c>
      <c r="K19" s="6">
        <f t="shared" si="3"/>
        <v>22055243.098575789</v>
      </c>
      <c r="L19" s="6">
        <f t="shared" si="3"/>
        <v>24398580.692742474</v>
      </c>
      <c r="N19" s="11">
        <f>AVERAGE(C19:G19,I19:L19)</f>
        <v>22949626.362340018</v>
      </c>
      <c r="O19" s="8">
        <f>AVERAGEIFS(C19:L19,C27:L27,1)-N19</f>
        <v>3036596.2751688994</v>
      </c>
    </row>
    <row r="21" spans="1:78" x14ac:dyDescent="0.35">
      <c r="C21" t="s">
        <v>9</v>
      </c>
    </row>
    <row r="22" spans="1:78" x14ac:dyDescent="0.35">
      <c r="C22" s="3">
        <v>2021</v>
      </c>
      <c r="D22" s="3">
        <v>2022</v>
      </c>
      <c r="E22" s="3">
        <v>2023</v>
      </c>
      <c r="F22" s="3">
        <v>2024</v>
      </c>
      <c r="G22" s="3">
        <v>2025</v>
      </c>
      <c r="H22" s="3">
        <v>2026</v>
      </c>
      <c r="I22" s="3">
        <v>2027</v>
      </c>
      <c r="J22" s="3">
        <v>2028</v>
      </c>
      <c r="K22" s="3">
        <v>2029</v>
      </c>
      <c r="L22" s="3">
        <v>2030</v>
      </c>
      <c r="M22" s="3">
        <v>2031</v>
      </c>
      <c r="N22" s="3">
        <v>2032</v>
      </c>
      <c r="O22" s="3">
        <v>2033</v>
      </c>
      <c r="P22" s="3">
        <v>2034</v>
      </c>
      <c r="Q22" s="3">
        <v>2035</v>
      </c>
      <c r="R22" s="3">
        <v>2036</v>
      </c>
      <c r="S22" s="3">
        <v>2037</v>
      </c>
      <c r="T22" s="3">
        <v>2038</v>
      </c>
      <c r="U22" s="3">
        <v>2039</v>
      </c>
      <c r="V22" s="3">
        <v>2040</v>
      </c>
      <c r="W22" s="3">
        <v>2041</v>
      </c>
      <c r="X22" s="3">
        <v>2042</v>
      </c>
      <c r="Y22" s="3">
        <v>2043</v>
      </c>
      <c r="Z22" s="3">
        <v>2044</v>
      </c>
      <c r="AA22" s="3">
        <v>2045</v>
      </c>
      <c r="AB22" s="3">
        <v>2046</v>
      </c>
      <c r="AC22" s="3">
        <v>2047</v>
      </c>
      <c r="AD22" s="3">
        <v>2048</v>
      </c>
      <c r="AE22" s="3">
        <v>2049</v>
      </c>
      <c r="AF22" s="3">
        <v>2050</v>
      </c>
    </row>
    <row r="23" spans="1:78" x14ac:dyDescent="0.35">
      <c r="C23" s="7">
        <v>0</v>
      </c>
      <c r="D23" s="7">
        <v>0</v>
      </c>
      <c r="E23" s="7">
        <v>0</v>
      </c>
      <c r="F23" s="7">
        <v>0</v>
      </c>
      <c r="G23" s="7">
        <v>1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>
        <f>E23</f>
        <v>0</v>
      </c>
      <c r="N23">
        <f t="shared" ref="N23:AF24" si="4">F23</f>
        <v>0</v>
      </c>
      <c r="O23">
        <f t="shared" si="4"/>
        <v>1</v>
      </c>
      <c r="P23">
        <f t="shared" si="4"/>
        <v>0</v>
      </c>
      <c r="Q23">
        <f t="shared" si="4"/>
        <v>0</v>
      </c>
      <c r="R23">
        <f t="shared" si="4"/>
        <v>0</v>
      </c>
      <c r="S23">
        <f t="shared" si="4"/>
        <v>0</v>
      </c>
      <c r="T23">
        <f t="shared" si="4"/>
        <v>0</v>
      </c>
      <c r="U23">
        <f t="shared" si="4"/>
        <v>0</v>
      </c>
      <c r="V23">
        <f t="shared" si="4"/>
        <v>0</v>
      </c>
      <c r="W23">
        <f t="shared" si="4"/>
        <v>1</v>
      </c>
      <c r="X23">
        <f t="shared" si="4"/>
        <v>0</v>
      </c>
      <c r="Y23">
        <f t="shared" si="4"/>
        <v>0</v>
      </c>
      <c r="Z23">
        <f t="shared" si="4"/>
        <v>0</v>
      </c>
      <c r="AA23">
        <f t="shared" si="4"/>
        <v>0</v>
      </c>
      <c r="AB23">
        <f t="shared" si="4"/>
        <v>0</v>
      </c>
      <c r="AC23">
        <f t="shared" si="4"/>
        <v>0</v>
      </c>
      <c r="AD23">
        <f t="shared" si="4"/>
        <v>0</v>
      </c>
      <c r="AE23">
        <f t="shared" si="4"/>
        <v>1</v>
      </c>
      <c r="AF23">
        <f t="shared" si="4"/>
        <v>0</v>
      </c>
    </row>
    <row r="24" spans="1:78" x14ac:dyDescent="0.35">
      <c r="C24" s="7">
        <v>0</v>
      </c>
      <c r="D24" s="7">
        <v>0</v>
      </c>
      <c r="E24" s="7">
        <v>0</v>
      </c>
      <c r="F24" s="7">
        <v>0</v>
      </c>
      <c r="G24" s="7">
        <v>1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>
        <f>E24</f>
        <v>0</v>
      </c>
      <c r="N24">
        <f t="shared" si="4"/>
        <v>0</v>
      </c>
      <c r="O24">
        <f t="shared" si="4"/>
        <v>1</v>
      </c>
      <c r="P24">
        <f t="shared" si="4"/>
        <v>0</v>
      </c>
      <c r="Q24">
        <f t="shared" si="4"/>
        <v>0</v>
      </c>
      <c r="R24">
        <f t="shared" si="4"/>
        <v>0</v>
      </c>
      <c r="S24">
        <f t="shared" si="4"/>
        <v>0</v>
      </c>
      <c r="T24">
        <f t="shared" si="4"/>
        <v>0</v>
      </c>
      <c r="U24">
        <f t="shared" si="4"/>
        <v>0</v>
      </c>
      <c r="V24">
        <f t="shared" si="4"/>
        <v>0</v>
      </c>
      <c r="W24">
        <f t="shared" si="4"/>
        <v>1</v>
      </c>
      <c r="X24">
        <f t="shared" si="4"/>
        <v>0</v>
      </c>
      <c r="Y24">
        <f t="shared" si="4"/>
        <v>0</v>
      </c>
      <c r="Z24">
        <f t="shared" si="4"/>
        <v>0</v>
      </c>
      <c r="AA24">
        <f t="shared" si="4"/>
        <v>0</v>
      </c>
      <c r="AB24">
        <f t="shared" si="4"/>
        <v>0</v>
      </c>
      <c r="AC24">
        <f t="shared" si="4"/>
        <v>0</v>
      </c>
      <c r="AD24">
        <f t="shared" si="4"/>
        <v>0</v>
      </c>
      <c r="AE24">
        <f t="shared" si="4"/>
        <v>1</v>
      </c>
      <c r="AF24">
        <f t="shared" si="4"/>
        <v>0</v>
      </c>
    </row>
    <row r="25" spans="1:78" x14ac:dyDescent="0.35"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78" x14ac:dyDescent="0.35"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1</v>
      </c>
      <c r="I26" s="7">
        <v>0</v>
      </c>
      <c r="J26" s="7">
        <v>0</v>
      </c>
      <c r="K26" s="7">
        <v>0</v>
      </c>
      <c r="L26" s="7">
        <v>0</v>
      </c>
      <c r="M26">
        <f>E26</f>
        <v>0</v>
      </c>
      <c r="N26">
        <f t="shared" ref="N26:N27" si="5">F26</f>
        <v>0</v>
      </c>
      <c r="O26">
        <f t="shared" ref="O26:O27" si="6">G26</f>
        <v>0</v>
      </c>
      <c r="P26">
        <f t="shared" ref="P26:P27" si="7">H26</f>
        <v>1</v>
      </c>
      <c r="Q26">
        <f t="shared" ref="Q26:Q27" si="8">I26</f>
        <v>0</v>
      </c>
      <c r="R26">
        <f t="shared" ref="R26:R27" si="9">J26</f>
        <v>0</v>
      </c>
      <c r="S26">
        <f t="shared" ref="S26:S27" si="10">K26</f>
        <v>0</v>
      </c>
      <c r="T26">
        <f t="shared" ref="T26:T27" si="11">L26</f>
        <v>0</v>
      </c>
      <c r="U26">
        <f t="shared" ref="U26:U27" si="12">M26</f>
        <v>0</v>
      </c>
      <c r="V26">
        <f t="shared" ref="V26:V27" si="13">N26</f>
        <v>0</v>
      </c>
      <c r="W26">
        <f t="shared" ref="W26:W27" si="14">O26</f>
        <v>0</v>
      </c>
      <c r="X26">
        <f t="shared" ref="X26:X27" si="15">P26</f>
        <v>1</v>
      </c>
      <c r="Y26">
        <f t="shared" ref="Y26:Y27" si="16">Q26</f>
        <v>0</v>
      </c>
      <c r="Z26">
        <f t="shared" ref="Z26:Z27" si="17">R26</f>
        <v>0</v>
      </c>
      <c r="AA26">
        <f t="shared" ref="AA26:AA27" si="18">S26</f>
        <v>0</v>
      </c>
      <c r="AB26">
        <f t="shared" ref="AB26:AB27" si="19">T26</f>
        <v>0</v>
      </c>
      <c r="AC26">
        <f t="shared" ref="AC26:AC27" si="20">U26</f>
        <v>0</v>
      </c>
      <c r="AD26">
        <f t="shared" ref="AD26:AD27" si="21">V26</f>
        <v>0</v>
      </c>
      <c r="AE26">
        <f t="shared" ref="AE26:AE27" si="22">W26</f>
        <v>0</v>
      </c>
      <c r="AF26">
        <f t="shared" ref="AF26:AF27" si="23">X26</f>
        <v>1</v>
      </c>
    </row>
    <row r="27" spans="1:78" x14ac:dyDescent="0.35"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1</v>
      </c>
      <c r="I27" s="7">
        <v>0</v>
      </c>
      <c r="J27" s="7">
        <v>0</v>
      </c>
      <c r="K27" s="7">
        <v>0</v>
      </c>
      <c r="L27" s="7">
        <v>0</v>
      </c>
      <c r="M27">
        <f>E27</f>
        <v>0</v>
      </c>
      <c r="N27">
        <f t="shared" si="5"/>
        <v>0</v>
      </c>
      <c r="O27">
        <f t="shared" si="6"/>
        <v>0</v>
      </c>
      <c r="P27">
        <f t="shared" si="7"/>
        <v>1</v>
      </c>
      <c r="Q27">
        <f t="shared" si="8"/>
        <v>0</v>
      </c>
      <c r="R27">
        <f t="shared" si="9"/>
        <v>0</v>
      </c>
      <c r="S27">
        <f t="shared" si="10"/>
        <v>0</v>
      </c>
      <c r="T27">
        <f t="shared" si="11"/>
        <v>0</v>
      </c>
      <c r="U27">
        <f t="shared" si="12"/>
        <v>0</v>
      </c>
      <c r="V27">
        <f t="shared" si="13"/>
        <v>0</v>
      </c>
      <c r="W27">
        <f t="shared" si="14"/>
        <v>0</v>
      </c>
      <c r="X27">
        <f t="shared" si="15"/>
        <v>1</v>
      </c>
      <c r="Y27">
        <f t="shared" si="16"/>
        <v>0</v>
      </c>
      <c r="Z27">
        <f t="shared" si="17"/>
        <v>0</v>
      </c>
      <c r="AA27">
        <f t="shared" si="18"/>
        <v>0</v>
      </c>
      <c r="AB27">
        <f t="shared" si="19"/>
        <v>0</v>
      </c>
      <c r="AC27">
        <f t="shared" si="20"/>
        <v>0</v>
      </c>
      <c r="AD27">
        <f t="shared" si="21"/>
        <v>0</v>
      </c>
      <c r="AE27">
        <f t="shared" si="22"/>
        <v>0</v>
      </c>
      <c r="AF27">
        <f t="shared" si="23"/>
        <v>1</v>
      </c>
    </row>
    <row r="29" spans="1:78" x14ac:dyDescent="0.35">
      <c r="C29" t="s">
        <v>869</v>
      </c>
    </row>
    <row r="30" spans="1:78" x14ac:dyDescent="0.35">
      <c r="A30" s="3" t="s">
        <v>1</v>
      </c>
      <c r="B30" s="3" t="s">
        <v>0</v>
      </c>
      <c r="C30" s="3">
        <v>2021</v>
      </c>
      <c r="D30" s="3">
        <v>2022</v>
      </c>
      <c r="E30" s="3">
        <v>2023</v>
      </c>
      <c r="F30" s="3">
        <v>2024</v>
      </c>
      <c r="G30" s="3">
        <v>2025</v>
      </c>
      <c r="H30" s="3">
        <v>2026</v>
      </c>
      <c r="I30" s="3">
        <v>2027</v>
      </c>
      <c r="J30" s="3">
        <v>2028</v>
      </c>
      <c r="K30" s="3">
        <v>2029</v>
      </c>
      <c r="L30" s="3">
        <v>2030</v>
      </c>
      <c r="M30" s="3">
        <v>2031</v>
      </c>
      <c r="N30" s="3">
        <v>2032</v>
      </c>
      <c r="O30" s="3">
        <v>2033</v>
      </c>
      <c r="P30" s="3">
        <v>2034</v>
      </c>
      <c r="Q30" s="3">
        <v>2035</v>
      </c>
      <c r="R30" s="3">
        <v>2036</v>
      </c>
      <c r="S30" s="3">
        <v>2037</v>
      </c>
      <c r="T30" s="3">
        <v>2038</v>
      </c>
      <c r="U30" s="3">
        <v>2039</v>
      </c>
      <c r="V30" s="3">
        <v>2040</v>
      </c>
      <c r="W30" s="3">
        <v>2041</v>
      </c>
      <c r="X30" s="3">
        <v>2042</v>
      </c>
      <c r="Y30" s="3">
        <v>2043</v>
      </c>
      <c r="Z30" s="3">
        <v>2044</v>
      </c>
      <c r="AA30" s="3">
        <v>2045</v>
      </c>
      <c r="AB30" s="3">
        <v>2046</v>
      </c>
      <c r="AC30" s="3">
        <v>2047</v>
      </c>
      <c r="AD30" s="3">
        <v>2048</v>
      </c>
      <c r="AE30" s="3">
        <v>2049</v>
      </c>
      <c r="AF30" s="3">
        <v>2050</v>
      </c>
    </row>
    <row r="31" spans="1:78" x14ac:dyDescent="0.35">
      <c r="A31" s="4" t="s">
        <v>5</v>
      </c>
      <c r="B31" t="s">
        <v>4</v>
      </c>
      <c r="C31" s="6">
        <f t="shared" ref="C31:L31" si="24">C6-C23*$O15*(1+$B$2)^(C$30-2030)</f>
        <v>23682745</v>
      </c>
      <c r="D31" s="6">
        <f t="shared" si="24"/>
        <v>3963817</v>
      </c>
      <c r="E31" s="6">
        <f t="shared" si="24"/>
        <v>15576393</v>
      </c>
      <c r="F31" s="6">
        <f t="shared" si="24"/>
        <v>3490315</v>
      </c>
      <c r="G31" s="6">
        <f t="shared" si="24"/>
        <v>11414063.286400948</v>
      </c>
      <c r="H31" s="6">
        <f t="shared" si="24"/>
        <v>4133083</v>
      </c>
      <c r="I31" s="6">
        <f t="shared" si="24"/>
        <v>19810026</v>
      </c>
      <c r="J31" s="6">
        <f t="shared" si="24"/>
        <v>4251287</v>
      </c>
      <c r="K31" s="6">
        <f t="shared" si="24"/>
        <v>23747076</v>
      </c>
      <c r="L31" s="6">
        <f t="shared" si="24"/>
        <v>4506680</v>
      </c>
      <c r="M31" s="9">
        <f t="shared" ref="M31:AF31" si="25">($N15)*(1+$B$2)^(M$30-2030)</f>
        <v>12854089.124245694</v>
      </c>
      <c r="N31" s="9">
        <f t="shared" si="25"/>
        <v>13111170.906730609</v>
      </c>
      <c r="O31" s="9">
        <f t="shared" si="25"/>
        <v>13373394.32486522</v>
      </c>
      <c r="P31" s="9">
        <f t="shared" si="25"/>
        <v>13640862.211362524</v>
      </c>
      <c r="Q31" s="9">
        <f t="shared" si="25"/>
        <v>13913679.455589775</v>
      </c>
      <c r="R31" s="9">
        <f t="shared" si="25"/>
        <v>14191953.044701573</v>
      </c>
      <c r="S31" s="9">
        <f t="shared" si="25"/>
        <v>14475792.1055956</v>
      </c>
      <c r="T31" s="9">
        <f t="shared" si="25"/>
        <v>14765307.947707513</v>
      </c>
      <c r="U31" s="9">
        <f t="shared" si="25"/>
        <v>15060614.106661664</v>
      </c>
      <c r="V31" s="9">
        <f t="shared" si="25"/>
        <v>15361826.388794897</v>
      </c>
      <c r="W31" s="9">
        <f t="shared" si="25"/>
        <v>15669062.916570792</v>
      </c>
      <c r="X31" s="9">
        <f t="shared" si="25"/>
        <v>15982444.174902212</v>
      </c>
      <c r="Y31" s="9">
        <f t="shared" si="25"/>
        <v>16302093.058400255</v>
      </c>
      <c r="Z31" s="9">
        <f t="shared" si="25"/>
        <v>16628134.919568261</v>
      </c>
      <c r="AA31" s="9">
        <f t="shared" si="25"/>
        <v>16960697.617959622</v>
      </c>
      <c r="AB31" s="9">
        <f t="shared" si="25"/>
        <v>17299911.570318818</v>
      </c>
      <c r="AC31" s="9">
        <f t="shared" si="25"/>
        <v>17645909.801725194</v>
      </c>
      <c r="AD31" s="9">
        <f t="shared" si="25"/>
        <v>17998827.997759696</v>
      </c>
      <c r="AE31" s="9">
        <f t="shared" si="25"/>
        <v>18358804.557714891</v>
      </c>
      <c r="AF31" s="9">
        <f t="shared" si="25"/>
        <v>18725980.64886919</v>
      </c>
    </row>
    <row r="32" spans="1:78" x14ac:dyDescent="0.35">
      <c r="A32" s="5" t="s">
        <v>5</v>
      </c>
      <c r="B32" t="s">
        <v>7</v>
      </c>
      <c r="C32" s="6">
        <f t="shared" ref="C32:L32" si="26">C7-C24*$O16*(1+$B$2)^(C$30-2030)</f>
        <v>14321571.814390166</v>
      </c>
      <c r="D32" s="6">
        <f t="shared" si="26"/>
        <v>11918910.022293329</v>
      </c>
      <c r="E32" s="6">
        <f t="shared" si="26"/>
        <v>15489793.392330982</v>
      </c>
      <c r="F32" s="6">
        <f t="shared" si="26"/>
        <v>12770273.069464013</v>
      </c>
      <c r="G32" s="6">
        <f t="shared" si="26"/>
        <v>14196207.395922931</v>
      </c>
      <c r="H32" s="6">
        <f t="shared" si="26"/>
        <v>13257429.326630728</v>
      </c>
      <c r="I32" s="6">
        <f t="shared" si="26"/>
        <v>16115110.393862089</v>
      </c>
      <c r="J32" s="6">
        <f t="shared" si="26"/>
        <v>14013609.694018448</v>
      </c>
      <c r="K32" s="6">
        <f t="shared" si="26"/>
        <v>16681004.898455109</v>
      </c>
      <c r="L32" s="6">
        <f t="shared" si="26"/>
        <v>14762892.057257546</v>
      </c>
      <c r="M32" s="9">
        <f t="shared" ref="M32:AF32" si="27">($N16)*(1+$B$2)^(M$30-2030)</f>
        <v>15987235.265366059</v>
      </c>
      <c r="N32" s="9">
        <f t="shared" si="27"/>
        <v>16306979.97067338</v>
      </c>
      <c r="O32" s="9">
        <f t="shared" si="27"/>
        <v>16633119.570086846</v>
      </c>
      <c r="P32" s="9">
        <f t="shared" si="27"/>
        <v>16965781.961488586</v>
      </c>
      <c r="Q32" s="9">
        <f t="shared" si="27"/>
        <v>17305097.600718357</v>
      </c>
      <c r="R32" s="9">
        <f t="shared" si="27"/>
        <v>17651199.552732725</v>
      </c>
      <c r="S32" s="9">
        <f t="shared" si="27"/>
        <v>18004223.543787375</v>
      </c>
      <c r="T32" s="9">
        <f t="shared" si="27"/>
        <v>18364308.014663123</v>
      </c>
      <c r="U32" s="9">
        <f t="shared" si="27"/>
        <v>18731594.174956385</v>
      </c>
      <c r="V32" s="9">
        <f t="shared" si="27"/>
        <v>19106226.058455516</v>
      </c>
      <c r="W32" s="9">
        <f t="shared" si="27"/>
        <v>19488350.579624623</v>
      </c>
      <c r="X32" s="9">
        <f t="shared" si="27"/>
        <v>19878117.591217119</v>
      </c>
      <c r="Y32" s="9">
        <f t="shared" si="27"/>
        <v>20275679.943041459</v>
      </c>
      <c r="Z32" s="9">
        <f t="shared" si="27"/>
        <v>20681193.541902289</v>
      </c>
      <c r="AA32" s="9">
        <f t="shared" si="27"/>
        <v>21094817.412740331</v>
      </c>
      <c r="AB32" s="9">
        <f t="shared" si="27"/>
        <v>21516713.760995142</v>
      </c>
      <c r="AC32" s="9">
        <f t="shared" si="27"/>
        <v>21947048.036215045</v>
      </c>
      <c r="AD32" s="9">
        <f t="shared" si="27"/>
        <v>22385988.996939342</v>
      </c>
      <c r="AE32" s="9">
        <f t="shared" si="27"/>
        <v>22833708.77687813</v>
      </c>
      <c r="AF32" s="9">
        <f t="shared" si="27"/>
        <v>23290382.952415694</v>
      </c>
    </row>
    <row r="33" spans="1:32" x14ac:dyDescent="0.35">
      <c r="C33" s="6"/>
      <c r="D33" s="6"/>
      <c r="E33" s="6"/>
      <c r="F33" s="6"/>
      <c r="G33" s="6"/>
      <c r="H33" s="6"/>
      <c r="I33" s="6"/>
      <c r="J33" s="6"/>
      <c r="K33" s="6"/>
      <c r="L33" s="6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spans="1:32" x14ac:dyDescent="0.35">
      <c r="A34" s="4" t="s">
        <v>6</v>
      </c>
      <c r="B34" t="s">
        <v>4</v>
      </c>
      <c r="C34" s="6">
        <f t="shared" ref="C34:L34" si="28">C9-C26*$O18*(1+$B$2)^(C$30-2030)</f>
        <v>16570835</v>
      </c>
      <c r="D34" s="6">
        <f t="shared" si="28"/>
        <v>17500694</v>
      </c>
      <c r="E34" s="6">
        <f t="shared" si="28"/>
        <v>20189464</v>
      </c>
      <c r="F34" s="6">
        <f t="shared" si="28"/>
        <v>17543844</v>
      </c>
      <c r="G34" s="6">
        <f t="shared" si="28"/>
        <v>8223358</v>
      </c>
      <c r="H34" s="6">
        <f t="shared" si="28"/>
        <v>15506154.601149015</v>
      </c>
      <c r="I34" s="6">
        <f t="shared" si="28"/>
        <v>9946479</v>
      </c>
      <c r="J34" s="6">
        <f t="shared" si="28"/>
        <v>23094229</v>
      </c>
      <c r="K34" s="6">
        <f t="shared" si="28"/>
        <v>12549316</v>
      </c>
      <c r="L34" s="6">
        <f t="shared" si="28"/>
        <v>11340071</v>
      </c>
      <c r="M34" s="9">
        <f t="shared" ref="M34:AF34" si="29">($N18)*(1+$B$2)^(M$30-2030)</f>
        <v>17120047.626579981</v>
      </c>
      <c r="N34" s="9">
        <f t="shared" si="29"/>
        <v>17462448.57911158</v>
      </c>
      <c r="O34" s="9">
        <f t="shared" si="29"/>
        <v>17811697.55069381</v>
      </c>
      <c r="P34" s="9">
        <f t="shared" si="29"/>
        <v>18167931.501707688</v>
      </c>
      <c r="Q34" s="9">
        <f t="shared" si="29"/>
        <v>18531290.13174184</v>
      </c>
      <c r="R34" s="9">
        <f t="shared" si="29"/>
        <v>18901915.934376679</v>
      </c>
      <c r="S34" s="9">
        <f t="shared" si="29"/>
        <v>19279954.253064208</v>
      </c>
      <c r="T34" s="9">
        <f t="shared" si="29"/>
        <v>19665553.338125493</v>
      </c>
      <c r="U34" s="9">
        <f t="shared" si="29"/>
        <v>20058864.404888004</v>
      </c>
      <c r="V34" s="9">
        <f t="shared" si="29"/>
        <v>20460041.692985766</v>
      </c>
      <c r="W34" s="9">
        <f t="shared" si="29"/>
        <v>20869242.526845478</v>
      </c>
      <c r="X34" s="9">
        <f t="shared" si="29"/>
        <v>21286627.37738239</v>
      </c>
      <c r="Y34" s="9">
        <f t="shared" si="29"/>
        <v>21712359.924930036</v>
      </c>
      <c r="Z34" s="9">
        <f t="shared" si="29"/>
        <v>22146607.123428639</v>
      </c>
      <c r="AA34" s="9">
        <f t="shared" si="29"/>
        <v>22589539.265897203</v>
      </c>
      <c r="AB34" s="9">
        <f t="shared" si="29"/>
        <v>23041330.051215153</v>
      </c>
      <c r="AC34" s="9">
        <f t="shared" si="29"/>
        <v>23502156.652239457</v>
      </c>
      <c r="AD34" s="9">
        <f t="shared" si="29"/>
        <v>23972199.785284244</v>
      </c>
      <c r="AE34" s="9">
        <f t="shared" si="29"/>
        <v>24451643.78098993</v>
      </c>
      <c r="AF34" s="9">
        <f t="shared" si="29"/>
        <v>24940676.656609729</v>
      </c>
    </row>
    <row r="35" spans="1:32" x14ac:dyDescent="0.35">
      <c r="A35" s="5" t="s">
        <v>6</v>
      </c>
      <c r="B35" t="s">
        <v>7</v>
      </c>
      <c r="C35" s="6">
        <f t="shared" ref="C35:L35" si="30">C10-C27*$O19*(1+$B$2)^(C$30-2030)</f>
        <v>17452840.435609858</v>
      </c>
      <c r="D35" s="6">
        <f t="shared" si="30"/>
        <v>19675875.727706697</v>
      </c>
      <c r="E35" s="6">
        <f t="shared" si="30"/>
        <v>20151442.607669026</v>
      </c>
      <c r="F35" s="6">
        <f t="shared" si="30"/>
        <v>22188909.930536009</v>
      </c>
      <c r="G35" s="6">
        <f t="shared" si="30"/>
        <v>19941702.093796358</v>
      </c>
      <c r="H35" s="6">
        <f t="shared" si="30"/>
        <v>21201907.343865335</v>
      </c>
      <c r="I35" s="6">
        <f t="shared" si="30"/>
        <v>20513778.856137905</v>
      </c>
      <c r="J35" s="6">
        <f t="shared" si="30"/>
        <v>23316996.055981562</v>
      </c>
      <c r="K35" s="6">
        <f t="shared" si="30"/>
        <v>21622787.351544891</v>
      </c>
      <c r="L35" s="6">
        <f t="shared" si="30"/>
        <v>24398580.692742474</v>
      </c>
      <c r="M35" s="9">
        <f t="shared" ref="M35:AF35" si="31">($N19)*(1+$B$2)^(M$30-2030)</f>
        <v>23408618.889586817</v>
      </c>
      <c r="N35" s="9">
        <f t="shared" si="31"/>
        <v>23876791.267378554</v>
      </c>
      <c r="O35" s="9">
        <f t="shared" si="31"/>
        <v>24354327.092726123</v>
      </c>
      <c r="P35" s="9">
        <f t="shared" si="31"/>
        <v>24841413.634580649</v>
      </c>
      <c r="Q35" s="9">
        <f t="shared" si="31"/>
        <v>25338241.907272261</v>
      </c>
      <c r="R35" s="9">
        <f t="shared" si="31"/>
        <v>25845006.745417707</v>
      </c>
      <c r="S35" s="9">
        <f t="shared" si="31"/>
        <v>26361906.880326055</v>
      </c>
      <c r="T35" s="9">
        <f t="shared" si="31"/>
        <v>26889145.017932579</v>
      </c>
      <c r="U35" s="9">
        <f t="shared" si="31"/>
        <v>27426927.918291233</v>
      </c>
      <c r="V35" s="9">
        <f t="shared" si="31"/>
        <v>27975466.476657059</v>
      </c>
      <c r="W35" s="9">
        <f t="shared" si="31"/>
        <v>28534975.806190193</v>
      </c>
      <c r="X35" s="9">
        <f t="shared" si="31"/>
        <v>29105675.322314002</v>
      </c>
      <c r="Y35" s="9">
        <f t="shared" si="31"/>
        <v>29687788.828760281</v>
      </c>
      <c r="Z35" s="9">
        <f t="shared" si="31"/>
        <v>30281544.605335489</v>
      </c>
      <c r="AA35" s="9">
        <f t="shared" si="31"/>
        <v>30887175.49744219</v>
      </c>
      <c r="AB35" s="9">
        <f t="shared" si="31"/>
        <v>31504919.007391039</v>
      </c>
      <c r="AC35" s="9">
        <f t="shared" si="31"/>
        <v>32135017.387538861</v>
      </c>
      <c r="AD35" s="9">
        <f t="shared" si="31"/>
        <v>32777717.735289637</v>
      </c>
      <c r="AE35" s="9">
        <f t="shared" si="31"/>
        <v>33433272.089995429</v>
      </c>
      <c r="AF35" s="9">
        <f t="shared" si="31"/>
        <v>34101937.531795338</v>
      </c>
    </row>
    <row r="37" spans="1:32" x14ac:dyDescent="0.35">
      <c r="C37" t="s">
        <v>870</v>
      </c>
    </row>
    <row r="38" spans="1:32" x14ac:dyDescent="0.35">
      <c r="A38" s="3" t="s">
        <v>1</v>
      </c>
      <c r="B38" s="3" t="s">
        <v>0</v>
      </c>
      <c r="C38" s="3">
        <v>2021</v>
      </c>
      <c r="D38" s="3">
        <v>2022</v>
      </c>
      <c r="E38" s="3">
        <v>2023</v>
      </c>
      <c r="F38" s="3">
        <v>2024</v>
      </c>
      <c r="G38" s="3">
        <v>2025</v>
      </c>
      <c r="H38" s="3">
        <v>2026</v>
      </c>
      <c r="I38" s="3">
        <v>2027</v>
      </c>
      <c r="J38" s="3">
        <v>2028</v>
      </c>
      <c r="K38" s="3">
        <v>2029</v>
      </c>
      <c r="L38" s="3">
        <v>2030</v>
      </c>
      <c r="M38" s="3">
        <v>2031</v>
      </c>
      <c r="N38" s="3">
        <v>2032</v>
      </c>
      <c r="O38" s="3">
        <v>2033</v>
      </c>
      <c r="P38" s="3">
        <v>2034</v>
      </c>
      <c r="Q38" s="3">
        <v>2035</v>
      </c>
      <c r="R38" s="3">
        <v>2036</v>
      </c>
      <c r="S38" s="3">
        <v>2037</v>
      </c>
      <c r="T38" s="3">
        <v>2038</v>
      </c>
      <c r="U38" s="3">
        <v>2039</v>
      </c>
      <c r="V38" s="3">
        <v>2040</v>
      </c>
      <c r="W38" s="3">
        <v>2041</v>
      </c>
      <c r="X38" s="3">
        <v>2042</v>
      </c>
      <c r="Y38" s="3">
        <v>2043</v>
      </c>
      <c r="Z38" s="3">
        <v>2044</v>
      </c>
      <c r="AA38" s="3">
        <v>2045</v>
      </c>
      <c r="AB38" s="3">
        <v>2046</v>
      </c>
      <c r="AC38" s="3">
        <v>2047</v>
      </c>
      <c r="AD38" s="3">
        <v>2048</v>
      </c>
      <c r="AE38" s="3">
        <v>2049</v>
      </c>
      <c r="AF38" s="3">
        <v>2050</v>
      </c>
    </row>
    <row r="39" spans="1:32" x14ac:dyDescent="0.35">
      <c r="A39" s="4" t="s">
        <v>5</v>
      </c>
      <c r="B39" t="s">
        <v>4</v>
      </c>
      <c r="C39" s="6">
        <f t="shared" ref="C39:AF39" si="32">(C23*$O15)*(1+$B$2)^(C$30-2030)</f>
        <v>0</v>
      </c>
      <c r="D39" s="6">
        <f t="shared" si="32"/>
        <v>0</v>
      </c>
      <c r="E39" s="6">
        <f t="shared" si="32"/>
        <v>0</v>
      </c>
      <c r="F39" s="6">
        <f t="shared" si="32"/>
        <v>0</v>
      </c>
      <c r="G39" s="6">
        <f t="shared" si="32"/>
        <v>4111989.7135990523</v>
      </c>
      <c r="H39" s="6">
        <f t="shared" si="32"/>
        <v>0</v>
      </c>
      <c r="I39" s="6">
        <f t="shared" si="32"/>
        <v>0</v>
      </c>
      <c r="J39" s="6">
        <f t="shared" si="32"/>
        <v>0</v>
      </c>
      <c r="K39" s="6">
        <f t="shared" si="32"/>
        <v>0</v>
      </c>
      <c r="L39" s="6">
        <f t="shared" si="32"/>
        <v>0</v>
      </c>
      <c r="M39" s="6">
        <f t="shared" si="32"/>
        <v>0</v>
      </c>
      <c r="N39" s="6">
        <f t="shared" si="32"/>
        <v>0</v>
      </c>
      <c r="O39" s="6">
        <f t="shared" si="32"/>
        <v>4817851.3225231487</v>
      </c>
      <c r="P39" s="6">
        <f t="shared" si="32"/>
        <v>0</v>
      </c>
      <c r="Q39" s="6">
        <f t="shared" si="32"/>
        <v>0</v>
      </c>
      <c r="R39" s="6">
        <f t="shared" si="32"/>
        <v>0</v>
      </c>
      <c r="S39" s="6">
        <f t="shared" si="32"/>
        <v>0</v>
      </c>
      <c r="T39" s="6">
        <f t="shared" si="32"/>
        <v>0</v>
      </c>
      <c r="U39" s="6">
        <f t="shared" si="32"/>
        <v>0</v>
      </c>
      <c r="V39" s="6">
        <f t="shared" si="32"/>
        <v>0</v>
      </c>
      <c r="W39" s="6">
        <f t="shared" si="32"/>
        <v>5644880.6983084185</v>
      </c>
      <c r="X39" s="6">
        <f t="shared" si="32"/>
        <v>0</v>
      </c>
      <c r="Y39" s="6">
        <f t="shared" si="32"/>
        <v>0</v>
      </c>
      <c r="Z39" s="6">
        <f t="shared" si="32"/>
        <v>0</v>
      </c>
      <c r="AA39" s="6">
        <f t="shared" si="32"/>
        <v>0</v>
      </c>
      <c r="AB39" s="6">
        <f t="shared" si="32"/>
        <v>0</v>
      </c>
      <c r="AC39" s="6">
        <f t="shared" si="32"/>
        <v>0</v>
      </c>
      <c r="AD39" s="6">
        <f t="shared" si="32"/>
        <v>0</v>
      </c>
      <c r="AE39" s="6">
        <f t="shared" si="32"/>
        <v>6613877.424811678</v>
      </c>
      <c r="AF39" s="6">
        <f t="shared" si="32"/>
        <v>0</v>
      </c>
    </row>
    <row r="40" spans="1:32" x14ac:dyDescent="0.35">
      <c r="A40" s="5" t="s">
        <v>5</v>
      </c>
      <c r="B40" t="s">
        <v>7</v>
      </c>
      <c r="C40" s="6">
        <f t="shared" ref="C40:AF40" si="33">(C24*$O16)*(1+$B$2)^(C$30-2030)</f>
        <v>0</v>
      </c>
      <c r="D40" s="6">
        <f t="shared" si="33"/>
        <v>0</v>
      </c>
      <c r="E40" s="6">
        <f t="shared" si="33"/>
        <v>0</v>
      </c>
      <c r="F40" s="6">
        <f t="shared" si="33"/>
        <v>0</v>
      </c>
      <c r="G40" s="6">
        <f t="shared" si="33"/>
        <v>4492078.010280719</v>
      </c>
      <c r="H40" s="6">
        <f t="shared" si="33"/>
        <v>0</v>
      </c>
      <c r="I40" s="6">
        <f t="shared" si="33"/>
        <v>0</v>
      </c>
      <c r="J40" s="6">
        <f t="shared" si="33"/>
        <v>0</v>
      </c>
      <c r="K40" s="6">
        <f t="shared" si="33"/>
        <v>0</v>
      </c>
      <c r="L40" s="6">
        <f t="shared" si="33"/>
        <v>0</v>
      </c>
      <c r="M40" s="6">
        <f t="shared" si="33"/>
        <v>0</v>
      </c>
      <c r="N40" s="6">
        <f t="shared" si="33"/>
        <v>0</v>
      </c>
      <c r="O40" s="6">
        <f t="shared" si="33"/>
        <v>5263185.3409393961</v>
      </c>
      <c r="P40" s="6">
        <f t="shared" si="33"/>
        <v>0</v>
      </c>
      <c r="Q40" s="6">
        <f t="shared" si="33"/>
        <v>0</v>
      </c>
      <c r="R40" s="6">
        <f t="shared" si="33"/>
        <v>0</v>
      </c>
      <c r="S40" s="6">
        <f t="shared" si="33"/>
        <v>0</v>
      </c>
      <c r="T40" s="6">
        <f t="shared" si="33"/>
        <v>0</v>
      </c>
      <c r="U40" s="6">
        <f t="shared" si="33"/>
        <v>0</v>
      </c>
      <c r="V40" s="6">
        <f t="shared" si="33"/>
        <v>0</v>
      </c>
      <c r="W40" s="6">
        <f t="shared" si="33"/>
        <v>6166660.4786652504</v>
      </c>
      <c r="X40" s="6">
        <f t="shared" si="33"/>
        <v>0</v>
      </c>
      <c r="Y40" s="6">
        <f t="shared" si="33"/>
        <v>0</v>
      </c>
      <c r="Z40" s="6">
        <f t="shared" si="33"/>
        <v>0</v>
      </c>
      <c r="AA40" s="6">
        <f t="shared" si="33"/>
        <v>0</v>
      </c>
      <c r="AB40" s="6">
        <f t="shared" si="33"/>
        <v>0</v>
      </c>
      <c r="AC40" s="6">
        <f t="shared" si="33"/>
        <v>0</v>
      </c>
      <c r="AD40" s="6">
        <f t="shared" si="33"/>
        <v>0</v>
      </c>
      <c r="AE40" s="6">
        <f t="shared" si="33"/>
        <v>7225225.5992840622</v>
      </c>
      <c r="AF40" s="6">
        <f t="shared" si="33"/>
        <v>0</v>
      </c>
    </row>
    <row r="41" spans="1:32" x14ac:dyDescent="0.35"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</row>
    <row r="42" spans="1:32" x14ac:dyDescent="0.35">
      <c r="A42" s="4" t="s">
        <v>6</v>
      </c>
      <c r="B42" t="s">
        <v>4</v>
      </c>
      <c r="C42" s="6">
        <f t="shared" ref="C42:AF42" si="34">(C26*$O18)*(1+$B$2)^(C$30-2030)</f>
        <v>0</v>
      </c>
      <c r="D42" s="6">
        <f t="shared" si="34"/>
        <v>0</v>
      </c>
      <c r="E42" s="6">
        <f t="shared" si="34"/>
        <v>0</v>
      </c>
      <c r="F42" s="6">
        <f t="shared" si="34"/>
        <v>0</v>
      </c>
      <c r="G42" s="6">
        <f t="shared" si="34"/>
        <v>0</v>
      </c>
      <c r="H42" s="6">
        <f t="shared" si="34"/>
        <v>17714413.398850985</v>
      </c>
      <c r="I42" s="6">
        <f t="shared" si="34"/>
        <v>0</v>
      </c>
      <c r="J42" s="6">
        <f t="shared" si="34"/>
        <v>0</v>
      </c>
      <c r="K42" s="6">
        <f t="shared" si="34"/>
        <v>0</v>
      </c>
      <c r="L42" s="6">
        <f t="shared" si="34"/>
        <v>0</v>
      </c>
      <c r="M42" s="6">
        <f t="shared" si="34"/>
        <v>0</v>
      </c>
      <c r="N42" s="6">
        <f t="shared" si="34"/>
        <v>0</v>
      </c>
      <c r="O42" s="6">
        <f t="shared" si="34"/>
        <v>0</v>
      </c>
      <c r="P42" s="6">
        <f t="shared" si="34"/>
        <v>20755258.637715984</v>
      </c>
      <c r="Q42" s="6">
        <f t="shared" si="34"/>
        <v>0</v>
      </c>
      <c r="R42" s="6">
        <f t="shared" si="34"/>
        <v>0</v>
      </c>
      <c r="S42" s="6">
        <f t="shared" si="34"/>
        <v>0</v>
      </c>
      <c r="T42" s="6">
        <f t="shared" si="34"/>
        <v>0</v>
      </c>
      <c r="U42" s="6">
        <f t="shared" si="34"/>
        <v>0</v>
      </c>
      <c r="V42" s="6">
        <f t="shared" si="34"/>
        <v>0</v>
      </c>
      <c r="W42" s="6">
        <f t="shared" si="34"/>
        <v>0</v>
      </c>
      <c r="X42" s="6">
        <f t="shared" si="34"/>
        <v>24318093.488008235</v>
      </c>
      <c r="Y42" s="6">
        <f t="shared" si="34"/>
        <v>0</v>
      </c>
      <c r="Z42" s="6">
        <f t="shared" si="34"/>
        <v>0</v>
      </c>
      <c r="AA42" s="6">
        <f t="shared" si="34"/>
        <v>0</v>
      </c>
      <c r="AB42" s="6">
        <f t="shared" si="34"/>
        <v>0</v>
      </c>
      <c r="AC42" s="6">
        <f t="shared" si="34"/>
        <v>0</v>
      </c>
      <c r="AD42" s="6">
        <f t="shared" si="34"/>
        <v>0</v>
      </c>
      <c r="AE42" s="6">
        <f t="shared" si="34"/>
        <v>0</v>
      </c>
      <c r="AF42" s="6">
        <f t="shared" si="34"/>
        <v>28492522.363314953</v>
      </c>
    </row>
    <row r="43" spans="1:32" x14ac:dyDescent="0.35">
      <c r="A43" s="5" t="s">
        <v>6</v>
      </c>
      <c r="B43" t="s">
        <v>7</v>
      </c>
      <c r="C43" s="6">
        <f t="shared" ref="C43:AF43" si="35">(C27*$O19)*(1+$B$2)^(C$30-2030)</f>
        <v>0</v>
      </c>
      <c r="D43" s="6">
        <f t="shared" si="35"/>
        <v>0</v>
      </c>
      <c r="E43" s="6">
        <f t="shared" si="35"/>
        <v>0</v>
      </c>
      <c r="F43" s="6">
        <f t="shared" si="35"/>
        <v>0</v>
      </c>
      <c r="G43" s="6">
        <f t="shared" si="35"/>
        <v>0</v>
      </c>
      <c r="H43" s="6">
        <f t="shared" si="35"/>
        <v>2805345.5795039381</v>
      </c>
      <c r="I43" s="6">
        <f t="shared" si="35"/>
        <v>0</v>
      </c>
      <c r="J43" s="6">
        <f t="shared" si="35"/>
        <v>0</v>
      </c>
      <c r="K43" s="6">
        <f t="shared" si="35"/>
        <v>0</v>
      </c>
      <c r="L43" s="6">
        <f t="shared" si="35"/>
        <v>0</v>
      </c>
      <c r="M43" s="6">
        <f t="shared" si="35"/>
        <v>0</v>
      </c>
      <c r="N43" s="6">
        <f t="shared" si="35"/>
        <v>0</v>
      </c>
      <c r="O43" s="6">
        <f t="shared" si="35"/>
        <v>0</v>
      </c>
      <c r="P43" s="6">
        <f t="shared" si="35"/>
        <v>3286909.4651790261</v>
      </c>
      <c r="Q43" s="6">
        <f t="shared" si="35"/>
        <v>0</v>
      </c>
      <c r="R43" s="6">
        <f t="shared" si="35"/>
        <v>0</v>
      </c>
      <c r="S43" s="6">
        <f t="shared" si="35"/>
        <v>0</v>
      </c>
      <c r="T43" s="6">
        <f t="shared" si="35"/>
        <v>0</v>
      </c>
      <c r="U43" s="6">
        <f t="shared" si="35"/>
        <v>0</v>
      </c>
      <c r="V43" s="6">
        <f t="shared" si="35"/>
        <v>0</v>
      </c>
      <c r="W43" s="6">
        <f t="shared" si="35"/>
        <v>0</v>
      </c>
      <c r="X43" s="6">
        <f t="shared" si="35"/>
        <v>3851138.3093821458</v>
      </c>
      <c r="Y43" s="6">
        <f t="shared" si="35"/>
        <v>0</v>
      </c>
      <c r="Z43" s="6">
        <f t="shared" si="35"/>
        <v>0</v>
      </c>
      <c r="AA43" s="6">
        <f t="shared" si="35"/>
        <v>0</v>
      </c>
      <c r="AB43" s="6">
        <f t="shared" si="35"/>
        <v>0</v>
      </c>
      <c r="AC43" s="6">
        <f t="shared" si="35"/>
        <v>0</v>
      </c>
      <c r="AD43" s="6">
        <f t="shared" si="35"/>
        <v>0</v>
      </c>
      <c r="AE43" s="6">
        <f t="shared" si="35"/>
        <v>0</v>
      </c>
      <c r="AF43" s="6">
        <f t="shared" si="35"/>
        <v>4512222.3277247958</v>
      </c>
    </row>
    <row r="44" spans="1:32" x14ac:dyDescent="0.35"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</row>
    <row r="45" spans="1:32" x14ac:dyDescent="0.35"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</row>
    <row r="46" spans="1:32" x14ac:dyDescent="0.35"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</row>
  </sheetData>
  <pageMargins left="0.7" right="0.7" top="0.75" bottom="0.75" header="0.3" footer="0.3"/>
  <pageSetup orientation="portrait" horizontalDpi="90" verticalDpi="9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11DCB-1A7D-4B48-930E-DC08C6B882B3}">
  <dimension ref="A1:AA5847"/>
  <sheetViews>
    <sheetView workbookViewId="0"/>
  </sheetViews>
  <sheetFormatPr defaultRowHeight="14.5" x14ac:dyDescent="0.35"/>
  <cols>
    <col min="7" max="7" width="6.90625" bestFit="1" customWidth="1"/>
    <col min="8" max="8" width="10.6328125" customWidth="1"/>
    <col min="10" max="10" width="34.6328125" bestFit="1" customWidth="1"/>
    <col min="12" max="12" width="18.7265625" customWidth="1"/>
  </cols>
  <sheetData>
    <row r="1" spans="1:27" x14ac:dyDescent="0.35">
      <c r="A1" t="s">
        <v>855</v>
      </c>
      <c r="B1" t="s">
        <v>684</v>
      </c>
      <c r="C1" t="s">
        <v>14</v>
      </c>
      <c r="D1" t="s">
        <v>685</v>
      </c>
      <c r="E1" t="s">
        <v>0</v>
      </c>
      <c r="F1" t="s">
        <v>15</v>
      </c>
      <c r="G1" t="s">
        <v>2</v>
      </c>
      <c r="H1" t="s">
        <v>686</v>
      </c>
      <c r="I1" t="s">
        <v>16</v>
      </c>
      <c r="J1" t="s">
        <v>17</v>
      </c>
      <c r="K1" t="s">
        <v>18</v>
      </c>
      <c r="L1" t="s">
        <v>856</v>
      </c>
      <c r="M1" t="s">
        <v>857</v>
      </c>
      <c r="N1" t="s">
        <v>858</v>
      </c>
      <c r="O1" t="s">
        <v>859</v>
      </c>
      <c r="P1" t="s">
        <v>860</v>
      </c>
      <c r="Q1" t="s">
        <v>861</v>
      </c>
      <c r="R1" t="s">
        <v>862</v>
      </c>
      <c r="S1" t="s">
        <v>863</v>
      </c>
      <c r="T1" t="s">
        <v>864</v>
      </c>
      <c r="U1" t="s">
        <v>865</v>
      </c>
      <c r="V1" t="s">
        <v>866</v>
      </c>
      <c r="W1" t="s">
        <v>867</v>
      </c>
      <c r="X1" t="s">
        <v>868</v>
      </c>
      <c r="Y1" t="s">
        <v>3</v>
      </c>
      <c r="Z1" t="s">
        <v>680</v>
      </c>
      <c r="AA1" t="s">
        <v>681</v>
      </c>
    </row>
    <row r="2" spans="1:27" x14ac:dyDescent="0.35">
      <c r="A2" t="s">
        <v>19</v>
      </c>
      <c r="C2">
        <v>107001</v>
      </c>
      <c r="D2" t="s">
        <v>20</v>
      </c>
      <c r="E2" t="s">
        <v>4</v>
      </c>
      <c r="F2" t="s">
        <v>21</v>
      </c>
      <c r="G2">
        <v>2026</v>
      </c>
      <c r="H2" t="s">
        <v>22</v>
      </c>
      <c r="I2">
        <v>134109</v>
      </c>
      <c r="J2" t="s">
        <v>23</v>
      </c>
      <c r="K2" t="s">
        <v>24</v>
      </c>
      <c r="L2" t="s">
        <v>25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406469</v>
      </c>
      <c r="V2">
        <v>0</v>
      </c>
      <c r="W2">
        <v>0</v>
      </c>
      <c r="X2">
        <v>0</v>
      </c>
      <c r="Y2">
        <v>406469</v>
      </c>
      <c r="Z2">
        <f>$Y2*IF($E2="Fixed",0.75,1)*IF(LEFT($F2,4)="0311",1,IF(LEFT($F2,4)="0301",0.403176412,0))</f>
        <v>406469</v>
      </c>
      <c r="AA2">
        <f>$Y2*IF($E2="Fixed",0.75,1)*IF(LEFT($F2,4)="0311",0,IF(LEFT($F2,4)="0301",1-0.403176412,1))</f>
        <v>0</v>
      </c>
    </row>
    <row r="3" spans="1:27" x14ac:dyDescent="0.35">
      <c r="A3" t="s">
        <v>19</v>
      </c>
      <c r="C3">
        <v>107001</v>
      </c>
      <c r="D3" t="s">
        <v>20</v>
      </c>
      <c r="E3" t="s">
        <v>4</v>
      </c>
      <c r="F3" t="s">
        <v>21</v>
      </c>
      <c r="G3">
        <v>2026</v>
      </c>
      <c r="H3" t="s">
        <v>22</v>
      </c>
      <c r="I3">
        <v>137012</v>
      </c>
      <c r="J3" t="s">
        <v>687</v>
      </c>
      <c r="K3" t="s">
        <v>26</v>
      </c>
      <c r="L3" t="s">
        <v>25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270288</v>
      </c>
      <c r="V3">
        <v>0</v>
      </c>
      <c r="W3">
        <v>0</v>
      </c>
      <c r="X3">
        <v>0</v>
      </c>
      <c r="Y3">
        <v>270288</v>
      </c>
      <c r="Z3">
        <f t="shared" ref="Z3:Z66" si="0">$Y3*IF($E3="Fixed",0.75,1)*IF(LEFT($F3,4)="0311",1,IF(LEFT($F3,4)="0301",0.403176412,0))</f>
        <v>270288</v>
      </c>
      <c r="AA3">
        <f t="shared" ref="AA3:AA66" si="1">$Y3*IF($E3="Fixed",0.75,1)*IF(LEFT($F3,4)="0311",0,IF(LEFT($F3,4)="0301",1-0.403176412,1))</f>
        <v>0</v>
      </c>
    </row>
    <row r="4" spans="1:27" x14ac:dyDescent="0.35">
      <c r="A4" t="s">
        <v>19</v>
      </c>
      <c r="C4">
        <v>107001</v>
      </c>
      <c r="D4" t="s">
        <v>20</v>
      </c>
      <c r="E4" t="s">
        <v>4</v>
      </c>
      <c r="F4" t="s">
        <v>21</v>
      </c>
      <c r="G4">
        <v>2026</v>
      </c>
      <c r="H4" t="s">
        <v>22</v>
      </c>
      <c r="I4">
        <v>147640</v>
      </c>
      <c r="J4" t="s">
        <v>688</v>
      </c>
      <c r="K4" t="s">
        <v>26</v>
      </c>
      <c r="L4" t="s">
        <v>25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962394</v>
      </c>
      <c r="W4">
        <v>0</v>
      </c>
      <c r="X4">
        <v>0</v>
      </c>
      <c r="Y4">
        <v>962394</v>
      </c>
      <c r="Z4">
        <f t="shared" si="0"/>
        <v>962394</v>
      </c>
      <c r="AA4">
        <f t="shared" si="1"/>
        <v>0</v>
      </c>
    </row>
    <row r="5" spans="1:27" x14ac:dyDescent="0.35">
      <c r="A5" t="s">
        <v>19</v>
      </c>
      <c r="C5">
        <v>107001</v>
      </c>
      <c r="D5" t="s">
        <v>20</v>
      </c>
      <c r="E5" t="s">
        <v>4</v>
      </c>
      <c r="F5" t="s">
        <v>21</v>
      </c>
      <c r="G5">
        <v>2026</v>
      </c>
      <c r="H5" t="s">
        <v>22</v>
      </c>
      <c r="I5">
        <v>150036</v>
      </c>
      <c r="J5" t="s">
        <v>31</v>
      </c>
      <c r="K5" t="s">
        <v>26</v>
      </c>
      <c r="L5" t="s">
        <v>25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155416</v>
      </c>
      <c r="V5">
        <v>0</v>
      </c>
      <c r="W5">
        <v>0</v>
      </c>
      <c r="X5">
        <v>0</v>
      </c>
      <c r="Y5">
        <v>155416</v>
      </c>
      <c r="Z5">
        <f t="shared" si="0"/>
        <v>155416</v>
      </c>
      <c r="AA5">
        <f t="shared" si="1"/>
        <v>0</v>
      </c>
    </row>
    <row r="6" spans="1:27" x14ac:dyDescent="0.35">
      <c r="A6" t="s">
        <v>19</v>
      </c>
      <c r="C6">
        <v>107001</v>
      </c>
      <c r="D6" t="s">
        <v>20</v>
      </c>
      <c r="E6" t="s">
        <v>4</v>
      </c>
      <c r="F6" t="s">
        <v>21</v>
      </c>
      <c r="G6">
        <v>2026</v>
      </c>
      <c r="H6" t="s">
        <v>22</v>
      </c>
      <c r="I6">
        <v>154709</v>
      </c>
      <c r="J6" t="s">
        <v>689</v>
      </c>
      <c r="K6" t="s">
        <v>24</v>
      </c>
      <c r="L6" t="s">
        <v>25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240895</v>
      </c>
      <c r="V6">
        <v>0</v>
      </c>
      <c r="W6">
        <v>0</v>
      </c>
      <c r="X6">
        <v>0</v>
      </c>
      <c r="Y6">
        <v>240895</v>
      </c>
      <c r="Z6">
        <f t="shared" si="0"/>
        <v>240895</v>
      </c>
      <c r="AA6">
        <f t="shared" si="1"/>
        <v>0</v>
      </c>
    </row>
    <row r="7" spans="1:27" x14ac:dyDescent="0.35">
      <c r="A7" t="s">
        <v>19</v>
      </c>
      <c r="C7">
        <v>107001</v>
      </c>
      <c r="D7" t="s">
        <v>20</v>
      </c>
      <c r="E7" t="s">
        <v>4</v>
      </c>
      <c r="F7" t="s">
        <v>21</v>
      </c>
      <c r="G7">
        <v>2026</v>
      </c>
      <c r="H7" t="s">
        <v>22</v>
      </c>
      <c r="I7">
        <v>154710</v>
      </c>
      <c r="J7" t="s">
        <v>690</v>
      </c>
      <c r="K7" t="s">
        <v>24</v>
      </c>
      <c r="L7" t="s">
        <v>25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558755</v>
      </c>
      <c r="W7">
        <v>0</v>
      </c>
      <c r="X7">
        <v>0</v>
      </c>
      <c r="Y7">
        <v>558755</v>
      </c>
      <c r="Z7">
        <f t="shared" si="0"/>
        <v>558755</v>
      </c>
      <c r="AA7">
        <f t="shared" si="1"/>
        <v>0</v>
      </c>
    </row>
    <row r="8" spans="1:27" x14ac:dyDescent="0.35">
      <c r="A8" t="s">
        <v>19</v>
      </c>
      <c r="C8">
        <v>107001</v>
      </c>
      <c r="D8" t="s">
        <v>20</v>
      </c>
      <c r="E8" t="s">
        <v>4</v>
      </c>
      <c r="F8" t="s">
        <v>21</v>
      </c>
      <c r="G8">
        <v>2026</v>
      </c>
      <c r="H8" t="s">
        <v>22</v>
      </c>
      <c r="I8">
        <v>154753</v>
      </c>
      <c r="J8" t="s">
        <v>44</v>
      </c>
      <c r="K8" t="s">
        <v>45</v>
      </c>
      <c r="L8" t="s">
        <v>25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103610</v>
      </c>
      <c r="X8">
        <v>0</v>
      </c>
      <c r="Y8">
        <v>103610</v>
      </c>
      <c r="Z8">
        <f t="shared" si="0"/>
        <v>103610</v>
      </c>
      <c r="AA8">
        <f t="shared" si="1"/>
        <v>0</v>
      </c>
    </row>
    <row r="9" spans="1:27" x14ac:dyDescent="0.35">
      <c r="A9" t="s">
        <v>19</v>
      </c>
      <c r="C9">
        <v>107001</v>
      </c>
      <c r="D9" t="s">
        <v>20</v>
      </c>
      <c r="E9" t="s">
        <v>4</v>
      </c>
      <c r="F9" t="s">
        <v>21</v>
      </c>
      <c r="G9">
        <v>2026</v>
      </c>
      <c r="H9" t="s">
        <v>22</v>
      </c>
      <c r="I9">
        <v>154766</v>
      </c>
      <c r="J9" t="s">
        <v>691</v>
      </c>
      <c r="K9" t="s">
        <v>24</v>
      </c>
      <c r="L9" t="s">
        <v>25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422325</v>
      </c>
      <c r="U9">
        <v>0</v>
      </c>
      <c r="V9">
        <v>0</v>
      </c>
      <c r="W9">
        <v>0</v>
      </c>
      <c r="X9">
        <v>0</v>
      </c>
      <c r="Y9">
        <v>422325</v>
      </c>
      <c r="Z9">
        <f t="shared" si="0"/>
        <v>422325</v>
      </c>
      <c r="AA9">
        <f t="shared" si="1"/>
        <v>0</v>
      </c>
    </row>
    <row r="10" spans="1:27" x14ac:dyDescent="0.35">
      <c r="A10" t="s">
        <v>19</v>
      </c>
      <c r="C10">
        <v>107001</v>
      </c>
      <c r="D10" t="s">
        <v>20</v>
      </c>
      <c r="E10" t="s">
        <v>4</v>
      </c>
      <c r="F10" t="s">
        <v>21</v>
      </c>
      <c r="G10">
        <v>2026</v>
      </c>
      <c r="H10" t="s">
        <v>22</v>
      </c>
      <c r="I10">
        <v>159917</v>
      </c>
      <c r="J10" t="s">
        <v>94</v>
      </c>
      <c r="K10" t="s">
        <v>26</v>
      </c>
      <c r="L10" t="s">
        <v>25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192413</v>
      </c>
      <c r="V10">
        <v>0</v>
      </c>
      <c r="W10">
        <v>0</v>
      </c>
      <c r="X10">
        <v>0</v>
      </c>
      <c r="Y10">
        <v>192413</v>
      </c>
      <c r="Z10">
        <f t="shared" si="0"/>
        <v>192413</v>
      </c>
      <c r="AA10">
        <f t="shared" si="1"/>
        <v>0</v>
      </c>
    </row>
    <row r="11" spans="1:27" x14ac:dyDescent="0.35">
      <c r="A11" t="s">
        <v>19</v>
      </c>
      <c r="C11">
        <v>107001</v>
      </c>
      <c r="D11" t="s">
        <v>20</v>
      </c>
      <c r="E11" t="s">
        <v>4</v>
      </c>
      <c r="F11" t="s">
        <v>21</v>
      </c>
      <c r="G11">
        <v>2026</v>
      </c>
      <c r="H11" t="s">
        <v>22</v>
      </c>
      <c r="I11">
        <v>159919</v>
      </c>
      <c r="J11" t="s">
        <v>96</v>
      </c>
      <c r="K11" t="s">
        <v>26</v>
      </c>
      <c r="L11" t="s">
        <v>25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769650</v>
      </c>
      <c r="W11">
        <v>0</v>
      </c>
      <c r="X11">
        <v>0</v>
      </c>
      <c r="Y11">
        <v>769650</v>
      </c>
      <c r="Z11">
        <f t="shared" si="0"/>
        <v>769650</v>
      </c>
      <c r="AA11">
        <f t="shared" si="1"/>
        <v>0</v>
      </c>
    </row>
    <row r="12" spans="1:27" x14ac:dyDescent="0.35">
      <c r="A12" t="s">
        <v>19</v>
      </c>
      <c r="C12">
        <v>107001</v>
      </c>
      <c r="D12" t="s">
        <v>20</v>
      </c>
      <c r="E12" t="s">
        <v>4</v>
      </c>
      <c r="F12" t="s">
        <v>21</v>
      </c>
      <c r="G12">
        <v>2026</v>
      </c>
      <c r="H12" t="s">
        <v>22</v>
      </c>
      <c r="I12" t="s">
        <v>68</v>
      </c>
      <c r="J12" t="s">
        <v>69</v>
      </c>
      <c r="K12" t="s">
        <v>24</v>
      </c>
      <c r="L12" t="s">
        <v>25</v>
      </c>
      <c r="M12">
        <v>0</v>
      </c>
      <c r="N12">
        <v>0</v>
      </c>
      <c r="O12">
        <v>0</v>
      </c>
      <c r="P12">
        <v>0</v>
      </c>
      <c r="Q12">
        <v>0</v>
      </c>
      <c r="R12">
        <v>35475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35475</v>
      </c>
      <c r="Z12">
        <f t="shared" si="0"/>
        <v>35475</v>
      </c>
      <c r="AA12">
        <f t="shared" si="1"/>
        <v>0</v>
      </c>
    </row>
    <row r="13" spans="1:27" x14ac:dyDescent="0.35">
      <c r="A13" t="s">
        <v>19</v>
      </c>
      <c r="C13">
        <v>107001</v>
      </c>
      <c r="D13" t="s">
        <v>20</v>
      </c>
      <c r="E13" t="s">
        <v>4</v>
      </c>
      <c r="F13" t="s">
        <v>21</v>
      </c>
      <c r="G13">
        <v>2027</v>
      </c>
      <c r="H13" t="s">
        <v>22</v>
      </c>
      <c r="I13">
        <v>134109</v>
      </c>
      <c r="J13" t="s">
        <v>23</v>
      </c>
      <c r="K13" t="s">
        <v>24</v>
      </c>
      <c r="L13" t="s">
        <v>25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336280</v>
      </c>
      <c r="U13">
        <v>0</v>
      </c>
      <c r="V13">
        <v>0</v>
      </c>
      <c r="W13">
        <v>0</v>
      </c>
      <c r="X13">
        <v>0</v>
      </c>
      <c r="Y13">
        <v>336280</v>
      </c>
      <c r="Z13">
        <f t="shared" si="0"/>
        <v>336280</v>
      </c>
      <c r="AA13">
        <f t="shared" si="1"/>
        <v>0</v>
      </c>
    </row>
    <row r="14" spans="1:27" x14ac:dyDescent="0.35">
      <c r="A14" t="s">
        <v>19</v>
      </c>
      <c r="C14">
        <v>107001</v>
      </c>
      <c r="D14" t="s">
        <v>20</v>
      </c>
      <c r="E14" t="s">
        <v>4</v>
      </c>
      <c r="F14" t="s">
        <v>21</v>
      </c>
      <c r="G14">
        <v>2027</v>
      </c>
      <c r="H14" t="s">
        <v>22</v>
      </c>
      <c r="I14">
        <v>135238</v>
      </c>
      <c r="J14" t="s">
        <v>692</v>
      </c>
      <c r="K14" t="s">
        <v>26</v>
      </c>
      <c r="L14" t="s">
        <v>25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3573433</v>
      </c>
      <c r="W14">
        <v>0</v>
      </c>
      <c r="X14">
        <v>0</v>
      </c>
      <c r="Y14">
        <v>3573433</v>
      </c>
      <c r="Z14">
        <f t="shared" si="0"/>
        <v>3573433</v>
      </c>
      <c r="AA14">
        <f t="shared" si="1"/>
        <v>0</v>
      </c>
    </row>
    <row r="15" spans="1:27" x14ac:dyDescent="0.35">
      <c r="A15" t="s">
        <v>19</v>
      </c>
      <c r="C15">
        <v>107001</v>
      </c>
      <c r="D15" t="s">
        <v>20</v>
      </c>
      <c r="E15" t="s">
        <v>4</v>
      </c>
      <c r="F15" t="s">
        <v>21</v>
      </c>
      <c r="G15">
        <v>2027</v>
      </c>
      <c r="H15" t="s">
        <v>22</v>
      </c>
      <c r="I15">
        <v>137012</v>
      </c>
      <c r="J15" t="s">
        <v>687</v>
      </c>
      <c r="K15" t="s">
        <v>26</v>
      </c>
      <c r="L15" t="s">
        <v>25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2435971</v>
      </c>
      <c r="W15">
        <v>0</v>
      </c>
      <c r="X15">
        <v>0</v>
      </c>
      <c r="Y15">
        <v>2435971</v>
      </c>
      <c r="Z15">
        <f t="shared" si="0"/>
        <v>2435971</v>
      </c>
      <c r="AA15">
        <f t="shared" si="1"/>
        <v>0</v>
      </c>
    </row>
    <row r="16" spans="1:27" x14ac:dyDescent="0.35">
      <c r="A16" t="s">
        <v>19</v>
      </c>
      <c r="C16">
        <v>107001</v>
      </c>
      <c r="D16" t="s">
        <v>20</v>
      </c>
      <c r="E16" t="s">
        <v>4</v>
      </c>
      <c r="F16" t="s">
        <v>21</v>
      </c>
      <c r="G16">
        <v>2027</v>
      </c>
      <c r="H16" t="s">
        <v>22</v>
      </c>
      <c r="I16">
        <v>147640</v>
      </c>
      <c r="J16" t="s">
        <v>688</v>
      </c>
      <c r="K16" t="s">
        <v>26</v>
      </c>
      <c r="L16" t="s">
        <v>25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4110657</v>
      </c>
      <c r="W16">
        <v>0</v>
      </c>
      <c r="X16">
        <v>0</v>
      </c>
      <c r="Y16">
        <v>4110657</v>
      </c>
      <c r="Z16">
        <f t="shared" si="0"/>
        <v>4110657</v>
      </c>
      <c r="AA16">
        <f t="shared" si="1"/>
        <v>0</v>
      </c>
    </row>
    <row r="17" spans="1:27" x14ac:dyDescent="0.35">
      <c r="A17" t="s">
        <v>19</v>
      </c>
      <c r="C17">
        <v>107001</v>
      </c>
      <c r="D17" t="s">
        <v>20</v>
      </c>
      <c r="E17" t="s">
        <v>4</v>
      </c>
      <c r="F17" t="s">
        <v>21</v>
      </c>
      <c r="G17">
        <v>2027</v>
      </c>
      <c r="H17" t="s">
        <v>22</v>
      </c>
      <c r="I17">
        <v>150036</v>
      </c>
      <c r="J17" t="s">
        <v>31</v>
      </c>
      <c r="K17" t="s">
        <v>26</v>
      </c>
      <c r="L17" t="s">
        <v>25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477134</v>
      </c>
      <c r="W17">
        <v>0</v>
      </c>
      <c r="X17">
        <v>0</v>
      </c>
      <c r="Y17">
        <v>477134</v>
      </c>
      <c r="Z17">
        <f t="shared" si="0"/>
        <v>477134</v>
      </c>
      <c r="AA17">
        <f t="shared" si="1"/>
        <v>0</v>
      </c>
    </row>
    <row r="18" spans="1:27" x14ac:dyDescent="0.35">
      <c r="A18" t="s">
        <v>19</v>
      </c>
      <c r="C18">
        <v>107001</v>
      </c>
      <c r="D18" t="s">
        <v>20</v>
      </c>
      <c r="E18" t="s">
        <v>4</v>
      </c>
      <c r="F18" t="s">
        <v>21</v>
      </c>
      <c r="G18">
        <v>2027</v>
      </c>
      <c r="H18" t="s">
        <v>22</v>
      </c>
      <c r="I18">
        <v>152667</v>
      </c>
      <c r="J18" t="s">
        <v>35</v>
      </c>
      <c r="K18" t="s">
        <v>24</v>
      </c>
      <c r="L18" t="s">
        <v>25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151995</v>
      </c>
      <c r="W18">
        <v>0</v>
      </c>
      <c r="X18">
        <v>0</v>
      </c>
      <c r="Y18">
        <v>151995</v>
      </c>
      <c r="Z18">
        <f t="shared" si="0"/>
        <v>151995</v>
      </c>
      <c r="AA18">
        <f t="shared" si="1"/>
        <v>0</v>
      </c>
    </row>
    <row r="19" spans="1:27" x14ac:dyDescent="0.35">
      <c r="A19" t="s">
        <v>19</v>
      </c>
      <c r="C19">
        <v>107001</v>
      </c>
      <c r="D19" t="s">
        <v>20</v>
      </c>
      <c r="E19" t="s">
        <v>4</v>
      </c>
      <c r="F19" t="s">
        <v>21</v>
      </c>
      <c r="G19">
        <v>2027</v>
      </c>
      <c r="H19" t="s">
        <v>22</v>
      </c>
      <c r="I19">
        <v>153066</v>
      </c>
      <c r="J19" t="s">
        <v>87</v>
      </c>
      <c r="K19" t="s">
        <v>26</v>
      </c>
      <c r="L19" t="s">
        <v>25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115448</v>
      </c>
      <c r="W19">
        <v>0</v>
      </c>
      <c r="X19">
        <v>0</v>
      </c>
      <c r="Y19">
        <v>115448</v>
      </c>
      <c r="Z19">
        <f t="shared" si="0"/>
        <v>115448</v>
      </c>
      <c r="AA19">
        <f t="shared" si="1"/>
        <v>0</v>
      </c>
    </row>
    <row r="20" spans="1:27" x14ac:dyDescent="0.35">
      <c r="A20" t="s">
        <v>19</v>
      </c>
      <c r="C20">
        <v>107001</v>
      </c>
      <c r="D20" t="s">
        <v>20</v>
      </c>
      <c r="E20" t="s">
        <v>4</v>
      </c>
      <c r="F20" t="s">
        <v>21</v>
      </c>
      <c r="G20">
        <v>2027</v>
      </c>
      <c r="H20" t="s">
        <v>22</v>
      </c>
      <c r="I20">
        <v>154701</v>
      </c>
      <c r="J20" t="s">
        <v>37</v>
      </c>
      <c r="K20" t="s">
        <v>26</v>
      </c>
      <c r="L20" t="s">
        <v>25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153930</v>
      </c>
      <c r="U20">
        <v>0</v>
      </c>
      <c r="V20">
        <v>0</v>
      </c>
      <c r="W20">
        <v>0</v>
      </c>
      <c r="X20">
        <v>0</v>
      </c>
      <c r="Y20">
        <v>153930</v>
      </c>
      <c r="Z20">
        <f t="shared" si="0"/>
        <v>153930</v>
      </c>
      <c r="AA20">
        <f t="shared" si="1"/>
        <v>0</v>
      </c>
    </row>
    <row r="21" spans="1:27" x14ac:dyDescent="0.35">
      <c r="A21" t="s">
        <v>19</v>
      </c>
      <c r="C21">
        <v>107001</v>
      </c>
      <c r="D21" t="s">
        <v>20</v>
      </c>
      <c r="E21" t="s">
        <v>4</v>
      </c>
      <c r="F21" t="s">
        <v>21</v>
      </c>
      <c r="G21">
        <v>2027</v>
      </c>
      <c r="H21" t="s">
        <v>22</v>
      </c>
      <c r="I21">
        <v>154702</v>
      </c>
      <c r="J21" t="s">
        <v>38</v>
      </c>
      <c r="K21" t="s">
        <v>26</v>
      </c>
      <c r="L21" t="s">
        <v>25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84465</v>
      </c>
      <c r="V21">
        <v>0</v>
      </c>
      <c r="W21">
        <v>0</v>
      </c>
      <c r="X21">
        <v>0</v>
      </c>
      <c r="Y21">
        <v>84465</v>
      </c>
      <c r="Z21">
        <f t="shared" si="0"/>
        <v>84465</v>
      </c>
      <c r="AA21">
        <f t="shared" si="1"/>
        <v>0</v>
      </c>
    </row>
    <row r="22" spans="1:27" x14ac:dyDescent="0.35">
      <c r="A22" t="s">
        <v>19</v>
      </c>
      <c r="C22">
        <v>107001</v>
      </c>
      <c r="D22" t="s">
        <v>20</v>
      </c>
      <c r="E22" t="s">
        <v>4</v>
      </c>
      <c r="F22" t="s">
        <v>21</v>
      </c>
      <c r="G22">
        <v>2027</v>
      </c>
      <c r="H22" t="s">
        <v>22</v>
      </c>
      <c r="I22">
        <v>154703</v>
      </c>
      <c r="J22" t="s">
        <v>39</v>
      </c>
      <c r="K22" t="s">
        <v>26</v>
      </c>
      <c r="L22" t="s">
        <v>25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76965</v>
      </c>
      <c r="U22">
        <v>0</v>
      </c>
      <c r="V22">
        <v>0</v>
      </c>
      <c r="W22">
        <v>0</v>
      </c>
      <c r="X22">
        <v>0</v>
      </c>
      <c r="Y22">
        <v>76965</v>
      </c>
      <c r="Z22">
        <f t="shared" si="0"/>
        <v>76965</v>
      </c>
      <c r="AA22">
        <f t="shared" si="1"/>
        <v>0</v>
      </c>
    </row>
    <row r="23" spans="1:27" x14ac:dyDescent="0.35">
      <c r="A23" t="s">
        <v>19</v>
      </c>
      <c r="C23">
        <v>107001</v>
      </c>
      <c r="D23" t="s">
        <v>20</v>
      </c>
      <c r="E23" t="s">
        <v>4</v>
      </c>
      <c r="F23" t="s">
        <v>21</v>
      </c>
      <c r="G23">
        <v>2027</v>
      </c>
      <c r="H23" t="s">
        <v>22</v>
      </c>
      <c r="I23">
        <v>154705</v>
      </c>
      <c r="J23" t="s">
        <v>693</v>
      </c>
      <c r="K23" t="s">
        <v>26</v>
      </c>
      <c r="L23" t="s">
        <v>25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380500</v>
      </c>
      <c r="W23">
        <v>0</v>
      </c>
      <c r="X23">
        <v>0</v>
      </c>
      <c r="Y23">
        <v>380500</v>
      </c>
      <c r="Z23">
        <f t="shared" si="0"/>
        <v>380500</v>
      </c>
      <c r="AA23">
        <f t="shared" si="1"/>
        <v>0</v>
      </c>
    </row>
    <row r="24" spans="1:27" x14ac:dyDescent="0.35">
      <c r="A24" t="s">
        <v>19</v>
      </c>
      <c r="C24">
        <v>107001</v>
      </c>
      <c r="D24" t="s">
        <v>20</v>
      </c>
      <c r="E24" t="s">
        <v>4</v>
      </c>
      <c r="F24" t="s">
        <v>21</v>
      </c>
      <c r="G24">
        <v>2027</v>
      </c>
      <c r="H24" t="s">
        <v>22</v>
      </c>
      <c r="I24">
        <v>154753</v>
      </c>
      <c r="J24" t="s">
        <v>44</v>
      </c>
      <c r="K24" t="s">
        <v>45</v>
      </c>
      <c r="L24" t="s">
        <v>25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103610</v>
      </c>
      <c r="X24">
        <v>0</v>
      </c>
      <c r="Y24">
        <v>103610</v>
      </c>
      <c r="Z24">
        <f t="shared" si="0"/>
        <v>103610</v>
      </c>
      <c r="AA24">
        <f t="shared" si="1"/>
        <v>0</v>
      </c>
    </row>
    <row r="25" spans="1:27" x14ac:dyDescent="0.35">
      <c r="A25" t="s">
        <v>19</v>
      </c>
      <c r="C25">
        <v>107001</v>
      </c>
      <c r="D25" t="s">
        <v>20</v>
      </c>
      <c r="E25" t="s">
        <v>4</v>
      </c>
      <c r="F25" t="s">
        <v>21</v>
      </c>
      <c r="G25">
        <v>2027</v>
      </c>
      <c r="H25" t="s">
        <v>22</v>
      </c>
      <c r="I25">
        <v>154766</v>
      </c>
      <c r="J25" t="s">
        <v>691</v>
      </c>
      <c r="K25" t="s">
        <v>24</v>
      </c>
      <c r="L25" t="s">
        <v>25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1689300</v>
      </c>
      <c r="V25">
        <v>0</v>
      </c>
      <c r="W25">
        <v>0</v>
      </c>
      <c r="X25">
        <v>0</v>
      </c>
      <c r="Y25">
        <v>1689300</v>
      </c>
      <c r="Z25">
        <f t="shared" si="0"/>
        <v>1689300</v>
      </c>
      <c r="AA25">
        <f t="shared" si="1"/>
        <v>0</v>
      </c>
    </row>
    <row r="26" spans="1:27" x14ac:dyDescent="0.35">
      <c r="A26" t="s">
        <v>19</v>
      </c>
      <c r="C26">
        <v>107001</v>
      </c>
      <c r="D26" t="s">
        <v>20</v>
      </c>
      <c r="E26" t="s">
        <v>4</v>
      </c>
      <c r="F26" t="s">
        <v>21</v>
      </c>
      <c r="G26">
        <v>2027</v>
      </c>
      <c r="H26" t="s">
        <v>22</v>
      </c>
      <c r="I26">
        <v>155603</v>
      </c>
      <c r="J26" t="s">
        <v>694</v>
      </c>
      <c r="K26" t="s">
        <v>26</v>
      </c>
      <c r="L26" t="s">
        <v>25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253395</v>
      </c>
      <c r="W26">
        <v>0</v>
      </c>
      <c r="X26">
        <v>0</v>
      </c>
      <c r="Y26">
        <v>253395</v>
      </c>
      <c r="Z26">
        <f t="shared" si="0"/>
        <v>253395</v>
      </c>
      <c r="AA26">
        <f t="shared" si="1"/>
        <v>0</v>
      </c>
    </row>
    <row r="27" spans="1:27" x14ac:dyDescent="0.35">
      <c r="A27" t="s">
        <v>19</v>
      </c>
      <c r="C27">
        <v>107001</v>
      </c>
      <c r="D27" t="s">
        <v>20</v>
      </c>
      <c r="E27" t="s">
        <v>4</v>
      </c>
      <c r="F27" t="s">
        <v>21</v>
      </c>
      <c r="G27">
        <v>2027</v>
      </c>
      <c r="H27" t="s">
        <v>22</v>
      </c>
      <c r="I27">
        <v>155623</v>
      </c>
      <c r="J27" t="s">
        <v>695</v>
      </c>
      <c r="K27" t="s">
        <v>26</v>
      </c>
      <c r="L27" t="s">
        <v>25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136270</v>
      </c>
      <c r="W27">
        <v>0</v>
      </c>
      <c r="X27">
        <v>0</v>
      </c>
      <c r="Y27">
        <v>136270</v>
      </c>
      <c r="Z27">
        <f t="shared" si="0"/>
        <v>136270</v>
      </c>
      <c r="AA27">
        <f t="shared" si="1"/>
        <v>0</v>
      </c>
    </row>
    <row r="28" spans="1:27" x14ac:dyDescent="0.35">
      <c r="A28" t="s">
        <v>19</v>
      </c>
      <c r="C28">
        <v>107001</v>
      </c>
      <c r="D28" t="s">
        <v>20</v>
      </c>
      <c r="E28" t="s">
        <v>4</v>
      </c>
      <c r="F28" t="s">
        <v>21</v>
      </c>
      <c r="G28">
        <v>2027</v>
      </c>
      <c r="H28" t="s">
        <v>22</v>
      </c>
      <c r="I28">
        <v>157088</v>
      </c>
      <c r="J28" t="s">
        <v>696</v>
      </c>
      <c r="K28" t="s">
        <v>24</v>
      </c>
      <c r="L28" t="s">
        <v>25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485393</v>
      </c>
      <c r="V28">
        <v>0</v>
      </c>
      <c r="W28">
        <v>0</v>
      </c>
      <c r="X28">
        <v>0</v>
      </c>
      <c r="Y28">
        <v>485393</v>
      </c>
      <c r="Z28">
        <f t="shared" si="0"/>
        <v>485393</v>
      </c>
      <c r="AA28">
        <f t="shared" si="1"/>
        <v>0</v>
      </c>
    </row>
    <row r="29" spans="1:27" x14ac:dyDescent="0.35">
      <c r="A29" t="s">
        <v>19</v>
      </c>
      <c r="C29">
        <v>107001</v>
      </c>
      <c r="D29" t="s">
        <v>20</v>
      </c>
      <c r="E29" t="s">
        <v>4</v>
      </c>
      <c r="F29" t="s">
        <v>21</v>
      </c>
      <c r="G29">
        <v>2027</v>
      </c>
      <c r="H29" t="s">
        <v>22</v>
      </c>
      <c r="I29">
        <v>157247</v>
      </c>
      <c r="J29" t="s">
        <v>697</v>
      </c>
      <c r="K29" t="s">
        <v>24</v>
      </c>
      <c r="L29" t="s">
        <v>25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844650</v>
      </c>
      <c r="W29">
        <v>0</v>
      </c>
      <c r="X29">
        <v>0</v>
      </c>
      <c r="Y29">
        <v>844650</v>
      </c>
      <c r="Z29">
        <f t="shared" si="0"/>
        <v>844650</v>
      </c>
      <c r="AA29">
        <f t="shared" si="1"/>
        <v>0</v>
      </c>
    </row>
    <row r="30" spans="1:27" x14ac:dyDescent="0.35">
      <c r="A30" t="s">
        <v>19</v>
      </c>
      <c r="C30">
        <v>107001</v>
      </c>
      <c r="D30" t="s">
        <v>20</v>
      </c>
      <c r="E30" t="s">
        <v>4</v>
      </c>
      <c r="F30" t="s">
        <v>21</v>
      </c>
      <c r="G30">
        <v>2027</v>
      </c>
      <c r="H30" t="s">
        <v>22</v>
      </c>
      <c r="I30">
        <v>159917</v>
      </c>
      <c r="J30" t="s">
        <v>94</v>
      </c>
      <c r="K30" t="s">
        <v>26</v>
      </c>
      <c r="L30" t="s">
        <v>25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962063</v>
      </c>
      <c r="W30">
        <v>0</v>
      </c>
      <c r="X30">
        <v>0</v>
      </c>
      <c r="Y30">
        <v>962063</v>
      </c>
      <c r="Z30">
        <f t="shared" si="0"/>
        <v>962063</v>
      </c>
      <c r="AA30">
        <f t="shared" si="1"/>
        <v>0</v>
      </c>
    </row>
    <row r="31" spans="1:27" x14ac:dyDescent="0.35">
      <c r="A31" t="s">
        <v>19</v>
      </c>
      <c r="C31">
        <v>107001</v>
      </c>
      <c r="D31" t="s">
        <v>20</v>
      </c>
      <c r="E31" t="s">
        <v>4</v>
      </c>
      <c r="F31" t="s">
        <v>21</v>
      </c>
      <c r="G31">
        <v>2027</v>
      </c>
      <c r="H31" t="s">
        <v>22</v>
      </c>
      <c r="I31">
        <v>159919</v>
      </c>
      <c r="J31" t="s">
        <v>96</v>
      </c>
      <c r="K31" t="s">
        <v>26</v>
      </c>
      <c r="L31" t="s">
        <v>25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2001090</v>
      </c>
      <c r="W31">
        <v>0</v>
      </c>
      <c r="X31">
        <v>0</v>
      </c>
      <c r="Y31">
        <v>2001090</v>
      </c>
      <c r="Z31">
        <f t="shared" si="0"/>
        <v>2001090</v>
      </c>
      <c r="AA31">
        <f t="shared" si="1"/>
        <v>0</v>
      </c>
    </row>
    <row r="32" spans="1:27" x14ac:dyDescent="0.35">
      <c r="A32" t="s">
        <v>19</v>
      </c>
      <c r="C32">
        <v>107001</v>
      </c>
      <c r="D32" t="s">
        <v>20</v>
      </c>
      <c r="E32" t="s">
        <v>4</v>
      </c>
      <c r="F32" t="s">
        <v>21</v>
      </c>
      <c r="G32">
        <v>2027</v>
      </c>
      <c r="H32" t="s">
        <v>22</v>
      </c>
      <c r="I32" t="s">
        <v>68</v>
      </c>
      <c r="J32" t="s">
        <v>69</v>
      </c>
      <c r="K32" t="s">
        <v>24</v>
      </c>
      <c r="L32" t="s">
        <v>25</v>
      </c>
      <c r="M32">
        <v>0</v>
      </c>
      <c r="N32">
        <v>0</v>
      </c>
      <c r="O32">
        <v>0</v>
      </c>
      <c r="P32">
        <v>0</v>
      </c>
      <c r="Q32">
        <v>0</v>
      </c>
      <c r="R32">
        <v>37165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37165</v>
      </c>
      <c r="Z32">
        <f t="shared" si="0"/>
        <v>37165</v>
      </c>
      <c r="AA32">
        <f t="shared" si="1"/>
        <v>0</v>
      </c>
    </row>
    <row r="33" spans="1:27" x14ac:dyDescent="0.35">
      <c r="A33" t="s">
        <v>19</v>
      </c>
      <c r="C33">
        <v>107001</v>
      </c>
      <c r="D33" t="s">
        <v>20</v>
      </c>
      <c r="E33" t="s">
        <v>4</v>
      </c>
      <c r="F33" t="s">
        <v>21</v>
      </c>
      <c r="G33">
        <v>2027</v>
      </c>
      <c r="H33" t="s">
        <v>22</v>
      </c>
      <c r="I33">
        <v>153012</v>
      </c>
      <c r="J33" t="s">
        <v>104</v>
      </c>
      <c r="K33" t="s">
        <v>33</v>
      </c>
      <c r="L33" t="s">
        <v>25</v>
      </c>
      <c r="M33">
        <v>0</v>
      </c>
      <c r="N33">
        <v>0</v>
      </c>
      <c r="O33">
        <v>0</v>
      </c>
      <c r="P33">
        <v>0</v>
      </c>
      <c r="Q33">
        <v>0</v>
      </c>
      <c r="R33">
        <v>138537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138537</v>
      </c>
      <c r="Z33">
        <f t="shared" si="0"/>
        <v>138537</v>
      </c>
      <c r="AA33">
        <f t="shared" si="1"/>
        <v>0</v>
      </c>
    </row>
    <row r="34" spans="1:27" x14ac:dyDescent="0.35">
      <c r="A34" t="s">
        <v>19</v>
      </c>
      <c r="C34">
        <v>107001</v>
      </c>
      <c r="D34" t="s">
        <v>20</v>
      </c>
      <c r="E34" t="s">
        <v>4</v>
      </c>
      <c r="F34" t="s">
        <v>21</v>
      </c>
      <c r="G34">
        <v>2028</v>
      </c>
      <c r="H34" t="s">
        <v>22</v>
      </c>
      <c r="I34">
        <v>134172</v>
      </c>
      <c r="J34" t="s">
        <v>698</v>
      </c>
      <c r="K34" t="s">
        <v>26</v>
      </c>
      <c r="L34" t="s">
        <v>25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261459</v>
      </c>
      <c r="X34">
        <v>0</v>
      </c>
      <c r="Y34">
        <v>261459</v>
      </c>
      <c r="Z34">
        <f t="shared" si="0"/>
        <v>261459</v>
      </c>
      <c r="AA34">
        <f t="shared" si="1"/>
        <v>0</v>
      </c>
    </row>
    <row r="35" spans="1:27" x14ac:dyDescent="0.35">
      <c r="A35" t="s">
        <v>19</v>
      </c>
      <c r="C35">
        <v>107001</v>
      </c>
      <c r="D35" t="s">
        <v>20</v>
      </c>
      <c r="E35" t="s">
        <v>4</v>
      </c>
      <c r="F35" t="s">
        <v>21</v>
      </c>
      <c r="G35">
        <v>2028</v>
      </c>
      <c r="H35" t="s">
        <v>22</v>
      </c>
      <c r="I35">
        <v>151002</v>
      </c>
      <c r="J35" t="s">
        <v>699</v>
      </c>
      <c r="K35" t="s">
        <v>301</v>
      </c>
      <c r="L35" t="s">
        <v>25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96290</v>
      </c>
      <c r="W35">
        <v>0</v>
      </c>
      <c r="X35">
        <v>0</v>
      </c>
      <c r="Y35">
        <v>96290</v>
      </c>
      <c r="Z35">
        <f t="shared" si="0"/>
        <v>96290</v>
      </c>
      <c r="AA35">
        <f t="shared" si="1"/>
        <v>0</v>
      </c>
    </row>
    <row r="36" spans="1:27" x14ac:dyDescent="0.35">
      <c r="A36" t="s">
        <v>19</v>
      </c>
      <c r="C36">
        <v>107001</v>
      </c>
      <c r="D36" t="s">
        <v>20</v>
      </c>
      <c r="E36" t="s">
        <v>4</v>
      </c>
      <c r="F36" t="s">
        <v>21</v>
      </c>
      <c r="G36">
        <v>2028</v>
      </c>
      <c r="H36" t="s">
        <v>22</v>
      </c>
      <c r="I36">
        <v>151003</v>
      </c>
      <c r="J36" t="s">
        <v>700</v>
      </c>
      <c r="K36" t="s">
        <v>26</v>
      </c>
      <c r="L36" t="s">
        <v>25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337860</v>
      </c>
      <c r="U36">
        <v>0</v>
      </c>
      <c r="V36">
        <v>0</v>
      </c>
      <c r="W36">
        <v>0</v>
      </c>
      <c r="X36">
        <v>0</v>
      </c>
      <c r="Y36">
        <v>337860</v>
      </c>
      <c r="Z36">
        <f t="shared" si="0"/>
        <v>337860</v>
      </c>
      <c r="AA36">
        <f t="shared" si="1"/>
        <v>0</v>
      </c>
    </row>
    <row r="37" spans="1:27" x14ac:dyDescent="0.35">
      <c r="A37" t="s">
        <v>19</v>
      </c>
      <c r="C37">
        <v>107001</v>
      </c>
      <c r="D37" t="s">
        <v>20</v>
      </c>
      <c r="E37" t="s">
        <v>4</v>
      </c>
      <c r="F37" t="s">
        <v>21</v>
      </c>
      <c r="G37">
        <v>2028</v>
      </c>
      <c r="H37" t="s">
        <v>22</v>
      </c>
      <c r="I37">
        <v>151011</v>
      </c>
      <c r="J37" t="s">
        <v>701</v>
      </c>
      <c r="K37" t="s">
        <v>33</v>
      </c>
      <c r="L37" t="s">
        <v>25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288870</v>
      </c>
      <c r="X37">
        <v>0</v>
      </c>
      <c r="Y37">
        <v>288870</v>
      </c>
      <c r="Z37">
        <f t="shared" si="0"/>
        <v>288870</v>
      </c>
      <c r="AA37">
        <f t="shared" si="1"/>
        <v>0</v>
      </c>
    </row>
    <row r="38" spans="1:27" x14ac:dyDescent="0.35">
      <c r="A38" t="s">
        <v>19</v>
      </c>
      <c r="C38">
        <v>107001</v>
      </c>
      <c r="D38" t="s">
        <v>20</v>
      </c>
      <c r="E38" t="s">
        <v>4</v>
      </c>
      <c r="F38" t="s">
        <v>21</v>
      </c>
      <c r="G38">
        <v>2028</v>
      </c>
      <c r="H38" t="s">
        <v>22</v>
      </c>
      <c r="I38">
        <v>153059</v>
      </c>
      <c r="J38" t="s">
        <v>77</v>
      </c>
      <c r="K38" t="s">
        <v>26</v>
      </c>
      <c r="L38" t="s">
        <v>25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281550</v>
      </c>
      <c r="W38">
        <v>0</v>
      </c>
      <c r="X38">
        <v>0</v>
      </c>
      <c r="Y38">
        <v>281550</v>
      </c>
      <c r="Z38">
        <f t="shared" si="0"/>
        <v>281550</v>
      </c>
      <c r="AA38">
        <f t="shared" si="1"/>
        <v>0</v>
      </c>
    </row>
    <row r="39" spans="1:27" x14ac:dyDescent="0.35">
      <c r="A39" t="s">
        <v>19</v>
      </c>
      <c r="C39">
        <v>107001</v>
      </c>
      <c r="D39" t="s">
        <v>20</v>
      </c>
      <c r="E39" t="s">
        <v>4</v>
      </c>
      <c r="F39" t="s">
        <v>21</v>
      </c>
      <c r="G39">
        <v>2028</v>
      </c>
      <c r="H39" t="s">
        <v>22</v>
      </c>
      <c r="I39">
        <v>153063</v>
      </c>
      <c r="J39" t="s">
        <v>702</v>
      </c>
      <c r="K39" t="s">
        <v>26</v>
      </c>
      <c r="L39" t="s">
        <v>25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236502</v>
      </c>
      <c r="U39">
        <v>0</v>
      </c>
      <c r="V39">
        <v>0</v>
      </c>
      <c r="W39">
        <v>0</v>
      </c>
      <c r="X39">
        <v>0</v>
      </c>
      <c r="Y39">
        <v>236502</v>
      </c>
      <c r="Z39">
        <f t="shared" si="0"/>
        <v>236502</v>
      </c>
      <c r="AA39">
        <f t="shared" si="1"/>
        <v>0</v>
      </c>
    </row>
    <row r="40" spans="1:27" x14ac:dyDescent="0.35">
      <c r="A40" t="s">
        <v>19</v>
      </c>
      <c r="C40">
        <v>107001</v>
      </c>
      <c r="D40" t="s">
        <v>20</v>
      </c>
      <c r="E40" t="s">
        <v>4</v>
      </c>
      <c r="F40" t="s">
        <v>21</v>
      </c>
      <c r="G40">
        <v>2028</v>
      </c>
      <c r="H40" t="s">
        <v>22</v>
      </c>
      <c r="I40">
        <v>154710</v>
      </c>
      <c r="J40" t="s">
        <v>690</v>
      </c>
      <c r="K40" t="s">
        <v>24</v>
      </c>
      <c r="L40" t="s">
        <v>25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558755</v>
      </c>
      <c r="V40">
        <v>0</v>
      </c>
      <c r="W40">
        <v>0</v>
      </c>
      <c r="X40">
        <v>0</v>
      </c>
      <c r="Y40">
        <v>558755</v>
      </c>
      <c r="Z40">
        <f t="shared" si="0"/>
        <v>558755</v>
      </c>
      <c r="AA40">
        <f t="shared" si="1"/>
        <v>0</v>
      </c>
    </row>
    <row r="41" spans="1:27" x14ac:dyDescent="0.35">
      <c r="A41" t="s">
        <v>19</v>
      </c>
      <c r="C41">
        <v>107001</v>
      </c>
      <c r="D41" t="s">
        <v>20</v>
      </c>
      <c r="E41" t="s">
        <v>4</v>
      </c>
      <c r="F41" t="s">
        <v>21</v>
      </c>
      <c r="G41">
        <v>2028</v>
      </c>
      <c r="H41" t="s">
        <v>22</v>
      </c>
      <c r="I41">
        <v>154753</v>
      </c>
      <c r="J41" t="s">
        <v>44</v>
      </c>
      <c r="K41" t="s">
        <v>45</v>
      </c>
      <c r="L41" t="s">
        <v>25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103610</v>
      </c>
      <c r="X41">
        <v>0</v>
      </c>
      <c r="Y41">
        <v>103610</v>
      </c>
      <c r="Z41">
        <f t="shared" si="0"/>
        <v>103610</v>
      </c>
      <c r="AA41">
        <f t="shared" si="1"/>
        <v>0</v>
      </c>
    </row>
    <row r="42" spans="1:27" x14ac:dyDescent="0.35">
      <c r="A42" t="s">
        <v>19</v>
      </c>
      <c r="C42">
        <v>107001</v>
      </c>
      <c r="D42" t="s">
        <v>20</v>
      </c>
      <c r="E42" t="s">
        <v>4</v>
      </c>
      <c r="F42" t="s">
        <v>21</v>
      </c>
      <c r="G42">
        <v>2028</v>
      </c>
      <c r="H42" t="s">
        <v>22</v>
      </c>
      <c r="I42">
        <v>155624</v>
      </c>
      <c r="J42" t="s">
        <v>703</v>
      </c>
      <c r="K42" t="s">
        <v>26</v>
      </c>
      <c r="L42" t="s">
        <v>25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384825</v>
      </c>
      <c r="V42">
        <v>0</v>
      </c>
      <c r="W42">
        <v>0</v>
      </c>
      <c r="X42">
        <v>0</v>
      </c>
      <c r="Y42">
        <v>384825</v>
      </c>
      <c r="Z42">
        <f t="shared" si="0"/>
        <v>384825</v>
      </c>
      <c r="AA42">
        <f t="shared" si="1"/>
        <v>0</v>
      </c>
    </row>
    <row r="43" spans="1:27" x14ac:dyDescent="0.35">
      <c r="A43" t="s">
        <v>19</v>
      </c>
      <c r="C43">
        <v>107001</v>
      </c>
      <c r="D43" t="s">
        <v>20</v>
      </c>
      <c r="E43" t="s">
        <v>4</v>
      </c>
      <c r="F43" t="s">
        <v>21</v>
      </c>
      <c r="G43">
        <v>2028</v>
      </c>
      <c r="H43" t="s">
        <v>22</v>
      </c>
      <c r="I43">
        <v>155626</v>
      </c>
      <c r="J43" t="s">
        <v>704</v>
      </c>
      <c r="K43" t="s">
        <v>26</v>
      </c>
      <c r="L43" t="s">
        <v>25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269378</v>
      </c>
      <c r="W43">
        <v>0</v>
      </c>
      <c r="X43">
        <v>0</v>
      </c>
      <c r="Y43">
        <v>269378</v>
      </c>
      <c r="Z43">
        <f t="shared" si="0"/>
        <v>269378</v>
      </c>
      <c r="AA43">
        <f t="shared" si="1"/>
        <v>0</v>
      </c>
    </row>
    <row r="44" spans="1:27" x14ac:dyDescent="0.35">
      <c r="A44" t="s">
        <v>19</v>
      </c>
      <c r="C44">
        <v>107001</v>
      </c>
      <c r="D44" t="s">
        <v>20</v>
      </c>
      <c r="E44" t="s">
        <v>4</v>
      </c>
      <c r="F44" t="s">
        <v>21</v>
      </c>
      <c r="G44">
        <v>2028</v>
      </c>
      <c r="H44" t="s">
        <v>22</v>
      </c>
      <c r="I44">
        <v>156949</v>
      </c>
      <c r="J44" t="s">
        <v>705</v>
      </c>
      <c r="K44" t="s">
        <v>26</v>
      </c>
      <c r="L44" t="s">
        <v>25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302568</v>
      </c>
      <c r="W44">
        <v>0</v>
      </c>
      <c r="X44">
        <v>0</v>
      </c>
      <c r="Y44">
        <v>302568</v>
      </c>
      <c r="Z44">
        <f t="shared" si="0"/>
        <v>302568</v>
      </c>
      <c r="AA44">
        <f t="shared" si="1"/>
        <v>0</v>
      </c>
    </row>
    <row r="45" spans="1:27" x14ac:dyDescent="0.35">
      <c r="A45" t="s">
        <v>19</v>
      </c>
      <c r="C45">
        <v>107001</v>
      </c>
      <c r="D45" t="s">
        <v>20</v>
      </c>
      <c r="E45" t="s">
        <v>4</v>
      </c>
      <c r="F45" t="s">
        <v>21</v>
      </c>
      <c r="G45">
        <v>2028</v>
      </c>
      <c r="H45" t="s">
        <v>22</v>
      </c>
      <c r="I45">
        <v>156993</v>
      </c>
      <c r="J45" t="s">
        <v>78</v>
      </c>
      <c r="K45" t="s">
        <v>26</v>
      </c>
      <c r="L45" t="s">
        <v>25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317588</v>
      </c>
      <c r="X45">
        <v>0</v>
      </c>
      <c r="Y45">
        <v>317588</v>
      </c>
      <c r="Z45">
        <f t="shared" si="0"/>
        <v>317588</v>
      </c>
      <c r="AA45">
        <f t="shared" si="1"/>
        <v>0</v>
      </c>
    </row>
    <row r="46" spans="1:27" x14ac:dyDescent="0.35">
      <c r="A46" t="s">
        <v>19</v>
      </c>
      <c r="C46">
        <v>107001</v>
      </c>
      <c r="D46" t="s">
        <v>20</v>
      </c>
      <c r="E46" t="s">
        <v>4</v>
      </c>
      <c r="F46" t="s">
        <v>21</v>
      </c>
      <c r="G46">
        <v>2028</v>
      </c>
      <c r="H46" t="s">
        <v>22</v>
      </c>
      <c r="I46">
        <v>134109</v>
      </c>
      <c r="J46" t="s">
        <v>23</v>
      </c>
      <c r="K46" t="s">
        <v>24</v>
      </c>
      <c r="L46" t="s">
        <v>25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440770</v>
      </c>
      <c r="T46">
        <v>0</v>
      </c>
      <c r="U46">
        <v>0</v>
      </c>
      <c r="V46">
        <v>0</v>
      </c>
      <c r="W46">
        <v>0</v>
      </c>
      <c r="X46">
        <v>0</v>
      </c>
      <c r="Y46">
        <v>440770</v>
      </c>
      <c r="Z46">
        <f t="shared" si="0"/>
        <v>440770</v>
      </c>
      <c r="AA46">
        <f t="shared" si="1"/>
        <v>0</v>
      </c>
    </row>
    <row r="47" spans="1:27" x14ac:dyDescent="0.35">
      <c r="A47" t="s">
        <v>19</v>
      </c>
      <c r="C47">
        <v>107001</v>
      </c>
      <c r="D47" t="s">
        <v>20</v>
      </c>
      <c r="E47" t="s">
        <v>4</v>
      </c>
      <c r="F47" t="s">
        <v>21</v>
      </c>
      <c r="G47">
        <v>2028</v>
      </c>
      <c r="H47" t="s">
        <v>22</v>
      </c>
      <c r="I47">
        <v>153012</v>
      </c>
      <c r="J47" t="s">
        <v>104</v>
      </c>
      <c r="K47" t="s">
        <v>33</v>
      </c>
      <c r="L47" t="s">
        <v>25</v>
      </c>
      <c r="M47">
        <v>0</v>
      </c>
      <c r="N47">
        <v>0</v>
      </c>
      <c r="O47">
        <v>0</v>
      </c>
      <c r="P47">
        <v>0</v>
      </c>
      <c r="Q47">
        <v>0</v>
      </c>
      <c r="R47">
        <v>92358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92358</v>
      </c>
      <c r="Z47">
        <f t="shared" si="0"/>
        <v>92358</v>
      </c>
      <c r="AA47">
        <f t="shared" si="1"/>
        <v>0</v>
      </c>
    </row>
    <row r="48" spans="1:27" x14ac:dyDescent="0.35">
      <c r="A48" t="s">
        <v>19</v>
      </c>
      <c r="C48">
        <v>107001</v>
      </c>
      <c r="D48" t="s">
        <v>20</v>
      </c>
      <c r="E48" t="s">
        <v>4</v>
      </c>
      <c r="F48" t="s">
        <v>21</v>
      </c>
      <c r="G48">
        <v>2029</v>
      </c>
      <c r="H48" t="s">
        <v>22</v>
      </c>
      <c r="I48">
        <v>134172</v>
      </c>
      <c r="J48" t="s">
        <v>698</v>
      </c>
      <c r="K48" t="s">
        <v>26</v>
      </c>
      <c r="L48" t="s">
        <v>25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2841403</v>
      </c>
      <c r="W48">
        <v>0</v>
      </c>
      <c r="X48">
        <v>0</v>
      </c>
      <c r="Y48">
        <v>2841403</v>
      </c>
      <c r="Z48">
        <f t="shared" si="0"/>
        <v>2841403</v>
      </c>
      <c r="AA48">
        <f t="shared" si="1"/>
        <v>0</v>
      </c>
    </row>
    <row r="49" spans="1:27" x14ac:dyDescent="0.35">
      <c r="A49" t="s">
        <v>19</v>
      </c>
      <c r="C49">
        <v>107001</v>
      </c>
      <c r="D49" t="s">
        <v>20</v>
      </c>
      <c r="E49" t="s">
        <v>4</v>
      </c>
      <c r="F49" t="s">
        <v>21</v>
      </c>
      <c r="G49">
        <v>2029</v>
      </c>
      <c r="H49" t="s">
        <v>22</v>
      </c>
      <c r="I49">
        <v>150038</v>
      </c>
      <c r="J49" t="s">
        <v>706</v>
      </c>
      <c r="K49" t="s">
        <v>26</v>
      </c>
      <c r="L49" t="s">
        <v>25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1000545</v>
      </c>
      <c r="W49">
        <v>0</v>
      </c>
      <c r="X49">
        <v>0</v>
      </c>
      <c r="Y49">
        <v>1000545</v>
      </c>
      <c r="Z49">
        <f t="shared" si="0"/>
        <v>1000545</v>
      </c>
      <c r="AA49">
        <f t="shared" si="1"/>
        <v>0</v>
      </c>
    </row>
    <row r="50" spans="1:27" x14ac:dyDescent="0.35">
      <c r="A50" t="s">
        <v>19</v>
      </c>
      <c r="C50">
        <v>107001</v>
      </c>
      <c r="D50" t="s">
        <v>20</v>
      </c>
      <c r="E50" t="s">
        <v>4</v>
      </c>
      <c r="F50" t="s">
        <v>21</v>
      </c>
      <c r="G50">
        <v>2029</v>
      </c>
      <c r="H50" t="s">
        <v>22</v>
      </c>
      <c r="I50">
        <v>151003</v>
      </c>
      <c r="J50" t="s">
        <v>700</v>
      </c>
      <c r="K50" t="s">
        <v>26</v>
      </c>
      <c r="L50" t="s">
        <v>25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1435905</v>
      </c>
      <c r="W50">
        <v>0</v>
      </c>
      <c r="X50">
        <v>0</v>
      </c>
      <c r="Y50">
        <v>1435905</v>
      </c>
      <c r="Z50">
        <f t="shared" si="0"/>
        <v>1435905</v>
      </c>
      <c r="AA50">
        <f t="shared" si="1"/>
        <v>0</v>
      </c>
    </row>
    <row r="51" spans="1:27" x14ac:dyDescent="0.35">
      <c r="A51" t="s">
        <v>19</v>
      </c>
      <c r="C51">
        <v>107001</v>
      </c>
      <c r="D51" t="s">
        <v>20</v>
      </c>
      <c r="E51" t="s">
        <v>4</v>
      </c>
      <c r="F51" t="s">
        <v>21</v>
      </c>
      <c r="G51">
        <v>2029</v>
      </c>
      <c r="H51" t="s">
        <v>22</v>
      </c>
      <c r="I51">
        <v>151027</v>
      </c>
      <c r="J51" t="s">
        <v>707</v>
      </c>
      <c r="K51" t="s">
        <v>24</v>
      </c>
      <c r="L51" t="s">
        <v>25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540576</v>
      </c>
      <c r="V51">
        <v>0</v>
      </c>
      <c r="W51">
        <v>0</v>
      </c>
      <c r="X51">
        <v>0</v>
      </c>
      <c r="Y51">
        <v>540576</v>
      </c>
      <c r="Z51">
        <f t="shared" si="0"/>
        <v>540576</v>
      </c>
      <c r="AA51">
        <f t="shared" si="1"/>
        <v>0</v>
      </c>
    </row>
    <row r="52" spans="1:27" x14ac:dyDescent="0.35">
      <c r="A52" t="s">
        <v>19</v>
      </c>
      <c r="C52">
        <v>107001</v>
      </c>
      <c r="D52" t="s">
        <v>20</v>
      </c>
      <c r="E52" t="s">
        <v>4</v>
      </c>
      <c r="F52" t="s">
        <v>21</v>
      </c>
      <c r="G52">
        <v>2029</v>
      </c>
      <c r="H52" t="s">
        <v>22</v>
      </c>
      <c r="I52">
        <v>153059</v>
      </c>
      <c r="J52" t="s">
        <v>77</v>
      </c>
      <c r="K52" t="s">
        <v>26</v>
      </c>
      <c r="L52" t="s">
        <v>25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1509108</v>
      </c>
      <c r="W52">
        <v>0</v>
      </c>
      <c r="X52">
        <v>0</v>
      </c>
      <c r="Y52">
        <v>1509108</v>
      </c>
      <c r="Z52">
        <f t="shared" si="0"/>
        <v>1509108</v>
      </c>
      <c r="AA52">
        <f t="shared" si="1"/>
        <v>0</v>
      </c>
    </row>
    <row r="53" spans="1:27" x14ac:dyDescent="0.35">
      <c r="A53" t="s">
        <v>19</v>
      </c>
      <c r="C53">
        <v>107001</v>
      </c>
      <c r="D53" t="s">
        <v>20</v>
      </c>
      <c r="E53" t="s">
        <v>4</v>
      </c>
      <c r="F53" t="s">
        <v>21</v>
      </c>
      <c r="G53">
        <v>2029</v>
      </c>
      <c r="H53" t="s">
        <v>22</v>
      </c>
      <c r="I53">
        <v>153063</v>
      </c>
      <c r="J53" t="s">
        <v>702</v>
      </c>
      <c r="K53" t="s">
        <v>26</v>
      </c>
      <c r="L53" t="s">
        <v>25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886883</v>
      </c>
      <c r="W53">
        <v>0</v>
      </c>
      <c r="X53">
        <v>0</v>
      </c>
      <c r="Y53">
        <v>886883</v>
      </c>
      <c r="Z53">
        <f t="shared" si="0"/>
        <v>886883</v>
      </c>
      <c r="AA53">
        <f t="shared" si="1"/>
        <v>0</v>
      </c>
    </row>
    <row r="54" spans="1:27" x14ac:dyDescent="0.35">
      <c r="A54" t="s">
        <v>19</v>
      </c>
      <c r="C54">
        <v>107001</v>
      </c>
      <c r="D54" t="s">
        <v>20</v>
      </c>
      <c r="E54" t="s">
        <v>4</v>
      </c>
      <c r="F54" t="s">
        <v>21</v>
      </c>
      <c r="G54">
        <v>2029</v>
      </c>
      <c r="H54" t="s">
        <v>22</v>
      </c>
      <c r="I54">
        <v>154701</v>
      </c>
      <c r="J54" t="s">
        <v>37</v>
      </c>
      <c r="K54" t="s">
        <v>26</v>
      </c>
      <c r="L54" t="s">
        <v>25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153930</v>
      </c>
      <c r="W54">
        <v>0</v>
      </c>
      <c r="X54">
        <v>0</v>
      </c>
      <c r="Y54">
        <v>153930</v>
      </c>
      <c r="Z54">
        <f t="shared" si="0"/>
        <v>153930</v>
      </c>
      <c r="AA54">
        <f t="shared" si="1"/>
        <v>0</v>
      </c>
    </row>
    <row r="55" spans="1:27" x14ac:dyDescent="0.35">
      <c r="A55" t="s">
        <v>19</v>
      </c>
      <c r="C55">
        <v>107001</v>
      </c>
      <c r="D55" t="s">
        <v>20</v>
      </c>
      <c r="E55" t="s">
        <v>4</v>
      </c>
      <c r="F55" t="s">
        <v>21</v>
      </c>
      <c r="G55">
        <v>2029</v>
      </c>
      <c r="H55" t="s">
        <v>22</v>
      </c>
      <c r="I55">
        <v>154702</v>
      </c>
      <c r="J55" t="s">
        <v>38</v>
      </c>
      <c r="K55" t="s">
        <v>26</v>
      </c>
      <c r="L55" t="s">
        <v>25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84465</v>
      </c>
      <c r="W55">
        <v>0</v>
      </c>
      <c r="X55">
        <v>0</v>
      </c>
      <c r="Y55">
        <v>84465</v>
      </c>
      <c r="Z55">
        <f t="shared" si="0"/>
        <v>84465</v>
      </c>
      <c r="AA55">
        <f t="shared" si="1"/>
        <v>0</v>
      </c>
    </row>
    <row r="56" spans="1:27" x14ac:dyDescent="0.35">
      <c r="A56" t="s">
        <v>19</v>
      </c>
      <c r="C56">
        <v>107001</v>
      </c>
      <c r="D56" t="s">
        <v>20</v>
      </c>
      <c r="E56" t="s">
        <v>4</v>
      </c>
      <c r="F56" t="s">
        <v>21</v>
      </c>
      <c r="G56">
        <v>2029</v>
      </c>
      <c r="H56" t="s">
        <v>22</v>
      </c>
      <c r="I56">
        <v>154703</v>
      </c>
      <c r="J56" t="s">
        <v>39</v>
      </c>
      <c r="K56" t="s">
        <v>26</v>
      </c>
      <c r="L56" t="s">
        <v>25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76965</v>
      </c>
      <c r="W56">
        <v>0</v>
      </c>
      <c r="X56">
        <v>0</v>
      </c>
      <c r="Y56">
        <v>76965</v>
      </c>
      <c r="Z56">
        <f t="shared" si="0"/>
        <v>76965</v>
      </c>
      <c r="AA56">
        <f t="shared" si="1"/>
        <v>0</v>
      </c>
    </row>
    <row r="57" spans="1:27" x14ac:dyDescent="0.35">
      <c r="A57" t="s">
        <v>19</v>
      </c>
      <c r="C57">
        <v>107001</v>
      </c>
      <c r="D57" t="s">
        <v>20</v>
      </c>
      <c r="E57" t="s">
        <v>4</v>
      </c>
      <c r="F57" t="s">
        <v>21</v>
      </c>
      <c r="G57">
        <v>2029</v>
      </c>
      <c r="H57" t="s">
        <v>22</v>
      </c>
      <c r="I57">
        <v>154753</v>
      </c>
      <c r="J57" t="s">
        <v>44</v>
      </c>
      <c r="K57" t="s">
        <v>45</v>
      </c>
      <c r="L57" t="s">
        <v>25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103610</v>
      </c>
      <c r="W57">
        <v>0</v>
      </c>
      <c r="X57">
        <v>0</v>
      </c>
      <c r="Y57">
        <v>103610</v>
      </c>
      <c r="Z57">
        <f t="shared" si="0"/>
        <v>103610</v>
      </c>
      <c r="AA57">
        <f t="shared" si="1"/>
        <v>0</v>
      </c>
    </row>
    <row r="58" spans="1:27" x14ac:dyDescent="0.35">
      <c r="A58" t="s">
        <v>19</v>
      </c>
      <c r="C58">
        <v>107001</v>
      </c>
      <c r="D58" t="s">
        <v>20</v>
      </c>
      <c r="E58" t="s">
        <v>4</v>
      </c>
      <c r="F58" t="s">
        <v>21</v>
      </c>
      <c r="G58">
        <v>2029</v>
      </c>
      <c r="H58" t="s">
        <v>22</v>
      </c>
      <c r="I58">
        <v>154754</v>
      </c>
      <c r="J58" t="s">
        <v>708</v>
      </c>
      <c r="K58" t="s">
        <v>26</v>
      </c>
      <c r="L58" t="s">
        <v>25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4129775</v>
      </c>
      <c r="W58">
        <v>0</v>
      </c>
      <c r="X58">
        <v>0</v>
      </c>
      <c r="Y58">
        <v>4129775</v>
      </c>
      <c r="Z58">
        <f t="shared" si="0"/>
        <v>4129775</v>
      </c>
      <c r="AA58">
        <f t="shared" si="1"/>
        <v>0</v>
      </c>
    </row>
    <row r="59" spans="1:27" x14ac:dyDescent="0.35">
      <c r="A59" t="s">
        <v>19</v>
      </c>
      <c r="C59">
        <v>107001</v>
      </c>
      <c r="D59" t="s">
        <v>20</v>
      </c>
      <c r="E59" t="s">
        <v>4</v>
      </c>
      <c r="F59" t="s">
        <v>21</v>
      </c>
      <c r="G59">
        <v>2029</v>
      </c>
      <c r="H59" t="s">
        <v>22</v>
      </c>
      <c r="I59">
        <v>155603</v>
      </c>
      <c r="J59" t="s">
        <v>694</v>
      </c>
      <c r="K59" t="s">
        <v>26</v>
      </c>
      <c r="L59" t="s">
        <v>25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422325</v>
      </c>
      <c r="W59">
        <v>0</v>
      </c>
      <c r="X59">
        <v>0</v>
      </c>
      <c r="Y59">
        <v>422325</v>
      </c>
      <c r="Z59">
        <f t="shared" si="0"/>
        <v>422325</v>
      </c>
      <c r="AA59">
        <f t="shared" si="1"/>
        <v>0</v>
      </c>
    </row>
    <row r="60" spans="1:27" x14ac:dyDescent="0.35">
      <c r="A60" t="s">
        <v>19</v>
      </c>
      <c r="C60">
        <v>107001</v>
      </c>
      <c r="D60" t="s">
        <v>20</v>
      </c>
      <c r="E60" t="s">
        <v>4</v>
      </c>
      <c r="F60" t="s">
        <v>21</v>
      </c>
      <c r="G60">
        <v>2029</v>
      </c>
      <c r="H60" t="s">
        <v>22</v>
      </c>
      <c r="I60">
        <v>155624</v>
      </c>
      <c r="J60" t="s">
        <v>703</v>
      </c>
      <c r="K60" t="s">
        <v>26</v>
      </c>
      <c r="L60" t="s">
        <v>25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1539300</v>
      </c>
      <c r="W60">
        <v>0</v>
      </c>
      <c r="X60">
        <v>0</v>
      </c>
      <c r="Y60">
        <v>1539300</v>
      </c>
      <c r="Z60">
        <f t="shared" si="0"/>
        <v>1539300</v>
      </c>
      <c r="AA60">
        <f t="shared" si="1"/>
        <v>0</v>
      </c>
    </row>
    <row r="61" spans="1:27" x14ac:dyDescent="0.35">
      <c r="A61" t="s">
        <v>19</v>
      </c>
      <c r="C61">
        <v>107001</v>
      </c>
      <c r="D61" t="s">
        <v>20</v>
      </c>
      <c r="E61" t="s">
        <v>4</v>
      </c>
      <c r="F61" t="s">
        <v>21</v>
      </c>
      <c r="G61">
        <v>2029</v>
      </c>
      <c r="H61" t="s">
        <v>22</v>
      </c>
      <c r="I61">
        <v>155626</v>
      </c>
      <c r="J61" t="s">
        <v>704</v>
      </c>
      <c r="K61" t="s">
        <v>26</v>
      </c>
      <c r="L61" t="s">
        <v>25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1269923</v>
      </c>
      <c r="W61">
        <v>0</v>
      </c>
      <c r="X61">
        <v>0</v>
      </c>
      <c r="Y61">
        <v>1269923</v>
      </c>
      <c r="Z61">
        <f t="shared" si="0"/>
        <v>1269923</v>
      </c>
      <c r="AA61">
        <f t="shared" si="1"/>
        <v>0</v>
      </c>
    </row>
    <row r="62" spans="1:27" x14ac:dyDescent="0.35">
      <c r="A62" t="s">
        <v>19</v>
      </c>
      <c r="C62">
        <v>107001</v>
      </c>
      <c r="D62" t="s">
        <v>20</v>
      </c>
      <c r="E62" t="s">
        <v>4</v>
      </c>
      <c r="F62" t="s">
        <v>21</v>
      </c>
      <c r="G62">
        <v>2029</v>
      </c>
      <c r="H62" t="s">
        <v>22</v>
      </c>
      <c r="I62">
        <v>156949</v>
      </c>
      <c r="J62" t="s">
        <v>705</v>
      </c>
      <c r="K62" t="s">
        <v>26</v>
      </c>
      <c r="L62" t="s">
        <v>25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1816561</v>
      </c>
      <c r="W62">
        <v>0</v>
      </c>
      <c r="X62">
        <v>0</v>
      </c>
      <c r="Y62">
        <v>1816561</v>
      </c>
      <c r="Z62">
        <f t="shared" si="0"/>
        <v>1816561</v>
      </c>
      <c r="AA62">
        <f t="shared" si="1"/>
        <v>0</v>
      </c>
    </row>
    <row r="63" spans="1:27" x14ac:dyDescent="0.35">
      <c r="A63" t="s">
        <v>19</v>
      </c>
      <c r="C63">
        <v>107001</v>
      </c>
      <c r="D63" t="s">
        <v>20</v>
      </c>
      <c r="E63" t="s">
        <v>4</v>
      </c>
      <c r="F63" t="s">
        <v>21</v>
      </c>
      <c r="G63">
        <v>2029</v>
      </c>
      <c r="H63" t="s">
        <v>22</v>
      </c>
      <c r="I63">
        <v>156993</v>
      </c>
      <c r="J63" t="s">
        <v>78</v>
      </c>
      <c r="K63" t="s">
        <v>26</v>
      </c>
      <c r="L63" t="s">
        <v>25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2859422</v>
      </c>
      <c r="W63">
        <v>0</v>
      </c>
      <c r="X63">
        <v>0</v>
      </c>
      <c r="Y63">
        <v>2859422</v>
      </c>
      <c r="Z63">
        <f t="shared" si="0"/>
        <v>2859422</v>
      </c>
      <c r="AA63">
        <f t="shared" si="1"/>
        <v>0</v>
      </c>
    </row>
    <row r="64" spans="1:27" x14ac:dyDescent="0.35">
      <c r="A64" t="s">
        <v>19</v>
      </c>
      <c r="C64">
        <v>107001</v>
      </c>
      <c r="D64" t="s">
        <v>20</v>
      </c>
      <c r="E64" t="s">
        <v>4</v>
      </c>
      <c r="F64" t="s">
        <v>21</v>
      </c>
      <c r="G64">
        <v>2029</v>
      </c>
      <c r="H64" t="s">
        <v>22</v>
      </c>
      <c r="I64">
        <v>157247</v>
      </c>
      <c r="J64" t="s">
        <v>697</v>
      </c>
      <c r="K64" t="s">
        <v>24</v>
      </c>
      <c r="L64" t="s">
        <v>25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1238820</v>
      </c>
      <c r="W64">
        <v>0</v>
      </c>
      <c r="X64">
        <v>0</v>
      </c>
      <c r="Y64">
        <v>1238820</v>
      </c>
      <c r="Z64">
        <f t="shared" si="0"/>
        <v>1238820</v>
      </c>
      <c r="AA64">
        <f t="shared" si="1"/>
        <v>0</v>
      </c>
    </row>
    <row r="65" spans="1:27" x14ac:dyDescent="0.35">
      <c r="A65" t="s">
        <v>19</v>
      </c>
      <c r="C65">
        <v>107001</v>
      </c>
      <c r="D65" t="s">
        <v>20</v>
      </c>
      <c r="E65" t="s">
        <v>4</v>
      </c>
      <c r="F65" t="s">
        <v>21</v>
      </c>
      <c r="G65">
        <v>2029</v>
      </c>
      <c r="H65" t="s">
        <v>22</v>
      </c>
      <c r="I65">
        <v>152667</v>
      </c>
      <c r="J65" t="s">
        <v>35</v>
      </c>
      <c r="K65" t="s">
        <v>24</v>
      </c>
      <c r="L65" t="s">
        <v>25</v>
      </c>
      <c r="M65">
        <v>0</v>
      </c>
      <c r="N65">
        <v>0</v>
      </c>
      <c r="O65">
        <v>0</v>
      </c>
      <c r="P65">
        <v>0</v>
      </c>
      <c r="Q65">
        <v>0</v>
      </c>
      <c r="R65">
        <v>180192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180192</v>
      </c>
      <c r="Z65">
        <f t="shared" si="0"/>
        <v>180192</v>
      </c>
      <c r="AA65">
        <f t="shared" si="1"/>
        <v>0</v>
      </c>
    </row>
    <row r="66" spans="1:27" x14ac:dyDescent="0.35">
      <c r="A66" t="s">
        <v>19</v>
      </c>
      <c r="C66">
        <v>107001</v>
      </c>
      <c r="D66" t="s">
        <v>20</v>
      </c>
      <c r="E66" t="s">
        <v>4</v>
      </c>
      <c r="F66" t="s">
        <v>21</v>
      </c>
      <c r="G66">
        <v>2029</v>
      </c>
      <c r="H66" t="s">
        <v>22</v>
      </c>
      <c r="I66">
        <v>134109</v>
      </c>
      <c r="J66" t="s">
        <v>23</v>
      </c>
      <c r="K66" t="s">
        <v>24</v>
      </c>
      <c r="L66" t="s">
        <v>25</v>
      </c>
      <c r="M66">
        <v>0</v>
      </c>
      <c r="N66">
        <v>0</v>
      </c>
      <c r="O66">
        <v>0</v>
      </c>
      <c r="P66">
        <v>0</v>
      </c>
      <c r="Q66">
        <v>0</v>
      </c>
      <c r="R66">
        <v>838901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838901</v>
      </c>
      <c r="Z66">
        <f t="shared" si="0"/>
        <v>838901</v>
      </c>
      <c r="AA66">
        <f t="shared" si="1"/>
        <v>0</v>
      </c>
    </row>
    <row r="67" spans="1:27" x14ac:dyDescent="0.35">
      <c r="A67" t="s">
        <v>19</v>
      </c>
      <c r="C67">
        <v>107001</v>
      </c>
      <c r="D67" t="s">
        <v>20</v>
      </c>
      <c r="E67" t="s">
        <v>4</v>
      </c>
      <c r="F67" t="s">
        <v>21</v>
      </c>
      <c r="G67">
        <v>2030</v>
      </c>
      <c r="H67" t="s">
        <v>22</v>
      </c>
      <c r="I67">
        <v>134109</v>
      </c>
      <c r="J67" t="s">
        <v>23</v>
      </c>
      <c r="K67" t="s">
        <v>24</v>
      </c>
      <c r="L67" t="s">
        <v>25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650964</v>
      </c>
      <c r="W67">
        <v>0</v>
      </c>
      <c r="X67">
        <v>0</v>
      </c>
      <c r="Y67">
        <v>650964</v>
      </c>
      <c r="Z67">
        <f t="shared" ref="Z67:Z130" si="2">$Y67*IF($E67="Fixed",0.75,1)*IF(LEFT($F67,4)="0311",1,IF(LEFT($F67,4)="0301",0.403176412,0))</f>
        <v>650964</v>
      </c>
      <c r="AA67">
        <f t="shared" ref="AA67:AA130" si="3">$Y67*IF($E67="Fixed",0.75,1)*IF(LEFT($F67,4)="0311",0,IF(LEFT($F67,4)="0301",1-0.403176412,1))</f>
        <v>0</v>
      </c>
    </row>
    <row r="68" spans="1:27" x14ac:dyDescent="0.35">
      <c r="A68" t="s">
        <v>19</v>
      </c>
      <c r="C68">
        <v>107001</v>
      </c>
      <c r="D68" t="s">
        <v>20</v>
      </c>
      <c r="E68" t="s">
        <v>4</v>
      </c>
      <c r="F68" t="s">
        <v>21</v>
      </c>
      <c r="G68">
        <v>2030</v>
      </c>
      <c r="H68" t="s">
        <v>22</v>
      </c>
      <c r="I68">
        <v>150040</v>
      </c>
      <c r="J68" t="s">
        <v>709</v>
      </c>
      <c r="K68" t="s">
        <v>26</v>
      </c>
      <c r="L68" t="s">
        <v>25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695764</v>
      </c>
      <c r="W68">
        <v>0</v>
      </c>
      <c r="X68">
        <v>0</v>
      </c>
      <c r="Y68">
        <v>695764</v>
      </c>
      <c r="Z68">
        <f t="shared" si="2"/>
        <v>695764</v>
      </c>
      <c r="AA68">
        <f t="shared" si="3"/>
        <v>0</v>
      </c>
    </row>
    <row r="69" spans="1:27" x14ac:dyDescent="0.35">
      <c r="A69" t="s">
        <v>19</v>
      </c>
      <c r="C69">
        <v>107001</v>
      </c>
      <c r="D69" t="s">
        <v>20</v>
      </c>
      <c r="E69" t="s">
        <v>4</v>
      </c>
      <c r="F69" t="s">
        <v>21</v>
      </c>
      <c r="G69">
        <v>2030</v>
      </c>
      <c r="H69" t="s">
        <v>22</v>
      </c>
      <c r="I69">
        <v>150042</v>
      </c>
      <c r="J69" t="s">
        <v>710</v>
      </c>
      <c r="K69" t="s">
        <v>26</v>
      </c>
      <c r="L69" t="s">
        <v>25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869705</v>
      </c>
      <c r="V69">
        <v>0</v>
      </c>
      <c r="W69">
        <v>0</v>
      </c>
      <c r="X69">
        <v>0</v>
      </c>
      <c r="Y69">
        <v>869705</v>
      </c>
      <c r="Z69">
        <f t="shared" si="2"/>
        <v>869705</v>
      </c>
      <c r="AA69">
        <f t="shared" si="3"/>
        <v>0</v>
      </c>
    </row>
    <row r="70" spans="1:27" x14ac:dyDescent="0.35">
      <c r="A70" t="s">
        <v>19</v>
      </c>
      <c r="C70">
        <v>107001</v>
      </c>
      <c r="D70" t="s">
        <v>20</v>
      </c>
      <c r="E70" t="s">
        <v>4</v>
      </c>
      <c r="F70" t="s">
        <v>21</v>
      </c>
      <c r="G70">
        <v>2030</v>
      </c>
      <c r="H70" t="s">
        <v>22</v>
      </c>
      <c r="I70">
        <v>151013</v>
      </c>
      <c r="J70" t="s">
        <v>711</v>
      </c>
      <c r="K70" t="s">
        <v>26</v>
      </c>
      <c r="L70" t="s">
        <v>25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455593</v>
      </c>
      <c r="W70">
        <v>0</v>
      </c>
      <c r="X70">
        <v>0</v>
      </c>
      <c r="Y70">
        <v>455593</v>
      </c>
      <c r="Z70">
        <f t="shared" si="2"/>
        <v>455593</v>
      </c>
      <c r="AA70">
        <f t="shared" si="3"/>
        <v>0</v>
      </c>
    </row>
    <row r="71" spans="1:27" x14ac:dyDescent="0.35">
      <c r="A71" t="s">
        <v>19</v>
      </c>
      <c r="C71">
        <v>107001</v>
      </c>
      <c r="D71" t="s">
        <v>20</v>
      </c>
      <c r="E71" t="s">
        <v>4</v>
      </c>
      <c r="F71" t="s">
        <v>21</v>
      </c>
      <c r="G71">
        <v>2030</v>
      </c>
      <c r="H71" t="s">
        <v>22</v>
      </c>
      <c r="I71">
        <v>151027</v>
      </c>
      <c r="J71" t="s">
        <v>707</v>
      </c>
      <c r="K71" t="s">
        <v>24</v>
      </c>
      <c r="L71" t="s">
        <v>25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540576</v>
      </c>
      <c r="U71">
        <v>0</v>
      </c>
      <c r="V71">
        <v>0</v>
      </c>
      <c r="W71">
        <v>0</v>
      </c>
      <c r="X71">
        <v>0</v>
      </c>
      <c r="Y71">
        <v>540576</v>
      </c>
      <c r="Z71">
        <f t="shared" si="2"/>
        <v>540576</v>
      </c>
      <c r="AA71">
        <f t="shared" si="3"/>
        <v>0</v>
      </c>
    </row>
    <row r="72" spans="1:27" x14ac:dyDescent="0.35">
      <c r="A72" t="s">
        <v>19</v>
      </c>
      <c r="C72">
        <v>107001</v>
      </c>
      <c r="D72" t="s">
        <v>20</v>
      </c>
      <c r="E72" t="s">
        <v>4</v>
      </c>
      <c r="F72" t="s">
        <v>21</v>
      </c>
      <c r="G72">
        <v>2030</v>
      </c>
      <c r="H72" t="s">
        <v>22</v>
      </c>
      <c r="I72">
        <v>154737</v>
      </c>
      <c r="J72" t="s">
        <v>712</v>
      </c>
      <c r="K72" t="s">
        <v>24</v>
      </c>
      <c r="L72" t="s">
        <v>25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238593</v>
      </c>
      <c r="W72">
        <v>0</v>
      </c>
      <c r="X72">
        <v>0</v>
      </c>
      <c r="Y72">
        <v>238593</v>
      </c>
      <c r="Z72">
        <f t="shared" si="2"/>
        <v>238593</v>
      </c>
      <c r="AA72">
        <f t="shared" si="3"/>
        <v>0</v>
      </c>
    </row>
    <row r="73" spans="1:27" x14ac:dyDescent="0.35">
      <c r="A73" t="s">
        <v>19</v>
      </c>
      <c r="C73">
        <v>107001</v>
      </c>
      <c r="D73" t="s">
        <v>20</v>
      </c>
      <c r="E73" t="s">
        <v>4</v>
      </c>
      <c r="F73" t="s">
        <v>21</v>
      </c>
      <c r="G73">
        <v>2030</v>
      </c>
      <c r="H73" t="s">
        <v>22</v>
      </c>
      <c r="I73">
        <v>154753</v>
      </c>
      <c r="J73" t="s">
        <v>44</v>
      </c>
      <c r="K73" t="s">
        <v>45</v>
      </c>
      <c r="L73" t="s">
        <v>25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103610</v>
      </c>
      <c r="U73">
        <v>0</v>
      </c>
      <c r="V73">
        <v>0</v>
      </c>
      <c r="W73">
        <v>0</v>
      </c>
      <c r="X73">
        <v>0</v>
      </c>
      <c r="Y73">
        <v>103610</v>
      </c>
      <c r="Z73">
        <f t="shared" si="2"/>
        <v>103610</v>
      </c>
      <c r="AA73">
        <f t="shared" si="3"/>
        <v>0</v>
      </c>
    </row>
    <row r="74" spans="1:27" x14ac:dyDescent="0.35">
      <c r="A74" t="s">
        <v>19</v>
      </c>
      <c r="C74">
        <v>107001</v>
      </c>
      <c r="D74" t="s">
        <v>20</v>
      </c>
      <c r="E74" t="s">
        <v>4</v>
      </c>
      <c r="F74" t="s">
        <v>21</v>
      </c>
      <c r="G74">
        <v>2030</v>
      </c>
      <c r="H74" t="s">
        <v>22</v>
      </c>
      <c r="I74">
        <v>156966</v>
      </c>
      <c r="J74" t="s">
        <v>713</v>
      </c>
      <c r="K74" t="s">
        <v>26</v>
      </c>
      <c r="L74" t="s">
        <v>25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477227</v>
      </c>
      <c r="W74">
        <v>0</v>
      </c>
      <c r="X74">
        <v>0</v>
      </c>
      <c r="Y74">
        <v>477227</v>
      </c>
      <c r="Z74">
        <f t="shared" si="2"/>
        <v>477227</v>
      </c>
      <c r="AA74">
        <f t="shared" si="3"/>
        <v>0</v>
      </c>
    </row>
    <row r="75" spans="1:27" x14ac:dyDescent="0.35">
      <c r="A75" t="s">
        <v>19</v>
      </c>
      <c r="C75">
        <v>107001</v>
      </c>
      <c r="D75" t="s">
        <v>20</v>
      </c>
      <c r="E75" t="s">
        <v>4</v>
      </c>
      <c r="F75" t="s">
        <v>21</v>
      </c>
      <c r="G75">
        <v>2030</v>
      </c>
      <c r="H75" t="s">
        <v>22</v>
      </c>
      <c r="I75">
        <v>157107</v>
      </c>
      <c r="J75" t="s">
        <v>714</v>
      </c>
      <c r="K75" t="s">
        <v>26</v>
      </c>
      <c r="L75" t="s">
        <v>25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53449</v>
      </c>
      <c r="W75">
        <v>0</v>
      </c>
      <c r="X75">
        <v>0</v>
      </c>
      <c r="Y75">
        <v>53449</v>
      </c>
      <c r="Z75">
        <f t="shared" si="2"/>
        <v>53449</v>
      </c>
      <c r="AA75">
        <f t="shared" si="3"/>
        <v>0</v>
      </c>
    </row>
    <row r="76" spans="1:27" x14ac:dyDescent="0.35">
      <c r="A76" t="s">
        <v>19</v>
      </c>
      <c r="C76">
        <v>107001</v>
      </c>
      <c r="D76" t="s">
        <v>20</v>
      </c>
      <c r="E76" t="s">
        <v>4</v>
      </c>
      <c r="F76" t="s">
        <v>21</v>
      </c>
      <c r="G76">
        <v>2030</v>
      </c>
      <c r="H76" t="s">
        <v>22</v>
      </c>
      <c r="I76">
        <v>159905</v>
      </c>
      <c r="J76" t="s">
        <v>715</v>
      </c>
      <c r="K76" t="s">
        <v>26</v>
      </c>
      <c r="L76" t="s">
        <v>25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380656</v>
      </c>
      <c r="V76">
        <v>0</v>
      </c>
      <c r="W76">
        <v>0</v>
      </c>
      <c r="X76">
        <v>0</v>
      </c>
      <c r="Y76">
        <v>380656</v>
      </c>
      <c r="Z76">
        <f t="shared" si="2"/>
        <v>380656</v>
      </c>
      <c r="AA76">
        <f t="shared" si="3"/>
        <v>0</v>
      </c>
    </row>
    <row r="77" spans="1:27" x14ac:dyDescent="0.35">
      <c r="A77" t="s">
        <v>19</v>
      </c>
      <c r="C77">
        <v>107001</v>
      </c>
      <c r="D77" t="s">
        <v>20</v>
      </c>
      <c r="E77" t="s">
        <v>4</v>
      </c>
      <c r="F77" t="s">
        <v>21</v>
      </c>
      <c r="G77">
        <v>2030</v>
      </c>
      <c r="H77" t="s">
        <v>22</v>
      </c>
      <c r="I77" t="s">
        <v>68</v>
      </c>
      <c r="J77" t="s">
        <v>69</v>
      </c>
      <c r="K77" t="s">
        <v>24</v>
      </c>
      <c r="L77" t="s">
        <v>25</v>
      </c>
      <c r="M77">
        <v>0</v>
      </c>
      <c r="N77">
        <v>0</v>
      </c>
      <c r="O77">
        <v>0</v>
      </c>
      <c r="P77">
        <v>0</v>
      </c>
      <c r="Q77">
        <v>0</v>
      </c>
      <c r="R77">
        <v>40543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40543</v>
      </c>
      <c r="Z77">
        <f t="shared" si="2"/>
        <v>40543</v>
      </c>
      <c r="AA77">
        <f t="shared" si="3"/>
        <v>0</v>
      </c>
    </row>
    <row r="78" spans="1:27" x14ac:dyDescent="0.35">
      <c r="A78" t="s">
        <v>19</v>
      </c>
      <c r="C78">
        <v>107001</v>
      </c>
      <c r="D78" t="s">
        <v>20</v>
      </c>
      <c r="E78" t="s">
        <v>4</v>
      </c>
      <c r="F78" t="s">
        <v>21</v>
      </c>
      <c r="G78">
        <v>2026</v>
      </c>
      <c r="H78" t="s">
        <v>22</v>
      </c>
      <c r="I78">
        <v>153012</v>
      </c>
      <c r="J78" t="s">
        <v>104</v>
      </c>
      <c r="K78" t="s">
        <v>33</v>
      </c>
      <c r="L78" t="s">
        <v>25</v>
      </c>
      <c r="M78">
        <v>0</v>
      </c>
      <c r="N78">
        <v>0</v>
      </c>
      <c r="O78">
        <v>0</v>
      </c>
      <c r="P78">
        <v>0</v>
      </c>
      <c r="Q78">
        <v>15393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15393</v>
      </c>
      <c r="Z78">
        <f t="shared" si="2"/>
        <v>15393</v>
      </c>
      <c r="AA78">
        <f t="shared" si="3"/>
        <v>0</v>
      </c>
    </row>
    <row r="79" spans="1:27" x14ac:dyDescent="0.35">
      <c r="A79" t="s">
        <v>19</v>
      </c>
      <c r="C79">
        <v>107001</v>
      </c>
      <c r="D79" t="s">
        <v>20</v>
      </c>
      <c r="E79" t="s">
        <v>4</v>
      </c>
      <c r="F79" t="s">
        <v>21</v>
      </c>
      <c r="G79">
        <v>2029</v>
      </c>
      <c r="H79" t="s">
        <v>22</v>
      </c>
      <c r="I79">
        <v>151002</v>
      </c>
      <c r="J79" t="s">
        <v>699</v>
      </c>
      <c r="K79" t="s">
        <v>301</v>
      </c>
      <c r="L79" t="s">
        <v>25</v>
      </c>
      <c r="M79">
        <v>0</v>
      </c>
      <c r="N79">
        <v>0</v>
      </c>
      <c r="O79">
        <v>0</v>
      </c>
      <c r="P79">
        <v>0</v>
      </c>
      <c r="Q79">
        <v>481451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481451</v>
      </c>
      <c r="Z79">
        <f t="shared" si="2"/>
        <v>481451</v>
      </c>
      <c r="AA79">
        <f t="shared" si="3"/>
        <v>0</v>
      </c>
    </row>
    <row r="80" spans="1:27" x14ac:dyDescent="0.35">
      <c r="A80" t="s">
        <v>19</v>
      </c>
      <c r="C80">
        <v>107001</v>
      </c>
      <c r="D80" t="s">
        <v>20</v>
      </c>
      <c r="E80" t="s">
        <v>4</v>
      </c>
      <c r="F80" t="s">
        <v>105</v>
      </c>
      <c r="G80">
        <v>2026</v>
      </c>
      <c r="H80" t="s">
        <v>22</v>
      </c>
      <c r="I80" t="s">
        <v>112</v>
      </c>
      <c r="J80" t="s">
        <v>113</v>
      </c>
      <c r="K80" t="s">
        <v>114</v>
      </c>
      <c r="L80" t="s">
        <v>25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64188</v>
      </c>
      <c r="U80">
        <v>0</v>
      </c>
      <c r="V80">
        <v>0</v>
      </c>
      <c r="W80">
        <v>0</v>
      </c>
      <c r="X80">
        <v>0</v>
      </c>
      <c r="Y80">
        <v>64188</v>
      </c>
      <c r="Z80">
        <f t="shared" si="2"/>
        <v>0</v>
      </c>
      <c r="AA80">
        <f t="shared" si="3"/>
        <v>64188</v>
      </c>
    </row>
    <row r="81" spans="1:27" x14ac:dyDescent="0.35">
      <c r="A81" t="s">
        <v>19</v>
      </c>
      <c r="C81">
        <v>107001</v>
      </c>
      <c r="D81" t="s">
        <v>20</v>
      </c>
      <c r="E81" t="s">
        <v>4</v>
      </c>
      <c r="F81" t="s">
        <v>105</v>
      </c>
      <c r="G81">
        <v>2026</v>
      </c>
      <c r="H81" t="s">
        <v>22</v>
      </c>
      <c r="I81" t="s">
        <v>156</v>
      </c>
      <c r="J81" t="s">
        <v>157</v>
      </c>
      <c r="K81" t="s">
        <v>24</v>
      </c>
      <c r="L81" t="s">
        <v>25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44369</v>
      </c>
      <c r="V81">
        <v>0</v>
      </c>
      <c r="W81">
        <v>0</v>
      </c>
      <c r="X81">
        <v>0</v>
      </c>
      <c r="Y81">
        <v>44369</v>
      </c>
      <c r="Z81">
        <f t="shared" si="2"/>
        <v>0</v>
      </c>
      <c r="AA81">
        <f t="shared" si="3"/>
        <v>44369</v>
      </c>
    </row>
    <row r="82" spans="1:27" x14ac:dyDescent="0.35">
      <c r="A82" t="s">
        <v>19</v>
      </c>
      <c r="C82">
        <v>107001</v>
      </c>
      <c r="D82" t="s">
        <v>20</v>
      </c>
      <c r="E82" t="s">
        <v>4</v>
      </c>
      <c r="F82" t="s">
        <v>105</v>
      </c>
      <c r="G82">
        <v>2026</v>
      </c>
      <c r="H82" t="s">
        <v>22</v>
      </c>
      <c r="I82" t="s">
        <v>716</v>
      </c>
      <c r="J82" t="s">
        <v>717</v>
      </c>
      <c r="K82" t="s">
        <v>24</v>
      </c>
      <c r="L82" t="s">
        <v>25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633434</v>
      </c>
      <c r="U82">
        <v>0</v>
      </c>
      <c r="V82">
        <v>0</v>
      </c>
      <c r="W82">
        <v>0</v>
      </c>
      <c r="X82">
        <v>0</v>
      </c>
      <c r="Y82">
        <v>633434</v>
      </c>
      <c r="Z82">
        <f t="shared" si="2"/>
        <v>0</v>
      </c>
      <c r="AA82">
        <f t="shared" si="3"/>
        <v>633434</v>
      </c>
    </row>
    <row r="83" spans="1:27" x14ac:dyDescent="0.35">
      <c r="A83" t="s">
        <v>19</v>
      </c>
      <c r="C83">
        <v>107001</v>
      </c>
      <c r="D83" t="s">
        <v>20</v>
      </c>
      <c r="E83" t="s">
        <v>4</v>
      </c>
      <c r="F83" t="s">
        <v>105</v>
      </c>
      <c r="G83">
        <v>2026</v>
      </c>
      <c r="H83" t="s">
        <v>22</v>
      </c>
      <c r="I83" t="s">
        <v>196</v>
      </c>
      <c r="J83" t="s">
        <v>197</v>
      </c>
      <c r="K83" t="s">
        <v>24</v>
      </c>
      <c r="L83" t="s">
        <v>25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82085</v>
      </c>
      <c r="V83">
        <v>19258</v>
      </c>
      <c r="W83">
        <v>0</v>
      </c>
      <c r="X83">
        <v>0</v>
      </c>
      <c r="Y83">
        <v>101343</v>
      </c>
      <c r="Z83">
        <f t="shared" si="2"/>
        <v>0</v>
      </c>
      <c r="AA83">
        <f t="shared" si="3"/>
        <v>101343</v>
      </c>
    </row>
    <row r="84" spans="1:27" x14ac:dyDescent="0.35">
      <c r="A84" t="s">
        <v>19</v>
      </c>
      <c r="C84">
        <v>107001</v>
      </c>
      <c r="D84" t="s">
        <v>20</v>
      </c>
      <c r="E84" t="s">
        <v>4</v>
      </c>
      <c r="F84" t="s">
        <v>105</v>
      </c>
      <c r="G84">
        <v>2026</v>
      </c>
      <c r="H84" t="s">
        <v>22</v>
      </c>
      <c r="I84" t="s">
        <v>115</v>
      </c>
      <c r="J84" t="s">
        <v>116</v>
      </c>
      <c r="K84" t="s">
        <v>24</v>
      </c>
      <c r="L84" t="s">
        <v>25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338957</v>
      </c>
      <c r="Y84">
        <v>338957</v>
      </c>
      <c r="Z84">
        <f t="shared" si="2"/>
        <v>0</v>
      </c>
      <c r="AA84">
        <f t="shared" si="3"/>
        <v>338957</v>
      </c>
    </row>
    <row r="85" spans="1:27" x14ac:dyDescent="0.35">
      <c r="A85" t="s">
        <v>19</v>
      </c>
      <c r="C85">
        <v>107001</v>
      </c>
      <c r="D85" t="s">
        <v>20</v>
      </c>
      <c r="E85" t="s">
        <v>4</v>
      </c>
      <c r="F85" t="s">
        <v>105</v>
      </c>
      <c r="G85">
        <v>2026</v>
      </c>
      <c r="H85" t="s">
        <v>22</v>
      </c>
      <c r="I85" t="s">
        <v>718</v>
      </c>
      <c r="J85" t="s">
        <v>719</v>
      </c>
      <c r="K85" t="s">
        <v>301</v>
      </c>
      <c r="L85" t="s">
        <v>25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2616565</v>
      </c>
      <c r="U85">
        <v>0</v>
      </c>
      <c r="V85">
        <v>0</v>
      </c>
      <c r="W85">
        <v>0</v>
      </c>
      <c r="X85">
        <v>0</v>
      </c>
      <c r="Y85">
        <v>2616565</v>
      </c>
      <c r="Z85">
        <f t="shared" si="2"/>
        <v>0</v>
      </c>
      <c r="AA85">
        <f t="shared" si="3"/>
        <v>2616565</v>
      </c>
    </row>
    <row r="86" spans="1:27" x14ac:dyDescent="0.35">
      <c r="A86" t="s">
        <v>19</v>
      </c>
      <c r="C86">
        <v>107001</v>
      </c>
      <c r="D86" t="s">
        <v>20</v>
      </c>
      <c r="E86" t="s">
        <v>4</v>
      </c>
      <c r="F86" t="s">
        <v>105</v>
      </c>
      <c r="G86">
        <v>2026</v>
      </c>
      <c r="H86" t="s">
        <v>22</v>
      </c>
      <c r="I86" t="s">
        <v>720</v>
      </c>
      <c r="J86" t="s">
        <v>721</v>
      </c>
      <c r="K86" t="s">
        <v>301</v>
      </c>
      <c r="L86" t="s">
        <v>25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152024</v>
      </c>
      <c r="Y86">
        <v>152024</v>
      </c>
      <c r="Z86">
        <f t="shared" si="2"/>
        <v>0</v>
      </c>
      <c r="AA86">
        <f t="shared" si="3"/>
        <v>152024</v>
      </c>
    </row>
    <row r="87" spans="1:27" x14ac:dyDescent="0.35">
      <c r="A87" t="s">
        <v>19</v>
      </c>
      <c r="C87">
        <v>107001</v>
      </c>
      <c r="D87" t="s">
        <v>20</v>
      </c>
      <c r="E87" t="s">
        <v>4</v>
      </c>
      <c r="F87" t="s">
        <v>105</v>
      </c>
      <c r="G87">
        <v>2026</v>
      </c>
      <c r="H87" t="s">
        <v>22</v>
      </c>
      <c r="I87" t="s">
        <v>267</v>
      </c>
      <c r="J87" t="s">
        <v>268</v>
      </c>
      <c r="K87" t="s">
        <v>24</v>
      </c>
      <c r="L87" t="s">
        <v>25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481156</v>
      </c>
      <c r="V87">
        <v>0</v>
      </c>
      <c r="W87">
        <v>0</v>
      </c>
      <c r="X87">
        <v>0</v>
      </c>
      <c r="Y87">
        <v>481156</v>
      </c>
      <c r="Z87">
        <f t="shared" si="2"/>
        <v>0</v>
      </c>
      <c r="AA87">
        <f t="shared" si="3"/>
        <v>481156</v>
      </c>
    </row>
    <row r="88" spans="1:27" x14ac:dyDescent="0.35">
      <c r="A88" t="s">
        <v>19</v>
      </c>
      <c r="C88">
        <v>107001</v>
      </c>
      <c r="D88" t="s">
        <v>20</v>
      </c>
      <c r="E88" t="s">
        <v>4</v>
      </c>
      <c r="F88" t="s">
        <v>105</v>
      </c>
      <c r="G88">
        <v>2026</v>
      </c>
      <c r="H88" t="s">
        <v>22</v>
      </c>
      <c r="I88" t="s">
        <v>186</v>
      </c>
      <c r="J88" t="s">
        <v>187</v>
      </c>
      <c r="K88" t="s">
        <v>24</v>
      </c>
      <c r="L88" t="s">
        <v>25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57718</v>
      </c>
      <c r="U88">
        <v>0</v>
      </c>
      <c r="V88">
        <v>0</v>
      </c>
      <c r="W88">
        <v>0</v>
      </c>
      <c r="X88">
        <v>0</v>
      </c>
      <c r="Y88">
        <v>57718</v>
      </c>
      <c r="Z88">
        <f t="shared" si="2"/>
        <v>0</v>
      </c>
      <c r="AA88">
        <f t="shared" si="3"/>
        <v>57718</v>
      </c>
    </row>
    <row r="89" spans="1:27" x14ac:dyDescent="0.35">
      <c r="A89" t="s">
        <v>19</v>
      </c>
      <c r="C89">
        <v>107001</v>
      </c>
      <c r="D89" t="s">
        <v>20</v>
      </c>
      <c r="E89" t="s">
        <v>4</v>
      </c>
      <c r="F89" t="s">
        <v>105</v>
      </c>
      <c r="G89">
        <v>2026</v>
      </c>
      <c r="H89" t="s">
        <v>22</v>
      </c>
      <c r="I89" t="s">
        <v>131</v>
      </c>
      <c r="J89" t="s">
        <v>132</v>
      </c>
      <c r="K89" t="s">
        <v>24</v>
      </c>
      <c r="L89" t="s">
        <v>25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126687</v>
      </c>
      <c r="U89">
        <v>0</v>
      </c>
      <c r="V89">
        <v>0</v>
      </c>
      <c r="W89">
        <v>0</v>
      </c>
      <c r="X89">
        <v>0</v>
      </c>
      <c r="Y89">
        <v>126687</v>
      </c>
      <c r="Z89">
        <f t="shared" si="2"/>
        <v>0</v>
      </c>
      <c r="AA89">
        <f t="shared" si="3"/>
        <v>126687</v>
      </c>
    </row>
    <row r="90" spans="1:27" x14ac:dyDescent="0.35">
      <c r="A90" t="s">
        <v>19</v>
      </c>
      <c r="C90">
        <v>107001</v>
      </c>
      <c r="D90" t="s">
        <v>20</v>
      </c>
      <c r="E90" t="s">
        <v>4</v>
      </c>
      <c r="F90" t="s">
        <v>105</v>
      </c>
      <c r="G90">
        <v>2026</v>
      </c>
      <c r="H90" t="s">
        <v>22</v>
      </c>
      <c r="I90" t="s">
        <v>133</v>
      </c>
      <c r="J90" t="s">
        <v>134</v>
      </c>
      <c r="K90" t="s">
        <v>24</v>
      </c>
      <c r="L90" t="s">
        <v>25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302701</v>
      </c>
      <c r="U90">
        <v>0</v>
      </c>
      <c r="V90">
        <v>0</v>
      </c>
      <c r="W90">
        <v>0</v>
      </c>
      <c r="X90">
        <v>0</v>
      </c>
      <c r="Y90">
        <v>302701</v>
      </c>
      <c r="Z90">
        <f t="shared" si="2"/>
        <v>0</v>
      </c>
      <c r="AA90">
        <f t="shared" si="3"/>
        <v>302701</v>
      </c>
    </row>
    <row r="91" spans="1:27" x14ac:dyDescent="0.35">
      <c r="A91" t="s">
        <v>19</v>
      </c>
      <c r="C91">
        <v>107001</v>
      </c>
      <c r="D91" t="s">
        <v>20</v>
      </c>
      <c r="E91" t="s">
        <v>4</v>
      </c>
      <c r="F91" t="s">
        <v>105</v>
      </c>
      <c r="G91">
        <v>2026</v>
      </c>
      <c r="H91" t="s">
        <v>22</v>
      </c>
      <c r="I91" t="s">
        <v>108</v>
      </c>
      <c r="J91" t="s">
        <v>109</v>
      </c>
      <c r="K91" t="s">
        <v>24</v>
      </c>
      <c r="L91" t="s">
        <v>25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114164</v>
      </c>
      <c r="T91">
        <v>0</v>
      </c>
      <c r="U91">
        <v>0</v>
      </c>
      <c r="V91">
        <v>0</v>
      </c>
      <c r="W91">
        <v>0</v>
      </c>
      <c r="X91">
        <v>0</v>
      </c>
      <c r="Y91">
        <v>114164</v>
      </c>
      <c r="Z91">
        <f t="shared" si="2"/>
        <v>0</v>
      </c>
      <c r="AA91">
        <f t="shared" si="3"/>
        <v>114164</v>
      </c>
    </row>
    <row r="92" spans="1:27" x14ac:dyDescent="0.35">
      <c r="A92" t="s">
        <v>19</v>
      </c>
      <c r="C92">
        <v>107001</v>
      </c>
      <c r="D92" t="s">
        <v>20</v>
      </c>
      <c r="E92" t="s">
        <v>4</v>
      </c>
      <c r="F92" t="s">
        <v>105</v>
      </c>
      <c r="G92">
        <v>2026</v>
      </c>
      <c r="H92" t="s">
        <v>22</v>
      </c>
      <c r="I92" t="s">
        <v>106</v>
      </c>
      <c r="J92" t="s">
        <v>107</v>
      </c>
      <c r="K92" t="s">
        <v>24</v>
      </c>
      <c r="L92" t="s">
        <v>25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331828</v>
      </c>
      <c r="T92">
        <v>0</v>
      </c>
      <c r="U92">
        <v>0</v>
      </c>
      <c r="V92">
        <v>0</v>
      </c>
      <c r="W92">
        <v>0</v>
      </c>
      <c r="X92">
        <v>0</v>
      </c>
      <c r="Y92">
        <v>331828</v>
      </c>
      <c r="Z92">
        <f t="shared" si="2"/>
        <v>0</v>
      </c>
      <c r="AA92">
        <f t="shared" si="3"/>
        <v>331828</v>
      </c>
    </row>
    <row r="93" spans="1:27" x14ac:dyDescent="0.35">
      <c r="A93" t="s">
        <v>19</v>
      </c>
      <c r="C93">
        <v>107001</v>
      </c>
      <c r="D93" t="s">
        <v>20</v>
      </c>
      <c r="E93" t="s">
        <v>4</v>
      </c>
      <c r="F93" t="s">
        <v>105</v>
      </c>
      <c r="G93">
        <v>2026</v>
      </c>
      <c r="H93" t="s">
        <v>22</v>
      </c>
      <c r="I93" t="s">
        <v>222</v>
      </c>
      <c r="J93" t="s">
        <v>223</v>
      </c>
      <c r="K93" t="s">
        <v>26</v>
      </c>
      <c r="L93" t="s">
        <v>25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506790</v>
      </c>
      <c r="T93">
        <v>0</v>
      </c>
      <c r="U93">
        <v>0</v>
      </c>
      <c r="V93">
        <v>0</v>
      </c>
      <c r="W93">
        <v>0</v>
      </c>
      <c r="X93">
        <v>0</v>
      </c>
      <c r="Y93">
        <v>506790</v>
      </c>
      <c r="Z93">
        <f t="shared" si="2"/>
        <v>0</v>
      </c>
      <c r="AA93">
        <f t="shared" si="3"/>
        <v>506790</v>
      </c>
    </row>
    <row r="94" spans="1:27" x14ac:dyDescent="0.35">
      <c r="A94" t="s">
        <v>19</v>
      </c>
      <c r="C94">
        <v>107001</v>
      </c>
      <c r="D94" t="s">
        <v>20</v>
      </c>
      <c r="E94" t="s">
        <v>4</v>
      </c>
      <c r="F94" t="s">
        <v>105</v>
      </c>
      <c r="G94">
        <v>2026</v>
      </c>
      <c r="H94" t="s">
        <v>22</v>
      </c>
      <c r="I94" t="s">
        <v>164</v>
      </c>
      <c r="J94" t="s">
        <v>165</v>
      </c>
      <c r="K94" t="s">
        <v>33</v>
      </c>
      <c r="L94" t="s">
        <v>25</v>
      </c>
      <c r="M94">
        <v>0</v>
      </c>
      <c r="N94">
        <v>0</v>
      </c>
      <c r="O94">
        <v>0</v>
      </c>
      <c r="P94">
        <v>0</v>
      </c>
      <c r="Q94">
        <v>0</v>
      </c>
      <c r="R94">
        <v>46944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46944</v>
      </c>
      <c r="Z94">
        <f t="shared" si="2"/>
        <v>0</v>
      </c>
      <c r="AA94">
        <f t="shared" si="3"/>
        <v>46944</v>
      </c>
    </row>
    <row r="95" spans="1:27" x14ac:dyDescent="0.35">
      <c r="A95" t="s">
        <v>19</v>
      </c>
      <c r="C95">
        <v>107001</v>
      </c>
      <c r="D95" t="s">
        <v>20</v>
      </c>
      <c r="E95" t="s">
        <v>4</v>
      </c>
      <c r="F95" t="s">
        <v>105</v>
      </c>
      <c r="G95">
        <v>2026</v>
      </c>
      <c r="H95" t="s">
        <v>22</v>
      </c>
      <c r="I95" t="s">
        <v>110</v>
      </c>
      <c r="J95" t="s">
        <v>111</v>
      </c>
      <c r="K95" t="s">
        <v>24</v>
      </c>
      <c r="L95" t="s">
        <v>25</v>
      </c>
      <c r="M95">
        <v>0</v>
      </c>
      <c r="N95">
        <v>0</v>
      </c>
      <c r="O95">
        <v>0</v>
      </c>
      <c r="P95">
        <v>0</v>
      </c>
      <c r="Q95">
        <v>0</v>
      </c>
      <c r="R95">
        <v>71733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71733</v>
      </c>
      <c r="Z95">
        <f t="shared" si="2"/>
        <v>0</v>
      </c>
      <c r="AA95">
        <f t="shared" si="3"/>
        <v>71733</v>
      </c>
    </row>
    <row r="96" spans="1:27" x14ac:dyDescent="0.35">
      <c r="A96" t="s">
        <v>19</v>
      </c>
      <c r="C96">
        <v>107001</v>
      </c>
      <c r="D96" t="s">
        <v>20</v>
      </c>
      <c r="E96" t="s">
        <v>4</v>
      </c>
      <c r="F96" t="s">
        <v>105</v>
      </c>
      <c r="G96">
        <v>2026</v>
      </c>
      <c r="H96" t="s">
        <v>22</v>
      </c>
      <c r="I96" t="s">
        <v>188</v>
      </c>
      <c r="J96" t="s">
        <v>189</v>
      </c>
      <c r="K96" t="s">
        <v>24</v>
      </c>
      <c r="L96" t="s">
        <v>25</v>
      </c>
      <c r="M96">
        <v>0</v>
      </c>
      <c r="N96">
        <v>0</v>
      </c>
      <c r="O96">
        <v>0</v>
      </c>
      <c r="P96">
        <v>0</v>
      </c>
      <c r="Q96">
        <v>0</v>
      </c>
      <c r="R96">
        <v>117062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117062</v>
      </c>
      <c r="Z96">
        <f t="shared" si="2"/>
        <v>0</v>
      </c>
      <c r="AA96">
        <f t="shared" si="3"/>
        <v>117062</v>
      </c>
    </row>
    <row r="97" spans="1:27" x14ac:dyDescent="0.35">
      <c r="A97" t="s">
        <v>19</v>
      </c>
      <c r="C97">
        <v>107001</v>
      </c>
      <c r="D97" t="s">
        <v>20</v>
      </c>
      <c r="E97" t="s">
        <v>4</v>
      </c>
      <c r="F97" t="s">
        <v>105</v>
      </c>
      <c r="G97">
        <v>2026</v>
      </c>
      <c r="H97" t="s">
        <v>22</v>
      </c>
      <c r="I97" t="s">
        <v>257</v>
      </c>
      <c r="J97" t="s">
        <v>258</v>
      </c>
      <c r="K97" t="s">
        <v>24</v>
      </c>
      <c r="L97" t="s">
        <v>25</v>
      </c>
      <c r="M97">
        <v>0</v>
      </c>
      <c r="N97">
        <v>0</v>
      </c>
      <c r="O97">
        <v>0</v>
      </c>
      <c r="P97">
        <v>0</v>
      </c>
      <c r="Q97">
        <v>0</v>
      </c>
      <c r="R97">
        <v>211145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211145</v>
      </c>
      <c r="Z97">
        <f t="shared" si="2"/>
        <v>0</v>
      </c>
      <c r="AA97">
        <f t="shared" si="3"/>
        <v>211145</v>
      </c>
    </row>
    <row r="98" spans="1:27" x14ac:dyDescent="0.35">
      <c r="A98" t="s">
        <v>19</v>
      </c>
      <c r="C98">
        <v>107001</v>
      </c>
      <c r="D98" t="s">
        <v>20</v>
      </c>
      <c r="E98" t="s">
        <v>4</v>
      </c>
      <c r="F98" t="s">
        <v>105</v>
      </c>
      <c r="G98">
        <v>2026</v>
      </c>
      <c r="H98" t="s">
        <v>22</v>
      </c>
      <c r="I98" t="s">
        <v>147</v>
      </c>
      <c r="J98" t="s">
        <v>148</v>
      </c>
      <c r="K98" t="s">
        <v>24</v>
      </c>
      <c r="L98" t="s">
        <v>25</v>
      </c>
      <c r="M98">
        <v>0</v>
      </c>
      <c r="N98">
        <v>0</v>
      </c>
      <c r="O98">
        <v>0</v>
      </c>
      <c r="P98">
        <v>0</v>
      </c>
      <c r="Q98">
        <v>0</v>
      </c>
      <c r="R98">
        <v>236026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236026</v>
      </c>
      <c r="Z98">
        <f t="shared" si="2"/>
        <v>0</v>
      </c>
      <c r="AA98">
        <f t="shared" si="3"/>
        <v>236026</v>
      </c>
    </row>
    <row r="99" spans="1:27" x14ac:dyDescent="0.35">
      <c r="A99" t="s">
        <v>19</v>
      </c>
      <c r="C99">
        <v>107001</v>
      </c>
      <c r="D99" t="s">
        <v>20</v>
      </c>
      <c r="E99" t="s">
        <v>4</v>
      </c>
      <c r="F99" t="s">
        <v>105</v>
      </c>
      <c r="G99">
        <v>2026</v>
      </c>
      <c r="H99" t="s">
        <v>22</v>
      </c>
      <c r="I99" t="s">
        <v>194</v>
      </c>
      <c r="J99" t="s">
        <v>195</v>
      </c>
      <c r="K99" t="s">
        <v>24</v>
      </c>
      <c r="L99" t="s">
        <v>25</v>
      </c>
      <c r="M99">
        <v>0</v>
      </c>
      <c r="N99">
        <v>0</v>
      </c>
      <c r="O99">
        <v>0</v>
      </c>
      <c r="P99">
        <v>0</v>
      </c>
      <c r="Q99">
        <v>0</v>
      </c>
      <c r="R99">
        <v>378668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378668</v>
      </c>
      <c r="Z99">
        <f t="shared" si="2"/>
        <v>0</v>
      </c>
      <c r="AA99">
        <f t="shared" si="3"/>
        <v>378668</v>
      </c>
    </row>
    <row r="100" spans="1:27" x14ac:dyDescent="0.35">
      <c r="A100" t="s">
        <v>19</v>
      </c>
      <c r="C100">
        <v>107001</v>
      </c>
      <c r="D100" t="s">
        <v>20</v>
      </c>
      <c r="E100" t="s">
        <v>4</v>
      </c>
      <c r="F100" t="s">
        <v>105</v>
      </c>
      <c r="G100">
        <v>2027</v>
      </c>
      <c r="H100" t="s">
        <v>22</v>
      </c>
      <c r="I100" t="s">
        <v>112</v>
      </c>
      <c r="J100" t="s">
        <v>113</v>
      </c>
      <c r="K100" t="s">
        <v>114</v>
      </c>
      <c r="L100" t="s">
        <v>25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64188</v>
      </c>
      <c r="U100">
        <v>0</v>
      </c>
      <c r="V100">
        <v>0</v>
      </c>
      <c r="W100">
        <v>0</v>
      </c>
      <c r="X100">
        <v>0</v>
      </c>
      <c r="Y100">
        <v>64188</v>
      </c>
      <c r="Z100">
        <f t="shared" si="2"/>
        <v>0</v>
      </c>
      <c r="AA100">
        <f t="shared" si="3"/>
        <v>64188</v>
      </c>
    </row>
    <row r="101" spans="1:27" x14ac:dyDescent="0.35">
      <c r="A101" t="s">
        <v>19</v>
      </c>
      <c r="C101">
        <v>107001</v>
      </c>
      <c r="D101" t="s">
        <v>20</v>
      </c>
      <c r="E101" t="s">
        <v>4</v>
      </c>
      <c r="F101" t="s">
        <v>105</v>
      </c>
      <c r="G101">
        <v>2027</v>
      </c>
      <c r="H101" t="s">
        <v>22</v>
      </c>
      <c r="I101" t="s">
        <v>156</v>
      </c>
      <c r="J101" t="s">
        <v>157</v>
      </c>
      <c r="K101" t="s">
        <v>24</v>
      </c>
      <c r="L101" t="s">
        <v>25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44369</v>
      </c>
      <c r="V101">
        <v>0</v>
      </c>
      <c r="W101">
        <v>0</v>
      </c>
      <c r="X101">
        <v>0</v>
      </c>
      <c r="Y101">
        <v>44369</v>
      </c>
      <c r="Z101">
        <f t="shared" si="2"/>
        <v>0</v>
      </c>
      <c r="AA101">
        <f t="shared" si="3"/>
        <v>44369</v>
      </c>
    </row>
    <row r="102" spans="1:27" x14ac:dyDescent="0.35">
      <c r="A102" t="s">
        <v>19</v>
      </c>
      <c r="C102">
        <v>107001</v>
      </c>
      <c r="D102" t="s">
        <v>20</v>
      </c>
      <c r="E102" t="s">
        <v>4</v>
      </c>
      <c r="F102" t="s">
        <v>105</v>
      </c>
      <c r="G102">
        <v>2027</v>
      </c>
      <c r="H102" t="s">
        <v>22</v>
      </c>
      <c r="I102" t="s">
        <v>115</v>
      </c>
      <c r="J102" t="s">
        <v>116</v>
      </c>
      <c r="K102" t="s">
        <v>24</v>
      </c>
      <c r="L102" t="s">
        <v>25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338957</v>
      </c>
      <c r="W102">
        <v>0</v>
      </c>
      <c r="X102">
        <v>0</v>
      </c>
      <c r="Y102">
        <v>338957</v>
      </c>
      <c r="Z102">
        <f t="shared" si="2"/>
        <v>0</v>
      </c>
      <c r="AA102">
        <f t="shared" si="3"/>
        <v>338957</v>
      </c>
    </row>
    <row r="103" spans="1:27" x14ac:dyDescent="0.35">
      <c r="A103" t="s">
        <v>19</v>
      </c>
      <c r="C103">
        <v>107001</v>
      </c>
      <c r="D103" t="s">
        <v>20</v>
      </c>
      <c r="E103" t="s">
        <v>4</v>
      </c>
      <c r="F103" t="s">
        <v>105</v>
      </c>
      <c r="G103">
        <v>2027</v>
      </c>
      <c r="H103" t="s">
        <v>22</v>
      </c>
      <c r="I103" t="s">
        <v>172</v>
      </c>
      <c r="J103" t="s">
        <v>173</v>
      </c>
      <c r="K103" t="s">
        <v>24</v>
      </c>
      <c r="L103" t="s">
        <v>25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159764</v>
      </c>
      <c r="U103">
        <v>0</v>
      </c>
      <c r="V103">
        <v>0</v>
      </c>
      <c r="W103">
        <v>0</v>
      </c>
      <c r="X103">
        <v>0</v>
      </c>
      <c r="Y103">
        <v>159764</v>
      </c>
      <c r="Z103">
        <f t="shared" si="2"/>
        <v>0</v>
      </c>
      <c r="AA103">
        <f t="shared" si="3"/>
        <v>159764</v>
      </c>
    </row>
    <row r="104" spans="1:27" x14ac:dyDescent="0.35">
      <c r="A104" t="s">
        <v>19</v>
      </c>
      <c r="C104">
        <v>107001</v>
      </c>
      <c r="D104" t="s">
        <v>20</v>
      </c>
      <c r="E104" t="s">
        <v>4</v>
      </c>
      <c r="F104" t="s">
        <v>105</v>
      </c>
      <c r="G104">
        <v>2027</v>
      </c>
      <c r="H104" t="s">
        <v>22</v>
      </c>
      <c r="I104" t="s">
        <v>722</v>
      </c>
      <c r="J104" t="s">
        <v>723</v>
      </c>
      <c r="K104" t="s">
        <v>24</v>
      </c>
      <c r="L104" t="s">
        <v>25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480306</v>
      </c>
      <c r="V104">
        <v>0</v>
      </c>
      <c r="W104">
        <v>0</v>
      </c>
      <c r="X104">
        <v>0</v>
      </c>
      <c r="Y104">
        <v>480306</v>
      </c>
      <c r="Z104">
        <f t="shared" si="2"/>
        <v>0</v>
      </c>
      <c r="AA104">
        <f t="shared" si="3"/>
        <v>480306</v>
      </c>
    </row>
    <row r="105" spans="1:27" x14ac:dyDescent="0.35">
      <c r="A105" t="s">
        <v>19</v>
      </c>
      <c r="C105">
        <v>107001</v>
      </c>
      <c r="D105" t="s">
        <v>20</v>
      </c>
      <c r="E105" t="s">
        <v>4</v>
      </c>
      <c r="F105" t="s">
        <v>105</v>
      </c>
      <c r="G105">
        <v>2027</v>
      </c>
      <c r="H105" t="s">
        <v>22</v>
      </c>
      <c r="I105" t="s">
        <v>724</v>
      </c>
      <c r="J105" t="s">
        <v>203</v>
      </c>
      <c r="K105" t="s">
        <v>26</v>
      </c>
      <c r="L105" t="s">
        <v>25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287142</v>
      </c>
      <c r="U105">
        <v>0</v>
      </c>
      <c r="V105">
        <v>0</v>
      </c>
      <c r="W105">
        <v>0</v>
      </c>
      <c r="X105">
        <v>0</v>
      </c>
      <c r="Y105">
        <v>287142</v>
      </c>
      <c r="Z105">
        <f t="shared" si="2"/>
        <v>0</v>
      </c>
      <c r="AA105">
        <f t="shared" si="3"/>
        <v>287142</v>
      </c>
    </row>
    <row r="106" spans="1:27" x14ac:dyDescent="0.35">
      <c r="A106" t="s">
        <v>19</v>
      </c>
      <c r="C106">
        <v>107001</v>
      </c>
      <c r="D106" t="s">
        <v>20</v>
      </c>
      <c r="E106" t="s">
        <v>4</v>
      </c>
      <c r="F106" t="s">
        <v>105</v>
      </c>
      <c r="G106">
        <v>2027</v>
      </c>
      <c r="H106" t="s">
        <v>22</v>
      </c>
      <c r="I106" t="s">
        <v>121</v>
      </c>
      <c r="J106" t="s">
        <v>122</v>
      </c>
      <c r="K106" t="s">
        <v>26</v>
      </c>
      <c r="L106" t="s">
        <v>25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304145</v>
      </c>
      <c r="W106">
        <v>0</v>
      </c>
      <c r="X106">
        <v>0</v>
      </c>
      <c r="Y106">
        <v>304145</v>
      </c>
      <c r="Z106">
        <f t="shared" si="2"/>
        <v>0</v>
      </c>
      <c r="AA106">
        <f t="shared" si="3"/>
        <v>304145</v>
      </c>
    </row>
    <row r="107" spans="1:27" x14ac:dyDescent="0.35">
      <c r="A107" t="s">
        <v>19</v>
      </c>
      <c r="C107">
        <v>107001</v>
      </c>
      <c r="D107" t="s">
        <v>20</v>
      </c>
      <c r="E107" t="s">
        <v>4</v>
      </c>
      <c r="F107" t="s">
        <v>105</v>
      </c>
      <c r="G107">
        <v>2027</v>
      </c>
      <c r="H107" t="s">
        <v>22</v>
      </c>
      <c r="I107" t="s">
        <v>725</v>
      </c>
      <c r="J107" t="s">
        <v>726</v>
      </c>
      <c r="K107" t="s">
        <v>24</v>
      </c>
      <c r="L107" t="s">
        <v>25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94587</v>
      </c>
      <c r="X107">
        <v>0</v>
      </c>
      <c r="Y107">
        <v>94587</v>
      </c>
      <c r="Z107">
        <f t="shared" si="2"/>
        <v>0</v>
      </c>
      <c r="AA107">
        <f t="shared" si="3"/>
        <v>94587</v>
      </c>
    </row>
    <row r="108" spans="1:27" x14ac:dyDescent="0.35">
      <c r="A108" t="s">
        <v>19</v>
      </c>
      <c r="C108">
        <v>107001</v>
      </c>
      <c r="D108" t="s">
        <v>20</v>
      </c>
      <c r="E108" t="s">
        <v>4</v>
      </c>
      <c r="F108" t="s">
        <v>105</v>
      </c>
      <c r="G108">
        <v>2027</v>
      </c>
      <c r="H108" t="s">
        <v>22</v>
      </c>
      <c r="I108" t="s">
        <v>727</v>
      </c>
      <c r="J108" t="s">
        <v>728</v>
      </c>
      <c r="K108" t="s">
        <v>26</v>
      </c>
      <c r="L108" t="s">
        <v>25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763629</v>
      </c>
      <c r="V108">
        <v>0</v>
      </c>
      <c r="W108">
        <v>0</v>
      </c>
      <c r="X108">
        <v>0</v>
      </c>
      <c r="Y108">
        <v>763629</v>
      </c>
      <c r="Z108">
        <f t="shared" si="2"/>
        <v>0</v>
      </c>
      <c r="AA108">
        <f t="shared" si="3"/>
        <v>763629</v>
      </c>
    </row>
    <row r="109" spans="1:27" x14ac:dyDescent="0.35">
      <c r="A109" t="s">
        <v>19</v>
      </c>
      <c r="C109">
        <v>107001</v>
      </c>
      <c r="D109" t="s">
        <v>20</v>
      </c>
      <c r="E109" t="s">
        <v>4</v>
      </c>
      <c r="F109" t="s">
        <v>105</v>
      </c>
      <c r="G109">
        <v>2027</v>
      </c>
      <c r="H109" t="s">
        <v>22</v>
      </c>
      <c r="I109" t="s">
        <v>729</v>
      </c>
      <c r="J109" t="s">
        <v>730</v>
      </c>
      <c r="K109" t="s">
        <v>26</v>
      </c>
      <c r="L109" t="s">
        <v>25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353013</v>
      </c>
      <c r="V109">
        <v>0</v>
      </c>
      <c r="W109">
        <v>0</v>
      </c>
      <c r="X109">
        <v>0</v>
      </c>
      <c r="Y109">
        <v>353013</v>
      </c>
      <c r="Z109">
        <f t="shared" si="2"/>
        <v>0</v>
      </c>
      <c r="AA109">
        <f t="shared" si="3"/>
        <v>353013</v>
      </c>
    </row>
    <row r="110" spans="1:27" x14ac:dyDescent="0.35">
      <c r="A110" t="s">
        <v>19</v>
      </c>
      <c r="C110">
        <v>107001</v>
      </c>
      <c r="D110" t="s">
        <v>20</v>
      </c>
      <c r="E110" t="s">
        <v>4</v>
      </c>
      <c r="F110" t="s">
        <v>105</v>
      </c>
      <c r="G110">
        <v>2027</v>
      </c>
      <c r="H110" t="s">
        <v>22</v>
      </c>
      <c r="I110" t="s">
        <v>127</v>
      </c>
      <c r="J110" t="s">
        <v>128</v>
      </c>
      <c r="K110" t="s">
        <v>24</v>
      </c>
      <c r="L110" t="s">
        <v>25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137767</v>
      </c>
      <c r="V110">
        <v>0</v>
      </c>
      <c r="W110">
        <v>0</v>
      </c>
      <c r="X110">
        <v>0</v>
      </c>
      <c r="Y110">
        <v>137767</v>
      </c>
      <c r="Z110">
        <f t="shared" si="2"/>
        <v>0</v>
      </c>
      <c r="AA110">
        <f t="shared" si="3"/>
        <v>137767</v>
      </c>
    </row>
    <row r="111" spans="1:27" x14ac:dyDescent="0.35">
      <c r="A111" t="s">
        <v>19</v>
      </c>
      <c r="C111">
        <v>107001</v>
      </c>
      <c r="D111" t="s">
        <v>20</v>
      </c>
      <c r="E111" t="s">
        <v>4</v>
      </c>
      <c r="F111" t="s">
        <v>105</v>
      </c>
      <c r="G111">
        <v>2027</v>
      </c>
      <c r="H111" t="s">
        <v>22</v>
      </c>
      <c r="I111" t="s">
        <v>731</v>
      </c>
      <c r="J111" t="s">
        <v>732</v>
      </c>
      <c r="K111" t="s">
        <v>26</v>
      </c>
      <c r="L111" t="s">
        <v>25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419988</v>
      </c>
      <c r="W111">
        <v>0</v>
      </c>
      <c r="X111">
        <v>0</v>
      </c>
      <c r="Y111">
        <v>419988</v>
      </c>
      <c r="Z111">
        <f t="shared" si="2"/>
        <v>0</v>
      </c>
      <c r="AA111">
        <f t="shared" si="3"/>
        <v>419988</v>
      </c>
    </row>
    <row r="112" spans="1:27" x14ac:dyDescent="0.35">
      <c r="A112" t="s">
        <v>19</v>
      </c>
      <c r="C112">
        <v>107001</v>
      </c>
      <c r="D112" t="s">
        <v>20</v>
      </c>
      <c r="E112" t="s">
        <v>4</v>
      </c>
      <c r="F112" t="s">
        <v>105</v>
      </c>
      <c r="G112">
        <v>2027</v>
      </c>
      <c r="H112" t="s">
        <v>22</v>
      </c>
      <c r="I112" t="s">
        <v>186</v>
      </c>
      <c r="J112" t="s">
        <v>187</v>
      </c>
      <c r="K112" t="s">
        <v>24</v>
      </c>
      <c r="L112" t="s">
        <v>25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57718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57718</v>
      </c>
      <c r="Z112">
        <f t="shared" si="2"/>
        <v>0</v>
      </c>
      <c r="AA112">
        <f t="shared" si="3"/>
        <v>57718</v>
      </c>
    </row>
    <row r="113" spans="1:27" x14ac:dyDescent="0.35">
      <c r="A113" t="s">
        <v>19</v>
      </c>
      <c r="C113">
        <v>107001</v>
      </c>
      <c r="D113" t="s">
        <v>20</v>
      </c>
      <c r="E113" t="s">
        <v>4</v>
      </c>
      <c r="F113" t="s">
        <v>105</v>
      </c>
      <c r="G113">
        <v>2027</v>
      </c>
      <c r="H113" t="s">
        <v>22</v>
      </c>
      <c r="I113" t="s">
        <v>106</v>
      </c>
      <c r="J113" t="s">
        <v>107</v>
      </c>
      <c r="K113" t="s">
        <v>24</v>
      </c>
      <c r="L113" t="s">
        <v>25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341782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341782</v>
      </c>
      <c r="Z113">
        <f t="shared" si="2"/>
        <v>0</v>
      </c>
      <c r="AA113">
        <f t="shared" si="3"/>
        <v>341782</v>
      </c>
    </row>
    <row r="114" spans="1:27" x14ac:dyDescent="0.35">
      <c r="A114" t="s">
        <v>19</v>
      </c>
      <c r="C114">
        <v>107001</v>
      </c>
      <c r="D114" t="s">
        <v>20</v>
      </c>
      <c r="E114" t="s">
        <v>4</v>
      </c>
      <c r="F114" t="s">
        <v>105</v>
      </c>
      <c r="G114">
        <v>2027</v>
      </c>
      <c r="H114" t="s">
        <v>22</v>
      </c>
      <c r="I114" t="s">
        <v>194</v>
      </c>
      <c r="J114" t="s">
        <v>195</v>
      </c>
      <c r="K114" t="s">
        <v>24</v>
      </c>
      <c r="L114" t="s">
        <v>25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390213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390213</v>
      </c>
      <c r="Z114">
        <f t="shared" si="2"/>
        <v>0</v>
      </c>
      <c r="AA114">
        <f t="shared" si="3"/>
        <v>390213</v>
      </c>
    </row>
    <row r="115" spans="1:27" x14ac:dyDescent="0.35">
      <c r="A115" t="s">
        <v>19</v>
      </c>
      <c r="C115">
        <v>107001</v>
      </c>
      <c r="D115" t="s">
        <v>20</v>
      </c>
      <c r="E115" t="s">
        <v>4</v>
      </c>
      <c r="F115" t="s">
        <v>105</v>
      </c>
      <c r="G115">
        <v>2027</v>
      </c>
      <c r="H115" t="s">
        <v>22</v>
      </c>
      <c r="I115" t="s">
        <v>733</v>
      </c>
      <c r="J115" t="s">
        <v>734</v>
      </c>
      <c r="K115" t="s">
        <v>24</v>
      </c>
      <c r="L115" t="s">
        <v>25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1174889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1174889</v>
      </c>
      <c r="Z115">
        <f t="shared" si="2"/>
        <v>0</v>
      </c>
      <c r="AA115">
        <f t="shared" si="3"/>
        <v>1174889</v>
      </c>
    </row>
    <row r="116" spans="1:27" x14ac:dyDescent="0.35">
      <c r="A116" t="s">
        <v>19</v>
      </c>
      <c r="C116">
        <v>107001</v>
      </c>
      <c r="D116" t="s">
        <v>20</v>
      </c>
      <c r="E116" t="s">
        <v>4</v>
      </c>
      <c r="F116" t="s">
        <v>105</v>
      </c>
      <c r="G116">
        <v>2027</v>
      </c>
      <c r="H116" t="s">
        <v>22</v>
      </c>
      <c r="I116" t="s">
        <v>164</v>
      </c>
      <c r="J116" t="s">
        <v>165</v>
      </c>
      <c r="K116" t="s">
        <v>33</v>
      </c>
      <c r="L116" t="s">
        <v>25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50279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50279</v>
      </c>
      <c r="Z116">
        <f t="shared" si="2"/>
        <v>0</v>
      </c>
      <c r="AA116">
        <f t="shared" si="3"/>
        <v>50279</v>
      </c>
    </row>
    <row r="117" spans="1:27" x14ac:dyDescent="0.35">
      <c r="A117" t="s">
        <v>19</v>
      </c>
      <c r="C117">
        <v>107001</v>
      </c>
      <c r="D117" t="s">
        <v>20</v>
      </c>
      <c r="E117" t="s">
        <v>4</v>
      </c>
      <c r="F117" t="s">
        <v>105</v>
      </c>
      <c r="G117">
        <v>2027</v>
      </c>
      <c r="H117" t="s">
        <v>22</v>
      </c>
      <c r="I117" t="s">
        <v>110</v>
      </c>
      <c r="J117" t="s">
        <v>111</v>
      </c>
      <c r="K117" t="s">
        <v>24</v>
      </c>
      <c r="L117" t="s">
        <v>25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71733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71733</v>
      </c>
      <c r="Z117">
        <f t="shared" si="2"/>
        <v>0</v>
      </c>
      <c r="AA117">
        <f t="shared" si="3"/>
        <v>71733</v>
      </c>
    </row>
    <row r="118" spans="1:27" x14ac:dyDescent="0.35">
      <c r="A118" t="s">
        <v>19</v>
      </c>
      <c r="C118">
        <v>107001</v>
      </c>
      <c r="D118" t="s">
        <v>20</v>
      </c>
      <c r="E118" t="s">
        <v>4</v>
      </c>
      <c r="F118" t="s">
        <v>105</v>
      </c>
      <c r="G118">
        <v>2027</v>
      </c>
      <c r="H118" t="s">
        <v>22</v>
      </c>
      <c r="I118" t="s">
        <v>257</v>
      </c>
      <c r="J118" t="s">
        <v>258</v>
      </c>
      <c r="K118" t="s">
        <v>24</v>
      </c>
      <c r="L118" t="s">
        <v>25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211145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211145</v>
      </c>
      <c r="Z118">
        <f t="shared" si="2"/>
        <v>0</v>
      </c>
      <c r="AA118">
        <f t="shared" si="3"/>
        <v>211145</v>
      </c>
    </row>
    <row r="119" spans="1:27" x14ac:dyDescent="0.35">
      <c r="A119" t="s">
        <v>19</v>
      </c>
      <c r="C119">
        <v>107001</v>
      </c>
      <c r="D119" t="s">
        <v>20</v>
      </c>
      <c r="E119" t="s">
        <v>4</v>
      </c>
      <c r="F119" t="s">
        <v>105</v>
      </c>
      <c r="G119">
        <v>2027</v>
      </c>
      <c r="H119" t="s">
        <v>22</v>
      </c>
      <c r="I119" t="s">
        <v>147</v>
      </c>
      <c r="J119" t="s">
        <v>148</v>
      </c>
      <c r="K119" t="s">
        <v>24</v>
      </c>
      <c r="L119" t="s">
        <v>25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237052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237052</v>
      </c>
      <c r="Z119">
        <f t="shared" si="2"/>
        <v>0</v>
      </c>
      <c r="AA119">
        <f t="shared" si="3"/>
        <v>237052</v>
      </c>
    </row>
    <row r="120" spans="1:27" x14ac:dyDescent="0.35">
      <c r="A120" t="s">
        <v>19</v>
      </c>
      <c r="C120">
        <v>107001</v>
      </c>
      <c r="D120" t="s">
        <v>20</v>
      </c>
      <c r="E120" t="s">
        <v>4</v>
      </c>
      <c r="F120" t="s">
        <v>105</v>
      </c>
      <c r="G120">
        <v>2027</v>
      </c>
      <c r="H120" t="s">
        <v>22</v>
      </c>
      <c r="I120" t="s">
        <v>267</v>
      </c>
      <c r="J120" t="s">
        <v>268</v>
      </c>
      <c r="K120" t="s">
        <v>24</v>
      </c>
      <c r="L120" t="s">
        <v>25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422289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422289</v>
      </c>
      <c r="Z120">
        <f t="shared" si="2"/>
        <v>0</v>
      </c>
      <c r="AA120">
        <f t="shared" si="3"/>
        <v>422289</v>
      </c>
    </row>
    <row r="121" spans="1:27" x14ac:dyDescent="0.35">
      <c r="A121" t="s">
        <v>19</v>
      </c>
      <c r="C121">
        <v>107001</v>
      </c>
      <c r="D121" t="s">
        <v>20</v>
      </c>
      <c r="E121" t="s">
        <v>4</v>
      </c>
      <c r="F121" t="s">
        <v>105</v>
      </c>
      <c r="G121">
        <v>2028</v>
      </c>
      <c r="H121" t="s">
        <v>22</v>
      </c>
      <c r="I121" t="s">
        <v>112</v>
      </c>
      <c r="J121" t="s">
        <v>113</v>
      </c>
      <c r="K121" t="s">
        <v>114</v>
      </c>
      <c r="L121" t="s">
        <v>25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64188</v>
      </c>
      <c r="U121">
        <v>0</v>
      </c>
      <c r="V121">
        <v>0</v>
      </c>
      <c r="W121">
        <v>0</v>
      </c>
      <c r="X121">
        <v>0</v>
      </c>
      <c r="Y121">
        <v>64188</v>
      </c>
      <c r="Z121">
        <f t="shared" si="2"/>
        <v>0</v>
      </c>
      <c r="AA121">
        <f t="shared" si="3"/>
        <v>64188</v>
      </c>
    </row>
    <row r="122" spans="1:27" x14ac:dyDescent="0.35">
      <c r="A122" t="s">
        <v>19</v>
      </c>
      <c r="C122">
        <v>107001</v>
      </c>
      <c r="D122" t="s">
        <v>20</v>
      </c>
      <c r="E122" t="s">
        <v>4</v>
      </c>
      <c r="F122" t="s">
        <v>105</v>
      </c>
      <c r="G122">
        <v>2028</v>
      </c>
      <c r="H122" t="s">
        <v>22</v>
      </c>
      <c r="I122" t="s">
        <v>735</v>
      </c>
      <c r="J122" t="s">
        <v>736</v>
      </c>
      <c r="K122" t="s">
        <v>24</v>
      </c>
      <c r="L122" t="s">
        <v>25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276177</v>
      </c>
      <c r="V122">
        <v>0</v>
      </c>
      <c r="W122">
        <v>0</v>
      </c>
      <c r="X122">
        <v>0</v>
      </c>
      <c r="Y122">
        <v>276177</v>
      </c>
      <c r="Z122">
        <f t="shared" si="2"/>
        <v>0</v>
      </c>
      <c r="AA122">
        <f t="shared" si="3"/>
        <v>276177</v>
      </c>
    </row>
    <row r="123" spans="1:27" x14ac:dyDescent="0.35">
      <c r="A123" t="s">
        <v>19</v>
      </c>
      <c r="C123">
        <v>107001</v>
      </c>
      <c r="D123" t="s">
        <v>20</v>
      </c>
      <c r="E123" t="s">
        <v>4</v>
      </c>
      <c r="F123" t="s">
        <v>105</v>
      </c>
      <c r="G123">
        <v>2028</v>
      </c>
      <c r="H123" t="s">
        <v>22</v>
      </c>
      <c r="I123" t="s">
        <v>156</v>
      </c>
      <c r="J123" t="s">
        <v>157</v>
      </c>
      <c r="K123" t="s">
        <v>24</v>
      </c>
      <c r="L123" t="s">
        <v>25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44369</v>
      </c>
      <c r="V123">
        <v>0</v>
      </c>
      <c r="W123">
        <v>0</v>
      </c>
      <c r="X123">
        <v>0</v>
      </c>
      <c r="Y123">
        <v>44369</v>
      </c>
      <c r="Z123">
        <f t="shared" si="2"/>
        <v>0</v>
      </c>
      <c r="AA123">
        <f t="shared" si="3"/>
        <v>44369</v>
      </c>
    </row>
    <row r="124" spans="1:27" x14ac:dyDescent="0.35">
      <c r="A124" t="s">
        <v>19</v>
      </c>
      <c r="C124">
        <v>107001</v>
      </c>
      <c r="D124" t="s">
        <v>20</v>
      </c>
      <c r="E124" t="s">
        <v>4</v>
      </c>
      <c r="F124" t="s">
        <v>105</v>
      </c>
      <c r="G124">
        <v>2028</v>
      </c>
      <c r="H124" t="s">
        <v>22</v>
      </c>
      <c r="I124" t="s">
        <v>115</v>
      </c>
      <c r="J124" t="s">
        <v>116</v>
      </c>
      <c r="K124" t="s">
        <v>24</v>
      </c>
      <c r="L124" t="s">
        <v>25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338957</v>
      </c>
      <c r="W124">
        <v>0</v>
      </c>
      <c r="X124">
        <v>0</v>
      </c>
      <c r="Y124">
        <v>338957</v>
      </c>
      <c r="Z124">
        <f t="shared" si="2"/>
        <v>0</v>
      </c>
      <c r="AA124">
        <f t="shared" si="3"/>
        <v>338957</v>
      </c>
    </row>
    <row r="125" spans="1:27" x14ac:dyDescent="0.35">
      <c r="A125" t="s">
        <v>19</v>
      </c>
      <c r="C125">
        <v>107001</v>
      </c>
      <c r="D125" t="s">
        <v>20</v>
      </c>
      <c r="E125" t="s">
        <v>4</v>
      </c>
      <c r="F125" t="s">
        <v>105</v>
      </c>
      <c r="G125">
        <v>2028</v>
      </c>
      <c r="H125" t="s">
        <v>22</v>
      </c>
      <c r="I125" t="s">
        <v>251</v>
      </c>
      <c r="J125" t="s">
        <v>252</v>
      </c>
      <c r="K125" t="s">
        <v>24</v>
      </c>
      <c r="L125" t="s">
        <v>25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156239</v>
      </c>
      <c r="U125">
        <v>0</v>
      </c>
      <c r="V125">
        <v>0</v>
      </c>
      <c r="W125">
        <v>0</v>
      </c>
      <c r="X125">
        <v>0</v>
      </c>
      <c r="Y125">
        <v>156239</v>
      </c>
      <c r="Z125">
        <f t="shared" si="2"/>
        <v>0</v>
      </c>
      <c r="AA125">
        <f t="shared" si="3"/>
        <v>156239</v>
      </c>
    </row>
    <row r="126" spans="1:27" x14ac:dyDescent="0.35">
      <c r="A126" t="s">
        <v>19</v>
      </c>
      <c r="C126">
        <v>107001</v>
      </c>
      <c r="D126" t="s">
        <v>20</v>
      </c>
      <c r="E126" t="s">
        <v>4</v>
      </c>
      <c r="F126" t="s">
        <v>105</v>
      </c>
      <c r="G126">
        <v>2028</v>
      </c>
      <c r="H126" t="s">
        <v>22</v>
      </c>
      <c r="I126" t="s">
        <v>188</v>
      </c>
      <c r="J126" t="s">
        <v>189</v>
      </c>
      <c r="K126" t="s">
        <v>24</v>
      </c>
      <c r="L126" t="s">
        <v>25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123856</v>
      </c>
      <c r="U126">
        <v>0</v>
      </c>
      <c r="V126">
        <v>0</v>
      </c>
      <c r="W126">
        <v>0</v>
      </c>
      <c r="X126">
        <v>0</v>
      </c>
      <c r="Y126">
        <v>123856</v>
      </c>
      <c r="Z126">
        <f t="shared" si="2"/>
        <v>0</v>
      </c>
      <c r="AA126">
        <f t="shared" si="3"/>
        <v>123856</v>
      </c>
    </row>
    <row r="127" spans="1:27" x14ac:dyDescent="0.35">
      <c r="A127" t="s">
        <v>19</v>
      </c>
      <c r="C127">
        <v>107001</v>
      </c>
      <c r="D127" t="s">
        <v>20</v>
      </c>
      <c r="E127" t="s">
        <v>4</v>
      </c>
      <c r="F127" t="s">
        <v>105</v>
      </c>
      <c r="G127">
        <v>2028</v>
      </c>
      <c r="H127" t="s">
        <v>22</v>
      </c>
      <c r="I127" t="s">
        <v>737</v>
      </c>
      <c r="J127" t="s">
        <v>738</v>
      </c>
      <c r="K127" t="s">
        <v>45</v>
      </c>
      <c r="L127" t="s">
        <v>25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422289</v>
      </c>
      <c r="U127">
        <v>0</v>
      </c>
      <c r="V127">
        <v>0</v>
      </c>
      <c r="W127">
        <v>0</v>
      </c>
      <c r="X127">
        <v>0</v>
      </c>
      <c r="Y127">
        <v>422289</v>
      </c>
      <c r="Z127">
        <f t="shared" si="2"/>
        <v>0</v>
      </c>
      <c r="AA127">
        <f t="shared" si="3"/>
        <v>422289</v>
      </c>
    </row>
    <row r="128" spans="1:27" x14ac:dyDescent="0.35">
      <c r="A128" t="s">
        <v>19</v>
      </c>
      <c r="C128">
        <v>107001</v>
      </c>
      <c r="D128" t="s">
        <v>20</v>
      </c>
      <c r="E128" t="s">
        <v>4</v>
      </c>
      <c r="F128" t="s">
        <v>105</v>
      </c>
      <c r="G128">
        <v>2028</v>
      </c>
      <c r="H128" t="s">
        <v>22</v>
      </c>
      <c r="I128" t="s">
        <v>186</v>
      </c>
      <c r="J128" t="s">
        <v>187</v>
      </c>
      <c r="K128" t="s">
        <v>24</v>
      </c>
      <c r="L128" t="s">
        <v>25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57718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57718</v>
      </c>
      <c r="Z128">
        <f t="shared" si="2"/>
        <v>0</v>
      </c>
      <c r="AA128">
        <f t="shared" si="3"/>
        <v>57718</v>
      </c>
    </row>
    <row r="129" spans="1:27" x14ac:dyDescent="0.35">
      <c r="A129" t="s">
        <v>19</v>
      </c>
      <c r="C129">
        <v>107001</v>
      </c>
      <c r="D129" t="s">
        <v>20</v>
      </c>
      <c r="E129" t="s">
        <v>4</v>
      </c>
      <c r="F129" t="s">
        <v>105</v>
      </c>
      <c r="G129">
        <v>2028</v>
      </c>
      <c r="H129" t="s">
        <v>22</v>
      </c>
      <c r="I129" t="s">
        <v>147</v>
      </c>
      <c r="J129" t="s">
        <v>148</v>
      </c>
      <c r="K129" t="s">
        <v>24</v>
      </c>
      <c r="L129" t="s">
        <v>25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242183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242183</v>
      </c>
      <c r="Z129">
        <f t="shared" si="2"/>
        <v>0</v>
      </c>
      <c r="AA129">
        <f t="shared" si="3"/>
        <v>242183</v>
      </c>
    </row>
    <row r="130" spans="1:27" x14ac:dyDescent="0.35">
      <c r="A130" t="s">
        <v>19</v>
      </c>
      <c r="C130">
        <v>107001</v>
      </c>
      <c r="D130" t="s">
        <v>20</v>
      </c>
      <c r="E130" t="s">
        <v>4</v>
      </c>
      <c r="F130" t="s">
        <v>105</v>
      </c>
      <c r="G130">
        <v>2028</v>
      </c>
      <c r="H130" t="s">
        <v>22</v>
      </c>
      <c r="I130" t="s">
        <v>106</v>
      </c>
      <c r="J130" t="s">
        <v>107</v>
      </c>
      <c r="K130" t="s">
        <v>24</v>
      </c>
      <c r="L130" t="s">
        <v>25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352034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352034</v>
      </c>
      <c r="Z130">
        <f t="shared" si="2"/>
        <v>0</v>
      </c>
      <c r="AA130">
        <f t="shared" si="3"/>
        <v>352034</v>
      </c>
    </row>
    <row r="131" spans="1:27" x14ac:dyDescent="0.35">
      <c r="A131" t="s">
        <v>19</v>
      </c>
      <c r="C131">
        <v>107001</v>
      </c>
      <c r="D131" t="s">
        <v>20</v>
      </c>
      <c r="E131" t="s">
        <v>4</v>
      </c>
      <c r="F131" t="s">
        <v>105</v>
      </c>
      <c r="G131">
        <v>2028</v>
      </c>
      <c r="H131" t="s">
        <v>22</v>
      </c>
      <c r="I131" t="s">
        <v>739</v>
      </c>
      <c r="J131" t="s">
        <v>740</v>
      </c>
      <c r="K131" t="s">
        <v>24</v>
      </c>
      <c r="L131" t="s">
        <v>25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675662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675662</v>
      </c>
      <c r="Z131">
        <f t="shared" ref="Z131:Z194" si="4">$Y131*IF($E131="Fixed",0.75,1)*IF(LEFT($F131,4)="0311",1,IF(LEFT($F131,4)="0301",0.403176412,0))</f>
        <v>0</v>
      </c>
      <c r="AA131">
        <f t="shared" ref="AA131:AA194" si="5">$Y131*IF($E131="Fixed",0.75,1)*IF(LEFT($F131,4)="0311",0,IF(LEFT($F131,4)="0301",1-0.403176412,1))</f>
        <v>675662</v>
      </c>
    </row>
    <row r="132" spans="1:27" x14ac:dyDescent="0.35">
      <c r="A132" t="s">
        <v>19</v>
      </c>
      <c r="C132">
        <v>107001</v>
      </c>
      <c r="D132" t="s">
        <v>20</v>
      </c>
      <c r="E132" t="s">
        <v>4</v>
      </c>
      <c r="F132" t="s">
        <v>105</v>
      </c>
      <c r="G132">
        <v>2028</v>
      </c>
      <c r="H132" t="s">
        <v>22</v>
      </c>
      <c r="I132" t="s">
        <v>741</v>
      </c>
      <c r="J132" t="s">
        <v>742</v>
      </c>
      <c r="K132" t="s">
        <v>26</v>
      </c>
      <c r="L132" t="s">
        <v>25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320921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320921</v>
      </c>
      <c r="Z132">
        <f t="shared" si="4"/>
        <v>0</v>
      </c>
      <c r="AA132">
        <f t="shared" si="5"/>
        <v>320921</v>
      </c>
    </row>
    <row r="133" spans="1:27" x14ac:dyDescent="0.35">
      <c r="A133" t="s">
        <v>19</v>
      </c>
      <c r="C133">
        <v>107001</v>
      </c>
      <c r="D133" t="s">
        <v>20</v>
      </c>
      <c r="E133" t="s">
        <v>4</v>
      </c>
      <c r="F133" t="s">
        <v>105</v>
      </c>
      <c r="G133">
        <v>2028</v>
      </c>
      <c r="H133" t="s">
        <v>22</v>
      </c>
      <c r="I133" t="s">
        <v>194</v>
      </c>
      <c r="J133" t="s">
        <v>195</v>
      </c>
      <c r="K133" t="s">
        <v>24</v>
      </c>
      <c r="L133" t="s">
        <v>25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401757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401757</v>
      </c>
      <c r="Z133">
        <f t="shared" si="4"/>
        <v>0</v>
      </c>
      <c r="AA133">
        <f t="shared" si="5"/>
        <v>401757</v>
      </c>
    </row>
    <row r="134" spans="1:27" x14ac:dyDescent="0.35">
      <c r="A134" t="s">
        <v>19</v>
      </c>
      <c r="C134">
        <v>107001</v>
      </c>
      <c r="D134" t="s">
        <v>20</v>
      </c>
      <c r="E134" t="s">
        <v>4</v>
      </c>
      <c r="F134" t="s">
        <v>105</v>
      </c>
      <c r="G134">
        <v>2029</v>
      </c>
      <c r="H134" t="s">
        <v>22</v>
      </c>
      <c r="I134" t="s">
        <v>115</v>
      </c>
      <c r="J134" t="s">
        <v>116</v>
      </c>
      <c r="K134" t="s">
        <v>24</v>
      </c>
      <c r="L134" t="s">
        <v>25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338957</v>
      </c>
      <c r="V134">
        <v>0</v>
      </c>
      <c r="W134">
        <v>0</v>
      </c>
      <c r="X134">
        <v>0</v>
      </c>
      <c r="Y134">
        <v>338957</v>
      </c>
      <c r="Z134">
        <f t="shared" si="4"/>
        <v>0</v>
      </c>
      <c r="AA134">
        <f t="shared" si="5"/>
        <v>338957</v>
      </c>
    </row>
    <row r="135" spans="1:27" x14ac:dyDescent="0.35">
      <c r="A135" t="s">
        <v>19</v>
      </c>
      <c r="C135">
        <v>107001</v>
      </c>
      <c r="D135" t="s">
        <v>20</v>
      </c>
      <c r="E135" t="s">
        <v>4</v>
      </c>
      <c r="F135" t="s">
        <v>105</v>
      </c>
      <c r="G135">
        <v>2029</v>
      </c>
      <c r="H135" t="s">
        <v>22</v>
      </c>
      <c r="I135" t="s">
        <v>119</v>
      </c>
      <c r="J135" t="s">
        <v>120</v>
      </c>
      <c r="K135" t="s">
        <v>26</v>
      </c>
      <c r="L135" t="s">
        <v>25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137264</v>
      </c>
      <c r="X135">
        <v>0</v>
      </c>
      <c r="Y135">
        <v>137264</v>
      </c>
      <c r="Z135">
        <f t="shared" si="4"/>
        <v>0</v>
      </c>
      <c r="AA135">
        <f t="shared" si="5"/>
        <v>137264</v>
      </c>
    </row>
    <row r="136" spans="1:27" x14ac:dyDescent="0.35">
      <c r="A136" t="s">
        <v>19</v>
      </c>
      <c r="C136">
        <v>107001</v>
      </c>
      <c r="D136" t="s">
        <v>20</v>
      </c>
      <c r="E136" t="s">
        <v>4</v>
      </c>
      <c r="F136" t="s">
        <v>105</v>
      </c>
      <c r="G136">
        <v>2029</v>
      </c>
      <c r="H136" t="s">
        <v>22</v>
      </c>
      <c r="I136" t="s">
        <v>743</v>
      </c>
      <c r="J136" t="s">
        <v>744</v>
      </c>
      <c r="K136" t="s">
        <v>24</v>
      </c>
      <c r="L136" t="s">
        <v>25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196261</v>
      </c>
      <c r="V136">
        <v>0</v>
      </c>
      <c r="W136">
        <v>0</v>
      </c>
      <c r="X136">
        <v>0</v>
      </c>
      <c r="Y136">
        <v>196261</v>
      </c>
      <c r="Z136">
        <f t="shared" si="4"/>
        <v>0</v>
      </c>
      <c r="AA136">
        <f t="shared" si="5"/>
        <v>196261</v>
      </c>
    </row>
    <row r="137" spans="1:27" x14ac:dyDescent="0.35">
      <c r="A137" t="s">
        <v>19</v>
      </c>
      <c r="C137">
        <v>107001</v>
      </c>
      <c r="D137" t="s">
        <v>20</v>
      </c>
      <c r="E137" t="s">
        <v>4</v>
      </c>
      <c r="F137" t="s">
        <v>105</v>
      </c>
      <c r="G137">
        <v>2029</v>
      </c>
      <c r="H137" t="s">
        <v>22</v>
      </c>
      <c r="I137" t="s">
        <v>127</v>
      </c>
      <c r="J137" t="s">
        <v>128</v>
      </c>
      <c r="K137" t="s">
        <v>24</v>
      </c>
      <c r="L137" t="s">
        <v>25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146234</v>
      </c>
      <c r="V137">
        <v>0</v>
      </c>
      <c r="W137">
        <v>0</v>
      </c>
      <c r="X137">
        <v>0</v>
      </c>
      <c r="Y137">
        <v>146234</v>
      </c>
      <c r="Z137">
        <f t="shared" si="4"/>
        <v>0</v>
      </c>
      <c r="AA137">
        <f t="shared" si="5"/>
        <v>146234</v>
      </c>
    </row>
    <row r="138" spans="1:27" x14ac:dyDescent="0.35">
      <c r="A138" t="s">
        <v>19</v>
      </c>
      <c r="C138">
        <v>107001</v>
      </c>
      <c r="D138" t="s">
        <v>20</v>
      </c>
      <c r="E138" t="s">
        <v>4</v>
      </c>
      <c r="F138" t="s">
        <v>105</v>
      </c>
      <c r="G138">
        <v>2029</v>
      </c>
      <c r="H138" t="s">
        <v>22</v>
      </c>
      <c r="I138" t="s">
        <v>745</v>
      </c>
      <c r="J138" t="s">
        <v>746</v>
      </c>
      <c r="K138" t="s">
        <v>26</v>
      </c>
      <c r="L138" t="s">
        <v>25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844529</v>
      </c>
      <c r="V138">
        <v>0</v>
      </c>
      <c r="W138">
        <v>0</v>
      </c>
      <c r="X138">
        <v>0</v>
      </c>
      <c r="Y138">
        <v>844529</v>
      </c>
      <c r="Z138">
        <f t="shared" si="4"/>
        <v>0</v>
      </c>
      <c r="AA138">
        <f t="shared" si="5"/>
        <v>844529</v>
      </c>
    </row>
    <row r="139" spans="1:27" x14ac:dyDescent="0.35">
      <c r="A139" t="s">
        <v>19</v>
      </c>
      <c r="C139">
        <v>107001</v>
      </c>
      <c r="D139" t="s">
        <v>20</v>
      </c>
      <c r="E139" t="s">
        <v>4</v>
      </c>
      <c r="F139" t="s">
        <v>105</v>
      </c>
      <c r="G139">
        <v>2029</v>
      </c>
      <c r="H139" t="s">
        <v>22</v>
      </c>
      <c r="I139" t="s">
        <v>164</v>
      </c>
      <c r="J139" t="s">
        <v>165</v>
      </c>
      <c r="K139" t="s">
        <v>33</v>
      </c>
      <c r="L139" t="s">
        <v>25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53357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53357</v>
      </c>
      <c r="Z139">
        <f t="shared" si="4"/>
        <v>0</v>
      </c>
      <c r="AA139">
        <f t="shared" si="5"/>
        <v>53357</v>
      </c>
    </row>
    <row r="140" spans="1:27" x14ac:dyDescent="0.35">
      <c r="A140" t="s">
        <v>19</v>
      </c>
      <c r="C140">
        <v>107001</v>
      </c>
      <c r="D140" t="s">
        <v>20</v>
      </c>
      <c r="E140" t="s">
        <v>4</v>
      </c>
      <c r="F140" t="s">
        <v>105</v>
      </c>
      <c r="G140">
        <v>2029</v>
      </c>
      <c r="H140" t="s">
        <v>22</v>
      </c>
      <c r="I140" t="s">
        <v>186</v>
      </c>
      <c r="J140" t="s">
        <v>187</v>
      </c>
      <c r="K140" t="s">
        <v>24</v>
      </c>
      <c r="L140" t="s">
        <v>25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57718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57718</v>
      </c>
      <c r="Z140">
        <f t="shared" si="4"/>
        <v>0</v>
      </c>
      <c r="AA140">
        <f t="shared" si="5"/>
        <v>57718</v>
      </c>
    </row>
    <row r="141" spans="1:27" x14ac:dyDescent="0.35">
      <c r="A141" t="s">
        <v>19</v>
      </c>
      <c r="C141">
        <v>107001</v>
      </c>
      <c r="D141" t="s">
        <v>20</v>
      </c>
      <c r="E141" t="s">
        <v>4</v>
      </c>
      <c r="F141" t="s">
        <v>105</v>
      </c>
      <c r="G141">
        <v>2029</v>
      </c>
      <c r="H141" t="s">
        <v>22</v>
      </c>
      <c r="I141" t="s">
        <v>106</v>
      </c>
      <c r="J141" t="s">
        <v>107</v>
      </c>
      <c r="K141" t="s">
        <v>24</v>
      </c>
      <c r="L141" t="s">
        <v>25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380623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380623</v>
      </c>
      <c r="Z141">
        <f t="shared" si="4"/>
        <v>0</v>
      </c>
      <c r="AA141">
        <f t="shared" si="5"/>
        <v>380623</v>
      </c>
    </row>
    <row r="142" spans="1:27" x14ac:dyDescent="0.35">
      <c r="A142" t="s">
        <v>19</v>
      </c>
      <c r="C142">
        <v>107001</v>
      </c>
      <c r="D142" t="s">
        <v>20</v>
      </c>
      <c r="E142" t="s">
        <v>4</v>
      </c>
      <c r="F142" t="s">
        <v>105</v>
      </c>
      <c r="G142">
        <v>2029</v>
      </c>
      <c r="H142" t="s">
        <v>22</v>
      </c>
      <c r="I142" t="s">
        <v>112</v>
      </c>
      <c r="J142" t="s">
        <v>113</v>
      </c>
      <c r="K142" t="s">
        <v>114</v>
      </c>
      <c r="L142" t="s">
        <v>25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64188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64188</v>
      </c>
      <c r="Z142">
        <f t="shared" si="4"/>
        <v>0</v>
      </c>
      <c r="AA142">
        <f t="shared" si="5"/>
        <v>64188</v>
      </c>
    </row>
    <row r="143" spans="1:27" x14ac:dyDescent="0.35">
      <c r="A143" t="s">
        <v>19</v>
      </c>
      <c r="C143">
        <v>107001</v>
      </c>
      <c r="D143" t="s">
        <v>20</v>
      </c>
      <c r="E143" t="s">
        <v>4</v>
      </c>
      <c r="F143" t="s">
        <v>105</v>
      </c>
      <c r="G143">
        <v>2029</v>
      </c>
      <c r="H143" t="s">
        <v>22</v>
      </c>
      <c r="I143" t="s">
        <v>251</v>
      </c>
      <c r="J143" t="s">
        <v>252</v>
      </c>
      <c r="K143" t="s">
        <v>24</v>
      </c>
      <c r="L143" t="s">
        <v>25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161306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161306</v>
      </c>
      <c r="Z143">
        <f t="shared" si="4"/>
        <v>0</v>
      </c>
      <c r="AA143">
        <f t="shared" si="5"/>
        <v>161306</v>
      </c>
    </row>
    <row r="144" spans="1:27" x14ac:dyDescent="0.35">
      <c r="A144" t="s">
        <v>19</v>
      </c>
      <c r="C144">
        <v>107001</v>
      </c>
      <c r="D144" t="s">
        <v>20</v>
      </c>
      <c r="E144" t="s">
        <v>4</v>
      </c>
      <c r="F144" t="s">
        <v>105</v>
      </c>
      <c r="G144">
        <v>2029</v>
      </c>
      <c r="H144" t="s">
        <v>22</v>
      </c>
      <c r="I144" t="s">
        <v>147</v>
      </c>
      <c r="J144" t="s">
        <v>148</v>
      </c>
      <c r="K144" t="s">
        <v>24</v>
      </c>
      <c r="L144" t="s">
        <v>25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246288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246288</v>
      </c>
      <c r="Z144">
        <f t="shared" si="4"/>
        <v>0</v>
      </c>
      <c r="AA144">
        <f t="shared" si="5"/>
        <v>246288</v>
      </c>
    </row>
    <row r="145" spans="1:27" x14ac:dyDescent="0.35">
      <c r="A145" t="s">
        <v>19</v>
      </c>
      <c r="C145">
        <v>107001</v>
      </c>
      <c r="D145" t="s">
        <v>20</v>
      </c>
      <c r="E145" t="s">
        <v>4</v>
      </c>
      <c r="F145" t="s">
        <v>105</v>
      </c>
      <c r="G145">
        <v>2029</v>
      </c>
      <c r="H145" t="s">
        <v>22</v>
      </c>
      <c r="I145" t="s">
        <v>194</v>
      </c>
      <c r="J145" t="s">
        <v>195</v>
      </c>
      <c r="K145" t="s">
        <v>24</v>
      </c>
      <c r="L145" t="s">
        <v>25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414585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414585</v>
      </c>
      <c r="Z145">
        <f t="shared" si="4"/>
        <v>0</v>
      </c>
      <c r="AA145">
        <f t="shared" si="5"/>
        <v>414585</v>
      </c>
    </row>
    <row r="146" spans="1:27" x14ac:dyDescent="0.35">
      <c r="A146" t="s">
        <v>19</v>
      </c>
      <c r="C146">
        <v>107001</v>
      </c>
      <c r="D146" t="s">
        <v>20</v>
      </c>
      <c r="E146" t="s">
        <v>4</v>
      </c>
      <c r="F146" t="s">
        <v>105</v>
      </c>
      <c r="G146">
        <v>2030</v>
      </c>
      <c r="H146" t="s">
        <v>22</v>
      </c>
      <c r="I146" t="s">
        <v>156</v>
      </c>
      <c r="J146" t="s">
        <v>157</v>
      </c>
      <c r="K146" t="s">
        <v>24</v>
      </c>
      <c r="L146" t="s">
        <v>25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44066</v>
      </c>
      <c r="U146">
        <v>0</v>
      </c>
      <c r="V146">
        <v>0</v>
      </c>
      <c r="W146">
        <v>0</v>
      </c>
      <c r="X146">
        <v>0</v>
      </c>
      <c r="Y146">
        <v>44066</v>
      </c>
      <c r="Z146">
        <f t="shared" si="4"/>
        <v>0</v>
      </c>
      <c r="AA146">
        <f t="shared" si="5"/>
        <v>44066</v>
      </c>
    </row>
    <row r="147" spans="1:27" x14ac:dyDescent="0.35">
      <c r="A147" t="s">
        <v>19</v>
      </c>
      <c r="C147">
        <v>107001</v>
      </c>
      <c r="D147" t="s">
        <v>20</v>
      </c>
      <c r="E147" t="s">
        <v>4</v>
      </c>
      <c r="F147" t="s">
        <v>105</v>
      </c>
      <c r="G147">
        <v>2030</v>
      </c>
      <c r="H147" t="s">
        <v>22</v>
      </c>
      <c r="I147" t="s">
        <v>747</v>
      </c>
      <c r="J147" t="s">
        <v>748</v>
      </c>
      <c r="K147" t="s">
        <v>24</v>
      </c>
      <c r="L147" t="s">
        <v>25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221</v>
      </c>
      <c r="V147">
        <v>89637</v>
      </c>
      <c r="W147">
        <v>0</v>
      </c>
      <c r="X147">
        <v>0</v>
      </c>
      <c r="Y147">
        <v>89858</v>
      </c>
      <c r="Z147">
        <f t="shared" si="4"/>
        <v>0</v>
      </c>
      <c r="AA147">
        <f t="shared" si="5"/>
        <v>89858</v>
      </c>
    </row>
    <row r="148" spans="1:27" x14ac:dyDescent="0.35">
      <c r="A148" t="s">
        <v>19</v>
      </c>
      <c r="C148">
        <v>107001</v>
      </c>
      <c r="D148" t="s">
        <v>20</v>
      </c>
      <c r="E148" t="s">
        <v>4</v>
      </c>
      <c r="F148" t="s">
        <v>105</v>
      </c>
      <c r="G148">
        <v>2030</v>
      </c>
      <c r="H148" t="s">
        <v>22</v>
      </c>
      <c r="I148" t="s">
        <v>115</v>
      </c>
      <c r="J148" t="s">
        <v>116</v>
      </c>
      <c r="K148" t="s">
        <v>24</v>
      </c>
      <c r="L148" t="s">
        <v>25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336646</v>
      </c>
      <c r="V148">
        <v>0</v>
      </c>
      <c r="W148">
        <v>0</v>
      </c>
      <c r="X148">
        <v>0</v>
      </c>
      <c r="Y148">
        <v>336646</v>
      </c>
      <c r="Z148">
        <f t="shared" si="4"/>
        <v>0</v>
      </c>
      <c r="AA148">
        <f t="shared" si="5"/>
        <v>336646</v>
      </c>
    </row>
    <row r="149" spans="1:27" x14ac:dyDescent="0.35">
      <c r="A149" t="s">
        <v>19</v>
      </c>
      <c r="C149">
        <v>107001</v>
      </c>
      <c r="D149" t="s">
        <v>20</v>
      </c>
      <c r="E149" t="s">
        <v>4</v>
      </c>
      <c r="F149" t="s">
        <v>105</v>
      </c>
      <c r="G149">
        <v>2030</v>
      </c>
      <c r="H149" t="s">
        <v>22</v>
      </c>
      <c r="I149" t="s">
        <v>749</v>
      </c>
      <c r="J149" t="s">
        <v>750</v>
      </c>
      <c r="K149" t="s">
        <v>24</v>
      </c>
      <c r="L149" t="s">
        <v>25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948710</v>
      </c>
      <c r="X149">
        <v>0</v>
      </c>
      <c r="Y149">
        <v>948710</v>
      </c>
      <c r="Z149">
        <f t="shared" si="4"/>
        <v>0</v>
      </c>
      <c r="AA149">
        <f t="shared" si="5"/>
        <v>948710</v>
      </c>
    </row>
    <row r="150" spans="1:27" x14ac:dyDescent="0.35">
      <c r="A150" t="s">
        <v>19</v>
      </c>
      <c r="C150">
        <v>107001</v>
      </c>
      <c r="D150" t="s">
        <v>20</v>
      </c>
      <c r="E150" t="s">
        <v>4</v>
      </c>
      <c r="F150" t="s">
        <v>105</v>
      </c>
      <c r="G150">
        <v>2030</v>
      </c>
      <c r="H150" t="s">
        <v>22</v>
      </c>
      <c r="I150" t="s">
        <v>743</v>
      </c>
      <c r="J150" t="s">
        <v>744</v>
      </c>
      <c r="K150" t="s">
        <v>24</v>
      </c>
      <c r="L150" t="s">
        <v>25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202418</v>
      </c>
      <c r="V150">
        <v>0</v>
      </c>
      <c r="W150">
        <v>0</v>
      </c>
      <c r="X150">
        <v>0</v>
      </c>
      <c r="Y150">
        <v>202418</v>
      </c>
      <c r="Z150">
        <f t="shared" si="4"/>
        <v>0</v>
      </c>
      <c r="AA150">
        <f t="shared" si="5"/>
        <v>202418</v>
      </c>
    </row>
    <row r="151" spans="1:27" x14ac:dyDescent="0.35">
      <c r="A151" t="s">
        <v>19</v>
      </c>
      <c r="C151">
        <v>107001</v>
      </c>
      <c r="D151" t="s">
        <v>20</v>
      </c>
      <c r="E151" t="s">
        <v>4</v>
      </c>
      <c r="F151" t="s">
        <v>105</v>
      </c>
      <c r="G151">
        <v>2030</v>
      </c>
      <c r="H151" t="s">
        <v>22</v>
      </c>
      <c r="I151" t="s">
        <v>751</v>
      </c>
      <c r="J151" t="s">
        <v>752</v>
      </c>
      <c r="K151" t="s">
        <v>24</v>
      </c>
      <c r="L151" t="s">
        <v>25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2236848</v>
      </c>
      <c r="U151">
        <v>0</v>
      </c>
      <c r="V151">
        <v>0</v>
      </c>
      <c r="W151">
        <v>0</v>
      </c>
      <c r="X151">
        <v>0</v>
      </c>
      <c r="Y151">
        <v>2236848</v>
      </c>
      <c r="Z151">
        <f t="shared" si="4"/>
        <v>0</v>
      </c>
      <c r="AA151">
        <f t="shared" si="5"/>
        <v>2236848</v>
      </c>
    </row>
    <row r="152" spans="1:27" x14ac:dyDescent="0.35">
      <c r="A152" t="s">
        <v>19</v>
      </c>
      <c r="C152">
        <v>107001</v>
      </c>
      <c r="D152" t="s">
        <v>20</v>
      </c>
      <c r="E152" t="s">
        <v>4</v>
      </c>
      <c r="F152" t="s">
        <v>105</v>
      </c>
      <c r="G152">
        <v>2030</v>
      </c>
      <c r="H152" t="s">
        <v>22</v>
      </c>
      <c r="I152" t="s">
        <v>164</v>
      </c>
      <c r="J152" t="s">
        <v>165</v>
      </c>
      <c r="K152" t="s">
        <v>33</v>
      </c>
      <c r="L152" t="s">
        <v>25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54231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54231</v>
      </c>
      <c r="Z152">
        <f t="shared" si="4"/>
        <v>0</v>
      </c>
      <c r="AA152">
        <f t="shared" si="5"/>
        <v>54231</v>
      </c>
    </row>
    <row r="153" spans="1:27" x14ac:dyDescent="0.35">
      <c r="A153" t="s">
        <v>19</v>
      </c>
      <c r="C153">
        <v>107001</v>
      </c>
      <c r="D153" t="s">
        <v>20</v>
      </c>
      <c r="E153" t="s">
        <v>4</v>
      </c>
      <c r="F153" t="s">
        <v>105</v>
      </c>
      <c r="G153">
        <v>2030</v>
      </c>
      <c r="H153" t="s">
        <v>22</v>
      </c>
      <c r="I153" t="s">
        <v>186</v>
      </c>
      <c r="J153" t="s">
        <v>187</v>
      </c>
      <c r="K153" t="s">
        <v>24</v>
      </c>
      <c r="L153" t="s">
        <v>25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57286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57286</v>
      </c>
      <c r="Z153">
        <f t="shared" si="4"/>
        <v>0</v>
      </c>
      <c r="AA153">
        <f t="shared" si="5"/>
        <v>57286</v>
      </c>
    </row>
    <row r="154" spans="1:27" x14ac:dyDescent="0.35">
      <c r="A154" t="s">
        <v>19</v>
      </c>
      <c r="C154">
        <v>107001</v>
      </c>
      <c r="D154" t="s">
        <v>20</v>
      </c>
      <c r="E154" t="s">
        <v>4</v>
      </c>
      <c r="F154" t="s">
        <v>105</v>
      </c>
      <c r="G154">
        <v>2030</v>
      </c>
      <c r="H154" t="s">
        <v>22</v>
      </c>
      <c r="I154" t="s">
        <v>106</v>
      </c>
      <c r="J154" t="s">
        <v>107</v>
      </c>
      <c r="K154" t="s">
        <v>24</v>
      </c>
      <c r="L154" t="s">
        <v>25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380264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380264</v>
      </c>
      <c r="Z154">
        <f t="shared" si="4"/>
        <v>0</v>
      </c>
      <c r="AA154">
        <f t="shared" si="5"/>
        <v>380264</v>
      </c>
    </row>
    <row r="155" spans="1:27" x14ac:dyDescent="0.35">
      <c r="A155" t="s">
        <v>19</v>
      </c>
      <c r="C155">
        <v>107001</v>
      </c>
      <c r="D155" t="s">
        <v>20</v>
      </c>
      <c r="E155" t="s">
        <v>4</v>
      </c>
      <c r="F155" t="s">
        <v>105</v>
      </c>
      <c r="G155">
        <v>2030</v>
      </c>
      <c r="H155" t="s">
        <v>22</v>
      </c>
      <c r="I155" t="s">
        <v>112</v>
      </c>
      <c r="J155" t="s">
        <v>113</v>
      </c>
      <c r="K155" t="s">
        <v>114</v>
      </c>
      <c r="L155" t="s">
        <v>25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64311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64311</v>
      </c>
      <c r="Z155">
        <f t="shared" si="4"/>
        <v>0</v>
      </c>
      <c r="AA155">
        <f t="shared" si="5"/>
        <v>64311</v>
      </c>
    </row>
    <row r="156" spans="1:27" x14ac:dyDescent="0.35">
      <c r="A156" t="s">
        <v>19</v>
      </c>
      <c r="C156">
        <v>107001</v>
      </c>
      <c r="D156" t="s">
        <v>20</v>
      </c>
      <c r="E156" t="s">
        <v>4</v>
      </c>
      <c r="F156" t="s">
        <v>105</v>
      </c>
      <c r="G156">
        <v>2030</v>
      </c>
      <c r="H156" t="s">
        <v>22</v>
      </c>
      <c r="I156" t="s">
        <v>110</v>
      </c>
      <c r="J156" t="s">
        <v>111</v>
      </c>
      <c r="K156" t="s">
        <v>24</v>
      </c>
      <c r="L156" t="s">
        <v>25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71244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71244</v>
      </c>
      <c r="Z156">
        <f t="shared" si="4"/>
        <v>0</v>
      </c>
      <c r="AA156">
        <f t="shared" si="5"/>
        <v>71244</v>
      </c>
    </row>
    <row r="157" spans="1:27" x14ac:dyDescent="0.35">
      <c r="A157" t="s">
        <v>19</v>
      </c>
      <c r="C157">
        <v>107001</v>
      </c>
      <c r="D157" t="s">
        <v>20</v>
      </c>
      <c r="E157" t="s">
        <v>4</v>
      </c>
      <c r="F157" t="s">
        <v>105</v>
      </c>
      <c r="G157">
        <v>2026</v>
      </c>
      <c r="H157" t="s">
        <v>22</v>
      </c>
      <c r="I157" t="s">
        <v>153</v>
      </c>
      <c r="J157" t="s">
        <v>154</v>
      </c>
      <c r="K157" t="s">
        <v>155</v>
      </c>
      <c r="L157" t="s">
        <v>25</v>
      </c>
      <c r="M157">
        <v>0</v>
      </c>
      <c r="N157">
        <v>0</v>
      </c>
      <c r="O157">
        <v>0</v>
      </c>
      <c r="P157">
        <v>0</v>
      </c>
      <c r="Q157">
        <v>23646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23646</v>
      </c>
      <c r="Z157">
        <f t="shared" si="4"/>
        <v>0</v>
      </c>
      <c r="AA157">
        <f t="shared" si="5"/>
        <v>23646</v>
      </c>
    </row>
    <row r="158" spans="1:27" x14ac:dyDescent="0.35">
      <c r="A158" t="s">
        <v>19</v>
      </c>
      <c r="C158">
        <v>107001</v>
      </c>
      <c r="D158" t="s">
        <v>20</v>
      </c>
      <c r="E158" t="s">
        <v>4</v>
      </c>
      <c r="F158" t="s">
        <v>105</v>
      </c>
      <c r="G158">
        <v>2027</v>
      </c>
      <c r="H158" t="s">
        <v>22</v>
      </c>
      <c r="I158" t="s">
        <v>153</v>
      </c>
      <c r="J158" t="s">
        <v>154</v>
      </c>
      <c r="K158" t="s">
        <v>155</v>
      </c>
      <c r="L158" t="s">
        <v>25</v>
      </c>
      <c r="M158">
        <v>0</v>
      </c>
      <c r="N158">
        <v>0</v>
      </c>
      <c r="O158">
        <v>0</v>
      </c>
      <c r="P158">
        <v>0</v>
      </c>
      <c r="Q158">
        <v>25898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25898</v>
      </c>
      <c r="Z158">
        <f t="shared" si="4"/>
        <v>0</v>
      </c>
      <c r="AA158">
        <f t="shared" si="5"/>
        <v>25898</v>
      </c>
    </row>
    <row r="159" spans="1:27" x14ac:dyDescent="0.35">
      <c r="A159" t="s">
        <v>19</v>
      </c>
      <c r="C159">
        <v>107001</v>
      </c>
      <c r="D159" t="s">
        <v>20</v>
      </c>
      <c r="E159" t="s">
        <v>4</v>
      </c>
      <c r="F159" t="s">
        <v>105</v>
      </c>
      <c r="G159">
        <v>2028</v>
      </c>
      <c r="H159" t="s">
        <v>22</v>
      </c>
      <c r="I159" t="s">
        <v>153</v>
      </c>
      <c r="J159" t="s">
        <v>154</v>
      </c>
      <c r="K159" t="s">
        <v>155</v>
      </c>
      <c r="L159" t="s">
        <v>25</v>
      </c>
      <c r="M159">
        <v>0</v>
      </c>
      <c r="N159">
        <v>0</v>
      </c>
      <c r="O159">
        <v>0</v>
      </c>
      <c r="P159">
        <v>0</v>
      </c>
      <c r="Q159">
        <v>25898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25898</v>
      </c>
      <c r="Z159">
        <f t="shared" si="4"/>
        <v>0</v>
      </c>
      <c r="AA159">
        <f t="shared" si="5"/>
        <v>25898</v>
      </c>
    </row>
    <row r="160" spans="1:27" x14ac:dyDescent="0.35">
      <c r="A160" t="s">
        <v>19</v>
      </c>
      <c r="C160">
        <v>107001</v>
      </c>
      <c r="D160" t="s">
        <v>20</v>
      </c>
      <c r="E160" t="s">
        <v>4</v>
      </c>
      <c r="F160" t="s">
        <v>105</v>
      </c>
      <c r="G160">
        <v>2026</v>
      </c>
      <c r="H160" t="s">
        <v>22</v>
      </c>
      <c r="I160" t="s">
        <v>153</v>
      </c>
      <c r="J160" t="s">
        <v>154</v>
      </c>
      <c r="K160" t="s">
        <v>24</v>
      </c>
      <c r="L160" t="s">
        <v>25</v>
      </c>
      <c r="M160">
        <v>0</v>
      </c>
      <c r="N160">
        <v>0</v>
      </c>
      <c r="O160">
        <v>0</v>
      </c>
      <c r="P160">
        <v>0</v>
      </c>
      <c r="Q160">
        <v>27592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27592</v>
      </c>
      <c r="Z160">
        <f t="shared" si="4"/>
        <v>0</v>
      </c>
      <c r="AA160">
        <f t="shared" si="5"/>
        <v>27592</v>
      </c>
    </row>
    <row r="161" spans="1:27" x14ac:dyDescent="0.35">
      <c r="A161" t="s">
        <v>19</v>
      </c>
      <c r="C161">
        <v>107001</v>
      </c>
      <c r="D161" t="s">
        <v>20</v>
      </c>
      <c r="E161" t="s">
        <v>4</v>
      </c>
      <c r="F161" t="s">
        <v>105</v>
      </c>
      <c r="G161">
        <v>2027</v>
      </c>
      <c r="H161" t="s">
        <v>22</v>
      </c>
      <c r="I161" t="s">
        <v>153</v>
      </c>
      <c r="J161" t="s">
        <v>154</v>
      </c>
      <c r="K161" t="s">
        <v>24</v>
      </c>
      <c r="L161" t="s">
        <v>25</v>
      </c>
      <c r="M161">
        <v>0</v>
      </c>
      <c r="N161">
        <v>0</v>
      </c>
      <c r="O161">
        <v>0</v>
      </c>
      <c r="P161">
        <v>0</v>
      </c>
      <c r="Q161">
        <v>28155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28155</v>
      </c>
      <c r="Z161">
        <f t="shared" si="4"/>
        <v>0</v>
      </c>
      <c r="AA161">
        <f t="shared" si="5"/>
        <v>28155</v>
      </c>
    </row>
    <row r="162" spans="1:27" x14ac:dyDescent="0.35">
      <c r="A162" t="s">
        <v>19</v>
      </c>
      <c r="C162">
        <v>107001</v>
      </c>
      <c r="D162" t="s">
        <v>20</v>
      </c>
      <c r="E162" t="s">
        <v>4</v>
      </c>
      <c r="F162" t="s">
        <v>105</v>
      </c>
      <c r="G162">
        <v>2028</v>
      </c>
      <c r="H162" t="s">
        <v>22</v>
      </c>
      <c r="I162" t="s">
        <v>153</v>
      </c>
      <c r="J162" t="s">
        <v>154</v>
      </c>
      <c r="K162" t="s">
        <v>24</v>
      </c>
      <c r="L162" t="s">
        <v>25</v>
      </c>
      <c r="M162">
        <v>0</v>
      </c>
      <c r="N162">
        <v>0</v>
      </c>
      <c r="O162">
        <v>0</v>
      </c>
      <c r="P162">
        <v>0</v>
      </c>
      <c r="Q162">
        <v>29281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29281</v>
      </c>
      <c r="Z162">
        <f t="shared" si="4"/>
        <v>0</v>
      </c>
      <c r="AA162">
        <f t="shared" si="5"/>
        <v>29281</v>
      </c>
    </row>
    <row r="163" spans="1:27" x14ac:dyDescent="0.35">
      <c r="A163" t="s">
        <v>19</v>
      </c>
      <c r="C163">
        <v>107001</v>
      </c>
      <c r="D163" t="s">
        <v>20</v>
      </c>
      <c r="E163" t="s">
        <v>4</v>
      </c>
      <c r="F163" t="s">
        <v>105</v>
      </c>
      <c r="G163">
        <v>2029</v>
      </c>
      <c r="H163" t="s">
        <v>22</v>
      </c>
      <c r="I163" t="s">
        <v>156</v>
      </c>
      <c r="J163" t="s">
        <v>157</v>
      </c>
      <c r="K163" t="s">
        <v>24</v>
      </c>
      <c r="L163" t="s">
        <v>25</v>
      </c>
      <c r="M163">
        <v>0</v>
      </c>
      <c r="N163">
        <v>0</v>
      </c>
      <c r="O163">
        <v>0</v>
      </c>
      <c r="P163">
        <v>0</v>
      </c>
      <c r="Q163">
        <v>44369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44369</v>
      </c>
      <c r="Z163">
        <f t="shared" si="4"/>
        <v>0</v>
      </c>
      <c r="AA163">
        <f t="shared" si="5"/>
        <v>44369</v>
      </c>
    </row>
    <row r="164" spans="1:27" x14ac:dyDescent="0.35">
      <c r="A164" t="s">
        <v>19</v>
      </c>
      <c r="C164">
        <v>107001</v>
      </c>
      <c r="D164" t="s">
        <v>20</v>
      </c>
      <c r="E164" t="s">
        <v>4</v>
      </c>
      <c r="F164" t="s">
        <v>105</v>
      </c>
      <c r="G164">
        <v>2028</v>
      </c>
      <c r="H164" t="s">
        <v>22</v>
      </c>
      <c r="I164" t="s">
        <v>164</v>
      </c>
      <c r="J164" t="s">
        <v>165</v>
      </c>
      <c r="K164" t="s">
        <v>33</v>
      </c>
      <c r="L164" t="s">
        <v>25</v>
      </c>
      <c r="M164">
        <v>0</v>
      </c>
      <c r="N164">
        <v>0</v>
      </c>
      <c r="O164">
        <v>0</v>
      </c>
      <c r="P164">
        <v>0</v>
      </c>
      <c r="Q164">
        <v>51305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51305</v>
      </c>
      <c r="Z164">
        <f t="shared" si="4"/>
        <v>0</v>
      </c>
      <c r="AA164">
        <f t="shared" si="5"/>
        <v>51305</v>
      </c>
    </row>
    <row r="165" spans="1:27" x14ac:dyDescent="0.35">
      <c r="A165" t="s">
        <v>19</v>
      </c>
      <c r="C165">
        <v>107001</v>
      </c>
      <c r="D165" t="s">
        <v>20</v>
      </c>
      <c r="E165" t="s">
        <v>4</v>
      </c>
      <c r="F165" t="s">
        <v>105</v>
      </c>
      <c r="G165">
        <v>2028</v>
      </c>
      <c r="H165" t="s">
        <v>22</v>
      </c>
      <c r="I165" t="s">
        <v>110</v>
      </c>
      <c r="J165" t="s">
        <v>111</v>
      </c>
      <c r="K165" t="s">
        <v>24</v>
      </c>
      <c r="L165" t="s">
        <v>25</v>
      </c>
      <c r="M165">
        <v>0</v>
      </c>
      <c r="N165">
        <v>0</v>
      </c>
      <c r="O165">
        <v>0</v>
      </c>
      <c r="P165">
        <v>0</v>
      </c>
      <c r="Q165">
        <v>71733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71733</v>
      </c>
      <c r="Z165">
        <f t="shared" si="4"/>
        <v>0</v>
      </c>
      <c r="AA165">
        <f t="shared" si="5"/>
        <v>71733</v>
      </c>
    </row>
    <row r="166" spans="1:27" x14ac:dyDescent="0.35">
      <c r="A166" t="s">
        <v>19</v>
      </c>
      <c r="C166">
        <v>107001</v>
      </c>
      <c r="D166" t="s">
        <v>20</v>
      </c>
      <c r="E166" t="s">
        <v>4</v>
      </c>
      <c r="F166" t="s">
        <v>105</v>
      </c>
      <c r="G166">
        <v>2029</v>
      </c>
      <c r="H166" t="s">
        <v>22</v>
      </c>
      <c r="I166" t="s">
        <v>110</v>
      </c>
      <c r="J166" t="s">
        <v>111</v>
      </c>
      <c r="K166" t="s">
        <v>24</v>
      </c>
      <c r="L166" t="s">
        <v>25</v>
      </c>
      <c r="M166">
        <v>0</v>
      </c>
      <c r="N166">
        <v>0</v>
      </c>
      <c r="O166">
        <v>0</v>
      </c>
      <c r="P166">
        <v>0</v>
      </c>
      <c r="Q166">
        <v>71733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71733</v>
      </c>
      <c r="Z166">
        <f t="shared" si="4"/>
        <v>0</v>
      </c>
      <c r="AA166">
        <f t="shared" si="5"/>
        <v>71733</v>
      </c>
    </row>
    <row r="167" spans="1:27" x14ac:dyDescent="0.35">
      <c r="A167" t="s">
        <v>19</v>
      </c>
      <c r="C167">
        <v>107001</v>
      </c>
      <c r="D167" t="s">
        <v>20</v>
      </c>
      <c r="E167" t="s">
        <v>4</v>
      </c>
      <c r="F167" t="s">
        <v>105</v>
      </c>
      <c r="G167">
        <v>2028</v>
      </c>
      <c r="H167" t="s">
        <v>22</v>
      </c>
      <c r="I167" t="s">
        <v>753</v>
      </c>
      <c r="J167" t="s">
        <v>754</v>
      </c>
      <c r="K167" t="s">
        <v>26</v>
      </c>
      <c r="L167" t="s">
        <v>25</v>
      </c>
      <c r="M167">
        <v>0</v>
      </c>
      <c r="N167">
        <v>0</v>
      </c>
      <c r="O167">
        <v>0</v>
      </c>
      <c r="P167">
        <v>0</v>
      </c>
      <c r="Q167">
        <v>87726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87726</v>
      </c>
      <c r="Z167">
        <f t="shared" si="4"/>
        <v>0</v>
      </c>
      <c r="AA167">
        <f t="shared" si="5"/>
        <v>87726</v>
      </c>
    </row>
    <row r="168" spans="1:27" x14ac:dyDescent="0.35">
      <c r="A168" t="s">
        <v>19</v>
      </c>
      <c r="C168">
        <v>107001</v>
      </c>
      <c r="D168" t="s">
        <v>20</v>
      </c>
      <c r="E168" t="s">
        <v>4</v>
      </c>
      <c r="F168" t="s">
        <v>105</v>
      </c>
      <c r="G168">
        <v>2030</v>
      </c>
      <c r="H168" t="s">
        <v>22</v>
      </c>
      <c r="I168" t="s">
        <v>108</v>
      </c>
      <c r="J168" t="s">
        <v>109</v>
      </c>
      <c r="K168" t="s">
        <v>24</v>
      </c>
      <c r="L168" t="s">
        <v>25</v>
      </c>
      <c r="M168">
        <v>0</v>
      </c>
      <c r="N168">
        <v>0</v>
      </c>
      <c r="O168">
        <v>0</v>
      </c>
      <c r="P168">
        <v>0</v>
      </c>
      <c r="Q168">
        <v>115198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115198</v>
      </c>
      <c r="Z168">
        <f t="shared" si="4"/>
        <v>0</v>
      </c>
      <c r="AA168">
        <f t="shared" si="5"/>
        <v>115198</v>
      </c>
    </row>
    <row r="169" spans="1:27" x14ac:dyDescent="0.35">
      <c r="A169" t="s">
        <v>19</v>
      </c>
      <c r="C169">
        <v>107001</v>
      </c>
      <c r="D169" t="s">
        <v>20</v>
      </c>
      <c r="E169" t="s">
        <v>4</v>
      </c>
      <c r="F169" t="s">
        <v>105</v>
      </c>
      <c r="G169">
        <v>2026</v>
      </c>
      <c r="H169" t="s">
        <v>22</v>
      </c>
      <c r="I169" t="s">
        <v>285</v>
      </c>
      <c r="J169" t="s">
        <v>286</v>
      </c>
      <c r="K169" t="s">
        <v>24</v>
      </c>
      <c r="L169" t="s">
        <v>25</v>
      </c>
      <c r="M169">
        <v>0</v>
      </c>
      <c r="N169">
        <v>0</v>
      </c>
      <c r="O169">
        <v>0</v>
      </c>
      <c r="P169">
        <v>0</v>
      </c>
      <c r="Q169">
        <v>126469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126469</v>
      </c>
      <c r="Z169">
        <f t="shared" si="4"/>
        <v>0</v>
      </c>
      <c r="AA169">
        <f t="shared" si="5"/>
        <v>126469</v>
      </c>
    </row>
    <row r="170" spans="1:27" x14ac:dyDescent="0.35">
      <c r="A170" t="s">
        <v>19</v>
      </c>
      <c r="C170">
        <v>107001</v>
      </c>
      <c r="D170" t="s">
        <v>20</v>
      </c>
      <c r="E170" t="s">
        <v>4</v>
      </c>
      <c r="F170" t="s">
        <v>105</v>
      </c>
      <c r="G170">
        <v>2026</v>
      </c>
      <c r="H170" t="s">
        <v>22</v>
      </c>
      <c r="I170" t="s">
        <v>289</v>
      </c>
      <c r="J170" t="s">
        <v>290</v>
      </c>
      <c r="K170" t="s">
        <v>24</v>
      </c>
      <c r="L170" t="s">
        <v>25</v>
      </c>
      <c r="M170">
        <v>0</v>
      </c>
      <c r="N170">
        <v>0</v>
      </c>
      <c r="O170">
        <v>0</v>
      </c>
      <c r="P170">
        <v>0</v>
      </c>
      <c r="Q170">
        <v>156984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156984</v>
      </c>
      <c r="Z170">
        <f t="shared" si="4"/>
        <v>0</v>
      </c>
      <c r="AA170">
        <f t="shared" si="5"/>
        <v>156984</v>
      </c>
    </row>
    <row r="171" spans="1:27" x14ac:dyDescent="0.35">
      <c r="A171" t="s">
        <v>19</v>
      </c>
      <c r="C171">
        <v>107001</v>
      </c>
      <c r="D171" t="s">
        <v>20</v>
      </c>
      <c r="E171" t="s">
        <v>4</v>
      </c>
      <c r="F171" t="s">
        <v>105</v>
      </c>
      <c r="G171">
        <v>2027</v>
      </c>
      <c r="H171" t="s">
        <v>22</v>
      </c>
      <c r="I171" t="s">
        <v>168</v>
      </c>
      <c r="J171" t="s">
        <v>169</v>
      </c>
      <c r="K171" t="s">
        <v>24</v>
      </c>
      <c r="L171" t="s">
        <v>25</v>
      </c>
      <c r="M171">
        <v>0</v>
      </c>
      <c r="N171">
        <v>0</v>
      </c>
      <c r="O171">
        <v>0</v>
      </c>
      <c r="P171">
        <v>0</v>
      </c>
      <c r="Q171">
        <v>233819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233819</v>
      </c>
      <c r="Z171">
        <f t="shared" si="4"/>
        <v>0</v>
      </c>
      <c r="AA171">
        <f t="shared" si="5"/>
        <v>233819</v>
      </c>
    </row>
    <row r="172" spans="1:27" x14ac:dyDescent="0.35">
      <c r="A172" t="s">
        <v>19</v>
      </c>
      <c r="C172">
        <v>107001</v>
      </c>
      <c r="D172" t="s">
        <v>20</v>
      </c>
      <c r="E172" t="s">
        <v>4</v>
      </c>
      <c r="F172" t="s">
        <v>105</v>
      </c>
      <c r="G172">
        <v>2028</v>
      </c>
      <c r="H172" t="s">
        <v>22</v>
      </c>
      <c r="I172" t="s">
        <v>216</v>
      </c>
      <c r="J172" t="s">
        <v>217</v>
      </c>
      <c r="K172" t="s">
        <v>24</v>
      </c>
      <c r="L172" t="s">
        <v>25</v>
      </c>
      <c r="M172">
        <v>0</v>
      </c>
      <c r="N172">
        <v>0</v>
      </c>
      <c r="O172">
        <v>0</v>
      </c>
      <c r="P172">
        <v>0</v>
      </c>
      <c r="Q172">
        <v>247291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247291</v>
      </c>
      <c r="Z172">
        <f t="shared" si="4"/>
        <v>0</v>
      </c>
      <c r="AA172">
        <f t="shared" si="5"/>
        <v>247291</v>
      </c>
    </row>
    <row r="173" spans="1:27" x14ac:dyDescent="0.35">
      <c r="A173" t="s">
        <v>19</v>
      </c>
      <c r="C173">
        <v>107001</v>
      </c>
      <c r="D173" t="s">
        <v>20</v>
      </c>
      <c r="E173" t="s">
        <v>4</v>
      </c>
      <c r="F173" t="s">
        <v>105</v>
      </c>
      <c r="G173">
        <v>2028</v>
      </c>
      <c r="H173" t="s">
        <v>22</v>
      </c>
      <c r="I173" t="s">
        <v>755</v>
      </c>
      <c r="J173" t="s">
        <v>756</v>
      </c>
      <c r="K173" t="s">
        <v>24</v>
      </c>
      <c r="L173" t="s">
        <v>25</v>
      </c>
      <c r="M173">
        <v>0</v>
      </c>
      <c r="N173">
        <v>0</v>
      </c>
      <c r="O173">
        <v>0</v>
      </c>
      <c r="P173">
        <v>0</v>
      </c>
      <c r="Q173">
        <v>253937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253937</v>
      </c>
      <c r="Z173">
        <f t="shared" si="4"/>
        <v>0</v>
      </c>
      <c r="AA173">
        <f t="shared" si="5"/>
        <v>253937</v>
      </c>
    </row>
    <row r="174" spans="1:27" x14ac:dyDescent="0.35">
      <c r="A174" t="s">
        <v>19</v>
      </c>
      <c r="C174">
        <v>107001</v>
      </c>
      <c r="D174" t="s">
        <v>20</v>
      </c>
      <c r="E174" t="s">
        <v>4</v>
      </c>
      <c r="F174" t="s">
        <v>105</v>
      </c>
      <c r="G174">
        <v>2028</v>
      </c>
      <c r="H174" t="s">
        <v>22</v>
      </c>
      <c r="I174" t="s">
        <v>757</v>
      </c>
      <c r="J174" t="s">
        <v>758</v>
      </c>
      <c r="K174" t="s">
        <v>24</v>
      </c>
      <c r="L174" t="s">
        <v>25</v>
      </c>
      <c r="M174">
        <v>0</v>
      </c>
      <c r="N174">
        <v>0</v>
      </c>
      <c r="O174">
        <v>0</v>
      </c>
      <c r="P174">
        <v>0</v>
      </c>
      <c r="Q174">
        <v>270447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270447</v>
      </c>
      <c r="Z174">
        <f t="shared" si="4"/>
        <v>0</v>
      </c>
      <c r="AA174">
        <f t="shared" si="5"/>
        <v>270447</v>
      </c>
    </row>
    <row r="175" spans="1:27" x14ac:dyDescent="0.35">
      <c r="A175" t="s">
        <v>19</v>
      </c>
      <c r="C175">
        <v>107001</v>
      </c>
      <c r="D175" t="s">
        <v>20</v>
      </c>
      <c r="E175" t="s">
        <v>4</v>
      </c>
      <c r="F175" t="s">
        <v>105</v>
      </c>
      <c r="G175">
        <v>2027</v>
      </c>
      <c r="H175" t="s">
        <v>22</v>
      </c>
      <c r="I175" t="s">
        <v>277</v>
      </c>
      <c r="J175" t="s">
        <v>278</v>
      </c>
      <c r="K175" t="s">
        <v>24</v>
      </c>
      <c r="L175" t="s">
        <v>25</v>
      </c>
      <c r="M175">
        <v>0</v>
      </c>
      <c r="N175">
        <v>0</v>
      </c>
      <c r="O175">
        <v>0</v>
      </c>
      <c r="P175">
        <v>0</v>
      </c>
      <c r="Q175">
        <v>277030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277030</v>
      </c>
      <c r="Z175">
        <f t="shared" si="4"/>
        <v>0</v>
      </c>
      <c r="AA175">
        <f t="shared" si="5"/>
        <v>277030</v>
      </c>
    </row>
    <row r="176" spans="1:27" x14ac:dyDescent="0.35">
      <c r="A176" t="s">
        <v>19</v>
      </c>
      <c r="C176">
        <v>107001</v>
      </c>
      <c r="D176" t="s">
        <v>20</v>
      </c>
      <c r="E176" t="s">
        <v>4</v>
      </c>
      <c r="F176" t="s">
        <v>105</v>
      </c>
      <c r="G176">
        <v>2026</v>
      </c>
      <c r="H176" t="s">
        <v>22</v>
      </c>
      <c r="I176" t="s">
        <v>759</v>
      </c>
      <c r="J176" t="s">
        <v>760</v>
      </c>
      <c r="K176" t="s">
        <v>114</v>
      </c>
      <c r="L176" t="s">
        <v>25</v>
      </c>
      <c r="M176">
        <v>0</v>
      </c>
      <c r="N176">
        <v>0</v>
      </c>
      <c r="O176">
        <v>0</v>
      </c>
      <c r="P176">
        <v>0</v>
      </c>
      <c r="Q176">
        <v>337860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337860</v>
      </c>
      <c r="Z176">
        <f t="shared" si="4"/>
        <v>0</v>
      </c>
      <c r="AA176">
        <f t="shared" si="5"/>
        <v>337860</v>
      </c>
    </row>
    <row r="177" spans="1:27" x14ac:dyDescent="0.35">
      <c r="A177" t="s">
        <v>19</v>
      </c>
      <c r="C177">
        <v>107001</v>
      </c>
      <c r="D177" t="s">
        <v>20</v>
      </c>
      <c r="E177" t="s">
        <v>4</v>
      </c>
      <c r="F177" t="s">
        <v>105</v>
      </c>
      <c r="G177">
        <v>2026</v>
      </c>
      <c r="H177" t="s">
        <v>22</v>
      </c>
      <c r="I177" t="s">
        <v>180</v>
      </c>
      <c r="J177" t="s">
        <v>181</v>
      </c>
      <c r="K177" t="s">
        <v>24</v>
      </c>
      <c r="L177" t="s">
        <v>25</v>
      </c>
      <c r="M177">
        <v>0</v>
      </c>
      <c r="N177">
        <v>0</v>
      </c>
      <c r="O177">
        <v>0</v>
      </c>
      <c r="P177">
        <v>0</v>
      </c>
      <c r="Q177">
        <v>455000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455000</v>
      </c>
      <c r="Z177">
        <f t="shared" si="4"/>
        <v>0</v>
      </c>
      <c r="AA177">
        <f t="shared" si="5"/>
        <v>455000</v>
      </c>
    </row>
    <row r="178" spans="1:27" x14ac:dyDescent="0.35">
      <c r="A178" t="s">
        <v>19</v>
      </c>
      <c r="C178">
        <v>107001</v>
      </c>
      <c r="D178" t="s">
        <v>20</v>
      </c>
      <c r="E178" t="s">
        <v>4</v>
      </c>
      <c r="F178" t="s">
        <v>105</v>
      </c>
      <c r="G178">
        <v>2028</v>
      </c>
      <c r="H178" t="s">
        <v>22</v>
      </c>
      <c r="I178" t="s">
        <v>761</v>
      </c>
      <c r="J178" t="s">
        <v>762</v>
      </c>
      <c r="K178" t="s">
        <v>24</v>
      </c>
      <c r="L178" t="s">
        <v>25</v>
      </c>
      <c r="M178">
        <v>0</v>
      </c>
      <c r="N178">
        <v>0</v>
      </c>
      <c r="O178">
        <v>0</v>
      </c>
      <c r="P178">
        <v>0</v>
      </c>
      <c r="Q178">
        <v>675662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675662</v>
      </c>
      <c r="Z178">
        <f t="shared" si="4"/>
        <v>0</v>
      </c>
      <c r="AA178">
        <f t="shared" si="5"/>
        <v>675662</v>
      </c>
    </row>
    <row r="179" spans="1:27" x14ac:dyDescent="0.35">
      <c r="A179" t="s">
        <v>19</v>
      </c>
      <c r="C179">
        <v>107001</v>
      </c>
      <c r="D179" t="s">
        <v>20</v>
      </c>
      <c r="E179" t="s">
        <v>4</v>
      </c>
      <c r="F179" t="s">
        <v>105</v>
      </c>
      <c r="G179">
        <v>2029</v>
      </c>
      <c r="H179" t="s">
        <v>22</v>
      </c>
      <c r="I179" t="s">
        <v>739</v>
      </c>
      <c r="J179" t="s">
        <v>740</v>
      </c>
      <c r="K179" t="s">
        <v>24</v>
      </c>
      <c r="L179" t="s">
        <v>25</v>
      </c>
      <c r="M179">
        <v>0</v>
      </c>
      <c r="N179">
        <v>0</v>
      </c>
      <c r="O179">
        <v>0</v>
      </c>
      <c r="P179">
        <v>0</v>
      </c>
      <c r="Q179">
        <v>675662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675662</v>
      </c>
      <c r="Z179">
        <f t="shared" si="4"/>
        <v>0</v>
      </c>
      <c r="AA179">
        <f t="shared" si="5"/>
        <v>675662</v>
      </c>
    </row>
    <row r="180" spans="1:27" x14ac:dyDescent="0.35">
      <c r="A180" t="s">
        <v>19</v>
      </c>
      <c r="C180">
        <v>107001</v>
      </c>
      <c r="D180" t="s">
        <v>20</v>
      </c>
      <c r="E180" t="s">
        <v>4</v>
      </c>
      <c r="F180" t="s">
        <v>105</v>
      </c>
      <c r="G180">
        <v>2029</v>
      </c>
      <c r="H180" t="s">
        <v>22</v>
      </c>
      <c r="I180" t="s">
        <v>735</v>
      </c>
      <c r="J180" t="s">
        <v>736</v>
      </c>
      <c r="K180" t="s">
        <v>24</v>
      </c>
      <c r="L180" t="s">
        <v>25</v>
      </c>
      <c r="M180">
        <v>0</v>
      </c>
      <c r="N180">
        <v>0</v>
      </c>
      <c r="O180">
        <v>0</v>
      </c>
      <c r="P180">
        <v>0</v>
      </c>
      <c r="Q180">
        <v>3248247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3248247</v>
      </c>
      <c r="Z180">
        <f t="shared" si="4"/>
        <v>0</v>
      </c>
      <c r="AA180">
        <f t="shared" si="5"/>
        <v>3248247</v>
      </c>
    </row>
    <row r="181" spans="1:27" x14ac:dyDescent="0.35">
      <c r="A181" t="s">
        <v>19</v>
      </c>
      <c r="C181">
        <v>107001</v>
      </c>
      <c r="D181" t="s">
        <v>20</v>
      </c>
      <c r="E181" t="s">
        <v>4</v>
      </c>
      <c r="F181" t="s">
        <v>105</v>
      </c>
      <c r="G181">
        <v>2028</v>
      </c>
      <c r="H181" t="s">
        <v>22</v>
      </c>
      <c r="I181" t="s">
        <v>722</v>
      </c>
      <c r="J181" t="s">
        <v>723</v>
      </c>
      <c r="K181" t="s">
        <v>24</v>
      </c>
      <c r="L181" t="s">
        <v>25</v>
      </c>
      <c r="M181">
        <v>0</v>
      </c>
      <c r="N181">
        <v>0</v>
      </c>
      <c r="O181">
        <v>0</v>
      </c>
      <c r="P181">
        <v>0</v>
      </c>
      <c r="Q181">
        <v>4667468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4667468</v>
      </c>
      <c r="Z181">
        <f t="shared" si="4"/>
        <v>0</v>
      </c>
      <c r="AA181">
        <f t="shared" si="5"/>
        <v>4667468</v>
      </c>
    </row>
    <row r="182" spans="1:27" x14ac:dyDescent="0.35">
      <c r="A182" t="s">
        <v>19</v>
      </c>
      <c r="C182">
        <v>107001</v>
      </c>
      <c r="D182" t="s">
        <v>20</v>
      </c>
      <c r="E182" t="s">
        <v>4</v>
      </c>
      <c r="F182" t="s">
        <v>105</v>
      </c>
      <c r="G182">
        <v>2029</v>
      </c>
      <c r="H182" t="s">
        <v>22</v>
      </c>
      <c r="I182" t="s">
        <v>153</v>
      </c>
      <c r="J182" t="s">
        <v>154</v>
      </c>
      <c r="K182" t="s">
        <v>155</v>
      </c>
      <c r="L182" t="s">
        <v>25</v>
      </c>
      <c r="M182">
        <v>0</v>
      </c>
      <c r="N182">
        <v>0</v>
      </c>
      <c r="O182">
        <v>0</v>
      </c>
      <c r="P182">
        <v>28150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28150</v>
      </c>
      <c r="Z182">
        <f t="shared" si="4"/>
        <v>0</v>
      </c>
      <c r="AA182">
        <f t="shared" si="5"/>
        <v>28150</v>
      </c>
    </row>
    <row r="183" spans="1:27" x14ac:dyDescent="0.35">
      <c r="A183" t="s">
        <v>19</v>
      </c>
      <c r="C183">
        <v>107001</v>
      </c>
      <c r="D183" t="s">
        <v>20</v>
      </c>
      <c r="E183" t="s">
        <v>4</v>
      </c>
      <c r="F183" t="s">
        <v>105</v>
      </c>
      <c r="G183">
        <v>2030</v>
      </c>
      <c r="H183" t="s">
        <v>22</v>
      </c>
      <c r="I183" t="s">
        <v>153</v>
      </c>
      <c r="J183" t="s">
        <v>154</v>
      </c>
      <c r="K183" t="s">
        <v>155</v>
      </c>
      <c r="L183" t="s">
        <v>25</v>
      </c>
      <c r="M183">
        <v>0</v>
      </c>
      <c r="N183">
        <v>0</v>
      </c>
      <c r="O183">
        <v>0</v>
      </c>
      <c r="P183">
        <v>28860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28860</v>
      </c>
      <c r="Z183">
        <f t="shared" si="4"/>
        <v>0</v>
      </c>
      <c r="AA183">
        <f t="shared" si="5"/>
        <v>28860</v>
      </c>
    </row>
    <row r="184" spans="1:27" x14ac:dyDescent="0.35">
      <c r="A184" t="s">
        <v>19</v>
      </c>
      <c r="C184">
        <v>107001</v>
      </c>
      <c r="D184" t="s">
        <v>20</v>
      </c>
      <c r="E184" t="s">
        <v>4</v>
      </c>
      <c r="F184" t="s">
        <v>105</v>
      </c>
      <c r="G184">
        <v>2029</v>
      </c>
      <c r="H184" t="s">
        <v>22</v>
      </c>
      <c r="I184" t="s">
        <v>153</v>
      </c>
      <c r="J184" t="s">
        <v>154</v>
      </c>
      <c r="K184" t="s">
        <v>24</v>
      </c>
      <c r="L184" t="s">
        <v>25</v>
      </c>
      <c r="M184">
        <v>0</v>
      </c>
      <c r="N184">
        <v>0</v>
      </c>
      <c r="O184">
        <v>0</v>
      </c>
      <c r="P184">
        <v>30407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30407</v>
      </c>
      <c r="Z184">
        <f t="shared" si="4"/>
        <v>0</v>
      </c>
      <c r="AA184">
        <f t="shared" si="5"/>
        <v>30407</v>
      </c>
    </row>
    <row r="185" spans="1:27" x14ac:dyDescent="0.35">
      <c r="A185" t="s">
        <v>19</v>
      </c>
      <c r="C185">
        <v>107001</v>
      </c>
      <c r="D185" t="s">
        <v>20</v>
      </c>
      <c r="E185" t="s">
        <v>4</v>
      </c>
      <c r="F185" t="s">
        <v>105</v>
      </c>
      <c r="G185">
        <v>2026</v>
      </c>
      <c r="H185" t="s">
        <v>22</v>
      </c>
      <c r="I185" t="s">
        <v>277</v>
      </c>
      <c r="J185" t="s">
        <v>278</v>
      </c>
      <c r="K185" t="s">
        <v>24</v>
      </c>
      <c r="L185" t="s">
        <v>25</v>
      </c>
      <c r="M185">
        <v>0</v>
      </c>
      <c r="N185">
        <v>0</v>
      </c>
      <c r="O185">
        <v>0</v>
      </c>
      <c r="P185">
        <v>30786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30786</v>
      </c>
      <c r="Z185">
        <f t="shared" si="4"/>
        <v>0</v>
      </c>
      <c r="AA185">
        <f t="shared" si="5"/>
        <v>30786</v>
      </c>
    </row>
    <row r="186" spans="1:27" x14ac:dyDescent="0.35">
      <c r="A186" t="s">
        <v>19</v>
      </c>
      <c r="C186">
        <v>107001</v>
      </c>
      <c r="D186" t="s">
        <v>20</v>
      </c>
      <c r="E186" t="s">
        <v>4</v>
      </c>
      <c r="F186" t="s">
        <v>105</v>
      </c>
      <c r="G186">
        <v>2030</v>
      </c>
      <c r="H186" t="s">
        <v>22</v>
      </c>
      <c r="I186" t="s">
        <v>153</v>
      </c>
      <c r="J186" t="s">
        <v>154</v>
      </c>
      <c r="K186" t="s">
        <v>24</v>
      </c>
      <c r="L186" t="s">
        <v>25</v>
      </c>
      <c r="M186">
        <v>0</v>
      </c>
      <c r="N186">
        <v>0</v>
      </c>
      <c r="O186">
        <v>0</v>
      </c>
      <c r="P186">
        <v>31534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31534</v>
      </c>
      <c r="Z186">
        <f t="shared" si="4"/>
        <v>0</v>
      </c>
      <c r="AA186">
        <f t="shared" si="5"/>
        <v>31534</v>
      </c>
    </row>
    <row r="187" spans="1:27" x14ac:dyDescent="0.35">
      <c r="A187" t="s">
        <v>19</v>
      </c>
      <c r="C187">
        <v>107001</v>
      </c>
      <c r="D187" t="s">
        <v>20</v>
      </c>
      <c r="E187" t="s">
        <v>4</v>
      </c>
      <c r="F187" t="s">
        <v>21</v>
      </c>
      <c r="G187">
        <v>2029</v>
      </c>
      <c r="H187" t="s">
        <v>22</v>
      </c>
      <c r="I187" t="s">
        <v>68</v>
      </c>
      <c r="J187" t="s">
        <v>69</v>
      </c>
      <c r="K187" t="s">
        <v>24</v>
      </c>
      <c r="L187" t="s">
        <v>25</v>
      </c>
      <c r="M187">
        <v>0</v>
      </c>
      <c r="N187">
        <v>0</v>
      </c>
      <c r="O187">
        <v>0</v>
      </c>
      <c r="P187">
        <v>39699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39699</v>
      </c>
      <c r="Z187">
        <f t="shared" si="4"/>
        <v>39699</v>
      </c>
      <c r="AA187">
        <f t="shared" si="5"/>
        <v>0</v>
      </c>
    </row>
    <row r="188" spans="1:27" x14ac:dyDescent="0.35">
      <c r="A188" t="s">
        <v>19</v>
      </c>
      <c r="C188">
        <v>107001</v>
      </c>
      <c r="D188" t="s">
        <v>20</v>
      </c>
      <c r="E188" t="s">
        <v>4</v>
      </c>
      <c r="F188" t="s">
        <v>105</v>
      </c>
      <c r="G188">
        <v>2026</v>
      </c>
      <c r="H188" t="s">
        <v>22</v>
      </c>
      <c r="I188" t="s">
        <v>763</v>
      </c>
      <c r="J188" t="s">
        <v>764</v>
      </c>
      <c r="K188" t="s">
        <v>301</v>
      </c>
      <c r="L188" t="s">
        <v>25</v>
      </c>
      <c r="M188">
        <v>0</v>
      </c>
      <c r="N188">
        <v>0</v>
      </c>
      <c r="O188">
        <v>0</v>
      </c>
      <c r="P188">
        <v>46175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46175</v>
      </c>
      <c r="Z188">
        <f t="shared" si="4"/>
        <v>0</v>
      </c>
      <c r="AA188">
        <f t="shared" si="5"/>
        <v>46175</v>
      </c>
    </row>
    <row r="189" spans="1:27" x14ac:dyDescent="0.35">
      <c r="A189" t="s">
        <v>19</v>
      </c>
      <c r="C189">
        <v>107001</v>
      </c>
      <c r="D189" t="s">
        <v>20</v>
      </c>
      <c r="E189" t="s">
        <v>4</v>
      </c>
      <c r="F189" t="s">
        <v>105</v>
      </c>
      <c r="G189">
        <v>2026</v>
      </c>
      <c r="H189" t="s">
        <v>22</v>
      </c>
      <c r="I189" t="s">
        <v>765</v>
      </c>
      <c r="J189" t="s">
        <v>766</v>
      </c>
      <c r="K189" t="s">
        <v>24</v>
      </c>
      <c r="L189" t="s">
        <v>25</v>
      </c>
      <c r="M189">
        <v>0</v>
      </c>
      <c r="N189">
        <v>0</v>
      </c>
      <c r="O189">
        <v>0</v>
      </c>
      <c r="P189">
        <v>61562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61562</v>
      </c>
      <c r="Z189">
        <f t="shared" si="4"/>
        <v>0</v>
      </c>
      <c r="AA189">
        <f t="shared" si="5"/>
        <v>61562</v>
      </c>
    </row>
    <row r="190" spans="1:27" x14ac:dyDescent="0.35">
      <c r="A190" t="s">
        <v>19</v>
      </c>
      <c r="C190">
        <v>107001</v>
      </c>
      <c r="D190" t="s">
        <v>20</v>
      </c>
      <c r="E190" t="s">
        <v>4</v>
      </c>
      <c r="F190" t="s">
        <v>105</v>
      </c>
      <c r="G190">
        <v>2028</v>
      </c>
      <c r="H190" t="s">
        <v>22</v>
      </c>
      <c r="I190" t="s">
        <v>767</v>
      </c>
      <c r="J190" t="s">
        <v>768</v>
      </c>
      <c r="K190" t="s">
        <v>24</v>
      </c>
      <c r="L190" t="s">
        <v>25</v>
      </c>
      <c r="M190">
        <v>0</v>
      </c>
      <c r="N190">
        <v>0</v>
      </c>
      <c r="O190">
        <v>0</v>
      </c>
      <c r="P190">
        <v>100039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100039</v>
      </c>
      <c r="Z190">
        <f t="shared" si="4"/>
        <v>0</v>
      </c>
      <c r="AA190">
        <f t="shared" si="5"/>
        <v>100039</v>
      </c>
    </row>
    <row r="191" spans="1:27" x14ac:dyDescent="0.35">
      <c r="A191" t="s">
        <v>19</v>
      </c>
      <c r="C191">
        <v>107001</v>
      </c>
      <c r="D191" t="s">
        <v>20</v>
      </c>
      <c r="E191" t="s">
        <v>4</v>
      </c>
      <c r="F191" t="s">
        <v>105</v>
      </c>
      <c r="G191">
        <v>2029</v>
      </c>
      <c r="H191" t="s">
        <v>22</v>
      </c>
      <c r="I191" t="s">
        <v>108</v>
      </c>
      <c r="J191" t="s">
        <v>109</v>
      </c>
      <c r="K191" t="s">
        <v>24</v>
      </c>
      <c r="L191" t="s">
        <v>25</v>
      </c>
      <c r="M191">
        <v>0</v>
      </c>
      <c r="N191">
        <v>0</v>
      </c>
      <c r="O191">
        <v>0</v>
      </c>
      <c r="P191">
        <v>115989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115989</v>
      </c>
      <c r="Z191">
        <f t="shared" si="4"/>
        <v>0</v>
      </c>
      <c r="AA191">
        <f t="shared" si="5"/>
        <v>115989</v>
      </c>
    </row>
    <row r="192" spans="1:27" x14ac:dyDescent="0.35">
      <c r="A192" t="s">
        <v>19</v>
      </c>
      <c r="C192">
        <v>107001</v>
      </c>
      <c r="D192" t="s">
        <v>20</v>
      </c>
      <c r="E192" t="s">
        <v>4</v>
      </c>
      <c r="F192" t="s">
        <v>105</v>
      </c>
      <c r="G192">
        <v>2028</v>
      </c>
      <c r="H192" t="s">
        <v>22</v>
      </c>
      <c r="I192" t="s">
        <v>285</v>
      </c>
      <c r="J192" t="s">
        <v>286</v>
      </c>
      <c r="K192" t="s">
        <v>24</v>
      </c>
      <c r="L192" t="s">
        <v>25</v>
      </c>
      <c r="M192">
        <v>0</v>
      </c>
      <c r="N192">
        <v>0</v>
      </c>
      <c r="O192">
        <v>0</v>
      </c>
      <c r="P192">
        <v>133786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133786</v>
      </c>
      <c r="Z192">
        <f t="shared" si="4"/>
        <v>0</v>
      </c>
      <c r="AA192">
        <f t="shared" si="5"/>
        <v>133786</v>
      </c>
    </row>
    <row r="193" spans="1:27" x14ac:dyDescent="0.35">
      <c r="A193" t="s">
        <v>19</v>
      </c>
      <c r="C193">
        <v>107001</v>
      </c>
      <c r="D193" t="s">
        <v>20</v>
      </c>
      <c r="E193" t="s">
        <v>4</v>
      </c>
      <c r="F193" t="s">
        <v>105</v>
      </c>
      <c r="G193">
        <v>2028</v>
      </c>
      <c r="H193" t="s">
        <v>22</v>
      </c>
      <c r="I193" t="s">
        <v>769</v>
      </c>
      <c r="J193" t="s">
        <v>770</v>
      </c>
      <c r="K193" t="s">
        <v>26</v>
      </c>
      <c r="L193" t="s">
        <v>25</v>
      </c>
      <c r="M193">
        <v>0</v>
      </c>
      <c r="N193">
        <v>0</v>
      </c>
      <c r="O193">
        <v>0</v>
      </c>
      <c r="P193">
        <v>160858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160858</v>
      </c>
      <c r="Z193">
        <f t="shared" si="4"/>
        <v>0</v>
      </c>
      <c r="AA193">
        <f t="shared" si="5"/>
        <v>160858</v>
      </c>
    </row>
    <row r="194" spans="1:27" x14ac:dyDescent="0.35">
      <c r="A194" t="s">
        <v>19</v>
      </c>
      <c r="C194">
        <v>107001</v>
      </c>
      <c r="D194" t="s">
        <v>20</v>
      </c>
      <c r="E194" t="s">
        <v>4</v>
      </c>
      <c r="F194" t="s">
        <v>105</v>
      </c>
      <c r="G194">
        <v>2028</v>
      </c>
      <c r="H194" t="s">
        <v>22</v>
      </c>
      <c r="I194" t="s">
        <v>289</v>
      </c>
      <c r="J194" t="s">
        <v>290</v>
      </c>
      <c r="K194" t="s">
        <v>24</v>
      </c>
      <c r="L194" t="s">
        <v>25</v>
      </c>
      <c r="M194">
        <v>0</v>
      </c>
      <c r="N194">
        <v>0</v>
      </c>
      <c r="O194">
        <v>0</v>
      </c>
      <c r="P194">
        <v>161088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161088</v>
      </c>
      <c r="Z194">
        <f t="shared" si="4"/>
        <v>0</v>
      </c>
      <c r="AA194">
        <f t="shared" si="5"/>
        <v>161088</v>
      </c>
    </row>
    <row r="195" spans="1:27" x14ac:dyDescent="0.35">
      <c r="A195" t="s">
        <v>19</v>
      </c>
      <c r="C195">
        <v>107001</v>
      </c>
      <c r="D195" t="s">
        <v>20</v>
      </c>
      <c r="E195" t="s">
        <v>4</v>
      </c>
      <c r="F195" t="s">
        <v>105</v>
      </c>
      <c r="G195">
        <v>2028</v>
      </c>
      <c r="H195" t="s">
        <v>22</v>
      </c>
      <c r="I195" t="s">
        <v>771</v>
      </c>
      <c r="J195" t="s">
        <v>772</v>
      </c>
      <c r="K195" t="s">
        <v>24</v>
      </c>
      <c r="L195" t="s">
        <v>25</v>
      </c>
      <c r="M195">
        <v>0</v>
      </c>
      <c r="N195">
        <v>0</v>
      </c>
      <c r="O195">
        <v>0</v>
      </c>
      <c r="P195">
        <v>166669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166669</v>
      </c>
      <c r="Z195">
        <f t="shared" ref="Z195:Z258" si="6">$Y195*IF($E195="Fixed",0.75,1)*IF(LEFT($F195,4)="0311",1,IF(LEFT($F195,4)="0301",0.403176412,0))</f>
        <v>0</v>
      </c>
      <c r="AA195">
        <f t="shared" ref="AA195:AA258" si="7">$Y195*IF($E195="Fixed",0.75,1)*IF(LEFT($F195,4)="0311",0,IF(LEFT($F195,4)="0301",1-0.403176412,1))</f>
        <v>166669</v>
      </c>
    </row>
    <row r="196" spans="1:27" x14ac:dyDescent="0.35">
      <c r="A196" t="s">
        <v>19</v>
      </c>
      <c r="C196">
        <v>107001</v>
      </c>
      <c r="D196" t="s">
        <v>20</v>
      </c>
      <c r="E196" t="s">
        <v>4</v>
      </c>
      <c r="F196" t="s">
        <v>105</v>
      </c>
      <c r="G196">
        <v>2026</v>
      </c>
      <c r="H196" t="s">
        <v>22</v>
      </c>
      <c r="I196" t="s">
        <v>295</v>
      </c>
      <c r="J196" t="s">
        <v>773</v>
      </c>
      <c r="K196" t="s">
        <v>26</v>
      </c>
      <c r="L196" t="s">
        <v>25</v>
      </c>
      <c r="M196">
        <v>0</v>
      </c>
      <c r="N196">
        <v>0</v>
      </c>
      <c r="O196">
        <v>0</v>
      </c>
      <c r="P196">
        <v>169835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169835</v>
      </c>
      <c r="Z196">
        <f t="shared" si="6"/>
        <v>0</v>
      </c>
      <c r="AA196">
        <f t="shared" si="7"/>
        <v>169835</v>
      </c>
    </row>
    <row r="197" spans="1:27" x14ac:dyDescent="0.35">
      <c r="A197" t="s">
        <v>19</v>
      </c>
      <c r="C197">
        <v>107001</v>
      </c>
      <c r="D197" t="s">
        <v>20</v>
      </c>
      <c r="E197" t="s">
        <v>4</v>
      </c>
      <c r="F197" t="s">
        <v>105</v>
      </c>
      <c r="G197">
        <v>2030</v>
      </c>
      <c r="H197" t="s">
        <v>22</v>
      </c>
      <c r="I197" t="s">
        <v>289</v>
      </c>
      <c r="J197" t="s">
        <v>290</v>
      </c>
      <c r="K197" t="s">
        <v>24</v>
      </c>
      <c r="L197" t="s">
        <v>25</v>
      </c>
      <c r="M197">
        <v>0</v>
      </c>
      <c r="N197">
        <v>0</v>
      </c>
      <c r="O197">
        <v>0</v>
      </c>
      <c r="P197">
        <v>170197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170197</v>
      </c>
      <c r="Z197">
        <f t="shared" si="6"/>
        <v>0</v>
      </c>
      <c r="AA197">
        <f t="shared" si="7"/>
        <v>170197</v>
      </c>
    </row>
    <row r="198" spans="1:27" x14ac:dyDescent="0.35">
      <c r="A198" t="s">
        <v>19</v>
      </c>
      <c r="C198">
        <v>107001</v>
      </c>
      <c r="D198" t="s">
        <v>20</v>
      </c>
      <c r="E198" t="s">
        <v>4</v>
      </c>
      <c r="F198" t="s">
        <v>105</v>
      </c>
      <c r="G198">
        <v>2028</v>
      </c>
      <c r="H198" t="s">
        <v>22</v>
      </c>
      <c r="I198" t="s">
        <v>774</v>
      </c>
      <c r="J198" t="s">
        <v>775</v>
      </c>
      <c r="K198" t="s">
        <v>26</v>
      </c>
      <c r="L198" t="s">
        <v>25</v>
      </c>
      <c r="M198">
        <v>0</v>
      </c>
      <c r="N198">
        <v>0</v>
      </c>
      <c r="O198">
        <v>0</v>
      </c>
      <c r="P198">
        <v>190020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190020</v>
      </c>
      <c r="Z198">
        <f t="shared" si="6"/>
        <v>0</v>
      </c>
      <c r="AA198">
        <f t="shared" si="7"/>
        <v>190020</v>
      </c>
    </row>
    <row r="199" spans="1:27" x14ac:dyDescent="0.35">
      <c r="A199" t="s">
        <v>19</v>
      </c>
      <c r="C199">
        <v>107001</v>
      </c>
      <c r="D199" t="s">
        <v>20</v>
      </c>
      <c r="E199" t="s">
        <v>4</v>
      </c>
      <c r="F199" t="s">
        <v>105</v>
      </c>
      <c r="G199">
        <v>2028</v>
      </c>
      <c r="H199" t="s">
        <v>22</v>
      </c>
      <c r="I199" t="s">
        <v>725</v>
      </c>
      <c r="J199" t="s">
        <v>726</v>
      </c>
      <c r="K199" t="s">
        <v>24</v>
      </c>
      <c r="L199" t="s">
        <v>25</v>
      </c>
      <c r="M199">
        <v>0</v>
      </c>
      <c r="N199">
        <v>0</v>
      </c>
      <c r="O199">
        <v>0</v>
      </c>
      <c r="P199">
        <v>190020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190020</v>
      </c>
      <c r="Z199">
        <f t="shared" si="6"/>
        <v>0</v>
      </c>
      <c r="AA199">
        <f t="shared" si="7"/>
        <v>190020</v>
      </c>
    </row>
    <row r="200" spans="1:27" x14ac:dyDescent="0.35">
      <c r="A200" t="s">
        <v>19</v>
      </c>
      <c r="C200">
        <v>107001</v>
      </c>
      <c r="D200" t="s">
        <v>20</v>
      </c>
      <c r="E200" t="s">
        <v>4</v>
      </c>
      <c r="F200" t="s">
        <v>105</v>
      </c>
      <c r="G200">
        <v>2026</v>
      </c>
      <c r="H200" t="s">
        <v>22</v>
      </c>
      <c r="I200" t="s">
        <v>776</v>
      </c>
      <c r="J200" t="s">
        <v>777</v>
      </c>
      <c r="K200" t="s">
        <v>24</v>
      </c>
      <c r="L200" t="s">
        <v>25</v>
      </c>
      <c r="M200">
        <v>0</v>
      </c>
      <c r="N200">
        <v>0</v>
      </c>
      <c r="O200">
        <v>0</v>
      </c>
      <c r="P200">
        <v>194994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194994</v>
      </c>
      <c r="Z200">
        <f t="shared" si="6"/>
        <v>0</v>
      </c>
      <c r="AA200">
        <f t="shared" si="7"/>
        <v>194994</v>
      </c>
    </row>
    <row r="201" spans="1:27" x14ac:dyDescent="0.35">
      <c r="A201" t="s">
        <v>19</v>
      </c>
      <c r="C201">
        <v>107001</v>
      </c>
      <c r="D201" t="s">
        <v>20</v>
      </c>
      <c r="E201" t="s">
        <v>4</v>
      </c>
      <c r="F201" t="s">
        <v>105</v>
      </c>
      <c r="G201">
        <v>2028</v>
      </c>
      <c r="H201" t="s">
        <v>22</v>
      </c>
      <c r="I201" t="s">
        <v>778</v>
      </c>
      <c r="J201" t="s">
        <v>779</v>
      </c>
      <c r="K201" t="s">
        <v>24</v>
      </c>
      <c r="L201" t="s">
        <v>25</v>
      </c>
      <c r="M201">
        <v>0</v>
      </c>
      <c r="N201">
        <v>0</v>
      </c>
      <c r="O201">
        <v>0</v>
      </c>
      <c r="P201">
        <v>200077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200077</v>
      </c>
      <c r="Z201">
        <f t="shared" si="6"/>
        <v>0</v>
      </c>
      <c r="AA201">
        <f t="shared" si="7"/>
        <v>200077</v>
      </c>
    </row>
    <row r="202" spans="1:27" x14ac:dyDescent="0.35">
      <c r="A202" t="s">
        <v>19</v>
      </c>
      <c r="C202">
        <v>107001</v>
      </c>
      <c r="D202" t="s">
        <v>20</v>
      </c>
      <c r="E202" t="s">
        <v>4</v>
      </c>
      <c r="F202" t="s">
        <v>105</v>
      </c>
      <c r="G202">
        <v>2028</v>
      </c>
      <c r="H202" t="s">
        <v>22</v>
      </c>
      <c r="I202" t="s">
        <v>780</v>
      </c>
      <c r="J202" t="s">
        <v>781</v>
      </c>
      <c r="K202" t="s">
        <v>26</v>
      </c>
      <c r="L202" t="s">
        <v>25</v>
      </c>
      <c r="M202">
        <v>0</v>
      </c>
      <c r="N202">
        <v>0</v>
      </c>
      <c r="O202">
        <v>0</v>
      </c>
      <c r="P202">
        <v>201907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201907</v>
      </c>
      <c r="Z202">
        <f t="shared" si="6"/>
        <v>0</v>
      </c>
      <c r="AA202">
        <f t="shared" si="7"/>
        <v>201907</v>
      </c>
    </row>
    <row r="203" spans="1:27" x14ac:dyDescent="0.35">
      <c r="A203" t="s">
        <v>19</v>
      </c>
      <c r="C203">
        <v>107001</v>
      </c>
      <c r="D203" t="s">
        <v>20</v>
      </c>
      <c r="E203" t="s">
        <v>4</v>
      </c>
      <c r="F203" t="s">
        <v>105</v>
      </c>
      <c r="G203">
        <v>2028</v>
      </c>
      <c r="H203" t="s">
        <v>22</v>
      </c>
      <c r="I203" t="s">
        <v>782</v>
      </c>
      <c r="J203" t="s">
        <v>783</v>
      </c>
      <c r="K203" t="s">
        <v>24</v>
      </c>
      <c r="L203" t="s">
        <v>25</v>
      </c>
      <c r="M203">
        <v>0</v>
      </c>
      <c r="N203">
        <v>0</v>
      </c>
      <c r="O203">
        <v>0</v>
      </c>
      <c r="P203">
        <v>215574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215574</v>
      </c>
      <c r="Z203">
        <f t="shared" si="6"/>
        <v>0</v>
      </c>
      <c r="AA203">
        <f t="shared" si="7"/>
        <v>215574</v>
      </c>
    </row>
    <row r="204" spans="1:27" x14ac:dyDescent="0.35">
      <c r="A204" t="s">
        <v>19</v>
      </c>
      <c r="C204">
        <v>107001</v>
      </c>
      <c r="D204" t="s">
        <v>20</v>
      </c>
      <c r="E204" t="s">
        <v>4</v>
      </c>
      <c r="F204" t="s">
        <v>105</v>
      </c>
      <c r="G204">
        <v>2029</v>
      </c>
      <c r="H204" t="s">
        <v>22</v>
      </c>
      <c r="I204" t="s">
        <v>784</v>
      </c>
      <c r="J204" t="s">
        <v>785</v>
      </c>
      <c r="K204" t="s">
        <v>26</v>
      </c>
      <c r="L204" t="s">
        <v>25</v>
      </c>
      <c r="M204">
        <v>0</v>
      </c>
      <c r="N204">
        <v>0</v>
      </c>
      <c r="O204">
        <v>0</v>
      </c>
      <c r="P204">
        <v>227520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227520</v>
      </c>
      <c r="Z204">
        <f t="shared" si="6"/>
        <v>0</v>
      </c>
      <c r="AA204">
        <f t="shared" si="7"/>
        <v>227520</v>
      </c>
    </row>
    <row r="205" spans="1:27" x14ac:dyDescent="0.35">
      <c r="A205" t="s">
        <v>19</v>
      </c>
      <c r="C205">
        <v>107001</v>
      </c>
      <c r="D205" t="s">
        <v>20</v>
      </c>
      <c r="E205" t="s">
        <v>4</v>
      </c>
      <c r="F205" t="s">
        <v>105</v>
      </c>
      <c r="G205">
        <v>2027</v>
      </c>
      <c r="H205" t="s">
        <v>22</v>
      </c>
      <c r="I205" t="s">
        <v>786</v>
      </c>
      <c r="J205" t="s">
        <v>787</v>
      </c>
      <c r="K205" t="s">
        <v>26</v>
      </c>
      <c r="L205" t="s">
        <v>25</v>
      </c>
      <c r="M205">
        <v>0</v>
      </c>
      <c r="N205">
        <v>0</v>
      </c>
      <c r="O205">
        <v>0</v>
      </c>
      <c r="P205">
        <v>271671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271671</v>
      </c>
      <c r="Z205">
        <f t="shared" si="6"/>
        <v>0</v>
      </c>
      <c r="AA205">
        <f t="shared" si="7"/>
        <v>271671</v>
      </c>
    </row>
    <row r="206" spans="1:27" x14ac:dyDescent="0.35">
      <c r="A206" t="s">
        <v>19</v>
      </c>
      <c r="C206">
        <v>107001</v>
      </c>
      <c r="D206" t="s">
        <v>20</v>
      </c>
      <c r="E206" t="s">
        <v>4</v>
      </c>
      <c r="F206" t="s">
        <v>105</v>
      </c>
      <c r="G206">
        <v>2026</v>
      </c>
      <c r="H206" t="s">
        <v>22</v>
      </c>
      <c r="I206" t="s">
        <v>788</v>
      </c>
      <c r="J206" t="s">
        <v>789</v>
      </c>
      <c r="K206" t="s">
        <v>26</v>
      </c>
      <c r="L206" t="s">
        <v>25</v>
      </c>
      <c r="M206">
        <v>0</v>
      </c>
      <c r="N206">
        <v>0</v>
      </c>
      <c r="O206">
        <v>0</v>
      </c>
      <c r="P206">
        <v>307811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307811</v>
      </c>
      <c r="Z206">
        <f t="shared" si="6"/>
        <v>0</v>
      </c>
      <c r="AA206">
        <f t="shared" si="7"/>
        <v>307811</v>
      </c>
    </row>
    <row r="207" spans="1:27" x14ac:dyDescent="0.35">
      <c r="A207" t="s">
        <v>19</v>
      </c>
      <c r="C207">
        <v>107001</v>
      </c>
      <c r="D207" t="s">
        <v>20</v>
      </c>
      <c r="E207" t="s">
        <v>4</v>
      </c>
      <c r="F207" t="s">
        <v>105</v>
      </c>
      <c r="G207">
        <v>2026</v>
      </c>
      <c r="H207" t="s">
        <v>22</v>
      </c>
      <c r="I207" t="s">
        <v>790</v>
      </c>
      <c r="J207" t="s">
        <v>791</v>
      </c>
      <c r="K207" t="s">
        <v>26</v>
      </c>
      <c r="L207" t="s">
        <v>25</v>
      </c>
      <c r="M207">
        <v>0</v>
      </c>
      <c r="N207">
        <v>0</v>
      </c>
      <c r="O207">
        <v>0</v>
      </c>
      <c r="P207">
        <v>316462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316462</v>
      </c>
      <c r="Z207">
        <f t="shared" si="6"/>
        <v>0</v>
      </c>
      <c r="AA207">
        <f t="shared" si="7"/>
        <v>316462</v>
      </c>
    </row>
    <row r="208" spans="1:27" x14ac:dyDescent="0.35">
      <c r="A208" t="s">
        <v>19</v>
      </c>
      <c r="C208">
        <v>107001</v>
      </c>
      <c r="D208" t="s">
        <v>20</v>
      </c>
      <c r="E208" t="s">
        <v>4</v>
      </c>
      <c r="F208" t="s">
        <v>105</v>
      </c>
      <c r="G208">
        <v>2026</v>
      </c>
      <c r="H208" t="s">
        <v>22</v>
      </c>
      <c r="I208" t="s">
        <v>792</v>
      </c>
      <c r="J208" t="s">
        <v>793</v>
      </c>
      <c r="K208" t="s">
        <v>26</v>
      </c>
      <c r="L208" t="s">
        <v>25</v>
      </c>
      <c r="M208">
        <v>0</v>
      </c>
      <c r="N208">
        <v>0</v>
      </c>
      <c r="O208">
        <v>0</v>
      </c>
      <c r="P208">
        <v>316744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316744</v>
      </c>
      <c r="Z208">
        <f t="shared" si="6"/>
        <v>0</v>
      </c>
      <c r="AA208">
        <f t="shared" si="7"/>
        <v>316744</v>
      </c>
    </row>
    <row r="209" spans="1:27" x14ac:dyDescent="0.35">
      <c r="A209" t="s">
        <v>19</v>
      </c>
      <c r="C209">
        <v>107001</v>
      </c>
      <c r="D209" t="s">
        <v>20</v>
      </c>
      <c r="E209" t="s">
        <v>4</v>
      </c>
      <c r="F209" t="s">
        <v>105</v>
      </c>
      <c r="G209">
        <v>2028</v>
      </c>
      <c r="H209" t="s">
        <v>22</v>
      </c>
      <c r="I209" t="s">
        <v>794</v>
      </c>
      <c r="J209" t="s">
        <v>791</v>
      </c>
      <c r="K209" t="s">
        <v>26</v>
      </c>
      <c r="L209" t="s">
        <v>25</v>
      </c>
      <c r="M209">
        <v>0</v>
      </c>
      <c r="N209">
        <v>0</v>
      </c>
      <c r="O209">
        <v>0</v>
      </c>
      <c r="P209">
        <v>325472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325472</v>
      </c>
      <c r="Z209">
        <f t="shared" si="6"/>
        <v>0</v>
      </c>
      <c r="AA209">
        <f t="shared" si="7"/>
        <v>325472</v>
      </c>
    </row>
    <row r="210" spans="1:27" x14ac:dyDescent="0.35">
      <c r="A210" t="s">
        <v>19</v>
      </c>
      <c r="C210">
        <v>107001</v>
      </c>
      <c r="D210" t="s">
        <v>20</v>
      </c>
      <c r="E210" t="s">
        <v>4</v>
      </c>
      <c r="F210" t="s">
        <v>105</v>
      </c>
      <c r="G210">
        <v>2026</v>
      </c>
      <c r="H210" t="s">
        <v>22</v>
      </c>
      <c r="I210" t="s">
        <v>795</v>
      </c>
      <c r="J210" t="s">
        <v>796</v>
      </c>
      <c r="K210" t="s">
        <v>26</v>
      </c>
      <c r="L210" t="s">
        <v>25</v>
      </c>
      <c r="M210">
        <v>0</v>
      </c>
      <c r="N210">
        <v>0</v>
      </c>
      <c r="O210">
        <v>0</v>
      </c>
      <c r="P210">
        <v>330575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330575</v>
      </c>
      <c r="Z210">
        <f t="shared" si="6"/>
        <v>0</v>
      </c>
      <c r="AA210">
        <f t="shared" si="7"/>
        <v>330575</v>
      </c>
    </row>
    <row r="211" spans="1:27" x14ac:dyDescent="0.35">
      <c r="A211" t="s">
        <v>19</v>
      </c>
      <c r="C211">
        <v>107001</v>
      </c>
      <c r="D211" t="s">
        <v>20</v>
      </c>
      <c r="E211" t="s">
        <v>4</v>
      </c>
      <c r="F211" t="s">
        <v>105</v>
      </c>
      <c r="G211">
        <v>2026</v>
      </c>
      <c r="H211" t="s">
        <v>22</v>
      </c>
      <c r="I211" t="s">
        <v>797</v>
      </c>
      <c r="J211" t="s">
        <v>798</v>
      </c>
      <c r="K211" t="s">
        <v>26</v>
      </c>
      <c r="L211" t="s">
        <v>25</v>
      </c>
      <c r="M211">
        <v>0</v>
      </c>
      <c r="N211">
        <v>0</v>
      </c>
      <c r="O211">
        <v>0</v>
      </c>
      <c r="P211">
        <v>343573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343573</v>
      </c>
      <c r="Z211">
        <f t="shared" si="6"/>
        <v>0</v>
      </c>
      <c r="AA211">
        <f t="shared" si="7"/>
        <v>343573</v>
      </c>
    </row>
    <row r="212" spans="1:27" x14ac:dyDescent="0.35">
      <c r="A212" t="s">
        <v>19</v>
      </c>
      <c r="C212">
        <v>107001</v>
      </c>
      <c r="D212" t="s">
        <v>20</v>
      </c>
      <c r="E212" t="s">
        <v>4</v>
      </c>
      <c r="F212" t="s">
        <v>105</v>
      </c>
      <c r="G212">
        <v>2026</v>
      </c>
      <c r="H212" t="s">
        <v>22</v>
      </c>
      <c r="I212" t="s">
        <v>799</v>
      </c>
      <c r="J212" t="s">
        <v>800</v>
      </c>
      <c r="K212" t="s">
        <v>26</v>
      </c>
      <c r="L212" t="s">
        <v>25</v>
      </c>
      <c r="M212">
        <v>0</v>
      </c>
      <c r="N212">
        <v>0</v>
      </c>
      <c r="O212">
        <v>0</v>
      </c>
      <c r="P212">
        <v>346471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346471</v>
      </c>
      <c r="Z212">
        <f t="shared" si="6"/>
        <v>0</v>
      </c>
      <c r="AA212">
        <f t="shared" si="7"/>
        <v>346471</v>
      </c>
    </row>
    <row r="213" spans="1:27" x14ac:dyDescent="0.35">
      <c r="A213" t="s">
        <v>19</v>
      </c>
      <c r="C213">
        <v>107001</v>
      </c>
      <c r="D213" t="s">
        <v>20</v>
      </c>
      <c r="E213" t="s">
        <v>4</v>
      </c>
      <c r="F213" t="s">
        <v>105</v>
      </c>
      <c r="G213">
        <v>2027</v>
      </c>
      <c r="H213" t="s">
        <v>22</v>
      </c>
      <c r="I213" t="s">
        <v>720</v>
      </c>
      <c r="J213" t="s">
        <v>721</v>
      </c>
      <c r="K213" t="s">
        <v>301</v>
      </c>
      <c r="L213" t="s">
        <v>25</v>
      </c>
      <c r="M213">
        <v>0</v>
      </c>
      <c r="N213">
        <v>0</v>
      </c>
      <c r="O213">
        <v>0</v>
      </c>
      <c r="P213">
        <v>358101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358101</v>
      </c>
      <c r="Z213">
        <f t="shared" si="6"/>
        <v>0</v>
      </c>
      <c r="AA213">
        <f t="shared" si="7"/>
        <v>358101</v>
      </c>
    </row>
    <row r="214" spans="1:27" x14ac:dyDescent="0.35">
      <c r="A214" t="s">
        <v>19</v>
      </c>
      <c r="C214">
        <v>107001</v>
      </c>
      <c r="D214" t="s">
        <v>20</v>
      </c>
      <c r="E214" t="s">
        <v>4</v>
      </c>
      <c r="F214" t="s">
        <v>105</v>
      </c>
      <c r="G214">
        <v>2026</v>
      </c>
      <c r="H214" t="s">
        <v>22</v>
      </c>
      <c r="I214" t="s">
        <v>231</v>
      </c>
      <c r="J214" t="s">
        <v>232</v>
      </c>
      <c r="K214" t="s">
        <v>26</v>
      </c>
      <c r="L214" t="s">
        <v>25</v>
      </c>
      <c r="M214">
        <v>0</v>
      </c>
      <c r="N214">
        <v>0</v>
      </c>
      <c r="O214">
        <v>0</v>
      </c>
      <c r="P214">
        <v>374127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374127</v>
      </c>
      <c r="Z214">
        <f t="shared" si="6"/>
        <v>0</v>
      </c>
      <c r="AA214">
        <f t="shared" si="7"/>
        <v>374127</v>
      </c>
    </row>
    <row r="215" spans="1:27" x14ac:dyDescent="0.35">
      <c r="A215" t="s">
        <v>19</v>
      </c>
      <c r="C215">
        <v>107001</v>
      </c>
      <c r="D215" t="s">
        <v>20</v>
      </c>
      <c r="E215" t="s">
        <v>4</v>
      </c>
      <c r="F215" t="s">
        <v>105</v>
      </c>
      <c r="G215">
        <v>2028</v>
      </c>
      <c r="H215" t="s">
        <v>22</v>
      </c>
      <c r="I215" t="s">
        <v>303</v>
      </c>
      <c r="J215" t="s">
        <v>304</v>
      </c>
      <c r="K215" t="s">
        <v>26</v>
      </c>
      <c r="L215" t="s">
        <v>25</v>
      </c>
      <c r="M215">
        <v>0</v>
      </c>
      <c r="N215">
        <v>0</v>
      </c>
      <c r="O215">
        <v>0</v>
      </c>
      <c r="P215">
        <v>378349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378349</v>
      </c>
      <c r="Z215">
        <f t="shared" si="6"/>
        <v>0</v>
      </c>
      <c r="AA215">
        <f t="shared" si="7"/>
        <v>378349</v>
      </c>
    </row>
    <row r="216" spans="1:27" x14ac:dyDescent="0.35">
      <c r="A216" t="s">
        <v>19</v>
      </c>
      <c r="C216">
        <v>107001</v>
      </c>
      <c r="D216" t="s">
        <v>20</v>
      </c>
      <c r="E216" t="s">
        <v>4</v>
      </c>
      <c r="F216" t="s">
        <v>105</v>
      </c>
      <c r="G216">
        <v>2026</v>
      </c>
      <c r="H216" t="s">
        <v>22</v>
      </c>
      <c r="I216" t="s">
        <v>119</v>
      </c>
      <c r="J216" t="s">
        <v>120</v>
      </c>
      <c r="K216" t="s">
        <v>26</v>
      </c>
      <c r="L216" t="s">
        <v>25</v>
      </c>
      <c r="M216">
        <v>0</v>
      </c>
      <c r="N216">
        <v>0</v>
      </c>
      <c r="O216">
        <v>0</v>
      </c>
      <c r="P216">
        <v>398055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398055</v>
      </c>
      <c r="Z216">
        <f t="shared" si="6"/>
        <v>0</v>
      </c>
      <c r="AA216">
        <f t="shared" si="7"/>
        <v>398055</v>
      </c>
    </row>
    <row r="217" spans="1:27" x14ac:dyDescent="0.35">
      <c r="A217" t="s">
        <v>19</v>
      </c>
      <c r="C217">
        <v>107001</v>
      </c>
      <c r="D217" t="s">
        <v>20</v>
      </c>
      <c r="E217" t="s">
        <v>4</v>
      </c>
      <c r="F217" t="s">
        <v>105</v>
      </c>
      <c r="G217">
        <v>2026</v>
      </c>
      <c r="H217" t="s">
        <v>22</v>
      </c>
      <c r="I217" t="s">
        <v>801</v>
      </c>
      <c r="J217" t="s">
        <v>802</v>
      </c>
      <c r="K217" t="s">
        <v>26</v>
      </c>
      <c r="L217" t="s">
        <v>25</v>
      </c>
      <c r="M217">
        <v>0</v>
      </c>
      <c r="N217">
        <v>0</v>
      </c>
      <c r="O217">
        <v>0</v>
      </c>
      <c r="P217">
        <v>422325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422325</v>
      </c>
      <c r="Z217">
        <f t="shared" si="6"/>
        <v>0</v>
      </c>
      <c r="AA217">
        <f t="shared" si="7"/>
        <v>422325</v>
      </c>
    </row>
    <row r="218" spans="1:27" x14ac:dyDescent="0.35">
      <c r="A218" t="s">
        <v>19</v>
      </c>
      <c r="C218">
        <v>107001</v>
      </c>
      <c r="D218" t="s">
        <v>20</v>
      </c>
      <c r="E218" t="s">
        <v>4</v>
      </c>
      <c r="F218" t="s">
        <v>105</v>
      </c>
      <c r="G218">
        <v>2030</v>
      </c>
      <c r="H218" t="s">
        <v>22</v>
      </c>
      <c r="I218" t="s">
        <v>119</v>
      </c>
      <c r="J218" t="s">
        <v>120</v>
      </c>
      <c r="K218" t="s">
        <v>26</v>
      </c>
      <c r="L218" t="s">
        <v>25</v>
      </c>
      <c r="M218">
        <v>0</v>
      </c>
      <c r="N218">
        <v>0</v>
      </c>
      <c r="O218">
        <v>0</v>
      </c>
      <c r="P218">
        <v>478624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478624</v>
      </c>
      <c r="Z218">
        <f t="shared" si="6"/>
        <v>0</v>
      </c>
      <c r="AA218">
        <f t="shared" si="7"/>
        <v>478624</v>
      </c>
    </row>
    <row r="219" spans="1:27" x14ac:dyDescent="0.35">
      <c r="A219" t="s">
        <v>19</v>
      </c>
      <c r="C219">
        <v>107001</v>
      </c>
      <c r="D219" t="s">
        <v>20</v>
      </c>
      <c r="E219" t="s">
        <v>4</v>
      </c>
      <c r="F219" t="s">
        <v>105</v>
      </c>
      <c r="G219">
        <v>2028</v>
      </c>
      <c r="H219" t="s">
        <v>22</v>
      </c>
      <c r="I219" t="s">
        <v>803</v>
      </c>
      <c r="J219" t="s">
        <v>804</v>
      </c>
      <c r="K219" t="s">
        <v>26</v>
      </c>
      <c r="L219" t="s">
        <v>25</v>
      </c>
      <c r="M219">
        <v>0</v>
      </c>
      <c r="N219">
        <v>0</v>
      </c>
      <c r="O219">
        <v>0</v>
      </c>
      <c r="P219">
        <v>486183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486183</v>
      </c>
      <c r="Z219">
        <f t="shared" si="6"/>
        <v>0</v>
      </c>
      <c r="AA219">
        <f t="shared" si="7"/>
        <v>486183</v>
      </c>
    </row>
    <row r="220" spans="1:27" x14ac:dyDescent="0.35">
      <c r="A220" t="s">
        <v>19</v>
      </c>
      <c r="C220">
        <v>107001</v>
      </c>
      <c r="D220" t="s">
        <v>20</v>
      </c>
      <c r="E220" t="s">
        <v>4</v>
      </c>
      <c r="F220" t="s">
        <v>105</v>
      </c>
      <c r="G220">
        <v>2026</v>
      </c>
      <c r="H220" t="s">
        <v>22</v>
      </c>
      <c r="I220" t="s">
        <v>805</v>
      </c>
      <c r="J220" t="s">
        <v>806</v>
      </c>
      <c r="K220" t="s">
        <v>26</v>
      </c>
      <c r="L220" t="s">
        <v>25</v>
      </c>
      <c r="M220">
        <v>0</v>
      </c>
      <c r="N220">
        <v>0</v>
      </c>
      <c r="O220">
        <v>0</v>
      </c>
      <c r="P220">
        <v>506717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506717</v>
      </c>
      <c r="Z220">
        <f t="shared" si="6"/>
        <v>0</v>
      </c>
      <c r="AA220">
        <f t="shared" si="7"/>
        <v>506717</v>
      </c>
    </row>
    <row r="221" spans="1:27" x14ac:dyDescent="0.35">
      <c r="A221" t="s">
        <v>19</v>
      </c>
      <c r="C221">
        <v>107001</v>
      </c>
      <c r="D221" t="s">
        <v>20</v>
      </c>
      <c r="E221" t="s">
        <v>4</v>
      </c>
      <c r="F221" t="s">
        <v>105</v>
      </c>
      <c r="G221">
        <v>2028</v>
      </c>
      <c r="H221" t="s">
        <v>22</v>
      </c>
      <c r="I221" t="s">
        <v>801</v>
      </c>
      <c r="J221" t="s">
        <v>802</v>
      </c>
      <c r="K221" t="s">
        <v>26</v>
      </c>
      <c r="L221" t="s">
        <v>25</v>
      </c>
      <c r="M221">
        <v>0</v>
      </c>
      <c r="N221">
        <v>0</v>
      </c>
      <c r="O221">
        <v>0</v>
      </c>
      <c r="P221">
        <v>506790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506790</v>
      </c>
      <c r="Z221">
        <f t="shared" si="6"/>
        <v>0</v>
      </c>
      <c r="AA221">
        <f t="shared" si="7"/>
        <v>506790</v>
      </c>
    </row>
    <row r="222" spans="1:27" x14ac:dyDescent="0.35">
      <c r="A222" t="s">
        <v>19</v>
      </c>
      <c r="C222">
        <v>107001</v>
      </c>
      <c r="D222" t="s">
        <v>20</v>
      </c>
      <c r="E222" t="s">
        <v>4</v>
      </c>
      <c r="F222" t="s">
        <v>105</v>
      </c>
      <c r="G222">
        <v>2026</v>
      </c>
      <c r="H222" t="s">
        <v>22</v>
      </c>
      <c r="I222" t="s">
        <v>807</v>
      </c>
      <c r="J222" t="s">
        <v>808</v>
      </c>
      <c r="K222" t="s">
        <v>26</v>
      </c>
      <c r="L222" t="s">
        <v>25</v>
      </c>
      <c r="M222">
        <v>0</v>
      </c>
      <c r="N222">
        <v>0</v>
      </c>
      <c r="O222">
        <v>0</v>
      </c>
      <c r="P222">
        <v>633488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633488</v>
      </c>
      <c r="Z222">
        <f t="shared" si="6"/>
        <v>0</v>
      </c>
      <c r="AA222">
        <f t="shared" si="7"/>
        <v>633488</v>
      </c>
    </row>
    <row r="223" spans="1:27" x14ac:dyDescent="0.35">
      <c r="A223" t="s">
        <v>19</v>
      </c>
      <c r="C223">
        <v>107001</v>
      </c>
      <c r="D223" t="s">
        <v>20</v>
      </c>
      <c r="E223" t="s">
        <v>4</v>
      </c>
      <c r="F223" t="s">
        <v>105</v>
      </c>
      <c r="G223">
        <v>2026</v>
      </c>
      <c r="H223" t="s">
        <v>22</v>
      </c>
      <c r="I223" t="s">
        <v>809</v>
      </c>
      <c r="J223" t="s">
        <v>810</v>
      </c>
      <c r="K223" t="s">
        <v>26</v>
      </c>
      <c r="L223" t="s">
        <v>25</v>
      </c>
      <c r="M223">
        <v>0</v>
      </c>
      <c r="N223">
        <v>0</v>
      </c>
      <c r="O223">
        <v>0</v>
      </c>
      <c r="P223">
        <v>633488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633488</v>
      </c>
      <c r="Z223">
        <f t="shared" si="6"/>
        <v>0</v>
      </c>
      <c r="AA223">
        <f t="shared" si="7"/>
        <v>633488</v>
      </c>
    </row>
    <row r="224" spans="1:27" x14ac:dyDescent="0.35">
      <c r="A224" t="s">
        <v>19</v>
      </c>
      <c r="C224">
        <v>107001</v>
      </c>
      <c r="D224" t="s">
        <v>20</v>
      </c>
      <c r="E224" t="s">
        <v>4</v>
      </c>
      <c r="F224" t="s">
        <v>105</v>
      </c>
      <c r="G224">
        <v>2026</v>
      </c>
      <c r="H224" t="s">
        <v>22</v>
      </c>
      <c r="I224" t="s">
        <v>811</v>
      </c>
      <c r="J224" t="s">
        <v>812</v>
      </c>
      <c r="K224" t="s">
        <v>26</v>
      </c>
      <c r="L224" t="s">
        <v>25</v>
      </c>
      <c r="M224">
        <v>0</v>
      </c>
      <c r="N224">
        <v>0</v>
      </c>
      <c r="O224">
        <v>0</v>
      </c>
      <c r="P224">
        <v>633488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633488</v>
      </c>
      <c r="Z224">
        <f t="shared" si="6"/>
        <v>0</v>
      </c>
      <c r="AA224">
        <f t="shared" si="7"/>
        <v>633488</v>
      </c>
    </row>
    <row r="225" spans="1:27" x14ac:dyDescent="0.35">
      <c r="A225" t="s">
        <v>19</v>
      </c>
      <c r="C225">
        <v>107001</v>
      </c>
      <c r="D225" t="s">
        <v>20</v>
      </c>
      <c r="E225" t="s">
        <v>4</v>
      </c>
      <c r="F225" t="s">
        <v>105</v>
      </c>
      <c r="G225">
        <v>2026</v>
      </c>
      <c r="H225" t="s">
        <v>22</v>
      </c>
      <c r="I225" t="s">
        <v>813</v>
      </c>
      <c r="J225" t="s">
        <v>814</v>
      </c>
      <c r="K225" t="s">
        <v>26</v>
      </c>
      <c r="L225" t="s">
        <v>25</v>
      </c>
      <c r="M225">
        <v>0</v>
      </c>
      <c r="N225">
        <v>0</v>
      </c>
      <c r="O225">
        <v>0</v>
      </c>
      <c r="P225">
        <v>675720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675720</v>
      </c>
      <c r="Z225">
        <f t="shared" si="6"/>
        <v>0</v>
      </c>
      <c r="AA225">
        <f t="shared" si="7"/>
        <v>675720</v>
      </c>
    </row>
    <row r="226" spans="1:27" x14ac:dyDescent="0.35">
      <c r="A226" t="s">
        <v>19</v>
      </c>
      <c r="C226">
        <v>107001</v>
      </c>
      <c r="D226" t="s">
        <v>20</v>
      </c>
      <c r="E226" t="s">
        <v>4</v>
      </c>
      <c r="F226" t="s">
        <v>105</v>
      </c>
      <c r="G226">
        <v>2026</v>
      </c>
      <c r="H226" t="s">
        <v>22</v>
      </c>
      <c r="I226" t="s">
        <v>230</v>
      </c>
      <c r="J226" t="s">
        <v>203</v>
      </c>
      <c r="K226" t="s">
        <v>26</v>
      </c>
      <c r="L226" t="s">
        <v>25</v>
      </c>
      <c r="M226">
        <v>0</v>
      </c>
      <c r="N226">
        <v>0</v>
      </c>
      <c r="O226">
        <v>0</v>
      </c>
      <c r="P226">
        <v>692576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692576</v>
      </c>
      <c r="Z226">
        <f t="shared" si="6"/>
        <v>0</v>
      </c>
      <c r="AA226">
        <f t="shared" si="7"/>
        <v>692576</v>
      </c>
    </row>
    <row r="227" spans="1:27" x14ac:dyDescent="0.35">
      <c r="A227" t="s">
        <v>19</v>
      </c>
      <c r="C227">
        <v>107001</v>
      </c>
      <c r="D227" t="s">
        <v>20</v>
      </c>
      <c r="E227" t="s">
        <v>4</v>
      </c>
      <c r="F227" t="s">
        <v>105</v>
      </c>
      <c r="G227">
        <v>2029</v>
      </c>
      <c r="H227" t="s">
        <v>22</v>
      </c>
      <c r="I227" t="s">
        <v>815</v>
      </c>
      <c r="J227" t="s">
        <v>816</v>
      </c>
      <c r="K227" t="s">
        <v>24</v>
      </c>
      <c r="L227" t="s">
        <v>25</v>
      </c>
      <c r="M227">
        <v>0</v>
      </c>
      <c r="N227">
        <v>0</v>
      </c>
      <c r="O227">
        <v>0</v>
      </c>
      <c r="P227">
        <v>769529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769529</v>
      </c>
      <c r="Z227">
        <f t="shared" si="6"/>
        <v>0</v>
      </c>
      <c r="AA227">
        <f t="shared" si="7"/>
        <v>769529</v>
      </c>
    </row>
    <row r="228" spans="1:27" x14ac:dyDescent="0.35">
      <c r="A228" t="s">
        <v>19</v>
      </c>
      <c r="C228">
        <v>107001</v>
      </c>
      <c r="D228" t="s">
        <v>20</v>
      </c>
      <c r="E228" t="s">
        <v>4</v>
      </c>
      <c r="F228" t="s">
        <v>105</v>
      </c>
      <c r="G228">
        <v>2028</v>
      </c>
      <c r="H228" t="s">
        <v>22</v>
      </c>
      <c r="I228" t="s">
        <v>724</v>
      </c>
      <c r="J228" t="s">
        <v>203</v>
      </c>
      <c r="K228" t="s">
        <v>26</v>
      </c>
      <c r="L228" t="s">
        <v>25</v>
      </c>
      <c r="M228">
        <v>0</v>
      </c>
      <c r="N228">
        <v>0</v>
      </c>
      <c r="O228">
        <v>0</v>
      </c>
      <c r="P228">
        <v>790479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790479</v>
      </c>
      <c r="Z228">
        <f t="shared" si="6"/>
        <v>0</v>
      </c>
      <c r="AA228">
        <f t="shared" si="7"/>
        <v>790479</v>
      </c>
    </row>
    <row r="229" spans="1:27" x14ac:dyDescent="0.35">
      <c r="A229" t="s">
        <v>19</v>
      </c>
      <c r="C229">
        <v>107001</v>
      </c>
      <c r="D229" t="s">
        <v>20</v>
      </c>
      <c r="E229" t="s">
        <v>4</v>
      </c>
      <c r="F229" t="s">
        <v>105</v>
      </c>
      <c r="G229">
        <v>2029</v>
      </c>
      <c r="H229" t="s">
        <v>22</v>
      </c>
      <c r="I229" t="s">
        <v>817</v>
      </c>
      <c r="J229" t="s">
        <v>818</v>
      </c>
      <c r="K229" t="s">
        <v>26</v>
      </c>
      <c r="L229" t="s">
        <v>25</v>
      </c>
      <c r="M229">
        <v>0</v>
      </c>
      <c r="N229">
        <v>0</v>
      </c>
      <c r="O229">
        <v>0</v>
      </c>
      <c r="P229">
        <v>790857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790857</v>
      </c>
      <c r="Z229">
        <f t="shared" si="6"/>
        <v>0</v>
      </c>
      <c r="AA229">
        <f t="shared" si="7"/>
        <v>790857</v>
      </c>
    </row>
    <row r="230" spans="1:27" x14ac:dyDescent="0.35">
      <c r="A230" t="s">
        <v>19</v>
      </c>
      <c r="C230">
        <v>107001</v>
      </c>
      <c r="D230" t="s">
        <v>20</v>
      </c>
      <c r="E230" t="s">
        <v>4</v>
      </c>
      <c r="F230" t="s">
        <v>105</v>
      </c>
      <c r="G230">
        <v>2028</v>
      </c>
      <c r="H230" t="s">
        <v>22</v>
      </c>
      <c r="I230" t="s">
        <v>731</v>
      </c>
      <c r="J230" t="s">
        <v>732</v>
      </c>
      <c r="K230" t="s">
        <v>26</v>
      </c>
      <c r="L230" t="s">
        <v>25</v>
      </c>
      <c r="M230">
        <v>0</v>
      </c>
      <c r="N230">
        <v>0</v>
      </c>
      <c r="O230">
        <v>0</v>
      </c>
      <c r="P230">
        <v>839968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839968</v>
      </c>
      <c r="Z230">
        <f t="shared" si="6"/>
        <v>0</v>
      </c>
      <c r="AA230">
        <f t="shared" si="7"/>
        <v>839968</v>
      </c>
    </row>
    <row r="231" spans="1:27" x14ac:dyDescent="0.35">
      <c r="A231" t="s">
        <v>19</v>
      </c>
      <c r="C231">
        <v>107001</v>
      </c>
      <c r="D231" t="s">
        <v>20</v>
      </c>
      <c r="E231" t="s">
        <v>4</v>
      </c>
      <c r="F231" t="s">
        <v>105</v>
      </c>
      <c r="G231">
        <v>2026</v>
      </c>
      <c r="H231" t="s">
        <v>22</v>
      </c>
      <c r="I231" t="s">
        <v>233</v>
      </c>
      <c r="J231" t="s">
        <v>234</v>
      </c>
      <c r="K231" t="s">
        <v>26</v>
      </c>
      <c r="L231" t="s">
        <v>25</v>
      </c>
      <c r="M231">
        <v>0</v>
      </c>
      <c r="N231">
        <v>0</v>
      </c>
      <c r="O231">
        <v>0</v>
      </c>
      <c r="P231">
        <v>915739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915739</v>
      </c>
      <c r="Z231">
        <f t="shared" si="6"/>
        <v>0</v>
      </c>
      <c r="AA231">
        <f t="shared" si="7"/>
        <v>915739</v>
      </c>
    </row>
    <row r="232" spans="1:27" x14ac:dyDescent="0.35">
      <c r="A232" t="s">
        <v>19</v>
      </c>
      <c r="C232">
        <v>107001</v>
      </c>
      <c r="D232" t="s">
        <v>20</v>
      </c>
      <c r="E232" t="s">
        <v>4</v>
      </c>
      <c r="F232" t="s">
        <v>105</v>
      </c>
      <c r="G232">
        <v>2030</v>
      </c>
      <c r="H232" t="s">
        <v>22</v>
      </c>
      <c r="I232" t="s">
        <v>819</v>
      </c>
      <c r="J232" t="s">
        <v>327</v>
      </c>
      <c r="K232" t="s">
        <v>26</v>
      </c>
      <c r="L232" t="s">
        <v>25</v>
      </c>
      <c r="M232">
        <v>0</v>
      </c>
      <c r="N232">
        <v>0</v>
      </c>
      <c r="O232">
        <v>0</v>
      </c>
      <c r="P232">
        <v>928486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928486</v>
      </c>
      <c r="Z232">
        <f t="shared" si="6"/>
        <v>0</v>
      </c>
      <c r="AA232">
        <f t="shared" si="7"/>
        <v>928486</v>
      </c>
    </row>
    <row r="233" spans="1:27" x14ac:dyDescent="0.35">
      <c r="A233" t="s">
        <v>19</v>
      </c>
      <c r="C233">
        <v>107001</v>
      </c>
      <c r="D233" t="s">
        <v>20</v>
      </c>
      <c r="E233" t="s">
        <v>4</v>
      </c>
      <c r="F233" t="s">
        <v>105</v>
      </c>
      <c r="G233">
        <v>2028</v>
      </c>
      <c r="H233" t="s">
        <v>22</v>
      </c>
      <c r="I233" t="s">
        <v>121</v>
      </c>
      <c r="J233" t="s">
        <v>122</v>
      </c>
      <c r="K233" t="s">
        <v>26</v>
      </c>
      <c r="L233" t="s">
        <v>25</v>
      </c>
      <c r="M233">
        <v>0</v>
      </c>
      <c r="N233">
        <v>0</v>
      </c>
      <c r="O233">
        <v>0</v>
      </c>
      <c r="P233">
        <v>1042714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1042714</v>
      </c>
      <c r="Z233">
        <f t="shared" si="6"/>
        <v>0</v>
      </c>
      <c r="AA233">
        <f t="shared" si="7"/>
        <v>1042714</v>
      </c>
    </row>
    <row r="234" spans="1:27" x14ac:dyDescent="0.35">
      <c r="A234" t="s">
        <v>19</v>
      </c>
      <c r="C234">
        <v>107001</v>
      </c>
      <c r="D234" t="s">
        <v>20</v>
      </c>
      <c r="E234" t="s">
        <v>4</v>
      </c>
      <c r="F234" t="s">
        <v>105</v>
      </c>
      <c r="G234">
        <v>2028</v>
      </c>
      <c r="H234" t="s">
        <v>22</v>
      </c>
      <c r="I234" t="s">
        <v>729</v>
      </c>
      <c r="J234" t="s">
        <v>730</v>
      </c>
      <c r="K234" t="s">
        <v>26</v>
      </c>
      <c r="L234" t="s">
        <v>25</v>
      </c>
      <c r="M234">
        <v>0</v>
      </c>
      <c r="N234">
        <v>0</v>
      </c>
      <c r="O234">
        <v>0</v>
      </c>
      <c r="P234">
        <v>1210210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1210210</v>
      </c>
      <c r="Z234">
        <f t="shared" si="6"/>
        <v>0</v>
      </c>
      <c r="AA234">
        <f t="shared" si="7"/>
        <v>1210210</v>
      </c>
    </row>
    <row r="235" spans="1:27" x14ac:dyDescent="0.35">
      <c r="A235" t="s">
        <v>19</v>
      </c>
      <c r="C235">
        <v>107001</v>
      </c>
      <c r="D235" t="s">
        <v>20</v>
      </c>
      <c r="E235" t="s">
        <v>4</v>
      </c>
      <c r="F235" t="s">
        <v>105</v>
      </c>
      <c r="G235">
        <v>2026</v>
      </c>
      <c r="H235" t="s">
        <v>22</v>
      </c>
      <c r="I235" t="s">
        <v>820</v>
      </c>
      <c r="J235" t="s">
        <v>821</v>
      </c>
      <c r="K235" t="s">
        <v>26</v>
      </c>
      <c r="L235" t="s">
        <v>25</v>
      </c>
      <c r="M235">
        <v>0</v>
      </c>
      <c r="N235">
        <v>0</v>
      </c>
      <c r="O235">
        <v>0</v>
      </c>
      <c r="P235">
        <v>1231440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1231440</v>
      </c>
      <c r="Z235">
        <f t="shared" si="6"/>
        <v>0</v>
      </c>
      <c r="AA235">
        <f t="shared" si="7"/>
        <v>1231440</v>
      </c>
    </row>
    <row r="236" spans="1:27" x14ac:dyDescent="0.35">
      <c r="A236" t="s">
        <v>19</v>
      </c>
      <c r="C236">
        <v>107001</v>
      </c>
      <c r="D236" t="s">
        <v>20</v>
      </c>
      <c r="E236" t="s">
        <v>4</v>
      </c>
      <c r="F236" t="s">
        <v>105</v>
      </c>
      <c r="G236">
        <v>2026</v>
      </c>
      <c r="H236" t="s">
        <v>22</v>
      </c>
      <c r="I236" t="s">
        <v>822</v>
      </c>
      <c r="J236" t="s">
        <v>823</v>
      </c>
      <c r="K236" t="s">
        <v>26</v>
      </c>
      <c r="L236" t="s">
        <v>25</v>
      </c>
      <c r="M236">
        <v>0</v>
      </c>
      <c r="N236">
        <v>0</v>
      </c>
      <c r="O236">
        <v>0</v>
      </c>
      <c r="P236">
        <v>1266793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1266793</v>
      </c>
      <c r="Z236">
        <f t="shared" si="6"/>
        <v>0</v>
      </c>
      <c r="AA236">
        <f t="shared" si="7"/>
        <v>1266793</v>
      </c>
    </row>
    <row r="237" spans="1:27" x14ac:dyDescent="0.35">
      <c r="A237" t="s">
        <v>19</v>
      </c>
      <c r="C237">
        <v>107001</v>
      </c>
      <c r="D237" t="s">
        <v>20</v>
      </c>
      <c r="E237" t="s">
        <v>4</v>
      </c>
      <c r="F237" t="s">
        <v>105</v>
      </c>
      <c r="G237">
        <v>2028</v>
      </c>
      <c r="H237" t="s">
        <v>22</v>
      </c>
      <c r="I237" t="s">
        <v>824</v>
      </c>
      <c r="J237" t="s">
        <v>327</v>
      </c>
      <c r="K237" t="s">
        <v>26</v>
      </c>
      <c r="L237" t="s">
        <v>25</v>
      </c>
      <c r="M237">
        <v>0</v>
      </c>
      <c r="N237">
        <v>0</v>
      </c>
      <c r="O237">
        <v>0</v>
      </c>
      <c r="P237">
        <v>1429015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1429015</v>
      </c>
      <c r="Z237">
        <f t="shared" si="6"/>
        <v>0</v>
      </c>
      <c r="AA237">
        <f t="shared" si="7"/>
        <v>1429015</v>
      </c>
    </row>
    <row r="238" spans="1:27" x14ac:dyDescent="0.35">
      <c r="A238" t="s">
        <v>19</v>
      </c>
      <c r="C238">
        <v>107001</v>
      </c>
      <c r="D238" t="s">
        <v>20</v>
      </c>
      <c r="E238" t="s">
        <v>4</v>
      </c>
      <c r="F238" t="s">
        <v>105</v>
      </c>
      <c r="G238">
        <v>2026</v>
      </c>
      <c r="H238" t="s">
        <v>22</v>
      </c>
      <c r="I238" t="s">
        <v>238</v>
      </c>
      <c r="J238" t="s">
        <v>825</v>
      </c>
      <c r="K238" t="s">
        <v>26</v>
      </c>
      <c r="L238" t="s">
        <v>25</v>
      </c>
      <c r="M238">
        <v>0</v>
      </c>
      <c r="N238">
        <v>0</v>
      </c>
      <c r="O238">
        <v>0</v>
      </c>
      <c r="P238">
        <v>1648336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1648336</v>
      </c>
      <c r="Z238">
        <f t="shared" si="6"/>
        <v>0</v>
      </c>
      <c r="AA238">
        <f t="shared" si="7"/>
        <v>1648336</v>
      </c>
    </row>
    <row r="239" spans="1:27" x14ac:dyDescent="0.35">
      <c r="A239" t="s">
        <v>19</v>
      </c>
      <c r="C239">
        <v>107001</v>
      </c>
      <c r="D239" t="s">
        <v>20</v>
      </c>
      <c r="E239" t="s">
        <v>4</v>
      </c>
      <c r="F239" t="s">
        <v>105</v>
      </c>
      <c r="G239">
        <v>2027</v>
      </c>
      <c r="H239" t="s">
        <v>22</v>
      </c>
      <c r="I239" t="s">
        <v>826</v>
      </c>
      <c r="J239" t="s">
        <v>827</v>
      </c>
      <c r="K239" t="s">
        <v>26</v>
      </c>
      <c r="L239" t="s">
        <v>25</v>
      </c>
      <c r="M239">
        <v>0</v>
      </c>
      <c r="N239">
        <v>0</v>
      </c>
      <c r="O239">
        <v>0</v>
      </c>
      <c r="P239">
        <v>1989985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1989985</v>
      </c>
      <c r="Z239">
        <f t="shared" si="6"/>
        <v>0</v>
      </c>
      <c r="AA239">
        <f t="shared" si="7"/>
        <v>1989985</v>
      </c>
    </row>
    <row r="240" spans="1:27" x14ac:dyDescent="0.35">
      <c r="A240" t="s">
        <v>19</v>
      </c>
      <c r="C240">
        <v>107001</v>
      </c>
      <c r="D240" t="s">
        <v>20</v>
      </c>
      <c r="E240" t="s">
        <v>4</v>
      </c>
      <c r="F240" t="s">
        <v>105</v>
      </c>
      <c r="G240">
        <v>2028</v>
      </c>
      <c r="H240" t="s">
        <v>22</v>
      </c>
      <c r="I240" t="s">
        <v>828</v>
      </c>
      <c r="J240" t="s">
        <v>827</v>
      </c>
      <c r="K240" t="s">
        <v>26</v>
      </c>
      <c r="L240" t="s">
        <v>25</v>
      </c>
      <c r="M240">
        <v>0</v>
      </c>
      <c r="N240">
        <v>0</v>
      </c>
      <c r="O240">
        <v>0</v>
      </c>
      <c r="P240">
        <v>2048469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2048469</v>
      </c>
      <c r="Z240">
        <f t="shared" si="6"/>
        <v>0</v>
      </c>
      <c r="AA240">
        <f t="shared" si="7"/>
        <v>2048469</v>
      </c>
    </row>
    <row r="241" spans="1:27" x14ac:dyDescent="0.35">
      <c r="A241" t="s">
        <v>19</v>
      </c>
      <c r="C241">
        <v>107001</v>
      </c>
      <c r="D241" t="s">
        <v>20</v>
      </c>
      <c r="E241" t="s">
        <v>4</v>
      </c>
      <c r="F241" t="s">
        <v>105</v>
      </c>
      <c r="G241">
        <v>2028</v>
      </c>
      <c r="H241" t="s">
        <v>22</v>
      </c>
      <c r="I241" t="s">
        <v>727</v>
      </c>
      <c r="J241" t="s">
        <v>728</v>
      </c>
      <c r="K241" t="s">
        <v>26</v>
      </c>
      <c r="L241" t="s">
        <v>25</v>
      </c>
      <c r="M241">
        <v>0</v>
      </c>
      <c r="N241">
        <v>0</v>
      </c>
      <c r="O241">
        <v>0</v>
      </c>
      <c r="P241">
        <v>2290888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2290888</v>
      </c>
      <c r="Z241">
        <f t="shared" si="6"/>
        <v>0</v>
      </c>
      <c r="AA241">
        <f t="shared" si="7"/>
        <v>2290888</v>
      </c>
    </row>
    <row r="242" spans="1:27" x14ac:dyDescent="0.35">
      <c r="A242" t="s">
        <v>19</v>
      </c>
      <c r="C242">
        <v>107001</v>
      </c>
      <c r="D242" t="s">
        <v>20</v>
      </c>
      <c r="E242" t="s">
        <v>4</v>
      </c>
      <c r="F242" t="s">
        <v>105</v>
      </c>
      <c r="G242">
        <v>2030</v>
      </c>
      <c r="H242" t="s">
        <v>22</v>
      </c>
      <c r="I242" t="s">
        <v>745</v>
      </c>
      <c r="J242" t="s">
        <v>746</v>
      </c>
      <c r="K242" t="s">
        <v>26</v>
      </c>
      <c r="L242" t="s">
        <v>25</v>
      </c>
      <c r="M242">
        <v>0</v>
      </c>
      <c r="N242">
        <v>0</v>
      </c>
      <c r="O242">
        <v>0</v>
      </c>
      <c r="P242">
        <v>2504426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2504426</v>
      </c>
      <c r="Z242">
        <f t="shared" si="6"/>
        <v>0</v>
      </c>
      <c r="AA242">
        <f t="shared" si="7"/>
        <v>2504426</v>
      </c>
    </row>
    <row r="243" spans="1:27" x14ac:dyDescent="0.35">
      <c r="A243" t="s">
        <v>19</v>
      </c>
      <c r="C243">
        <v>107001</v>
      </c>
      <c r="D243" t="s">
        <v>20</v>
      </c>
      <c r="E243" t="s">
        <v>4</v>
      </c>
      <c r="F243" t="s">
        <v>105</v>
      </c>
      <c r="G243">
        <v>2030</v>
      </c>
      <c r="H243" t="s">
        <v>22</v>
      </c>
      <c r="I243" t="s">
        <v>829</v>
      </c>
      <c r="J243" t="s">
        <v>830</v>
      </c>
      <c r="K243" t="s">
        <v>26</v>
      </c>
      <c r="L243" t="s">
        <v>25</v>
      </c>
      <c r="M243">
        <v>0</v>
      </c>
      <c r="N243">
        <v>0</v>
      </c>
      <c r="O243">
        <v>0</v>
      </c>
      <c r="P243">
        <v>2537818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2537818</v>
      </c>
      <c r="Z243">
        <f t="shared" si="6"/>
        <v>0</v>
      </c>
      <c r="AA243">
        <f t="shared" si="7"/>
        <v>2537818</v>
      </c>
    </row>
    <row r="244" spans="1:27" x14ac:dyDescent="0.35">
      <c r="A244" t="s">
        <v>19</v>
      </c>
      <c r="C244">
        <v>107001</v>
      </c>
      <c r="D244" t="s">
        <v>20</v>
      </c>
      <c r="E244" t="s">
        <v>4</v>
      </c>
      <c r="F244" t="s">
        <v>105</v>
      </c>
      <c r="G244">
        <v>2026</v>
      </c>
      <c r="H244" t="s">
        <v>22</v>
      </c>
      <c r="I244" t="s">
        <v>236</v>
      </c>
      <c r="J244" t="s">
        <v>237</v>
      </c>
      <c r="K244" t="s">
        <v>26</v>
      </c>
      <c r="L244" t="s">
        <v>25</v>
      </c>
      <c r="M244">
        <v>0</v>
      </c>
      <c r="N244">
        <v>0</v>
      </c>
      <c r="O244">
        <v>0</v>
      </c>
      <c r="P244">
        <v>2592799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2592799</v>
      </c>
      <c r="Z244">
        <f t="shared" si="6"/>
        <v>0</v>
      </c>
      <c r="AA244">
        <f t="shared" si="7"/>
        <v>2592799</v>
      </c>
    </row>
    <row r="245" spans="1:27" x14ac:dyDescent="0.35">
      <c r="A245" t="s">
        <v>19</v>
      </c>
      <c r="C245">
        <v>107001</v>
      </c>
      <c r="D245" t="s">
        <v>20</v>
      </c>
      <c r="E245" t="s">
        <v>4</v>
      </c>
      <c r="F245" t="s">
        <v>105</v>
      </c>
      <c r="G245">
        <v>2026</v>
      </c>
      <c r="H245" t="s">
        <v>22</v>
      </c>
      <c r="I245" t="s">
        <v>831</v>
      </c>
      <c r="J245" t="s">
        <v>832</v>
      </c>
      <c r="K245" t="s">
        <v>26</v>
      </c>
      <c r="L245" t="s">
        <v>25</v>
      </c>
      <c r="M245">
        <v>0</v>
      </c>
      <c r="N245">
        <v>0</v>
      </c>
      <c r="O245">
        <v>0</v>
      </c>
      <c r="P245">
        <v>2988184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2988184</v>
      </c>
      <c r="Z245">
        <f t="shared" si="6"/>
        <v>0</v>
      </c>
      <c r="AA245">
        <f t="shared" si="7"/>
        <v>2988184</v>
      </c>
    </row>
    <row r="246" spans="1:27" x14ac:dyDescent="0.35">
      <c r="A246" t="s">
        <v>19</v>
      </c>
      <c r="C246">
        <v>107001</v>
      </c>
      <c r="D246" t="s">
        <v>20</v>
      </c>
      <c r="E246" t="s">
        <v>4</v>
      </c>
      <c r="F246" t="s">
        <v>105</v>
      </c>
      <c r="G246">
        <v>2029</v>
      </c>
      <c r="H246" t="s">
        <v>22</v>
      </c>
      <c r="I246" t="s">
        <v>741</v>
      </c>
      <c r="J246" t="s">
        <v>742</v>
      </c>
      <c r="K246" t="s">
        <v>26</v>
      </c>
      <c r="L246" t="s">
        <v>25</v>
      </c>
      <c r="M246">
        <v>0</v>
      </c>
      <c r="N246">
        <v>0</v>
      </c>
      <c r="O246">
        <v>0</v>
      </c>
      <c r="P246">
        <v>3098576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3098576</v>
      </c>
      <c r="Z246">
        <f t="shared" si="6"/>
        <v>0</v>
      </c>
      <c r="AA246">
        <f t="shared" si="7"/>
        <v>3098576</v>
      </c>
    </row>
    <row r="247" spans="1:27" x14ac:dyDescent="0.35">
      <c r="A247" t="s">
        <v>19</v>
      </c>
      <c r="C247">
        <v>107001</v>
      </c>
      <c r="D247" t="s">
        <v>20</v>
      </c>
      <c r="E247" t="s">
        <v>4</v>
      </c>
      <c r="F247" t="s">
        <v>105</v>
      </c>
      <c r="G247">
        <v>2026</v>
      </c>
      <c r="H247" t="s">
        <v>22</v>
      </c>
      <c r="I247" t="s">
        <v>235</v>
      </c>
      <c r="J247" t="s">
        <v>827</v>
      </c>
      <c r="K247" t="s">
        <v>26</v>
      </c>
      <c r="L247" t="s">
        <v>25</v>
      </c>
      <c r="M247">
        <v>0</v>
      </c>
      <c r="N247">
        <v>0</v>
      </c>
      <c r="O247">
        <v>0</v>
      </c>
      <c r="P247">
        <v>4963677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4963677</v>
      </c>
      <c r="Z247">
        <f t="shared" si="6"/>
        <v>0</v>
      </c>
      <c r="AA247">
        <f t="shared" si="7"/>
        <v>4963677</v>
      </c>
    </row>
    <row r="248" spans="1:27" x14ac:dyDescent="0.35">
      <c r="A248" t="s">
        <v>19</v>
      </c>
      <c r="C248">
        <v>107001</v>
      </c>
      <c r="D248" t="s">
        <v>20</v>
      </c>
      <c r="E248" t="s">
        <v>4</v>
      </c>
      <c r="F248" t="s">
        <v>21</v>
      </c>
      <c r="G248">
        <v>2028</v>
      </c>
      <c r="H248" t="s">
        <v>22</v>
      </c>
      <c r="I248" t="s">
        <v>68</v>
      </c>
      <c r="J248" t="s">
        <v>69</v>
      </c>
      <c r="K248" t="s">
        <v>24</v>
      </c>
      <c r="L248" t="s">
        <v>25</v>
      </c>
      <c r="M248">
        <v>0</v>
      </c>
      <c r="N248">
        <v>0</v>
      </c>
      <c r="O248">
        <v>38009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38009</v>
      </c>
      <c r="Z248">
        <f t="shared" si="6"/>
        <v>38009</v>
      </c>
      <c r="AA248">
        <f t="shared" si="7"/>
        <v>0</v>
      </c>
    </row>
    <row r="249" spans="1:27" x14ac:dyDescent="0.35">
      <c r="A249" t="s">
        <v>19</v>
      </c>
      <c r="C249">
        <v>107001</v>
      </c>
      <c r="D249" t="s">
        <v>20</v>
      </c>
      <c r="E249" t="s">
        <v>4</v>
      </c>
      <c r="F249" t="s">
        <v>21</v>
      </c>
      <c r="G249">
        <v>2027</v>
      </c>
      <c r="H249" t="s">
        <v>22</v>
      </c>
      <c r="I249">
        <v>154709</v>
      </c>
      <c r="J249" t="s">
        <v>689</v>
      </c>
      <c r="K249" t="s">
        <v>24</v>
      </c>
      <c r="L249" t="s">
        <v>25</v>
      </c>
      <c r="M249">
        <v>0</v>
      </c>
      <c r="N249">
        <v>0</v>
      </c>
      <c r="O249">
        <v>240895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240895</v>
      </c>
      <c r="Z249">
        <f t="shared" si="6"/>
        <v>240895</v>
      </c>
      <c r="AA249">
        <f t="shared" si="7"/>
        <v>0</v>
      </c>
    </row>
    <row r="250" spans="1:27" x14ac:dyDescent="0.35">
      <c r="A250" t="s">
        <v>19</v>
      </c>
      <c r="C250">
        <v>107001</v>
      </c>
      <c r="D250" t="s">
        <v>20</v>
      </c>
      <c r="E250" t="s">
        <v>4</v>
      </c>
      <c r="F250" t="s">
        <v>21</v>
      </c>
      <c r="G250">
        <v>2029</v>
      </c>
      <c r="H250" t="s">
        <v>22</v>
      </c>
      <c r="I250">
        <v>151011</v>
      </c>
      <c r="J250" t="s">
        <v>701</v>
      </c>
      <c r="K250" t="s">
        <v>33</v>
      </c>
      <c r="L250" t="s">
        <v>25</v>
      </c>
      <c r="M250">
        <v>0</v>
      </c>
      <c r="N250">
        <v>0</v>
      </c>
      <c r="O250">
        <v>297317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297317</v>
      </c>
      <c r="Z250">
        <f t="shared" si="6"/>
        <v>297317</v>
      </c>
      <c r="AA250">
        <f t="shared" si="7"/>
        <v>0</v>
      </c>
    </row>
    <row r="251" spans="1:27" x14ac:dyDescent="0.35">
      <c r="A251" t="s">
        <v>19</v>
      </c>
      <c r="C251">
        <v>107001</v>
      </c>
      <c r="D251" t="s">
        <v>20</v>
      </c>
      <c r="E251" t="s">
        <v>4</v>
      </c>
      <c r="F251" t="s">
        <v>21</v>
      </c>
      <c r="G251">
        <v>2027</v>
      </c>
      <c r="H251" t="s">
        <v>22</v>
      </c>
      <c r="I251">
        <v>133707</v>
      </c>
      <c r="J251" t="s">
        <v>833</v>
      </c>
      <c r="K251" t="s">
        <v>24</v>
      </c>
      <c r="L251" t="s">
        <v>25</v>
      </c>
      <c r="M251">
        <v>0</v>
      </c>
      <c r="N251">
        <v>0</v>
      </c>
      <c r="O251">
        <v>385160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385160</v>
      </c>
      <c r="Z251">
        <f t="shared" si="6"/>
        <v>385160</v>
      </c>
      <c r="AA251">
        <f t="shared" si="7"/>
        <v>0</v>
      </c>
    </row>
    <row r="252" spans="1:27" x14ac:dyDescent="0.35">
      <c r="A252" t="s">
        <v>19</v>
      </c>
      <c r="C252">
        <v>108901</v>
      </c>
      <c r="D252" t="s">
        <v>343</v>
      </c>
      <c r="E252" t="s">
        <v>4</v>
      </c>
      <c r="F252" t="s">
        <v>21</v>
      </c>
      <c r="G252">
        <v>2027</v>
      </c>
      <c r="H252" t="s">
        <v>22</v>
      </c>
      <c r="I252">
        <v>135238</v>
      </c>
      <c r="J252" t="s">
        <v>692</v>
      </c>
      <c r="K252" t="s">
        <v>26</v>
      </c>
      <c r="L252" t="s">
        <v>25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76965</v>
      </c>
      <c r="W252">
        <v>0</v>
      </c>
      <c r="X252">
        <v>0</v>
      </c>
      <c r="Y252">
        <v>76965</v>
      </c>
      <c r="Z252">
        <f t="shared" si="6"/>
        <v>76965</v>
      </c>
      <c r="AA252">
        <f t="shared" si="7"/>
        <v>0</v>
      </c>
    </row>
    <row r="253" spans="1:27" x14ac:dyDescent="0.35">
      <c r="A253" t="s">
        <v>19</v>
      </c>
      <c r="C253">
        <v>108901</v>
      </c>
      <c r="D253" t="s">
        <v>343</v>
      </c>
      <c r="E253" t="s">
        <v>4</v>
      </c>
      <c r="F253" t="s">
        <v>105</v>
      </c>
      <c r="G253">
        <v>2029</v>
      </c>
      <c r="H253" t="s">
        <v>22</v>
      </c>
      <c r="I253">
        <v>156743</v>
      </c>
      <c r="J253" t="s">
        <v>834</v>
      </c>
      <c r="K253" t="s">
        <v>26</v>
      </c>
      <c r="L253" t="s">
        <v>25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352130</v>
      </c>
      <c r="W253">
        <v>0</v>
      </c>
      <c r="X253">
        <v>0</v>
      </c>
      <c r="Y253">
        <v>352130</v>
      </c>
      <c r="Z253">
        <f t="shared" si="6"/>
        <v>0</v>
      </c>
      <c r="AA253">
        <f t="shared" si="7"/>
        <v>352130</v>
      </c>
    </row>
    <row r="254" spans="1:27" x14ac:dyDescent="0.35">
      <c r="A254" t="s">
        <v>19</v>
      </c>
      <c r="C254">
        <v>108901</v>
      </c>
      <c r="D254" t="s">
        <v>343</v>
      </c>
      <c r="E254" t="s">
        <v>4</v>
      </c>
      <c r="F254" t="s">
        <v>105</v>
      </c>
      <c r="G254">
        <v>2026</v>
      </c>
      <c r="H254" t="s">
        <v>22</v>
      </c>
      <c r="I254" t="s">
        <v>236</v>
      </c>
      <c r="J254" t="s">
        <v>237</v>
      </c>
      <c r="K254" t="s">
        <v>26</v>
      </c>
      <c r="L254" t="s">
        <v>25</v>
      </c>
      <c r="M254">
        <v>0</v>
      </c>
      <c r="N254">
        <v>0</v>
      </c>
      <c r="O254">
        <v>0</v>
      </c>
      <c r="P254">
        <v>123124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123124</v>
      </c>
      <c r="Z254">
        <f t="shared" si="6"/>
        <v>0</v>
      </c>
      <c r="AA254">
        <f t="shared" si="7"/>
        <v>123124</v>
      </c>
    </row>
    <row r="255" spans="1:27" x14ac:dyDescent="0.35">
      <c r="A255" t="s">
        <v>19</v>
      </c>
      <c r="C255">
        <v>107001</v>
      </c>
      <c r="D255" t="s">
        <v>20</v>
      </c>
      <c r="E255" t="s">
        <v>4</v>
      </c>
      <c r="F255" t="s">
        <v>105</v>
      </c>
      <c r="G255">
        <v>2028</v>
      </c>
      <c r="H255" t="s">
        <v>22</v>
      </c>
      <c r="I255" t="s">
        <v>108</v>
      </c>
      <c r="J255" t="s">
        <v>109</v>
      </c>
      <c r="K255" t="s">
        <v>24</v>
      </c>
      <c r="L255" t="s">
        <v>25</v>
      </c>
      <c r="M255">
        <v>0</v>
      </c>
      <c r="N255">
        <v>114164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114164</v>
      </c>
      <c r="Z255">
        <f t="shared" si="6"/>
        <v>0</v>
      </c>
      <c r="AA255">
        <f t="shared" si="7"/>
        <v>114164</v>
      </c>
    </row>
    <row r="256" spans="1:27" x14ac:dyDescent="0.35">
      <c r="A256" t="s">
        <v>19</v>
      </c>
      <c r="C256">
        <v>107001</v>
      </c>
      <c r="D256" t="s">
        <v>20</v>
      </c>
      <c r="E256" t="s">
        <v>4</v>
      </c>
      <c r="F256" t="s">
        <v>105</v>
      </c>
      <c r="G256">
        <v>2027</v>
      </c>
      <c r="H256" t="s">
        <v>22</v>
      </c>
      <c r="I256" t="s">
        <v>761</v>
      </c>
      <c r="J256" t="s">
        <v>762</v>
      </c>
      <c r="K256" t="s">
        <v>24</v>
      </c>
      <c r="L256" t="s">
        <v>25</v>
      </c>
      <c r="M256">
        <v>0</v>
      </c>
      <c r="N256">
        <v>190324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190324</v>
      </c>
      <c r="Z256">
        <f t="shared" si="6"/>
        <v>0</v>
      </c>
      <c r="AA256">
        <f t="shared" si="7"/>
        <v>190324</v>
      </c>
    </row>
    <row r="257" spans="1:27" x14ac:dyDescent="0.35">
      <c r="A257" t="s">
        <v>19</v>
      </c>
      <c r="C257">
        <v>107001</v>
      </c>
      <c r="D257" t="s">
        <v>20</v>
      </c>
      <c r="E257" t="s">
        <v>4</v>
      </c>
      <c r="F257" t="s">
        <v>21</v>
      </c>
      <c r="G257">
        <v>2028</v>
      </c>
      <c r="H257" t="s">
        <v>22</v>
      </c>
      <c r="I257">
        <v>154709</v>
      </c>
      <c r="J257" t="s">
        <v>689</v>
      </c>
      <c r="K257" t="s">
        <v>24</v>
      </c>
      <c r="L257" t="s">
        <v>25</v>
      </c>
      <c r="M257">
        <v>0</v>
      </c>
      <c r="N257">
        <v>240895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240895</v>
      </c>
      <c r="Z257">
        <f t="shared" si="6"/>
        <v>240895</v>
      </c>
      <c r="AA257">
        <f t="shared" si="7"/>
        <v>0</v>
      </c>
    </row>
    <row r="258" spans="1:27" x14ac:dyDescent="0.35">
      <c r="A258" t="s">
        <v>19</v>
      </c>
      <c r="C258">
        <v>108899</v>
      </c>
      <c r="D258" t="s">
        <v>354</v>
      </c>
      <c r="E258" t="s">
        <v>4</v>
      </c>
      <c r="F258" t="s">
        <v>105</v>
      </c>
      <c r="G258">
        <v>2029</v>
      </c>
      <c r="H258" t="s">
        <v>22</v>
      </c>
      <c r="I258" t="s">
        <v>835</v>
      </c>
      <c r="J258" t="s">
        <v>836</v>
      </c>
      <c r="K258" t="s">
        <v>301</v>
      </c>
      <c r="L258" t="s">
        <v>25</v>
      </c>
      <c r="M258">
        <v>2195</v>
      </c>
      <c r="N258">
        <v>2195</v>
      </c>
      <c r="O258">
        <v>2195</v>
      </c>
      <c r="P258">
        <v>2195</v>
      </c>
      <c r="Q258">
        <v>2195</v>
      </c>
      <c r="R258">
        <v>2195</v>
      </c>
      <c r="S258">
        <v>2195</v>
      </c>
      <c r="T258">
        <v>2195</v>
      </c>
      <c r="U258">
        <v>2195</v>
      </c>
      <c r="V258">
        <v>2195</v>
      </c>
      <c r="W258">
        <v>2195</v>
      </c>
      <c r="X258">
        <v>2195</v>
      </c>
      <c r="Y258">
        <v>26335</v>
      </c>
      <c r="Z258">
        <f t="shared" si="6"/>
        <v>0</v>
      </c>
      <c r="AA258">
        <f t="shared" si="7"/>
        <v>26335</v>
      </c>
    </row>
    <row r="259" spans="1:27" x14ac:dyDescent="0.35">
      <c r="A259" t="s">
        <v>19</v>
      </c>
      <c r="C259">
        <v>108899</v>
      </c>
      <c r="D259" t="s">
        <v>354</v>
      </c>
      <c r="E259" t="s">
        <v>4</v>
      </c>
      <c r="F259" t="s">
        <v>105</v>
      </c>
      <c r="G259">
        <v>2029</v>
      </c>
      <c r="H259" t="s">
        <v>22</v>
      </c>
      <c r="I259" t="s">
        <v>837</v>
      </c>
      <c r="J259" t="s">
        <v>838</v>
      </c>
      <c r="K259" t="s">
        <v>301</v>
      </c>
      <c r="L259" t="s">
        <v>25</v>
      </c>
      <c r="M259">
        <v>2375</v>
      </c>
      <c r="N259">
        <v>2375</v>
      </c>
      <c r="O259">
        <v>2375</v>
      </c>
      <c r="P259">
        <v>2375</v>
      </c>
      <c r="Q259">
        <v>2375</v>
      </c>
      <c r="R259">
        <v>2375</v>
      </c>
      <c r="S259">
        <v>2375</v>
      </c>
      <c r="T259">
        <v>2375</v>
      </c>
      <c r="U259">
        <v>2375</v>
      </c>
      <c r="V259">
        <v>2375</v>
      </c>
      <c r="W259">
        <v>2375</v>
      </c>
      <c r="X259">
        <v>2375</v>
      </c>
      <c r="Y259">
        <v>28502</v>
      </c>
      <c r="Z259">
        <f t="shared" ref="Z259:Z305" si="8">$Y259*IF($E259="Fixed",0.75,1)*IF(LEFT($F259,4)="0311",1,IF(LEFT($F259,4)="0301",0.403176412,0))</f>
        <v>0</v>
      </c>
      <c r="AA259">
        <f t="shared" ref="AA259:AA305" si="9">$Y259*IF($E259="Fixed",0.75,1)*IF(LEFT($F259,4)="0311",0,IF(LEFT($F259,4)="0301",1-0.403176412,1))</f>
        <v>28502</v>
      </c>
    </row>
    <row r="260" spans="1:27" x14ac:dyDescent="0.35">
      <c r="A260" t="s">
        <v>19</v>
      </c>
      <c r="C260">
        <v>108899</v>
      </c>
      <c r="D260" t="s">
        <v>354</v>
      </c>
      <c r="E260" t="s">
        <v>4</v>
      </c>
      <c r="F260" t="s">
        <v>105</v>
      </c>
      <c r="G260">
        <v>2027</v>
      </c>
      <c r="H260" t="s">
        <v>22</v>
      </c>
      <c r="I260" t="s">
        <v>839</v>
      </c>
      <c r="J260" t="s">
        <v>840</v>
      </c>
      <c r="K260" t="s">
        <v>301</v>
      </c>
      <c r="L260" t="s">
        <v>25</v>
      </c>
      <c r="M260">
        <v>4365</v>
      </c>
      <c r="N260">
        <v>4365</v>
      </c>
      <c r="O260">
        <v>4365</v>
      </c>
      <c r="P260">
        <v>4365</v>
      </c>
      <c r="Q260">
        <v>4365</v>
      </c>
      <c r="R260">
        <v>4365</v>
      </c>
      <c r="S260">
        <v>4365</v>
      </c>
      <c r="T260">
        <v>4365</v>
      </c>
      <c r="U260">
        <v>4365</v>
      </c>
      <c r="V260">
        <v>4365</v>
      </c>
      <c r="W260">
        <v>4365</v>
      </c>
      <c r="X260">
        <v>4365</v>
      </c>
      <c r="Y260">
        <v>52377</v>
      </c>
      <c r="Z260">
        <f t="shared" si="8"/>
        <v>0</v>
      </c>
      <c r="AA260">
        <f t="shared" si="9"/>
        <v>52377</v>
      </c>
    </row>
    <row r="261" spans="1:27" x14ac:dyDescent="0.35">
      <c r="A261" t="s">
        <v>19</v>
      </c>
      <c r="C261">
        <v>108899</v>
      </c>
      <c r="D261" t="s">
        <v>354</v>
      </c>
      <c r="E261" t="s">
        <v>4</v>
      </c>
      <c r="F261" t="s">
        <v>105</v>
      </c>
      <c r="G261">
        <v>2026</v>
      </c>
      <c r="H261" t="s">
        <v>22</v>
      </c>
      <c r="I261" t="s">
        <v>841</v>
      </c>
      <c r="J261" t="s">
        <v>842</v>
      </c>
      <c r="K261" t="s">
        <v>301</v>
      </c>
      <c r="L261" t="s">
        <v>25</v>
      </c>
      <c r="M261">
        <v>4374</v>
      </c>
      <c r="N261">
        <v>4374</v>
      </c>
      <c r="O261">
        <v>4374</v>
      </c>
      <c r="P261">
        <v>4374</v>
      </c>
      <c r="Q261">
        <v>4374</v>
      </c>
      <c r="R261">
        <v>4374</v>
      </c>
      <c r="S261">
        <v>4374</v>
      </c>
      <c r="T261">
        <v>4374</v>
      </c>
      <c r="U261">
        <v>4374</v>
      </c>
      <c r="V261">
        <v>4374</v>
      </c>
      <c r="W261">
        <v>4374</v>
      </c>
      <c r="X261">
        <v>4374</v>
      </c>
      <c r="Y261">
        <v>52485</v>
      </c>
      <c r="Z261">
        <f t="shared" si="8"/>
        <v>0</v>
      </c>
      <c r="AA261">
        <f t="shared" si="9"/>
        <v>52485</v>
      </c>
    </row>
    <row r="262" spans="1:27" x14ac:dyDescent="0.35">
      <c r="A262" t="s">
        <v>19</v>
      </c>
      <c r="C262">
        <v>108899</v>
      </c>
      <c r="D262" t="s">
        <v>354</v>
      </c>
      <c r="E262" t="s">
        <v>4</v>
      </c>
      <c r="F262" t="s">
        <v>105</v>
      </c>
      <c r="G262">
        <v>2028</v>
      </c>
      <c r="H262" t="s">
        <v>22</v>
      </c>
      <c r="I262" t="s">
        <v>843</v>
      </c>
      <c r="J262" t="s">
        <v>844</v>
      </c>
      <c r="K262" t="s">
        <v>301</v>
      </c>
      <c r="L262" t="s">
        <v>25</v>
      </c>
      <c r="M262">
        <v>4533</v>
      </c>
      <c r="N262">
        <v>4533</v>
      </c>
      <c r="O262">
        <v>4533</v>
      </c>
      <c r="P262">
        <v>4533</v>
      </c>
      <c r="Q262">
        <v>4533</v>
      </c>
      <c r="R262">
        <v>4533</v>
      </c>
      <c r="S262">
        <v>4533</v>
      </c>
      <c r="T262">
        <v>4533</v>
      </c>
      <c r="U262">
        <v>4533</v>
      </c>
      <c r="V262">
        <v>4533</v>
      </c>
      <c r="W262">
        <v>4533</v>
      </c>
      <c r="X262">
        <v>4533</v>
      </c>
      <c r="Y262">
        <v>54392</v>
      </c>
      <c r="Z262">
        <f t="shared" si="8"/>
        <v>0</v>
      </c>
      <c r="AA262">
        <f t="shared" si="9"/>
        <v>54392</v>
      </c>
    </row>
    <row r="263" spans="1:27" x14ac:dyDescent="0.35">
      <c r="A263" t="s">
        <v>19</v>
      </c>
      <c r="C263">
        <v>108899</v>
      </c>
      <c r="D263" t="s">
        <v>354</v>
      </c>
      <c r="E263" t="s">
        <v>4</v>
      </c>
      <c r="F263" t="s">
        <v>105</v>
      </c>
      <c r="G263">
        <v>2030</v>
      </c>
      <c r="H263" t="s">
        <v>22</v>
      </c>
      <c r="I263" t="s">
        <v>845</v>
      </c>
      <c r="J263" t="s">
        <v>846</v>
      </c>
      <c r="K263" t="s">
        <v>301</v>
      </c>
      <c r="L263" t="s">
        <v>25</v>
      </c>
      <c r="M263">
        <v>4945</v>
      </c>
      <c r="N263">
        <v>4945</v>
      </c>
      <c r="O263">
        <v>4916</v>
      </c>
      <c r="P263">
        <v>4916</v>
      </c>
      <c r="Q263">
        <v>4916</v>
      </c>
      <c r="R263">
        <v>4916</v>
      </c>
      <c r="S263">
        <v>4916</v>
      </c>
      <c r="T263">
        <v>4916</v>
      </c>
      <c r="U263">
        <v>4916</v>
      </c>
      <c r="V263">
        <v>4916</v>
      </c>
      <c r="W263">
        <v>4916</v>
      </c>
      <c r="X263">
        <v>4916</v>
      </c>
      <c r="Y263">
        <v>59046</v>
      </c>
      <c r="Z263">
        <f t="shared" si="8"/>
        <v>0</v>
      </c>
      <c r="AA263">
        <f t="shared" si="9"/>
        <v>59046</v>
      </c>
    </row>
    <row r="264" spans="1:27" x14ac:dyDescent="0.35">
      <c r="A264" t="s">
        <v>19</v>
      </c>
      <c r="C264">
        <v>107001</v>
      </c>
      <c r="D264" t="s">
        <v>20</v>
      </c>
      <c r="E264" t="s">
        <v>4</v>
      </c>
      <c r="F264" t="s">
        <v>105</v>
      </c>
      <c r="G264">
        <v>2027</v>
      </c>
      <c r="H264" t="s">
        <v>22</v>
      </c>
      <c r="I264" t="s">
        <v>108</v>
      </c>
      <c r="J264" t="s">
        <v>109</v>
      </c>
      <c r="K264" t="s">
        <v>24</v>
      </c>
      <c r="L264" t="s">
        <v>25</v>
      </c>
      <c r="M264">
        <v>114164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114164</v>
      </c>
      <c r="Z264">
        <f t="shared" si="8"/>
        <v>0</v>
      </c>
      <c r="AA264">
        <f t="shared" si="9"/>
        <v>114164</v>
      </c>
    </row>
    <row r="265" spans="1:27" x14ac:dyDescent="0.35">
      <c r="A265" t="s">
        <v>19</v>
      </c>
      <c r="C265">
        <v>107001</v>
      </c>
      <c r="D265" t="s">
        <v>20</v>
      </c>
      <c r="E265" t="s">
        <v>4</v>
      </c>
      <c r="F265" t="s">
        <v>298</v>
      </c>
      <c r="G265">
        <v>2026</v>
      </c>
      <c r="H265" t="s">
        <v>22</v>
      </c>
      <c r="I265" t="s">
        <v>299</v>
      </c>
      <c r="J265" t="s">
        <v>300</v>
      </c>
      <c r="K265" t="s">
        <v>301</v>
      </c>
      <c r="L265" t="s">
        <v>25</v>
      </c>
      <c r="M265">
        <v>182710</v>
      </c>
      <c r="N265">
        <v>788273</v>
      </c>
      <c r="O265">
        <v>970983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1941966</v>
      </c>
      <c r="Z265">
        <f t="shared" si="8"/>
        <v>0</v>
      </c>
      <c r="AA265">
        <f t="shared" si="9"/>
        <v>1941966</v>
      </c>
    </row>
    <row r="266" spans="1:27" x14ac:dyDescent="0.35">
      <c r="A266" t="s">
        <v>19</v>
      </c>
      <c r="C266">
        <v>107001</v>
      </c>
      <c r="D266" t="s">
        <v>20</v>
      </c>
      <c r="E266" t="s">
        <v>4</v>
      </c>
      <c r="F266" t="s">
        <v>21</v>
      </c>
      <c r="G266">
        <v>2027</v>
      </c>
      <c r="H266" t="s">
        <v>22</v>
      </c>
      <c r="I266">
        <v>154710</v>
      </c>
      <c r="J266" t="s">
        <v>690</v>
      </c>
      <c r="K266" t="s">
        <v>24</v>
      </c>
      <c r="L266" t="s">
        <v>25</v>
      </c>
      <c r="M266">
        <v>225240</v>
      </c>
      <c r="N266">
        <v>333515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558755</v>
      </c>
      <c r="Z266">
        <f t="shared" si="8"/>
        <v>558755</v>
      </c>
      <c r="AA266">
        <f t="shared" si="9"/>
        <v>0</v>
      </c>
    </row>
    <row r="267" spans="1:27" x14ac:dyDescent="0.35">
      <c r="A267" t="s">
        <v>19</v>
      </c>
      <c r="C267">
        <v>107001</v>
      </c>
      <c r="D267" t="s">
        <v>20</v>
      </c>
      <c r="E267" t="s">
        <v>4</v>
      </c>
      <c r="F267" t="s">
        <v>21</v>
      </c>
      <c r="G267">
        <v>2021</v>
      </c>
      <c r="H267" t="s">
        <v>22</v>
      </c>
      <c r="I267">
        <v>134109</v>
      </c>
      <c r="J267" t="s">
        <v>23</v>
      </c>
      <c r="K267" t="s">
        <v>24</v>
      </c>
      <c r="L267" t="s">
        <v>25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615459</v>
      </c>
      <c r="V267">
        <v>0</v>
      </c>
      <c r="W267">
        <v>0</v>
      </c>
      <c r="X267">
        <v>0</v>
      </c>
      <c r="Y267">
        <v>615459</v>
      </c>
      <c r="Z267">
        <f t="shared" si="8"/>
        <v>615459</v>
      </c>
      <c r="AA267">
        <f t="shared" si="9"/>
        <v>0</v>
      </c>
    </row>
    <row r="268" spans="1:27" x14ac:dyDescent="0.35">
      <c r="A268" t="s">
        <v>19</v>
      </c>
      <c r="C268">
        <v>107001</v>
      </c>
      <c r="D268" t="s">
        <v>20</v>
      </c>
      <c r="E268" t="s">
        <v>4</v>
      </c>
      <c r="F268" t="s">
        <v>21</v>
      </c>
      <c r="G268">
        <v>2021</v>
      </c>
      <c r="H268" t="s">
        <v>22</v>
      </c>
      <c r="I268">
        <v>135236</v>
      </c>
      <c r="J268" t="s">
        <v>692</v>
      </c>
      <c r="K268" t="s">
        <v>26</v>
      </c>
      <c r="L268" t="s">
        <v>25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1460201</v>
      </c>
      <c r="W268">
        <v>0</v>
      </c>
      <c r="X268">
        <v>0</v>
      </c>
      <c r="Y268">
        <v>1460201</v>
      </c>
      <c r="Z268">
        <f t="shared" si="8"/>
        <v>1460201</v>
      </c>
      <c r="AA268">
        <f t="shared" si="9"/>
        <v>0</v>
      </c>
    </row>
    <row r="269" spans="1:27" x14ac:dyDescent="0.35">
      <c r="A269" t="s">
        <v>19</v>
      </c>
      <c r="C269">
        <v>107001</v>
      </c>
      <c r="D269" t="s">
        <v>20</v>
      </c>
      <c r="E269" t="s">
        <v>4</v>
      </c>
      <c r="F269" t="s">
        <v>21</v>
      </c>
      <c r="G269">
        <v>2021</v>
      </c>
      <c r="H269" t="s">
        <v>22</v>
      </c>
      <c r="I269">
        <v>138411</v>
      </c>
      <c r="J269" t="s">
        <v>27</v>
      </c>
      <c r="K269" t="s">
        <v>28</v>
      </c>
      <c r="L269" t="s">
        <v>25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917853</v>
      </c>
      <c r="U269">
        <v>0</v>
      </c>
      <c r="V269">
        <v>0</v>
      </c>
      <c r="W269">
        <v>0</v>
      </c>
      <c r="X269">
        <v>0</v>
      </c>
      <c r="Y269">
        <v>917853</v>
      </c>
      <c r="Z269">
        <f t="shared" si="8"/>
        <v>917853</v>
      </c>
      <c r="AA269">
        <f t="shared" si="9"/>
        <v>0</v>
      </c>
    </row>
    <row r="270" spans="1:27" x14ac:dyDescent="0.35">
      <c r="A270" t="s">
        <v>19</v>
      </c>
      <c r="C270">
        <v>107001</v>
      </c>
      <c r="D270" t="s">
        <v>20</v>
      </c>
      <c r="E270" t="s">
        <v>4</v>
      </c>
      <c r="F270" t="s">
        <v>21</v>
      </c>
      <c r="G270">
        <v>2021</v>
      </c>
      <c r="H270" t="s">
        <v>22</v>
      </c>
      <c r="I270">
        <v>139787</v>
      </c>
      <c r="J270" t="s">
        <v>29</v>
      </c>
      <c r="K270" t="s">
        <v>26</v>
      </c>
      <c r="L270" t="s">
        <v>25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430395</v>
      </c>
      <c r="V270">
        <v>442896</v>
      </c>
      <c r="W270">
        <v>0</v>
      </c>
      <c r="X270">
        <v>0</v>
      </c>
      <c r="Y270">
        <v>873292</v>
      </c>
      <c r="Z270">
        <f t="shared" si="8"/>
        <v>873292</v>
      </c>
      <c r="AA270">
        <f t="shared" si="9"/>
        <v>0</v>
      </c>
    </row>
    <row r="271" spans="1:27" x14ac:dyDescent="0.35">
      <c r="A271" t="s">
        <v>19</v>
      </c>
      <c r="C271">
        <v>107001</v>
      </c>
      <c r="D271" t="s">
        <v>20</v>
      </c>
      <c r="E271" t="s">
        <v>4</v>
      </c>
      <c r="F271" t="s">
        <v>21</v>
      </c>
      <c r="G271">
        <v>2021</v>
      </c>
      <c r="H271" t="s">
        <v>22</v>
      </c>
      <c r="I271">
        <v>147455</v>
      </c>
      <c r="J271" t="s">
        <v>30</v>
      </c>
      <c r="K271" t="s">
        <v>26</v>
      </c>
      <c r="L271" t="s">
        <v>25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296022</v>
      </c>
      <c r="W271">
        <v>0</v>
      </c>
      <c r="X271">
        <v>0</v>
      </c>
      <c r="Y271">
        <v>296022</v>
      </c>
      <c r="Z271">
        <f t="shared" si="8"/>
        <v>296022</v>
      </c>
      <c r="AA271">
        <f t="shared" si="9"/>
        <v>0</v>
      </c>
    </row>
    <row r="272" spans="1:27" x14ac:dyDescent="0.35">
      <c r="A272" t="s">
        <v>19</v>
      </c>
      <c r="C272">
        <v>107001</v>
      </c>
      <c r="D272" t="s">
        <v>20</v>
      </c>
      <c r="E272" t="s">
        <v>4</v>
      </c>
      <c r="F272" t="s">
        <v>21</v>
      </c>
      <c r="G272">
        <v>2021</v>
      </c>
      <c r="H272" t="s">
        <v>22</v>
      </c>
      <c r="I272">
        <v>150037</v>
      </c>
      <c r="J272" t="s">
        <v>31</v>
      </c>
      <c r="K272" t="s">
        <v>26</v>
      </c>
      <c r="L272" t="s">
        <v>25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320622</v>
      </c>
      <c r="W272">
        <v>0</v>
      </c>
      <c r="X272">
        <v>0</v>
      </c>
      <c r="Y272">
        <v>320622</v>
      </c>
      <c r="Z272">
        <f t="shared" si="8"/>
        <v>320622</v>
      </c>
      <c r="AA272">
        <f t="shared" si="9"/>
        <v>0</v>
      </c>
    </row>
    <row r="273" spans="1:27" x14ac:dyDescent="0.35">
      <c r="A273" t="s">
        <v>19</v>
      </c>
      <c r="C273">
        <v>107001</v>
      </c>
      <c r="D273" t="s">
        <v>20</v>
      </c>
      <c r="E273" t="s">
        <v>4</v>
      </c>
      <c r="F273" t="s">
        <v>21</v>
      </c>
      <c r="G273">
        <v>2021</v>
      </c>
      <c r="H273" t="s">
        <v>22</v>
      </c>
      <c r="I273">
        <v>151005</v>
      </c>
      <c r="J273" t="s">
        <v>32</v>
      </c>
      <c r="K273" t="s">
        <v>33</v>
      </c>
      <c r="L273" t="s">
        <v>25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66247</v>
      </c>
      <c r="V273">
        <v>175000</v>
      </c>
      <c r="W273">
        <v>175000</v>
      </c>
      <c r="X273">
        <v>50000</v>
      </c>
      <c r="Y273">
        <v>466247</v>
      </c>
      <c r="Z273">
        <f t="shared" si="8"/>
        <v>466247</v>
      </c>
      <c r="AA273">
        <f t="shared" si="9"/>
        <v>0</v>
      </c>
    </row>
    <row r="274" spans="1:27" x14ac:dyDescent="0.35">
      <c r="A274" t="s">
        <v>19</v>
      </c>
      <c r="C274">
        <v>107001</v>
      </c>
      <c r="D274" t="s">
        <v>20</v>
      </c>
      <c r="E274" t="s">
        <v>4</v>
      </c>
      <c r="F274" t="s">
        <v>21</v>
      </c>
      <c r="G274">
        <v>2021</v>
      </c>
      <c r="H274" t="s">
        <v>22</v>
      </c>
      <c r="I274">
        <v>151016</v>
      </c>
      <c r="J274" t="s">
        <v>34</v>
      </c>
      <c r="K274" t="s">
        <v>26</v>
      </c>
      <c r="L274" t="s">
        <v>25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358132</v>
      </c>
      <c r="W274">
        <v>0</v>
      </c>
      <c r="X274">
        <v>0</v>
      </c>
      <c r="Y274">
        <v>358132</v>
      </c>
      <c r="Z274">
        <f t="shared" si="8"/>
        <v>358132</v>
      </c>
      <c r="AA274">
        <f t="shared" si="9"/>
        <v>0</v>
      </c>
    </row>
    <row r="275" spans="1:27" x14ac:dyDescent="0.35">
      <c r="A275" t="s">
        <v>19</v>
      </c>
      <c r="C275">
        <v>107001</v>
      </c>
      <c r="D275" t="s">
        <v>20</v>
      </c>
      <c r="E275" t="s">
        <v>4</v>
      </c>
      <c r="F275" t="s">
        <v>21</v>
      </c>
      <c r="G275">
        <v>2021</v>
      </c>
      <c r="H275" t="s">
        <v>22</v>
      </c>
      <c r="I275">
        <v>152667</v>
      </c>
      <c r="J275" t="s">
        <v>35</v>
      </c>
      <c r="K275" t="s">
        <v>24</v>
      </c>
      <c r="L275" t="s">
        <v>25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127294</v>
      </c>
      <c r="W275">
        <v>0</v>
      </c>
      <c r="X275">
        <v>0</v>
      </c>
      <c r="Y275">
        <v>127294</v>
      </c>
      <c r="Z275">
        <f t="shared" si="8"/>
        <v>127294</v>
      </c>
      <c r="AA275">
        <f t="shared" si="9"/>
        <v>0</v>
      </c>
    </row>
    <row r="276" spans="1:27" x14ac:dyDescent="0.35">
      <c r="A276" t="s">
        <v>19</v>
      </c>
      <c r="C276">
        <v>107001</v>
      </c>
      <c r="D276" t="s">
        <v>20</v>
      </c>
      <c r="E276" t="s">
        <v>4</v>
      </c>
      <c r="F276" t="s">
        <v>21</v>
      </c>
      <c r="G276">
        <v>2021</v>
      </c>
      <c r="H276" t="s">
        <v>22</v>
      </c>
      <c r="I276">
        <v>153078</v>
      </c>
      <c r="J276" t="s">
        <v>36</v>
      </c>
      <c r="K276" t="s">
        <v>26</v>
      </c>
      <c r="L276" t="s">
        <v>25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1943374</v>
      </c>
      <c r="X276">
        <v>0</v>
      </c>
      <c r="Y276">
        <v>1943374</v>
      </c>
      <c r="Z276">
        <f t="shared" si="8"/>
        <v>1943374</v>
      </c>
      <c r="AA276">
        <f t="shared" si="9"/>
        <v>0</v>
      </c>
    </row>
    <row r="277" spans="1:27" x14ac:dyDescent="0.35">
      <c r="A277" t="s">
        <v>19</v>
      </c>
      <c r="C277">
        <v>107001</v>
      </c>
      <c r="D277" t="s">
        <v>20</v>
      </c>
      <c r="E277" t="s">
        <v>4</v>
      </c>
      <c r="F277" t="s">
        <v>21</v>
      </c>
      <c r="G277">
        <v>2021</v>
      </c>
      <c r="H277" t="s">
        <v>22</v>
      </c>
      <c r="I277">
        <v>154701</v>
      </c>
      <c r="J277" t="s">
        <v>37</v>
      </c>
      <c r="K277" t="s">
        <v>26</v>
      </c>
      <c r="L277" t="s">
        <v>25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219654</v>
      </c>
      <c r="W277">
        <v>0</v>
      </c>
      <c r="X277">
        <v>0</v>
      </c>
      <c r="Y277">
        <v>219654</v>
      </c>
      <c r="Z277">
        <f t="shared" si="8"/>
        <v>219654</v>
      </c>
      <c r="AA277">
        <f t="shared" si="9"/>
        <v>0</v>
      </c>
    </row>
    <row r="278" spans="1:27" x14ac:dyDescent="0.35">
      <c r="A278" t="s">
        <v>19</v>
      </c>
      <c r="C278">
        <v>107001</v>
      </c>
      <c r="D278" t="s">
        <v>20</v>
      </c>
      <c r="E278" t="s">
        <v>4</v>
      </c>
      <c r="F278" t="s">
        <v>21</v>
      </c>
      <c r="G278">
        <v>2021</v>
      </c>
      <c r="H278" t="s">
        <v>22</v>
      </c>
      <c r="I278">
        <v>154702</v>
      </c>
      <c r="J278" t="s">
        <v>38</v>
      </c>
      <c r="K278" t="s">
        <v>26</v>
      </c>
      <c r="L278" t="s">
        <v>25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200413</v>
      </c>
      <c r="W278">
        <v>0</v>
      </c>
      <c r="X278">
        <v>0</v>
      </c>
      <c r="Y278">
        <v>200413</v>
      </c>
      <c r="Z278">
        <f t="shared" si="8"/>
        <v>200413</v>
      </c>
      <c r="AA278">
        <f t="shared" si="9"/>
        <v>0</v>
      </c>
    </row>
    <row r="279" spans="1:27" x14ac:dyDescent="0.35">
      <c r="A279" t="s">
        <v>19</v>
      </c>
      <c r="C279">
        <v>107001</v>
      </c>
      <c r="D279" t="s">
        <v>20</v>
      </c>
      <c r="E279" t="s">
        <v>4</v>
      </c>
      <c r="F279" t="s">
        <v>21</v>
      </c>
      <c r="G279">
        <v>2021</v>
      </c>
      <c r="H279" t="s">
        <v>22</v>
      </c>
      <c r="I279">
        <v>154703</v>
      </c>
      <c r="J279" t="s">
        <v>39</v>
      </c>
      <c r="K279" t="s">
        <v>26</v>
      </c>
      <c r="L279" t="s">
        <v>25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500000</v>
      </c>
      <c r="V279">
        <v>219654</v>
      </c>
      <c r="W279">
        <v>0</v>
      </c>
      <c r="X279">
        <v>0</v>
      </c>
      <c r="Y279">
        <v>719654</v>
      </c>
      <c r="Z279">
        <f t="shared" si="8"/>
        <v>719654</v>
      </c>
      <c r="AA279">
        <f t="shared" si="9"/>
        <v>0</v>
      </c>
    </row>
    <row r="280" spans="1:27" x14ac:dyDescent="0.35">
      <c r="A280" t="s">
        <v>19</v>
      </c>
      <c r="C280">
        <v>107001</v>
      </c>
      <c r="D280" t="s">
        <v>20</v>
      </c>
      <c r="E280" t="s">
        <v>4</v>
      </c>
      <c r="F280" t="s">
        <v>21</v>
      </c>
      <c r="G280">
        <v>2021</v>
      </c>
      <c r="H280" t="s">
        <v>22</v>
      </c>
      <c r="I280">
        <v>154704</v>
      </c>
      <c r="J280" t="s">
        <v>40</v>
      </c>
      <c r="K280" t="s">
        <v>26</v>
      </c>
      <c r="L280" t="s">
        <v>25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f t="shared" si="8"/>
        <v>0</v>
      </c>
      <c r="AA280">
        <f t="shared" si="9"/>
        <v>0</v>
      </c>
    </row>
    <row r="281" spans="1:27" x14ac:dyDescent="0.35">
      <c r="A281" t="s">
        <v>19</v>
      </c>
      <c r="C281">
        <v>107001</v>
      </c>
      <c r="D281" t="s">
        <v>20</v>
      </c>
      <c r="E281" t="s">
        <v>4</v>
      </c>
      <c r="F281" t="s">
        <v>21</v>
      </c>
      <c r="G281">
        <v>2021</v>
      </c>
      <c r="H281" t="s">
        <v>22</v>
      </c>
      <c r="I281">
        <v>154707</v>
      </c>
      <c r="J281" t="s">
        <v>41</v>
      </c>
      <c r="K281" t="s">
        <v>26</v>
      </c>
      <c r="L281" t="s">
        <v>25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281550</v>
      </c>
      <c r="W281">
        <v>420688</v>
      </c>
      <c r="X281">
        <v>0</v>
      </c>
      <c r="Y281">
        <v>702238</v>
      </c>
      <c r="Z281">
        <f t="shared" si="8"/>
        <v>702238</v>
      </c>
      <c r="AA281">
        <f t="shared" si="9"/>
        <v>0</v>
      </c>
    </row>
    <row r="282" spans="1:27" x14ac:dyDescent="0.35">
      <c r="A282" t="s">
        <v>19</v>
      </c>
      <c r="C282">
        <v>107001</v>
      </c>
      <c r="D282" t="s">
        <v>20</v>
      </c>
      <c r="E282" t="s">
        <v>4</v>
      </c>
      <c r="F282" t="s">
        <v>21</v>
      </c>
      <c r="G282">
        <v>2021</v>
      </c>
      <c r="H282" t="s">
        <v>22</v>
      </c>
      <c r="I282">
        <v>154738</v>
      </c>
      <c r="J282" t="s">
        <v>42</v>
      </c>
      <c r="K282" t="s">
        <v>24</v>
      </c>
      <c r="L282" t="s">
        <v>25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422325</v>
      </c>
      <c r="V282">
        <v>0</v>
      </c>
      <c r="W282">
        <v>0</v>
      </c>
      <c r="X282">
        <v>0</v>
      </c>
      <c r="Y282">
        <v>422325</v>
      </c>
      <c r="Z282">
        <f t="shared" si="8"/>
        <v>422325</v>
      </c>
      <c r="AA282">
        <f t="shared" si="9"/>
        <v>0</v>
      </c>
    </row>
    <row r="283" spans="1:27" x14ac:dyDescent="0.35">
      <c r="A283" t="s">
        <v>19</v>
      </c>
      <c r="C283">
        <v>107001</v>
      </c>
      <c r="D283" t="s">
        <v>20</v>
      </c>
      <c r="E283" t="s">
        <v>4</v>
      </c>
      <c r="F283" t="s">
        <v>21</v>
      </c>
      <c r="G283">
        <v>2021</v>
      </c>
      <c r="H283" t="s">
        <v>22</v>
      </c>
      <c r="I283">
        <v>154743</v>
      </c>
      <c r="J283" t="s">
        <v>43</v>
      </c>
      <c r="K283" t="s">
        <v>24</v>
      </c>
      <c r="L283" t="s">
        <v>25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298624</v>
      </c>
      <c r="W283">
        <v>0</v>
      </c>
      <c r="X283">
        <v>0</v>
      </c>
      <c r="Y283">
        <v>298624</v>
      </c>
      <c r="Z283">
        <f t="shared" si="8"/>
        <v>298624</v>
      </c>
      <c r="AA283">
        <f t="shared" si="9"/>
        <v>0</v>
      </c>
    </row>
    <row r="284" spans="1:27" x14ac:dyDescent="0.35">
      <c r="A284" t="s">
        <v>19</v>
      </c>
      <c r="C284">
        <v>107001</v>
      </c>
      <c r="D284" t="s">
        <v>20</v>
      </c>
      <c r="E284" t="s">
        <v>4</v>
      </c>
      <c r="F284" t="s">
        <v>21</v>
      </c>
      <c r="G284">
        <v>2021</v>
      </c>
      <c r="H284" t="s">
        <v>22</v>
      </c>
      <c r="I284">
        <v>154753</v>
      </c>
      <c r="J284" t="s">
        <v>44</v>
      </c>
      <c r="K284" t="s">
        <v>45</v>
      </c>
      <c r="L284" t="s">
        <v>25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103610</v>
      </c>
      <c r="X284">
        <v>0</v>
      </c>
      <c r="Y284">
        <v>103610</v>
      </c>
      <c r="Z284">
        <f t="shared" si="8"/>
        <v>103610</v>
      </c>
      <c r="AA284">
        <f t="shared" si="9"/>
        <v>0</v>
      </c>
    </row>
    <row r="285" spans="1:27" x14ac:dyDescent="0.35">
      <c r="A285" t="s">
        <v>19</v>
      </c>
      <c r="C285">
        <v>107001</v>
      </c>
      <c r="D285" t="s">
        <v>20</v>
      </c>
      <c r="E285" t="s">
        <v>4</v>
      </c>
      <c r="F285" t="s">
        <v>21</v>
      </c>
      <c r="G285">
        <v>2021</v>
      </c>
      <c r="H285" t="s">
        <v>22</v>
      </c>
      <c r="I285">
        <v>154761</v>
      </c>
      <c r="J285" t="s">
        <v>46</v>
      </c>
      <c r="K285" t="s">
        <v>24</v>
      </c>
      <c r="L285" t="s">
        <v>25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155379</v>
      </c>
      <c r="V285">
        <v>0</v>
      </c>
      <c r="W285">
        <v>0</v>
      </c>
      <c r="X285">
        <v>0</v>
      </c>
      <c r="Y285">
        <v>155379</v>
      </c>
      <c r="Z285">
        <f t="shared" si="8"/>
        <v>155379</v>
      </c>
      <c r="AA285">
        <f t="shared" si="9"/>
        <v>0</v>
      </c>
    </row>
    <row r="286" spans="1:27" x14ac:dyDescent="0.35">
      <c r="A286" t="s">
        <v>19</v>
      </c>
      <c r="C286">
        <v>107001</v>
      </c>
      <c r="D286" t="s">
        <v>20</v>
      </c>
      <c r="E286" t="s">
        <v>4</v>
      </c>
      <c r="F286" t="s">
        <v>21</v>
      </c>
      <c r="G286">
        <v>2021</v>
      </c>
      <c r="H286" t="s">
        <v>22</v>
      </c>
      <c r="I286">
        <v>155600</v>
      </c>
      <c r="J286" t="s">
        <v>47</v>
      </c>
      <c r="K286" t="s">
        <v>26</v>
      </c>
      <c r="L286" t="s">
        <v>25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150000</v>
      </c>
      <c r="V286">
        <v>349263</v>
      </c>
      <c r="W286">
        <v>0</v>
      </c>
      <c r="X286">
        <v>0</v>
      </c>
      <c r="Y286">
        <v>499263</v>
      </c>
      <c r="Z286">
        <f t="shared" si="8"/>
        <v>499263</v>
      </c>
      <c r="AA286">
        <f t="shared" si="9"/>
        <v>0</v>
      </c>
    </row>
    <row r="287" spans="1:27" x14ac:dyDescent="0.35">
      <c r="A287" t="s">
        <v>19</v>
      </c>
      <c r="C287">
        <v>107001</v>
      </c>
      <c r="D287" t="s">
        <v>20</v>
      </c>
      <c r="E287" t="s">
        <v>4</v>
      </c>
      <c r="F287" t="s">
        <v>21</v>
      </c>
      <c r="G287">
        <v>2021</v>
      </c>
      <c r="H287" t="s">
        <v>22</v>
      </c>
      <c r="I287">
        <v>155617</v>
      </c>
      <c r="J287" t="s">
        <v>48</v>
      </c>
      <c r="K287" t="s">
        <v>26</v>
      </c>
      <c r="L287" t="s">
        <v>25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90000</v>
      </c>
      <c r="V287">
        <v>133835</v>
      </c>
      <c r="W287">
        <v>0</v>
      </c>
      <c r="X287">
        <v>0</v>
      </c>
      <c r="Y287">
        <v>223835</v>
      </c>
      <c r="Z287">
        <f t="shared" si="8"/>
        <v>223835</v>
      </c>
      <c r="AA287">
        <f t="shared" si="9"/>
        <v>0</v>
      </c>
    </row>
    <row r="288" spans="1:27" x14ac:dyDescent="0.35">
      <c r="A288" t="s">
        <v>19</v>
      </c>
      <c r="C288">
        <v>107001</v>
      </c>
      <c r="D288" t="s">
        <v>20</v>
      </c>
      <c r="E288" t="s">
        <v>4</v>
      </c>
      <c r="F288" t="s">
        <v>21</v>
      </c>
      <c r="G288">
        <v>2021</v>
      </c>
      <c r="H288" t="s">
        <v>22</v>
      </c>
      <c r="I288">
        <v>155621</v>
      </c>
      <c r="J288" t="s">
        <v>49</v>
      </c>
      <c r="K288" t="s">
        <v>26</v>
      </c>
      <c r="L288" t="s">
        <v>25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130223</v>
      </c>
      <c r="W288">
        <v>0</v>
      </c>
      <c r="X288">
        <v>0</v>
      </c>
      <c r="Y288">
        <v>130223</v>
      </c>
      <c r="Z288">
        <f t="shared" si="8"/>
        <v>130223</v>
      </c>
      <c r="AA288">
        <f t="shared" si="9"/>
        <v>0</v>
      </c>
    </row>
    <row r="289" spans="1:27" x14ac:dyDescent="0.35">
      <c r="A289" t="s">
        <v>19</v>
      </c>
      <c r="C289">
        <v>107001</v>
      </c>
      <c r="D289" t="s">
        <v>20</v>
      </c>
      <c r="E289" t="s">
        <v>4</v>
      </c>
      <c r="F289" t="s">
        <v>21</v>
      </c>
      <c r="G289">
        <v>2021</v>
      </c>
      <c r="H289" t="s">
        <v>22</v>
      </c>
      <c r="I289">
        <v>156821</v>
      </c>
      <c r="J289" t="s">
        <v>50</v>
      </c>
      <c r="K289" t="s">
        <v>24</v>
      </c>
      <c r="L289" t="s">
        <v>25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122474</v>
      </c>
      <c r="V289">
        <v>0</v>
      </c>
      <c r="W289">
        <v>0</v>
      </c>
      <c r="X289">
        <v>0</v>
      </c>
      <c r="Y289">
        <v>122474</v>
      </c>
      <c r="Z289">
        <f t="shared" si="8"/>
        <v>122474</v>
      </c>
      <c r="AA289">
        <f t="shared" si="9"/>
        <v>0</v>
      </c>
    </row>
    <row r="290" spans="1:27" x14ac:dyDescent="0.35">
      <c r="A290" t="s">
        <v>19</v>
      </c>
      <c r="C290">
        <v>107001</v>
      </c>
      <c r="D290" t="s">
        <v>20</v>
      </c>
      <c r="E290" t="s">
        <v>4</v>
      </c>
      <c r="F290" t="s">
        <v>21</v>
      </c>
      <c r="G290">
        <v>2021</v>
      </c>
      <c r="H290" t="s">
        <v>22</v>
      </c>
      <c r="I290">
        <v>156932</v>
      </c>
      <c r="J290" t="s">
        <v>51</v>
      </c>
      <c r="K290" t="s">
        <v>26</v>
      </c>
      <c r="L290" t="s">
        <v>25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230895</v>
      </c>
      <c r="V290">
        <v>0</v>
      </c>
      <c r="W290">
        <v>0</v>
      </c>
      <c r="X290">
        <v>0</v>
      </c>
      <c r="Y290">
        <v>230895</v>
      </c>
      <c r="Z290">
        <f t="shared" si="8"/>
        <v>230895</v>
      </c>
      <c r="AA290">
        <f t="shared" si="9"/>
        <v>0</v>
      </c>
    </row>
    <row r="291" spans="1:27" x14ac:dyDescent="0.35">
      <c r="A291" t="s">
        <v>19</v>
      </c>
      <c r="C291">
        <v>107001</v>
      </c>
      <c r="D291" t="s">
        <v>20</v>
      </c>
      <c r="E291" t="s">
        <v>4</v>
      </c>
      <c r="F291" t="s">
        <v>21</v>
      </c>
      <c r="G291">
        <v>2021</v>
      </c>
      <c r="H291" t="s">
        <v>22</v>
      </c>
      <c r="I291">
        <v>156977</v>
      </c>
      <c r="J291" t="s">
        <v>52</v>
      </c>
      <c r="K291" t="s">
        <v>26</v>
      </c>
      <c r="L291" t="s">
        <v>25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84465</v>
      </c>
      <c r="U291">
        <v>0</v>
      </c>
      <c r="V291">
        <v>0</v>
      </c>
      <c r="W291">
        <v>0</v>
      </c>
      <c r="X291">
        <v>0</v>
      </c>
      <c r="Y291">
        <v>84465</v>
      </c>
      <c r="Z291">
        <f t="shared" si="8"/>
        <v>84465</v>
      </c>
      <c r="AA291">
        <f t="shared" si="9"/>
        <v>0</v>
      </c>
    </row>
    <row r="292" spans="1:27" x14ac:dyDescent="0.35">
      <c r="A292" t="s">
        <v>19</v>
      </c>
      <c r="C292">
        <v>107001</v>
      </c>
      <c r="D292" t="s">
        <v>20</v>
      </c>
      <c r="E292" t="s">
        <v>4</v>
      </c>
      <c r="F292" t="s">
        <v>21</v>
      </c>
      <c r="G292">
        <v>2021</v>
      </c>
      <c r="H292" t="s">
        <v>22</v>
      </c>
      <c r="I292">
        <v>156978</v>
      </c>
      <c r="J292" t="s">
        <v>53</v>
      </c>
      <c r="K292" t="s">
        <v>26</v>
      </c>
      <c r="L292" t="s">
        <v>25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335567</v>
      </c>
      <c r="W292">
        <v>0</v>
      </c>
      <c r="X292">
        <v>0</v>
      </c>
      <c r="Y292">
        <v>335567</v>
      </c>
      <c r="Z292">
        <f t="shared" si="8"/>
        <v>335567</v>
      </c>
      <c r="AA292">
        <f t="shared" si="9"/>
        <v>0</v>
      </c>
    </row>
    <row r="293" spans="1:27" x14ac:dyDescent="0.35">
      <c r="A293" t="s">
        <v>19</v>
      </c>
      <c r="C293">
        <v>107001</v>
      </c>
      <c r="D293" t="s">
        <v>20</v>
      </c>
      <c r="E293" t="s">
        <v>4</v>
      </c>
      <c r="F293" t="s">
        <v>21</v>
      </c>
      <c r="G293">
        <v>2021</v>
      </c>
      <c r="H293" t="s">
        <v>22</v>
      </c>
      <c r="I293">
        <v>159882</v>
      </c>
      <c r="J293" t="s">
        <v>54</v>
      </c>
      <c r="K293" t="s">
        <v>24</v>
      </c>
      <c r="L293" t="s">
        <v>25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126698</v>
      </c>
      <c r="U293">
        <v>0</v>
      </c>
      <c r="V293">
        <v>0</v>
      </c>
      <c r="W293">
        <v>0</v>
      </c>
      <c r="X293">
        <v>0</v>
      </c>
      <c r="Y293">
        <v>126698</v>
      </c>
      <c r="Z293">
        <f t="shared" si="8"/>
        <v>126698</v>
      </c>
      <c r="AA293">
        <f t="shared" si="9"/>
        <v>0</v>
      </c>
    </row>
    <row r="294" spans="1:27" x14ac:dyDescent="0.35">
      <c r="A294" t="s">
        <v>19</v>
      </c>
      <c r="C294">
        <v>107001</v>
      </c>
      <c r="D294" t="s">
        <v>20</v>
      </c>
      <c r="E294" t="s">
        <v>4</v>
      </c>
      <c r="F294" t="s">
        <v>21</v>
      </c>
      <c r="G294">
        <v>2021</v>
      </c>
      <c r="H294" t="s">
        <v>22</v>
      </c>
      <c r="I294">
        <v>159884</v>
      </c>
      <c r="J294" t="s">
        <v>55</v>
      </c>
      <c r="K294" t="s">
        <v>24</v>
      </c>
      <c r="L294" t="s">
        <v>25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168930</v>
      </c>
      <c r="W294">
        <v>0</v>
      </c>
      <c r="X294">
        <v>0</v>
      </c>
      <c r="Y294">
        <v>168930</v>
      </c>
      <c r="Z294">
        <f t="shared" si="8"/>
        <v>168930</v>
      </c>
      <c r="AA294">
        <f t="shared" si="9"/>
        <v>0</v>
      </c>
    </row>
    <row r="295" spans="1:27" x14ac:dyDescent="0.35">
      <c r="A295" t="s">
        <v>19</v>
      </c>
      <c r="C295">
        <v>107001</v>
      </c>
      <c r="D295" t="s">
        <v>20</v>
      </c>
      <c r="E295" t="s">
        <v>4</v>
      </c>
      <c r="F295" t="s">
        <v>21</v>
      </c>
      <c r="G295">
        <v>2021</v>
      </c>
      <c r="H295" t="s">
        <v>22</v>
      </c>
      <c r="I295">
        <v>159914</v>
      </c>
      <c r="J295" t="s">
        <v>56</v>
      </c>
      <c r="K295" t="s">
        <v>24</v>
      </c>
      <c r="L295" t="s">
        <v>25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153930</v>
      </c>
      <c r="V295">
        <v>0</v>
      </c>
      <c r="W295">
        <v>0</v>
      </c>
      <c r="X295">
        <v>0</v>
      </c>
      <c r="Y295">
        <v>153930</v>
      </c>
      <c r="Z295">
        <f t="shared" si="8"/>
        <v>153930</v>
      </c>
      <c r="AA295">
        <f t="shared" si="9"/>
        <v>0</v>
      </c>
    </row>
    <row r="296" spans="1:27" x14ac:dyDescent="0.35">
      <c r="A296" t="s">
        <v>19</v>
      </c>
      <c r="C296">
        <v>107001</v>
      </c>
      <c r="D296" t="s">
        <v>20</v>
      </c>
      <c r="E296" t="s">
        <v>4</v>
      </c>
      <c r="F296" t="s">
        <v>21</v>
      </c>
      <c r="G296">
        <v>2021</v>
      </c>
      <c r="H296" t="s">
        <v>22</v>
      </c>
      <c r="I296">
        <v>159918</v>
      </c>
      <c r="J296" t="s">
        <v>57</v>
      </c>
      <c r="K296" t="s">
        <v>26</v>
      </c>
      <c r="L296" t="s">
        <v>25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615720</v>
      </c>
      <c r="W296">
        <v>0</v>
      </c>
      <c r="X296">
        <v>0</v>
      </c>
      <c r="Y296">
        <v>615720</v>
      </c>
      <c r="Z296">
        <f t="shared" si="8"/>
        <v>615720</v>
      </c>
      <c r="AA296">
        <f t="shared" si="9"/>
        <v>0</v>
      </c>
    </row>
    <row r="297" spans="1:27" x14ac:dyDescent="0.35">
      <c r="A297" t="s">
        <v>19</v>
      </c>
      <c r="C297">
        <v>107001</v>
      </c>
      <c r="D297" t="s">
        <v>20</v>
      </c>
      <c r="E297" t="s">
        <v>4</v>
      </c>
      <c r="F297" t="s">
        <v>21</v>
      </c>
      <c r="G297">
        <v>2021</v>
      </c>
      <c r="H297" t="s">
        <v>22</v>
      </c>
      <c r="I297">
        <v>159941</v>
      </c>
      <c r="J297" t="s">
        <v>58</v>
      </c>
      <c r="K297" t="s">
        <v>24</v>
      </c>
      <c r="L297" t="s">
        <v>25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253395</v>
      </c>
      <c r="U297">
        <v>281550</v>
      </c>
      <c r="V297">
        <v>117250</v>
      </c>
      <c r="W297">
        <v>200000</v>
      </c>
      <c r="X297">
        <v>0</v>
      </c>
      <c r="Y297">
        <v>852195</v>
      </c>
      <c r="Z297">
        <f t="shared" si="8"/>
        <v>852195</v>
      </c>
      <c r="AA297">
        <f t="shared" si="9"/>
        <v>0</v>
      </c>
    </row>
    <row r="298" spans="1:27" x14ac:dyDescent="0.35">
      <c r="A298" t="s">
        <v>19</v>
      </c>
      <c r="C298">
        <v>107001</v>
      </c>
      <c r="D298" t="s">
        <v>20</v>
      </c>
      <c r="E298" t="s">
        <v>4</v>
      </c>
      <c r="F298" t="s">
        <v>21</v>
      </c>
      <c r="G298">
        <v>2021</v>
      </c>
      <c r="H298" t="s">
        <v>22</v>
      </c>
      <c r="I298">
        <v>162458</v>
      </c>
      <c r="J298" t="s">
        <v>59</v>
      </c>
      <c r="K298" t="s">
        <v>24</v>
      </c>
      <c r="L298" t="s">
        <v>25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369945</v>
      </c>
      <c r="W298">
        <v>0</v>
      </c>
      <c r="X298">
        <v>0</v>
      </c>
      <c r="Y298">
        <v>369945</v>
      </c>
      <c r="Z298">
        <f t="shared" si="8"/>
        <v>369945</v>
      </c>
      <c r="AA298">
        <f t="shared" si="9"/>
        <v>0</v>
      </c>
    </row>
    <row r="299" spans="1:27" x14ac:dyDescent="0.35">
      <c r="A299" t="s">
        <v>19</v>
      </c>
      <c r="C299">
        <v>107001</v>
      </c>
      <c r="D299" t="s">
        <v>20</v>
      </c>
      <c r="E299" t="s">
        <v>4</v>
      </c>
      <c r="F299" t="s">
        <v>21</v>
      </c>
      <c r="G299">
        <v>2021</v>
      </c>
      <c r="H299" t="s">
        <v>22</v>
      </c>
      <c r="I299">
        <v>162460</v>
      </c>
      <c r="J299" t="s">
        <v>60</v>
      </c>
      <c r="K299" t="s">
        <v>24</v>
      </c>
      <c r="L299" t="s">
        <v>25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93925</v>
      </c>
      <c r="U299">
        <v>125000</v>
      </c>
      <c r="V299">
        <v>0</v>
      </c>
      <c r="W299">
        <v>0</v>
      </c>
      <c r="X299">
        <v>0</v>
      </c>
      <c r="Y299">
        <v>218925</v>
      </c>
      <c r="Z299">
        <f t="shared" si="8"/>
        <v>218925</v>
      </c>
      <c r="AA299">
        <f t="shared" si="9"/>
        <v>0</v>
      </c>
    </row>
    <row r="300" spans="1:27" x14ac:dyDescent="0.35">
      <c r="A300" t="s">
        <v>19</v>
      </c>
      <c r="C300">
        <v>107001</v>
      </c>
      <c r="D300" t="s">
        <v>20</v>
      </c>
      <c r="E300" t="s">
        <v>4</v>
      </c>
      <c r="F300" t="s">
        <v>21</v>
      </c>
      <c r="G300">
        <v>2021</v>
      </c>
      <c r="H300" t="s">
        <v>22</v>
      </c>
      <c r="I300">
        <v>162686</v>
      </c>
      <c r="J300" t="s">
        <v>61</v>
      </c>
      <c r="K300" t="s">
        <v>26</v>
      </c>
      <c r="L300" t="s">
        <v>25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333515</v>
      </c>
      <c r="V300">
        <v>0</v>
      </c>
      <c r="W300">
        <v>0</v>
      </c>
      <c r="X300">
        <v>0</v>
      </c>
      <c r="Y300">
        <v>333515</v>
      </c>
      <c r="Z300">
        <f t="shared" si="8"/>
        <v>333515</v>
      </c>
      <c r="AA300">
        <f t="shared" si="9"/>
        <v>0</v>
      </c>
    </row>
    <row r="301" spans="1:27" x14ac:dyDescent="0.35">
      <c r="A301" t="s">
        <v>19</v>
      </c>
      <c r="C301">
        <v>107001</v>
      </c>
      <c r="D301" t="s">
        <v>20</v>
      </c>
      <c r="E301" t="s">
        <v>4</v>
      </c>
      <c r="F301" t="s">
        <v>21</v>
      </c>
      <c r="G301">
        <v>2021</v>
      </c>
      <c r="H301" t="s">
        <v>22</v>
      </c>
      <c r="I301">
        <v>162687</v>
      </c>
      <c r="J301" t="s">
        <v>62</v>
      </c>
      <c r="K301" t="s">
        <v>26</v>
      </c>
      <c r="L301" t="s">
        <v>25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372511</v>
      </c>
      <c r="W301">
        <v>0</v>
      </c>
      <c r="X301">
        <v>0</v>
      </c>
      <c r="Y301">
        <v>372511</v>
      </c>
      <c r="Z301">
        <f t="shared" si="8"/>
        <v>372511</v>
      </c>
      <c r="AA301">
        <f t="shared" si="9"/>
        <v>0</v>
      </c>
    </row>
    <row r="302" spans="1:27" x14ac:dyDescent="0.35">
      <c r="A302" t="s">
        <v>19</v>
      </c>
      <c r="C302">
        <v>107001</v>
      </c>
      <c r="D302" t="s">
        <v>20</v>
      </c>
      <c r="E302" t="s">
        <v>4</v>
      </c>
      <c r="F302" t="s">
        <v>21</v>
      </c>
      <c r="G302">
        <v>2021</v>
      </c>
      <c r="H302" t="s">
        <v>22</v>
      </c>
      <c r="I302">
        <v>162699</v>
      </c>
      <c r="J302" t="s">
        <v>63</v>
      </c>
      <c r="K302" t="s">
        <v>26</v>
      </c>
      <c r="L302" t="s">
        <v>25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80000</v>
      </c>
      <c r="V302">
        <v>221967</v>
      </c>
      <c r="W302">
        <v>0</v>
      </c>
      <c r="X302">
        <v>0</v>
      </c>
      <c r="Y302">
        <v>301967</v>
      </c>
      <c r="Z302">
        <f t="shared" si="8"/>
        <v>301967</v>
      </c>
      <c r="AA302">
        <f t="shared" si="9"/>
        <v>0</v>
      </c>
    </row>
    <row r="303" spans="1:27" x14ac:dyDescent="0.35">
      <c r="A303" t="s">
        <v>19</v>
      </c>
      <c r="C303">
        <v>107001</v>
      </c>
      <c r="D303" t="s">
        <v>20</v>
      </c>
      <c r="E303" t="s">
        <v>4</v>
      </c>
      <c r="F303" t="s">
        <v>21</v>
      </c>
      <c r="G303">
        <v>2021</v>
      </c>
      <c r="H303" t="s">
        <v>22</v>
      </c>
      <c r="I303">
        <v>163732</v>
      </c>
      <c r="J303" t="s">
        <v>64</v>
      </c>
      <c r="K303" t="s">
        <v>26</v>
      </c>
      <c r="L303" t="s">
        <v>25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115489</v>
      </c>
      <c r="W303">
        <v>0</v>
      </c>
      <c r="X303">
        <v>0</v>
      </c>
      <c r="Y303">
        <v>115489</v>
      </c>
      <c r="Z303">
        <f t="shared" si="8"/>
        <v>115489</v>
      </c>
      <c r="AA303">
        <f t="shared" si="9"/>
        <v>0</v>
      </c>
    </row>
    <row r="304" spans="1:27" x14ac:dyDescent="0.35">
      <c r="A304" t="s">
        <v>19</v>
      </c>
      <c r="C304">
        <v>107001</v>
      </c>
      <c r="D304" t="s">
        <v>20</v>
      </c>
      <c r="E304" t="s">
        <v>4</v>
      </c>
      <c r="F304" t="s">
        <v>21</v>
      </c>
      <c r="G304">
        <v>2021</v>
      </c>
      <c r="H304" t="s">
        <v>22</v>
      </c>
      <c r="I304">
        <v>124518</v>
      </c>
      <c r="J304" t="s">
        <v>65</v>
      </c>
      <c r="K304" t="s">
        <v>24</v>
      </c>
      <c r="L304" t="s">
        <v>25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250000</v>
      </c>
      <c r="T304">
        <v>300000</v>
      </c>
      <c r="U304">
        <v>250000</v>
      </c>
      <c r="V304">
        <v>1021330</v>
      </c>
      <c r="W304">
        <v>300000</v>
      </c>
      <c r="X304">
        <v>300000</v>
      </c>
      <c r="Y304">
        <v>2421330</v>
      </c>
      <c r="Z304">
        <f t="shared" si="8"/>
        <v>2421330</v>
      </c>
      <c r="AA304">
        <f t="shared" si="9"/>
        <v>0</v>
      </c>
    </row>
    <row r="305" spans="1:27" x14ac:dyDescent="0.35">
      <c r="A305" t="s">
        <v>19</v>
      </c>
      <c r="C305">
        <v>107001</v>
      </c>
      <c r="D305" t="s">
        <v>20</v>
      </c>
      <c r="E305" t="s">
        <v>4</v>
      </c>
      <c r="F305" t="s">
        <v>21</v>
      </c>
      <c r="G305">
        <v>2021</v>
      </c>
      <c r="H305" t="s">
        <v>22</v>
      </c>
      <c r="I305">
        <v>159883</v>
      </c>
      <c r="J305" t="s">
        <v>66</v>
      </c>
      <c r="K305" t="s">
        <v>24</v>
      </c>
      <c r="L305" t="s">
        <v>25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250000</v>
      </c>
      <c r="T305">
        <v>300000</v>
      </c>
      <c r="U305">
        <v>250000</v>
      </c>
      <c r="V305">
        <v>539300</v>
      </c>
      <c r="W305">
        <v>200000</v>
      </c>
      <c r="X305">
        <v>150000</v>
      </c>
      <c r="Y305">
        <v>1689300</v>
      </c>
      <c r="Z305">
        <f t="shared" si="8"/>
        <v>1689300</v>
      </c>
      <c r="AA305">
        <f t="shared" si="9"/>
        <v>0</v>
      </c>
    </row>
    <row r="306" spans="1:27" x14ac:dyDescent="0.35">
      <c r="A306" t="s">
        <v>19</v>
      </c>
      <c r="C306">
        <v>107001</v>
      </c>
      <c r="D306" t="s">
        <v>20</v>
      </c>
      <c r="E306" t="s">
        <v>4</v>
      </c>
      <c r="F306" t="s">
        <v>21</v>
      </c>
      <c r="G306">
        <v>2021</v>
      </c>
      <c r="H306" t="s">
        <v>22</v>
      </c>
      <c r="I306">
        <v>159913</v>
      </c>
      <c r="J306" t="s">
        <v>67</v>
      </c>
      <c r="K306" t="s">
        <v>24</v>
      </c>
      <c r="L306" t="s">
        <v>25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253395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253395</v>
      </c>
      <c r="Z306">
        <f t="shared" ref="Z306:Z369" si="10">$Y306*IF($E306="Fixed",0.75,1)*IF(LEFT($F306,4)="0311",1,IF(LEFT($F306,4)="0301",0.403176412,0))</f>
        <v>253395</v>
      </c>
      <c r="AA306">
        <f t="shared" ref="AA306:AA369" si="11">$Y306*IF($E306="Fixed",0.75,1)*IF(LEFT($F306,4)="0311",0,IF(LEFT($F306,4)="0301",1-0.403176412,1))</f>
        <v>0</v>
      </c>
    </row>
    <row r="307" spans="1:27" x14ac:dyDescent="0.35">
      <c r="A307" t="s">
        <v>19</v>
      </c>
      <c r="C307">
        <v>107001</v>
      </c>
      <c r="D307" t="s">
        <v>20</v>
      </c>
      <c r="E307" t="s">
        <v>4</v>
      </c>
      <c r="F307" t="s">
        <v>21</v>
      </c>
      <c r="G307">
        <v>2021</v>
      </c>
      <c r="H307" t="s">
        <v>22</v>
      </c>
      <c r="I307" t="s">
        <v>68</v>
      </c>
      <c r="J307" t="s">
        <v>69</v>
      </c>
      <c r="K307" t="s">
        <v>24</v>
      </c>
      <c r="L307" t="s">
        <v>25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27690</v>
      </c>
      <c r="S307">
        <v>100000</v>
      </c>
      <c r="T307">
        <v>150000</v>
      </c>
      <c r="U307">
        <v>0</v>
      </c>
      <c r="V307">
        <v>0</v>
      </c>
      <c r="W307">
        <v>0</v>
      </c>
      <c r="X307">
        <v>0</v>
      </c>
      <c r="Y307">
        <v>277690</v>
      </c>
      <c r="Z307">
        <f t="shared" si="10"/>
        <v>277690</v>
      </c>
      <c r="AA307">
        <f t="shared" si="11"/>
        <v>0</v>
      </c>
    </row>
    <row r="308" spans="1:27" x14ac:dyDescent="0.35">
      <c r="A308" t="s">
        <v>19</v>
      </c>
      <c r="C308">
        <v>107001</v>
      </c>
      <c r="D308" t="s">
        <v>20</v>
      </c>
      <c r="E308" t="s">
        <v>4</v>
      </c>
      <c r="F308" t="s">
        <v>21</v>
      </c>
      <c r="G308">
        <v>2021</v>
      </c>
      <c r="H308" t="s">
        <v>22</v>
      </c>
      <c r="I308">
        <v>124526</v>
      </c>
      <c r="J308" t="s">
        <v>70</v>
      </c>
      <c r="K308" t="s">
        <v>24</v>
      </c>
      <c r="L308" t="s">
        <v>25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59993</v>
      </c>
      <c r="S308">
        <v>403180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463172</v>
      </c>
      <c r="Z308">
        <f t="shared" si="10"/>
        <v>463172</v>
      </c>
      <c r="AA308">
        <f t="shared" si="11"/>
        <v>0</v>
      </c>
    </row>
    <row r="309" spans="1:27" x14ac:dyDescent="0.35">
      <c r="A309" t="s">
        <v>19</v>
      </c>
      <c r="C309">
        <v>107001</v>
      </c>
      <c r="D309" t="s">
        <v>20</v>
      </c>
      <c r="E309" t="s">
        <v>4</v>
      </c>
      <c r="F309" t="s">
        <v>21</v>
      </c>
      <c r="G309">
        <v>2021</v>
      </c>
      <c r="H309" t="s">
        <v>22</v>
      </c>
      <c r="I309">
        <v>160309</v>
      </c>
      <c r="J309" t="s">
        <v>71</v>
      </c>
      <c r="K309" t="s">
        <v>24</v>
      </c>
      <c r="L309" t="s">
        <v>25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337860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337860</v>
      </c>
      <c r="Z309">
        <f t="shared" si="10"/>
        <v>337860</v>
      </c>
      <c r="AA309">
        <f t="shared" si="11"/>
        <v>0</v>
      </c>
    </row>
    <row r="310" spans="1:27" x14ac:dyDescent="0.35">
      <c r="A310" t="s">
        <v>19</v>
      </c>
      <c r="C310">
        <v>107001</v>
      </c>
      <c r="D310" t="s">
        <v>20</v>
      </c>
      <c r="E310" t="s">
        <v>4</v>
      </c>
      <c r="F310" t="s">
        <v>21</v>
      </c>
      <c r="G310">
        <v>2021</v>
      </c>
      <c r="H310" t="s">
        <v>22</v>
      </c>
      <c r="I310">
        <v>159930</v>
      </c>
      <c r="J310" t="s">
        <v>72</v>
      </c>
      <c r="K310" t="s">
        <v>24</v>
      </c>
      <c r="L310" t="s">
        <v>25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506790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506790</v>
      </c>
      <c r="Z310">
        <f t="shared" si="10"/>
        <v>506790</v>
      </c>
      <c r="AA310">
        <f t="shared" si="11"/>
        <v>0</v>
      </c>
    </row>
    <row r="311" spans="1:27" x14ac:dyDescent="0.35">
      <c r="A311" t="s">
        <v>19</v>
      </c>
      <c r="C311">
        <v>107001</v>
      </c>
      <c r="D311" t="s">
        <v>20</v>
      </c>
      <c r="E311" t="s">
        <v>4</v>
      </c>
      <c r="F311" t="s">
        <v>21</v>
      </c>
      <c r="G311">
        <v>2022</v>
      </c>
      <c r="H311" t="s">
        <v>22</v>
      </c>
      <c r="I311">
        <v>134109</v>
      </c>
      <c r="J311" t="s">
        <v>23</v>
      </c>
      <c r="K311" t="s">
        <v>24</v>
      </c>
      <c r="L311" t="s">
        <v>25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639994</v>
      </c>
      <c r="W311">
        <v>0</v>
      </c>
      <c r="X311">
        <v>0</v>
      </c>
      <c r="Y311">
        <v>639994</v>
      </c>
      <c r="Z311">
        <f t="shared" si="10"/>
        <v>639994</v>
      </c>
      <c r="AA311">
        <f t="shared" si="11"/>
        <v>0</v>
      </c>
    </row>
    <row r="312" spans="1:27" x14ac:dyDescent="0.35">
      <c r="A312" t="s">
        <v>19</v>
      </c>
      <c r="C312">
        <v>107001</v>
      </c>
      <c r="D312" t="s">
        <v>20</v>
      </c>
      <c r="E312" t="s">
        <v>4</v>
      </c>
      <c r="F312" t="s">
        <v>21</v>
      </c>
      <c r="G312">
        <v>2022</v>
      </c>
      <c r="H312" t="s">
        <v>22</v>
      </c>
      <c r="I312">
        <v>134176</v>
      </c>
      <c r="J312" t="s">
        <v>73</v>
      </c>
      <c r="K312" t="s">
        <v>26</v>
      </c>
      <c r="L312" t="s">
        <v>25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617861</v>
      </c>
      <c r="V312">
        <v>0</v>
      </c>
      <c r="W312">
        <v>0</v>
      </c>
      <c r="X312">
        <v>0</v>
      </c>
      <c r="Y312">
        <v>617861</v>
      </c>
      <c r="Z312">
        <f t="shared" si="10"/>
        <v>617861</v>
      </c>
      <c r="AA312">
        <f t="shared" si="11"/>
        <v>0</v>
      </c>
    </row>
    <row r="313" spans="1:27" x14ac:dyDescent="0.35">
      <c r="A313" t="s">
        <v>19</v>
      </c>
      <c r="C313">
        <v>107001</v>
      </c>
      <c r="D313" t="s">
        <v>20</v>
      </c>
      <c r="E313" t="s">
        <v>4</v>
      </c>
      <c r="F313" t="s">
        <v>21</v>
      </c>
      <c r="G313">
        <v>2022</v>
      </c>
      <c r="H313" t="s">
        <v>22</v>
      </c>
      <c r="I313">
        <v>150039</v>
      </c>
      <c r="J313" t="s">
        <v>74</v>
      </c>
      <c r="K313" t="s">
        <v>26</v>
      </c>
      <c r="L313" t="s">
        <v>25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633488</v>
      </c>
      <c r="W313">
        <v>0</v>
      </c>
      <c r="X313">
        <v>0</v>
      </c>
      <c r="Y313">
        <v>633488</v>
      </c>
      <c r="Z313">
        <f t="shared" si="10"/>
        <v>633488</v>
      </c>
      <c r="AA313">
        <f t="shared" si="11"/>
        <v>0</v>
      </c>
    </row>
    <row r="314" spans="1:27" x14ac:dyDescent="0.35">
      <c r="A314" t="s">
        <v>19</v>
      </c>
      <c r="C314">
        <v>107001</v>
      </c>
      <c r="D314" t="s">
        <v>20</v>
      </c>
      <c r="E314" t="s">
        <v>4</v>
      </c>
      <c r="F314" t="s">
        <v>21</v>
      </c>
      <c r="G314">
        <v>2022</v>
      </c>
      <c r="H314" t="s">
        <v>22</v>
      </c>
      <c r="I314">
        <v>151029</v>
      </c>
      <c r="J314" t="s">
        <v>75</v>
      </c>
      <c r="K314" t="s">
        <v>33</v>
      </c>
      <c r="L314" t="s">
        <v>25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54902</v>
      </c>
      <c r="U314">
        <v>0</v>
      </c>
      <c r="V314">
        <v>0</v>
      </c>
      <c r="W314">
        <v>0</v>
      </c>
      <c r="X314">
        <v>0</v>
      </c>
      <c r="Y314">
        <v>54902</v>
      </c>
      <c r="Z314">
        <f t="shared" si="10"/>
        <v>54902</v>
      </c>
      <c r="AA314">
        <f t="shared" si="11"/>
        <v>0</v>
      </c>
    </row>
    <row r="315" spans="1:27" x14ac:dyDescent="0.35">
      <c r="A315" t="s">
        <v>19</v>
      </c>
      <c r="C315">
        <v>107001</v>
      </c>
      <c r="D315" t="s">
        <v>20</v>
      </c>
      <c r="E315" t="s">
        <v>4</v>
      </c>
      <c r="F315" t="s">
        <v>21</v>
      </c>
      <c r="G315">
        <v>2022</v>
      </c>
      <c r="H315" t="s">
        <v>22</v>
      </c>
      <c r="I315">
        <v>152064</v>
      </c>
      <c r="J315" t="s">
        <v>76</v>
      </c>
      <c r="K315" t="s">
        <v>26</v>
      </c>
      <c r="L315" t="s">
        <v>25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211163</v>
      </c>
      <c r="W315">
        <v>0</v>
      </c>
      <c r="X315">
        <v>0</v>
      </c>
      <c r="Y315">
        <v>211163</v>
      </c>
      <c r="Z315">
        <f t="shared" si="10"/>
        <v>211163</v>
      </c>
      <c r="AA315">
        <f t="shared" si="11"/>
        <v>0</v>
      </c>
    </row>
    <row r="316" spans="1:27" x14ac:dyDescent="0.35">
      <c r="A316" t="s">
        <v>19</v>
      </c>
      <c r="C316">
        <v>107001</v>
      </c>
      <c r="D316" t="s">
        <v>20</v>
      </c>
      <c r="E316" t="s">
        <v>4</v>
      </c>
      <c r="F316" t="s">
        <v>21</v>
      </c>
      <c r="G316">
        <v>2022</v>
      </c>
      <c r="H316" t="s">
        <v>22</v>
      </c>
      <c r="I316">
        <v>153059</v>
      </c>
      <c r="J316" t="s">
        <v>77</v>
      </c>
      <c r="K316" t="s">
        <v>26</v>
      </c>
      <c r="L316" t="s">
        <v>25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253395</v>
      </c>
      <c r="X316">
        <v>0</v>
      </c>
      <c r="Y316">
        <v>253395</v>
      </c>
      <c r="Z316">
        <f t="shared" si="10"/>
        <v>253395</v>
      </c>
      <c r="AA316">
        <f t="shared" si="11"/>
        <v>0</v>
      </c>
    </row>
    <row r="317" spans="1:27" x14ac:dyDescent="0.35">
      <c r="A317" t="s">
        <v>19</v>
      </c>
      <c r="C317">
        <v>107001</v>
      </c>
      <c r="D317" t="s">
        <v>20</v>
      </c>
      <c r="E317" t="s">
        <v>4</v>
      </c>
      <c r="F317" t="s">
        <v>21</v>
      </c>
      <c r="G317">
        <v>2022</v>
      </c>
      <c r="H317" t="s">
        <v>22</v>
      </c>
      <c r="I317">
        <v>153079</v>
      </c>
      <c r="J317" t="s">
        <v>847</v>
      </c>
      <c r="K317" t="s">
        <v>26</v>
      </c>
      <c r="L317" t="s">
        <v>25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237347</v>
      </c>
      <c r="X317">
        <v>0</v>
      </c>
      <c r="Y317">
        <v>237347</v>
      </c>
      <c r="Z317">
        <f t="shared" si="10"/>
        <v>237347</v>
      </c>
      <c r="AA317">
        <f t="shared" si="11"/>
        <v>0</v>
      </c>
    </row>
    <row r="318" spans="1:27" x14ac:dyDescent="0.35">
      <c r="A318" t="s">
        <v>19</v>
      </c>
      <c r="C318">
        <v>107001</v>
      </c>
      <c r="D318" t="s">
        <v>20</v>
      </c>
      <c r="E318" t="s">
        <v>4</v>
      </c>
      <c r="F318" t="s">
        <v>21</v>
      </c>
      <c r="G318">
        <v>2022</v>
      </c>
      <c r="H318" t="s">
        <v>22</v>
      </c>
      <c r="I318">
        <v>154753</v>
      </c>
      <c r="J318" t="s">
        <v>44</v>
      </c>
      <c r="K318" t="s">
        <v>45</v>
      </c>
      <c r="L318" t="s">
        <v>25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103610</v>
      </c>
      <c r="X318">
        <v>0</v>
      </c>
      <c r="Y318">
        <v>103610</v>
      </c>
      <c r="Z318">
        <f t="shared" si="10"/>
        <v>103610</v>
      </c>
      <c r="AA318">
        <f t="shared" si="11"/>
        <v>0</v>
      </c>
    </row>
    <row r="319" spans="1:27" x14ac:dyDescent="0.35">
      <c r="A319" t="s">
        <v>19</v>
      </c>
      <c r="C319">
        <v>107001</v>
      </c>
      <c r="D319" t="s">
        <v>20</v>
      </c>
      <c r="E319" t="s">
        <v>4</v>
      </c>
      <c r="F319" t="s">
        <v>21</v>
      </c>
      <c r="G319">
        <v>2022</v>
      </c>
      <c r="H319" t="s">
        <v>22</v>
      </c>
      <c r="I319">
        <v>155625</v>
      </c>
      <c r="J319" t="s">
        <v>79</v>
      </c>
      <c r="K319" t="s">
        <v>26</v>
      </c>
      <c r="L319" t="s">
        <v>25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212189</v>
      </c>
      <c r="V319">
        <v>0</v>
      </c>
      <c r="W319">
        <v>0</v>
      </c>
      <c r="X319">
        <v>0</v>
      </c>
      <c r="Y319">
        <v>212189</v>
      </c>
      <c r="Z319">
        <f t="shared" si="10"/>
        <v>212189</v>
      </c>
      <c r="AA319">
        <f t="shared" si="11"/>
        <v>0</v>
      </c>
    </row>
    <row r="320" spans="1:27" x14ac:dyDescent="0.35">
      <c r="A320" t="s">
        <v>19</v>
      </c>
      <c r="C320">
        <v>107001</v>
      </c>
      <c r="D320" t="s">
        <v>20</v>
      </c>
      <c r="E320" t="s">
        <v>4</v>
      </c>
      <c r="F320" t="s">
        <v>21</v>
      </c>
      <c r="G320">
        <v>2022</v>
      </c>
      <c r="H320" t="s">
        <v>22</v>
      </c>
      <c r="I320">
        <v>156963</v>
      </c>
      <c r="J320" t="s">
        <v>80</v>
      </c>
      <c r="K320" t="s">
        <v>26</v>
      </c>
      <c r="L320" t="s">
        <v>25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126698</v>
      </c>
      <c r="W320">
        <v>0</v>
      </c>
      <c r="X320">
        <v>0</v>
      </c>
      <c r="Y320">
        <v>126698</v>
      </c>
      <c r="Z320">
        <f t="shared" si="10"/>
        <v>126698</v>
      </c>
      <c r="AA320">
        <f t="shared" si="11"/>
        <v>0</v>
      </c>
    </row>
    <row r="321" spans="1:27" x14ac:dyDescent="0.35">
      <c r="A321" t="s">
        <v>19</v>
      </c>
      <c r="C321">
        <v>107001</v>
      </c>
      <c r="D321" t="s">
        <v>20</v>
      </c>
      <c r="E321" t="s">
        <v>4</v>
      </c>
      <c r="F321" t="s">
        <v>21</v>
      </c>
      <c r="G321">
        <v>2022</v>
      </c>
      <c r="H321" t="s">
        <v>22</v>
      </c>
      <c r="I321">
        <v>159912</v>
      </c>
      <c r="J321" t="s">
        <v>81</v>
      </c>
      <c r="K321" t="s">
        <v>24</v>
      </c>
      <c r="L321" t="s">
        <v>25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168930</v>
      </c>
      <c r="V321">
        <v>0</v>
      </c>
      <c r="W321">
        <v>0</v>
      </c>
      <c r="X321">
        <v>0</v>
      </c>
      <c r="Y321">
        <v>168930</v>
      </c>
      <c r="Z321">
        <f t="shared" si="10"/>
        <v>168930</v>
      </c>
      <c r="AA321">
        <f t="shared" si="11"/>
        <v>0</v>
      </c>
    </row>
    <row r="322" spans="1:27" x14ac:dyDescent="0.35">
      <c r="A322" t="s">
        <v>19</v>
      </c>
      <c r="C322">
        <v>107001</v>
      </c>
      <c r="D322" t="s">
        <v>20</v>
      </c>
      <c r="E322" t="s">
        <v>4</v>
      </c>
      <c r="F322" t="s">
        <v>21</v>
      </c>
      <c r="G322">
        <v>2022</v>
      </c>
      <c r="H322" t="s">
        <v>22</v>
      </c>
      <c r="I322">
        <v>159930</v>
      </c>
      <c r="J322" t="s">
        <v>72</v>
      </c>
      <c r="K322" t="s">
        <v>24</v>
      </c>
      <c r="L322" t="s">
        <v>25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591255</v>
      </c>
      <c r="V322">
        <v>0</v>
      </c>
      <c r="W322">
        <v>0</v>
      </c>
      <c r="X322">
        <v>0</v>
      </c>
      <c r="Y322">
        <v>591255</v>
      </c>
      <c r="Z322">
        <f t="shared" si="10"/>
        <v>591255</v>
      </c>
      <c r="AA322">
        <f t="shared" si="11"/>
        <v>0</v>
      </c>
    </row>
    <row r="323" spans="1:27" x14ac:dyDescent="0.35">
      <c r="A323" t="s">
        <v>19</v>
      </c>
      <c r="C323">
        <v>107001</v>
      </c>
      <c r="D323" t="s">
        <v>20</v>
      </c>
      <c r="E323" t="s">
        <v>4</v>
      </c>
      <c r="F323" t="s">
        <v>21</v>
      </c>
      <c r="G323">
        <v>2022</v>
      </c>
      <c r="H323" t="s">
        <v>22</v>
      </c>
      <c r="I323" t="s">
        <v>68</v>
      </c>
      <c r="J323" t="s">
        <v>69</v>
      </c>
      <c r="K323" t="s">
        <v>24</v>
      </c>
      <c r="L323" t="s">
        <v>25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28520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28520</v>
      </c>
      <c r="Z323">
        <f t="shared" si="10"/>
        <v>28520</v>
      </c>
      <c r="AA323">
        <f t="shared" si="11"/>
        <v>0</v>
      </c>
    </row>
    <row r="324" spans="1:27" x14ac:dyDescent="0.35">
      <c r="A324" t="s">
        <v>19</v>
      </c>
      <c r="C324">
        <v>107001</v>
      </c>
      <c r="D324" t="s">
        <v>20</v>
      </c>
      <c r="E324" t="s">
        <v>4</v>
      </c>
      <c r="F324" t="s">
        <v>21</v>
      </c>
      <c r="G324">
        <v>2022</v>
      </c>
      <c r="H324" t="s">
        <v>22</v>
      </c>
      <c r="I324">
        <v>154765</v>
      </c>
      <c r="J324" t="s">
        <v>82</v>
      </c>
      <c r="K324" t="s">
        <v>24</v>
      </c>
      <c r="L324" t="s">
        <v>25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84465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84465</v>
      </c>
      <c r="Z324">
        <f t="shared" si="10"/>
        <v>84465</v>
      </c>
      <c r="AA324">
        <f t="shared" si="11"/>
        <v>0</v>
      </c>
    </row>
    <row r="325" spans="1:27" x14ac:dyDescent="0.35">
      <c r="A325" t="s">
        <v>19</v>
      </c>
      <c r="C325">
        <v>107001</v>
      </c>
      <c r="D325" t="s">
        <v>20</v>
      </c>
      <c r="E325" t="s">
        <v>4</v>
      </c>
      <c r="F325" t="s">
        <v>21</v>
      </c>
      <c r="G325">
        <v>2023</v>
      </c>
      <c r="H325" t="s">
        <v>22</v>
      </c>
      <c r="I325">
        <v>134109</v>
      </c>
      <c r="J325" t="s">
        <v>23</v>
      </c>
      <c r="K325" t="s">
        <v>24</v>
      </c>
      <c r="L325" t="s">
        <v>25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346307</v>
      </c>
      <c r="X325">
        <v>493926</v>
      </c>
      <c r="Y325">
        <v>840232</v>
      </c>
      <c r="Z325">
        <f t="shared" si="10"/>
        <v>840232</v>
      </c>
      <c r="AA325">
        <f t="shared" si="11"/>
        <v>0</v>
      </c>
    </row>
    <row r="326" spans="1:27" x14ac:dyDescent="0.35">
      <c r="A326" t="s">
        <v>19</v>
      </c>
      <c r="C326">
        <v>107001</v>
      </c>
      <c r="D326" t="s">
        <v>20</v>
      </c>
      <c r="E326" t="s">
        <v>4</v>
      </c>
      <c r="F326" t="s">
        <v>21</v>
      </c>
      <c r="G326">
        <v>2023</v>
      </c>
      <c r="H326" t="s">
        <v>22</v>
      </c>
      <c r="I326">
        <v>134176</v>
      </c>
      <c r="J326" t="s">
        <v>73</v>
      </c>
      <c r="K326" t="s">
        <v>26</v>
      </c>
      <c r="L326" t="s">
        <v>25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1597292</v>
      </c>
      <c r="W326">
        <v>0</v>
      </c>
      <c r="X326">
        <v>0</v>
      </c>
      <c r="Y326">
        <v>1597292</v>
      </c>
      <c r="Z326">
        <f t="shared" si="10"/>
        <v>1597292</v>
      </c>
      <c r="AA326">
        <f t="shared" si="11"/>
        <v>0</v>
      </c>
    </row>
    <row r="327" spans="1:27" x14ac:dyDescent="0.35">
      <c r="A327" t="s">
        <v>19</v>
      </c>
      <c r="C327">
        <v>107001</v>
      </c>
      <c r="D327" t="s">
        <v>20</v>
      </c>
      <c r="E327" t="s">
        <v>4</v>
      </c>
      <c r="F327" t="s">
        <v>21</v>
      </c>
      <c r="G327">
        <v>2023</v>
      </c>
      <c r="H327" t="s">
        <v>22</v>
      </c>
      <c r="I327">
        <v>150039</v>
      </c>
      <c r="J327" t="s">
        <v>74</v>
      </c>
      <c r="K327" t="s">
        <v>26</v>
      </c>
      <c r="L327" t="s">
        <v>25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1897143</v>
      </c>
      <c r="W327">
        <v>0</v>
      </c>
      <c r="X327">
        <v>0</v>
      </c>
      <c r="Y327">
        <v>1897143</v>
      </c>
      <c r="Z327">
        <f t="shared" si="10"/>
        <v>1897143</v>
      </c>
      <c r="AA327">
        <f t="shared" si="11"/>
        <v>0</v>
      </c>
    </row>
    <row r="328" spans="1:27" x14ac:dyDescent="0.35">
      <c r="A328" t="s">
        <v>19</v>
      </c>
      <c r="C328">
        <v>107001</v>
      </c>
      <c r="D328" t="s">
        <v>20</v>
      </c>
      <c r="E328" t="s">
        <v>4</v>
      </c>
      <c r="F328" t="s">
        <v>21</v>
      </c>
      <c r="G328">
        <v>2023</v>
      </c>
      <c r="H328" t="s">
        <v>22</v>
      </c>
      <c r="I328">
        <v>151014</v>
      </c>
      <c r="J328" t="s">
        <v>83</v>
      </c>
      <c r="K328" t="s">
        <v>26</v>
      </c>
      <c r="L328" t="s">
        <v>25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380093</v>
      </c>
      <c r="W328">
        <v>0</v>
      </c>
      <c r="X328">
        <v>0</v>
      </c>
      <c r="Y328">
        <v>380093</v>
      </c>
      <c r="Z328">
        <f t="shared" si="10"/>
        <v>380093</v>
      </c>
      <c r="AA328">
        <f t="shared" si="11"/>
        <v>0</v>
      </c>
    </row>
    <row r="329" spans="1:27" x14ac:dyDescent="0.35">
      <c r="A329" t="s">
        <v>19</v>
      </c>
      <c r="C329">
        <v>107001</v>
      </c>
      <c r="D329" t="s">
        <v>20</v>
      </c>
      <c r="E329" t="s">
        <v>4</v>
      </c>
      <c r="F329" t="s">
        <v>21</v>
      </c>
      <c r="G329">
        <v>2023</v>
      </c>
      <c r="H329" t="s">
        <v>22</v>
      </c>
      <c r="I329">
        <v>151020</v>
      </c>
      <c r="J329" t="s">
        <v>84</v>
      </c>
      <c r="K329" t="s">
        <v>33</v>
      </c>
      <c r="L329" t="s">
        <v>25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168930</v>
      </c>
      <c r="V329">
        <v>0</v>
      </c>
      <c r="W329">
        <v>0</v>
      </c>
      <c r="X329">
        <v>0</v>
      </c>
      <c r="Y329">
        <v>168930</v>
      </c>
      <c r="Z329">
        <f t="shared" si="10"/>
        <v>168930</v>
      </c>
      <c r="AA329">
        <f t="shared" si="11"/>
        <v>0</v>
      </c>
    </row>
    <row r="330" spans="1:27" x14ac:dyDescent="0.35">
      <c r="A330" t="s">
        <v>19</v>
      </c>
      <c r="C330">
        <v>107001</v>
      </c>
      <c r="D330" t="s">
        <v>20</v>
      </c>
      <c r="E330" t="s">
        <v>4</v>
      </c>
      <c r="F330" t="s">
        <v>21</v>
      </c>
      <c r="G330">
        <v>2023</v>
      </c>
      <c r="H330" t="s">
        <v>22</v>
      </c>
      <c r="I330">
        <v>151029</v>
      </c>
      <c r="J330" t="s">
        <v>75</v>
      </c>
      <c r="K330" t="s">
        <v>33</v>
      </c>
      <c r="L330" t="s">
        <v>25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270288</v>
      </c>
      <c r="W330">
        <v>0</v>
      </c>
      <c r="X330">
        <v>0</v>
      </c>
      <c r="Y330">
        <v>270288</v>
      </c>
      <c r="Z330">
        <f t="shared" si="10"/>
        <v>270288</v>
      </c>
      <c r="AA330">
        <f t="shared" si="11"/>
        <v>0</v>
      </c>
    </row>
    <row r="331" spans="1:27" x14ac:dyDescent="0.35">
      <c r="A331" t="s">
        <v>19</v>
      </c>
      <c r="C331">
        <v>107001</v>
      </c>
      <c r="D331" t="s">
        <v>20</v>
      </c>
      <c r="E331" t="s">
        <v>4</v>
      </c>
      <c r="F331" t="s">
        <v>21</v>
      </c>
      <c r="G331">
        <v>2023</v>
      </c>
      <c r="H331" t="s">
        <v>22</v>
      </c>
      <c r="I331">
        <v>152064</v>
      </c>
      <c r="J331" t="s">
        <v>76</v>
      </c>
      <c r="K331" t="s">
        <v>26</v>
      </c>
      <c r="L331" t="s">
        <v>25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587238</v>
      </c>
      <c r="W331">
        <v>0</v>
      </c>
      <c r="X331">
        <v>0</v>
      </c>
      <c r="Y331">
        <v>587238</v>
      </c>
      <c r="Z331">
        <f t="shared" si="10"/>
        <v>587238</v>
      </c>
      <c r="AA331">
        <f t="shared" si="11"/>
        <v>0</v>
      </c>
    </row>
    <row r="332" spans="1:27" x14ac:dyDescent="0.35">
      <c r="A332" t="s">
        <v>19</v>
      </c>
      <c r="C332">
        <v>107001</v>
      </c>
      <c r="D332" t="s">
        <v>20</v>
      </c>
      <c r="E332" t="s">
        <v>4</v>
      </c>
      <c r="F332" t="s">
        <v>21</v>
      </c>
      <c r="G332">
        <v>2023</v>
      </c>
      <c r="H332" t="s">
        <v>22</v>
      </c>
      <c r="I332">
        <v>152667</v>
      </c>
      <c r="J332" t="s">
        <v>35</v>
      </c>
      <c r="K332" t="s">
        <v>24</v>
      </c>
      <c r="L332" t="s">
        <v>25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135046</v>
      </c>
      <c r="W332">
        <v>0</v>
      </c>
      <c r="X332">
        <v>0</v>
      </c>
      <c r="Y332">
        <v>135046</v>
      </c>
      <c r="Z332">
        <f t="shared" si="10"/>
        <v>135046</v>
      </c>
      <c r="AA332">
        <f t="shared" si="11"/>
        <v>0</v>
      </c>
    </row>
    <row r="333" spans="1:27" x14ac:dyDescent="0.35">
      <c r="A333" t="s">
        <v>19</v>
      </c>
      <c r="C333">
        <v>107001</v>
      </c>
      <c r="D333" t="s">
        <v>20</v>
      </c>
      <c r="E333" t="s">
        <v>4</v>
      </c>
      <c r="F333" t="s">
        <v>21</v>
      </c>
      <c r="G333">
        <v>2023</v>
      </c>
      <c r="H333" t="s">
        <v>22</v>
      </c>
      <c r="I333">
        <v>152673</v>
      </c>
      <c r="J333" t="s">
        <v>85</v>
      </c>
      <c r="K333" t="s">
        <v>24</v>
      </c>
      <c r="L333" t="s">
        <v>25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141986</v>
      </c>
      <c r="W333">
        <v>0</v>
      </c>
      <c r="X333">
        <v>0</v>
      </c>
      <c r="Y333">
        <v>141986</v>
      </c>
      <c r="Z333">
        <f t="shared" si="10"/>
        <v>141986</v>
      </c>
      <c r="AA333">
        <f t="shared" si="11"/>
        <v>0</v>
      </c>
    </row>
    <row r="334" spans="1:27" x14ac:dyDescent="0.35">
      <c r="A334" t="s">
        <v>19</v>
      </c>
      <c r="C334">
        <v>107001</v>
      </c>
      <c r="D334" t="s">
        <v>20</v>
      </c>
      <c r="E334" t="s">
        <v>4</v>
      </c>
      <c r="F334" t="s">
        <v>21</v>
      </c>
      <c r="G334">
        <v>2023</v>
      </c>
      <c r="H334" t="s">
        <v>22</v>
      </c>
      <c r="I334">
        <v>152682</v>
      </c>
      <c r="J334" t="s">
        <v>86</v>
      </c>
      <c r="K334" t="s">
        <v>24</v>
      </c>
      <c r="L334" t="s">
        <v>25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337860</v>
      </c>
      <c r="X334">
        <v>0</v>
      </c>
      <c r="Y334">
        <v>337860</v>
      </c>
      <c r="Z334">
        <f t="shared" si="10"/>
        <v>337860</v>
      </c>
      <c r="AA334">
        <f t="shared" si="11"/>
        <v>0</v>
      </c>
    </row>
    <row r="335" spans="1:27" x14ac:dyDescent="0.35">
      <c r="A335" t="s">
        <v>19</v>
      </c>
      <c r="C335">
        <v>107001</v>
      </c>
      <c r="D335" t="s">
        <v>20</v>
      </c>
      <c r="E335" t="s">
        <v>4</v>
      </c>
      <c r="F335" t="s">
        <v>21</v>
      </c>
      <c r="G335">
        <v>2023</v>
      </c>
      <c r="H335" t="s">
        <v>22</v>
      </c>
      <c r="I335">
        <v>153059</v>
      </c>
      <c r="J335" t="s">
        <v>77</v>
      </c>
      <c r="K335" t="s">
        <v>26</v>
      </c>
      <c r="L335" t="s">
        <v>25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1425370</v>
      </c>
      <c r="W335">
        <v>0</v>
      </c>
      <c r="X335">
        <v>0</v>
      </c>
      <c r="Y335">
        <v>1425370</v>
      </c>
      <c r="Z335">
        <f t="shared" si="10"/>
        <v>1425370</v>
      </c>
      <c r="AA335">
        <f t="shared" si="11"/>
        <v>0</v>
      </c>
    </row>
    <row r="336" spans="1:27" x14ac:dyDescent="0.35">
      <c r="A336" t="s">
        <v>19</v>
      </c>
      <c r="C336">
        <v>107001</v>
      </c>
      <c r="D336" t="s">
        <v>20</v>
      </c>
      <c r="E336" t="s">
        <v>4</v>
      </c>
      <c r="F336" t="s">
        <v>21</v>
      </c>
      <c r="G336">
        <v>2023</v>
      </c>
      <c r="H336" t="s">
        <v>22</v>
      </c>
      <c r="I336">
        <v>153066</v>
      </c>
      <c r="J336" t="s">
        <v>87</v>
      </c>
      <c r="K336" t="s">
        <v>26</v>
      </c>
      <c r="L336" t="s">
        <v>25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114319</v>
      </c>
      <c r="W336">
        <v>0</v>
      </c>
      <c r="X336">
        <v>0</v>
      </c>
      <c r="Y336">
        <v>114319</v>
      </c>
      <c r="Z336">
        <f t="shared" si="10"/>
        <v>114319</v>
      </c>
      <c r="AA336">
        <f t="shared" si="11"/>
        <v>0</v>
      </c>
    </row>
    <row r="337" spans="1:27" x14ac:dyDescent="0.35">
      <c r="A337" t="s">
        <v>19</v>
      </c>
      <c r="C337">
        <v>107001</v>
      </c>
      <c r="D337" t="s">
        <v>20</v>
      </c>
      <c r="E337" t="s">
        <v>4</v>
      </c>
      <c r="F337" t="s">
        <v>21</v>
      </c>
      <c r="G337">
        <v>2023</v>
      </c>
      <c r="H337" t="s">
        <v>22</v>
      </c>
      <c r="I337">
        <v>153079</v>
      </c>
      <c r="J337" t="s">
        <v>847</v>
      </c>
      <c r="K337" t="s">
        <v>26</v>
      </c>
      <c r="L337" t="s">
        <v>25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2135275</v>
      </c>
      <c r="W337">
        <v>0</v>
      </c>
      <c r="X337">
        <v>0</v>
      </c>
      <c r="Y337">
        <v>2135275</v>
      </c>
      <c r="Z337">
        <f t="shared" si="10"/>
        <v>2135275</v>
      </c>
      <c r="AA337">
        <f t="shared" si="11"/>
        <v>0</v>
      </c>
    </row>
    <row r="338" spans="1:27" x14ac:dyDescent="0.35">
      <c r="A338" t="s">
        <v>19</v>
      </c>
      <c r="C338">
        <v>107001</v>
      </c>
      <c r="D338" t="s">
        <v>20</v>
      </c>
      <c r="E338" t="s">
        <v>4</v>
      </c>
      <c r="F338" t="s">
        <v>21</v>
      </c>
      <c r="G338">
        <v>2023</v>
      </c>
      <c r="H338" t="s">
        <v>22</v>
      </c>
      <c r="I338">
        <v>154701</v>
      </c>
      <c r="J338" t="s">
        <v>37</v>
      </c>
      <c r="K338" t="s">
        <v>26</v>
      </c>
      <c r="L338" t="s">
        <v>25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153930</v>
      </c>
      <c r="W338">
        <v>0</v>
      </c>
      <c r="X338">
        <v>0</v>
      </c>
      <c r="Y338">
        <v>153930</v>
      </c>
      <c r="Z338">
        <f t="shared" si="10"/>
        <v>153930</v>
      </c>
      <c r="AA338">
        <f t="shared" si="11"/>
        <v>0</v>
      </c>
    </row>
    <row r="339" spans="1:27" x14ac:dyDescent="0.35">
      <c r="A339" t="s">
        <v>19</v>
      </c>
      <c r="C339">
        <v>107001</v>
      </c>
      <c r="D339" t="s">
        <v>20</v>
      </c>
      <c r="E339" t="s">
        <v>4</v>
      </c>
      <c r="F339" t="s">
        <v>21</v>
      </c>
      <c r="G339">
        <v>2023</v>
      </c>
      <c r="H339" t="s">
        <v>22</v>
      </c>
      <c r="I339">
        <v>154702</v>
      </c>
      <c r="J339" t="s">
        <v>38</v>
      </c>
      <c r="K339" t="s">
        <v>26</v>
      </c>
      <c r="L339" t="s">
        <v>25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84465</v>
      </c>
      <c r="W339">
        <v>0</v>
      </c>
      <c r="X339">
        <v>0</v>
      </c>
      <c r="Y339">
        <v>84465</v>
      </c>
      <c r="Z339">
        <f t="shared" si="10"/>
        <v>84465</v>
      </c>
      <c r="AA339">
        <f t="shared" si="11"/>
        <v>0</v>
      </c>
    </row>
    <row r="340" spans="1:27" x14ac:dyDescent="0.35">
      <c r="A340" t="s">
        <v>19</v>
      </c>
      <c r="C340">
        <v>107001</v>
      </c>
      <c r="D340" t="s">
        <v>20</v>
      </c>
      <c r="E340" t="s">
        <v>4</v>
      </c>
      <c r="F340" t="s">
        <v>21</v>
      </c>
      <c r="G340">
        <v>2023</v>
      </c>
      <c r="H340" t="s">
        <v>22</v>
      </c>
      <c r="I340">
        <v>154703</v>
      </c>
      <c r="J340" t="s">
        <v>39</v>
      </c>
      <c r="K340" t="s">
        <v>26</v>
      </c>
      <c r="L340" t="s">
        <v>25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76965</v>
      </c>
      <c r="W340">
        <v>0</v>
      </c>
      <c r="X340">
        <v>0</v>
      </c>
      <c r="Y340">
        <v>76965</v>
      </c>
      <c r="Z340">
        <f t="shared" si="10"/>
        <v>76965</v>
      </c>
      <c r="AA340">
        <f t="shared" si="11"/>
        <v>0</v>
      </c>
    </row>
    <row r="341" spans="1:27" x14ac:dyDescent="0.35">
      <c r="A341" t="s">
        <v>19</v>
      </c>
      <c r="C341">
        <v>107001</v>
      </c>
      <c r="D341" t="s">
        <v>20</v>
      </c>
      <c r="E341" t="s">
        <v>4</v>
      </c>
      <c r="F341" t="s">
        <v>21</v>
      </c>
      <c r="G341">
        <v>2023</v>
      </c>
      <c r="H341" t="s">
        <v>22</v>
      </c>
      <c r="I341">
        <v>154753</v>
      </c>
      <c r="J341" t="s">
        <v>44</v>
      </c>
      <c r="K341" t="s">
        <v>45</v>
      </c>
      <c r="L341" t="s">
        <v>25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103610</v>
      </c>
      <c r="X341">
        <v>0</v>
      </c>
      <c r="Y341">
        <v>103610</v>
      </c>
      <c r="Z341">
        <f t="shared" si="10"/>
        <v>103610</v>
      </c>
      <c r="AA341">
        <f t="shared" si="11"/>
        <v>0</v>
      </c>
    </row>
    <row r="342" spans="1:27" x14ac:dyDescent="0.35">
      <c r="A342" t="s">
        <v>19</v>
      </c>
      <c r="C342">
        <v>107001</v>
      </c>
      <c r="D342" t="s">
        <v>20</v>
      </c>
      <c r="E342" t="s">
        <v>4</v>
      </c>
      <c r="F342" t="s">
        <v>21</v>
      </c>
      <c r="G342">
        <v>2023</v>
      </c>
      <c r="H342" t="s">
        <v>22</v>
      </c>
      <c r="I342">
        <v>155601</v>
      </c>
      <c r="J342" t="s">
        <v>88</v>
      </c>
      <c r="K342" t="s">
        <v>26</v>
      </c>
      <c r="L342" t="s">
        <v>25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140775</v>
      </c>
      <c r="W342">
        <v>112620</v>
      </c>
      <c r="X342">
        <v>0</v>
      </c>
      <c r="Y342">
        <v>253395</v>
      </c>
      <c r="Z342">
        <f t="shared" si="10"/>
        <v>253395</v>
      </c>
      <c r="AA342">
        <f t="shared" si="11"/>
        <v>0</v>
      </c>
    </row>
    <row r="343" spans="1:27" x14ac:dyDescent="0.35">
      <c r="A343" t="s">
        <v>19</v>
      </c>
      <c r="C343">
        <v>107001</v>
      </c>
      <c r="D343" t="s">
        <v>20</v>
      </c>
      <c r="E343" t="s">
        <v>4</v>
      </c>
      <c r="F343" t="s">
        <v>21</v>
      </c>
      <c r="G343">
        <v>2023</v>
      </c>
      <c r="H343" t="s">
        <v>22</v>
      </c>
      <c r="I343">
        <v>155622</v>
      </c>
      <c r="J343" t="s">
        <v>89</v>
      </c>
      <c r="K343" t="s">
        <v>26</v>
      </c>
      <c r="L343" t="s">
        <v>25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130223</v>
      </c>
      <c r="W343">
        <v>0</v>
      </c>
      <c r="X343">
        <v>0</v>
      </c>
      <c r="Y343">
        <v>130223</v>
      </c>
      <c r="Z343">
        <f t="shared" si="10"/>
        <v>130223</v>
      </c>
      <c r="AA343">
        <f t="shared" si="11"/>
        <v>0</v>
      </c>
    </row>
    <row r="344" spans="1:27" x14ac:dyDescent="0.35">
      <c r="A344" t="s">
        <v>19</v>
      </c>
      <c r="C344">
        <v>107001</v>
      </c>
      <c r="D344" t="s">
        <v>20</v>
      </c>
      <c r="E344" t="s">
        <v>4</v>
      </c>
      <c r="F344" t="s">
        <v>21</v>
      </c>
      <c r="G344">
        <v>2023</v>
      </c>
      <c r="H344" t="s">
        <v>22</v>
      </c>
      <c r="I344">
        <v>155625</v>
      </c>
      <c r="J344" t="s">
        <v>79</v>
      </c>
      <c r="K344" t="s">
        <v>26</v>
      </c>
      <c r="L344" t="s">
        <v>25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893744</v>
      </c>
      <c r="W344">
        <v>0</v>
      </c>
      <c r="X344">
        <v>0</v>
      </c>
      <c r="Y344">
        <v>893744</v>
      </c>
      <c r="Z344">
        <f t="shared" si="10"/>
        <v>893744</v>
      </c>
      <c r="AA344">
        <f t="shared" si="11"/>
        <v>0</v>
      </c>
    </row>
    <row r="345" spans="1:27" x14ac:dyDescent="0.35">
      <c r="A345" t="s">
        <v>19</v>
      </c>
      <c r="C345">
        <v>107001</v>
      </c>
      <c r="D345" t="s">
        <v>20</v>
      </c>
      <c r="E345" t="s">
        <v>4</v>
      </c>
      <c r="F345" t="s">
        <v>21</v>
      </c>
      <c r="G345">
        <v>2023</v>
      </c>
      <c r="H345" t="s">
        <v>22</v>
      </c>
      <c r="I345">
        <v>155667</v>
      </c>
      <c r="J345" t="s">
        <v>90</v>
      </c>
      <c r="K345" t="s">
        <v>26</v>
      </c>
      <c r="L345" t="s">
        <v>25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95000</v>
      </c>
      <c r="V345">
        <v>309705</v>
      </c>
      <c r="W345">
        <v>0</v>
      </c>
      <c r="X345">
        <v>0</v>
      </c>
      <c r="Y345">
        <v>404705</v>
      </c>
      <c r="Z345">
        <f t="shared" si="10"/>
        <v>404705</v>
      </c>
      <c r="AA345">
        <f t="shared" si="11"/>
        <v>0</v>
      </c>
    </row>
    <row r="346" spans="1:27" x14ac:dyDescent="0.35">
      <c r="A346" t="s">
        <v>19</v>
      </c>
      <c r="C346">
        <v>107001</v>
      </c>
      <c r="D346" t="s">
        <v>20</v>
      </c>
      <c r="E346" t="s">
        <v>4</v>
      </c>
      <c r="F346" t="s">
        <v>21</v>
      </c>
      <c r="G346">
        <v>2023</v>
      </c>
      <c r="H346" t="s">
        <v>22</v>
      </c>
      <c r="I346">
        <v>156963</v>
      </c>
      <c r="J346" t="s">
        <v>80</v>
      </c>
      <c r="K346" t="s">
        <v>26</v>
      </c>
      <c r="L346" t="s">
        <v>25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2956275</v>
      </c>
      <c r="W346">
        <v>0</v>
      </c>
      <c r="X346">
        <v>0</v>
      </c>
      <c r="Y346">
        <v>2956275</v>
      </c>
      <c r="Z346">
        <f t="shared" si="10"/>
        <v>2956275</v>
      </c>
      <c r="AA346">
        <f t="shared" si="11"/>
        <v>0</v>
      </c>
    </row>
    <row r="347" spans="1:27" x14ac:dyDescent="0.35">
      <c r="A347" t="s">
        <v>19</v>
      </c>
      <c r="C347">
        <v>107001</v>
      </c>
      <c r="D347" t="s">
        <v>20</v>
      </c>
      <c r="E347" t="s">
        <v>4</v>
      </c>
      <c r="F347" t="s">
        <v>21</v>
      </c>
      <c r="G347">
        <v>2023</v>
      </c>
      <c r="H347" t="s">
        <v>22</v>
      </c>
      <c r="I347">
        <v>159918</v>
      </c>
      <c r="J347" t="s">
        <v>57</v>
      </c>
      <c r="K347" t="s">
        <v>26</v>
      </c>
      <c r="L347" t="s">
        <v>25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128275</v>
      </c>
      <c r="V347">
        <v>0</v>
      </c>
      <c r="W347">
        <v>0</v>
      </c>
      <c r="X347">
        <v>0</v>
      </c>
      <c r="Y347">
        <v>128275</v>
      </c>
      <c r="Z347">
        <f t="shared" si="10"/>
        <v>128275</v>
      </c>
      <c r="AA347">
        <f t="shared" si="11"/>
        <v>0</v>
      </c>
    </row>
    <row r="348" spans="1:27" x14ac:dyDescent="0.35">
      <c r="A348" t="s">
        <v>19</v>
      </c>
      <c r="C348">
        <v>107001</v>
      </c>
      <c r="D348" t="s">
        <v>20</v>
      </c>
      <c r="E348" t="s">
        <v>4</v>
      </c>
      <c r="F348" t="s">
        <v>21</v>
      </c>
      <c r="G348">
        <v>2023</v>
      </c>
      <c r="H348" t="s">
        <v>22</v>
      </c>
      <c r="I348">
        <v>162699</v>
      </c>
      <c r="J348" t="s">
        <v>63</v>
      </c>
      <c r="K348" t="s">
        <v>26</v>
      </c>
      <c r="L348" t="s">
        <v>25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296007</v>
      </c>
      <c r="W348">
        <v>0</v>
      </c>
      <c r="X348">
        <v>0</v>
      </c>
      <c r="Y348">
        <v>296007</v>
      </c>
      <c r="Z348">
        <f t="shared" si="10"/>
        <v>296007</v>
      </c>
      <c r="AA348">
        <f t="shared" si="11"/>
        <v>0</v>
      </c>
    </row>
    <row r="349" spans="1:27" x14ac:dyDescent="0.35">
      <c r="A349" t="s">
        <v>19</v>
      </c>
      <c r="C349">
        <v>107001</v>
      </c>
      <c r="D349" t="s">
        <v>20</v>
      </c>
      <c r="E349" t="s">
        <v>4</v>
      </c>
      <c r="F349" t="s">
        <v>21</v>
      </c>
      <c r="G349">
        <v>2023</v>
      </c>
      <c r="H349" t="s">
        <v>22</v>
      </c>
      <c r="I349" t="s">
        <v>68</v>
      </c>
      <c r="J349" t="s">
        <v>69</v>
      </c>
      <c r="K349" t="s">
        <v>24</v>
      </c>
      <c r="L349" t="s">
        <v>25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32941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32941</v>
      </c>
      <c r="Z349">
        <f t="shared" si="10"/>
        <v>32941</v>
      </c>
      <c r="AA349">
        <f t="shared" si="11"/>
        <v>0</v>
      </c>
    </row>
    <row r="350" spans="1:27" x14ac:dyDescent="0.35">
      <c r="A350" t="s">
        <v>19</v>
      </c>
      <c r="C350">
        <v>107001</v>
      </c>
      <c r="D350" t="s">
        <v>20</v>
      </c>
      <c r="E350" t="s">
        <v>4</v>
      </c>
      <c r="F350" t="s">
        <v>21</v>
      </c>
      <c r="G350">
        <v>2024</v>
      </c>
      <c r="H350" t="s">
        <v>22</v>
      </c>
      <c r="I350">
        <v>137009</v>
      </c>
      <c r="J350" t="s">
        <v>91</v>
      </c>
      <c r="K350" t="s">
        <v>26</v>
      </c>
      <c r="L350" t="s">
        <v>25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253395</v>
      </c>
      <c r="V350">
        <v>0</v>
      </c>
      <c r="W350">
        <v>0</v>
      </c>
      <c r="X350">
        <v>0</v>
      </c>
      <c r="Y350">
        <v>253395</v>
      </c>
      <c r="Z350">
        <f t="shared" si="10"/>
        <v>253395</v>
      </c>
      <c r="AA350">
        <f t="shared" si="11"/>
        <v>0</v>
      </c>
    </row>
    <row r="351" spans="1:27" x14ac:dyDescent="0.35">
      <c r="A351" t="s">
        <v>19</v>
      </c>
      <c r="C351">
        <v>107001</v>
      </c>
      <c r="D351" t="s">
        <v>20</v>
      </c>
      <c r="E351" t="s">
        <v>4</v>
      </c>
      <c r="F351" t="s">
        <v>21</v>
      </c>
      <c r="G351">
        <v>2024</v>
      </c>
      <c r="H351" t="s">
        <v>22</v>
      </c>
      <c r="I351">
        <v>150043</v>
      </c>
      <c r="J351" t="s">
        <v>92</v>
      </c>
      <c r="K351" t="s">
        <v>26</v>
      </c>
      <c r="L351" t="s">
        <v>25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844650</v>
      </c>
      <c r="V351">
        <v>0</v>
      </c>
      <c r="W351">
        <v>0</v>
      </c>
      <c r="X351">
        <v>0</v>
      </c>
      <c r="Y351">
        <v>844650</v>
      </c>
      <c r="Z351">
        <f t="shared" si="10"/>
        <v>844650</v>
      </c>
      <c r="AA351">
        <f t="shared" si="11"/>
        <v>0</v>
      </c>
    </row>
    <row r="352" spans="1:27" x14ac:dyDescent="0.35">
      <c r="A352" t="s">
        <v>19</v>
      </c>
      <c r="C352">
        <v>107001</v>
      </c>
      <c r="D352" t="s">
        <v>20</v>
      </c>
      <c r="E352" t="s">
        <v>4</v>
      </c>
      <c r="F352" t="s">
        <v>21</v>
      </c>
      <c r="G352">
        <v>2024</v>
      </c>
      <c r="H352" t="s">
        <v>22</v>
      </c>
      <c r="I352">
        <v>152067</v>
      </c>
      <c r="J352" t="s">
        <v>93</v>
      </c>
      <c r="K352" t="s">
        <v>26</v>
      </c>
      <c r="L352" t="s">
        <v>25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633488</v>
      </c>
      <c r="V352">
        <v>0</v>
      </c>
      <c r="W352">
        <v>0</v>
      </c>
      <c r="X352">
        <v>0</v>
      </c>
      <c r="Y352">
        <v>633488</v>
      </c>
      <c r="Z352">
        <f t="shared" si="10"/>
        <v>633488</v>
      </c>
      <c r="AA352">
        <f t="shared" si="11"/>
        <v>0</v>
      </c>
    </row>
    <row r="353" spans="1:27" x14ac:dyDescent="0.35">
      <c r="A353" t="s">
        <v>19</v>
      </c>
      <c r="C353">
        <v>107001</v>
      </c>
      <c r="D353" t="s">
        <v>20</v>
      </c>
      <c r="E353" t="s">
        <v>4</v>
      </c>
      <c r="F353" t="s">
        <v>21</v>
      </c>
      <c r="G353">
        <v>2024</v>
      </c>
      <c r="H353" t="s">
        <v>22</v>
      </c>
      <c r="I353">
        <v>154753</v>
      </c>
      <c r="J353" t="s">
        <v>44</v>
      </c>
      <c r="K353" t="s">
        <v>45</v>
      </c>
      <c r="L353" t="s">
        <v>25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103610</v>
      </c>
      <c r="X353">
        <v>0</v>
      </c>
      <c r="Y353">
        <v>103610</v>
      </c>
      <c r="Z353">
        <f t="shared" si="10"/>
        <v>103610</v>
      </c>
      <c r="AA353">
        <f t="shared" si="11"/>
        <v>0</v>
      </c>
    </row>
    <row r="354" spans="1:27" x14ac:dyDescent="0.35">
      <c r="A354" t="s">
        <v>19</v>
      </c>
      <c r="C354">
        <v>107001</v>
      </c>
      <c r="D354" t="s">
        <v>20</v>
      </c>
      <c r="E354" t="s">
        <v>4</v>
      </c>
      <c r="F354" t="s">
        <v>21</v>
      </c>
      <c r="G354">
        <v>2024</v>
      </c>
      <c r="H354" t="s">
        <v>22</v>
      </c>
      <c r="I354">
        <v>156939</v>
      </c>
      <c r="J354" t="s">
        <v>94</v>
      </c>
      <c r="K354" t="s">
        <v>26</v>
      </c>
      <c r="L354" t="s">
        <v>25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337860</v>
      </c>
      <c r="W354">
        <v>0</v>
      </c>
      <c r="X354">
        <v>0</v>
      </c>
      <c r="Y354">
        <v>337860</v>
      </c>
      <c r="Z354">
        <f t="shared" si="10"/>
        <v>337860</v>
      </c>
      <c r="AA354">
        <f t="shared" si="11"/>
        <v>0</v>
      </c>
    </row>
    <row r="355" spans="1:27" x14ac:dyDescent="0.35">
      <c r="A355" t="s">
        <v>19</v>
      </c>
      <c r="C355">
        <v>107001</v>
      </c>
      <c r="D355" t="s">
        <v>20</v>
      </c>
      <c r="E355" t="s">
        <v>4</v>
      </c>
      <c r="F355" t="s">
        <v>21</v>
      </c>
      <c r="G355">
        <v>2024</v>
      </c>
      <c r="H355" t="s">
        <v>22</v>
      </c>
      <c r="I355">
        <v>156985</v>
      </c>
      <c r="J355" t="s">
        <v>848</v>
      </c>
      <c r="K355" t="s">
        <v>24</v>
      </c>
      <c r="L355" t="s">
        <v>25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422325</v>
      </c>
      <c r="X355">
        <v>0</v>
      </c>
      <c r="Y355">
        <v>422325</v>
      </c>
      <c r="Z355">
        <f t="shared" si="10"/>
        <v>422325</v>
      </c>
      <c r="AA355">
        <f t="shared" si="11"/>
        <v>0</v>
      </c>
    </row>
    <row r="356" spans="1:27" x14ac:dyDescent="0.35">
      <c r="A356" t="s">
        <v>19</v>
      </c>
      <c r="C356">
        <v>107001</v>
      </c>
      <c r="D356" t="s">
        <v>20</v>
      </c>
      <c r="E356" t="s">
        <v>4</v>
      </c>
      <c r="F356" t="s">
        <v>21</v>
      </c>
      <c r="G356">
        <v>2024</v>
      </c>
      <c r="H356" t="s">
        <v>22</v>
      </c>
      <c r="I356">
        <v>157108</v>
      </c>
      <c r="J356" t="s">
        <v>95</v>
      </c>
      <c r="K356" t="s">
        <v>24</v>
      </c>
      <c r="L356" t="s">
        <v>25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211654</v>
      </c>
      <c r="V356">
        <v>0</v>
      </c>
      <c r="W356">
        <v>0</v>
      </c>
      <c r="X356">
        <v>0</v>
      </c>
      <c r="Y356">
        <v>211654</v>
      </c>
      <c r="Z356">
        <f t="shared" si="10"/>
        <v>211654</v>
      </c>
      <c r="AA356">
        <f t="shared" si="11"/>
        <v>0</v>
      </c>
    </row>
    <row r="357" spans="1:27" x14ac:dyDescent="0.35">
      <c r="A357" t="s">
        <v>19</v>
      </c>
      <c r="C357">
        <v>107001</v>
      </c>
      <c r="D357" t="s">
        <v>20</v>
      </c>
      <c r="E357" t="s">
        <v>4</v>
      </c>
      <c r="F357" t="s">
        <v>21</v>
      </c>
      <c r="G357">
        <v>2024</v>
      </c>
      <c r="H357" t="s">
        <v>22</v>
      </c>
      <c r="I357">
        <v>134109</v>
      </c>
      <c r="J357" t="s">
        <v>23</v>
      </c>
      <c r="K357" t="s">
        <v>24</v>
      </c>
      <c r="L357" t="s">
        <v>25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649547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649547</v>
      </c>
      <c r="Z357">
        <f t="shared" si="10"/>
        <v>649547</v>
      </c>
      <c r="AA357">
        <f t="shared" si="11"/>
        <v>0</v>
      </c>
    </row>
    <row r="358" spans="1:27" x14ac:dyDescent="0.35">
      <c r="A358" t="s">
        <v>19</v>
      </c>
      <c r="C358">
        <v>107001</v>
      </c>
      <c r="D358" t="s">
        <v>20</v>
      </c>
      <c r="E358" t="s">
        <v>4</v>
      </c>
      <c r="F358" t="s">
        <v>21</v>
      </c>
      <c r="G358">
        <v>2025</v>
      </c>
      <c r="H358" t="s">
        <v>22</v>
      </c>
      <c r="I358">
        <v>137009</v>
      </c>
      <c r="J358" t="s">
        <v>91</v>
      </c>
      <c r="K358" t="s">
        <v>26</v>
      </c>
      <c r="L358" t="s">
        <v>25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2282244</v>
      </c>
      <c r="X358">
        <v>0</v>
      </c>
      <c r="Y358">
        <v>2282244</v>
      </c>
      <c r="Z358">
        <f t="shared" si="10"/>
        <v>2282244</v>
      </c>
      <c r="AA358">
        <f t="shared" si="11"/>
        <v>0</v>
      </c>
    </row>
    <row r="359" spans="1:27" x14ac:dyDescent="0.35">
      <c r="A359" t="s">
        <v>19</v>
      </c>
      <c r="C359">
        <v>107001</v>
      </c>
      <c r="D359" t="s">
        <v>20</v>
      </c>
      <c r="E359" t="s">
        <v>4</v>
      </c>
      <c r="F359" t="s">
        <v>21</v>
      </c>
      <c r="G359">
        <v>2025</v>
      </c>
      <c r="H359" t="s">
        <v>22</v>
      </c>
      <c r="I359">
        <v>150035</v>
      </c>
      <c r="J359" t="s">
        <v>31</v>
      </c>
      <c r="K359" t="s">
        <v>26</v>
      </c>
      <c r="L359" t="s">
        <v>25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63624</v>
      </c>
      <c r="V359">
        <v>380093</v>
      </c>
      <c r="W359">
        <v>0</v>
      </c>
      <c r="X359">
        <v>0</v>
      </c>
      <c r="Y359">
        <v>443717</v>
      </c>
      <c r="Z359">
        <f t="shared" si="10"/>
        <v>443717</v>
      </c>
      <c r="AA359">
        <f t="shared" si="11"/>
        <v>0</v>
      </c>
    </row>
    <row r="360" spans="1:27" x14ac:dyDescent="0.35">
      <c r="A360" t="s">
        <v>19</v>
      </c>
      <c r="C360">
        <v>107001</v>
      </c>
      <c r="D360" t="s">
        <v>20</v>
      </c>
      <c r="E360" t="s">
        <v>4</v>
      </c>
      <c r="F360" t="s">
        <v>21</v>
      </c>
      <c r="G360">
        <v>2025</v>
      </c>
      <c r="H360" t="s">
        <v>22</v>
      </c>
      <c r="I360">
        <v>150043</v>
      </c>
      <c r="J360" t="s">
        <v>92</v>
      </c>
      <c r="K360" t="s">
        <v>26</v>
      </c>
      <c r="L360" t="s">
        <v>25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2328950</v>
      </c>
      <c r="W360">
        <v>0</v>
      </c>
      <c r="X360">
        <v>0</v>
      </c>
      <c r="Y360">
        <v>2328950</v>
      </c>
      <c r="Z360">
        <f t="shared" si="10"/>
        <v>2328950</v>
      </c>
      <c r="AA360">
        <f t="shared" si="11"/>
        <v>0</v>
      </c>
    </row>
    <row r="361" spans="1:27" x14ac:dyDescent="0.35">
      <c r="A361" t="s">
        <v>19</v>
      </c>
      <c r="C361">
        <v>107001</v>
      </c>
      <c r="D361" t="s">
        <v>20</v>
      </c>
      <c r="E361" t="s">
        <v>4</v>
      </c>
      <c r="F361" t="s">
        <v>21</v>
      </c>
      <c r="G361">
        <v>2025</v>
      </c>
      <c r="H361" t="s">
        <v>22</v>
      </c>
      <c r="I361">
        <v>152065</v>
      </c>
      <c r="J361" t="s">
        <v>96</v>
      </c>
      <c r="K361" t="s">
        <v>28</v>
      </c>
      <c r="L361" t="s">
        <v>25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57724</v>
      </c>
      <c r="W361">
        <v>0</v>
      </c>
      <c r="X361">
        <v>0</v>
      </c>
      <c r="Y361">
        <v>57724</v>
      </c>
      <c r="Z361">
        <f t="shared" si="10"/>
        <v>57724</v>
      </c>
      <c r="AA361">
        <f t="shared" si="11"/>
        <v>0</v>
      </c>
    </row>
    <row r="362" spans="1:27" x14ac:dyDescent="0.35">
      <c r="A362" t="s">
        <v>19</v>
      </c>
      <c r="C362">
        <v>107001</v>
      </c>
      <c r="D362" t="s">
        <v>20</v>
      </c>
      <c r="E362" t="s">
        <v>4</v>
      </c>
      <c r="F362" t="s">
        <v>21</v>
      </c>
      <c r="G362">
        <v>2025</v>
      </c>
      <c r="H362" t="s">
        <v>22</v>
      </c>
      <c r="I362">
        <v>152067</v>
      </c>
      <c r="J362" t="s">
        <v>93</v>
      </c>
      <c r="K362" t="s">
        <v>26</v>
      </c>
      <c r="L362" t="s">
        <v>25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1510163</v>
      </c>
      <c r="W362">
        <v>1026200</v>
      </c>
      <c r="X362">
        <v>0</v>
      </c>
      <c r="Y362">
        <v>2536363</v>
      </c>
      <c r="Z362">
        <f t="shared" si="10"/>
        <v>2536363</v>
      </c>
      <c r="AA362">
        <f t="shared" si="11"/>
        <v>0</v>
      </c>
    </row>
    <row r="363" spans="1:27" x14ac:dyDescent="0.35">
      <c r="A363" t="s">
        <v>19</v>
      </c>
      <c r="C363">
        <v>107001</v>
      </c>
      <c r="D363" t="s">
        <v>20</v>
      </c>
      <c r="E363" t="s">
        <v>4</v>
      </c>
      <c r="F363" t="s">
        <v>21</v>
      </c>
      <c r="G363">
        <v>2025</v>
      </c>
      <c r="H363" t="s">
        <v>22</v>
      </c>
      <c r="I363">
        <v>152667</v>
      </c>
      <c r="J363" t="s">
        <v>35</v>
      </c>
      <c r="K363" t="s">
        <v>24</v>
      </c>
      <c r="L363" t="s">
        <v>25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143271</v>
      </c>
      <c r="W363">
        <v>0</v>
      </c>
      <c r="X363">
        <v>0</v>
      </c>
      <c r="Y363">
        <v>143271</v>
      </c>
      <c r="Z363">
        <f t="shared" si="10"/>
        <v>143271</v>
      </c>
      <c r="AA363">
        <f t="shared" si="11"/>
        <v>0</v>
      </c>
    </row>
    <row r="364" spans="1:27" x14ac:dyDescent="0.35">
      <c r="A364" t="s">
        <v>19</v>
      </c>
      <c r="C364">
        <v>107001</v>
      </c>
      <c r="D364" t="s">
        <v>20</v>
      </c>
      <c r="E364" t="s">
        <v>4</v>
      </c>
      <c r="F364" t="s">
        <v>21</v>
      </c>
      <c r="G364">
        <v>2025</v>
      </c>
      <c r="H364" t="s">
        <v>22</v>
      </c>
      <c r="I364">
        <v>154701</v>
      </c>
      <c r="J364" t="s">
        <v>37</v>
      </c>
      <c r="K364" t="s">
        <v>26</v>
      </c>
      <c r="L364" t="s">
        <v>25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247718</v>
      </c>
      <c r="W364">
        <v>0</v>
      </c>
      <c r="X364">
        <v>0</v>
      </c>
      <c r="Y364">
        <v>247718</v>
      </c>
      <c r="Z364">
        <f t="shared" si="10"/>
        <v>247718</v>
      </c>
      <c r="AA364">
        <f t="shared" si="11"/>
        <v>0</v>
      </c>
    </row>
    <row r="365" spans="1:27" x14ac:dyDescent="0.35">
      <c r="A365" t="s">
        <v>19</v>
      </c>
      <c r="C365">
        <v>107001</v>
      </c>
      <c r="D365" t="s">
        <v>20</v>
      </c>
      <c r="E365" t="s">
        <v>4</v>
      </c>
      <c r="F365" t="s">
        <v>21</v>
      </c>
      <c r="G365">
        <v>2025</v>
      </c>
      <c r="H365" t="s">
        <v>22</v>
      </c>
      <c r="I365">
        <v>154702</v>
      </c>
      <c r="J365" t="s">
        <v>38</v>
      </c>
      <c r="K365" t="s">
        <v>26</v>
      </c>
      <c r="L365" t="s">
        <v>25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225562</v>
      </c>
      <c r="W365">
        <v>0</v>
      </c>
      <c r="X365">
        <v>0</v>
      </c>
      <c r="Y365">
        <v>225562</v>
      </c>
      <c r="Z365">
        <f t="shared" si="10"/>
        <v>225562</v>
      </c>
      <c r="AA365">
        <f t="shared" si="11"/>
        <v>0</v>
      </c>
    </row>
    <row r="366" spans="1:27" x14ac:dyDescent="0.35">
      <c r="A366" t="s">
        <v>19</v>
      </c>
      <c r="C366">
        <v>107001</v>
      </c>
      <c r="D366" t="s">
        <v>20</v>
      </c>
      <c r="E366" t="s">
        <v>4</v>
      </c>
      <c r="F366" t="s">
        <v>21</v>
      </c>
      <c r="G366">
        <v>2025</v>
      </c>
      <c r="H366" t="s">
        <v>22</v>
      </c>
      <c r="I366">
        <v>154703</v>
      </c>
      <c r="J366" t="s">
        <v>39</v>
      </c>
      <c r="K366" t="s">
        <v>26</v>
      </c>
      <c r="L366" t="s">
        <v>25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247218</v>
      </c>
      <c r="W366">
        <v>0</v>
      </c>
      <c r="X366">
        <v>0</v>
      </c>
      <c r="Y366">
        <v>247218</v>
      </c>
      <c r="Z366">
        <f t="shared" si="10"/>
        <v>247218</v>
      </c>
      <c r="AA366">
        <f t="shared" si="11"/>
        <v>0</v>
      </c>
    </row>
    <row r="367" spans="1:27" x14ac:dyDescent="0.35">
      <c r="A367" t="s">
        <v>19</v>
      </c>
      <c r="C367">
        <v>107001</v>
      </c>
      <c r="D367" t="s">
        <v>20</v>
      </c>
      <c r="E367" t="s">
        <v>4</v>
      </c>
      <c r="F367" t="s">
        <v>21</v>
      </c>
      <c r="G367">
        <v>2025</v>
      </c>
      <c r="H367" t="s">
        <v>22</v>
      </c>
      <c r="I367">
        <v>154753</v>
      </c>
      <c r="J367" t="s">
        <v>44</v>
      </c>
      <c r="K367" t="s">
        <v>45</v>
      </c>
      <c r="L367" t="s">
        <v>25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103610</v>
      </c>
      <c r="X367">
        <v>0</v>
      </c>
      <c r="Y367">
        <v>103610</v>
      </c>
      <c r="Z367">
        <f t="shared" si="10"/>
        <v>103610</v>
      </c>
      <c r="AA367">
        <f t="shared" si="11"/>
        <v>0</v>
      </c>
    </row>
    <row r="368" spans="1:27" x14ac:dyDescent="0.35">
      <c r="A368" t="s">
        <v>19</v>
      </c>
      <c r="C368">
        <v>107001</v>
      </c>
      <c r="D368" t="s">
        <v>20</v>
      </c>
      <c r="E368" t="s">
        <v>4</v>
      </c>
      <c r="F368" t="s">
        <v>21</v>
      </c>
      <c r="G368">
        <v>2025</v>
      </c>
      <c r="H368" t="s">
        <v>22</v>
      </c>
      <c r="I368">
        <v>154777</v>
      </c>
      <c r="J368" t="s">
        <v>97</v>
      </c>
      <c r="K368" t="s">
        <v>26</v>
      </c>
      <c r="L368" t="s">
        <v>25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422325</v>
      </c>
      <c r="W368">
        <v>0</v>
      </c>
      <c r="X368">
        <v>0</v>
      </c>
      <c r="Y368">
        <v>422325</v>
      </c>
      <c r="Z368">
        <f t="shared" si="10"/>
        <v>422325</v>
      </c>
      <c r="AA368">
        <f t="shared" si="11"/>
        <v>0</v>
      </c>
    </row>
    <row r="369" spans="1:27" x14ac:dyDescent="0.35">
      <c r="A369" t="s">
        <v>19</v>
      </c>
      <c r="C369">
        <v>107001</v>
      </c>
      <c r="D369" t="s">
        <v>20</v>
      </c>
      <c r="E369" t="s">
        <v>4</v>
      </c>
      <c r="F369" t="s">
        <v>21</v>
      </c>
      <c r="G369">
        <v>2025</v>
      </c>
      <c r="H369" t="s">
        <v>22</v>
      </c>
      <c r="I369">
        <v>154778</v>
      </c>
      <c r="J369" t="s">
        <v>98</v>
      </c>
      <c r="K369" t="s">
        <v>26</v>
      </c>
      <c r="L369" t="s">
        <v>25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422325</v>
      </c>
      <c r="W369">
        <v>0</v>
      </c>
      <c r="X369">
        <v>0</v>
      </c>
      <c r="Y369">
        <v>422325</v>
      </c>
      <c r="Z369">
        <f t="shared" si="10"/>
        <v>422325</v>
      </c>
      <c r="AA369">
        <f t="shared" si="11"/>
        <v>0</v>
      </c>
    </row>
    <row r="370" spans="1:27" x14ac:dyDescent="0.35">
      <c r="A370" t="s">
        <v>19</v>
      </c>
      <c r="C370">
        <v>107001</v>
      </c>
      <c r="D370" t="s">
        <v>20</v>
      </c>
      <c r="E370" t="s">
        <v>4</v>
      </c>
      <c r="F370" t="s">
        <v>21</v>
      </c>
      <c r="G370">
        <v>2025</v>
      </c>
      <c r="H370" t="s">
        <v>22</v>
      </c>
      <c r="I370">
        <v>154779</v>
      </c>
      <c r="J370" t="s">
        <v>99</v>
      </c>
      <c r="K370" t="s">
        <v>26</v>
      </c>
      <c r="L370" t="s">
        <v>25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337860</v>
      </c>
      <c r="W370">
        <v>0</v>
      </c>
      <c r="X370">
        <v>0</v>
      </c>
      <c r="Y370">
        <v>337860</v>
      </c>
      <c r="Z370">
        <f t="shared" ref="Z370:Z379" si="12">$Y370*IF($E370="Fixed",0.75,1)*IF(LEFT($F370,4)="0311",1,IF(LEFT($F370,4)="0301",0.403176412,0))</f>
        <v>337860</v>
      </c>
      <c r="AA370">
        <f t="shared" ref="AA370:AA379" si="13">$Y370*IF($E370="Fixed",0.75,1)*IF(LEFT($F370,4)="0311",0,IF(LEFT($F370,4)="0301",1-0.403176412,1))</f>
        <v>0</v>
      </c>
    </row>
    <row r="371" spans="1:27" x14ac:dyDescent="0.35">
      <c r="A371" t="s">
        <v>19</v>
      </c>
      <c r="C371">
        <v>107001</v>
      </c>
      <c r="D371" t="s">
        <v>20</v>
      </c>
      <c r="E371" t="s">
        <v>4</v>
      </c>
      <c r="F371" t="s">
        <v>21</v>
      </c>
      <c r="G371">
        <v>2025</v>
      </c>
      <c r="H371" t="s">
        <v>22</v>
      </c>
      <c r="I371">
        <v>155602</v>
      </c>
      <c r="J371" t="s">
        <v>100</v>
      </c>
      <c r="K371" t="s">
        <v>26</v>
      </c>
      <c r="L371" t="s">
        <v>25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253395</v>
      </c>
      <c r="W371">
        <v>0</v>
      </c>
      <c r="X371">
        <v>0</v>
      </c>
      <c r="Y371">
        <v>253395</v>
      </c>
      <c r="Z371">
        <f t="shared" si="12"/>
        <v>253395</v>
      </c>
      <c r="AA371">
        <f t="shared" si="13"/>
        <v>0</v>
      </c>
    </row>
    <row r="372" spans="1:27" x14ac:dyDescent="0.35">
      <c r="A372" t="s">
        <v>19</v>
      </c>
      <c r="C372">
        <v>107001</v>
      </c>
      <c r="D372" t="s">
        <v>20</v>
      </c>
      <c r="E372" t="s">
        <v>4</v>
      </c>
      <c r="F372" t="s">
        <v>21</v>
      </c>
      <c r="G372">
        <v>2025</v>
      </c>
      <c r="H372" t="s">
        <v>22</v>
      </c>
      <c r="I372">
        <v>156939</v>
      </c>
      <c r="J372" t="s">
        <v>94</v>
      </c>
      <c r="K372" t="s">
        <v>26</v>
      </c>
      <c r="L372" t="s">
        <v>25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645720</v>
      </c>
      <c r="W372">
        <v>615720</v>
      </c>
      <c r="X372">
        <v>0</v>
      </c>
      <c r="Y372">
        <v>1261440</v>
      </c>
      <c r="Z372">
        <f t="shared" si="12"/>
        <v>1261440</v>
      </c>
      <c r="AA372">
        <f t="shared" si="13"/>
        <v>0</v>
      </c>
    </row>
    <row r="373" spans="1:27" x14ac:dyDescent="0.35">
      <c r="A373" t="s">
        <v>19</v>
      </c>
      <c r="C373">
        <v>107001</v>
      </c>
      <c r="D373" t="s">
        <v>20</v>
      </c>
      <c r="E373" t="s">
        <v>4</v>
      </c>
      <c r="F373" t="s">
        <v>21</v>
      </c>
      <c r="G373">
        <v>2025</v>
      </c>
      <c r="H373" t="s">
        <v>22</v>
      </c>
      <c r="I373">
        <v>157087</v>
      </c>
      <c r="J373" t="s">
        <v>101</v>
      </c>
      <c r="K373" t="s">
        <v>26</v>
      </c>
      <c r="L373" t="s">
        <v>25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577751</v>
      </c>
      <c r="W373">
        <v>0</v>
      </c>
      <c r="X373">
        <v>0</v>
      </c>
      <c r="Y373">
        <v>577751</v>
      </c>
      <c r="Z373">
        <f t="shared" si="12"/>
        <v>577751</v>
      </c>
      <c r="AA373">
        <f t="shared" si="13"/>
        <v>0</v>
      </c>
    </row>
    <row r="374" spans="1:27" x14ac:dyDescent="0.35">
      <c r="A374" t="s">
        <v>19</v>
      </c>
      <c r="C374">
        <v>107001</v>
      </c>
      <c r="D374" t="s">
        <v>20</v>
      </c>
      <c r="E374" t="s">
        <v>4</v>
      </c>
      <c r="F374" t="s">
        <v>21</v>
      </c>
      <c r="G374">
        <v>2025</v>
      </c>
      <c r="H374" t="s">
        <v>22</v>
      </c>
      <c r="I374">
        <v>157094</v>
      </c>
      <c r="J374" t="s">
        <v>102</v>
      </c>
      <c r="K374" t="s">
        <v>24</v>
      </c>
      <c r="L374" t="s">
        <v>25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949498</v>
      </c>
      <c r="V374">
        <v>0</v>
      </c>
      <c r="W374">
        <v>0</v>
      </c>
      <c r="X374">
        <v>0</v>
      </c>
      <c r="Y374">
        <v>949498</v>
      </c>
      <c r="Z374">
        <f t="shared" si="12"/>
        <v>949498</v>
      </c>
      <c r="AA374">
        <f t="shared" si="13"/>
        <v>0</v>
      </c>
    </row>
    <row r="375" spans="1:27" x14ac:dyDescent="0.35">
      <c r="A375" t="s">
        <v>19</v>
      </c>
      <c r="C375">
        <v>107001</v>
      </c>
      <c r="D375" t="s">
        <v>20</v>
      </c>
      <c r="E375" t="s">
        <v>4</v>
      </c>
      <c r="F375" t="s">
        <v>21</v>
      </c>
      <c r="G375">
        <v>2025</v>
      </c>
      <c r="H375" t="s">
        <v>22</v>
      </c>
      <c r="I375">
        <v>160004</v>
      </c>
      <c r="J375" t="s">
        <v>103</v>
      </c>
      <c r="K375" t="s">
        <v>26</v>
      </c>
      <c r="L375" t="s">
        <v>25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821462</v>
      </c>
      <c r="W375">
        <v>718340</v>
      </c>
      <c r="X375">
        <v>0</v>
      </c>
      <c r="Y375">
        <v>1539802</v>
      </c>
      <c r="Z375">
        <f t="shared" si="12"/>
        <v>1539802</v>
      </c>
      <c r="AA375">
        <f t="shared" si="13"/>
        <v>0</v>
      </c>
    </row>
    <row r="376" spans="1:27" x14ac:dyDescent="0.35">
      <c r="A376" t="s">
        <v>19</v>
      </c>
      <c r="C376">
        <v>107001</v>
      </c>
      <c r="D376" t="s">
        <v>20</v>
      </c>
      <c r="E376" t="s">
        <v>4</v>
      </c>
      <c r="F376" t="s">
        <v>21</v>
      </c>
      <c r="G376">
        <v>2025</v>
      </c>
      <c r="H376" t="s">
        <v>22</v>
      </c>
      <c r="I376">
        <v>153012</v>
      </c>
      <c r="J376" t="s">
        <v>104</v>
      </c>
      <c r="K376" t="s">
        <v>33</v>
      </c>
      <c r="L376" t="s">
        <v>25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15393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15393</v>
      </c>
      <c r="Z376">
        <f t="shared" si="12"/>
        <v>15393</v>
      </c>
      <c r="AA376">
        <f t="shared" si="13"/>
        <v>0</v>
      </c>
    </row>
    <row r="377" spans="1:27" x14ac:dyDescent="0.35">
      <c r="A377" t="s">
        <v>19</v>
      </c>
      <c r="C377">
        <v>107001</v>
      </c>
      <c r="D377" t="s">
        <v>20</v>
      </c>
      <c r="E377" t="s">
        <v>4</v>
      </c>
      <c r="F377" t="s">
        <v>21</v>
      </c>
      <c r="G377">
        <v>2025</v>
      </c>
      <c r="H377" t="s">
        <v>22</v>
      </c>
      <c r="I377">
        <v>134109</v>
      </c>
      <c r="J377" t="s">
        <v>23</v>
      </c>
      <c r="K377" t="s">
        <v>24</v>
      </c>
      <c r="L377" t="s">
        <v>25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660261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660261</v>
      </c>
      <c r="Z377">
        <f t="shared" si="12"/>
        <v>660261</v>
      </c>
      <c r="AA377">
        <f t="shared" si="13"/>
        <v>0</v>
      </c>
    </row>
    <row r="378" spans="1:27" x14ac:dyDescent="0.35">
      <c r="A378" t="s">
        <v>19</v>
      </c>
      <c r="C378">
        <v>107001</v>
      </c>
      <c r="D378" t="s">
        <v>20</v>
      </c>
      <c r="E378" t="s">
        <v>4</v>
      </c>
      <c r="F378" t="s">
        <v>21</v>
      </c>
      <c r="G378">
        <v>2025</v>
      </c>
      <c r="H378" t="s">
        <v>22</v>
      </c>
      <c r="I378" t="s">
        <v>68</v>
      </c>
      <c r="J378" t="s">
        <v>69</v>
      </c>
      <c r="K378" t="s">
        <v>24</v>
      </c>
      <c r="L378" t="s">
        <v>25</v>
      </c>
      <c r="M378">
        <v>0</v>
      </c>
      <c r="N378">
        <v>0</v>
      </c>
      <c r="O378">
        <v>0</v>
      </c>
      <c r="P378">
        <v>0</v>
      </c>
      <c r="Q378">
        <v>34631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34631</v>
      </c>
      <c r="Z378">
        <f t="shared" si="12"/>
        <v>34631</v>
      </c>
      <c r="AA378">
        <f t="shared" si="13"/>
        <v>0</v>
      </c>
    </row>
    <row r="379" spans="1:27" x14ac:dyDescent="0.35">
      <c r="A379" t="s">
        <v>19</v>
      </c>
      <c r="C379">
        <v>107001</v>
      </c>
      <c r="D379" t="s">
        <v>20</v>
      </c>
      <c r="E379" t="s">
        <v>4</v>
      </c>
      <c r="F379" t="s">
        <v>21</v>
      </c>
      <c r="G379">
        <v>2025</v>
      </c>
      <c r="H379" t="s">
        <v>22</v>
      </c>
      <c r="I379">
        <v>156985</v>
      </c>
      <c r="J379" t="s">
        <v>848</v>
      </c>
      <c r="K379" t="s">
        <v>24</v>
      </c>
      <c r="L379" t="s">
        <v>25</v>
      </c>
      <c r="M379">
        <v>0</v>
      </c>
      <c r="N379">
        <v>0</v>
      </c>
      <c r="O379">
        <v>0</v>
      </c>
      <c r="P379">
        <v>0</v>
      </c>
      <c r="Q379">
        <v>434995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434995</v>
      </c>
      <c r="Z379">
        <f t="shared" si="12"/>
        <v>434995</v>
      </c>
      <c r="AA379">
        <f t="shared" si="13"/>
        <v>0</v>
      </c>
    </row>
    <row r="380" spans="1:27" x14ac:dyDescent="0.35">
      <c r="A380" t="s">
        <v>19</v>
      </c>
      <c r="C380">
        <v>107001</v>
      </c>
      <c r="D380" t="s">
        <v>20</v>
      </c>
      <c r="E380" t="s">
        <v>4</v>
      </c>
      <c r="F380" t="s">
        <v>105</v>
      </c>
      <c r="G380">
        <v>2021</v>
      </c>
      <c r="H380" t="s">
        <v>22</v>
      </c>
      <c r="I380" t="s">
        <v>106</v>
      </c>
      <c r="J380" t="s">
        <v>107</v>
      </c>
      <c r="K380" t="s">
        <v>24</v>
      </c>
      <c r="L380" t="s">
        <v>25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286238</v>
      </c>
      <c r="U380">
        <v>0</v>
      </c>
      <c r="V380">
        <v>0</v>
      </c>
      <c r="W380">
        <v>0</v>
      </c>
      <c r="X380">
        <v>0</v>
      </c>
      <c r="Y380">
        <v>286238</v>
      </c>
      <c r="Z380">
        <f t="shared" ref="Z380:Z440" si="14">$Y380*IF($E380="Fixed",0.75,1)*IF(LEFT($F380,4)="0311",1,IF(LEFT($F380,4)="0301",0.403176412,0))</f>
        <v>0</v>
      </c>
      <c r="AA380">
        <f t="shared" ref="AA380:AA440" si="15">$Y380*IF($E380="Fixed",0.75,1)*IF(LEFT($F380,4)="0311",0,IF(LEFT($F380,4)="0301",1-0.403176412,1))</f>
        <v>286238</v>
      </c>
    </row>
    <row r="381" spans="1:27" x14ac:dyDescent="0.35">
      <c r="A381" t="s">
        <v>19</v>
      </c>
      <c r="C381">
        <v>107001</v>
      </c>
      <c r="D381" t="s">
        <v>20</v>
      </c>
      <c r="E381" t="s">
        <v>4</v>
      </c>
      <c r="F381" t="s">
        <v>105</v>
      </c>
      <c r="G381">
        <v>2021</v>
      </c>
      <c r="H381" t="s">
        <v>22</v>
      </c>
      <c r="I381" t="s">
        <v>108</v>
      </c>
      <c r="J381" t="s">
        <v>109</v>
      </c>
      <c r="K381" t="s">
        <v>24</v>
      </c>
      <c r="L381" t="s">
        <v>25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98985</v>
      </c>
      <c r="U381">
        <v>0</v>
      </c>
      <c r="V381">
        <v>0</v>
      </c>
      <c r="W381">
        <v>0</v>
      </c>
      <c r="X381">
        <v>0</v>
      </c>
      <c r="Y381">
        <v>98985</v>
      </c>
      <c r="Z381">
        <f t="shared" si="14"/>
        <v>0</v>
      </c>
      <c r="AA381">
        <f t="shared" si="15"/>
        <v>98985</v>
      </c>
    </row>
    <row r="382" spans="1:27" x14ac:dyDescent="0.35">
      <c r="A382" t="s">
        <v>19</v>
      </c>
      <c r="C382">
        <v>107001</v>
      </c>
      <c r="D382" t="s">
        <v>20</v>
      </c>
      <c r="E382" t="s">
        <v>4</v>
      </c>
      <c r="F382" t="s">
        <v>105</v>
      </c>
      <c r="G382">
        <v>2021</v>
      </c>
      <c r="H382" t="s">
        <v>22</v>
      </c>
      <c r="I382" t="s">
        <v>110</v>
      </c>
      <c r="J382" t="s">
        <v>111</v>
      </c>
      <c r="K382" t="s">
        <v>24</v>
      </c>
      <c r="L382" t="s">
        <v>25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61823</v>
      </c>
      <c r="U382">
        <v>125500</v>
      </c>
      <c r="V382">
        <v>0</v>
      </c>
      <c r="W382">
        <v>0</v>
      </c>
      <c r="X382">
        <v>0</v>
      </c>
      <c r="Y382">
        <v>187323</v>
      </c>
      <c r="Z382">
        <f t="shared" si="14"/>
        <v>0</v>
      </c>
      <c r="AA382">
        <f t="shared" si="15"/>
        <v>187323</v>
      </c>
    </row>
    <row r="383" spans="1:27" x14ac:dyDescent="0.35">
      <c r="A383" t="s">
        <v>19</v>
      </c>
      <c r="C383">
        <v>107001</v>
      </c>
      <c r="D383" t="s">
        <v>20</v>
      </c>
      <c r="E383" t="s">
        <v>4</v>
      </c>
      <c r="F383" t="s">
        <v>105</v>
      </c>
      <c r="G383">
        <v>2021</v>
      </c>
      <c r="H383" t="s">
        <v>22</v>
      </c>
      <c r="I383" t="s">
        <v>112</v>
      </c>
      <c r="J383" t="s">
        <v>113</v>
      </c>
      <c r="K383" t="s">
        <v>114</v>
      </c>
      <c r="L383" t="s">
        <v>25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59120</v>
      </c>
      <c r="X383">
        <v>0</v>
      </c>
      <c r="Y383">
        <v>59120</v>
      </c>
      <c r="Z383">
        <f t="shared" si="14"/>
        <v>0</v>
      </c>
      <c r="AA383">
        <f t="shared" si="15"/>
        <v>59120</v>
      </c>
    </row>
    <row r="384" spans="1:27" x14ac:dyDescent="0.35">
      <c r="A384" t="s">
        <v>19</v>
      </c>
      <c r="C384">
        <v>107001</v>
      </c>
      <c r="D384" t="s">
        <v>20</v>
      </c>
      <c r="E384" t="s">
        <v>4</v>
      </c>
      <c r="F384" t="s">
        <v>105</v>
      </c>
      <c r="G384">
        <v>2021</v>
      </c>
      <c r="H384" t="s">
        <v>22</v>
      </c>
      <c r="I384" t="s">
        <v>115</v>
      </c>
      <c r="J384" t="s">
        <v>116</v>
      </c>
      <c r="K384" t="s">
        <v>24</v>
      </c>
      <c r="L384" t="s">
        <v>25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292787</v>
      </c>
      <c r="V384">
        <v>0</v>
      </c>
      <c r="W384">
        <v>0</v>
      </c>
      <c r="X384">
        <v>0</v>
      </c>
      <c r="Y384">
        <v>292787</v>
      </c>
      <c r="Z384">
        <f t="shared" si="14"/>
        <v>0</v>
      </c>
      <c r="AA384">
        <f t="shared" si="15"/>
        <v>292787</v>
      </c>
    </row>
    <row r="385" spans="1:27" x14ac:dyDescent="0.35">
      <c r="A385" t="s">
        <v>19</v>
      </c>
      <c r="C385">
        <v>107001</v>
      </c>
      <c r="D385" t="s">
        <v>20</v>
      </c>
      <c r="E385" t="s">
        <v>4</v>
      </c>
      <c r="F385" t="s">
        <v>105</v>
      </c>
      <c r="G385">
        <v>2021</v>
      </c>
      <c r="H385" t="s">
        <v>22</v>
      </c>
      <c r="I385" t="s">
        <v>117</v>
      </c>
      <c r="J385" t="s">
        <v>118</v>
      </c>
      <c r="K385" t="s">
        <v>24</v>
      </c>
      <c r="L385" t="s">
        <v>25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506747</v>
      </c>
      <c r="U385">
        <v>0</v>
      </c>
      <c r="V385">
        <v>0</v>
      </c>
      <c r="W385">
        <v>0</v>
      </c>
      <c r="X385">
        <v>0</v>
      </c>
      <c r="Y385">
        <v>506747</v>
      </c>
      <c r="Z385">
        <f t="shared" si="14"/>
        <v>0</v>
      </c>
      <c r="AA385">
        <f t="shared" si="15"/>
        <v>506747</v>
      </c>
    </row>
    <row r="386" spans="1:27" x14ac:dyDescent="0.35">
      <c r="A386" t="s">
        <v>19</v>
      </c>
      <c r="C386">
        <v>107001</v>
      </c>
      <c r="D386" t="s">
        <v>20</v>
      </c>
      <c r="E386" t="s">
        <v>4</v>
      </c>
      <c r="F386" t="s">
        <v>105</v>
      </c>
      <c r="G386">
        <v>2021</v>
      </c>
      <c r="H386" t="s">
        <v>22</v>
      </c>
      <c r="I386" t="s">
        <v>119</v>
      </c>
      <c r="J386" t="s">
        <v>120</v>
      </c>
      <c r="K386" t="s">
        <v>26</v>
      </c>
      <c r="L386" t="s">
        <v>25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126679</v>
      </c>
      <c r="W386">
        <v>0</v>
      </c>
      <c r="X386">
        <v>0</v>
      </c>
      <c r="Y386">
        <v>126679</v>
      </c>
      <c r="Z386">
        <f t="shared" si="14"/>
        <v>0</v>
      </c>
      <c r="AA386">
        <f t="shared" si="15"/>
        <v>126679</v>
      </c>
    </row>
    <row r="387" spans="1:27" x14ac:dyDescent="0.35">
      <c r="A387" t="s">
        <v>19</v>
      </c>
      <c r="C387">
        <v>107001</v>
      </c>
      <c r="D387" t="s">
        <v>20</v>
      </c>
      <c r="E387" t="s">
        <v>4</v>
      </c>
      <c r="F387" t="s">
        <v>105</v>
      </c>
      <c r="G387">
        <v>2021</v>
      </c>
      <c r="H387" t="s">
        <v>22</v>
      </c>
      <c r="I387" t="s">
        <v>121</v>
      </c>
      <c r="J387" t="s">
        <v>122</v>
      </c>
      <c r="K387" t="s">
        <v>26</v>
      </c>
      <c r="L387" t="s">
        <v>25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295585</v>
      </c>
      <c r="V387">
        <v>0</v>
      </c>
      <c r="W387">
        <v>0</v>
      </c>
      <c r="X387">
        <v>0</v>
      </c>
      <c r="Y387">
        <v>295585</v>
      </c>
      <c r="Z387">
        <f t="shared" si="14"/>
        <v>0</v>
      </c>
      <c r="AA387">
        <f t="shared" si="15"/>
        <v>295585</v>
      </c>
    </row>
    <row r="388" spans="1:27" x14ac:dyDescent="0.35">
      <c r="A388" t="s">
        <v>19</v>
      </c>
      <c r="C388">
        <v>107001</v>
      </c>
      <c r="D388" t="s">
        <v>20</v>
      </c>
      <c r="E388" t="s">
        <v>4</v>
      </c>
      <c r="F388" t="s">
        <v>105</v>
      </c>
      <c r="G388">
        <v>2021</v>
      </c>
      <c r="H388" t="s">
        <v>22</v>
      </c>
      <c r="I388" t="s">
        <v>123</v>
      </c>
      <c r="J388" t="s">
        <v>124</v>
      </c>
      <c r="K388" t="s">
        <v>26</v>
      </c>
      <c r="L388" t="s">
        <v>25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688990</v>
      </c>
      <c r="W388">
        <v>0</v>
      </c>
      <c r="X388">
        <v>0</v>
      </c>
      <c r="Y388">
        <v>688990</v>
      </c>
      <c r="Z388">
        <f t="shared" si="14"/>
        <v>0</v>
      </c>
      <c r="AA388">
        <f t="shared" si="15"/>
        <v>688990</v>
      </c>
    </row>
    <row r="389" spans="1:27" x14ac:dyDescent="0.35">
      <c r="A389" t="s">
        <v>19</v>
      </c>
      <c r="C389">
        <v>107001</v>
      </c>
      <c r="D389" t="s">
        <v>20</v>
      </c>
      <c r="E389" t="s">
        <v>4</v>
      </c>
      <c r="F389" t="s">
        <v>105</v>
      </c>
      <c r="G389">
        <v>2021</v>
      </c>
      <c r="H389" t="s">
        <v>22</v>
      </c>
      <c r="I389" t="s">
        <v>125</v>
      </c>
      <c r="J389" t="s">
        <v>126</v>
      </c>
      <c r="K389" t="s">
        <v>45</v>
      </c>
      <c r="L389" t="s">
        <v>25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357504</v>
      </c>
      <c r="U389">
        <v>0</v>
      </c>
      <c r="V389">
        <v>0</v>
      </c>
      <c r="W389">
        <v>0</v>
      </c>
      <c r="X389">
        <v>0</v>
      </c>
      <c r="Y389">
        <v>357504</v>
      </c>
      <c r="Z389">
        <f t="shared" si="14"/>
        <v>0</v>
      </c>
      <c r="AA389">
        <f t="shared" si="15"/>
        <v>357504</v>
      </c>
    </row>
    <row r="390" spans="1:27" x14ac:dyDescent="0.35">
      <c r="A390" t="s">
        <v>19</v>
      </c>
      <c r="C390">
        <v>107001</v>
      </c>
      <c r="D390" t="s">
        <v>20</v>
      </c>
      <c r="E390" t="s">
        <v>4</v>
      </c>
      <c r="F390" t="s">
        <v>105</v>
      </c>
      <c r="G390">
        <v>2021</v>
      </c>
      <c r="H390" t="s">
        <v>22</v>
      </c>
      <c r="I390" t="s">
        <v>127</v>
      </c>
      <c r="J390" t="s">
        <v>128</v>
      </c>
      <c r="K390" t="s">
        <v>24</v>
      </c>
      <c r="L390" t="s">
        <v>25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115448</v>
      </c>
      <c r="W390">
        <v>0</v>
      </c>
      <c r="X390">
        <v>0</v>
      </c>
      <c r="Y390">
        <v>115448</v>
      </c>
      <c r="Z390">
        <f t="shared" si="14"/>
        <v>0</v>
      </c>
      <c r="AA390">
        <f t="shared" si="15"/>
        <v>115448</v>
      </c>
    </row>
    <row r="391" spans="1:27" x14ac:dyDescent="0.35">
      <c r="A391" t="s">
        <v>19</v>
      </c>
      <c r="C391">
        <v>107001</v>
      </c>
      <c r="D391" t="s">
        <v>20</v>
      </c>
      <c r="E391" t="s">
        <v>4</v>
      </c>
      <c r="F391" t="s">
        <v>105</v>
      </c>
      <c r="G391">
        <v>2021</v>
      </c>
      <c r="H391" t="s">
        <v>22</v>
      </c>
      <c r="I391" t="s">
        <v>129</v>
      </c>
      <c r="J391" t="s">
        <v>130</v>
      </c>
      <c r="K391" t="s">
        <v>26</v>
      </c>
      <c r="L391" t="s">
        <v>25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211132</v>
      </c>
      <c r="W391">
        <v>0</v>
      </c>
      <c r="X391">
        <v>0</v>
      </c>
      <c r="Y391">
        <v>211132</v>
      </c>
      <c r="Z391">
        <f t="shared" si="14"/>
        <v>0</v>
      </c>
      <c r="AA391">
        <f t="shared" si="15"/>
        <v>211132</v>
      </c>
    </row>
    <row r="392" spans="1:27" x14ac:dyDescent="0.35">
      <c r="A392" t="s">
        <v>19</v>
      </c>
      <c r="C392">
        <v>107001</v>
      </c>
      <c r="D392" t="s">
        <v>20</v>
      </c>
      <c r="E392" t="s">
        <v>4</v>
      </c>
      <c r="F392" t="s">
        <v>105</v>
      </c>
      <c r="G392">
        <v>2021</v>
      </c>
      <c r="H392" t="s">
        <v>22</v>
      </c>
      <c r="I392" t="s">
        <v>131</v>
      </c>
      <c r="J392" t="s">
        <v>132</v>
      </c>
      <c r="K392" t="s">
        <v>24</v>
      </c>
      <c r="L392" t="s">
        <v>25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126687</v>
      </c>
      <c r="U392">
        <v>0</v>
      </c>
      <c r="V392">
        <v>0</v>
      </c>
      <c r="W392">
        <v>0</v>
      </c>
      <c r="X392">
        <v>0</v>
      </c>
      <c r="Y392">
        <v>126687</v>
      </c>
      <c r="Z392">
        <f t="shared" si="14"/>
        <v>0</v>
      </c>
      <c r="AA392">
        <f t="shared" si="15"/>
        <v>126687</v>
      </c>
    </row>
    <row r="393" spans="1:27" x14ac:dyDescent="0.35">
      <c r="A393" t="s">
        <v>19</v>
      </c>
      <c r="C393">
        <v>107001</v>
      </c>
      <c r="D393" t="s">
        <v>20</v>
      </c>
      <c r="E393" t="s">
        <v>4</v>
      </c>
      <c r="F393" t="s">
        <v>105</v>
      </c>
      <c r="G393">
        <v>2021</v>
      </c>
      <c r="H393" t="s">
        <v>22</v>
      </c>
      <c r="I393" t="s">
        <v>133</v>
      </c>
      <c r="J393" t="s">
        <v>134</v>
      </c>
      <c r="K393" t="s">
        <v>24</v>
      </c>
      <c r="L393" t="s">
        <v>25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297570</v>
      </c>
      <c r="U393">
        <v>0</v>
      </c>
      <c r="V393">
        <v>0</v>
      </c>
      <c r="W393">
        <v>0</v>
      </c>
      <c r="X393">
        <v>0</v>
      </c>
      <c r="Y393">
        <v>297570</v>
      </c>
      <c r="Z393">
        <f t="shared" si="14"/>
        <v>0</v>
      </c>
      <c r="AA393">
        <f t="shared" si="15"/>
        <v>297570</v>
      </c>
    </row>
    <row r="394" spans="1:27" x14ac:dyDescent="0.35">
      <c r="A394" t="s">
        <v>19</v>
      </c>
      <c r="C394">
        <v>107001</v>
      </c>
      <c r="D394" t="s">
        <v>20</v>
      </c>
      <c r="E394" t="s">
        <v>4</v>
      </c>
      <c r="F394" t="s">
        <v>105</v>
      </c>
      <c r="G394">
        <v>2021</v>
      </c>
      <c r="H394" t="s">
        <v>22</v>
      </c>
      <c r="I394" t="s">
        <v>135</v>
      </c>
      <c r="J394" t="s">
        <v>136</v>
      </c>
      <c r="K394" t="s">
        <v>24</v>
      </c>
      <c r="L394" t="s">
        <v>25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150335</v>
      </c>
      <c r="U394">
        <v>0</v>
      </c>
      <c r="V394">
        <v>0</v>
      </c>
      <c r="W394">
        <v>0</v>
      </c>
      <c r="X394">
        <v>0</v>
      </c>
      <c r="Y394">
        <v>150335</v>
      </c>
      <c r="Z394">
        <f t="shared" si="14"/>
        <v>0</v>
      </c>
      <c r="AA394">
        <f t="shared" si="15"/>
        <v>150335</v>
      </c>
    </row>
    <row r="395" spans="1:27" x14ac:dyDescent="0.35">
      <c r="A395" t="s">
        <v>19</v>
      </c>
      <c r="C395">
        <v>107001</v>
      </c>
      <c r="D395" t="s">
        <v>20</v>
      </c>
      <c r="E395" t="s">
        <v>4</v>
      </c>
      <c r="F395" t="s">
        <v>105</v>
      </c>
      <c r="G395">
        <v>2021</v>
      </c>
      <c r="H395" t="s">
        <v>22</v>
      </c>
      <c r="I395" t="s">
        <v>137</v>
      </c>
      <c r="J395" t="s">
        <v>138</v>
      </c>
      <c r="K395" t="s">
        <v>24</v>
      </c>
      <c r="L395" t="s">
        <v>25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258065</v>
      </c>
      <c r="V395">
        <v>0</v>
      </c>
      <c r="W395">
        <v>0</v>
      </c>
      <c r="X395">
        <v>0</v>
      </c>
      <c r="Y395">
        <v>258065</v>
      </c>
      <c r="Z395">
        <f t="shared" si="14"/>
        <v>0</v>
      </c>
      <c r="AA395">
        <f t="shared" si="15"/>
        <v>258065</v>
      </c>
    </row>
    <row r="396" spans="1:27" x14ac:dyDescent="0.35">
      <c r="A396" t="s">
        <v>19</v>
      </c>
      <c r="C396">
        <v>107001</v>
      </c>
      <c r="D396" t="s">
        <v>20</v>
      </c>
      <c r="E396" t="s">
        <v>4</v>
      </c>
      <c r="F396" t="s">
        <v>105</v>
      </c>
      <c r="G396">
        <v>2021</v>
      </c>
      <c r="H396" t="s">
        <v>22</v>
      </c>
      <c r="I396" t="s">
        <v>139</v>
      </c>
      <c r="J396" t="s">
        <v>140</v>
      </c>
      <c r="K396" t="s">
        <v>24</v>
      </c>
      <c r="L396" t="s">
        <v>25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398641</v>
      </c>
      <c r="U396">
        <v>0</v>
      </c>
      <c r="V396">
        <v>0</v>
      </c>
      <c r="W396">
        <v>0</v>
      </c>
      <c r="X396">
        <v>0</v>
      </c>
      <c r="Y396">
        <v>398641</v>
      </c>
      <c r="Z396">
        <f t="shared" si="14"/>
        <v>0</v>
      </c>
      <c r="AA396">
        <f t="shared" si="15"/>
        <v>398641</v>
      </c>
    </row>
    <row r="397" spans="1:27" x14ac:dyDescent="0.35">
      <c r="A397" t="s">
        <v>19</v>
      </c>
      <c r="C397">
        <v>107001</v>
      </c>
      <c r="D397" t="s">
        <v>20</v>
      </c>
      <c r="E397" t="s">
        <v>4</v>
      </c>
      <c r="F397" t="s">
        <v>105</v>
      </c>
      <c r="G397">
        <v>2021</v>
      </c>
      <c r="H397" t="s">
        <v>22</v>
      </c>
      <c r="I397" t="s">
        <v>141</v>
      </c>
      <c r="J397" t="s">
        <v>142</v>
      </c>
      <c r="K397" t="s">
        <v>24</v>
      </c>
      <c r="L397" t="s">
        <v>25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222152</v>
      </c>
      <c r="X397">
        <v>0</v>
      </c>
      <c r="Y397">
        <v>222152</v>
      </c>
      <c r="Z397">
        <f t="shared" si="14"/>
        <v>0</v>
      </c>
      <c r="AA397">
        <f t="shared" si="15"/>
        <v>222152</v>
      </c>
    </row>
    <row r="398" spans="1:27" x14ac:dyDescent="0.35">
      <c r="A398" t="s">
        <v>19</v>
      </c>
      <c r="C398">
        <v>107001</v>
      </c>
      <c r="D398" t="s">
        <v>20</v>
      </c>
      <c r="E398" t="s">
        <v>4</v>
      </c>
      <c r="F398" t="s">
        <v>105</v>
      </c>
      <c r="G398">
        <v>2021</v>
      </c>
      <c r="H398" t="s">
        <v>22</v>
      </c>
      <c r="I398" t="s">
        <v>143</v>
      </c>
      <c r="J398" t="s">
        <v>144</v>
      </c>
      <c r="K398" t="s">
        <v>24</v>
      </c>
      <c r="L398" t="s">
        <v>25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76958</v>
      </c>
      <c r="T398">
        <v>0</v>
      </c>
      <c r="U398">
        <v>192395</v>
      </c>
      <c r="V398">
        <v>0</v>
      </c>
      <c r="W398">
        <v>0</v>
      </c>
      <c r="X398">
        <v>0</v>
      </c>
      <c r="Y398">
        <v>269352</v>
      </c>
      <c r="Z398">
        <f t="shared" si="14"/>
        <v>0</v>
      </c>
      <c r="AA398">
        <f t="shared" si="15"/>
        <v>269352</v>
      </c>
    </row>
    <row r="399" spans="1:27" x14ac:dyDescent="0.35">
      <c r="A399" t="s">
        <v>19</v>
      </c>
      <c r="C399">
        <v>107001</v>
      </c>
      <c r="D399" t="s">
        <v>20</v>
      </c>
      <c r="E399" t="s">
        <v>4</v>
      </c>
      <c r="F399" t="s">
        <v>105</v>
      </c>
      <c r="G399">
        <v>2021</v>
      </c>
      <c r="H399" t="s">
        <v>22</v>
      </c>
      <c r="I399" t="s">
        <v>145</v>
      </c>
      <c r="J399" t="s">
        <v>146</v>
      </c>
      <c r="K399" t="s">
        <v>24</v>
      </c>
      <c r="L399" t="s">
        <v>25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84458</v>
      </c>
      <c r="T399">
        <v>100000</v>
      </c>
      <c r="U399">
        <v>0</v>
      </c>
      <c r="V399">
        <v>0</v>
      </c>
      <c r="W399">
        <v>0</v>
      </c>
      <c r="X399">
        <v>0</v>
      </c>
      <c r="Y399">
        <v>184458</v>
      </c>
      <c r="Z399">
        <f t="shared" si="14"/>
        <v>0</v>
      </c>
      <c r="AA399">
        <f t="shared" si="15"/>
        <v>184458</v>
      </c>
    </row>
    <row r="400" spans="1:27" x14ac:dyDescent="0.35">
      <c r="A400" t="s">
        <v>19</v>
      </c>
      <c r="C400">
        <v>107001</v>
      </c>
      <c r="D400" t="s">
        <v>20</v>
      </c>
      <c r="E400" t="s">
        <v>4</v>
      </c>
      <c r="F400" t="s">
        <v>105</v>
      </c>
      <c r="G400">
        <v>2021</v>
      </c>
      <c r="H400" t="s">
        <v>22</v>
      </c>
      <c r="I400" t="s">
        <v>147</v>
      </c>
      <c r="J400" t="s">
        <v>148</v>
      </c>
      <c r="K400" t="s">
        <v>24</v>
      </c>
      <c r="L400" t="s">
        <v>25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203957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203957</v>
      </c>
      <c r="Z400">
        <f t="shared" si="14"/>
        <v>0</v>
      </c>
      <c r="AA400">
        <f t="shared" si="15"/>
        <v>203957</v>
      </c>
    </row>
    <row r="401" spans="1:27" x14ac:dyDescent="0.35">
      <c r="A401" t="s">
        <v>19</v>
      </c>
      <c r="C401">
        <v>107001</v>
      </c>
      <c r="D401" t="s">
        <v>20</v>
      </c>
      <c r="E401" t="s">
        <v>4</v>
      </c>
      <c r="F401" t="s">
        <v>105</v>
      </c>
      <c r="G401">
        <v>2021</v>
      </c>
      <c r="H401" t="s">
        <v>22</v>
      </c>
      <c r="I401" t="s">
        <v>149</v>
      </c>
      <c r="J401" t="s">
        <v>150</v>
      </c>
      <c r="K401" t="s">
        <v>24</v>
      </c>
      <c r="L401" t="s">
        <v>25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542809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542809</v>
      </c>
      <c r="Z401">
        <f t="shared" si="14"/>
        <v>0</v>
      </c>
      <c r="AA401">
        <f t="shared" si="15"/>
        <v>542809</v>
      </c>
    </row>
    <row r="402" spans="1:27" x14ac:dyDescent="0.35">
      <c r="A402" t="s">
        <v>19</v>
      </c>
      <c r="C402">
        <v>107001</v>
      </c>
      <c r="D402" t="s">
        <v>20</v>
      </c>
      <c r="E402" t="s">
        <v>4</v>
      </c>
      <c r="F402" t="s">
        <v>105</v>
      </c>
      <c r="G402">
        <v>2021</v>
      </c>
      <c r="H402" t="s">
        <v>22</v>
      </c>
      <c r="I402" t="s">
        <v>151</v>
      </c>
      <c r="J402" t="s">
        <v>152</v>
      </c>
      <c r="K402" t="s">
        <v>24</v>
      </c>
      <c r="L402" t="s">
        <v>25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21114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21114</v>
      </c>
      <c r="Z402">
        <f t="shared" si="14"/>
        <v>0</v>
      </c>
      <c r="AA402">
        <f t="shared" si="15"/>
        <v>21114</v>
      </c>
    </row>
    <row r="403" spans="1:27" x14ac:dyDescent="0.35">
      <c r="A403" t="s">
        <v>19</v>
      </c>
      <c r="C403">
        <v>107001</v>
      </c>
      <c r="D403" t="s">
        <v>20</v>
      </c>
      <c r="E403" t="s">
        <v>4</v>
      </c>
      <c r="F403" t="s">
        <v>105</v>
      </c>
      <c r="G403">
        <v>2021</v>
      </c>
      <c r="H403" t="s">
        <v>22</v>
      </c>
      <c r="I403" t="s">
        <v>153</v>
      </c>
      <c r="J403" t="s">
        <v>154</v>
      </c>
      <c r="K403" t="s">
        <v>155</v>
      </c>
      <c r="L403" t="s">
        <v>25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21394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21394</v>
      </c>
      <c r="Z403">
        <f t="shared" si="14"/>
        <v>0</v>
      </c>
      <c r="AA403">
        <f t="shared" si="15"/>
        <v>21394</v>
      </c>
    </row>
    <row r="404" spans="1:27" x14ac:dyDescent="0.35">
      <c r="A404" t="s">
        <v>19</v>
      </c>
      <c r="C404">
        <v>107001</v>
      </c>
      <c r="D404" t="s">
        <v>20</v>
      </c>
      <c r="E404" t="s">
        <v>4</v>
      </c>
      <c r="F404" t="s">
        <v>105</v>
      </c>
      <c r="G404">
        <v>2021</v>
      </c>
      <c r="H404" t="s">
        <v>22</v>
      </c>
      <c r="I404" t="s">
        <v>153</v>
      </c>
      <c r="J404" t="s">
        <v>154</v>
      </c>
      <c r="K404" t="s">
        <v>24</v>
      </c>
      <c r="L404" t="s">
        <v>25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21961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21961</v>
      </c>
      <c r="Z404">
        <f t="shared" si="14"/>
        <v>0</v>
      </c>
      <c r="AA404">
        <f t="shared" si="15"/>
        <v>21961</v>
      </c>
    </row>
    <row r="405" spans="1:27" x14ac:dyDescent="0.35">
      <c r="A405" t="s">
        <v>19</v>
      </c>
      <c r="C405">
        <v>107001</v>
      </c>
      <c r="D405" t="s">
        <v>20</v>
      </c>
      <c r="E405" t="s">
        <v>4</v>
      </c>
      <c r="F405" t="s">
        <v>105</v>
      </c>
      <c r="G405">
        <v>2021</v>
      </c>
      <c r="H405" t="s">
        <v>22</v>
      </c>
      <c r="I405" t="s">
        <v>156</v>
      </c>
      <c r="J405" t="s">
        <v>157</v>
      </c>
      <c r="K405" t="s">
        <v>24</v>
      </c>
      <c r="L405" t="s">
        <v>25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42229</v>
      </c>
      <c r="S405">
        <v>0</v>
      </c>
      <c r="T405">
        <v>37837</v>
      </c>
      <c r="U405">
        <v>0</v>
      </c>
      <c r="V405">
        <v>0</v>
      </c>
      <c r="W405">
        <v>0</v>
      </c>
      <c r="X405">
        <v>0</v>
      </c>
      <c r="Y405">
        <v>80066</v>
      </c>
      <c r="Z405">
        <f t="shared" si="14"/>
        <v>0</v>
      </c>
      <c r="AA405">
        <f t="shared" si="15"/>
        <v>80066</v>
      </c>
    </row>
    <row r="406" spans="1:27" x14ac:dyDescent="0.35">
      <c r="A406" t="s">
        <v>19</v>
      </c>
      <c r="C406">
        <v>107001</v>
      </c>
      <c r="D406" t="s">
        <v>20</v>
      </c>
      <c r="E406" t="s">
        <v>4</v>
      </c>
      <c r="F406" t="s">
        <v>105</v>
      </c>
      <c r="G406">
        <v>2021</v>
      </c>
      <c r="H406" t="s">
        <v>22</v>
      </c>
      <c r="I406" t="s">
        <v>158</v>
      </c>
      <c r="J406" t="s">
        <v>159</v>
      </c>
      <c r="K406" t="s">
        <v>24</v>
      </c>
      <c r="L406" t="s">
        <v>25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73879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73879</v>
      </c>
      <c r="Z406">
        <f t="shared" si="14"/>
        <v>0</v>
      </c>
      <c r="AA406">
        <f t="shared" si="15"/>
        <v>73879</v>
      </c>
    </row>
    <row r="407" spans="1:27" x14ac:dyDescent="0.35">
      <c r="A407" t="s">
        <v>19</v>
      </c>
      <c r="C407">
        <v>107001</v>
      </c>
      <c r="D407" t="s">
        <v>20</v>
      </c>
      <c r="E407" t="s">
        <v>4</v>
      </c>
      <c r="F407" t="s">
        <v>105</v>
      </c>
      <c r="G407">
        <v>2021</v>
      </c>
      <c r="H407" t="s">
        <v>22</v>
      </c>
      <c r="I407" t="s">
        <v>160</v>
      </c>
      <c r="J407" t="s">
        <v>161</v>
      </c>
      <c r="K407" t="s">
        <v>24</v>
      </c>
      <c r="L407" t="s">
        <v>25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73888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73888</v>
      </c>
      <c r="Z407">
        <f t="shared" si="14"/>
        <v>0</v>
      </c>
      <c r="AA407">
        <f t="shared" si="15"/>
        <v>73888</v>
      </c>
    </row>
    <row r="408" spans="1:27" x14ac:dyDescent="0.35">
      <c r="A408" t="s">
        <v>19</v>
      </c>
      <c r="C408">
        <v>107001</v>
      </c>
      <c r="D408" t="s">
        <v>20</v>
      </c>
      <c r="E408" t="s">
        <v>4</v>
      </c>
      <c r="F408" t="s">
        <v>105</v>
      </c>
      <c r="G408">
        <v>2021</v>
      </c>
      <c r="H408" t="s">
        <v>22</v>
      </c>
      <c r="I408" t="s">
        <v>162</v>
      </c>
      <c r="J408" t="s">
        <v>163</v>
      </c>
      <c r="K408" t="s">
        <v>24</v>
      </c>
      <c r="L408" t="s">
        <v>25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81583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81583</v>
      </c>
      <c r="Z408">
        <f t="shared" si="14"/>
        <v>0</v>
      </c>
      <c r="AA408">
        <f t="shared" si="15"/>
        <v>81583</v>
      </c>
    </row>
    <row r="409" spans="1:27" x14ac:dyDescent="0.35">
      <c r="A409" t="s">
        <v>19</v>
      </c>
      <c r="C409">
        <v>107001</v>
      </c>
      <c r="D409" t="s">
        <v>20</v>
      </c>
      <c r="E409" t="s">
        <v>4</v>
      </c>
      <c r="F409" t="s">
        <v>105</v>
      </c>
      <c r="G409">
        <v>2021</v>
      </c>
      <c r="H409" t="s">
        <v>22</v>
      </c>
      <c r="I409" t="s">
        <v>164</v>
      </c>
      <c r="J409" t="s">
        <v>165</v>
      </c>
      <c r="K409" t="s">
        <v>33</v>
      </c>
      <c r="L409" t="s">
        <v>25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83114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83114</v>
      </c>
      <c r="Z409">
        <f t="shared" si="14"/>
        <v>0</v>
      </c>
      <c r="AA409">
        <f t="shared" si="15"/>
        <v>83114</v>
      </c>
    </row>
    <row r="410" spans="1:27" x14ac:dyDescent="0.35">
      <c r="A410" t="s">
        <v>19</v>
      </c>
      <c r="C410">
        <v>107001</v>
      </c>
      <c r="D410" t="s">
        <v>20</v>
      </c>
      <c r="E410" t="s">
        <v>4</v>
      </c>
      <c r="F410" t="s">
        <v>105</v>
      </c>
      <c r="G410">
        <v>2021</v>
      </c>
      <c r="H410" t="s">
        <v>22</v>
      </c>
      <c r="I410" t="s">
        <v>166</v>
      </c>
      <c r="J410" t="s">
        <v>167</v>
      </c>
      <c r="K410" t="s">
        <v>24</v>
      </c>
      <c r="L410" t="s">
        <v>25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113898</v>
      </c>
      <c r="S410">
        <v>394024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507922</v>
      </c>
      <c r="Z410">
        <f t="shared" si="14"/>
        <v>0</v>
      </c>
      <c r="AA410">
        <f t="shared" si="15"/>
        <v>507922</v>
      </c>
    </row>
    <row r="411" spans="1:27" x14ac:dyDescent="0.35">
      <c r="A411" t="s">
        <v>19</v>
      </c>
      <c r="C411">
        <v>107001</v>
      </c>
      <c r="D411" t="s">
        <v>20</v>
      </c>
      <c r="E411" t="s">
        <v>4</v>
      </c>
      <c r="F411" t="s">
        <v>105</v>
      </c>
      <c r="G411">
        <v>2021</v>
      </c>
      <c r="H411" t="s">
        <v>22</v>
      </c>
      <c r="I411" t="s">
        <v>168</v>
      </c>
      <c r="J411" t="s">
        <v>169</v>
      </c>
      <c r="K411" t="s">
        <v>24</v>
      </c>
      <c r="L411" t="s">
        <v>25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195819</v>
      </c>
      <c r="S411">
        <v>199320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395140</v>
      </c>
      <c r="Z411">
        <f t="shared" si="14"/>
        <v>0</v>
      </c>
      <c r="AA411">
        <f t="shared" si="15"/>
        <v>395140</v>
      </c>
    </row>
    <row r="412" spans="1:27" x14ac:dyDescent="0.35">
      <c r="A412" t="s">
        <v>19</v>
      </c>
      <c r="C412">
        <v>107001</v>
      </c>
      <c r="D412" t="s">
        <v>20</v>
      </c>
      <c r="E412" t="s">
        <v>4</v>
      </c>
      <c r="F412" t="s">
        <v>105</v>
      </c>
      <c r="G412">
        <v>2021</v>
      </c>
      <c r="H412" t="s">
        <v>22</v>
      </c>
      <c r="I412" t="s">
        <v>170</v>
      </c>
      <c r="J412" t="s">
        <v>171</v>
      </c>
      <c r="K412" t="s">
        <v>24</v>
      </c>
      <c r="L412" t="s">
        <v>25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230873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230873</v>
      </c>
      <c r="Z412">
        <f t="shared" si="14"/>
        <v>0</v>
      </c>
      <c r="AA412">
        <f t="shared" si="15"/>
        <v>230873</v>
      </c>
    </row>
    <row r="413" spans="1:27" x14ac:dyDescent="0.35">
      <c r="A413" t="s">
        <v>19</v>
      </c>
      <c r="C413">
        <v>107001</v>
      </c>
      <c r="D413" t="s">
        <v>20</v>
      </c>
      <c r="E413" t="s">
        <v>4</v>
      </c>
      <c r="F413" t="s">
        <v>105</v>
      </c>
      <c r="G413">
        <v>2022</v>
      </c>
      <c r="H413" t="s">
        <v>22</v>
      </c>
      <c r="I413" t="s">
        <v>108</v>
      </c>
      <c r="J413" t="s">
        <v>109</v>
      </c>
      <c r="K413" t="s">
        <v>24</v>
      </c>
      <c r="L413" t="s">
        <v>25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102025</v>
      </c>
      <c r="U413">
        <v>0</v>
      </c>
      <c r="V413">
        <v>0</v>
      </c>
      <c r="W413">
        <v>0</v>
      </c>
      <c r="X413">
        <v>0</v>
      </c>
      <c r="Y413">
        <v>102025</v>
      </c>
      <c r="Z413">
        <f t="shared" si="14"/>
        <v>0</v>
      </c>
      <c r="AA413">
        <f t="shared" si="15"/>
        <v>102025</v>
      </c>
    </row>
    <row r="414" spans="1:27" x14ac:dyDescent="0.35">
      <c r="A414" t="s">
        <v>19</v>
      </c>
      <c r="C414">
        <v>107001</v>
      </c>
      <c r="D414" t="s">
        <v>20</v>
      </c>
      <c r="E414" t="s">
        <v>4</v>
      </c>
      <c r="F414" t="s">
        <v>105</v>
      </c>
      <c r="G414">
        <v>2022</v>
      </c>
      <c r="H414" t="s">
        <v>22</v>
      </c>
      <c r="I414" t="s">
        <v>110</v>
      </c>
      <c r="J414" t="s">
        <v>111</v>
      </c>
      <c r="K414" t="s">
        <v>24</v>
      </c>
      <c r="L414" t="s">
        <v>25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63737</v>
      </c>
      <c r="U414">
        <v>0</v>
      </c>
      <c r="V414">
        <v>0</v>
      </c>
      <c r="W414">
        <v>0</v>
      </c>
      <c r="X414">
        <v>0</v>
      </c>
      <c r="Y414">
        <v>63737</v>
      </c>
      <c r="Z414">
        <f t="shared" si="14"/>
        <v>0</v>
      </c>
      <c r="AA414">
        <f t="shared" si="15"/>
        <v>63737</v>
      </c>
    </row>
    <row r="415" spans="1:27" x14ac:dyDescent="0.35">
      <c r="A415" t="s">
        <v>19</v>
      </c>
      <c r="C415">
        <v>107001</v>
      </c>
      <c r="D415" t="s">
        <v>20</v>
      </c>
      <c r="E415" t="s">
        <v>4</v>
      </c>
      <c r="F415" t="s">
        <v>105</v>
      </c>
      <c r="G415">
        <v>2022</v>
      </c>
      <c r="H415" t="s">
        <v>22</v>
      </c>
      <c r="I415" t="s">
        <v>112</v>
      </c>
      <c r="J415" t="s">
        <v>113</v>
      </c>
      <c r="K415" t="s">
        <v>114</v>
      </c>
      <c r="L415" t="s">
        <v>25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64188</v>
      </c>
      <c r="U415">
        <v>0</v>
      </c>
      <c r="V415">
        <v>0</v>
      </c>
      <c r="W415">
        <v>0</v>
      </c>
      <c r="X415">
        <v>0</v>
      </c>
      <c r="Y415">
        <v>64188</v>
      </c>
      <c r="Z415">
        <f t="shared" si="14"/>
        <v>0</v>
      </c>
      <c r="AA415">
        <f t="shared" si="15"/>
        <v>64188</v>
      </c>
    </row>
    <row r="416" spans="1:27" x14ac:dyDescent="0.35">
      <c r="A416" t="s">
        <v>19</v>
      </c>
      <c r="C416">
        <v>107001</v>
      </c>
      <c r="D416" t="s">
        <v>20</v>
      </c>
      <c r="E416" t="s">
        <v>4</v>
      </c>
      <c r="F416" t="s">
        <v>105</v>
      </c>
      <c r="G416">
        <v>2022</v>
      </c>
      <c r="H416" t="s">
        <v>22</v>
      </c>
      <c r="I416" t="s">
        <v>115</v>
      </c>
      <c r="J416" t="s">
        <v>116</v>
      </c>
      <c r="K416" t="s">
        <v>24</v>
      </c>
      <c r="L416" t="s">
        <v>25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301796</v>
      </c>
      <c r="W416">
        <v>0</v>
      </c>
      <c r="X416">
        <v>0</v>
      </c>
      <c r="Y416">
        <v>301796</v>
      </c>
      <c r="Z416">
        <f t="shared" si="14"/>
        <v>0</v>
      </c>
      <c r="AA416">
        <f t="shared" si="15"/>
        <v>301796</v>
      </c>
    </row>
    <row r="417" spans="1:27" x14ac:dyDescent="0.35">
      <c r="A417" t="s">
        <v>19</v>
      </c>
      <c r="C417">
        <v>107001</v>
      </c>
      <c r="D417" t="s">
        <v>20</v>
      </c>
      <c r="E417" t="s">
        <v>4</v>
      </c>
      <c r="F417" t="s">
        <v>105</v>
      </c>
      <c r="G417">
        <v>2022</v>
      </c>
      <c r="H417" t="s">
        <v>22</v>
      </c>
      <c r="I417" t="s">
        <v>172</v>
      </c>
      <c r="J417" t="s">
        <v>173</v>
      </c>
      <c r="K417" t="s">
        <v>24</v>
      </c>
      <c r="L417" t="s">
        <v>25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192395</v>
      </c>
      <c r="U417">
        <v>0</v>
      </c>
      <c r="V417">
        <v>0</v>
      </c>
      <c r="W417">
        <v>0</v>
      </c>
      <c r="X417">
        <v>0</v>
      </c>
      <c r="Y417">
        <v>192395</v>
      </c>
      <c r="Z417">
        <f t="shared" si="14"/>
        <v>0</v>
      </c>
      <c r="AA417">
        <f t="shared" si="15"/>
        <v>192395</v>
      </c>
    </row>
    <row r="418" spans="1:27" x14ac:dyDescent="0.35">
      <c r="A418" t="s">
        <v>19</v>
      </c>
      <c r="C418">
        <v>107001</v>
      </c>
      <c r="D418" t="s">
        <v>20</v>
      </c>
      <c r="E418" t="s">
        <v>4</v>
      </c>
      <c r="F418" t="s">
        <v>105</v>
      </c>
      <c r="G418">
        <v>2022</v>
      </c>
      <c r="H418" t="s">
        <v>22</v>
      </c>
      <c r="I418" t="s">
        <v>174</v>
      </c>
      <c r="J418" t="s">
        <v>849</v>
      </c>
      <c r="K418" t="s">
        <v>24</v>
      </c>
      <c r="L418" t="s">
        <v>25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363169</v>
      </c>
      <c r="V418">
        <v>0</v>
      </c>
      <c r="W418">
        <v>0</v>
      </c>
      <c r="X418">
        <v>0</v>
      </c>
      <c r="Y418">
        <v>363169</v>
      </c>
      <c r="Z418">
        <f t="shared" si="14"/>
        <v>0</v>
      </c>
      <c r="AA418">
        <f t="shared" si="15"/>
        <v>363169</v>
      </c>
    </row>
    <row r="419" spans="1:27" x14ac:dyDescent="0.35">
      <c r="A419" t="s">
        <v>19</v>
      </c>
      <c r="C419">
        <v>107001</v>
      </c>
      <c r="D419" t="s">
        <v>20</v>
      </c>
      <c r="E419" t="s">
        <v>4</v>
      </c>
      <c r="F419" t="s">
        <v>105</v>
      </c>
      <c r="G419">
        <v>2022</v>
      </c>
      <c r="H419" t="s">
        <v>22</v>
      </c>
      <c r="I419" t="s">
        <v>175</v>
      </c>
      <c r="J419" t="s">
        <v>176</v>
      </c>
      <c r="K419" t="s">
        <v>26</v>
      </c>
      <c r="L419" t="s">
        <v>25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253359</v>
      </c>
      <c r="V419">
        <v>0</v>
      </c>
      <c r="W419">
        <v>0</v>
      </c>
      <c r="X419">
        <v>0</v>
      </c>
      <c r="Y419">
        <v>253359</v>
      </c>
      <c r="Z419">
        <f t="shared" si="14"/>
        <v>0</v>
      </c>
      <c r="AA419">
        <f t="shared" si="15"/>
        <v>253359</v>
      </c>
    </row>
    <row r="420" spans="1:27" x14ac:dyDescent="0.35">
      <c r="A420" t="s">
        <v>19</v>
      </c>
      <c r="C420">
        <v>107001</v>
      </c>
      <c r="D420" t="s">
        <v>20</v>
      </c>
      <c r="E420" t="s">
        <v>4</v>
      </c>
      <c r="F420" t="s">
        <v>105</v>
      </c>
      <c r="G420">
        <v>2022</v>
      </c>
      <c r="H420" t="s">
        <v>22</v>
      </c>
      <c r="I420" t="s">
        <v>177</v>
      </c>
      <c r="J420" t="s">
        <v>178</v>
      </c>
      <c r="K420" t="s">
        <v>26</v>
      </c>
      <c r="L420" t="s">
        <v>25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253359</v>
      </c>
      <c r="U420">
        <v>0</v>
      </c>
      <c r="V420">
        <v>0</v>
      </c>
      <c r="W420">
        <v>0</v>
      </c>
      <c r="X420">
        <v>0</v>
      </c>
      <c r="Y420">
        <v>253359</v>
      </c>
      <c r="Z420">
        <f t="shared" si="14"/>
        <v>0</v>
      </c>
      <c r="AA420">
        <f t="shared" si="15"/>
        <v>253359</v>
      </c>
    </row>
    <row r="421" spans="1:27" x14ac:dyDescent="0.35">
      <c r="A421" t="s">
        <v>19</v>
      </c>
      <c r="C421">
        <v>107001</v>
      </c>
      <c r="D421" t="s">
        <v>20</v>
      </c>
      <c r="E421" t="s">
        <v>4</v>
      </c>
      <c r="F421" t="s">
        <v>105</v>
      </c>
      <c r="G421">
        <v>2022</v>
      </c>
      <c r="H421" t="s">
        <v>22</v>
      </c>
      <c r="I421" t="s">
        <v>179</v>
      </c>
      <c r="J421" t="s">
        <v>827</v>
      </c>
      <c r="K421" t="s">
        <v>26</v>
      </c>
      <c r="L421" t="s">
        <v>25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548645</v>
      </c>
      <c r="V421">
        <v>0</v>
      </c>
      <c r="W421">
        <v>0</v>
      </c>
      <c r="X421">
        <v>0</v>
      </c>
      <c r="Y421">
        <v>548645</v>
      </c>
      <c r="Z421">
        <f t="shared" si="14"/>
        <v>0</v>
      </c>
      <c r="AA421">
        <f t="shared" si="15"/>
        <v>548645</v>
      </c>
    </row>
    <row r="422" spans="1:27" x14ac:dyDescent="0.35">
      <c r="A422" t="s">
        <v>19</v>
      </c>
      <c r="C422">
        <v>107001</v>
      </c>
      <c r="D422" t="s">
        <v>20</v>
      </c>
      <c r="E422" t="s">
        <v>4</v>
      </c>
      <c r="F422" t="s">
        <v>105</v>
      </c>
      <c r="G422">
        <v>2022</v>
      </c>
      <c r="H422" t="s">
        <v>22</v>
      </c>
      <c r="I422" t="s">
        <v>180</v>
      </c>
      <c r="J422" t="s">
        <v>181</v>
      </c>
      <c r="K422" t="s">
        <v>24</v>
      </c>
      <c r="L422" t="s">
        <v>25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404325</v>
      </c>
      <c r="U422">
        <v>0</v>
      </c>
      <c r="V422">
        <v>0</v>
      </c>
      <c r="W422">
        <v>0</v>
      </c>
      <c r="X422">
        <v>0</v>
      </c>
      <c r="Y422">
        <v>404325</v>
      </c>
      <c r="Z422">
        <f t="shared" si="14"/>
        <v>0</v>
      </c>
      <c r="AA422">
        <f t="shared" si="15"/>
        <v>404325</v>
      </c>
    </row>
    <row r="423" spans="1:27" x14ac:dyDescent="0.35">
      <c r="A423" t="s">
        <v>19</v>
      </c>
      <c r="C423">
        <v>107001</v>
      </c>
      <c r="D423" t="s">
        <v>20</v>
      </c>
      <c r="E423" t="s">
        <v>4</v>
      </c>
      <c r="F423" t="s">
        <v>105</v>
      </c>
      <c r="G423">
        <v>2022</v>
      </c>
      <c r="H423" t="s">
        <v>22</v>
      </c>
      <c r="I423" t="s">
        <v>182</v>
      </c>
      <c r="J423" t="s">
        <v>183</v>
      </c>
      <c r="K423" t="s">
        <v>26</v>
      </c>
      <c r="L423" t="s">
        <v>25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269335</v>
      </c>
      <c r="V423">
        <v>0</v>
      </c>
      <c r="W423">
        <v>0</v>
      </c>
      <c r="X423">
        <v>0</v>
      </c>
      <c r="Y423">
        <v>269335</v>
      </c>
      <c r="Z423">
        <f t="shared" si="14"/>
        <v>0</v>
      </c>
      <c r="AA423">
        <f t="shared" si="15"/>
        <v>269335</v>
      </c>
    </row>
    <row r="424" spans="1:27" x14ac:dyDescent="0.35">
      <c r="A424" t="s">
        <v>19</v>
      </c>
      <c r="C424">
        <v>107001</v>
      </c>
      <c r="D424" t="s">
        <v>20</v>
      </c>
      <c r="E424" t="s">
        <v>4</v>
      </c>
      <c r="F424" t="s">
        <v>105</v>
      </c>
      <c r="G424">
        <v>2022</v>
      </c>
      <c r="H424" t="s">
        <v>22</v>
      </c>
      <c r="I424" t="s">
        <v>131</v>
      </c>
      <c r="J424" t="s">
        <v>132</v>
      </c>
      <c r="K424" t="s">
        <v>24</v>
      </c>
      <c r="L424" t="s">
        <v>25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126687</v>
      </c>
      <c r="V424">
        <v>0</v>
      </c>
      <c r="W424">
        <v>0</v>
      </c>
      <c r="X424">
        <v>0</v>
      </c>
      <c r="Y424">
        <v>126687</v>
      </c>
      <c r="Z424">
        <f t="shared" si="14"/>
        <v>0</v>
      </c>
      <c r="AA424">
        <f t="shared" si="15"/>
        <v>126687</v>
      </c>
    </row>
    <row r="425" spans="1:27" x14ac:dyDescent="0.35">
      <c r="A425" t="s">
        <v>19</v>
      </c>
      <c r="C425">
        <v>107001</v>
      </c>
      <c r="D425" t="s">
        <v>20</v>
      </c>
      <c r="E425" t="s">
        <v>4</v>
      </c>
      <c r="F425" t="s">
        <v>105</v>
      </c>
      <c r="G425">
        <v>2022</v>
      </c>
      <c r="H425" t="s">
        <v>22</v>
      </c>
      <c r="I425" t="s">
        <v>184</v>
      </c>
      <c r="J425" t="s">
        <v>185</v>
      </c>
      <c r="K425" t="s">
        <v>26</v>
      </c>
      <c r="L425" t="s">
        <v>25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548944</v>
      </c>
      <c r="X425">
        <v>0</v>
      </c>
      <c r="Y425">
        <v>548944</v>
      </c>
      <c r="Z425">
        <f t="shared" si="14"/>
        <v>0</v>
      </c>
      <c r="AA425">
        <f t="shared" si="15"/>
        <v>548944</v>
      </c>
    </row>
    <row r="426" spans="1:27" x14ac:dyDescent="0.35">
      <c r="A426" t="s">
        <v>19</v>
      </c>
      <c r="C426">
        <v>107001</v>
      </c>
      <c r="D426" t="s">
        <v>20</v>
      </c>
      <c r="E426" t="s">
        <v>4</v>
      </c>
      <c r="F426" t="s">
        <v>105</v>
      </c>
      <c r="G426">
        <v>2022</v>
      </c>
      <c r="H426" t="s">
        <v>22</v>
      </c>
      <c r="I426" t="s">
        <v>186</v>
      </c>
      <c r="J426" t="s">
        <v>187</v>
      </c>
      <c r="K426" t="s">
        <v>24</v>
      </c>
      <c r="L426" t="s">
        <v>25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57718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57718</v>
      </c>
      <c r="Z426">
        <f t="shared" si="14"/>
        <v>0</v>
      </c>
      <c r="AA426">
        <f t="shared" si="15"/>
        <v>57718</v>
      </c>
    </row>
    <row r="427" spans="1:27" x14ac:dyDescent="0.35">
      <c r="A427" t="s">
        <v>19</v>
      </c>
      <c r="C427">
        <v>107001</v>
      </c>
      <c r="D427" t="s">
        <v>20</v>
      </c>
      <c r="E427" t="s">
        <v>4</v>
      </c>
      <c r="F427" t="s">
        <v>105</v>
      </c>
      <c r="G427">
        <v>2022</v>
      </c>
      <c r="H427" t="s">
        <v>22</v>
      </c>
      <c r="I427" t="s">
        <v>168</v>
      </c>
      <c r="J427" t="s">
        <v>169</v>
      </c>
      <c r="K427" t="s">
        <v>24</v>
      </c>
      <c r="L427" t="s">
        <v>25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211145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211145</v>
      </c>
      <c r="Z427">
        <f t="shared" si="14"/>
        <v>0</v>
      </c>
      <c r="AA427">
        <f t="shared" si="15"/>
        <v>211145</v>
      </c>
    </row>
    <row r="428" spans="1:27" x14ac:dyDescent="0.35">
      <c r="A428" t="s">
        <v>19</v>
      </c>
      <c r="C428">
        <v>107001</v>
      </c>
      <c r="D428" t="s">
        <v>20</v>
      </c>
      <c r="E428" t="s">
        <v>4</v>
      </c>
      <c r="F428" t="s">
        <v>105</v>
      </c>
      <c r="G428">
        <v>2022</v>
      </c>
      <c r="H428" t="s">
        <v>22</v>
      </c>
      <c r="I428" t="s">
        <v>106</v>
      </c>
      <c r="J428" t="s">
        <v>107</v>
      </c>
      <c r="K428" t="s">
        <v>24</v>
      </c>
      <c r="L428" t="s">
        <v>25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294825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294825</v>
      </c>
      <c r="Z428">
        <f t="shared" si="14"/>
        <v>0</v>
      </c>
      <c r="AA428">
        <f t="shared" si="15"/>
        <v>294825</v>
      </c>
    </row>
    <row r="429" spans="1:27" x14ac:dyDescent="0.35">
      <c r="A429" t="s">
        <v>19</v>
      </c>
      <c r="C429">
        <v>107001</v>
      </c>
      <c r="D429" t="s">
        <v>20</v>
      </c>
      <c r="E429" t="s">
        <v>4</v>
      </c>
      <c r="F429" t="s">
        <v>105</v>
      </c>
      <c r="G429">
        <v>2022</v>
      </c>
      <c r="H429" t="s">
        <v>22</v>
      </c>
      <c r="I429" t="s">
        <v>151</v>
      </c>
      <c r="J429" t="s">
        <v>152</v>
      </c>
      <c r="K429" t="s">
        <v>24</v>
      </c>
      <c r="L429" t="s">
        <v>25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21114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21114</v>
      </c>
      <c r="Z429">
        <f t="shared" si="14"/>
        <v>0</v>
      </c>
      <c r="AA429">
        <f t="shared" si="15"/>
        <v>21114</v>
      </c>
    </row>
    <row r="430" spans="1:27" x14ac:dyDescent="0.35">
      <c r="A430" t="s">
        <v>19</v>
      </c>
      <c r="C430">
        <v>107001</v>
      </c>
      <c r="D430" t="s">
        <v>20</v>
      </c>
      <c r="E430" t="s">
        <v>4</v>
      </c>
      <c r="F430" t="s">
        <v>105</v>
      </c>
      <c r="G430">
        <v>2022</v>
      </c>
      <c r="H430" t="s">
        <v>22</v>
      </c>
      <c r="I430" t="s">
        <v>164</v>
      </c>
      <c r="J430" t="s">
        <v>165</v>
      </c>
      <c r="K430" t="s">
        <v>33</v>
      </c>
      <c r="L430" t="s">
        <v>25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43096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43096</v>
      </c>
      <c r="Z430">
        <f t="shared" si="14"/>
        <v>0</v>
      </c>
      <c r="AA430">
        <f t="shared" si="15"/>
        <v>43096</v>
      </c>
    </row>
    <row r="431" spans="1:27" x14ac:dyDescent="0.35">
      <c r="A431" t="s">
        <v>19</v>
      </c>
      <c r="C431">
        <v>107001</v>
      </c>
      <c r="D431" t="s">
        <v>20</v>
      </c>
      <c r="E431" t="s">
        <v>4</v>
      </c>
      <c r="F431" t="s">
        <v>105</v>
      </c>
      <c r="G431">
        <v>2022</v>
      </c>
      <c r="H431" t="s">
        <v>22</v>
      </c>
      <c r="I431" t="s">
        <v>156</v>
      </c>
      <c r="J431" t="s">
        <v>157</v>
      </c>
      <c r="K431" t="s">
        <v>24</v>
      </c>
      <c r="L431" t="s">
        <v>25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44369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44369</v>
      </c>
      <c r="Z431">
        <f t="shared" si="14"/>
        <v>0</v>
      </c>
      <c r="AA431">
        <f t="shared" si="15"/>
        <v>44369</v>
      </c>
    </row>
    <row r="432" spans="1:27" x14ac:dyDescent="0.35">
      <c r="A432" t="s">
        <v>19</v>
      </c>
      <c r="C432">
        <v>107001</v>
      </c>
      <c r="D432" t="s">
        <v>20</v>
      </c>
      <c r="E432" t="s">
        <v>4</v>
      </c>
      <c r="F432" t="s">
        <v>105</v>
      </c>
      <c r="G432">
        <v>2022</v>
      </c>
      <c r="H432" t="s">
        <v>22</v>
      </c>
      <c r="I432" t="s">
        <v>188</v>
      </c>
      <c r="J432" t="s">
        <v>189</v>
      </c>
      <c r="K432" t="s">
        <v>24</v>
      </c>
      <c r="L432" t="s">
        <v>25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104259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104259</v>
      </c>
      <c r="Z432">
        <f t="shared" si="14"/>
        <v>0</v>
      </c>
      <c r="AA432">
        <f t="shared" si="15"/>
        <v>104259</v>
      </c>
    </row>
    <row r="433" spans="1:27" x14ac:dyDescent="0.35">
      <c r="A433" t="s">
        <v>19</v>
      </c>
      <c r="C433">
        <v>107001</v>
      </c>
      <c r="D433" t="s">
        <v>20</v>
      </c>
      <c r="E433" t="s">
        <v>4</v>
      </c>
      <c r="F433" t="s">
        <v>105</v>
      </c>
      <c r="G433">
        <v>2022</v>
      </c>
      <c r="H433" t="s">
        <v>22</v>
      </c>
      <c r="I433" t="s">
        <v>190</v>
      </c>
      <c r="J433" t="s">
        <v>191</v>
      </c>
      <c r="K433" t="s">
        <v>24</v>
      </c>
      <c r="L433" t="s">
        <v>25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168930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168930</v>
      </c>
      <c r="Z433">
        <f t="shared" si="14"/>
        <v>0</v>
      </c>
      <c r="AA433">
        <f t="shared" si="15"/>
        <v>168930</v>
      </c>
    </row>
    <row r="434" spans="1:27" x14ac:dyDescent="0.35">
      <c r="A434" t="s">
        <v>19</v>
      </c>
      <c r="C434">
        <v>107001</v>
      </c>
      <c r="D434" t="s">
        <v>20</v>
      </c>
      <c r="E434" t="s">
        <v>4</v>
      </c>
      <c r="F434" t="s">
        <v>105</v>
      </c>
      <c r="G434">
        <v>2022</v>
      </c>
      <c r="H434" t="s">
        <v>22</v>
      </c>
      <c r="I434" t="s">
        <v>147</v>
      </c>
      <c r="J434" t="s">
        <v>148</v>
      </c>
      <c r="K434" t="s">
        <v>24</v>
      </c>
      <c r="L434" t="s">
        <v>25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210371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210371</v>
      </c>
      <c r="Z434">
        <f t="shared" si="14"/>
        <v>0</v>
      </c>
      <c r="AA434">
        <f t="shared" si="15"/>
        <v>210371</v>
      </c>
    </row>
    <row r="435" spans="1:27" x14ac:dyDescent="0.35">
      <c r="A435" t="s">
        <v>19</v>
      </c>
      <c r="C435">
        <v>107001</v>
      </c>
      <c r="D435" t="s">
        <v>20</v>
      </c>
      <c r="E435" t="s">
        <v>4</v>
      </c>
      <c r="F435" t="s">
        <v>105</v>
      </c>
      <c r="G435">
        <v>2022</v>
      </c>
      <c r="H435" t="s">
        <v>22</v>
      </c>
      <c r="I435" t="s">
        <v>192</v>
      </c>
      <c r="J435" t="s">
        <v>193</v>
      </c>
      <c r="K435" t="s">
        <v>24</v>
      </c>
      <c r="L435" t="s">
        <v>25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295602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295602</v>
      </c>
      <c r="Z435">
        <f t="shared" si="14"/>
        <v>0</v>
      </c>
      <c r="AA435">
        <f t="shared" si="15"/>
        <v>295602</v>
      </c>
    </row>
    <row r="436" spans="1:27" x14ac:dyDescent="0.35">
      <c r="A436" t="s">
        <v>19</v>
      </c>
      <c r="C436">
        <v>107001</v>
      </c>
      <c r="D436" t="s">
        <v>20</v>
      </c>
      <c r="E436" t="s">
        <v>4</v>
      </c>
      <c r="F436" t="s">
        <v>105</v>
      </c>
      <c r="G436">
        <v>2022</v>
      </c>
      <c r="H436" t="s">
        <v>22</v>
      </c>
      <c r="I436" t="s">
        <v>194</v>
      </c>
      <c r="J436" t="s">
        <v>195</v>
      </c>
      <c r="K436" t="s">
        <v>24</v>
      </c>
      <c r="L436" t="s">
        <v>25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336337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336337</v>
      </c>
      <c r="Z436">
        <f t="shared" si="14"/>
        <v>0</v>
      </c>
      <c r="AA436">
        <f t="shared" si="15"/>
        <v>336337</v>
      </c>
    </row>
    <row r="437" spans="1:27" x14ac:dyDescent="0.35">
      <c r="A437" t="s">
        <v>19</v>
      </c>
      <c r="C437">
        <v>107001</v>
      </c>
      <c r="D437" t="s">
        <v>20</v>
      </c>
      <c r="E437" t="s">
        <v>4</v>
      </c>
      <c r="F437" t="s">
        <v>105</v>
      </c>
      <c r="G437">
        <v>2023</v>
      </c>
      <c r="H437" t="s">
        <v>22</v>
      </c>
      <c r="I437" t="s">
        <v>106</v>
      </c>
      <c r="J437" t="s">
        <v>107</v>
      </c>
      <c r="K437" t="s">
        <v>24</v>
      </c>
      <c r="L437" t="s">
        <v>25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303670</v>
      </c>
      <c r="U437">
        <v>0</v>
      </c>
      <c r="V437">
        <v>0</v>
      </c>
      <c r="W437">
        <v>0</v>
      </c>
      <c r="X437">
        <v>0</v>
      </c>
      <c r="Y437">
        <v>303670</v>
      </c>
      <c r="Z437">
        <f t="shared" si="14"/>
        <v>0</v>
      </c>
      <c r="AA437">
        <f t="shared" si="15"/>
        <v>303670</v>
      </c>
    </row>
    <row r="438" spans="1:27" x14ac:dyDescent="0.35">
      <c r="A438" t="s">
        <v>19</v>
      </c>
      <c r="C438">
        <v>107001</v>
      </c>
      <c r="D438" t="s">
        <v>20</v>
      </c>
      <c r="E438" t="s">
        <v>4</v>
      </c>
      <c r="F438" t="s">
        <v>105</v>
      </c>
      <c r="G438">
        <v>2023</v>
      </c>
      <c r="H438" t="s">
        <v>22</v>
      </c>
      <c r="I438" t="s">
        <v>112</v>
      </c>
      <c r="J438" t="s">
        <v>113</v>
      </c>
      <c r="K438" t="s">
        <v>114</v>
      </c>
      <c r="L438" t="s">
        <v>25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64188</v>
      </c>
      <c r="U438">
        <v>0</v>
      </c>
      <c r="V438">
        <v>0</v>
      </c>
      <c r="W438">
        <v>0</v>
      </c>
      <c r="X438">
        <v>0</v>
      </c>
      <c r="Y438">
        <v>64188</v>
      </c>
      <c r="Z438">
        <f t="shared" si="14"/>
        <v>0</v>
      </c>
      <c r="AA438">
        <f t="shared" si="15"/>
        <v>64188</v>
      </c>
    </row>
    <row r="439" spans="1:27" x14ac:dyDescent="0.35">
      <c r="A439" t="s">
        <v>19</v>
      </c>
      <c r="C439">
        <v>107001</v>
      </c>
      <c r="D439" t="s">
        <v>20</v>
      </c>
      <c r="E439" t="s">
        <v>4</v>
      </c>
      <c r="F439" t="s">
        <v>105</v>
      </c>
      <c r="G439">
        <v>2023</v>
      </c>
      <c r="H439" t="s">
        <v>22</v>
      </c>
      <c r="I439" t="s">
        <v>156</v>
      </c>
      <c r="J439" t="s">
        <v>157</v>
      </c>
      <c r="K439" t="s">
        <v>24</v>
      </c>
      <c r="L439" t="s">
        <v>25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44369</v>
      </c>
      <c r="U439">
        <v>0</v>
      </c>
      <c r="V439">
        <v>0</v>
      </c>
      <c r="W439">
        <v>0</v>
      </c>
      <c r="X439">
        <v>0</v>
      </c>
      <c r="Y439">
        <v>44369</v>
      </c>
      <c r="Z439">
        <f t="shared" si="14"/>
        <v>0</v>
      </c>
      <c r="AA439">
        <f t="shared" si="15"/>
        <v>44369</v>
      </c>
    </row>
    <row r="440" spans="1:27" x14ac:dyDescent="0.35">
      <c r="A440" t="s">
        <v>19</v>
      </c>
      <c r="C440">
        <v>107001</v>
      </c>
      <c r="D440" t="s">
        <v>20</v>
      </c>
      <c r="E440" t="s">
        <v>4</v>
      </c>
      <c r="F440" t="s">
        <v>105</v>
      </c>
      <c r="G440">
        <v>2023</v>
      </c>
      <c r="H440" t="s">
        <v>22</v>
      </c>
      <c r="I440" t="s">
        <v>196</v>
      </c>
      <c r="J440" t="s">
        <v>197</v>
      </c>
      <c r="K440" t="s">
        <v>24</v>
      </c>
      <c r="L440" t="s">
        <v>25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103701</v>
      </c>
      <c r="V440">
        <v>0</v>
      </c>
      <c r="W440">
        <v>0</v>
      </c>
      <c r="X440">
        <v>0</v>
      </c>
      <c r="Y440">
        <v>103701</v>
      </c>
      <c r="Z440">
        <f t="shared" si="14"/>
        <v>0</v>
      </c>
      <c r="AA440">
        <f t="shared" si="15"/>
        <v>103701</v>
      </c>
    </row>
    <row r="441" spans="1:27" x14ac:dyDescent="0.35">
      <c r="A441" t="s">
        <v>19</v>
      </c>
      <c r="C441">
        <v>107001</v>
      </c>
      <c r="D441" t="s">
        <v>20</v>
      </c>
      <c r="E441" t="s">
        <v>4</v>
      </c>
      <c r="F441" t="s">
        <v>105</v>
      </c>
      <c r="G441">
        <v>2023</v>
      </c>
      <c r="H441" t="s">
        <v>22</v>
      </c>
      <c r="I441" t="s">
        <v>115</v>
      </c>
      <c r="J441" t="s">
        <v>116</v>
      </c>
      <c r="K441" t="s">
        <v>24</v>
      </c>
      <c r="L441" t="s">
        <v>25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310805</v>
      </c>
      <c r="U441">
        <v>0</v>
      </c>
      <c r="V441">
        <v>0</v>
      </c>
      <c r="W441">
        <v>0</v>
      </c>
      <c r="X441">
        <v>0</v>
      </c>
      <c r="Y441">
        <v>310805</v>
      </c>
      <c r="Z441">
        <f t="shared" ref="Z441:Z504" si="16">$Y441*IF($E441="Fixed",0.75,1)*IF(LEFT($F441,4)="0311",1,IF(LEFT($F441,4)="0301",0.403176412,0))</f>
        <v>0</v>
      </c>
      <c r="AA441">
        <f t="shared" ref="AA441:AA504" si="17">$Y441*IF($E441="Fixed",0.75,1)*IF(LEFT($F441,4)="0311",0,IF(LEFT($F441,4)="0301",1-0.403176412,1))</f>
        <v>310805</v>
      </c>
    </row>
    <row r="442" spans="1:27" x14ac:dyDescent="0.35">
      <c r="A442" t="s">
        <v>19</v>
      </c>
      <c r="C442">
        <v>107001</v>
      </c>
      <c r="D442" t="s">
        <v>20</v>
      </c>
      <c r="E442" t="s">
        <v>4</v>
      </c>
      <c r="F442" t="s">
        <v>105</v>
      </c>
      <c r="G442">
        <v>2023</v>
      </c>
      <c r="H442" t="s">
        <v>22</v>
      </c>
      <c r="I442" t="s">
        <v>198</v>
      </c>
      <c r="J442" t="s">
        <v>199</v>
      </c>
      <c r="K442" t="s">
        <v>24</v>
      </c>
      <c r="L442" t="s">
        <v>25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442181</v>
      </c>
      <c r="U442">
        <v>0</v>
      </c>
      <c r="V442">
        <v>0</v>
      </c>
      <c r="W442">
        <v>0</v>
      </c>
      <c r="X442">
        <v>0</v>
      </c>
      <c r="Y442">
        <v>442181</v>
      </c>
      <c r="Z442">
        <f t="shared" si="16"/>
        <v>0</v>
      </c>
      <c r="AA442">
        <f t="shared" si="17"/>
        <v>442181</v>
      </c>
    </row>
    <row r="443" spans="1:27" x14ac:dyDescent="0.35">
      <c r="A443" t="s">
        <v>19</v>
      </c>
      <c r="C443">
        <v>107001</v>
      </c>
      <c r="D443" t="s">
        <v>20</v>
      </c>
      <c r="E443" t="s">
        <v>4</v>
      </c>
      <c r="F443" t="s">
        <v>105</v>
      </c>
      <c r="G443">
        <v>2023</v>
      </c>
      <c r="H443" t="s">
        <v>22</v>
      </c>
      <c r="I443" t="s">
        <v>200</v>
      </c>
      <c r="J443" t="s">
        <v>201</v>
      </c>
      <c r="K443" t="s">
        <v>26</v>
      </c>
      <c r="L443" t="s">
        <v>25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304876</v>
      </c>
      <c r="U443">
        <v>0</v>
      </c>
      <c r="V443">
        <v>0</v>
      </c>
      <c r="W443">
        <v>0</v>
      </c>
      <c r="X443">
        <v>0</v>
      </c>
      <c r="Y443">
        <v>304876</v>
      </c>
      <c r="Z443">
        <f t="shared" si="16"/>
        <v>0</v>
      </c>
      <c r="AA443">
        <f t="shared" si="17"/>
        <v>304876</v>
      </c>
    </row>
    <row r="444" spans="1:27" x14ac:dyDescent="0.35">
      <c r="A444" t="s">
        <v>19</v>
      </c>
      <c r="C444">
        <v>107001</v>
      </c>
      <c r="D444" t="s">
        <v>20</v>
      </c>
      <c r="E444" t="s">
        <v>4</v>
      </c>
      <c r="F444" t="s">
        <v>105</v>
      </c>
      <c r="G444">
        <v>2023</v>
      </c>
      <c r="H444" t="s">
        <v>22</v>
      </c>
      <c r="I444" t="s">
        <v>202</v>
      </c>
      <c r="J444" t="s">
        <v>203</v>
      </c>
      <c r="K444" t="s">
        <v>26</v>
      </c>
      <c r="L444" t="s">
        <v>25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253359</v>
      </c>
      <c r="V444">
        <v>0</v>
      </c>
      <c r="W444">
        <v>0</v>
      </c>
      <c r="X444">
        <v>0</v>
      </c>
      <c r="Y444">
        <v>253359</v>
      </c>
      <c r="Z444">
        <f t="shared" si="16"/>
        <v>0</v>
      </c>
      <c r="AA444">
        <f t="shared" si="17"/>
        <v>253359</v>
      </c>
    </row>
    <row r="445" spans="1:27" x14ac:dyDescent="0.35">
      <c r="A445" t="s">
        <v>19</v>
      </c>
      <c r="C445">
        <v>107001</v>
      </c>
      <c r="D445" t="s">
        <v>20</v>
      </c>
      <c r="E445" t="s">
        <v>4</v>
      </c>
      <c r="F445" t="s">
        <v>105</v>
      </c>
      <c r="G445">
        <v>2023</v>
      </c>
      <c r="H445" t="s">
        <v>22</v>
      </c>
      <c r="I445" t="s">
        <v>204</v>
      </c>
      <c r="J445" t="s">
        <v>205</v>
      </c>
      <c r="K445" t="s">
        <v>26</v>
      </c>
      <c r="L445" t="s">
        <v>25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663718</v>
      </c>
      <c r="W445">
        <v>0</v>
      </c>
      <c r="X445">
        <v>0</v>
      </c>
      <c r="Y445">
        <v>663718</v>
      </c>
      <c r="Z445">
        <f t="shared" si="16"/>
        <v>0</v>
      </c>
      <c r="AA445">
        <f t="shared" si="17"/>
        <v>663718</v>
      </c>
    </row>
    <row r="446" spans="1:27" x14ac:dyDescent="0.35">
      <c r="A446" t="s">
        <v>19</v>
      </c>
      <c r="C446">
        <v>107001</v>
      </c>
      <c r="D446" t="s">
        <v>20</v>
      </c>
      <c r="E446" t="s">
        <v>4</v>
      </c>
      <c r="F446" t="s">
        <v>105</v>
      </c>
      <c r="G446">
        <v>2023</v>
      </c>
      <c r="H446" t="s">
        <v>22</v>
      </c>
      <c r="I446" t="s">
        <v>206</v>
      </c>
      <c r="J446" t="s">
        <v>207</v>
      </c>
      <c r="K446" t="s">
        <v>26</v>
      </c>
      <c r="L446" t="s">
        <v>25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42226</v>
      </c>
      <c r="V446">
        <v>0</v>
      </c>
      <c r="W446">
        <v>0</v>
      </c>
      <c r="X446">
        <v>0</v>
      </c>
      <c r="Y446">
        <v>42226</v>
      </c>
      <c r="Z446">
        <f t="shared" si="16"/>
        <v>0</v>
      </c>
      <c r="AA446">
        <f t="shared" si="17"/>
        <v>42226</v>
      </c>
    </row>
    <row r="447" spans="1:27" x14ac:dyDescent="0.35">
      <c r="A447" t="s">
        <v>19</v>
      </c>
      <c r="C447">
        <v>107001</v>
      </c>
      <c r="D447" t="s">
        <v>20</v>
      </c>
      <c r="E447" t="s">
        <v>4</v>
      </c>
      <c r="F447" t="s">
        <v>105</v>
      </c>
      <c r="G447">
        <v>2023</v>
      </c>
      <c r="H447" t="s">
        <v>22</v>
      </c>
      <c r="I447" t="s">
        <v>180</v>
      </c>
      <c r="J447" t="s">
        <v>181</v>
      </c>
      <c r="K447" t="s">
        <v>24</v>
      </c>
      <c r="L447" t="s">
        <v>25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416455</v>
      </c>
      <c r="U447">
        <v>0</v>
      </c>
      <c r="V447">
        <v>0</v>
      </c>
      <c r="W447">
        <v>0</v>
      </c>
      <c r="X447">
        <v>0</v>
      </c>
      <c r="Y447">
        <v>416455</v>
      </c>
      <c r="Z447">
        <f t="shared" si="16"/>
        <v>0</v>
      </c>
      <c r="AA447">
        <f t="shared" si="17"/>
        <v>416455</v>
      </c>
    </row>
    <row r="448" spans="1:27" x14ac:dyDescent="0.35">
      <c r="A448" t="s">
        <v>19</v>
      </c>
      <c r="C448">
        <v>107001</v>
      </c>
      <c r="D448" t="s">
        <v>20</v>
      </c>
      <c r="E448" t="s">
        <v>4</v>
      </c>
      <c r="F448" t="s">
        <v>105</v>
      </c>
      <c r="G448">
        <v>2023</v>
      </c>
      <c r="H448" t="s">
        <v>22</v>
      </c>
      <c r="I448" t="s">
        <v>127</v>
      </c>
      <c r="J448" t="s">
        <v>128</v>
      </c>
      <c r="K448" t="s">
        <v>24</v>
      </c>
      <c r="L448" t="s">
        <v>25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122374</v>
      </c>
      <c r="W448">
        <v>0</v>
      </c>
      <c r="X448">
        <v>0</v>
      </c>
      <c r="Y448">
        <v>122374</v>
      </c>
      <c r="Z448">
        <f t="shared" si="16"/>
        <v>0</v>
      </c>
      <c r="AA448">
        <f t="shared" si="17"/>
        <v>122374</v>
      </c>
    </row>
    <row r="449" spans="1:27" x14ac:dyDescent="0.35">
      <c r="A449" t="s">
        <v>19</v>
      </c>
      <c r="C449">
        <v>107001</v>
      </c>
      <c r="D449" t="s">
        <v>20</v>
      </c>
      <c r="E449" t="s">
        <v>4</v>
      </c>
      <c r="F449" t="s">
        <v>105</v>
      </c>
      <c r="G449">
        <v>2023</v>
      </c>
      <c r="H449" t="s">
        <v>22</v>
      </c>
      <c r="I449" t="s">
        <v>186</v>
      </c>
      <c r="J449" t="s">
        <v>187</v>
      </c>
      <c r="K449" t="s">
        <v>24</v>
      </c>
      <c r="L449" t="s">
        <v>25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57718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57718</v>
      </c>
      <c r="Z449">
        <f t="shared" si="16"/>
        <v>0</v>
      </c>
      <c r="AA449">
        <f t="shared" si="17"/>
        <v>57718</v>
      </c>
    </row>
    <row r="450" spans="1:27" x14ac:dyDescent="0.35">
      <c r="A450" t="s">
        <v>19</v>
      </c>
      <c r="C450">
        <v>107001</v>
      </c>
      <c r="D450" t="s">
        <v>20</v>
      </c>
      <c r="E450" t="s">
        <v>4</v>
      </c>
      <c r="F450" t="s">
        <v>105</v>
      </c>
      <c r="G450">
        <v>2023</v>
      </c>
      <c r="H450" t="s">
        <v>22</v>
      </c>
      <c r="I450" t="s">
        <v>110</v>
      </c>
      <c r="J450" t="s">
        <v>111</v>
      </c>
      <c r="K450" t="s">
        <v>24</v>
      </c>
      <c r="L450" t="s">
        <v>25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65652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65652</v>
      </c>
      <c r="Z450">
        <f t="shared" si="16"/>
        <v>0</v>
      </c>
      <c r="AA450">
        <f t="shared" si="17"/>
        <v>65652</v>
      </c>
    </row>
    <row r="451" spans="1:27" x14ac:dyDescent="0.35">
      <c r="A451" t="s">
        <v>19</v>
      </c>
      <c r="C451">
        <v>107001</v>
      </c>
      <c r="D451" t="s">
        <v>20</v>
      </c>
      <c r="E451" t="s">
        <v>4</v>
      </c>
      <c r="F451" t="s">
        <v>105</v>
      </c>
      <c r="G451">
        <v>2023</v>
      </c>
      <c r="H451" t="s">
        <v>22</v>
      </c>
      <c r="I451" t="s">
        <v>145</v>
      </c>
      <c r="J451" t="s">
        <v>146</v>
      </c>
      <c r="K451" t="s">
        <v>24</v>
      </c>
      <c r="L451" t="s">
        <v>25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84458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84458</v>
      </c>
      <c r="Z451">
        <f t="shared" si="16"/>
        <v>0</v>
      </c>
      <c r="AA451">
        <f t="shared" si="17"/>
        <v>84458</v>
      </c>
    </row>
    <row r="452" spans="1:27" x14ac:dyDescent="0.35">
      <c r="A452" t="s">
        <v>19</v>
      </c>
      <c r="C452">
        <v>107001</v>
      </c>
      <c r="D452" t="s">
        <v>20</v>
      </c>
      <c r="E452" t="s">
        <v>4</v>
      </c>
      <c r="F452" t="s">
        <v>105</v>
      </c>
      <c r="G452">
        <v>2023</v>
      </c>
      <c r="H452" t="s">
        <v>22</v>
      </c>
      <c r="I452" t="s">
        <v>108</v>
      </c>
      <c r="J452" t="s">
        <v>109</v>
      </c>
      <c r="K452" t="s">
        <v>24</v>
      </c>
      <c r="L452" t="s">
        <v>25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105066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105066</v>
      </c>
      <c r="Z452">
        <f t="shared" si="16"/>
        <v>0</v>
      </c>
      <c r="AA452">
        <f t="shared" si="17"/>
        <v>105066</v>
      </c>
    </row>
    <row r="453" spans="1:27" x14ac:dyDescent="0.35">
      <c r="A453" t="s">
        <v>19</v>
      </c>
      <c r="C453">
        <v>107001</v>
      </c>
      <c r="D453" t="s">
        <v>20</v>
      </c>
      <c r="E453" t="s">
        <v>4</v>
      </c>
      <c r="F453" t="s">
        <v>105</v>
      </c>
      <c r="G453">
        <v>2023</v>
      </c>
      <c r="H453" t="s">
        <v>22</v>
      </c>
      <c r="I453" t="s">
        <v>131</v>
      </c>
      <c r="J453" t="s">
        <v>132</v>
      </c>
      <c r="K453" t="s">
        <v>24</v>
      </c>
      <c r="L453" t="s">
        <v>25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126687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126687</v>
      </c>
      <c r="Z453">
        <f t="shared" si="16"/>
        <v>0</v>
      </c>
      <c r="AA453">
        <f t="shared" si="17"/>
        <v>126687</v>
      </c>
    </row>
    <row r="454" spans="1:27" x14ac:dyDescent="0.35">
      <c r="A454" t="s">
        <v>19</v>
      </c>
      <c r="C454">
        <v>107001</v>
      </c>
      <c r="D454" t="s">
        <v>20</v>
      </c>
      <c r="E454" t="s">
        <v>4</v>
      </c>
      <c r="F454" t="s">
        <v>105</v>
      </c>
      <c r="G454">
        <v>2023</v>
      </c>
      <c r="H454" t="s">
        <v>22</v>
      </c>
      <c r="I454" t="s">
        <v>208</v>
      </c>
      <c r="J454" t="s">
        <v>209</v>
      </c>
      <c r="K454" t="s">
        <v>24</v>
      </c>
      <c r="L454" t="s">
        <v>25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738795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738795</v>
      </c>
      <c r="Z454">
        <f t="shared" si="16"/>
        <v>0</v>
      </c>
      <c r="AA454">
        <f t="shared" si="17"/>
        <v>738795</v>
      </c>
    </row>
    <row r="455" spans="1:27" x14ac:dyDescent="0.35">
      <c r="A455" t="s">
        <v>19</v>
      </c>
      <c r="C455">
        <v>107001</v>
      </c>
      <c r="D455" t="s">
        <v>20</v>
      </c>
      <c r="E455" t="s">
        <v>4</v>
      </c>
      <c r="F455" t="s">
        <v>105</v>
      </c>
      <c r="G455">
        <v>2023</v>
      </c>
      <c r="H455" t="s">
        <v>22</v>
      </c>
      <c r="I455" t="s">
        <v>164</v>
      </c>
      <c r="J455" t="s">
        <v>165</v>
      </c>
      <c r="K455" t="s">
        <v>33</v>
      </c>
      <c r="L455" t="s">
        <v>25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43096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43096</v>
      </c>
      <c r="Z455">
        <f t="shared" si="16"/>
        <v>0</v>
      </c>
      <c r="AA455">
        <f t="shared" si="17"/>
        <v>43096</v>
      </c>
    </row>
    <row r="456" spans="1:27" x14ac:dyDescent="0.35">
      <c r="A456" t="s">
        <v>19</v>
      </c>
      <c r="C456">
        <v>107001</v>
      </c>
      <c r="D456" t="s">
        <v>20</v>
      </c>
      <c r="E456" t="s">
        <v>4</v>
      </c>
      <c r="F456" t="s">
        <v>105</v>
      </c>
      <c r="G456">
        <v>2023</v>
      </c>
      <c r="H456" t="s">
        <v>22</v>
      </c>
      <c r="I456" t="s">
        <v>168</v>
      </c>
      <c r="J456" t="s">
        <v>169</v>
      </c>
      <c r="K456" t="s">
        <v>24</v>
      </c>
      <c r="L456" t="s">
        <v>25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207745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207745</v>
      </c>
      <c r="Z456">
        <f t="shared" si="16"/>
        <v>0</v>
      </c>
      <c r="AA456">
        <f t="shared" si="17"/>
        <v>207745</v>
      </c>
    </row>
    <row r="457" spans="1:27" x14ac:dyDescent="0.35">
      <c r="A457" t="s">
        <v>19</v>
      </c>
      <c r="C457">
        <v>107001</v>
      </c>
      <c r="D457" t="s">
        <v>20</v>
      </c>
      <c r="E457" t="s">
        <v>4</v>
      </c>
      <c r="F457" t="s">
        <v>105</v>
      </c>
      <c r="G457">
        <v>2023</v>
      </c>
      <c r="H457" t="s">
        <v>22</v>
      </c>
      <c r="I457" t="s">
        <v>194</v>
      </c>
      <c r="J457" t="s">
        <v>195</v>
      </c>
      <c r="K457" t="s">
        <v>24</v>
      </c>
      <c r="L457" t="s">
        <v>25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346343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346343</v>
      </c>
      <c r="Z457">
        <f t="shared" si="16"/>
        <v>0</v>
      </c>
      <c r="AA457">
        <f t="shared" si="17"/>
        <v>346343</v>
      </c>
    </row>
    <row r="458" spans="1:27" x14ac:dyDescent="0.35">
      <c r="A458" t="s">
        <v>19</v>
      </c>
      <c r="C458">
        <v>107001</v>
      </c>
      <c r="D458" t="s">
        <v>20</v>
      </c>
      <c r="E458" t="s">
        <v>4</v>
      </c>
      <c r="F458" t="s">
        <v>105</v>
      </c>
      <c r="G458">
        <v>2024</v>
      </c>
      <c r="H458" t="s">
        <v>22</v>
      </c>
      <c r="I458" t="s">
        <v>110</v>
      </c>
      <c r="J458" t="s">
        <v>111</v>
      </c>
      <c r="K458" t="s">
        <v>24</v>
      </c>
      <c r="L458" t="s">
        <v>25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67566</v>
      </c>
      <c r="U458">
        <v>0</v>
      </c>
      <c r="V458">
        <v>0</v>
      </c>
      <c r="W458">
        <v>0</v>
      </c>
      <c r="X458">
        <v>0</v>
      </c>
      <c r="Y458">
        <v>67566</v>
      </c>
      <c r="Z458">
        <f t="shared" si="16"/>
        <v>0</v>
      </c>
      <c r="AA458">
        <f t="shared" si="17"/>
        <v>67566</v>
      </c>
    </row>
    <row r="459" spans="1:27" x14ac:dyDescent="0.35">
      <c r="A459" t="s">
        <v>19</v>
      </c>
      <c r="C459">
        <v>107001</v>
      </c>
      <c r="D459" t="s">
        <v>20</v>
      </c>
      <c r="E459" t="s">
        <v>4</v>
      </c>
      <c r="F459" t="s">
        <v>105</v>
      </c>
      <c r="G459">
        <v>2024</v>
      </c>
      <c r="H459" t="s">
        <v>22</v>
      </c>
      <c r="I459" t="s">
        <v>115</v>
      </c>
      <c r="J459" t="s">
        <v>116</v>
      </c>
      <c r="K459" t="s">
        <v>24</v>
      </c>
      <c r="L459" t="s">
        <v>25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319814</v>
      </c>
      <c r="V459">
        <v>0</v>
      </c>
      <c r="W459">
        <v>0</v>
      </c>
      <c r="X459">
        <v>0</v>
      </c>
      <c r="Y459">
        <v>319814</v>
      </c>
      <c r="Z459">
        <f t="shared" si="16"/>
        <v>0</v>
      </c>
      <c r="AA459">
        <f t="shared" si="17"/>
        <v>319814</v>
      </c>
    </row>
    <row r="460" spans="1:27" x14ac:dyDescent="0.35">
      <c r="A460" t="s">
        <v>19</v>
      </c>
      <c r="C460">
        <v>107001</v>
      </c>
      <c r="D460" t="s">
        <v>20</v>
      </c>
      <c r="E460" t="s">
        <v>4</v>
      </c>
      <c r="F460" t="s">
        <v>105</v>
      </c>
      <c r="G460">
        <v>2024</v>
      </c>
      <c r="H460" t="s">
        <v>22</v>
      </c>
      <c r="I460" t="s">
        <v>172</v>
      </c>
      <c r="J460" t="s">
        <v>173</v>
      </c>
      <c r="K460" t="s">
        <v>24</v>
      </c>
      <c r="L460" t="s">
        <v>25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146220</v>
      </c>
      <c r="U460">
        <v>0</v>
      </c>
      <c r="V460">
        <v>0</v>
      </c>
      <c r="W460">
        <v>0</v>
      </c>
      <c r="X460">
        <v>0</v>
      </c>
      <c r="Y460">
        <v>146220</v>
      </c>
      <c r="Z460">
        <f t="shared" si="16"/>
        <v>0</v>
      </c>
      <c r="AA460">
        <f t="shared" si="17"/>
        <v>146220</v>
      </c>
    </row>
    <row r="461" spans="1:27" x14ac:dyDescent="0.35">
      <c r="A461" t="s">
        <v>19</v>
      </c>
      <c r="C461">
        <v>107001</v>
      </c>
      <c r="D461" t="s">
        <v>20</v>
      </c>
      <c r="E461" t="s">
        <v>4</v>
      </c>
      <c r="F461" t="s">
        <v>105</v>
      </c>
      <c r="G461">
        <v>2024</v>
      </c>
      <c r="H461" t="s">
        <v>22</v>
      </c>
      <c r="I461" t="s">
        <v>210</v>
      </c>
      <c r="J461" t="s">
        <v>211</v>
      </c>
      <c r="K461" t="s">
        <v>24</v>
      </c>
      <c r="L461" t="s">
        <v>25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36170</v>
      </c>
      <c r="U461">
        <v>0</v>
      </c>
      <c r="V461">
        <v>0</v>
      </c>
      <c r="W461">
        <v>0</v>
      </c>
      <c r="X461">
        <v>0</v>
      </c>
      <c r="Y461">
        <v>36170</v>
      </c>
      <c r="Z461">
        <f t="shared" si="16"/>
        <v>0</v>
      </c>
      <c r="AA461">
        <f t="shared" si="17"/>
        <v>36170</v>
      </c>
    </row>
    <row r="462" spans="1:27" x14ac:dyDescent="0.35">
      <c r="A462" t="s">
        <v>19</v>
      </c>
      <c r="C462">
        <v>107001</v>
      </c>
      <c r="D462" t="s">
        <v>20</v>
      </c>
      <c r="E462" t="s">
        <v>4</v>
      </c>
      <c r="F462" t="s">
        <v>105</v>
      </c>
      <c r="G462">
        <v>2024</v>
      </c>
      <c r="H462" t="s">
        <v>22</v>
      </c>
      <c r="I462" t="s">
        <v>212</v>
      </c>
      <c r="J462" t="s">
        <v>213</v>
      </c>
      <c r="K462" t="s">
        <v>24</v>
      </c>
      <c r="L462" t="s">
        <v>25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168353</v>
      </c>
      <c r="Y462">
        <v>168353</v>
      </c>
      <c r="Z462">
        <f t="shared" si="16"/>
        <v>0</v>
      </c>
      <c r="AA462">
        <f t="shared" si="17"/>
        <v>168353</v>
      </c>
    </row>
    <row r="463" spans="1:27" x14ac:dyDescent="0.35">
      <c r="A463" t="s">
        <v>19</v>
      </c>
      <c r="C463">
        <v>107001</v>
      </c>
      <c r="D463" t="s">
        <v>20</v>
      </c>
      <c r="E463" t="s">
        <v>4</v>
      </c>
      <c r="F463" t="s">
        <v>105</v>
      </c>
      <c r="G463">
        <v>2024</v>
      </c>
      <c r="H463" t="s">
        <v>22</v>
      </c>
      <c r="I463" t="s">
        <v>214</v>
      </c>
      <c r="J463" t="s">
        <v>215</v>
      </c>
      <c r="K463" t="s">
        <v>24</v>
      </c>
      <c r="L463" t="s">
        <v>25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63614</v>
      </c>
      <c r="U463">
        <v>0</v>
      </c>
      <c r="V463">
        <v>0</v>
      </c>
      <c r="W463">
        <v>0</v>
      </c>
      <c r="X463">
        <v>0</v>
      </c>
      <c r="Y463">
        <v>63614</v>
      </c>
      <c r="Z463">
        <f t="shared" si="16"/>
        <v>0</v>
      </c>
      <c r="AA463">
        <f t="shared" si="17"/>
        <v>63614</v>
      </c>
    </row>
    <row r="464" spans="1:27" x14ac:dyDescent="0.35">
      <c r="A464" t="s">
        <v>19</v>
      </c>
      <c r="C464">
        <v>107001</v>
      </c>
      <c r="D464" t="s">
        <v>20</v>
      </c>
      <c r="E464" t="s">
        <v>4</v>
      </c>
      <c r="F464" t="s">
        <v>105</v>
      </c>
      <c r="G464">
        <v>2024</v>
      </c>
      <c r="H464" t="s">
        <v>22</v>
      </c>
      <c r="I464" t="s">
        <v>216</v>
      </c>
      <c r="J464" t="s">
        <v>217</v>
      </c>
      <c r="K464" t="s">
        <v>24</v>
      </c>
      <c r="L464" t="s">
        <v>25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219331</v>
      </c>
      <c r="W464">
        <v>0</v>
      </c>
      <c r="X464">
        <v>0</v>
      </c>
      <c r="Y464">
        <v>219331</v>
      </c>
      <c r="Z464">
        <f t="shared" si="16"/>
        <v>0</v>
      </c>
      <c r="AA464">
        <f t="shared" si="17"/>
        <v>219331</v>
      </c>
    </row>
    <row r="465" spans="1:27" x14ac:dyDescent="0.35">
      <c r="A465" t="s">
        <v>19</v>
      </c>
      <c r="C465">
        <v>107001</v>
      </c>
      <c r="D465" t="s">
        <v>20</v>
      </c>
      <c r="E465" t="s">
        <v>4</v>
      </c>
      <c r="F465" t="s">
        <v>105</v>
      </c>
      <c r="G465">
        <v>2024</v>
      </c>
      <c r="H465" t="s">
        <v>22</v>
      </c>
      <c r="I465" t="s">
        <v>131</v>
      </c>
      <c r="J465" t="s">
        <v>132</v>
      </c>
      <c r="K465" t="s">
        <v>24</v>
      </c>
      <c r="L465" t="s">
        <v>25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126687</v>
      </c>
      <c r="U465">
        <v>0</v>
      </c>
      <c r="V465">
        <v>0</v>
      </c>
      <c r="W465">
        <v>0</v>
      </c>
      <c r="X465">
        <v>0</v>
      </c>
      <c r="Y465">
        <v>126687</v>
      </c>
      <c r="Z465">
        <f t="shared" si="16"/>
        <v>0</v>
      </c>
      <c r="AA465">
        <f t="shared" si="17"/>
        <v>126687</v>
      </c>
    </row>
    <row r="466" spans="1:27" x14ac:dyDescent="0.35">
      <c r="A466" t="s">
        <v>19</v>
      </c>
      <c r="C466">
        <v>107001</v>
      </c>
      <c r="D466" t="s">
        <v>20</v>
      </c>
      <c r="E466" t="s">
        <v>4</v>
      </c>
      <c r="F466" t="s">
        <v>105</v>
      </c>
      <c r="G466">
        <v>2024</v>
      </c>
      <c r="H466" t="s">
        <v>22</v>
      </c>
      <c r="I466" t="s">
        <v>139</v>
      </c>
      <c r="J466" t="s">
        <v>140</v>
      </c>
      <c r="K466" t="s">
        <v>24</v>
      </c>
      <c r="L466" t="s">
        <v>25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447739</v>
      </c>
      <c r="U466">
        <v>0</v>
      </c>
      <c r="V466">
        <v>0</v>
      </c>
      <c r="W466">
        <v>0</v>
      </c>
      <c r="X466">
        <v>0</v>
      </c>
      <c r="Y466">
        <v>447739</v>
      </c>
      <c r="Z466">
        <f t="shared" si="16"/>
        <v>0</v>
      </c>
      <c r="AA466">
        <f t="shared" si="17"/>
        <v>447739</v>
      </c>
    </row>
    <row r="467" spans="1:27" x14ac:dyDescent="0.35">
      <c r="A467" t="s">
        <v>19</v>
      </c>
      <c r="C467">
        <v>107001</v>
      </c>
      <c r="D467" t="s">
        <v>20</v>
      </c>
      <c r="E467" t="s">
        <v>4</v>
      </c>
      <c r="F467" t="s">
        <v>105</v>
      </c>
      <c r="G467">
        <v>2024</v>
      </c>
      <c r="H467" t="s">
        <v>22</v>
      </c>
      <c r="I467" t="s">
        <v>218</v>
      </c>
      <c r="J467" t="s">
        <v>219</v>
      </c>
      <c r="K467" t="s">
        <v>24</v>
      </c>
      <c r="L467" t="s">
        <v>25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74323</v>
      </c>
      <c r="V467">
        <v>0</v>
      </c>
      <c r="W467">
        <v>0</v>
      </c>
      <c r="X467">
        <v>0</v>
      </c>
      <c r="Y467">
        <v>74323</v>
      </c>
      <c r="Z467">
        <f t="shared" si="16"/>
        <v>0</v>
      </c>
      <c r="AA467">
        <f t="shared" si="17"/>
        <v>74323</v>
      </c>
    </row>
    <row r="468" spans="1:27" x14ac:dyDescent="0.35">
      <c r="A468" t="s">
        <v>19</v>
      </c>
      <c r="C468">
        <v>107001</v>
      </c>
      <c r="D468" t="s">
        <v>20</v>
      </c>
      <c r="E468" t="s">
        <v>4</v>
      </c>
      <c r="F468" t="s">
        <v>105</v>
      </c>
      <c r="G468">
        <v>2024</v>
      </c>
      <c r="H468" t="s">
        <v>22</v>
      </c>
      <c r="I468" t="s">
        <v>145</v>
      </c>
      <c r="J468" t="s">
        <v>146</v>
      </c>
      <c r="K468" t="s">
        <v>24</v>
      </c>
      <c r="L468" t="s">
        <v>25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84458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84458</v>
      </c>
      <c r="Z468">
        <f t="shared" si="16"/>
        <v>0</v>
      </c>
      <c r="AA468">
        <f t="shared" si="17"/>
        <v>84458</v>
      </c>
    </row>
    <row r="469" spans="1:27" x14ac:dyDescent="0.35">
      <c r="A469" t="s">
        <v>19</v>
      </c>
      <c r="C469">
        <v>107001</v>
      </c>
      <c r="D469" t="s">
        <v>20</v>
      </c>
      <c r="E469" t="s">
        <v>4</v>
      </c>
      <c r="F469" t="s">
        <v>105</v>
      </c>
      <c r="G469">
        <v>2024</v>
      </c>
      <c r="H469" t="s">
        <v>22</v>
      </c>
      <c r="I469" t="s">
        <v>220</v>
      </c>
      <c r="J469" t="s">
        <v>221</v>
      </c>
      <c r="K469" t="s">
        <v>24</v>
      </c>
      <c r="L469" t="s">
        <v>25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90088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90088</v>
      </c>
      <c r="Z469">
        <f t="shared" si="16"/>
        <v>0</v>
      </c>
      <c r="AA469">
        <f t="shared" si="17"/>
        <v>90088</v>
      </c>
    </row>
    <row r="470" spans="1:27" x14ac:dyDescent="0.35">
      <c r="A470" t="s">
        <v>19</v>
      </c>
      <c r="C470">
        <v>107001</v>
      </c>
      <c r="D470" t="s">
        <v>20</v>
      </c>
      <c r="E470" t="s">
        <v>4</v>
      </c>
      <c r="F470" t="s">
        <v>105</v>
      </c>
      <c r="G470">
        <v>2024</v>
      </c>
      <c r="H470" t="s">
        <v>22</v>
      </c>
      <c r="I470" t="s">
        <v>108</v>
      </c>
      <c r="J470" t="s">
        <v>109</v>
      </c>
      <c r="K470" t="s">
        <v>24</v>
      </c>
      <c r="L470" t="s">
        <v>25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108219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108219</v>
      </c>
      <c r="Z470">
        <f t="shared" si="16"/>
        <v>0</v>
      </c>
      <c r="AA470">
        <f t="shared" si="17"/>
        <v>108219</v>
      </c>
    </row>
    <row r="471" spans="1:27" x14ac:dyDescent="0.35">
      <c r="A471" t="s">
        <v>19</v>
      </c>
      <c r="C471">
        <v>107001</v>
      </c>
      <c r="D471" t="s">
        <v>20</v>
      </c>
      <c r="E471" t="s">
        <v>4</v>
      </c>
      <c r="F471" t="s">
        <v>105</v>
      </c>
      <c r="G471">
        <v>2024</v>
      </c>
      <c r="H471" t="s">
        <v>22</v>
      </c>
      <c r="I471" t="s">
        <v>106</v>
      </c>
      <c r="J471" t="s">
        <v>107</v>
      </c>
      <c r="K471" t="s">
        <v>24</v>
      </c>
      <c r="L471" t="s">
        <v>25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312780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312780</v>
      </c>
      <c r="Z471">
        <f t="shared" si="16"/>
        <v>0</v>
      </c>
      <c r="AA471">
        <f t="shared" si="17"/>
        <v>312780</v>
      </c>
    </row>
    <row r="472" spans="1:27" x14ac:dyDescent="0.35">
      <c r="A472" t="s">
        <v>19</v>
      </c>
      <c r="C472">
        <v>107001</v>
      </c>
      <c r="D472" t="s">
        <v>20</v>
      </c>
      <c r="E472" t="s">
        <v>4</v>
      </c>
      <c r="F472" t="s">
        <v>105</v>
      </c>
      <c r="G472">
        <v>2024</v>
      </c>
      <c r="H472" t="s">
        <v>22</v>
      </c>
      <c r="I472" t="s">
        <v>222</v>
      </c>
      <c r="J472" t="s">
        <v>223</v>
      </c>
      <c r="K472" t="s">
        <v>26</v>
      </c>
      <c r="L472" t="s">
        <v>25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506790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506790</v>
      </c>
      <c r="Z472">
        <f t="shared" si="16"/>
        <v>0</v>
      </c>
      <c r="AA472">
        <f t="shared" si="17"/>
        <v>506790</v>
      </c>
    </row>
    <row r="473" spans="1:27" x14ac:dyDescent="0.35">
      <c r="A473" t="s">
        <v>19</v>
      </c>
      <c r="C473">
        <v>107001</v>
      </c>
      <c r="D473" t="s">
        <v>20</v>
      </c>
      <c r="E473" t="s">
        <v>4</v>
      </c>
      <c r="F473" t="s">
        <v>105</v>
      </c>
      <c r="G473">
        <v>2024</v>
      </c>
      <c r="H473" t="s">
        <v>22</v>
      </c>
      <c r="I473" t="s">
        <v>224</v>
      </c>
      <c r="J473" t="s">
        <v>225</v>
      </c>
      <c r="K473" t="s">
        <v>45</v>
      </c>
      <c r="L473" t="s">
        <v>25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1468032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1468032</v>
      </c>
      <c r="Z473">
        <f t="shared" si="16"/>
        <v>0</v>
      </c>
      <c r="AA473">
        <f t="shared" si="17"/>
        <v>1468032</v>
      </c>
    </row>
    <row r="474" spans="1:27" x14ac:dyDescent="0.35">
      <c r="A474" t="s">
        <v>19</v>
      </c>
      <c r="C474">
        <v>107001</v>
      </c>
      <c r="D474" t="s">
        <v>20</v>
      </c>
      <c r="E474" t="s">
        <v>4</v>
      </c>
      <c r="F474" t="s">
        <v>105</v>
      </c>
      <c r="G474">
        <v>2024</v>
      </c>
      <c r="H474" t="s">
        <v>22</v>
      </c>
      <c r="I474" t="s">
        <v>156</v>
      </c>
      <c r="J474" t="s">
        <v>157</v>
      </c>
      <c r="K474" t="s">
        <v>24</v>
      </c>
      <c r="L474" t="s">
        <v>25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44369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44369</v>
      </c>
      <c r="Z474">
        <f t="shared" si="16"/>
        <v>0</v>
      </c>
      <c r="AA474">
        <f t="shared" si="17"/>
        <v>44369</v>
      </c>
    </row>
    <row r="475" spans="1:27" x14ac:dyDescent="0.35">
      <c r="A475" t="s">
        <v>19</v>
      </c>
      <c r="C475">
        <v>107001</v>
      </c>
      <c r="D475" t="s">
        <v>20</v>
      </c>
      <c r="E475" t="s">
        <v>4</v>
      </c>
      <c r="F475" t="s">
        <v>105</v>
      </c>
      <c r="G475">
        <v>2024</v>
      </c>
      <c r="H475" t="s">
        <v>22</v>
      </c>
      <c r="I475" t="s">
        <v>186</v>
      </c>
      <c r="J475" t="s">
        <v>187</v>
      </c>
      <c r="K475" t="s">
        <v>24</v>
      </c>
      <c r="L475" t="s">
        <v>25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57718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57718</v>
      </c>
      <c r="Z475">
        <f t="shared" si="16"/>
        <v>0</v>
      </c>
      <c r="AA475">
        <f t="shared" si="17"/>
        <v>57718</v>
      </c>
    </row>
    <row r="476" spans="1:27" x14ac:dyDescent="0.35">
      <c r="A476" t="s">
        <v>19</v>
      </c>
      <c r="C476">
        <v>107001</v>
      </c>
      <c r="D476" t="s">
        <v>20</v>
      </c>
      <c r="E476" t="s">
        <v>4</v>
      </c>
      <c r="F476" t="s">
        <v>105</v>
      </c>
      <c r="G476">
        <v>2024</v>
      </c>
      <c r="H476" t="s">
        <v>22</v>
      </c>
      <c r="I476" t="s">
        <v>190</v>
      </c>
      <c r="J476" t="s">
        <v>191</v>
      </c>
      <c r="K476" t="s">
        <v>24</v>
      </c>
      <c r="L476" t="s">
        <v>25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179597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179597</v>
      </c>
      <c r="Z476">
        <f t="shared" si="16"/>
        <v>0</v>
      </c>
      <c r="AA476">
        <f t="shared" si="17"/>
        <v>179597</v>
      </c>
    </row>
    <row r="477" spans="1:27" x14ac:dyDescent="0.35">
      <c r="A477" t="s">
        <v>19</v>
      </c>
      <c r="C477">
        <v>107001</v>
      </c>
      <c r="D477" t="s">
        <v>20</v>
      </c>
      <c r="E477" t="s">
        <v>4</v>
      </c>
      <c r="F477" t="s">
        <v>105</v>
      </c>
      <c r="G477">
        <v>2024</v>
      </c>
      <c r="H477" t="s">
        <v>22</v>
      </c>
      <c r="I477" t="s">
        <v>147</v>
      </c>
      <c r="J477" t="s">
        <v>148</v>
      </c>
      <c r="K477" t="s">
        <v>24</v>
      </c>
      <c r="L477" t="s">
        <v>25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223199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223199</v>
      </c>
      <c r="Z477">
        <f t="shared" si="16"/>
        <v>0</v>
      </c>
      <c r="AA477">
        <f t="shared" si="17"/>
        <v>223199</v>
      </c>
    </row>
    <row r="478" spans="1:27" x14ac:dyDescent="0.35">
      <c r="A478" t="s">
        <v>19</v>
      </c>
      <c r="C478">
        <v>107001</v>
      </c>
      <c r="D478" t="s">
        <v>20</v>
      </c>
      <c r="E478" t="s">
        <v>4</v>
      </c>
      <c r="F478" t="s">
        <v>105</v>
      </c>
      <c r="G478">
        <v>2024</v>
      </c>
      <c r="H478" t="s">
        <v>22</v>
      </c>
      <c r="I478" t="s">
        <v>226</v>
      </c>
      <c r="J478" t="s">
        <v>227</v>
      </c>
      <c r="K478" t="s">
        <v>24</v>
      </c>
      <c r="L478" t="s">
        <v>25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379618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379618</v>
      </c>
      <c r="Z478">
        <f t="shared" si="16"/>
        <v>0</v>
      </c>
      <c r="AA478">
        <f t="shared" si="17"/>
        <v>379618</v>
      </c>
    </row>
    <row r="479" spans="1:27" x14ac:dyDescent="0.35">
      <c r="A479" t="s">
        <v>19</v>
      </c>
      <c r="C479">
        <v>107001</v>
      </c>
      <c r="D479" t="s">
        <v>20</v>
      </c>
      <c r="E479" t="s">
        <v>4</v>
      </c>
      <c r="F479" t="s">
        <v>105</v>
      </c>
      <c r="G479">
        <v>2024</v>
      </c>
      <c r="H479" t="s">
        <v>22</v>
      </c>
      <c r="I479" t="s">
        <v>228</v>
      </c>
      <c r="J479" t="s">
        <v>229</v>
      </c>
      <c r="K479" t="s">
        <v>24</v>
      </c>
      <c r="L479" t="s">
        <v>25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404028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404028</v>
      </c>
      <c r="Z479">
        <f t="shared" si="16"/>
        <v>0</v>
      </c>
      <c r="AA479">
        <f t="shared" si="17"/>
        <v>404028</v>
      </c>
    </row>
    <row r="480" spans="1:27" x14ac:dyDescent="0.35">
      <c r="A480" t="s">
        <v>19</v>
      </c>
      <c r="C480">
        <v>107001</v>
      </c>
      <c r="D480" t="s">
        <v>20</v>
      </c>
      <c r="E480" t="s">
        <v>4</v>
      </c>
      <c r="F480" t="s">
        <v>105</v>
      </c>
      <c r="G480">
        <v>2024</v>
      </c>
      <c r="H480" t="s">
        <v>22</v>
      </c>
      <c r="I480" t="s">
        <v>180</v>
      </c>
      <c r="J480" t="s">
        <v>181</v>
      </c>
      <c r="K480" t="s">
        <v>24</v>
      </c>
      <c r="L480" t="s">
        <v>25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428585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428585</v>
      </c>
      <c r="Z480">
        <f t="shared" si="16"/>
        <v>0</v>
      </c>
      <c r="AA480">
        <f t="shared" si="17"/>
        <v>428585</v>
      </c>
    </row>
    <row r="481" spans="1:27" x14ac:dyDescent="0.35">
      <c r="A481" t="s">
        <v>19</v>
      </c>
      <c r="C481">
        <v>107001</v>
      </c>
      <c r="D481" t="s">
        <v>20</v>
      </c>
      <c r="E481" t="s">
        <v>4</v>
      </c>
      <c r="F481" t="s">
        <v>105</v>
      </c>
      <c r="G481">
        <v>2025</v>
      </c>
      <c r="H481" t="s">
        <v>22</v>
      </c>
      <c r="I481" t="s">
        <v>112</v>
      </c>
      <c r="J481" t="s">
        <v>113</v>
      </c>
      <c r="K481" t="s">
        <v>114</v>
      </c>
      <c r="L481" t="s">
        <v>25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64188</v>
      </c>
      <c r="U481">
        <v>0</v>
      </c>
      <c r="V481">
        <v>0</v>
      </c>
      <c r="W481">
        <v>0</v>
      </c>
      <c r="X481">
        <v>0</v>
      </c>
      <c r="Y481">
        <v>64188</v>
      </c>
      <c r="Z481">
        <f t="shared" si="16"/>
        <v>0</v>
      </c>
      <c r="AA481">
        <f t="shared" si="17"/>
        <v>64188</v>
      </c>
    </row>
    <row r="482" spans="1:27" x14ac:dyDescent="0.35">
      <c r="A482" t="s">
        <v>19</v>
      </c>
      <c r="C482">
        <v>107001</v>
      </c>
      <c r="D482" t="s">
        <v>20</v>
      </c>
      <c r="E482" t="s">
        <v>4</v>
      </c>
      <c r="F482" t="s">
        <v>105</v>
      </c>
      <c r="G482">
        <v>2025</v>
      </c>
      <c r="H482" t="s">
        <v>22</v>
      </c>
      <c r="I482" t="s">
        <v>156</v>
      </c>
      <c r="J482" t="s">
        <v>157</v>
      </c>
      <c r="K482" t="s">
        <v>24</v>
      </c>
      <c r="L482" t="s">
        <v>25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44369</v>
      </c>
      <c r="V482">
        <v>0</v>
      </c>
      <c r="W482">
        <v>0</v>
      </c>
      <c r="X482">
        <v>0</v>
      </c>
      <c r="Y482">
        <v>44369</v>
      </c>
      <c r="Z482">
        <f t="shared" si="16"/>
        <v>0</v>
      </c>
      <c r="AA482">
        <f t="shared" si="17"/>
        <v>44369</v>
      </c>
    </row>
    <row r="483" spans="1:27" x14ac:dyDescent="0.35">
      <c r="A483" t="s">
        <v>19</v>
      </c>
      <c r="C483">
        <v>107001</v>
      </c>
      <c r="D483" t="s">
        <v>20</v>
      </c>
      <c r="E483" t="s">
        <v>4</v>
      </c>
      <c r="F483" t="s">
        <v>105</v>
      </c>
      <c r="G483">
        <v>2025</v>
      </c>
      <c r="H483" t="s">
        <v>22</v>
      </c>
      <c r="I483" t="s">
        <v>196</v>
      </c>
      <c r="J483" t="s">
        <v>197</v>
      </c>
      <c r="K483" t="s">
        <v>24</v>
      </c>
      <c r="L483" t="s">
        <v>25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101343</v>
      </c>
      <c r="V483">
        <v>0</v>
      </c>
      <c r="W483">
        <v>0</v>
      </c>
      <c r="X483">
        <v>0</v>
      </c>
      <c r="Y483">
        <v>101343</v>
      </c>
      <c r="Z483">
        <f t="shared" si="16"/>
        <v>0</v>
      </c>
      <c r="AA483">
        <f t="shared" si="17"/>
        <v>101343</v>
      </c>
    </row>
    <row r="484" spans="1:27" x14ac:dyDescent="0.35">
      <c r="A484" t="s">
        <v>19</v>
      </c>
      <c r="C484">
        <v>107001</v>
      </c>
      <c r="D484" t="s">
        <v>20</v>
      </c>
      <c r="E484" t="s">
        <v>4</v>
      </c>
      <c r="F484" t="s">
        <v>105</v>
      </c>
      <c r="G484">
        <v>2025</v>
      </c>
      <c r="H484" t="s">
        <v>22</v>
      </c>
      <c r="I484" t="s">
        <v>119</v>
      </c>
      <c r="J484" t="s">
        <v>120</v>
      </c>
      <c r="K484" t="s">
        <v>26</v>
      </c>
      <c r="L484" t="s">
        <v>25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135125</v>
      </c>
      <c r="W484">
        <v>0</v>
      </c>
      <c r="X484">
        <v>0</v>
      </c>
      <c r="Y484">
        <v>135125</v>
      </c>
      <c r="Z484">
        <f t="shared" si="16"/>
        <v>0</v>
      </c>
      <c r="AA484">
        <f t="shared" si="17"/>
        <v>135125</v>
      </c>
    </row>
    <row r="485" spans="1:27" x14ac:dyDescent="0.35">
      <c r="A485" t="s">
        <v>19</v>
      </c>
      <c r="C485">
        <v>107001</v>
      </c>
      <c r="D485" t="s">
        <v>20</v>
      </c>
      <c r="E485" t="s">
        <v>4</v>
      </c>
      <c r="F485" t="s">
        <v>105</v>
      </c>
      <c r="G485">
        <v>2025</v>
      </c>
      <c r="H485" t="s">
        <v>22</v>
      </c>
      <c r="I485" t="s">
        <v>230</v>
      </c>
      <c r="J485" t="s">
        <v>203</v>
      </c>
      <c r="K485" t="s">
        <v>26</v>
      </c>
      <c r="L485" t="s">
        <v>25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253359</v>
      </c>
      <c r="V485">
        <v>0</v>
      </c>
      <c r="W485">
        <v>0</v>
      </c>
      <c r="X485">
        <v>0</v>
      </c>
      <c r="Y485">
        <v>253359</v>
      </c>
      <c r="Z485">
        <f t="shared" si="16"/>
        <v>0</v>
      </c>
      <c r="AA485">
        <f t="shared" si="17"/>
        <v>253359</v>
      </c>
    </row>
    <row r="486" spans="1:27" x14ac:dyDescent="0.35">
      <c r="A486" t="s">
        <v>19</v>
      </c>
      <c r="C486">
        <v>107001</v>
      </c>
      <c r="D486" t="s">
        <v>20</v>
      </c>
      <c r="E486" t="s">
        <v>4</v>
      </c>
      <c r="F486" t="s">
        <v>105</v>
      </c>
      <c r="G486">
        <v>2025</v>
      </c>
      <c r="H486" t="s">
        <v>22</v>
      </c>
      <c r="I486" t="s">
        <v>231</v>
      </c>
      <c r="J486" t="s">
        <v>232</v>
      </c>
      <c r="K486" t="s">
        <v>26</v>
      </c>
      <c r="L486" t="s">
        <v>25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97122</v>
      </c>
      <c r="U486">
        <v>0</v>
      </c>
      <c r="V486">
        <v>0</v>
      </c>
      <c r="W486">
        <v>0</v>
      </c>
      <c r="X486">
        <v>0</v>
      </c>
      <c r="Y486">
        <v>97122</v>
      </c>
      <c r="Z486">
        <f t="shared" si="16"/>
        <v>0</v>
      </c>
      <c r="AA486">
        <f t="shared" si="17"/>
        <v>97122</v>
      </c>
    </row>
    <row r="487" spans="1:27" x14ac:dyDescent="0.35">
      <c r="A487" t="s">
        <v>19</v>
      </c>
      <c r="C487">
        <v>107001</v>
      </c>
      <c r="D487" t="s">
        <v>20</v>
      </c>
      <c r="E487" t="s">
        <v>4</v>
      </c>
      <c r="F487" t="s">
        <v>105</v>
      </c>
      <c r="G487">
        <v>2025</v>
      </c>
      <c r="H487" t="s">
        <v>22</v>
      </c>
      <c r="I487" t="s">
        <v>233</v>
      </c>
      <c r="J487" t="s">
        <v>234</v>
      </c>
      <c r="K487" t="s">
        <v>26</v>
      </c>
      <c r="L487" t="s">
        <v>25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253359</v>
      </c>
      <c r="V487">
        <v>0</v>
      </c>
      <c r="W487">
        <v>0</v>
      </c>
      <c r="X487">
        <v>0</v>
      </c>
      <c r="Y487">
        <v>253359</v>
      </c>
      <c r="Z487">
        <f t="shared" si="16"/>
        <v>0</v>
      </c>
      <c r="AA487">
        <f t="shared" si="17"/>
        <v>253359</v>
      </c>
    </row>
    <row r="488" spans="1:27" x14ac:dyDescent="0.35">
      <c r="A488" t="s">
        <v>19</v>
      </c>
      <c r="C488">
        <v>107001</v>
      </c>
      <c r="D488" t="s">
        <v>20</v>
      </c>
      <c r="E488" t="s">
        <v>4</v>
      </c>
      <c r="F488" t="s">
        <v>105</v>
      </c>
      <c r="G488">
        <v>2025</v>
      </c>
      <c r="H488" t="s">
        <v>22</v>
      </c>
      <c r="I488" t="s">
        <v>235</v>
      </c>
      <c r="J488" t="s">
        <v>827</v>
      </c>
      <c r="K488" t="s">
        <v>26</v>
      </c>
      <c r="L488" t="s">
        <v>25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631707</v>
      </c>
      <c r="V488">
        <v>0</v>
      </c>
      <c r="W488">
        <v>0</v>
      </c>
      <c r="X488">
        <v>0</v>
      </c>
      <c r="Y488">
        <v>631707</v>
      </c>
      <c r="Z488">
        <f t="shared" si="16"/>
        <v>0</v>
      </c>
      <c r="AA488">
        <f t="shared" si="17"/>
        <v>631707</v>
      </c>
    </row>
    <row r="489" spans="1:27" x14ac:dyDescent="0.35">
      <c r="A489" t="s">
        <v>19</v>
      </c>
      <c r="C489">
        <v>107001</v>
      </c>
      <c r="D489" t="s">
        <v>20</v>
      </c>
      <c r="E489" t="s">
        <v>4</v>
      </c>
      <c r="F489" t="s">
        <v>105</v>
      </c>
      <c r="G489">
        <v>2025</v>
      </c>
      <c r="H489" t="s">
        <v>22</v>
      </c>
      <c r="I489" t="s">
        <v>236</v>
      </c>
      <c r="J489" t="s">
        <v>237</v>
      </c>
      <c r="K489" t="s">
        <v>26</v>
      </c>
      <c r="L489" t="s">
        <v>25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909307</v>
      </c>
      <c r="V489">
        <v>0</v>
      </c>
      <c r="W489">
        <v>0</v>
      </c>
      <c r="X489">
        <v>0</v>
      </c>
      <c r="Y489">
        <v>909307</v>
      </c>
      <c r="Z489">
        <f t="shared" si="16"/>
        <v>0</v>
      </c>
      <c r="AA489">
        <f t="shared" si="17"/>
        <v>909307</v>
      </c>
    </row>
    <row r="490" spans="1:27" x14ac:dyDescent="0.35">
      <c r="A490" t="s">
        <v>19</v>
      </c>
      <c r="C490">
        <v>107001</v>
      </c>
      <c r="D490" t="s">
        <v>20</v>
      </c>
      <c r="E490" t="s">
        <v>4</v>
      </c>
      <c r="F490" t="s">
        <v>105</v>
      </c>
      <c r="G490">
        <v>2025</v>
      </c>
      <c r="H490" t="s">
        <v>22</v>
      </c>
      <c r="I490" t="s">
        <v>238</v>
      </c>
      <c r="J490" t="s">
        <v>825</v>
      </c>
      <c r="K490" t="s">
        <v>26</v>
      </c>
      <c r="L490" t="s">
        <v>25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549446</v>
      </c>
      <c r="W490">
        <v>0</v>
      </c>
      <c r="X490">
        <v>0</v>
      </c>
      <c r="Y490">
        <v>549446</v>
      </c>
      <c r="Z490">
        <f t="shared" si="16"/>
        <v>0</v>
      </c>
      <c r="AA490">
        <f t="shared" si="17"/>
        <v>549446</v>
      </c>
    </row>
    <row r="491" spans="1:27" x14ac:dyDescent="0.35">
      <c r="A491" t="s">
        <v>19</v>
      </c>
      <c r="C491">
        <v>107001</v>
      </c>
      <c r="D491" t="s">
        <v>20</v>
      </c>
      <c r="E491" t="s">
        <v>4</v>
      </c>
      <c r="F491" t="s">
        <v>105</v>
      </c>
      <c r="G491">
        <v>2025</v>
      </c>
      <c r="H491" t="s">
        <v>22</v>
      </c>
      <c r="I491" t="s">
        <v>131</v>
      </c>
      <c r="J491" t="s">
        <v>132</v>
      </c>
      <c r="K491" t="s">
        <v>24</v>
      </c>
      <c r="L491" t="s">
        <v>25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126687</v>
      </c>
      <c r="U491">
        <v>0</v>
      </c>
      <c r="V491">
        <v>0</v>
      </c>
      <c r="W491">
        <v>0</v>
      </c>
      <c r="X491">
        <v>0</v>
      </c>
      <c r="Y491">
        <v>126687</v>
      </c>
      <c r="Z491">
        <f t="shared" si="16"/>
        <v>0</v>
      </c>
      <c r="AA491">
        <f t="shared" si="17"/>
        <v>126687</v>
      </c>
    </row>
    <row r="492" spans="1:27" x14ac:dyDescent="0.35">
      <c r="A492" t="s">
        <v>19</v>
      </c>
      <c r="C492">
        <v>107001</v>
      </c>
      <c r="D492" t="s">
        <v>20</v>
      </c>
      <c r="E492" t="s">
        <v>4</v>
      </c>
      <c r="F492" t="s">
        <v>105</v>
      </c>
      <c r="G492">
        <v>2025</v>
      </c>
      <c r="H492" t="s">
        <v>22</v>
      </c>
      <c r="I492" t="s">
        <v>164</v>
      </c>
      <c r="J492" t="s">
        <v>165</v>
      </c>
      <c r="K492" t="s">
        <v>33</v>
      </c>
      <c r="L492" t="s">
        <v>25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46944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46944</v>
      </c>
      <c r="Z492">
        <f t="shared" si="16"/>
        <v>0</v>
      </c>
      <c r="AA492">
        <f t="shared" si="17"/>
        <v>46944</v>
      </c>
    </row>
    <row r="493" spans="1:27" x14ac:dyDescent="0.35">
      <c r="A493" t="s">
        <v>19</v>
      </c>
      <c r="C493">
        <v>107001</v>
      </c>
      <c r="D493" t="s">
        <v>20</v>
      </c>
      <c r="E493" t="s">
        <v>4</v>
      </c>
      <c r="F493" t="s">
        <v>105</v>
      </c>
      <c r="G493">
        <v>2025</v>
      </c>
      <c r="H493" t="s">
        <v>22</v>
      </c>
      <c r="I493" t="s">
        <v>110</v>
      </c>
      <c r="J493" t="s">
        <v>111</v>
      </c>
      <c r="K493" t="s">
        <v>24</v>
      </c>
      <c r="L493" t="s">
        <v>25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69593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69593</v>
      </c>
      <c r="Z493">
        <f t="shared" si="16"/>
        <v>0</v>
      </c>
      <c r="AA493">
        <f t="shared" si="17"/>
        <v>69593</v>
      </c>
    </row>
    <row r="494" spans="1:27" x14ac:dyDescent="0.35">
      <c r="A494" t="s">
        <v>19</v>
      </c>
      <c r="C494">
        <v>107001</v>
      </c>
      <c r="D494" t="s">
        <v>20</v>
      </c>
      <c r="E494" t="s">
        <v>4</v>
      </c>
      <c r="F494" t="s">
        <v>105</v>
      </c>
      <c r="G494">
        <v>2025</v>
      </c>
      <c r="H494" t="s">
        <v>22</v>
      </c>
      <c r="I494" t="s">
        <v>108</v>
      </c>
      <c r="J494" t="s">
        <v>109</v>
      </c>
      <c r="K494" t="s">
        <v>24</v>
      </c>
      <c r="L494" t="s">
        <v>25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111484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111484</v>
      </c>
      <c r="Z494">
        <f t="shared" si="16"/>
        <v>0</v>
      </c>
      <c r="AA494">
        <f t="shared" si="17"/>
        <v>111484</v>
      </c>
    </row>
    <row r="495" spans="1:27" x14ac:dyDescent="0.35">
      <c r="A495" t="s">
        <v>19</v>
      </c>
      <c r="C495">
        <v>107001</v>
      </c>
      <c r="D495" t="s">
        <v>20</v>
      </c>
      <c r="E495" t="s">
        <v>4</v>
      </c>
      <c r="F495" t="s">
        <v>105</v>
      </c>
      <c r="G495">
        <v>2025</v>
      </c>
      <c r="H495" t="s">
        <v>22</v>
      </c>
      <c r="I495" t="s">
        <v>153</v>
      </c>
      <c r="J495" t="s">
        <v>154</v>
      </c>
      <c r="K495" t="s">
        <v>155</v>
      </c>
      <c r="L495" t="s">
        <v>25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23646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23646</v>
      </c>
      <c r="Z495">
        <f t="shared" si="16"/>
        <v>0</v>
      </c>
      <c r="AA495">
        <f t="shared" si="17"/>
        <v>23646</v>
      </c>
    </row>
    <row r="496" spans="1:27" x14ac:dyDescent="0.35">
      <c r="A496" t="s">
        <v>19</v>
      </c>
      <c r="C496">
        <v>107001</v>
      </c>
      <c r="D496" t="s">
        <v>20</v>
      </c>
      <c r="E496" t="s">
        <v>4</v>
      </c>
      <c r="F496" t="s">
        <v>105</v>
      </c>
      <c r="G496">
        <v>2025</v>
      </c>
      <c r="H496" t="s">
        <v>22</v>
      </c>
      <c r="I496" t="s">
        <v>153</v>
      </c>
      <c r="J496" t="s">
        <v>154</v>
      </c>
      <c r="K496" t="s">
        <v>24</v>
      </c>
      <c r="L496" t="s">
        <v>25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27029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27029</v>
      </c>
      <c r="Z496">
        <f t="shared" si="16"/>
        <v>0</v>
      </c>
      <c r="AA496">
        <f t="shared" si="17"/>
        <v>27029</v>
      </c>
    </row>
    <row r="497" spans="1:27" x14ac:dyDescent="0.35">
      <c r="A497" t="s">
        <v>19</v>
      </c>
      <c r="C497">
        <v>107001</v>
      </c>
      <c r="D497" t="s">
        <v>20</v>
      </c>
      <c r="E497" t="s">
        <v>4</v>
      </c>
      <c r="F497" t="s">
        <v>105</v>
      </c>
      <c r="G497">
        <v>2025</v>
      </c>
      <c r="H497" t="s">
        <v>22</v>
      </c>
      <c r="I497" t="s">
        <v>186</v>
      </c>
      <c r="J497" t="s">
        <v>187</v>
      </c>
      <c r="K497" t="s">
        <v>24</v>
      </c>
      <c r="L497" t="s">
        <v>25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57718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57718</v>
      </c>
      <c r="Z497">
        <f t="shared" si="16"/>
        <v>0</v>
      </c>
      <c r="AA497">
        <f t="shared" si="17"/>
        <v>57718</v>
      </c>
    </row>
    <row r="498" spans="1:27" x14ac:dyDescent="0.35">
      <c r="A498" t="s">
        <v>19</v>
      </c>
      <c r="C498">
        <v>107001</v>
      </c>
      <c r="D498" t="s">
        <v>20</v>
      </c>
      <c r="E498" t="s">
        <v>4</v>
      </c>
      <c r="F498" t="s">
        <v>105</v>
      </c>
      <c r="G498">
        <v>2025</v>
      </c>
      <c r="H498" t="s">
        <v>22</v>
      </c>
      <c r="I498" t="s">
        <v>147</v>
      </c>
      <c r="J498" t="s">
        <v>148</v>
      </c>
      <c r="K498" t="s">
        <v>24</v>
      </c>
      <c r="L498" t="s">
        <v>25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230125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230125</v>
      </c>
      <c r="Z498">
        <f t="shared" si="16"/>
        <v>0</v>
      </c>
      <c r="AA498">
        <f t="shared" si="17"/>
        <v>230125</v>
      </c>
    </row>
    <row r="499" spans="1:27" x14ac:dyDescent="0.35">
      <c r="A499" t="s">
        <v>19</v>
      </c>
      <c r="C499">
        <v>107001</v>
      </c>
      <c r="D499" t="s">
        <v>20</v>
      </c>
      <c r="E499" t="s">
        <v>4</v>
      </c>
      <c r="F499" t="s">
        <v>105</v>
      </c>
      <c r="G499">
        <v>2025</v>
      </c>
      <c r="H499" t="s">
        <v>22</v>
      </c>
      <c r="I499" t="s">
        <v>194</v>
      </c>
      <c r="J499" t="s">
        <v>195</v>
      </c>
      <c r="K499" t="s">
        <v>24</v>
      </c>
      <c r="L499" t="s">
        <v>25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367893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367893</v>
      </c>
      <c r="Z499">
        <f t="shared" si="16"/>
        <v>0</v>
      </c>
      <c r="AA499">
        <f t="shared" si="17"/>
        <v>367893</v>
      </c>
    </row>
    <row r="500" spans="1:27" x14ac:dyDescent="0.35">
      <c r="A500" t="s">
        <v>19</v>
      </c>
      <c r="C500">
        <v>107001</v>
      </c>
      <c r="D500" t="s">
        <v>20</v>
      </c>
      <c r="E500" t="s">
        <v>4</v>
      </c>
      <c r="F500" t="s">
        <v>105</v>
      </c>
      <c r="G500">
        <v>2023</v>
      </c>
      <c r="H500" t="s">
        <v>22</v>
      </c>
      <c r="I500" t="s">
        <v>153</v>
      </c>
      <c r="J500" t="s">
        <v>154</v>
      </c>
      <c r="K500" t="s">
        <v>155</v>
      </c>
      <c r="L500" t="s">
        <v>25</v>
      </c>
      <c r="M500">
        <v>0</v>
      </c>
      <c r="N500">
        <v>0</v>
      </c>
      <c r="O500">
        <v>0</v>
      </c>
      <c r="P500">
        <v>0</v>
      </c>
      <c r="Q500">
        <v>21957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21957</v>
      </c>
      <c r="Z500">
        <f t="shared" si="16"/>
        <v>0</v>
      </c>
      <c r="AA500">
        <f t="shared" si="17"/>
        <v>21957</v>
      </c>
    </row>
    <row r="501" spans="1:27" x14ac:dyDescent="0.35">
      <c r="A501" t="s">
        <v>19</v>
      </c>
      <c r="C501">
        <v>107001</v>
      </c>
      <c r="D501" t="s">
        <v>20</v>
      </c>
      <c r="E501" t="s">
        <v>4</v>
      </c>
      <c r="F501" t="s">
        <v>105</v>
      </c>
      <c r="G501">
        <v>2023</v>
      </c>
      <c r="H501" t="s">
        <v>22</v>
      </c>
      <c r="I501" t="s">
        <v>153</v>
      </c>
      <c r="J501" t="s">
        <v>154</v>
      </c>
      <c r="K501" t="s">
        <v>24</v>
      </c>
      <c r="L501" t="s">
        <v>25</v>
      </c>
      <c r="M501">
        <v>0</v>
      </c>
      <c r="N501">
        <v>0</v>
      </c>
      <c r="O501">
        <v>0</v>
      </c>
      <c r="P501">
        <v>0</v>
      </c>
      <c r="Q501">
        <v>23650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23650</v>
      </c>
      <c r="Z501">
        <f t="shared" si="16"/>
        <v>0</v>
      </c>
      <c r="AA501">
        <f t="shared" si="17"/>
        <v>23650</v>
      </c>
    </row>
    <row r="502" spans="1:27" x14ac:dyDescent="0.35">
      <c r="A502" t="s">
        <v>19</v>
      </c>
      <c r="C502">
        <v>107001</v>
      </c>
      <c r="D502" t="s">
        <v>20</v>
      </c>
      <c r="E502" t="s">
        <v>4</v>
      </c>
      <c r="F502" t="s">
        <v>105</v>
      </c>
      <c r="G502">
        <v>2022</v>
      </c>
      <c r="H502" t="s">
        <v>22</v>
      </c>
      <c r="I502" t="s">
        <v>239</v>
      </c>
      <c r="J502" t="s">
        <v>240</v>
      </c>
      <c r="K502" t="s">
        <v>24</v>
      </c>
      <c r="L502" t="s">
        <v>25</v>
      </c>
      <c r="M502">
        <v>0</v>
      </c>
      <c r="N502">
        <v>0</v>
      </c>
      <c r="O502">
        <v>0</v>
      </c>
      <c r="P502">
        <v>0</v>
      </c>
      <c r="Q502">
        <v>42233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42233</v>
      </c>
      <c r="Z502">
        <f t="shared" si="16"/>
        <v>0</v>
      </c>
      <c r="AA502">
        <f t="shared" si="17"/>
        <v>42233</v>
      </c>
    </row>
    <row r="503" spans="1:27" x14ac:dyDescent="0.35">
      <c r="A503" t="s">
        <v>19</v>
      </c>
      <c r="C503">
        <v>107001</v>
      </c>
      <c r="D503" t="s">
        <v>20</v>
      </c>
      <c r="E503" t="s">
        <v>4</v>
      </c>
      <c r="F503" t="s">
        <v>105</v>
      </c>
      <c r="G503">
        <v>2024</v>
      </c>
      <c r="H503" t="s">
        <v>22</v>
      </c>
      <c r="I503" t="s">
        <v>239</v>
      </c>
      <c r="J503" t="s">
        <v>240</v>
      </c>
      <c r="K503" t="s">
        <v>24</v>
      </c>
      <c r="L503" t="s">
        <v>25</v>
      </c>
      <c r="M503">
        <v>0</v>
      </c>
      <c r="N503">
        <v>0</v>
      </c>
      <c r="O503">
        <v>0</v>
      </c>
      <c r="P503">
        <v>0</v>
      </c>
      <c r="Q503">
        <v>42233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42233</v>
      </c>
      <c r="Z503">
        <f t="shared" si="16"/>
        <v>0</v>
      </c>
      <c r="AA503">
        <f t="shared" si="17"/>
        <v>42233</v>
      </c>
    </row>
    <row r="504" spans="1:27" x14ac:dyDescent="0.35">
      <c r="A504" t="s">
        <v>19</v>
      </c>
      <c r="C504">
        <v>107001</v>
      </c>
      <c r="D504" t="s">
        <v>20</v>
      </c>
      <c r="E504" t="s">
        <v>4</v>
      </c>
      <c r="F504" t="s">
        <v>105</v>
      </c>
      <c r="G504">
        <v>2024</v>
      </c>
      <c r="H504" t="s">
        <v>22</v>
      </c>
      <c r="I504" t="s">
        <v>164</v>
      </c>
      <c r="J504" t="s">
        <v>165</v>
      </c>
      <c r="K504" t="s">
        <v>33</v>
      </c>
      <c r="L504" t="s">
        <v>25</v>
      </c>
      <c r="M504">
        <v>0</v>
      </c>
      <c r="N504">
        <v>0</v>
      </c>
      <c r="O504">
        <v>0</v>
      </c>
      <c r="P504">
        <v>0</v>
      </c>
      <c r="Q504">
        <v>46175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46175</v>
      </c>
      <c r="Z504">
        <f t="shared" si="16"/>
        <v>0</v>
      </c>
      <c r="AA504">
        <f t="shared" si="17"/>
        <v>46175</v>
      </c>
    </row>
    <row r="505" spans="1:27" x14ac:dyDescent="0.35">
      <c r="A505" t="s">
        <v>19</v>
      </c>
      <c r="C505">
        <v>107001</v>
      </c>
      <c r="D505" t="s">
        <v>20</v>
      </c>
      <c r="E505" t="s">
        <v>4</v>
      </c>
      <c r="F505" t="s">
        <v>105</v>
      </c>
      <c r="G505">
        <v>2025</v>
      </c>
      <c r="H505" t="s">
        <v>22</v>
      </c>
      <c r="I505" t="s">
        <v>241</v>
      </c>
      <c r="J505" t="s">
        <v>242</v>
      </c>
      <c r="K505" t="s">
        <v>24</v>
      </c>
      <c r="L505" t="s">
        <v>25</v>
      </c>
      <c r="M505">
        <v>0</v>
      </c>
      <c r="N505">
        <v>0</v>
      </c>
      <c r="O505">
        <v>0</v>
      </c>
      <c r="P505">
        <v>0</v>
      </c>
      <c r="Q505">
        <v>48955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48955</v>
      </c>
      <c r="Z505">
        <f t="shared" ref="Z505:Z568" si="18">$Y505*IF($E505="Fixed",0.75,1)*IF(LEFT($F505,4)="0311",1,IF(LEFT($F505,4)="0301",0.403176412,0))</f>
        <v>0</v>
      </c>
      <c r="AA505">
        <f t="shared" ref="AA505:AA568" si="19">$Y505*IF($E505="Fixed",0.75,1)*IF(LEFT($F505,4)="0311",0,IF(LEFT($F505,4)="0301",1-0.403176412,1))</f>
        <v>48955</v>
      </c>
    </row>
    <row r="506" spans="1:27" x14ac:dyDescent="0.35">
      <c r="A506" t="s">
        <v>19</v>
      </c>
      <c r="C506">
        <v>107001</v>
      </c>
      <c r="D506" t="s">
        <v>20</v>
      </c>
      <c r="E506" t="s">
        <v>4</v>
      </c>
      <c r="F506" t="s">
        <v>105</v>
      </c>
      <c r="G506">
        <v>2021</v>
      </c>
      <c r="H506" t="s">
        <v>22</v>
      </c>
      <c r="I506" t="s">
        <v>243</v>
      </c>
      <c r="J506" t="s">
        <v>244</v>
      </c>
      <c r="K506" t="s">
        <v>24</v>
      </c>
      <c r="L506" t="s">
        <v>25</v>
      </c>
      <c r="M506">
        <v>0</v>
      </c>
      <c r="N506">
        <v>0</v>
      </c>
      <c r="O506">
        <v>0</v>
      </c>
      <c r="P506">
        <v>0</v>
      </c>
      <c r="Q506">
        <v>49253</v>
      </c>
      <c r="R506">
        <v>100000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149253</v>
      </c>
      <c r="Z506">
        <f t="shared" si="18"/>
        <v>0</v>
      </c>
      <c r="AA506">
        <f t="shared" si="19"/>
        <v>149253</v>
      </c>
    </row>
    <row r="507" spans="1:27" x14ac:dyDescent="0.35">
      <c r="A507" t="s">
        <v>19</v>
      </c>
      <c r="C507">
        <v>107001</v>
      </c>
      <c r="D507" t="s">
        <v>20</v>
      </c>
      <c r="E507" t="s">
        <v>4</v>
      </c>
      <c r="F507" t="s">
        <v>105</v>
      </c>
      <c r="G507">
        <v>2022</v>
      </c>
      <c r="H507" t="s">
        <v>22</v>
      </c>
      <c r="I507" t="s">
        <v>243</v>
      </c>
      <c r="J507" t="s">
        <v>244</v>
      </c>
      <c r="K507" t="s">
        <v>24</v>
      </c>
      <c r="L507" t="s">
        <v>25</v>
      </c>
      <c r="M507">
        <v>0</v>
      </c>
      <c r="N507">
        <v>0</v>
      </c>
      <c r="O507">
        <v>0</v>
      </c>
      <c r="P507">
        <v>0</v>
      </c>
      <c r="Q507">
        <v>50792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50792</v>
      </c>
      <c r="Z507">
        <f t="shared" si="18"/>
        <v>0</v>
      </c>
      <c r="AA507">
        <f t="shared" si="19"/>
        <v>50792</v>
      </c>
    </row>
    <row r="508" spans="1:27" x14ac:dyDescent="0.35">
      <c r="A508" t="s">
        <v>19</v>
      </c>
      <c r="C508">
        <v>107001</v>
      </c>
      <c r="D508" t="s">
        <v>20</v>
      </c>
      <c r="E508" t="s">
        <v>4</v>
      </c>
      <c r="F508" t="s">
        <v>105</v>
      </c>
      <c r="G508">
        <v>2024</v>
      </c>
      <c r="H508" t="s">
        <v>22</v>
      </c>
      <c r="I508" t="s">
        <v>245</v>
      </c>
      <c r="J508" t="s">
        <v>246</v>
      </c>
      <c r="K508" t="s">
        <v>24</v>
      </c>
      <c r="L508" t="s">
        <v>25</v>
      </c>
      <c r="M508">
        <v>0</v>
      </c>
      <c r="N508">
        <v>0</v>
      </c>
      <c r="O508">
        <v>0</v>
      </c>
      <c r="P508">
        <v>0</v>
      </c>
      <c r="Q508">
        <v>61240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61240</v>
      </c>
      <c r="Z508">
        <f t="shared" si="18"/>
        <v>0</v>
      </c>
      <c r="AA508">
        <f t="shared" si="19"/>
        <v>61240</v>
      </c>
    </row>
    <row r="509" spans="1:27" x14ac:dyDescent="0.35">
      <c r="A509" t="s">
        <v>19</v>
      </c>
      <c r="C509">
        <v>107001</v>
      </c>
      <c r="D509" t="s">
        <v>20</v>
      </c>
      <c r="E509" t="s">
        <v>4</v>
      </c>
      <c r="F509" t="s">
        <v>105</v>
      </c>
      <c r="G509">
        <v>2021</v>
      </c>
      <c r="H509" t="s">
        <v>22</v>
      </c>
      <c r="I509" t="s">
        <v>247</v>
      </c>
      <c r="J509" t="s">
        <v>248</v>
      </c>
      <c r="K509" t="s">
        <v>24</v>
      </c>
      <c r="L509" t="s">
        <v>25</v>
      </c>
      <c r="M509">
        <v>0</v>
      </c>
      <c r="N509">
        <v>0</v>
      </c>
      <c r="O509">
        <v>0</v>
      </c>
      <c r="P509">
        <v>0</v>
      </c>
      <c r="Q509">
        <v>76958</v>
      </c>
      <c r="R509">
        <v>50000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126958</v>
      </c>
      <c r="Z509">
        <f t="shared" si="18"/>
        <v>0</v>
      </c>
      <c r="AA509">
        <f t="shared" si="19"/>
        <v>126958</v>
      </c>
    </row>
    <row r="510" spans="1:27" x14ac:dyDescent="0.35">
      <c r="A510" t="s">
        <v>19</v>
      </c>
      <c r="C510">
        <v>107001</v>
      </c>
      <c r="D510" t="s">
        <v>20</v>
      </c>
      <c r="E510" t="s">
        <v>4</v>
      </c>
      <c r="F510" t="s">
        <v>105</v>
      </c>
      <c r="G510">
        <v>2022</v>
      </c>
      <c r="H510" t="s">
        <v>22</v>
      </c>
      <c r="I510" t="s">
        <v>249</v>
      </c>
      <c r="J510" t="s">
        <v>250</v>
      </c>
      <c r="K510" t="s">
        <v>24</v>
      </c>
      <c r="L510" t="s">
        <v>25</v>
      </c>
      <c r="M510">
        <v>0</v>
      </c>
      <c r="N510">
        <v>0</v>
      </c>
      <c r="O510">
        <v>0</v>
      </c>
      <c r="P510">
        <v>0</v>
      </c>
      <c r="Q510">
        <v>84453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84453</v>
      </c>
      <c r="Z510">
        <f t="shared" si="18"/>
        <v>0</v>
      </c>
      <c r="AA510">
        <f t="shared" si="19"/>
        <v>84453</v>
      </c>
    </row>
    <row r="511" spans="1:27" x14ac:dyDescent="0.35">
      <c r="A511" t="s">
        <v>19</v>
      </c>
      <c r="C511">
        <v>107001</v>
      </c>
      <c r="D511" t="s">
        <v>20</v>
      </c>
      <c r="E511" t="s">
        <v>4</v>
      </c>
      <c r="F511" t="s">
        <v>105</v>
      </c>
      <c r="G511">
        <v>2023</v>
      </c>
      <c r="H511" t="s">
        <v>22</v>
      </c>
      <c r="I511" t="s">
        <v>251</v>
      </c>
      <c r="J511" t="s">
        <v>252</v>
      </c>
      <c r="K511" t="s">
        <v>24</v>
      </c>
      <c r="L511" t="s">
        <v>25</v>
      </c>
      <c r="M511">
        <v>0</v>
      </c>
      <c r="N511">
        <v>0</v>
      </c>
      <c r="O511">
        <v>0</v>
      </c>
      <c r="P511">
        <v>0</v>
      </c>
      <c r="Q511">
        <v>120225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120225</v>
      </c>
      <c r="Z511">
        <f t="shared" si="18"/>
        <v>0</v>
      </c>
      <c r="AA511">
        <f t="shared" si="19"/>
        <v>120225</v>
      </c>
    </row>
    <row r="512" spans="1:27" x14ac:dyDescent="0.35">
      <c r="A512" t="s">
        <v>19</v>
      </c>
      <c r="C512">
        <v>107001</v>
      </c>
      <c r="D512" t="s">
        <v>20</v>
      </c>
      <c r="E512" t="s">
        <v>4</v>
      </c>
      <c r="F512" t="s">
        <v>105</v>
      </c>
      <c r="G512">
        <v>2024</v>
      </c>
      <c r="H512" t="s">
        <v>22</v>
      </c>
      <c r="I512" t="s">
        <v>251</v>
      </c>
      <c r="J512" t="s">
        <v>252</v>
      </c>
      <c r="K512" t="s">
        <v>24</v>
      </c>
      <c r="L512" t="s">
        <v>25</v>
      </c>
      <c r="M512">
        <v>0</v>
      </c>
      <c r="N512">
        <v>0</v>
      </c>
      <c r="O512">
        <v>0</v>
      </c>
      <c r="P512">
        <v>0</v>
      </c>
      <c r="Q512">
        <v>123832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123832</v>
      </c>
      <c r="Z512">
        <f t="shared" si="18"/>
        <v>0</v>
      </c>
      <c r="AA512">
        <f t="shared" si="19"/>
        <v>123832</v>
      </c>
    </row>
    <row r="513" spans="1:27" x14ac:dyDescent="0.35">
      <c r="A513" t="s">
        <v>19</v>
      </c>
      <c r="C513">
        <v>107001</v>
      </c>
      <c r="D513" t="s">
        <v>20</v>
      </c>
      <c r="E513" t="s">
        <v>4</v>
      </c>
      <c r="F513" t="s">
        <v>105</v>
      </c>
      <c r="G513">
        <v>2023</v>
      </c>
      <c r="H513" t="s">
        <v>22</v>
      </c>
      <c r="I513" t="s">
        <v>253</v>
      </c>
      <c r="J513" t="s">
        <v>254</v>
      </c>
      <c r="K513" t="s">
        <v>24</v>
      </c>
      <c r="L513" t="s">
        <v>25</v>
      </c>
      <c r="M513">
        <v>0</v>
      </c>
      <c r="N513">
        <v>0</v>
      </c>
      <c r="O513">
        <v>0</v>
      </c>
      <c r="P513">
        <v>0</v>
      </c>
      <c r="Q513">
        <v>168906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168906</v>
      </c>
      <c r="Z513">
        <f t="shared" si="18"/>
        <v>0</v>
      </c>
      <c r="AA513">
        <f t="shared" si="19"/>
        <v>168906</v>
      </c>
    </row>
    <row r="514" spans="1:27" x14ac:dyDescent="0.35">
      <c r="A514" t="s">
        <v>19</v>
      </c>
      <c r="C514">
        <v>107001</v>
      </c>
      <c r="D514" t="s">
        <v>20</v>
      </c>
      <c r="E514" t="s">
        <v>4</v>
      </c>
      <c r="F514" t="s">
        <v>105</v>
      </c>
      <c r="G514">
        <v>2021</v>
      </c>
      <c r="H514" t="s">
        <v>22</v>
      </c>
      <c r="I514" t="s">
        <v>255</v>
      </c>
      <c r="J514" t="s">
        <v>256</v>
      </c>
      <c r="K514" t="s">
        <v>24</v>
      </c>
      <c r="L514" t="s">
        <v>25</v>
      </c>
      <c r="M514">
        <v>0</v>
      </c>
      <c r="N514">
        <v>0</v>
      </c>
      <c r="O514">
        <v>0</v>
      </c>
      <c r="P514">
        <v>0</v>
      </c>
      <c r="Q514">
        <v>192395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192395</v>
      </c>
      <c r="Z514">
        <f t="shared" si="18"/>
        <v>0</v>
      </c>
      <c r="AA514">
        <f t="shared" si="19"/>
        <v>192395</v>
      </c>
    </row>
    <row r="515" spans="1:27" x14ac:dyDescent="0.35">
      <c r="A515" t="s">
        <v>19</v>
      </c>
      <c r="C515">
        <v>107001</v>
      </c>
      <c r="D515" t="s">
        <v>20</v>
      </c>
      <c r="E515" t="s">
        <v>4</v>
      </c>
      <c r="F515" t="s">
        <v>105</v>
      </c>
      <c r="G515">
        <v>2025</v>
      </c>
      <c r="H515" t="s">
        <v>22</v>
      </c>
      <c r="I515" t="s">
        <v>257</v>
      </c>
      <c r="J515" t="s">
        <v>258</v>
      </c>
      <c r="K515" t="s">
        <v>24</v>
      </c>
      <c r="L515" t="s">
        <v>25</v>
      </c>
      <c r="M515">
        <v>0</v>
      </c>
      <c r="N515">
        <v>0</v>
      </c>
      <c r="O515">
        <v>0</v>
      </c>
      <c r="P515">
        <v>0</v>
      </c>
      <c r="Q515">
        <v>211145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211145</v>
      </c>
      <c r="Z515">
        <f t="shared" si="18"/>
        <v>0</v>
      </c>
      <c r="AA515">
        <f t="shared" si="19"/>
        <v>211145</v>
      </c>
    </row>
    <row r="516" spans="1:27" x14ac:dyDescent="0.35">
      <c r="A516" t="s">
        <v>19</v>
      </c>
      <c r="C516">
        <v>107001</v>
      </c>
      <c r="D516" t="s">
        <v>20</v>
      </c>
      <c r="E516" t="s">
        <v>4</v>
      </c>
      <c r="F516" t="s">
        <v>105</v>
      </c>
      <c r="G516">
        <v>2022</v>
      </c>
      <c r="H516" t="s">
        <v>22</v>
      </c>
      <c r="I516" t="s">
        <v>259</v>
      </c>
      <c r="J516" t="s">
        <v>260</v>
      </c>
      <c r="K516" t="s">
        <v>24</v>
      </c>
      <c r="L516" t="s">
        <v>25</v>
      </c>
      <c r="M516">
        <v>0</v>
      </c>
      <c r="N516">
        <v>0</v>
      </c>
      <c r="O516">
        <v>0</v>
      </c>
      <c r="P516">
        <v>0</v>
      </c>
      <c r="Q516">
        <v>216017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216017</v>
      </c>
      <c r="Z516">
        <f t="shared" si="18"/>
        <v>0</v>
      </c>
      <c r="AA516">
        <f t="shared" si="19"/>
        <v>216017</v>
      </c>
    </row>
    <row r="517" spans="1:27" x14ac:dyDescent="0.35">
      <c r="A517" t="s">
        <v>19</v>
      </c>
      <c r="C517">
        <v>107001</v>
      </c>
      <c r="D517" t="s">
        <v>20</v>
      </c>
      <c r="E517" t="s">
        <v>4</v>
      </c>
      <c r="F517" t="s">
        <v>105</v>
      </c>
      <c r="G517">
        <v>2022</v>
      </c>
      <c r="H517" t="s">
        <v>22</v>
      </c>
      <c r="I517" t="s">
        <v>261</v>
      </c>
      <c r="J517" t="s">
        <v>262</v>
      </c>
      <c r="K517" t="s">
        <v>24</v>
      </c>
      <c r="L517" t="s">
        <v>25</v>
      </c>
      <c r="M517">
        <v>0</v>
      </c>
      <c r="N517">
        <v>0</v>
      </c>
      <c r="O517">
        <v>0</v>
      </c>
      <c r="P517">
        <v>0</v>
      </c>
      <c r="Q517">
        <v>230765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230765</v>
      </c>
      <c r="Z517">
        <f t="shared" si="18"/>
        <v>0</v>
      </c>
      <c r="AA517">
        <f t="shared" si="19"/>
        <v>230765</v>
      </c>
    </row>
    <row r="518" spans="1:27" x14ac:dyDescent="0.35">
      <c r="A518" t="s">
        <v>19</v>
      </c>
      <c r="C518">
        <v>107001</v>
      </c>
      <c r="D518" t="s">
        <v>20</v>
      </c>
      <c r="E518" t="s">
        <v>4</v>
      </c>
      <c r="F518" t="s">
        <v>105</v>
      </c>
      <c r="G518">
        <v>2023</v>
      </c>
      <c r="H518" t="s">
        <v>22</v>
      </c>
      <c r="I518" t="s">
        <v>261</v>
      </c>
      <c r="J518" t="s">
        <v>262</v>
      </c>
      <c r="K518" t="s">
        <v>24</v>
      </c>
      <c r="L518" t="s">
        <v>25</v>
      </c>
      <c r="M518">
        <v>0</v>
      </c>
      <c r="N518">
        <v>0</v>
      </c>
      <c r="O518">
        <v>0</v>
      </c>
      <c r="P518">
        <v>0</v>
      </c>
      <c r="Q518">
        <v>230765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230765</v>
      </c>
      <c r="Z518">
        <f t="shared" si="18"/>
        <v>0</v>
      </c>
      <c r="AA518">
        <f t="shared" si="19"/>
        <v>230765</v>
      </c>
    </row>
    <row r="519" spans="1:27" x14ac:dyDescent="0.35">
      <c r="A519" t="s">
        <v>19</v>
      </c>
      <c r="C519">
        <v>107001</v>
      </c>
      <c r="D519" t="s">
        <v>20</v>
      </c>
      <c r="E519" t="s">
        <v>4</v>
      </c>
      <c r="F519" t="s">
        <v>105</v>
      </c>
      <c r="G519">
        <v>2022</v>
      </c>
      <c r="H519" t="s">
        <v>22</v>
      </c>
      <c r="I519" t="s">
        <v>263</v>
      </c>
      <c r="J519" t="s">
        <v>264</v>
      </c>
      <c r="K519" t="s">
        <v>24</v>
      </c>
      <c r="L519" t="s">
        <v>25</v>
      </c>
      <c r="M519">
        <v>0</v>
      </c>
      <c r="N519">
        <v>0</v>
      </c>
      <c r="O519">
        <v>0</v>
      </c>
      <c r="P519">
        <v>0</v>
      </c>
      <c r="Q519">
        <v>253359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253359</v>
      </c>
      <c r="Z519">
        <f t="shared" si="18"/>
        <v>0</v>
      </c>
      <c r="AA519">
        <f t="shared" si="19"/>
        <v>253359</v>
      </c>
    </row>
    <row r="520" spans="1:27" x14ac:dyDescent="0.35">
      <c r="A520" t="s">
        <v>19</v>
      </c>
      <c r="C520">
        <v>107001</v>
      </c>
      <c r="D520" t="s">
        <v>20</v>
      </c>
      <c r="E520" t="s">
        <v>4</v>
      </c>
      <c r="F520" t="s">
        <v>105</v>
      </c>
      <c r="G520">
        <v>2025</v>
      </c>
      <c r="H520" t="s">
        <v>22</v>
      </c>
      <c r="I520" t="s">
        <v>106</v>
      </c>
      <c r="J520" t="s">
        <v>107</v>
      </c>
      <c r="K520" t="s">
        <v>24</v>
      </c>
      <c r="L520" t="s">
        <v>25</v>
      </c>
      <c r="M520">
        <v>0</v>
      </c>
      <c r="N520">
        <v>0</v>
      </c>
      <c r="O520">
        <v>0</v>
      </c>
      <c r="P520">
        <v>0</v>
      </c>
      <c r="Q520">
        <v>322163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322163</v>
      </c>
      <c r="Z520">
        <f t="shared" si="18"/>
        <v>0</v>
      </c>
      <c r="AA520">
        <f t="shared" si="19"/>
        <v>322163</v>
      </c>
    </row>
    <row r="521" spans="1:27" x14ac:dyDescent="0.35">
      <c r="A521" t="s">
        <v>19</v>
      </c>
      <c r="C521">
        <v>107001</v>
      </c>
      <c r="D521" t="s">
        <v>20</v>
      </c>
      <c r="E521" t="s">
        <v>4</v>
      </c>
      <c r="F521" t="s">
        <v>105</v>
      </c>
      <c r="G521">
        <v>2021</v>
      </c>
      <c r="H521" t="s">
        <v>22</v>
      </c>
      <c r="I521" t="s">
        <v>194</v>
      </c>
      <c r="J521" t="s">
        <v>195</v>
      </c>
      <c r="K521" t="s">
        <v>24</v>
      </c>
      <c r="L521" t="s">
        <v>25</v>
      </c>
      <c r="M521">
        <v>0</v>
      </c>
      <c r="N521">
        <v>0</v>
      </c>
      <c r="O521">
        <v>0</v>
      </c>
      <c r="P521">
        <v>0</v>
      </c>
      <c r="Q521">
        <v>326332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326332</v>
      </c>
      <c r="Z521">
        <f t="shared" si="18"/>
        <v>0</v>
      </c>
      <c r="AA521">
        <f t="shared" si="19"/>
        <v>326332</v>
      </c>
    </row>
    <row r="522" spans="1:27" x14ac:dyDescent="0.35">
      <c r="A522" t="s">
        <v>19</v>
      </c>
      <c r="C522">
        <v>107001</v>
      </c>
      <c r="D522" t="s">
        <v>20</v>
      </c>
      <c r="E522" t="s">
        <v>4</v>
      </c>
      <c r="F522" t="s">
        <v>105</v>
      </c>
      <c r="G522">
        <v>2024</v>
      </c>
      <c r="H522" t="s">
        <v>22</v>
      </c>
      <c r="I522" t="s">
        <v>194</v>
      </c>
      <c r="J522" t="s">
        <v>195</v>
      </c>
      <c r="K522" t="s">
        <v>24</v>
      </c>
      <c r="L522" t="s">
        <v>25</v>
      </c>
      <c r="M522">
        <v>0</v>
      </c>
      <c r="N522">
        <v>0</v>
      </c>
      <c r="O522">
        <v>0</v>
      </c>
      <c r="P522">
        <v>0</v>
      </c>
      <c r="Q522">
        <v>356348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356348</v>
      </c>
      <c r="Z522">
        <f t="shared" si="18"/>
        <v>0</v>
      </c>
      <c r="AA522">
        <f t="shared" si="19"/>
        <v>356348</v>
      </c>
    </row>
    <row r="523" spans="1:27" x14ac:dyDescent="0.35">
      <c r="A523" t="s">
        <v>19</v>
      </c>
      <c r="C523">
        <v>107001</v>
      </c>
      <c r="D523" t="s">
        <v>20</v>
      </c>
      <c r="E523" t="s">
        <v>4</v>
      </c>
      <c r="F523" t="s">
        <v>105</v>
      </c>
      <c r="G523">
        <v>2021</v>
      </c>
      <c r="H523" t="s">
        <v>22</v>
      </c>
      <c r="I523" t="s">
        <v>265</v>
      </c>
      <c r="J523" t="s">
        <v>266</v>
      </c>
      <c r="K523" t="s">
        <v>24</v>
      </c>
      <c r="L523" t="s">
        <v>25</v>
      </c>
      <c r="M523">
        <v>0</v>
      </c>
      <c r="N523">
        <v>0</v>
      </c>
      <c r="O523">
        <v>0</v>
      </c>
      <c r="P523">
        <v>0</v>
      </c>
      <c r="Q523">
        <v>480217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480217</v>
      </c>
      <c r="Z523">
        <f t="shared" si="18"/>
        <v>0</v>
      </c>
      <c r="AA523">
        <f t="shared" si="19"/>
        <v>480217</v>
      </c>
    </row>
    <row r="524" spans="1:27" x14ac:dyDescent="0.35">
      <c r="A524" t="s">
        <v>19</v>
      </c>
      <c r="C524">
        <v>107001</v>
      </c>
      <c r="D524" t="s">
        <v>20</v>
      </c>
      <c r="E524" t="s">
        <v>4</v>
      </c>
      <c r="F524" t="s">
        <v>105</v>
      </c>
      <c r="G524">
        <v>2025</v>
      </c>
      <c r="H524" t="s">
        <v>22</v>
      </c>
      <c r="I524" t="s">
        <v>267</v>
      </c>
      <c r="J524" t="s">
        <v>268</v>
      </c>
      <c r="K524" t="s">
        <v>24</v>
      </c>
      <c r="L524" t="s">
        <v>25</v>
      </c>
      <c r="M524">
        <v>0</v>
      </c>
      <c r="N524">
        <v>0</v>
      </c>
      <c r="O524">
        <v>0</v>
      </c>
      <c r="P524">
        <v>0</v>
      </c>
      <c r="Q524">
        <v>481156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481156</v>
      </c>
      <c r="Z524">
        <f t="shared" si="18"/>
        <v>0</v>
      </c>
      <c r="AA524">
        <f t="shared" si="19"/>
        <v>481156</v>
      </c>
    </row>
    <row r="525" spans="1:27" x14ac:dyDescent="0.35">
      <c r="A525" t="s">
        <v>19</v>
      </c>
      <c r="C525">
        <v>107001</v>
      </c>
      <c r="D525" t="s">
        <v>20</v>
      </c>
      <c r="E525" t="s">
        <v>4</v>
      </c>
      <c r="F525" t="s">
        <v>105</v>
      </c>
      <c r="G525">
        <v>2024</v>
      </c>
      <c r="H525" t="s">
        <v>22</v>
      </c>
      <c r="I525" t="s">
        <v>269</v>
      </c>
      <c r="J525" t="s">
        <v>270</v>
      </c>
      <c r="K525" t="s">
        <v>24</v>
      </c>
      <c r="L525" t="s">
        <v>25</v>
      </c>
      <c r="M525">
        <v>0</v>
      </c>
      <c r="N525">
        <v>0</v>
      </c>
      <c r="O525">
        <v>0</v>
      </c>
      <c r="P525">
        <v>0</v>
      </c>
      <c r="Q525">
        <v>485190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485190</v>
      </c>
      <c r="Z525">
        <f t="shared" si="18"/>
        <v>0</v>
      </c>
      <c r="AA525">
        <f t="shared" si="19"/>
        <v>485190</v>
      </c>
    </row>
    <row r="526" spans="1:27" x14ac:dyDescent="0.35">
      <c r="A526" t="s">
        <v>19</v>
      </c>
      <c r="C526">
        <v>107001</v>
      </c>
      <c r="D526" t="s">
        <v>20</v>
      </c>
      <c r="E526" t="s">
        <v>4</v>
      </c>
      <c r="F526" t="s">
        <v>105</v>
      </c>
      <c r="G526">
        <v>2024</v>
      </c>
      <c r="H526" t="s">
        <v>22</v>
      </c>
      <c r="I526" t="s">
        <v>271</v>
      </c>
      <c r="J526" t="s">
        <v>272</v>
      </c>
      <c r="K526" t="s">
        <v>24</v>
      </c>
      <c r="L526" t="s">
        <v>25</v>
      </c>
      <c r="M526">
        <v>0</v>
      </c>
      <c r="N526">
        <v>0</v>
      </c>
      <c r="O526">
        <v>0</v>
      </c>
      <c r="P526">
        <v>0</v>
      </c>
      <c r="Q526">
        <v>940242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940242</v>
      </c>
      <c r="Z526">
        <f t="shared" si="18"/>
        <v>0</v>
      </c>
      <c r="AA526">
        <f t="shared" si="19"/>
        <v>940242</v>
      </c>
    </row>
    <row r="527" spans="1:27" x14ac:dyDescent="0.35">
      <c r="A527" t="s">
        <v>19</v>
      </c>
      <c r="C527">
        <v>107001</v>
      </c>
      <c r="D527" t="s">
        <v>20</v>
      </c>
      <c r="E527" t="s">
        <v>4</v>
      </c>
      <c r="F527" t="s">
        <v>105</v>
      </c>
      <c r="G527">
        <v>2021</v>
      </c>
      <c r="H527" t="s">
        <v>22</v>
      </c>
      <c r="I527" t="s">
        <v>273</v>
      </c>
      <c r="J527" t="s">
        <v>274</v>
      </c>
      <c r="K527" t="s">
        <v>24</v>
      </c>
      <c r="L527" t="s">
        <v>25</v>
      </c>
      <c r="M527">
        <v>0</v>
      </c>
      <c r="N527">
        <v>0</v>
      </c>
      <c r="O527">
        <v>0</v>
      </c>
      <c r="P527">
        <v>11823</v>
      </c>
      <c r="Q527">
        <v>270249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282073</v>
      </c>
      <c r="Z527">
        <f t="shared" si="18"/>
        <v>0</v>
      </c>
      <c r="AA527">
        <f t="shared" si="19"/>
        <v>282073</v>
      </c>
    </row>
    <row r="528" spans="1:27" x14ac:dyDescent="0.35">
      <c r="A528" t="s">
        <v>19</v>
      </c>
      <c r="C528">
        <v>107001</v>
      </c>
      <c r="D528" t="s">
        <v>20</v>
      </c>
      <c r="E528" t="s">
        <v>4</v>
      </c>
      <c r="F528" t="s">
        <v>105</v>
      </c>
      <c r="G528">
        <v>2022</v>
      </c>
      <c r="H528" t="s">
        <v>22</v>
      </c>
      <c r="I528" t="s">
        <v>153</v>
      </c>
      <c r="J528" t="s">
        <v>154</v>
      </c>
      <c r="K528" t="s">
        <v>155</v>
      </c>
      <c r="L528" t="s">
        <v>25</v>
      </c>
      <c r="M528">
        <v>0</v>
      </c>
      <c r="N528">
        <v>0</v>
      </c>
      <c r="O528">
        <v>0</v>
      </c>
      <c r="P528">
        <v>20831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20831</v>
      </c>
      <c r="Z528">
        <f t="shared" si="18"/>
        <v>0</v>
      </c>
      <c r="AA528">
        <f t="shared" si="19"/>
        <v>20831</v>
      </c>
    </row>
    <row r="529" spans="1:27" x14ac:dyDescent="0.35">
      <c r="A529" t="s">
        <v>19</v>
      </c>
      <c r="C529">
        <v>107001</v>
      </c>
      <c r="D529" t="s">
        <v>20</v>
      </c>
      <c r="E529" t="s">
        <v>4</v>
      </c>
      <c r="F529" t="s">
        <v>105</v>
      </c>
      <c r="G529">
        <v>2023</v>
      </c>
      <c r="H529" t="s">
        <v>22</v>
      </c>
      <c r="I529" t="s">
        <v>275</v>
      </c>
      <c r="J529" t="s">
        <v>276</v>
      </c>
      <c r="K529" t="s">
        <v>24</v>
      </c>
      <c r="L529" t="s">
        <v>25</v>
      </c>
      <c r="M529">
        <v>0</v>
      </c>
      <c r="N529">
        <v>0</v>
      </c>
      <c r="O529">
        <v>0</v>
      </c>
      <c r="P529">
        <v>22435</v>
      </c>
      <c r="Q529">
        <v>93994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116429</v>
      </c>
      <c r="Z529">
        <f t="shared" si="18"/>
        <v>0</v>
      </c>
      <c r="AA529">
        <f t="shared" si="19"/>
        <v>116429</v>
      </c>
    </row>
    <row r="530" spans="1:27" x14ac:dyDescent="0.35">
      <c r="A530" t="s">
        <v>19</v>
      </c>
      <c r="C530">
        <v>107001</v>
      </c>
      <c r="D530" t="s">
        <v>20</v>
      </c>
      <c r="E530" t="s">
        <v>4</v>
      </c>
      <c r="F530" t="s">
        <v>105</v>
      </c>
      <c r="G530">
        <v>2022</v>
      </c>
      <c r="H530" t="s">
        <v>22</v>
      </c>
      <c r="I530" t="s">
        <v>153</v>
      </c>
      <c r="J530" t="s">
        <v>154</v>
      </c>
      <c r="K530" t="s">
        <v>24</v>
      </c>
      <c r="L530" t="s">
        <v>25</v>
      </c>
      <c r="M530">
        <v>0</v>
      </c>
      <c r="N530">
        <v>0</v>
      </c>
      <c r="O530">
        <v>0</v>
      </c>
      <c r="P530">
        <v>22524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22524</v>
      </c>
      <c r="Z530">
        <f t="shared" si="18"/>
        <v>0</v>
      </c>
      <c r="AA530">
        <f t="shared" si="19"/>
        <v>22524</v>
      </c>
    </row>
    <row r="531" spans="1:27" x14ac:dyDescent="0.35">
      <c r="A531" t="s">
        <v>19</v>
      </c>
      <c r="C531">
        <v>107001</v>
      </c>
      <c r="D531" t="s">
        <v>20</v>
      </c>
      <c r="E531" t="s">
        <v>4</v>
      </c>
      <c r="F531" t="s">
        <v>105</v>
      </c>
      <c r="G531">
        <v>2025</v>
      </c>
      <c r="H531" t="s">
        <v>22</v>
      </c>
      <c r="I531" t="s">
        <v>277</v>
      </c>
      <c r="J531" t="s">
        <v>278</v>
      </c>
      <c r="K531" t="s">
        <v>24</v>
      </c>
      <c r="L531" t="s">
        <v>25</v>
      </c>
      <c r="M531">
        <v>0</v>
      </c>
      <c r="N531">
        <v>0</v>
      </c>
      <c r="O531">
        <v>0</v>
      </c>
      <c r="P531">
        <v>30786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30786</v>
      </c>
      <c r="Z531">
        <f t="shared" si="18"/>
        <v>0</v>
      </c>
      <c r="AA531">
        <f t="shared" si="19"/>
        <v>30786</v>
      </c>
    </row>
    <row r="532" spans="1:27" x14ac:dyDescent="0.35">
      <c r="A532" t="s">
        <v>19</v>
      </c>
      <c r="C532">
        <v>107001</v>
      </c>
      <c r="D532" t="s">
        <v>20</v>
      </c>
      <c r="E532" t="s">
        <v>4</v>
      </c>
      <c r="F532" t="s">
        <v>105</v>
      </c>
      <c r="G532">
        <v>2022</v>
      </c>
      <c r="H532" t="s">
        <v>22</v>
      </c>
      <c r="I532" t="s">
        <v>279</v>
      </c>
      <c r="J532" t="s">
        <v>280</v>
      </c>
      <c r="K532" t="s">
        <v>26</v>
      </c>
      <c r="L532" t="s">
        <v>25</v>
      </c>
      <c r="M532">
        <v>0</v>
      </c>
      <c r="N532">
        <v>0</v>
      </c>
      <c r="O532">
        <v>0</v>
      </c>
      <c r="P532">
        <v>32092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32092</v>
      </c>
      <c r="Z532">
        <f t="shared" si="18"/>
        <v>0</v>
      </c>
      <c r="AA532">
        <f t="shared" si="19"/>
        <v>32092</v>
      </c>
    </row>
    <row r="533" spans="1:27" x14ac:dyDescent="0.35">
      <c r="A533" t="s">
        <v>19</v>
      </c>
      <c r="C533">
        <v>107001</v>
      </c>
      <c r="D533" t="s">
        <v>20</v>
      </c>
      <c r="E533" t="s">
        <v>4</v>
      </c>
      <c r="F533" t="s">
        <v>21</v>
      </c>
      <c r="G533">
        <v>2024</v>
      </c>
      <c r="H533" t="s">
        <v>22</v>
      </c>
      <c r="I533" t="s">
        <v>68</v>
      </c>
      <c r="J533" t="s">
        <v>69</v>
      </c>
      <c r="K533" t="s">
        <v>24</v>
      </c>
      <c r="L533" t="s">
        <v>25</v>
      </c>
      <c r="M533">
        <v>0</v>
      </c>
      <c r="N533">
        <v>0</v>
      </c>
      <c r="O533">
        <v>0</v>
      </c>
      <c r="P533">
        <v>33786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33786</v>
      </c>
      <c r="Z533">
        <f t="shared" si="18"/>
        <v>33786</v>
      </c>
      <c r="AA533">
        <f t="shared" si="19"/>
        <v>0</v>
      </c>
    </row>
    <row r="534" spans="1:27" x14ac:dyDescent="0.35">
      <c r="A534" t="s">
        <v>19</v>
      </c>
      <c r="C534">
        <v>107001</v>
      </c>
      <c r="D534" t="s">
        <v>20</v>
      </c>
      <c r="E534" t="s">
        <v>4</v>
      </c>
      <c r="F534" t="s">
        <v>105</v>
      </c>
      <c r="G534">
        <v>2022</v>
      </c>
      <c r="H534" t="s">
        <v>22</v>
      </c>
      <c r="I534" t="s">
        <v>245</v>
      </c>
      <c r="J534" t="s">
        <v>246</v>
      </c>
      <c r="K534" t="s">
        <v>24</v>
      </c>
      <c r="L534" t="s">
        <v>25</v>
      </c>
      <c r="M534">
        <v>0</v>
      </c>
      <c r="N534">
        <v>0</v>
      </c>
      <c r="O534">
        <v>0</v>
      </c>
      <c r="P534">
        <v>61240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61240</v>
      </c>
      <c r="Z534">
        <f t="shared" si="18"/>
        <v>0</v>
      </c>
      <c r="AA534">
        <f t="shared" si="19"/>
        <v>61240</v>
      </c>
    </row>
    <row r="535" spans="1:27" x14ac:dyDescent="0.35">
      <c r="A535" t="s">
        <v>19</v>
      </c>
      <c r="C535">
        <v>107001</v>
      </c>
      <c r="D535" t="s">
        <v>20</v>
      </c>
      <c r="E535" t="s">
        <v>4</v>
      </c>
      <c r="F535" t="s">
        <v>105</v>
      </c>
      <c r="G535">
        <v>2024</v>
      </c>
      <c r="H535" t="s">
        <v>22</v>
      </c>
      <c r="I535" t="s">
        <v>112</v>
      </c>
      <c r="J535" t="s">
        <v>113</v>
      </c>
      <c r="K535" t="s">
        <v>114</v>
      </c>
      <c r="L535" t="s">
        <v>25</v>
      </c>
      <c r="M535">
        <v>0</v>
      </c>
      <c r="N535">
        <v>0</v>
      </c>
      <c r="O535">
        <v>0</v>
      </c>
      <c r="P535">
        <v>64188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64188</v>
      </c>
      <c r="Z535">
        <f t="shared" si="18"/>
        <v>0</v>
      </c>
      <c r="AA535">
        <f t="shared" si="19"/>
        <v>64188</v>
      </c>
    </row>
    <row r="536" spans="1:27" x14ac:dyDescent="0.35">
      <c r="A536" t="s">
        <v>19</v>
      </c>
      <c r="C536">
        <v>107001</v>
      </c>
      <c r="D536" t="s">
        <v>20</v>
      </c>
      <c r="E536" t="s">
        <v>4</v>
      </c>
      <c r="F536" t="s">
        <v>105</v>
      </c>
      <c r="G536">
        <v>2022</v>
      </c>
      <c r="H536" t="s">
        <v>22</v>
      </c>
      <c r="I536" t="s">
        <v>143</v>
      </c>
      <c r="J536" t="s">
        <v>144</v>
      </c>
      <c r="K536" t="s">
        <v>24</v>
      </c>
      <c r="L536" t="s">
        <v>25</v>
      </c>
      <c r="M536">
        <v>0</v>
      </c>
      <c r="N536">
        <v>0</v>
      </c>
      <c r="O536">
        <v>0</v>
      </c>
      <c r="P536">
        <v>76958</v>
      </c>
      <c r="Q536">
        <v>0</v>
      </c>
      <c r="R536">
        <v>0</v>
      </c>
      <c r="S536">
        <v>0</v>
      </c>
      <c r="T536">
        <v>198166</v>
      </c>
      <c r="U536">
        <v>0</v>
      </c>
      <c r="V536">
        <v>0</v>
      </c>
      <c r="W536">
        <v>0</v>
      </c>
      <c r="X536">
        <v>0</v>
      </c>
      <c r="Y536">
        <v>275124</v>
      </c>
      <c r="Z536">
        <f t="shared" si="18"/>
        <v>0</v>
      </c>
      <c r="AA536">
        <f t="shared" si="19"/>
        <v>275124</v>
      </c>
    </row>
    <row r="537" spans="1:27" x14ac:dyDescent="0.35">
      <c r="A537" t="s">
        <v>19</v>
      </c>
      <c r="C537">
        <v>107001</v>
      </c>
      <c r="D537" t="s">
        <v>20</v>
      </c>
      <c r="E537" t="s">
        <v>4</v>
      </c>
      <c r="F537" t="s">
        <v>105</v>
      </c>
      <c r="G537">
        <v>2022</v>
      </c>
      <c r="H537" t="s">
        <v>22</v>
      </c>
      <c r="I537" t="s">
        <v>281</v>
      </c>
      <c r="J537" t="s">
        <v>282</v>
      </c>
      <c r="K537" t="s">
        <v>24</v>
      </c>
      <c r="L537" t="s">
        <v>25</v>
      </c>
      <c r="M537">
        <v>0</v>
      </c>
      <c r="N537">
        <v>0</v>
      </c>
      <c r="O537">
        <v>0</v>
      </c>
      <c r="P537">
        <v>84453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84453</v>
      </c>
      <c r="Z537">
        <f t="shared" si="18"/>
        <v>0</v>
      </c>
      <c r="AA537">
        <f t="shared" si="19"/>
        <v>84453</v>
      </c>
    </row>
    <row r="538" spans="1:27" x14ac:dyDescent="0.35">
      <c r="A538" t="s">
        <v>19</v>
      </c>
      <c r="C538">
        <v>107001</v>
      </c>
      <c r="D538" t="s">
        <v>20</v>
      </c>
      <c r="E538" t="s">
        <v>4</v>
      </c>
      <c r="F538" t="s">
        <v>105</v>
      </c>
      <c r="G538">
        <v>2022</v>
      </c>
      <c r="H538" t="s">
        <v>22</v>
      </c>
      <c r="I538" t="s">
        <v>145</v>
      </c>
      <c r="J538" t="s">
        <v>146</v>
      </c>
      <c r="K538" t="s">
        <v>24</v>
      </c>
      <c r="L538" t="s">
        <v>25</v>
      </c>
      <c r="M538">
        <v>0</v>
      </c>
      <c r="N538">
        <v>0</v>
      </c>
      <c r="O538">
        <v>0</v>
      </c>
      <c r="P538">
        <v>84458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84458</v>
      </c>
      <c r="Z538">
        <f t="shared" si="18"/>
        <v>0</v>
      </c>
      <c r="AA538">
        <f t="shared" si="19"/>
        <v>84458</v>
      </c>
    </row>
    <row r="539" spans="1:27" x14ac:dyDescent="0.35">
      <c r="A539" t="s">
        <v>19</v>
      </c>
      <c r="C539">
        <v>107001</v>
      </c>
      <c r="D539" t="s">
        <v>20</v>
      </c>
      <c r="E539" t="s">
        <v>4</v>
      </c>
      <c r="F539" t="s">
        <v>105</v>
      </c>
      <c r="G539">
        <v>2024</v>
      </c>
      <c r="H539" t="s">
        <v>22</v>
      </c>
      <c r="I539" t="s">
        <v>283</v>
      </c>
      <c r="J539" t="s">
        <v>284</v>
      </c>
      <c r="K539" t="s">
        <v>24</v>
      </c>
      <c r="L539" t="s">
        <v>25</v>
      </c>
      <c r="M539">
        <v>0</v>
      </c>
      <c r="N539">
        <v>0</v>
      </c>
      <c r="O539">
        <v>0</v>
      </c>
      <c r="P539">
        <v>107238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107238</v>
      </c>
      <c r="Z539">
        <f t="shared" si="18"/>
        <v>0</v>
      </c>
      <c r="AA539">
        <f t="shared" si="19"/>
        <v>107238</v>
      </c>
    </row>
    <row r="540" spans="1:27" x14ac:dyDescent="0.35">
      <c r="A540" t="s">
        <v>19</v>
      </c>
      <c r="C540">
        <v>107001</v>
      </c>
      <c r="D540" t="s">
        <v>20</v>
      </c>
      <c r="E540" t="s">
        <v>4</v>
      </c>
      <c r="F540" t="s">
        <v>105</v>
      </c>
      <c r="G540">
        <v>2022</v>
      </c>
      <c r="H540" t="s">
        <v>22</v>
      </c>
      <c r="I540" t="s">
        <v>285</v>
      </c>
      <c r="J540" t="s">
        <v>286</v>
      </c>
      <c r="K540" t="s">
        <v>24</v>
      </c>
      <c r="L540" t="s">
        <v>25</v>
      </c>
      <c r="M540">
        <v>0</v>
      </c>
      <c r="N540">
        <v>0</v>
      </c>
      <c r="O540">
        <v>0</v>
      </c>
      <c r="P540">
        <v>112098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112098</v>
      </c>
      <c r="Z540">
        <f t="shared" si="18"/>
        <v>0</v>
      </c>
      <c r="AA540">
        <f t="shared" si="19"/>
        <v>112098</v>
      </c>
    </row>
    <row r="541" spans="1:27" x14ac:dyDescent="0.35">
      <c r="A541" t="s">
        <v>19</v>
      </c>
      <c r="C541">
        <v>107001</v>
      </c>
      <c r="D541" t="s">
        <v>20</v>
      </c>
      <c r="E541" t="s">
        <v>4</v>
      </c>
      <c r="F541" t="s">
        <v>105</v>
      </c>
      <c r="G541">
        <v>2022</v>
      </c>
      <c r="H541" t="s">
        <v>22</v>
      </c>
      <c r="I541" t="s">
        <v>279</v>
      </c>
      <c r="J541" t="s">
        <v>280</v>
      </c>
      <c r="K541" t="s">
        <v>24</v>
      </c>
      <c r="L541" t="s">
        <v>25</v>
      </c>
      <c r="M541">
        <v>0</v>
      </c>
      <c r="N541">
        <v>0</v>
      </c>
      <c r="O541">
        <v>0</v>
      </c>
      <c r="P541">
        <v>136814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136814</v>
      </c>
      <c r="Z541">
        <f t="shared" si="18"/>
        <v>0</v>
      </c>
      <c r="AA541">
        <f t="shared" si="19"/>
        <v>136814</v>
      </c>
    </row>
    <row r="542" spans="1:27" x14ac:dyDescent="0.35">
      <c r="A542" t="s">
        <v>19</v>
      </c>
      <c r="C542">
        <v>107001</v>
      </c>
      <c r="D542" t="s">
        <v>20</v>
      </c>
      <c r="E542" t="s">
        <v>4</v>
      </c>
      <c r="F542" t="s">
        <v>105</v>
      </c>
      <c r="G542">
        <v>2022</v>
      </c>
      <c r="H542" t="s">
        <v>22</v>
      </c>
      <c r="I542" t="s">
        <v>287</v>
      </c>
      <c r="J542" t="s">
        <v>288</v>
      </c>
      <c r="K542" t="s">
        <v>24</v>
      </c>
      <c r="L542" t="s">
        <v>25</v>
      </c>
      <c r="M542">
        <v>0</v>
      </c>
      <c r="N542">
        <v>0</v>
      </c>
      <c r="O542">
        <v>0</v>
      </c>
      <c r="P542">
        <v>147749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147749</v>
      </c>
      <c r="Z542">
        <f t="shared" si="18"/>
        <v>0</v>
      </c>
      <c r="AA542">
        <f t="shared" si="19"/>
        <v>147749</v>
      </c>
    </row>
    <row r="543" spans="1:27" x14ac:dyDescent="0.35">
      <c r="A543" t="s">
        <v>19</v>
      </c>
      <c r="C543">
        <v>107001</v>
      </c>
      <c r="D543" t="s">
        <v>20</v>
      </c>
      <c r="E543" t="s">
        <v>4</v>
      </c>
      <c r="F543" t="s">
        <v>105</v>
      </c>
      <c r="G543">
        <v>2024</v>
      </c>
      <c r="H543" t="s">
        <v>22</v>
      </c>
      <c r="I543" t="s">
        <v>289</v>
      </c>
      <c r="J543" t="s">
        <v>290</v>
      </c>
      <c r="K543" t="s">
        <v>24</v>
      </c>
      <c r="L543" t="s">
        <v>25</v>
      </c>
      <c r="M543">
        <v>0</v>
      </c>
      <c r="N543">
        <v>0</v>
      </c>
      <c r="O543">
        <v>0</v>
      </c>
      <c r="P543">
        <v>151854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151854</v>
      </c>
      <c r="Z543">
        <f t="shared" si="18"/>
        <v>0</v>
      </c>
      <c r="AA543">
        <f t="shared" si="19"/>
        <v>151854</v>
      </c>
    </row>
    <row r="544" spans="1:27" x14ac:dyDescent="0.35">
      <c r="A544" t="s">
        <v>19</v>
      </c>
      <c r="C544">
        <v>107001</v>
      </c>
      <c r="D544" t="s">
        <v>20</v>
      </c>
      <c r="E544" t="s">
        <v>4</v>
      </c>
      <c r="F544" t="s">
        <v>105</v>
      </c>
      <c r="G544">
        <v>2024</v>
      </c>
      <c r="H544" t="s">
        <v>22</v>
      </c>
      <c r="I544" t="s">
        <v>291</v>
      </c>
      <c r="J544" t="s">
        <v>292</v>
      </c>
      <c r="K544" t="s">
        <v>24</v>
      </c>
      <c r="L544" t="s">
        <v>25</v>
      </c>
      <c r="M544">
        <v>0</v>
      </c>
      <c r="N544">
        <v>0</v>
      </c>
      <c r="O544">
        <v>0</v>
      </c>
      <c r="P544">
        <v>153906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153906</v>
      </c>
      <c r="Z544">
        <f t="shared" si="18"/>
        <v>0</v>
      </c>
      <c r="AA544">
        <f t="shared" si="19"/>
        <v>153906</v>
      </c>
    </row>
    <row r="545" spans="1:27" x14ac:dyDescent="0.35">
      <c r="A545" t="s">
        <v>19</v>
      </c>
      <c r="C545">
        <v>107001</v>
      </c>
      <c r="D545" t="s">
        <v>20</v>
      </c>
      <c r="E545" t="s">
        <v>4</v>
      </c>
      <c r="F545" t="s">
        <v>105</v>
      </c>
      <c r="G545">
        <v>2022</v>
      </c>
      <c r="H545" t="s">
        <v>22</v>
      </c>
      <c r="I545" t="s">
        <v>293</v>
      </c>
      <c r="J545" t="s">
        <v>294</v>
      </c>
      <c r="K545" t="s">
        <v>26</v>
      </c>
      <c r="L545" t="s">
        <v>25</v>
      </c>
      <c r="M545">
        <v>0</v>
      </c>
      <c r="N545">
        <v>0</v>
      </c>
      <c r="O545">
        <v>0</v>
      </c>
      <c r="P545">
        <v>168906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168906</v>
      </c>
      <c r="Z545">
        <f t="shared" si="18"/>
        <v>0</v>
      </c>
      <c r="AA545">
        <f t="shared" si="19"/>
        <v>168906</v>
      </c>
    </row>
    <row r="546" spans="1:27" x14ac:dyDescent="0.35">
      <c r="A546" t="s">
        <v>19</v>
      </c>
      <c r="C546">
        <v>107001</v>
      </c>
      <c r="D546" t="s">
        <v>20</v>
      </c>
      <c r="E546" t="s">
        <v>4</v>
      </c>
      <c r="F546" t="s">
        <v>105</v>
      </c>
      <c r="G546">
        <v>2024</v>
      </c>
      <c r="H546" t="s">
        <v>22</v>
      </c>
      <c r="I546" t="s">
        <v>295</v>
      </c>
      <c r="J546" t="s">
        <v>773</v>
      </c>
      <c r="K546" t="s">
        <v>26</v>
      </c>
      <c r="L546" t="s">
        <v>25</v>
      </c>
      <c r="M546">
        <v>0</v>
      </c>
      <c r="N546">
        <v>0</v>
      </c>
      <c r="O546">
        <v>0</v>
      </c>
      <c r="P546">
        <v>169835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169835</v>
      </c>
      <c r="Z546">
        <f t="shared" si="18"/>
        <v>0</v>
      </c>
      <c r="AA546">
        <f t="shared" si="19"/>
        <v>169835</v>
      </c>
    </row>
    <row r="547" spans="1:27" x14ac:dyDescent="0.35">
      <c r="A547" t="s">
        <v>19</v>
      </c>
      <c r="C547">
        <v>107001</v>
      </c>
      <c r="D547" t="s">
        <v>20</v>
      </c>
      <c r="E547" t="s">
        <v>4</v>
      </c>
      <c r="F547" t="s">
        <v>105</v>
      </c>
      <c r="G547">
        <v>2022</v>
      </c>
      <c r="H547" t="s">
        <v>22</v>
      </c>
      <c r="I547" t="s">
        <v>296</v>
      </c>
      <c r="J547" t="s">
        <v>297</v>
      </c>
      <c r="K547" t="s">
        <v>24</v>
      </c>
      <c r="L547" t="s">
        <v>25</v>
      </c>
      <c r="M547">
        <v>0</v>
      </c>
      <c r="N547">
        <v>0</v>
      </c>
      <c r="O547">
        <v>0</v>
      </c>
      <c r="P547">
        <v>173145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173145</v>
      </c>
      <c r="Z547">
        <f t="shared" si="18"/>
        <v>0</v>
      </c>
      <c r="AA547">
        <f t="shared" si="19"/>
        <v>173145</v>
      </c>
    </row>
    <row r="548" spans="1:27" x14ac:dyDescent="0.35">
      <c r="A548" t="s">
        <v>19</v>
      </c>
      <c r="C548">
        <v>107001</v>
      </c>
      <c r="D548" t="s">
        <v>20</v>
      </c>
      <c r="E548" t="s">
        <v>4</v>
      </c>
      <c r="F548" t="s">
        <v>298</v>
      </c>
      <c r="G548">
        <v>2024</v>
      </c>
      <c r="H548" t="s">
        <v>22</v>
      </c>
      <c r="I548" t="s">
        <v>299</v>
      </c>
      <c r="J548" t="s">
        <v>300</v>
      </c>
      <c r="K548" t="s">
        <v>301</v>
      </c>
      <c r="L548" t="s">
        <v>25</v>
      </c>
      <c r="M548">
        <v>0</v>
      </c>
      <c r="N548">
        <v>0</v>
      </c>
      <c r="O548">
        <v>0</v>
      </c>
      <c r="P548">
        <v>188553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188553</v>
      </c>
      <c r="Z548">
        <f t="shared" si="18"/>
        <v>0</v>
      </c>
      <c r="AA548">
        <f t="shared" si="19"/>
        <v>188553</v>
      </c>
    </row>
    <row r="549" spans="1:27" x14ac:dyDescent="0.35">
      <c r="A549" t="s">
        <v>19</v>
      </c>
      <c r="C549">
        <v>107001</v>
      </c>
      <c r="D549" t="s">
        <v>20</v>
      </c>
      <c r="E549" t="s">
        <v>4</v>
      </c>
      <c r="F549" t="s">
        <v>105</v>
      </c>
      <c r="G549">
        <v>2021</v>
      </c>
      <c r="H549" t="s">
        <v>22</v>
      </c>
      <c r="I549" t="s">
        <v>302</v>
      </c>
      <c r="J549" t="s">
        <v>850</v>
      </c>
      <c r="K549" t="s">
        <v>26</v>
      </c>
      <c r="L549" t="s">
        <v>25</v>
      </c>
      <c r="M549">
        <v>0</v>
      </c>
      <c r="N549">
        <v>0</v>
      </c>
      <c r="O549">
        <v>0</v>
      </c>
      <c r="P549">
        <v>214459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214459</v>
      </c>
      <c r="Z549">
        <f t="shared" si="18"/>
        <v>0</v>
      </c>
      <c r="AA549">
        <f t="shared" si="19"/>
        <v>214459</v>
      </c>
    </row>
    <row r="550" spans="1:27" x14ac:dyDescent="0.35">
      <c r="A550" t="s">
        <v>19</v>
      </c>
      <c r="C550">
        <v>107001</v>
      </c>
      <c r="D550" t="s">
        <v>20</v>
      </c>
      <c r="E550" t="s">
        <v>4</v>
      </c>
      <c r="F550" t="s">
        <v>105</v>
      </c>
      <c r="G550">
        <v>2022</v>
      </c>
      <c r="H550" t="s">
        <v>22</v>
      </c>
      <c r="I550" t="s">
        <v>303</v>
      </c>
      <c r="J550" t="s">
        <v>304</v>
      </c>
      <c r="K550" t="s">
        <v>26</v>
      </c>
      <c r="L550" t="s">
        <v>25</v>
      </c>
      <c r="M550">
        <v>0</v>
      </c>
      <c r="N550">
        <v>0</v>
      </c>
      <c r="O550">
        <v>0</v>
      </c>
      <c r="P550">
        <v>223004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223004</v>
      </c>
      <c r="Z550">
        <f t="shared" si="18"/>
        <v>0</v>
      </c>
      <c r="AA550">
        <f t="shared" si="19"/>
        <v>223004</v>
      </c>
    </row>
    <row r="551" spans="1:27" x14ac:dyDescent="0.35">
      <c r="A551" t="s">
        <v>19</v>
      </c>
      <c r="C551">
        <v>107001</v>
      </c>
      <c r="D551" t="s">
        <v>20</v>
      </c>
      <c r="E551" t="s">
        <v>4</v>
      </c>
      <c r="F551" t="s">
        <v>105</v>
      </c>
      <c r="G551">
        <v>2022</v>
      </c>
      <c r="H551" t="s">
        <v>22</v>
      </c>
      <c r="I551" t="s">
        <v>283</v>
      </c>
      <c r="J551" t="s">
        <v>284</v>
      </c>
      <c r="K551" t="s">
        <v>24</v>
      </c>
      <c r="L551" t="s">
        <v>25</v>
      </c>
      <c r="M551">
        <v>0</v>
      </c>
      <c r="N551">
        <v>0</v>
      </c>
      <c r="O551">
        <v>0</v>
      </c>
      <c r="P551">
        <v>226754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226754</v>
      </c>
      <c r="Z551">
        <f t="shared" si="18"/>
        <v>0</v>
      </c>
      <c r="AA551">
        <f t="shared" si="19"/>
        <v>226754</v>
      </c>
    </row>
    <row r="552" spans="1:27" x14ac:dyDescent="0.35">
      <c r="A552" t="s">
        <v>19</v>
      </c>
      <c r="C552">
        <v>107001</v>
      </c>
      <c r="D552" t="s">
        <v>20</v>
      </c>
      <c r="E552" t="s">
        <v>4</v>
      </c>
      <c r="F552" t="s">
        <v>105</v>
      </c>
      <c r="G552">
        <v>2023</v>
      </c>
      <c r="H552" t="s">
        <v>22</v>
      </c>
      <c r="I552" t="s">
        <v>305</v>
      </c>
      <c r="J552" t="s">
        <v>787</v>
      </c>
      <c r="K552" t="s">
        <v>26</v>
      </c>
      <c r="L552" t="s">
        <v>25</v>
      </c>
      <c r="M552">
        <v>0</v>
      </c>
      <c r="N552">
        <v>0</v>
      </c>
      <c r="O552">
        <v>0</v>
      </c>
      <c r="P552">
        <v>241377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241377</v>
      </c>
      <c r="Z552">
        <f t="shared" si="18"/>
        <v>0</v>
      </c>
      <c r="AA552">
        <f t="shared" si="19"/>
        <v>241377</v>
      </c>
    </row>
    <row r="553" spans="1:27" x14ac:dyDescent="0.35">
      <c r="A553" t="s">
        <v>19</v>
      </c>
      <c r="C553">
        <v>107001</v>
      </c>
      <c r="D553" t="s">
        <v>20</v>
      </c>
      <c r="E553" t="s">
        <v>4</v>
      </c>
      <c r="F553" t="s">
        <v>105</v>
      </c>
      <c r="G553">
        <v>2022</v>
      </c>
      <c r="H553" t="s">
        <v>22</v>
      </c>
      <c r="I553" t="s">
        <v>129</v>
      </c>
      <c r="J553" t="s">
        <v>130</v>
      </c>
      <c r="K553" t="s">
        <v>26</v>
      </c>
      <c r="L553" t="s">
        <v>25</v>
      </c>
      <c r="M553">
        <v>0</v>
      </c>
      <c r="N553">
        <v>0</v>
      </c>
      <c r="O553">
        <v>0</v>
      </c>
      <c r="P553">
        <v>253359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253359</v>
      </c>
      <c r="Z553">
        <f t="shared" si="18"/>
        <v>0</v>
      </c>
      <c r="AA553">
        <f t="shared" si="19"/>
        <v>253359</v>
      </c>
    </row>
    <row r="554" spans="1:27" x14ac:dyDescent="0.35">
      <c r="A554" t="s">
        <v>19</v>
      </c>
      <c r="C554">
        <v>107001</v>
      </c>
      <c r="D554" t="s">
        <v>20</v>
      </c>
      <c r="E554" t="s">
        <v>4</v>
      </c>
      <c r="F554" t="s">
        <v>105</v>
      </c>
      <c r="G554">
        <v>2024</v>
      </c>
      <c r="H554" t="s">
        <v>22</v>
      </c>
      <c r="I554" t="s">
        <v>306</v>
      </c>
      <c r="J554" t="s">
        <v>791</v>
      </c>
      <c r="K554" t="s">
        <v>26</v>
      </c>
      <c r="L554" t="s">
        <v>25</v>
      </c>
      <c r="M554">
        <v>0</v>
      </c>
      <c r="N554">
        <v>0</v>
      </c>
      <c r="O554">
        <v>0</v>
      </c>
      <c r="P554">
        <v>256419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256419</v>
      </c>
      <c r="Z554">
        <f t="shared" si="18"/>
        <v>0</v>
      </c>
      <c r="AA554">
        <f t="shared" si="19"/>
        <v>256419</v>
      </c>
    </row>
    <row r="555" spans="1:27" x14ac:dyDescent="0.35">
      <c r="A555" t="s">
        <v>19</v>
      </c>
      <c r="C555">
        <v>107001</v>
      </c>
      <c r="D555" t="s">
        <v>20</v>
      </c>
      <c r="E555" t="s">
        <v>4</v>
      </c>
      <c r="F555" t="s">
        <v>105</v>
      </c>
      <c r="G555">
        <v>2021</v>
      </c>
      <c r="H555" t="s">
        <v>22</v>
      </c>
      <c r="I555" t="s">
        <v>307</v>
      </c>
      <c r="J555" t="s">
        <v>308</v>
      </c>
      <c r="K555" t="s">
        <v>24</v>
      </c>
      <c r="L555" t="s">
        <v>25</v>
      </c>
      <c r="M555">
        <v>0</v>
      </c>
      <c r="N555">
        <v>0</v>
      </c>
      <c r="O555">
        <v>0</v>
      </c>
      <c r="P555">
        <v>259327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259327</v>
      </c>
      <c r="Z555">
        <f t="shared" si="18"/>
        <v>0</v>
      </c>
      <c r="AA555">
        <f t="shared" si="19"/>
        <v>259327</v>
      </c>
    </row>
    <row r="556" spans="1:27" x14ac:dyDescent="0.35">
      <c r="A556" t="s">
        <v>19</v>
      </c>
      <c r="C556">
        <v>107001</v>
      </c>
      <c r="D556" t="s">
        <v>20</v>
      </c>
      <c r="E556" t="s">
        <v>4</v>
      </c>
      <c r="F556" t="s">
        <v>105</v>
      </c>
      <c r="G556">
        <v>2023</v>
      </c>
      <c r="H556" t="s">
        <v>22</v>
      </c>
      <c r="I556" t="s">
        <v>307</v>
      </c>
      <c r="J556" t="s">
        <v>308</v>
      </c>
      <c r="K556" t="s">
        <v>24</v>
      </c>
      <c r="L556" t="s">
        <v>25</v>
      </c>
      <c r="M556">
        <v>0</v>
      </c>
      <c r="N556">
        <v>0</v>
      </c>
      <c r="O556">
        <v>0</v>
      </c>
      <c r="P556">
        <v>259327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259327</v>
      </c>
      <c r="Z556">
        <f t="shared" si="18"/>
        <v>0</v>
      </c>
      <c r="AA556">
        <f t="shared" si="19"/>
        <v>259327</v>
      </c>
    </row>
    <row r="557" spans="1:27" x14ac:dyDescent="0.35">
      <c r="A557" t="s">
        <v>19</v>
      </c>
      <c r="C557">
        <v>107001</v>
      </c>
      <c r="D557" t="s">
        <v>20</v>
      </c>
      <c r="E557" t="s">
        <v>4</v>
      </c>
      <c r="F557" t="s">
        <v>105</v>
      </c>
      <c r="G557">
        <v>2024</v>
      </c>
      <c r="H557" t="s">
        <v>22</v>
      </c>
      <c r="I557" t="s">
        <v>307</v>
      </c>
      <c r="J557" t="s">
        <v>308</v>
      </c>
      <c r="K557" t="s">
        <v>24</v>
      </c>
      <c r="L557" t="s">
        <v>25</v>
      </c>
      <c r="M557">
        <v>0</v>
      </c>
      <c r="N557">
        <v>0</v>
      </c>
      <c r="O557">
        <v>0</v>
      </c>
      <c r="P557">
        <v>259327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259327</v>
      </c>
      <c r="Z557">
        <f t="shared" si="18"/>
        <v>0</v>
      </c>
      <c r="AA557">
        <f t="shared" si="19"/>
        <v>259327</v>
      </c>
    </row>
    <row r="558" spans="1:27" x14ac:dyDescent="0.35">
      <c r="A558" t="s">
        <v>19</v>
      </c>
      <c r="C558">
        <v>107001</v>
      </c>
      <c r="D558" t="s">
        <v>20</v>
      </c>
      <c r="E558" t="s">
        <v>4</v>
      </c>
      <c r="F558" t="s">
        <v>105</v>
      </c>
      <c r="G558">
        <v>2025</v>
      </c>
      <c r="H558" t="s">
        <v>22</v>
      </c>
      <c r="I558" t="s">
        <v>309</v>
      </c>
      <c r="J558" t="s">
        <v>787</v>
      </c>
      <c r="K558" t="s">
        <v>26</v>
      </c>
      <c r="L558" t="s">
        <v>25</v>
      </c>
      <c r="M558">
        <v>0</v>
      </c>
      <c r="N558">
        <v>0</v>
      </c>
      <c r="O558">
        <v>0</v>
      </c>
      <c r="P558">
        <v>270917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270917</v>
      </c>
      <c r="Z558">
        <f t="shared" si="18"/>
        <v>0</v>
      </c>
      <c r="AA558">
        <f t="shared" si="19"/>
        <v>270917</v>
      </c>
    </row>
    <row r="559" spans="1:27" x14ac:dyDescent="0.35">
      <c r="A559" t="s">
        <v>19</v>
      </c>
      <c r="C559">
        <v>107001</v>
      </c>
      <c r="D559" t="s">
        <v>20</v>
      </c>
      <c r="E559" t="s">
        <v>4</v>
      </c>
      <c r="F559" t="s">
        <v>105</v>
      </c>
      <c r="G559">
        <v>2021</v>
      </c>
      <c r="H559" t="s">
        <v>22</v>
      </c>
      <c r="I559" t="s">
        <v>283</v>
      </c>
      <c r="J559" t="s">
        <v>284</v>
      </c>
      <c r="K559" t="s">
        <v>24</v>
      </c>
      <c r="L559" t="s">
        <v>25</v>
      </c>
      <c r="M559">
        <v>0</v>
      </c>
      <c r="N559">
        <v>0</v>
      </c>
      <c r="O559">
        <v>0</v>
      </c>
      <c r="P559">
        <v>295499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295499</v>
      </c>
      <c r="Z559">
        <f t="shared" si="18"/>
        <v>0</v>
      </c>
      <c r="AA559">
        <f t="shared" si="19"/>
        <v>295499</v>
      </c>
    </row>
    <row r="560" spans="1:27" x14ac:dyDescent="0.35">
      <c r="A560" t="s">
        <v>19</v>
      </c>
      <c r="C560">
        <v>107001</v>
      </c>
      <c r="D560" t="s">
        <v>20</v>
      </c>
      <c r="E560" t="s">
        <v>4</v>
      </c>
      <c r="F560" t="s">
        <v>105</v>
      </c>
      <c r="G560">
        <v>2024</v>
      </c>
      <c r="H560" t="s">
        <v>22</v>
      </c>
      <c r="I560" t="s">
        <v>206</v>
      </c>
      <c r="J560" t="s">
        <v>207</v>
      </c>
      <c r="K560" t="s">
        <v>26</v>
      </c>
      <c r="L560" t="s">
        <v>25</v>
      </c>
      <c r="M560">
        <v>0</v>
      </c>
      <c r="N560">
        <v>0</v>
      </c>
      <c r="O560">
        <v>0</v>
      </c>
      <c r="P560">
        <v>295585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295585</v>
      </c>
      <c r="Z560">
        <f t="shared" si="18"/>
        <v>0</v>
      </c>
      <c r="AA560">
        <f t="shared" si="19"/>
        <v>295585</v>
      </c>
    </row>
    <row r="561" spans="1:27" x14ac:dyDescent="0.35">
      <c r="A561" t="s">
        <v>19</v>
      </c>
      <c r="C561">
        <v>107001</v>
      </c>
      <c r="D561" t="s">
        <v>20</v>
      </c>
      <c r="E561" t="s">
        <v>4</v>
      </c>
      <c r="F561" t="s">
        <v>105</v>
      </c>
      <c r="G561">
        <v>2022</v>
      </c>
      <c r="H561" t="s">
        <v>22</v>
      </c>
      <c r="I561" t="s">
        <v>310</v>
      </c>
      <c r="J561" t="s">
        <v>796</v>
      </c>
      <c r="K561" t="s">
        <v>26</v>
      </c>
      <c r="L561" t="s">
        <v>25</v>
      </c>
      <c r="M561">
        <v>0</v>
      </c>
      <c r="N561">
        <v>0</v>
      </c>
      <c r="O561">
        <v>0</v>
      </c>
      <c r="P561">
        <v>302567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302567</v>
      </c>
      <c r="Z561">
        <f t="shared" si="18"/>
        <v>0</v>
      </c>
      <c r="AA561">
        <f t="shared" si="19"/>
        <v>302567</v>
      </c>
    </row>
    <row r="562" spans="1:27" x14ac:dyDescent="0.35">
      <c r="A562" t="s">
        <v>19</v>
      </c>
      <c r="C562">
        <v>107001</v>
      </c>
      <c r="D562" t="s">
        <v>20</v>
      </c>
      <c r="E562" t="s">
        <v>4</v>
      </c>
      <c r="F562" t="s">
        <v>105</v>
      </c>
      <c r="G562">
        <v>2023</v>
      </c>
      <c r="H562" t="s">
        <v>22</v>
      </c>
      <c r="I562" t="s">
        <v>311</v>
      </c>
      <c r="J562" t="s">
        <v>312</v>
      </c>
      <c r="K562" t="s">
        <v>26</v>
      </c>
      <c r="L562" t="s">
        <v>25</v>
      </c>
      <c r="M562">
        <v>0</v>
      </c>
      <c r="N562">
        <v>0</v>
      </c>
      <c r="O562">
        <v>0</v>
      </c>
      <c r="P562">
        <v>325622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325622</v>
      </c>
      <c r="Z562">
        <f t="shared" si="18"/>
        <v>0</v>
      </c>
      <c r="AA562">
        <f t="shared" si="19"/>
        <v>325622</v>
      </c>
    </row>
    <row r="563" spans="1:27" x14ac:dyDescent="0.35">
      <c r="A563" t="s">
        <v>19</v>
      </c>
      <c r="C563">
        <v>107001</v>
      </c>
      <c r="D563" t="s">
        <v>20</v>
      </c>
      <c r="E563" t="s">
        <v>4</v>
      </c>
      <c r="F563" t="s">
        <v>105</v>
      </c>
      <c r="G563">
        <v>2023</v>
      </c>
      <c r="H563" t="s">
        <v>22</v>
      </c>
      <c r="I563" t="s">
        <v>182</v>
      </c>
      <c r="J563" t="s">
        <v>183</v>
      </c>
      <c r="K563" t="s">
        <v>26</v>
      </c>
      <c r="L563" t="s">
        <v>25</v>
      </c>
      <c r="M563">
        <v>0</v>
      </c>
      <c r="N563">
        <v>0</v>
      </c>
      <c r="O563">
        <v>0</v>
      </c>
      <c r="P563">
        <v>346288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346288</v>
      </c>
      <c r="Z563">
        <f t="shared" si="18"/>
        <v>0</v>
      </c>
      <c r="AA563">
        <f t="shared" si="19"/>
        <v>346288</v>
      </c>
    </row>
    <row r="564" spans="1:27" x14ac:dyDescent="0.35">
      <c r="A564" t="s">
        <v>19</v>
      </c>
      <c r="C564">
        <v>107001</v>
      </c>
      <c r="D564" t="s">
        <v>20</v>
      </c>
      <c r="E564" t="s">
        <v>4</v>
      </c>
      <c r="F564" t="s">
        <v>105</v>
      </c>
      <c r="G564">
        <v>2022</v>
      </c>
      <c r="H564" t="s">
        <v>22</v>
      </c>
      <c r="I564" t="s">
        <v>313</v>
      </c>
      <c r="J564" t="s">
        <v>314</v>
      </c>
      <c r="K564" t="s">
        <v>24</v>
      </c>
      <c r="L564" t="s">
        <v>25</v>
      </c>
      <c r="M564">
        <v>0</v>
      </c>
      <c r="N564">
        <v>0</v>
      </c>
      <c r="O564">
        <v>0</v>
      </c>
      <c r="P564">
        <v>379925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379925</v>
      </c>
      <c r="Z564">
        <f t="shared" si="18"/>
        <v>0</v>
      </c>
      <c r="AA564">
        <f t="shared" si="19"/>
        <v>379925</v>
      </c>
    </row>
    <row r="565" spans="1:27" x14ac:dyDescent="0.35">
      <c r="A565" t="s">
        <v>19</v>
      </c>
      <c r="C565">
        <v>107001</v>
      </c>
      <c r="D565" t="s">
        <v>20</v>
      </c>
      <c r="E565" t="s">
        <v>4</v>
      </c>
      <c r="F565" t="s">
        <v>105</v>
      </c>
      <c r="G565">
        <v>2022</v>
      </c>
      <c r="H565" t="s">
        <v>22</v>
      </c>
      <c r="I565" t="s">
        <v>119</v>
      </c>
      <c r="J565" t="s">
        <v>120</v>
      </c>
      <c r="K565" t="s">
        <v>26</v>
      </c>
      <c r="L565" t="s">
        <v>25</v>
      </c>
      <c r="M565">
        <v>0</v>
      </c>
      <c r="N565">
        <v>0</v>
      </c>
      <c r="O565">
        <v>0</v>
      </c>
      <c r="P565">
        <v>388483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388483</v>
      </c>
      <c r="Z565">
        <f t="shared" si="18"/>
        <v>0</v>
      </c>
      <c r="AA565">
        <f t="shared" si="19"/>
        <v>388483</v>
      </c>
    </row>
    <row r="566" spans="1:27" x14ac:dyDescent="0.35">
      <c r="A566" t="s">
        <v>19</v>
      </c>
      <c r="C566">
        <v>107001</v>
      </c>
      <c r="D566" t="s">
        <v>20</v>
      </c>
      <c r="E566" t="s">
        <v>4</v>
      </c>
      <c r="F566" t="s">
        <v>105</v>
      </c>
      <c r="G566">
        <v>2021</v>
      </c>
      <c r="H566" t="s">
        <v>22</v>
      </c>
      <c r="I566" t="s">
        <v>315</v>
      </c>
      <c r="J566" t="s">
        <v>316</v>
      </c>
      <c r="K566" t="s">
        <v>24</v>
      </c>
      <c r="L566" t="s">
        <v>25</v>
      </c>
      <c r="M566">
        <v>0</v>
      </c>
      <c r="N566">
        <v>0</v>
      </c>
      <c r="O566">
        <v>0</v>
      </c>
      <c r="P566">
        <v>404720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404720</v>
      </c>
      <c r="Z566">
        <f t="shared" si="18"/>
        <v>0</v>
      </c>
      <c r="AA566">
        <f t="shared" si="19"/>
        <v>404720</v>
      </c>
    </row>
    <row r="567" spans="1:27" x14ac:dyDescent="0.35">
      <c r="A567" t="s">
        <v>19</v>
      </c>
      <c r="C567">
        <v>107001</v>
      </c>
      <c r="D567" t="s">
        <v>20</v>
      </c>
      <c r="E567" t="s">
        <v>4</v>
      </c>
      <c r="F567" t="s">
        <v>105</v>
      </c>
      <c r="G567">
        <v>2023</v>
      </c>
      <c r="H567" t="s">
        <v>22</v>
      </c>
      <c r="I567" t="s">
        <v>175</v>
      </c>
      <c r="J567" t="s">
        <v>176</v>
      </c>
      <c r="K567" t="s">
        <v>26</v>
      </c>
      <c r="L567" t="s">
        <v>25</v>
      </c>
      <c r="M567">
        <v>0</v>
      </c>
      <c r="N567">
        <v>0</v>
      </c>
      <c r="O567">
        <v>0</v>
      </c>
      <c r="P567">
        <v>422264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422264</v>
      </c>
      <c r="Z567">
        <f t="shared" si="18"/>
        <v>0</v>
      </c>
      <c r="AA567">
        <f t="shared" si="19"/>
        <v>422264</v>
      </c>
    </row>
    <row r="568" spans="1:27" x14ac:dyDescent="0.35">
      <c r="A568" t="s">
        <v>19</v>
      </c>
      <c r="C568">
        <v>107001</v>
      </c>
      <c r="D568" t="s">
        <v>20</v>
      </c>
      <c r="E568" t="s">
        <v>4</v>
      </c>
      <c r="F568" t="s">
        <v>105</v>
      </c>
      <c r="G568">
        <v>2023</v>
      </c>
      <c r="H568" t="s">
        <v>22</v>
      </c>
      <c r="I568" t="s">
        <v>317</v>
      </c>
      <c r="J568" t="s">
        <v>791</v>
      </c>
      <c r="K568" t="s">
        <v>26</v>
      </c>
      <c r="L568" t="s">
        <v>25</v>
      </c>
      <c r="M568">
        <v>0</v>
      </c>
      <c r="N568">
        <v>0</v>
      </c>
      <c r="O568">
        <v>0</v>
      </c>
      <c r="P568">
        <v>422264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422264</v>
      </c>
      <c r="Z568">
        <f t="shared" si="18"/>
        <v>0</v>
      </c>
      <c r="AA568">
        <f t="shared" si="19"/>
        <v>422264</v>
      </c>
    </row>
    <row r="569" spans="1:27" x14ac:dyDescent="0.35">
      <c r="A569" t="s">
        <v>19</v>
      </c>
      <c r="C569">
        <v>107001</v>
      </c>
      <c r="D569" t="s">
        <v>20</v>
      </c>
      <c r="E569" t="s">
        <v>4</v>
      </c>
      <c r="F569" t="s">
        <v>105</v>
      </c>
      <c r="G569">
        <v>2022</v>
      </c>
      <c r="H569" t="s">
        <v>22</v>
      </c>
      <c r="I569" t="s">
        <v>318</v>
      </c>
      <c r="J569" t="s">
        <v>802</v>
      </c>
      <c r="K569" t="s">
        <v>26</v>
      </c>
      <c r="L569" t="s">
        <v>25</v>
      </c>
      <c r="M569">
        <v>0</v>
      </c>
      <c r="N569">
        <v>0</v>
      </c>
      <c r="O569">
        <v>0</v>
      </c>
      <c r="P569">
        <v>422325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422325</v>
      </c>
      <c r="Z569">
        <f t="shared" ref="Z569:Z620" si="20">$Y569*IF($E569="Fixed",0.75,1)*IF(LEFT($F569,4)="0311",1,IF(LEFT($F569,4)="0301",0.403176412,0))</f>
        <v>0</v>
      </c>
      <c r="AA569">
        <f t="shared" ref="AA569:AA620" si="21">$Y569*IF($E569="Fixed",0.75,1)*IF(LEFT($F569,4)="0311",0,IF(LEFT($F569,4)="0301",1-0.403176412,1))</f>
        <v>422325</v>
      </c>
    </row>
    <row r="570" spans="1:27" x14ac:dyDescent="0.35">
      <c r="A570" t="s">
        <v>19</v>
      </c>
      <c r="C570">
        <v>107001</v>
      </c>
      <c r="D570" t="s">
        <v>20</v>
      </c>
      <c r="E570" t="s">
        <v>4</v>
      </c>
      <c r="F570" t="s">
        <v>105</v>
      </c>
      <c r="G570">
        <v>2024</v>
      </c>
      <c r="H570" t="s">
        <v>22</v>
      </c>
      <c r="I570" t="s">
        <v>319</v>
      </c>
      <c r="J570" t="s">
        <v>802</v>
      </c>
      <c r="K570" t="s">
        <v>26</v>
      </c>
      <c r="L570" t="s">
        <v>25</v>
      </c>
      <c r="M570">
        <v>0</v>
      </c>
      <c r="N570">
        <v>0</v>
      </c>
      <c r="O570">
        <v>0</v>
      </c>
      <c r="P570">
        <v>422325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422325</v>
      </c>
      <c r="Z570">
        <f t="shared" si="20"/>
        <v>0</v>
      </c>
      <c r="AA570">
        <f t="shared" si="21"/>
        <v>422325</v>
      </c>
    </row>
    <row r="571" spans="1:27" x14ac:dyDescent="0.35">
      <c r="A571" t="s">
        <v>19</v>
      </c>
      <c r="C571">
        <v>107001</v>
      </c>
      <c r="D571" t="s">
        <v>20</v>
      </c>
      <c r="E571" t="s">
        <v>4</v>
      </c>
      <c r="F571" t="s">
        <v>105</v>
      </c>
      <c r="G571">
        <v>2023</v>
      </c>
      <c r="H571" t="s">
        <v>22</v>
      </c>
      <c r="I571" t="s">
        <v>315</v>
      </c>
      <c r="J571" t="s">
        <v>316</v>
      </c>
      <c r="K571" t="s">
        <v>24</v>
      </c>
      <c r="L571" t="s">
        <v>25</v>
      </c>
      <c r="M571">
        <v>0</v>
      </c>
      <c r="N571">
        <v>0</v>
      </c>
      <c r="O571">
        <v>0</v>
      </c>
      <c r="P571">
        <v>429577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429577</v>
      </c>
      <c r="Z571">
        <f t="shared" si="20"/>
        <v>0</v>
      </c>
      <c r="AA571">
        <f t="shared" si="21"/>
        <v>429577</v>
      </c>
    </row>
    <row r="572" spans="1:27" x14ac:dyDescent="0.35">
      <c r="A572" t="s">
        <v>19</v>
      </c>
      <c r="C572">
        <v>107001</v>
      </c>
      <c r="D572" t="s">
        <v>20</v>
      </c>
      <c r="E572" t="s">
        <v>4</v>
      </c>
      <c r="F572" t="s">
        <v>298</v>
      </c>
      <c r="G572">
        <v>2025</v>
      </c>
      <c r="H572" t="s">
        <v>22</v>
      </c>
      <c r="I572" t="s">
        <v>299</v>
      </c>
      <c r="J572" t="s">
        <v>300</v>
      </c>
      <c r="K572" t="s">
        <v>301</v>
      </c>
      <c r="L572" t="s">
        <v>25</v>
      </c>
      <c r="M572">
        <v>0</v>
      </c>
      <c r="N572">
        <v>0</v>
      </c>
      <c r="O572">
        <v>0</v>
      </c>
      <c r="P572">
        <v>452854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452854</v>
      </c>
      <c r="Z572">
        <f t="shared" si="20"/>
        <v>0</v>
      </c>
      <c r="AA572">
        <f t="shared" si="21"/>
        <v>452854</v>
      </c>
    </row>
    <row r="573" spans="1:27" x14ac:dyDescent="0.35">
      <c r="A573" t="s">
        <v>19</v>
      </c>
      <c r="C573">
        <v>107001</v>
      </c>
      <c r="D573" t="s">
        <v>20</v>
      </c>
      <c r="E573" t="s">
        <v>4</v>
      </c>
      <c r="F573" t="s">
        <v>105</v>
      </c>
      <c r="G573">
        <v>2024</v>
      </c>
      <c r="H573" t="s">
        <v>22</v>
      </c>
      <c r="I573" t="s">
        <v>320</v>
      </c>
      <c r="J573" t="s">
        <v>804</v>
      </c>
      <c r="K573" t="s">
        <v>26</v>
      </c>
      <c r="L573" t="s">
        <v>25</v>
      </c>
      <c r="M573">
        <v>0</v>
      </c>
      <c r="N573">
        <v>0</v>
      </c>
      <c r="O573">
        <v>0</v>
      </c>
      <c r="P573">
        <v>461114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461114</v>
      </c>
      <c r="Z573">
        <f t="shared" si="20"/>
        <v>0</v>
      </c>
      <c r="AA573">
        <f t="shared" si="21"/>
        <v>461114</v>
      </c>
    </row>
    <row r="574" spans="1:27" x14ac:dyDescent="0.35">
      <c r="A574" t="s">
        <v>19</v>
      </c>
      <c r="C574">
        <v>107001</v>
      </c>
      <c r="D574" t="s">
        <v>20</v>
      </c>
      <c r="E574" t="s">
        <v>4</v>
      </c>
      <c r="F574" t="s">
        <v>105</v>
      </c>
      <c r="G574">
        <v>2022</v>
      </c>
      <c r="H574" t="s">
        <v>22</v>
      </c>
      <c r="I574" t="s">
        <v>321</v>
      </c>
      <c r="J574" t="s">
        <v>232</v>
      </c>
      <c r="K574" t="s">
        <v>26</v>
      </c>
      <c r="L574" t="s">
        <v>25</v>
      </c>
      <c r="M574">
        <v>0</v>
      </c>
      <c r="N574">
        <v>0</v>
      </c>
      <c r="O574">
        <v>0</v>
      </c>
      <c r="P574">
        <v>591170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591170</v>
      </c>
      <c r="Z574">
        <f t="shared" si="20"/>
        <v>0</v>
      </c>
      <c r="AA574">
        <f t="shared" si="21"/>
        <v>591170</v>
      </c>
    </row>
    <row r="575" spans="1:27" x14ac:dyDescent="0.35">
      <c r="A575" t="s">
        <v>19</v>
      </c>
      <c r="C575">
        <v>107001</v>
      </c>
      <c r="D575" t="s">
        <v>20</v>
      </c>
      <c r="E575" t="s">
        <v>4</v>
      </c>
      <c r="F575" t="s">
        <v>105</v>
      </c>
      <c r="G575">
        <v>2024</v>
      </c>
      <c r="H575" t="s">
        <v>22</v>
      </c>
      <c r="I575" t="s">
        <v>202</v>
      </c>
      <c r="J575" t="s">
        <v>203</v>
      </c>
      <c r="K575" t="s">
        <v>26</v>
      </c>
      <c r="L575" t="s">
        <v>25</v>
      </c>
      <c r="M575">
        <v>0</v>
      </c>
      <c r="N575">
        <v>0</v>
      </c>
      <c r="O575">
        <v>0</v>
      </c>
      <c r="P575">
        <v>692576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692576</v>
      </c>
      <c r="Z575">
        <f t="shared" si="20"/>
        <v>0</v>
      </c>
      <c r="AA575">
        <f t="shared" si="21"/>
        <v>692576</v>
      </c>
    </row>
    <row r="576" spans="1:27" x14ac:dyDescent="0.35">
      <c r="A576" t="s">
        <v>19</v>
      </c>
      <c r="C576">
        <v>107001</v>
      </c>
      <c r="D576" t="s">
        <v>20</v>
      </c>
      <c r="E576" t="s">
        <v>4</v>
      </c>
      <c r="F576" t="s">
        <v>105</v>
      </c>
      <c r="G576">
        <v>2023</v>
      </c>
      <c r="H576" t="s">
        <v>22</v>
      </c>
      <c r="I576" t="s">
        <v>321</v>
      </c>
      <c r="J576" t="s">
        <v>232</v>
      </c>
      <c r="K576" t="s">
        <v>26</v>
      </c>
      <c r="L576" t="s">
        <v>25</v>
      </c>
      <c r="M576">
        <v>0</v>
      </c>
      <c r="N576">
        <v>0</v>
      </c>
      <c r="O576">
        <v>0</v>
      </c>
      <c r="P576">
        <v>707576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707576</v>
      </c>
      <c r="Z576">
        <f t="shared" si="20"/>
        <v>0</v>
      </c>
      <c r="AA576">
        <f t="shared" si="21"/>
        <v>707576</v>
      </c>
    </row>
    <row r="577" spans="1:27" x14ac:dyDescent="0.35">
      <c r="A577" t="s">
        <v>19</v>
      </c>
      <c r="C577">
        <v>107001</v>
      </c>
      <c r="D577" t="s">
        <v>20</v>
      </c>
      <c r="E577" t="s">
        <v>4</v>
      </c>
      <c r="F577" t="s">
        <v>105</v>
      </c>
      <c r="G577">
        <v>2021</v>
      </c>
      <c r="H577" t="s">
        <v>22</v>
      </c>
      <c r="I577" t="s">
        <v>322</v>
      </c>
      <c r="J577" t="s">
        <v>323</v>
      </c>
      <c r="K577" t="s">
        <v>26</v>
      </c>
      <c r="L577" t="s">
        <v>25</v>
      </c>
      <c r="M577">
        <v>0</v>
      </c>
      <c r="N577">
        <v>0</v>
      </c>
      <c r="O577">
        <v>0</v>
      </c>
      <c r="P577">
        <v>720614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720614</v>
      </c>
      <c r="Z577">
        <f t="shared" si="20"/>
        <v>0</v>
      </c>
      <c r="AA577">
        <f t="shared" si="21"/>
        <v>720614</v>
      </c>
    </row>
    <row r="578" spans="1:27" x14ac:dyDescent="0.35">
      <c r="A578" t="s">
        <v>19</v>
      </c>
      <c r="C578">
        <v>107001</v>
      </c>
      <c r="D578" t="s">
        <v>20</v>
      </c>
      <c r="E578" t="s">
        <v>4</v>
      </c>
      <c r="F578" t="s">
        <v>105</v>
      </c>
      <c r="G578">
        <v>2023</v>
      </c>
      <c r="H578" t="s">
        <v>22</v>
      </c>
      <c r="I578" t="s">
        <v>324</v>
      </c>
      <c r="J578" t="s">
        <v>325</v>
      </c>
      <c r="K578" t="s">
        <v>26</v>
      </c>
      <c r="L578" t="s">
        <v>25</v>
      </c>
      <c r="M578">
        <v>0</v>
      </c>
      <c r="N578">
        <v>0</v>
      </c>
      <c r="O578">
        <v>0</v>
      </c>
      <c r="P578">
        <v>800050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800050</v>
      </c>
      <c r="Z578">
        <f t="shared" si="20"/>
        <v>0</v>
      </c>
      <c r="AA578">
        <f t="shared" si="21"/>
        <v>800050</v>
      </c>
    </row>
    <row r="579" spans="1:27" x14ac:dyDescent="0.35">
      <c r="A579" t="s">
        <v>19</v>
      </c>
      <c r="C579">
        <v>107001</v>
      </c>
      <c r="D579" t="s">
        <v>20</v>
      </c>
      <c r="E579" t="s">
        <v>4</v>
      </c>
      <c r="F579" t="s">
        <v>105</v>
      </c>
      <c r="G579">
        <v>2022</v>
      </c>
      <c r="H579" t="s">
        <v>22</v>
      </c>
      <c r="I579" t="s">
        <v>326</v>
      </c>
      <c r="J579" t="s">
        <v>327</v>
      </c>
      <c r="K579" t="s">
        <v>26</v>
      </c>
      <c r="L579" t="s">
        <v>25</v>
      </c>
      <c r="M579">
        <v>0</v>
      </c>
      <c r="N579">
        <v>0</v>
      </c>
      <c r="O579">
        <v>0</v>
      </c>
      <c r="P579">
        <v>814623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814623</v>
      </c>
      <c r="Z579">
        <f t="shared" si="20"/>
        <v>0</v>
      </c>
      <c r="AA579">
        <f t="shared" si="21"/>
        <v>814623</v>
      </c>
    </row>
    <row r="580" spans="1:27" x14ac:dyDescent="0.35">
      <c r="A580" t="s">
        <v>19</v>
      </c>
      <c r="C580">
        <v>107001</v>
      </c>
      <c r="D580" t="s">
        <v>20</v>
      </c>
      <c r="E580" t="s">
        <v>4</v>
      </c>
      <c r="F580" t="s">
        <v>105</v>
      </c>
      <c r="G580">
        <v>2024</v>
      </c>
      <c r="H580" t="s">
        <v>22</v>
      </c>
      <c r="I580" t="s">
        <v>200</v>
      </c>
      <c r="J580" t="s">
        <v>201</v>
      </c>
      <c r="K580" t="s">
        <v>26</v>
      </c>
      <c r="L580" t="s">
        <v>25</v>
      </c>
      <c r="M580">
        <v>0</v>
      </c>
      <c r="N580">
        <v>0</v>
      </c>
      <c r="O580">
        <v>0</v>
      </c>
      <c r="P580">
        <v>820882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820882</v>
      </c>
      <c r="Z580">
        <f t="shared" si="20"/>
        <v>0</v>
      </c>
      <c r="AA580">
        <f t="shared" si="21"/>
        <v>820882</v>
      </c>
    </row>
    <row r="581" spans="1:27" x14ac:dyDescent="0.35">
      <c r="A581" t="s">
        <v>19</v>
      </c>
      <c r="C581">
        <v>107001</v>
      </c>
      <c r="D581" t="s">
        <v>20</v>
      </c>
      <c r="E581" t="s">
        <v>4</v>
      </c>
      <c r="F581" t="s">
        <v>105</v>
      </c>
      <c r="G581">
        <v>2022</v>
      </c>
      <c r="H581" t="s">
        <v>22</v>
      </c>
      <c r="I581" t="s">
        <v>121</v>
      </c>
      <c r="J581" t="s">
        <v>122</v>
      </c>
      <c r="K581" t="s">
        <v>26</v>
      </c>
      <c r="L581" t="s">
        <v>25</v>
      </c>
      <c r="M581">
        <v>0</v>
      </c>
      <c r="N581">
        <v>0</v>
      </c>
      <c r="O581">
        <v>0</v>
      </c>
      <c r="P581">
        <v>1013434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1013434</v>
      </c>
      <c r="Z581">
        <f t="shared" si="20"/>
        <v>0</v>
      </c>
      <c r="AA581">
        <f t="shared" si="21"/>
        <v>1013434</v>
      </c>
    </row>
    <row r="582" spans="1:27" x14ac:dyDescent="0.35">
      <c r="A582" t="s">
        <v>19</v>
      </c>
      <c r="C582">
        <v>107001</v>
      </c>
      <c r="D582" t="s">
        <v>20</v>
      </c>
      <c r="E582" t="s">
        <v>4</v>
      </c>
      <c r="F582" t="s">
        <v>105</v>
      </c>
      <c r="G582">
        <v>2024</v>
      </c>
      <c r="H582" t="s">
        <v>22</v>
      </c>
      <c r="I582" t="s">
        <v>328</v>
      </c>
      <c r="J582" t="s">
        <v>329</v>
      </c>
      <c r="K582" t="s">
        <v>26</v>
      </c>
      <c r="L582" t="s">
        <v>25</v>
      </c>
      <c r="M582">
        <v>0</v>
      </c>
      <c r="N582">
        <v>0</v>
      </c>
      <c r="O582">
        <v>0</v>
      </c>
      <c r="P582">
        <v>1077340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1077340</v>
      </c>
      <c r="Z582">
        <f t="shared" si="20"/>
        <v>0</v>
      </c>
      <c r="AA582">
        <f t="shared" si="21"/>
        <v>1077340</v>
      </c>
    </row>
    <row r="583" spans="1:27" x14ac:dyDescent="0.35">
      <c r="A583" t="s">
        <v>19</v>
      </c>
      <c r="C583">
        <v>107001</v>
      </c>
      <c r="D583" t="s">
        <v>20</v>
      </c>
      <c r="E583" t="s">
        <v>4</v>
      </c>
      <c r="F583" t="s">
        <v>105</v>
      </c>
      <c r="G583">
        <v>2023</v>
      </c>
      <c r="H583" t="s">
        <v>22</v>
      </c>
      <c r="I583" t="s">
        <v>330</v>
      </c>
      <c r="J583" t="s">
        <v>331</v>
      </c>
      <c r="K583" t="s">
        <v>26</v>
      </c>
      <c r="L583" t="s">
        <v>25</v>
      </c>
      <c r="M583">
        <v>0</v>
      </c>
      <c r="N583">
        <v>0</v>
      </c>
      <c r="O583">
        <v>0</v>
      </c>
      <c r="P583">
        <v>1160967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1160967</v>
      </c>
      <c r="Z583">
        <f t="shared" si="20"/>
        <v>0</v>
      </c>
      <c r="AA583">
        <f t="shared" si="21"/>
        <v>1160967</v>
      </c>
    </row>
    <row r="584" spans="1:27" x14ac:dyDescent="0.35">
      <c r="A584" t="s">
        <v>19</v>
      </c>
      <c r="C584">
        <v>107001</v>
      </c>
      <c r="D584" t="s">
        <v>20</v>
      </c>
      <c r="E584" t="s">
        <v>4</v>
      </c>
      <c r="F584" t="s">
        <v>105</v>
      </c>
      <c r="G584">
        <v>2022</v>
      </c>
      <c r="H584" t="s">
        <v>22</v>
      </c>
      <c r="I584" t="s">
        <v>332</v>
      </c>
      <c r="J584" t="s">
        <v>333</v>
      </c>
      <c r="K584" t="s">
        <v>26</v>
      </c>
      <c r="L584" t="s">
        <v>25</v>
      </c>
      <c r="M584">
        <v>0</v>
      </c>
      <c r="N584">
        <v>0</v>
      </c>
      <c r="O584">
        <v>0</v>
      </c>
      <c r="P584">
        <v>1187636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1187636</v>
      </c>
      <c r="Z584">
        <f t="shared" si="20"/>
        <v>0</v>
      </c>
      <c r="AA584">
        <f t="shared" si="21"/>
        <v>1187636</v>
      </c>
    </row>
    <row r="585" spans="1:27" x14ac:dyDescent="0.35">
      <c r="A585" t="s">
        <v>19</v>
      </c>
      <c r="C585">
        <v>107001</v>
      </c>
      <c r="D585" t="s">
        <v>20</v>
      </c>
      <c r="E585" t="s">
        <v>4</v>
      </c>
      <c r="F585" t="s">
        <v>105</v>
      </c>
      <c r="G585">
        <v>2023</v>
      </c>
      <c r="H585" t="s">
        <v>22</v>
      </c>
      <c r="I585" t="s">
        <v>184</v>
      </c>
      <c r="J585" t="s">
        <v>185</v>
      </c>
      <c r="K585" t="s">
        <v>26</v>
      </c>
      <c r="L585" t="s">
        <v>25</v>
      </c>
      <c r="M585">
        <v>0</v>
      </c>
      <c r="N585">
        <v>0</v>
      </c>
      <c r="O585">
        <v>0</v>
      </c>
      <c r="P585">
        <v>1233293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1233293</v>
      </c>
      <c r="Z585">
        <f t="shared" si="20"/>
        <v>0</v>
      </c>
      <c r="AA585">
        <f t="shared" si="21"/>
        <v>1233293</v>
      </c>
    </row>
    <row r="586" spans="1:27" x14ac:dyDescent="0.35">
      <c r="A586" t="s">
        <v>19</v>
      </c>
      <c r="C586">
        <v>107001</v>
      </c>
      <c r="D586" t="s">
        <v>20</v>
      </c>
      <c r="E586" t="s">
        <v>4</v>
      </c>
      <c r="F586" t="s">
        <v>105</v>
      </c>
      <c r="G586">
        <v>2024</v>
      </c>
      <c r="H586" t="s">
        <v>22</v>
      </c>
      <c r="I586" t="s">
        <v>334</v>
      </c>
      <c r="J586" t="s">
        <v>335</v>
      </c>
      <c r="K586" t="s">
        <v>26</v>
      </c>
      <c r="L586" t="s">
        <v>25</v>
      </c>
      <c r="M586">
        <v>0</v>
      </c>
      <c r="N586">
        <v>0</v>
      </c>
      <c r="O586">
        <v>0</v>
      </c>
      <c r="P586">
        <v>1267257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1267257</v>
      </c>
      <c r="Z586">
        <f t="shared" si="20"/>
        <v>0</v>
      </c>
      <c r="AA586">
        <f t="shared" si="21"/>
        <v>1267257</v>
      </c>
    </row>
    <row r="587" spans="1:27" x14ac:dyDescent="0.35">
      <c r="A587" t="s">
        <v>19</v>
      </c>
      <c r="C587">
        <v>107001</v>
      </c>
      <c r="D587" t="s">
        <v>20</v>
      </c>
      <c r="E587" t="s">
        <v>4</v>
      </c>
      <c r="F587" t="s">
        <v>105</v>
      </c>
      <c r="G587">
        <v>2025</v>
      </c>
      <c r="H587" t="s">
        <v>22</v>
      </c>
      <c r="I587" t="s">
        <v>336</v>
      </c>
      <c r="J587" t="s">
        <v>851</v>
      </c>
      <c r="K587" t="s">
        <v>24</v>
      </c>
      <c r="L587" t="s">
        <v>25</v>
      </c>
      <c r="M587">
        <v>0</v>
      </c>
      <c r="N587">
        <v>0</v>
      </c>
      <c r="O587">
        <v>0</v>
      </c>
      <c r="P587">
        <v>1810957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1810957</v>
      </c>
      <c r="Z587">
        <f t="shared" si="20"/>
        <v>0</v>
      </c>
      <c r="AA587">
        <f t="shared" si="21"/>
        <v>1810957</v>
      </c>
    </row>
    <row r="588" spans="1:27" x14ac:dyDescent="0.35">
      <c r="A588" t="s">
        <v>19</v>
      </c>
      <c r="C588">
        <v>107001</v>
      </c>
      <c r="D588" t="s">
        <v>20</v>
      </c>
      <c r="E588" t="s">
        <v>4</v>
      </c>
      <c r="F588" t="s">
        <v>105</v>
      </c>
      <c r="G588">
        <v>2022</v>
      </c>
      <c r="H588" t="s">
        <v>22</v>
      </c>
      <c r="I588" t="s">
        <v>337</v>
      </c>
      <c r="J588" t="s">
        <v>832</v>
      </c>
      <c r="K588" t="s">
        <v>26</v>
      </c>
      <c r="L588" t="s">
        <v>25</v>
      </c>
      <c r="M588">
        <v>0</v>
      </c>
      <c r="N588">
        <v>0</v>
      </c>
      <c r="O588">
        <v>0</v>
      </c>
      <c r="P588">
        <v>1815139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1815139</v>
      </c>
      <c r="Z588">
        <f t="shared" si="20"/>
        <v>0</v>
      </c>
      <c r="AA588">
        <f t="shared" si="21"/>
        <v>1815139</v>
      </c>
    </row>
    <row r="589" spans="1:27" x14ac:dyDescent="0.35">
      <c r="A589" t="s">
        <v>19</v>
      </c>
      <c r="C589">
        <v>107001</v>
      </c>
      <c r="D589" t="s">
        <v>20</v>
      </c>
      <c r="E589" t="s">
        <v>4</v>
      </c>
      <c r="F589" t="s">
        <v>105</v>
      </c>
      <c r="G589">
        <v>2024</v>
      </c>
      <c r="H589" t="s">
        <v>22</v>
      </c>
      <c r="I589" t="s">
        <v>204</v>
      </c>
      <c r="J589" t="s">
        <v>205</v>
      </c>
      <c r="K589" t="s">
        <v>26</v>
      </c>
      <c r="L589" t="s">
        <v>25</v>
      </c>
      <c r="M589">
        <v>0</v>
      </c>
      <c r="N589">
        <v>0</v>
      </c>
      <c r="O589">
        <v>0</v>
      </c>
      <c r="P589">
        <v>1991157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1991157</v>
      </c>
      <c r="Z589">
        <f t="shared" si="20"/>
        <v>0</v>
      </c>
      <c r="AA589">
        <f t="shared" si="21"/>
        <v>1991157</v>
      </c>
    </row>
    <row r="590" spans="1:27" x14ac:dyDescent="0.35">
      <c r="A590" t="s">
        <v>19</v>
      </c>
      <c r="C590">
        <v>107001</v>
      </c>
      <c r="D590" t="s">
        <v>20</v>
      </c>
      <c r="E590" t="s">
        <v>4</v>
      </c>
      <c r="F590" t="s">
        <v>105</v>
      </c>
      <c r="G590">
        <v>2023</v>
      </c>
      <c r="H590" t="s">
        <v>22</v>
      </c>
      <c r="I590" t="s">
        <v>177</v>
      </c>
      <c r="J590" t="s">
        <v>178</v>
      </c>
      <c r="K590" t="s">
        <v>26</v>
      </c>
      <c r="L590" t="s">
        <v>25</v>
      </c>
      <c r="M590">
        <v>0</v>
      </c>
      <c r="N590">
        <v>0</v>
      </c>
      <c r="O590">
        <v>0</v>
      </c>
      <c r="P590">
        <v>2519586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2519586</v>
      </c>
      <c r="Z590">
        <f t="shared" si="20"/>
        <v>0</v>
      </c>
      <c r="AA590">
        <f t="shared" si="21"/>
        <v>2519586</v>
      </c>
    </row>
    <row r="591" spans="1:27" x14ac:dyDescent="0.35">
      <c r="A591" t="s">
        <v>19</v>
      </c>
      <c r="C591">
        <v>107001</v>
      </c>
      <c r="D591" t="s">
        <v>20</v>
      </c>
      <c r="E591" t="s">
        <v>4</v>
      </c>
      <c r="F591" t="s">
        <v>105</v>
      </c>
      <c r="G591">
        <v>2023</v>
      </c>
      <c r="H591" t="s">
        <v>22</v>
      </c>
      <c r="I591" t="s">
        <v>179</v>
      </c>
      <c r="J591" t="s">
        <v>827</v>
      </c>
      <c r="K591" t="s">
        <v>26</v>
      </c>
      <c r="L591" t="s">
        <v>25</v>
      </c>
      <c r="M591">
        <v>0</v>
      </c>
      <c r="N591">
        <v>0</v>
      </c>
      <c r="O591">
        <v>0</v>
      </c>
      <c r="P591">
        <v>4931784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4931784</v>
      </c>
      <c r="Z591">
        <f t="shared" si="20"/>
        <v>0</v>
      </c>
      <c r="AA591">
        <f t="shared" si="21"/>
        <v>4931784</v>
      </c>
    </row>
    <row r="592" spans="1:27" x14ac:dyDescent="0.35">
      <c r="A592" t="s">
        <v>19</v>
      </c>
      <c r="C592">
        <v>107001</v>
      </c>
      <c r="D592" t="s">
        <v>20</v>
      </c>
      <c r="E592" t="s">
        <v>4</v>
      </c>
      <c r="F592" t="s">
        <v>105</v>
      </c>
      <c r="G592">
        <v>2024</v>
      </c>
      <c r="H592" t="s">
        <v>22</v>
      </c>
      <c r="I592" t="s">
        <v>153</v>
      </c>
      <c r="J592" t="s">
        <v>154</v>
      </c>
      <c r="K592" t="s">
        <v>155</v>
      </c>
      <c r="L592" t="s">
        <v>25</v>
      </c>
      <c r="M592">
        <v>0</v>
      </c>
      <c r="N592">
        <v>0</v>
      </c>
      <c r="O592">
        <v>22520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22520</v>
      </c>
      <c r="Z592">
        <f t="shared" si="20"/>
        <v>0</v>
      </c>
      <c r="AA592">
        <f t="shared" si="21"/>
        <v>22520</v>
      </c>
    </row>
    <row r="593" spans="1:27" x14ac:dyDescent="0.35">
      <c r="A593" t="s">
        <v>19</v>
      </c>
      <c r="C593">
        <v>107001</v>
      </c>
      <c r="D593" t="s">
        <v>20</v>
      </c>
      <c r="E593" t="s">
        <v>4</v>
      </c>
      <c r="F593" t="s">
        <v>105</v>
      </c>
      <c r="G593">
        <v>2024</v>
      </c>
      <c r="H593" t="s">
        <v>22</v>
      </c>
      <c r="I593" t="s">
        <v>153</v>
      </c>
      <c r="J593" t="s">
        <v>154</v>
      </c>
      <c r="K593" t="s">
        <v>24</v>
      </c>
      <c r="L593" t="s">
        <v>25</v>
      </c>
      <c r="M593">
        <v>0</v>
      </c>
      <c r="N593">
        <v>0</v>
      </c>
      <c r="O593">
        <v>24776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24776</v>
      </c>
      <c r="Z593">
        <f t="shared" si="20"/>
        <v>0</v>
      </c>
      <c r="AA593">
        <f t="shared" si="21"/>
        <v>24776</v>
      </c>
    </row>
    <row r="594" spans="1:27" x14ac:dyDescent="0.35">
      <c r="A594" t="s">
        <v>19</v>
      </c>
      <c r="C594">
        <v>107001</v>
      </c>
      <c r="D594" t="s">
        <v>20</v>
      </c>
      <c r="E594" t="s">
        <v>4</v>
      </c>
      <c r="F594" t="s">
        <v>105</v>
      </c>
      <c r="G594">
        <v>2021</v>
      </c>
      <c r="H594" t="s">
        <v>22</v>
      </c>
      <c r="I594" t="s">
        <v>192</v>
      </c>
      <c r="J594" t="s">
        <v>193</v>
      </c>
      <c r="K594" t="s">
        <v>24</v>
      </c>
      <c r="L594" t="s">
        <v>25</v>
      </c>
      <c r="M594">
        <v>0</v>
      </c>
      <c r="N594">
        <v>0</v>
      </c>
      <c r="O594">
        <v>295602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295602</v>
      </c>
      <c r="Z594">
        <f t="shared" si="20"/>
        <v>0</v>
      </c>
      <c r="AA594">
        <f t="shared" si="21"/>
        <v>295602</v>
      </c>
    </row>
    <row r="595" spans="1:27" x14ac:dyDescent="0.35">
      <c r="A595" t="s">
        <v>19</v>
      </c>
      <c r="C595">
        <v>107001</v>
      </c>
      <c r="D595" t="s">
        <v>20</v>
      </c>
      <c r="E595" t="s">
        <v>4</v>
      </c>
      <c r="F595" t="s">
        <v>105</v>
      </c>
      <c r="G595">
        <v>2023</v>
      </c>
      <c r="H595" t="s">
        <v>22</v>
      </c>
      <c r="I595" t="s">
        <v>338</v>
      </c>
      <c r="J595" t="s">
        <v>339</v>
      </c>
      <c r="K595" t="s">
        <v>26</v>
      </c>
      <c r="L595" t="s">
        <v>25</v>
      </c>
      <c r="M595">
        <v>0</v>
      </c>
      <c r="N595">
        <v>0</v>
      </c>
      <c r="O595">
        <v>591170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591170</v>
      </c>
      <c r="Z595">
        <f t="shared" si="20"/>
        <v>0</v>
      </c>
      <c r="AA595">
        <f t="shared" si="21"/>
        <v>591170</v>
      </c>
    </row>
    <row r="596" spans="1:27" x14ac:dyDescent="0.35">
      <c r="A596" t="s">
        <v>19</v>
      </c>
      <c r="C596">
        <v>107001</v>
      </c>
      <c r="D596" t="s">
        <v>20</v>
      </c>
      <c r="E596" t="s">
        <v>4</v>
      </c>
      <c r="F596" t="s">
        <v>105</v>
      </c>
      <c r="G596">
        <v>2022</v>
      </c>
      <c r="H596" t="s">
        <v>22</v>
      </c>
      <c r="I596" t="s">
        <v>123</v>
      </c>
      <c r="J596" t="s">
        <v>124</v>
      </c>
      <c r="K596" t="s">
        <v>26</v>
      </c>
      <c r="L596" t="s">
        <v>25</v>
      </c>
      <c r="M596">
        <v>0</v>
      </c>
      <c r="N596">
        <v>0</v>
      </c>
      <c r="O596">
        <v>602247</v>
      </c>
      <c r="P596">
        <v>1464723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2066970</v>
      </c>
      <c r="Z596">
        <f t="shared" si="20"/>
        <v>0</v>
      </c>
      <c r="AA596">
        <f t="shared" si="21"/>
        <v>2066970</v>
      </c>
    </row>
    <row r="597" spans="1:27" x14ac:dyDescent="0.35">
      <c r="A597" t="s">
        <v>19</v>
      </c>
      <c r="C597">
        <v>107001</v>
      </c>
      <c r="D597" t="s">
        <v>20</v>
      </c>
      <c r="E597" t="s">
        <v>4</v>
      </c>
      <c r="F597" t="s">
        <v>21</v>
      </c>
      <c r="G597">
        <v>2021</v>
      </c>
      <c r="H597" t="s">
        <v>22</v>
      </c>
      <c r="I597">
        <v>165000</v>
      </c>
      <c r="J597" t="s">
        <v>340</v>
      </c>
      <c r="K597" t="s">
        <v>26</v>
      </c>
      <c r="L597" t="s">
        <v>25</v>
      </c>
      <c r="M597">
        <v>0</v>
      </c>
      <c r="N597">
        <v>0</v>
      </c>
      <c r="O597">
        <v>722572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722572</v>
      </c>
      <c r="Z597">
        <f t="shared" si="20"/>
        <v>722572</v>
      </c>
      <c r="AA597">
        <f t="shared" si="21"/>
        <v>0</v>
      </c>
    </row>
    <row r="598" spans="1:27" x14ac:dyDescent="0.35">
      <c r="A598" t="s">
        <v>19</v>
      </c>
      <c r="C598">
        <v>107001</v>
      </c>
      <c r="D598" t="s">
        <v>20</v>
      </c>
      <c r="E598" t="s">
        <v>4</v>
      </c>
      <c r="F598" t="s">
        <v>105</v>
      </c>
      <c r="G598">
        <v>2024</v>
      </c>
      <c r="H598" t="s">
        <v>22</v>
      </c>
      <c r="I598" t="s">
        <v>341</v>
      </c>
      <c r="J598" t="s">
        <v>342</v>
      </c>
      <c r="K598" t="s">
        <v>24</v>
      </c>
      <c r="L598" t="s">
        <v>25</v>
      </c>
      <c r="M598">
        <v>0</v>
      </c>
      <c r="N598">
        <v>0</v>
      </c>
      <c r="O598">
        <v>760076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760076</v>
      </c>
      <c r="Z598">
        <f t="shared" si="20"/>
        <v>0</v>
      </c>
      <c r="AA598">
        <f t="shared" si="21"/>
        <v>760076</v>
      </c>
    </row>
    <row r="599" spans="1:27" x14ac:dyDescent="0.35">
      <c r="A599" t="s">
        <v>19</v>
      </c>
      <c r="C599">
        <v>108901</v>
      </c>
      <c r="D599" t="s">
        <v>343</v>
      </c>
      <c r="E599" t="s">
        <v>4</v>
      </c>
      <c r="F599" t="s">
        <v>21</v>
      </c>
      <c r="G599">
        <v>2021</v>
      </c>
      <c r="H599" t="s">
        <v>22</v>
      </c>
      <c r="I599">
        <v>135236</v>
      </c>
      <c r="J599" t="s">
        <v>692</v>
      </c>
      <c r="K599" t="s">
        <v>26</v>
      </c>
      <c r="L599" t="s">
        <v>25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51310</v>
      </c>
      <c r="W599">
        <v>0</v>
      </c>
      <c r="X599">
        <v>0</v>
      </c>
      <c r="Y599">
        <v>51310</v>
      </c>
      <c r="Z599">
        <f t="shared" si="20"/>
        <v>51310</v>
      </c>
      <c r="AA599">
        <f t="shared" si="21"/>
        <v>0</v>
      </c>
    </row>
    <row r="600" spans="1:27" x14ac:dyDescent="0.35">
      <c r="A600" t="s">
        <v>19</v>
      </c>
      <c r="C600">
        <v>108901</v>
      </c>
      <c r="D600" t="s">
        <v>343</v>
      </c>
      <c r="E600" t="s">
        <v>4</v>
      </c>
      <c r="F600" t="s">
        <v>21</v>
      </c>
      <c r="G600">
        <v>2021</v>
      </c>
      <c r="H600" t="s">
        <v>22</v>
      </c>
      <c r="I600">
        <v>153078</v>
      </c>
      <c r="J600" t="s">
        <v>36</v>
      </c>
      <c r="K600" t="s">
        <v>26</v>
      </c>
      <c r="L600" t="s">
        <v>25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51310</v>
      </c>
      <c r="X600">
        <v>0</v>
      </c>
      <c r="Y600">
        <v>51310</v>
      </c>
      <c r="Z600">
        <f t="shared" si="20"/>
        <v>51310</v>
      </c>
      <c r="AA600">
        <f t="shared" si="21"/>
        <v>0</v>
      </c>
    </row>
    <row r="601" spans="1:27" x14ac:dyDescent="0.35">
      <c r="A601" t="s">
        <v>19</v>
      </c>
      <c r="C601">
        <v>108901</v>
      </c>
      <c r="D601" t="s">
        <v>343</v>
      </c>
      <c r="E601" t="s">
        <v>4</v>
      </c>
      <c r="F601" t="s">
        <v>21</v>
      </c>
      <c r="G601">
        <v>2021</v>
      </c>
      <c r="H601" t="s">
        <v>22</v>
      </c>
      <c r="I601">
        <v>156964</v>
      </c>
      <c r="J601" t="s">
        <v>344</v>
      </c>
      <c r="K601" t="s">
        <v>24</v>
      </c>
      <c r="L601" t="s">
        <v>25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169323</v>
      </c>
      <c r="W601">
        <v>0</v>
      </c>
      <c r="X601">
        <v>0</v>
      </c>
      <c r="Y601">
        <v>169323</v>
      </c>
      <c r="Z601">
        <f t="shared" si="20"/>
        <v>169323</v>
      </c>
      <c r="AA601">
        <f t="shared" si="21"/>
        <v>0</v>
      </c>
    </row>
    <row r="602" spans="1:27" x14ac:dyDescent="0.35">
      <c r="A602" t="s">
        <v>19</v>
      </c>
      <c r="C602">
        <v>108901</v>
      </c>
      <c r="D602" t="s">
        <v>343</v>
      </c>
      <c r="E602" t="s">
        <v>4</v>
      </c>
      <c r="F602" t="s">
        <v>21</v>
      </c>
      <c r="G602">
        <v>2021</v>
      </c>
      <c r="H602" t="s">
        <v>22</v>
      </c>
      <c r="I602">
        <v>156978</v>
      </c>
      <c r="J602" t="s">
        <v>53</v>
      </c>
      <c r="K602" t="s">
        <v>26</v>
      </c>
      <c r="L602" t="s">
        <v>25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49258</v>
      </c>
      <c r="W602">
        <v>0</v>
      </c>
      <c r="X602">
        <v>0</v>
      </c>
      <c r="Y602">
        <v>49258</v>
      </c>
      <c r="Z602">
        <f t="shared" si="20"/>
        <v>49258</v>
      </c>
      <c r="AA602">
        <f t="shared" si="21"/>
        <v>0</v>
      </c>
    </row>
    <row r="603" spans="1:27" x14ac:dyDescent="0.35">
      <c r="A603" t="s">
        <v>19</v>
      </c>
      <c r="C603">
        <v>108901</v>
      </c>
      <c r="D603" t="s">
        <v>343</v>
      </c>
      <c r="E603" t="s">
        <v>4</v>
      </c>
      <c r="F603" t="s">
        <v>21</v>
      </c>
      <c r="G603">
        <v>2023</v>
      </c>
      <c r="H603" t="s">
        <v>22</v>
      </c>
      <c r="I603">
        <v>150039</v>
      </c>
      <c r="J603" t="s">
        <v>74</v>
      </c>
      <c r="K603" t="s">
        <v>26</v>
      </c>
      <c r="L603" t="s">
        <v>25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30786</v>
      </c>
      <c r="W603">
        <v>0</v>
      </c>
      <c r="X603">
        <v>0</v>
      </c>
      <c r="Y603">
        <v>30786</v>
      </c>
      <c r="Z603">
        <f t="shared" si="20"/>
        <v>30786</v>
      </c>
      <c r="AA603">
        <f t="shared" si="21"/>
        <v>0</v>
      </c>
    </row>
    <row r="604" spans="1:27" x14ac:dyDescent="0.35">
      <c r="A604" t="s">
        <v>19</v>
      </c>
      <c r="C604">
        <v>108901</v>
      </c>
      <c r="D604" t="s">
        <v>343</v>
      </c>
      <c r="E604" t="s">
        <v>4</v>
      </c>
      <c r="F604" t="s">
        <v>105</v>
      </c>
      <c r="G604">
        <v>2022</v>
      </c>
      <c r="H604" t="s">
        <v>22</v>
      </c>
      <c r="I604" t="s">
        <v>332</v>
      </c>
      <c r="J604" t="s">
        <v>333</v>
      </c>
      <c r="K604" t="s">
        <v>26</v>
      </c>
      <c r="L604" t="s">
        <v>25</v>
      </c>
      <c r="M604">
        <v>0</v>
      </c>
      <c r="N604">
        <v>0</v>
      </c>
      <c r="O604">
        <v>0</v>
      </c>
      <c r="P604">
        <v>82086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82086</v>
      </c>
      <c r="Z604">
        <f t="shared" si="20"/>
        <v>0</v>
      </c>
      <c r="AA604">
        <f t="shared" si="21"/>
        <v>82086</v>
      </c>
    </row>
    <row r="605" spans="1:27" x14ac:dyDescent="0.35">
      <c r="A605" t="s">
        <v>19</v>
      </c>
      <c r="C605">
        <v>108901</v>
      </c>
      <c r="D605" t="s">
        <v>343</v>
      </c>
      <c r="E605" t="s">
        <v>4</v>
      </c>
      <c r="F605" t="s">
        <v>21</v>
      </c>
      <c r="G605">
        <v>2021</v>
      </c>
      <c r="H605" t="s">
        <v>22</v>
      </c>
      <c r="I605">
        <v>165000</v>
      </c>
      <c r="J605" t="s">
        <v>340</v>
      </c>
      <c r="K605" t="s">
        <v>26</v>
      </c>
      <c r="L605" t="s">
        <v>25</v>
      </c>
      <c r="M605">
        <v>0</v>
      </c>
      <c r="N605">
        <v>0</v>
      </c>
      <c r="O605">
        <v>173428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173428</v>
      </c>
      <c r="Z605">
        <f t="shared" si="20"/>
        <v>173428</v>
      </c>
      <c r="AA605">
        <f t="shared" si="21"/>
        <v>0</v>
      </c>
    </row>
    <row r="606" spans="1:27" x14ac:dyDescent="0.35">
      <c r="A606" t="s">
        <v>19</v>
      </c>
      <c r="C606">
        <v>108901</v>
      </c>
      <c r="D606" t="s">
        <v>343</v>
      </c>
      <c r="E606" t="s">
        <v>4</v>
      </c>
      <c r="F606" t="s">
        <v>105</v>
      </c>
      <c r="G606">
        <v>2021</v>
      </c>
      <c r="H606" t="s">
        <v>22</v>
      </c>
      <c r="I606" t="s">
        <v>322</v>
      </c>
      <c r="J606" t="s">
        <v>323</v>
      </c>
      <c r="K606" t="s">
        <v>26</v>
      </c>
      <c r="L606" t="s">
        <v>25</v>
      </c>
      <c r="M606">
        <v>0</v>
      </c>
      <c r="N606">
        <v>0</v>
      </c>
      <c r="O606">
        <v>235388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235388</v>
      </c>
      <c r="Z606">
        <f t="shared" si="20"/>
        <v>0</v>
      </c>
      <c r="AA606">
        <f t="shared" si="21"/>
        <v>235388</v>
      </c>
    </row>
    <row r="607" spans="1:27" x14ac:dyDescent="0.35">
      <c r="A607" t="s">
        <v>19</v>
      </c>
      <c r="C607">
        <v>107001</v>
      </c>
      <c r="D607" t="s">
        <v>20</v>
      </c>
      <c r="E607" t="s">
        <v>4</v>
      </c>
      <c r="F607" t="s">
        <v>21</v>
      </c>
      <c r="G607">
        <v>2021</v>
      </c>
      <c r="H607" t="s">
        <v>22</v>
      </c>
      <c r="I607">
        <v>162459</v>
      </c>
      <c r="J607" t="s">
        <v>345</v>
      </c>
      <c r="K607" t="s">
        <v>24</v>
      </c>
      <c r="L607" t="s">
        <v>25</v>
      </c>
      <c r="M607">
        <v>0</v>
      </c>
      <c r="N607">
        <v>175000</v>
      </c>
      <c r="O607">
        <v>377277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552277</v>
      </c>
      <c r="Z607">
        <f t="shared" si="20"/>
        <v>552277</v>
      </c>
      <c r="AA607">
        <f t="shared" si="21"/>
        <v>0</v>
      </c>
    </row>
    <row r="608" spans="1:27" x14ac:dyDescent="0.35">
      <c r="A608" t="s">
        <v>19</v>
      </c>
      <c r="C608">
        <v>107001</v>
      </c>
      <c r="D608" t="s">
        <v>20</v>
      </c>
      <c r="E608" t="s">
        <v>4</v>
      </c>
      <c r="F608" t="s">
        <v>105</v>
      </c>
      <c r="G608">
        <v>2024</v>
      </c>
      <c r="H608" t="s">
        <v>22</v>
      </c>
      <c r="I608" t="s">
        <v>346</v>
      </c>
      <c r="J608" t="s">
        <v>347</v>
      </c>
      <c r="K608" t="s">
        <v>24</v>
      </c>
      <c r="L608" t="s">
        <v>25</v>
      </c>
      <c r="M608">
        <v>0</v>
      </c>
      <c r="N608">
        <v>190638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190638</v>
      </c>
      <c r="Z608">
        <f t="shared" si="20"/>
        <v>0</v>
      </c>
      <c r="AA608">
        <f t="shared" si="21"/>
        <v>190638</v>
      </c>
    </row>
    <row r="609" spans="1:27" x14ac:dyDescent="0.35">
      <c r="A609" t="s">
        <v>19</v>
      </c>
      <c r="C609">
        <v>107001</v>
      </c>
      <c r="D609" t="s">
        <v>20</v>
      </c>
      <c r="E609" t="s">
        <v>4</v>
      </c>
      <c r="F609" t="s">
        <v>105</v>
      </c>
      <c r="G609">
        <v>2023</v>
      </c>
      <c r="H609" t="s">
        <v>22</v>
      </c>
      <c r="I609" t="s">
        <v>147</v>
      </c>
      <c r="J609" t="s">
        <v>148</v>
      </c>
      <c r="K609" t="s">
        <v>24</v>
      </c>
      <c r="L609" t="s">
        <v>25</v>
      </c>
      <c r="M609">
        <v>0</v>
      </c>
      <c r="N609">
        <v>216528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216528</v>
      </c>
      <c r="Z609">
        <f t="shared" si="20"/>
        <v>0</v>
      </c>
      <c r="AA609">
        <f t="shared" si="21"/>
        <v>216528</v>
      </c>
    </row>
    <row r="610" spans="1:27" x14ac:dyDescent="0.35">
      <c r="A610" t="s">
        <v>19</v>
      </c>
      <c r="C610">
        <v>107001</v>
      </c>
      <c r="D610" t="s">
        <v>20</v>
      </c>
      <c r="E610" t="s">
        <v>4</v>
      </c>
      <c r="F610" t="s">
        <v>105</v>
      </c>
      <c r="G610">
        <v>2021</v>
      </c>
      <c r="H610" t="s">
        <v>22</v>
      </c>
      <c r="I610" t="s">
        <v>348</v>
      </c>
      <c r="J610" t="s">
        <v>349</v>
      </c>
      <c r="K610" t="s">
        <v>24</v>
      </c>
      <c r="L610" t="s">
        <v>25</v>
      </c>
      <c r="M610">
        <v>0</v>
      </c>
      <c r="N610">
        <v>249064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249064</v>
      </c>
      <c r="Z610">
        <f t="shared" si="20"/>
        <v>0</v>
      </c>
      <c r="AA610">
        <f t="shared" si="21"/>
        <v>249064</v>
      </c>
    </row>
    <row r="611" spans="1:27" x14ac:dyDescent="0.35">
      <c r="A611" t="s">
        <v>19</v>
      </c>
      <c r="C611">
        <v>107001</v>
      </c>
      <c r="D611" t="s">
        <v>20</v>
      </c>
      <c r="E611" t="s">
        <v>4</v>
      </c>
      <c r="F611" t="s">
        <v>105</v>
      </c>
      <c r="G611">
        <v>2021</v>
      </c>
      <c r="H611" t="s">
        <v>22</v>
      </c>
      <c r="I611" t="s">
        <v>350</v>
      </c>
      <c r="J611" t="s">
        <v>351</v>
      </c>
      <c r="K611" t="s">
        <v>24</v>
      </c>
      <c r="L611" t="s">
        <v>25</v>
      </c>
      <c r="M611">
        <v>0</v>
      </c>
      <c r="N611">
        <v>296370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296370</v>
      </c>
      <c r="Z611">
        <f t="shared" si="20"/>
        <v>0</v>
      </c>
      <c r="AA611">
        <f t="shared" si="21"/>
        <v>296370</v>
      </c>
    </row>
    <row r="612" spans="1:27" x14ac:dyDescent="0.35">
      <c r="A612" t="s">
        <v>19</v>
      </c>
      <c r="C612">
        <v>107001</v>
      </c>
      <c r="D612" t="s">
        <v>20</v>
      </c>
      <c r="E612" t="s">
        <v>4</v>
      </c>
      <c r="F612" t="s">
        <v>105</v>
      </c>
      <c r="G612">
        <v>2021</v>
      </c>
      <c r="H612" t="s">
        <v>22</v>
      </c>
      <c r="I612" t="s">
        <v>352</v>
      </c>
      <c r="J612" t="s">
        <v>353</v>
      </c>
      <c r="K612" t="s">
        <v>33</v>
      </c>
      <c r="L612" t="s">
        <v>25</v>
      </c>
      <c r="M612">
        <v>458</v>
      </c>
      <c r="N612">
        <v>458</v>
      </c>
      <c r="O612">
        <v>458</v>
      </c>
      <c r="P612">
        <v>458</v>
      </c>
      <c r="Q612">
        <v>458</v>
      </c>
      <c r="R612">
        <v>458</v>
      </c>
      <c r="S612">
        <v>458</v>
      </c>
      <c r="T612">
        <v>458</v>
      </c>
      <c r="U612">
        <v>458</v>
      </c>
      <c r="V612">
        <v>458</v>
      </c>
      <c r="W612">
        <v>458</v>
      </c>
      <c r="X612">
        <v>458</v>
      </c>
      <c r="Y612">
        <v>5500</v>
      </c>
      <c r="Z612">
        <f t="shared" si="20"/>
        <v>0</v>
      </c>
      <c r="AA612">
        <f t="shared" si="21"/>
        <v>5500</v>
      </c>
    </row>
    <row r="613" spans="1:27" x14ac:dyDescent="0.35">
      <c r="A613" t="s">
        <v>19</v>
      </c>
      <c r="C613">
        <v>108899</v>
      </c>
      <c r="D613" t="s">
        <v>354</v>
      </c>
      <c r="E613" t="s">
        <v>4</v>
      </c>
      <c r="F613" t="s">
        <v>105</v>
      </c>
      <c r="G613">
        <v>2021</v>
      </c>
      <c r="H613" t="s">
        <v>22</v>
      </c>
      <c r="I613" t="s">
        <v>355</v>
      </c>
      <c r="J613" t="s">
        <v>356</v>
      </c>
      <c r="K613" t="s">
        <v>301</v>
      </c>
      <c r="L613" t="s">
        <v>25</v>
      </c>
      <c r="M613">
        <v>4086</v>
      </c>
      <c r="N613">
        <v>4086</v>
      </c>
      <c r="O613">
        <v>4086</v>
      </c>
      <c r="P613">
        <v>4086</v>
      </c>
      <c r="Q613">
        <v>4086</v>
      </c>
      <c r="R613">
        <v>4086</v>
      </c>
      <c r="S613">
        <v>4086</v>
      </c>
      <c r="T613">
        <v>4086</v>
      </c>
      <c r="U613">
        <v>4086</v>
      </c>
      <c r="V613">
        <v>4086</v>
      </c>
      <c r="W613">
        <v>4086</v>
      </c>
      <c r="X613">
        <v>4086</v>
      </c>
      <c r="Y613">
        <v>49032</v>
      </c>
      <c r="Z613">
        <f t="shared" si="20"/>
        <v>0</v>
      </c>
      <c r="AA613">
        <f t="shared" si="21"/>
        <v>49032</v>
      </c>
    </row>
    <row r="614" spans="1:27" x14ac:dyDescent="0.35">
      <c r="A614" t="s">
        <v>19</v>
      </c>
      <c r="C614">
        <v>108899</v>
      </c>
      <c r="D614" t="s">
        <v>354</v>
      </c>
      <c r="E614" t="s">
        <v>4</v>
      </c>
      <c r="F614" t="s">
        <v>105</v>
      </c>
      <c r="G614">
        <v>2022</v>
      </c>
      <c r="H614" t="s">
        <v>22</v>
      </c>
      <c r="I614" t="s">
        <v>357</v>
      </c>
      <c r="J614" t="s">
        <v>358</v>
      </c>
      <c r="K614" t="s">
        <v>301</v>
      </c>
      <c r="L614" t="s">
        <v>25</v>
      </c>
      <c r="M614">
        <v>4086</v>
      </c>
      <c r="N614">
        <v>4086</v>
      </c>
      <c r="O614">
        <v>4086</v>
      </c>
      <c r="P614">
        <v>4086</v>
      </c>
      <c r="Q614">
        <v>4086</v>
      </c>
      <c r="R614">
        <v>4086</v>
      </c>
      <c r="S614">
        <v>4086</v>
      </c>
      <c r="T614">
        <v>4086</v>
      </c>
      <c r="U614">
        <v>4086</v>
      </c>
      <c r="V614">
        <v>4086</v>
      </c>
      <c r="W614">
        <v>4086</v>
      </c>
      <c r="X614">
        <v>4086</v>
      </c>
      <c r="Y614">
        <v>49032</v>
      </c>
      <c r="Z614">
        <f t="shared" si="20"/>
        <v>0</v>
      </c>
      <c r="AA614">
        <f t="shared" si="21"/>
        <v>49032</v>
      </c>
    </row>
    <row r="615" spans="1:27" x14ac:dyDescent="0.35">
      <c r="A615" t="s">
        <v>19</v>
      </c>
      <c r="C615">
        <v>108899</v>
      </c>
      <c r="D615" t="s">
        <v>354</v>
      </c>
      <c r="E615" t="s">
        <v>4</v>
      </c>
      <c r="F615" t="s">
        <v>105</v>
      </c>
      <c r="G615">
        <v>2023</v>
      </c>
      <c r="H615" t="s">
        <v>22</v>
      </c>
      <c r="I615" t="s">
        <v>359</v>
      </c>
      <c r="J615" t="s">
        <v>360</v>
      </c>
      <c r="K615" t="s">
        <v>301</v>
      </c>
      <c r="L615" t="s">
        <v>25</v>
      </c>
      <c r="M615">
        <v>4365</v>
      </c>
      <c r="N615">
        <v>4365</v>
      </c>
      <c r="O615">
        <v>4365</v>
      </c>
      <c r="P615">
        <v>4365</v>
      </c>
      <c r="Q615">
        <v>4365</v>
      </c>
      <c r="R615">
        <v>4365</v>
      </c>
      <c r="S615">
        <v>4365</v>
      </c>
      <c r="T615">
        <v>4365</v>
      </c>
      <c r="U615">
        <v>4365</v>
      </c>
      <c r="V615">
        <v>4365</v>
      </c>
      <c r="W615">
        <v>4365</v>
      </c>
      <c r="X615">
        <v>4365</v>
      </c>
      <c r="Y615">
        <v>52377</v>
      </c>
      <c r="Z615">
        <f t="shared" si="20"/>
        <v>0</v>
      </c>
      <c r="AA615">
        <f t="shared" si="21"/>
        <v>52377</v>
      </c>
    </row>
    <row r="616" spans="1:27" x14ac:dyDescent="0.35">
      <c r="A616" t="s">
        <v>19</v>
      </c>
      <c r="C616">
        <v>108899</v>
      </c>
      <c r="D616" t="s">
        <v>354</v>
      </c>
      <c r="E616" t="s">
        <v>4</v>
      </c>
      <c r="F616" t="s">
        <v>105</v>
      </c>
      <c r="G616">
        <v>2024</v>
      </c>
      <c r="H616" t="s">
        <v>22</v>
      </c>
      <c r="I616" t="s">
        <v>361</v>
      </c>
      <c r="J616" t="s">
        <v>362</v>
      </c>
      <c r="K616" t="s">
        <v>301</v>
      </c>
      <c r="L616" t="s">
        <v>25</v>
      </c>
      <c r="M616">
        <v>4365</v>
      </c>
      <c r="N616">
        <v>4365</v>
      </c>
      <c r="O616">
        <v>4365</v>
      </c>
      <c r="P616">
        <v>4365</v>
      </c>
      <c r="Q616">
        <v>4365</v>
      </c>
      <c r="R616">
        <v>4365</v>
      </c>
      <c r="S616">
        <v>4365</v>
      </c>
      <c r="T616">
        <v>4365</v>
      </c>
      <c r="U616">
        <v>4365</v>
      </c>
      <c r="V616">
        <v>4365</v>
      </c>
      <c r="W616">
        <v>4365</v>
      </c>
      <c r="X616">
        <v>4365</v>
      </c>
      <c r="Y616">
        <v>52377</v>
      </c>
      <c r="Z616">
        <f t="shared" si="20"/>
        <v>0</v>
      </c>
      <c r="AA616">
        <f t="shared" si="21"/>
        <v>52377</v>
      </c>
    </row>
    <row r="617" spans="1:27" x14ac:dyDescent="0.35">
      <c r="A617" t="s">
        <v>19</v>
      </c>
      <c r="C617">
        <v>108899</v>
      </c>
      <c r="D617" t="s">
        <v>354</v>
      </c>
      <c r="E617" t="s">
        <v>4</v>
      </c>
      <c r="F617" t="s">
        <v>105</v>
      </c>
      <c r="G617">
        <v>2025</v>
      </c>
      <c r="H617" t="s">
        <v>22</v>
      </c>
      <c r="I617" t="s">
        <v>363</v>
      </c>
      <c r="J617" t="s">
        <v>364</v>
      </c>
      <c r="K617" t="s">
        <v>301</v>
      </c>
      <c r="L617" t="s">
        <v>25</v>
      </c>
      <c r="M617">
        <v>4372</v>
      </c>
      <c r="N617">
        <v>4372</v>
      </c>
      <c r="O617">
        <v>4372</v>
      </c>
      <c r="P617">
        <v>4372</v>
      </c>
      <c r="Q617">
        <v>4372</v>
      </c>
      <c r="R617">
        <v>4372</v>
      </c>
      <c r="S617">
        <v>4372</v>
      </c>
      <c r="T617">
        <v>4372</v>
      </c>
      <c r="U617">
        <v>4372</v>
      </c>
      <c r="V617">
        <v>4372</v>
      </c>
      <c r="W617">
        <v>4372</v>
      </c>
      <c r="X617">
        <v>4372</v>
      </c>
      <c r="Y617">
        <v>52458</v>
      </c>
      <c r="Z617">
        <f t="shared" si="20"/>
        <v>0</v>
      </c>
      <c r="AA617">
        <f t="shared" si="21"/>
        <v>52458</v>
      </c>
    </row>
    <row r="618" spans="1:27" x14ac:dyDescent="0.35">
      <c r="A618" t="s">
        <v>19</v>
      </c>
      <c r="C618">
        <v>107001</v>
      </c>
      <c r="D618" t="s">
        <v>20</v>
      </c>
      <c r="E618" t="s">
        <v>4</v>
      </c>
      <c r="F618" t="s">
        <v>105</v>
      </c>
      <c r="G618">
        <v>2024</v>
      </c>
      <c r="H618" t="s">
        <v>22</v>
      </c>
      <c r="I618" t="s">
        <v>196</v>
      </c>
      <c r="J618" t="s">
        <v>197</v>
      </c>
      <c r="K618" t="s">
        <v>24</v>
      </c>
      <c r="L618" t="s">
        <v>25</v>
      </c>
      <c r="M618">
        <v>101343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101343</v>
      </c>
      <c r="Z618">
        <f t="shared" si="20"/>
        <v>0</v>
      </c>
      <c r="AA618">
        <f t="shared" si="21"/>
        <v>101343</v>
      </c>
    </row>
    <row r="619" spans="1:27" x14ac:dyDescent="0.35">
      <c r="A619" t="s">
        <v>19</v>
      </c>
      <c r="C619">
        <v>107001</v>
      </c>
      <c r="D619" t="s">
        <v>20</v>
      </c>
      <c r="E619" t="s">
        <v>4</v>
      </c>
      <c r="F619" t="s">
        <v>105</v>
      </c>
      <c r="G619">
        <v>2022</v>
      </c>
      <c r="H619" t="s">
        <v>22</v>
      </c>
      <c r="I619" t="s">
        <v>196</v>
      </c>
      <c r="J619" t="s">
        <v>197</v>
      </c>
      <c r="K619" t="s">
        <v>24</v>
      </c>
      <c r="L619" t="s">
        <v>25</v>
      </c>
      <c r="M619">
        <v>207404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207404</v>
      </c>
      <c r="Z619">
        <f t="shared" si="20"/>
        <v>0</v>
      </c>
      <c r="AA619">
        <f t="shared" si="21"/>
        <v>207404</v>
      </c>
    </row>
    <row r="620" spans="1:27" x14ac:dyDescent="0.35">
      <c r="A620" t="s">
        <v>19</v>
      </c>
      <c r="C620">
        <v>107001</v>
      </c>
      <c r="D620" t="s">
        <v>20</v>
      </c>
      <c r="E620" t="s">
        <v>4</v>
      </c>
      <c r="F620" t="s">
        <v>105</v>
      </c>
      <c r="G620">
        <v>2025</v>
      </c>
      <c r="H620" t="s">
        <v>22</v>
      </c>
      <c r="I620" t="s">
        <v>180</v>
      </c>
      <c r="J620" t="s">
        <v>181</v>
      </c>
      <c r="K620" t="s">
        <v>24</v>
      </c>
      <c r="L620" t="s">
        <v>25</v>
      </c>
      <c r="M620">
        <v>220761</v>
      </c>
      <c r="N620">
        <v>220761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441523</v>
      </c>
      <c r="Z620">
        <f t="shared" si="20"/>
        <v>0</v>
      </c>
      <c r="AA620">
        <f t="shared" si="21"/>
        <v>441523</v>
      </c>
    </row>
    <row r="621" spans="1:27" x14ac:dyDescent="0.35">
      <c r="A621" t="s">
        <v>19</v>
      </c>
      <c r="C621">
        <v>107001</v>
      </c>
      <c r="D621" t="s">
        <v>20</v>
      </c>
      <c r="E621" t="s">
        <v>4</v>
      </c>
      <c r="F621" t="s">
        <v>21</v>
      </c>
      <c r="G621">
        <v>2021</v>
      </c>
      <c r="H621" t="s">
        <v>22</v>
      </c>
      <c r="I621">
        <v>156990</v>
      </c>
      <c r="J621" t="s">
        <v>367</v>
      </c>
      <c r="K621" t="s">
        <v>24</v>
      </c>
      <c r="L621" t="s">
        <v>25</v>
      </c>
      <c r="M621">
        <v>506790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506790</v>
      </c>
      <c r="Z621">
        <f t="shared" ref="Z621:Z683" si="22">$Y621*IF($E621="Fixed",0.75,1)*IF(LEFT($F621,4)="0311",1,IF(LEFT($F621,4)="0301",0.403176412,0))</f>
        <v>506790</v>
      </c>
      <c r="AA621">
        <f t="shared" ref="AA621:AA683" si="23">$Y621*IF($E621="Fixed",0.75,1)*IF(LEFT($F621,4)="0311",0,IF(LEFT($F621,4)="0301",1-0.403176412,1))</f>
        <v>0</v>
      </c>
    </row>
    <row r="622" spans="1:27" x14ac:dyDescent="0.35">
      <c r="A622" t="s">
        <v>19</v>
      </c>
      <c r="C622">
        <v>107001</v>
      </c>
      <c r="D622" t="s">
        <v>20</v>
      </c>
      <c r="E622" t="s">
        <v>4</v>
      </c>
      <c r="F622" t="s">
        <v>105</v>
      </c>
      <c r="G622">
        <v>2021</v>
      </c>
      <c r="H622" t="s">
        <v>22</v>
      </c>
      <c r="I622" t="s">
        <v>368</v>
      </c>
      <c r="J622" t="s">
        <v>369</v>
      </c>
      <c r="K622" t="s">
        <v>26</v>
      </c>
      <c r="L622" t="s">
        <v>25</v>
      </c>
      <c r="M622">
        <v>570436</v>
      </c>
      <c r="N622">
        <v>0</v>
      </c>
      <c r="O622">
        <v>1775000</v>
      </c>
      <c r="P622">
        <v>2171098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4516534</v>
      </c>
      <c r="Z622">
        <f t="shared" si="22"/>
        <v>0</v>
      </c>
      <c r="AA622">
        <f t="shared" si="23"/>
        <v>4516534</v>
      </c>
    </row>
    <row r="623" spans="1:27" x14ac:dyDescent="0.35">
      <c r="A623" t="s">
        <v>370</v>
      </c>
      <c r="B623" t="s">
        <v>371</v>
      </c>
      <c r="C623">
        <v>512107</v>
      </c>
      <c r="D623" t="s">
        <v>372</v>
      </c>
      <c r="E623" t="s">
        <v>7</v>
      </c>
      <c r="F623" t="s">
        <v>366</v>
      </c>
      <c r="G623">
        <v>2030</v>
      </c>
      <c r="H623" t="s">
        <v>22</v>
      </c>
      <c r="I623" t="s">
        <v>373</v>
      </c>
      <c r="J623" t="s">
        <v>374</v>
      </c>
      <c r="K623" t="s">
        <v>375</v>
      </c>
      <c r="L623" t="s">
        <v>25</v>
      </c>
      <c r="M623">
        <v>-354130</v>
      </c>
      <c r="N623">
        <v>-354130</v>
      </c>
      <c r="O623">
        <v>-354130</v>
      </c>
      <c r="P623">
        <v>-354130</v>
      </c>
      <c r="Q623">
        <v>-354130</v>
      </c>
      <c r="R623">
        <v>-354130</v>
      </c>
      <c r="S623">
        <v>-354130</v>
      </c>
      <c r="T623">
        <v>-354130</v>
      </c>
      <c r="U623">
        <v>-354130</v>
      </c>
      <c r="V623">
        <v>-354130</v>
      </c>
      <c r="W623">
        <v>-354130</v>
      </c>
      <c r="X623">
        <v>-354130</v>
      </c>
      <c r="Y623">
        <v>-4249563</v>
      </c>
      <c r="Z623">
        <f t="shared" si="22"/>
        <v>-1284992.6721809669</v>
      </c>
      <c r="AA623">
        <f t="shared" si="23"/>
        <v>-1902179.5778190331</v>
      </c>
    </row>
    <row r="624" spans="1:27" x14ac:dyDescent="0.35">
      <c r="A624" t="s">
        <v>370</v>
      </c>
      <c r="B624" t="s">
        <v>371</v>
      </c>
      <c r="C624">
        <v>512107</v>
      </c>
      <c r="D624" t="s">
        <v>372</v>
      </c>
      <c r="E624" t="s">
        <v>7</v>
      </c>
      <c r="F624" t="s">
        <v>366</v>
      </c>
      <c r="G624">
        <v>2029</v>
      </c>
      <c r="H624" t="s">
        <v>22</v>
      </c>
      <c r="I624" t="s">
        <v>373</v>
      </c>
      <c r="J624" t="s">
        <v>374</v>
      </c>
      <c r="K624" t="s">
        <v>375</v>
      </c>
      <c r="L624" t="s">
        <v>25</v>
      </c>
      <c r="M624">
        <v>-343805</v>
      </c>
      <c r="N624">
        <v>-343805</v>
      </c>
      <c r="O624">
        <v>-343805</v>
      </c>
      <c r="P624">
        <v>-343805</v>
      </c>
      <c r="Q624">
        <v>-343805</v>
      </c>
      <c r="R624">
        <v>-343805</v>
      </c>
      <c r="S624">
        <v>-343805</v>
      </c>
      <c r="T624">
        <v>-343805</v>
      </c>
      <c r="U624">
        <v>-343805</v>
      </c>
      <c r="V624">
        <v>-343805</v>
      </c>
      <c r="W624">
        <v>-343805</v>
      </c>
      <c r="X624">
        <v>-343805</v>
      </c>
      <c r="Y624">
        <v>-4125664</v>
      </c>
      <c r="Z624">
        <f t="shared" si="22"/>
        <v>-1247527.806478176</v>
      </c>
      <c r="AA624">
        <f t="shared" si="23"/>
        <v>-1846720.193521824</v>
      </c>
    </row>
    <row r="625" spans="1:27" x14ac:dyDescent="0.35">
      <c r="A625" t="s">
        <v>370</v>
      </c>
      <c r="B625" t="s">
        <v>371</v>
      </c>
      <c r="C625">
        <v>512107</v>
      </c>
      <c r="D625" t="s">
        <v>372</v>
      </c>
      <c r="E625" t="s">
        <v>7</v>
      </c>
      <c r="F625" t="s">
        <v>366</v>
      </c>
      <c r="G625">
        <v>2028</v>
      </c>
      <c r="H625" t="s">
        <v>22</v>
      </c>
      <c r="I625" t="s">
        <v>373</v>
      </c>
      <c r="J625" t="s">
        <v>374</v>
      </c>
      <c r="K625" t="s">
        <v>375</v>
      </c>
      <c r="L625" t="s">
        <v>25</v>
      </c>
      <c r="M625">
        <v>-333786</v>
      </c>
      <c r="N625">
        <v>-333786</v>
      </c>
      <c r="O625">
        <v>-333786</v>
      </c>
      <c r="P625">
        <v>-333786</v>
      </c>
      <c r="Q625">
        <v>-333786</v>
      </c>
      <c r="R625">
        <v>-333786</v>
      </c>
      <c r="S625">
        <v>-333786</v>
      </c>
      <c r="T625">
        <v>-333786</v>
      </c>
      <c r="U625">
        <v>-333786</v>
      </c>
      <c r="V625">
        <v>-333786</v>
      </c>
      <c r="W625">
        <v>-333786</v>
      </c>
      <c r="X625">
        <v>-333786</v>
      </c>
      <c r="Y625">
        <v>-4005432</v>
      </c>
      <c r="Z625">
        <f t="shared" si="22"/>
        <v>-1211171.7767024878</v>
      </c>
      <c r="AA625">
        <f t="shared" si="23"/>
        <v>-1792902.2232975122</v>
      </c>
    </row>
    <row r="626" spans="1:27" x14ac:dyDescent="0.35">
      <c r="A626" t="s">
        <v>370</v>
      </c>
      <c r="B626" t="s">
        <v>371</v>
      </c>
      <c r="C626">
        <v>512107</v>
      </c>
      <c r="D626" t="s">
        <v>372</v>
      </c>
      <c r="E626" t="s">
        <v>7</v>
      </c>
      <c r="F626" t="s">
        <v>366</v>
      </c>
      <c r="G626">
        <v>2027</v>
      </c>
      <c r="H626" t="s">
        <v>22</v>
      </c>
      <c r="I626" t="s">
        <v>373</v>
      </c>
      <c r="J626" t="s">
        <v>374</v>
      </c>
      <c r="K626" t="s">
        <v>375</v>
      </c>
      <c r="L626" t="s">
        <v>25</v>
      </c>
      <c r="M626">
        <v>-324072</v>
      </c>
      <c r="N626">
        <v>-324072</v>
      </c>
      <c r="O626">
        <v>-324072</v>
      </c>
      <c r="P626">
        <v>-324072</v>
      </c>
      <c r="Q626">
        <v>-324072</v>
      </c>
      <c r="R626">
        <v>-324072</v>
      </c>
      <c r="S626">
        <v>-324072</v>
      </c>
      <c r="T626">
        <v>-324072</v>
      </c>
      <c r="U626">
        <v>-324072</v>
      </c>
      <c r="V626">
        <v>-324072</v>
      </c>
      <c r="W626">
        <v>-324072</v>
      </c>
      <c r="X626">
        <v>-324072</v>
      </c>
      <c r="Y626">
        <v>-3888865</v>
      </c>
      <c r="Z626">
        <f t="shared" si="22"/>
        <v>-1175923.9780892849</v>
      </c>
      <c r="AA626">
        <f t="shared" si="23"/>
        <v>-1740724.7719107151</v>
      </c>
    </row>
    <row r="627" spans="1:27" x14ac:dyDescent="0.35">
      <c r="A627" t="s">
        <v>370</v>
      </c>
      <c r="B627" t="s">
        <v>371</v>
      </c>
      <c r="C627">
        <v>512107</v>
      </c>
      <c r="D627" t="s">
        <v>372</v>
      </c>
      <c r="E627" t="s">
        <v>7</v>
      </c>
      <c r="F627" t="s">
        <v>366</v>
      </c>
      <c r="G627">
        <v>2026</v>
      </c>
      <c r="H627" t="s">
        <v>22</v>
      </c>
      <c r="I627" t="s">
        <v>373</v>
      </c>
      <c r="J627" t="s">
        <v>374</v>
      </c>
      <c r="K627" t="s">
        <v>375</v>
      </c>
      <c r="L627" t="s">
        <v>25</v>
      </c>
      <c r="M627">
        <v>-314633</v>
      </c>
      <c r="N627">
        <v>-314633</v>
      </c>
      <c r="O627">
        <v>-314633</v>
      </c>
      <c r="P627">
        <v>-314633</v>
      </c>
      <c r="Q627">
        <v>-314633</v>
      </c>
      <c r="R627">
        <v>-314633</v>
      </c>
      <c r="S627">
        <v>-314633</v>
      </c>
      <c r="T627">
        <v>-314633</v>
      </c>
      <c r="U627">
        <v>-314633</v>
      </c>
      <c r="V627">
        <v>-314633</v>
      </c>
      <c r="W627">
        <v>-314633</v>
      </c>
      <c r="X627">
        <v>-314633</v>
      </c>
      <c r="Y627">
        <v>-3775597</v>
      </c>
      <c r="Z627">
        <f t="shared" si="22"/>
        <v>-1141673.7387134728</v>
      </c>
      <c r="AA627">
        <f t="shared" si="23"/>
        <v>-1690024.0112865272</v>
      </c>
    </row>
    <row r="628" spans="1:27" x14ac:dyDescent="0.35">
      <c r="A628" t="s">
        <v>370</v>
      </c>
      <c r="B628" t="s">
        <v>371</v>
      </c>
      <c r="C628">
        <v>512107</v>
      </c>
      <c r="D628" t="s">
        <v>372</v>
      </c>
      <c r="E628" t="s">
        <v>7</v>
      </c>
      <c r="F628" t="s">
        <v>366</v>
      </c>
      <c r="G628">
        <v>2025</v>
      </c>
      <c r="H628" t="s">
        <v>22</v>
      </c>
      <c r="I628" t="s">
        <v>373</v>
      </c>
      <c r="J628" t="s">
        <v>374</v>
      </c>
      <c r="K628" t="s">
        <v>375</v>
      </c>
      <c r="L628" t="s">
        <v>25</v>
      </c>
      <c r="M628">
        <v>-305469</v>
      </c>
      <c r="N628">
        <v>-305469</v>
      </c>
      <c r="O628">
        <v>-305469</v>
      </c>
      <c r="P628">
        <v>-305469</v>
      </c>
      <c r="Q628">
        <v>-305469</v>
      </c>
      <c r="R628">
        <v>-305469</v>
      </c>
      <c r="S628">
        <v>-305469</v>
      </c>
      <c r="T628">
        <v>-305469</v>
      </c>
      <c r="U628">
        <v>-305469</v>
      </c>
      <c r="V628">
        <v>-305469</v>
      </c>
      <c r="W628">
        <v>-305469</v>
      </c>
      <c r="X628">
        <v>-305469</v>
      </c>
      <c r="Y628">
        <v>-3665628</v>
      </c>
      <c r="Z628">
        <f t="shared" si="22"/>
        <v>-1108421.0585750521</v>
      </c>
      <c r="AA628">
        <f t="shared" si="23"/>
        <v>-1640799.9414249479</v>
      </c>
    </row>
    <row r="629" spans="1:27" x14ac:dyDescent="0.35">
      <c r="A629" t="s">
        <v>370</v>
      </c>
      <c r="B629" t="s">
        <v>371</v>
      </c>
      <c r="C629">
        <v>512107</v>
      </c>
      <c r="D629" t="s">
        <v>372</v>
      </c>
      <c r="E629" t="s">
        <v>7</v>
      </c>
      <c r="F629" t="s">
        <v>366</v>
      </c>
      <c r="G629">
        <v>2024</v>
      </c>
      <c r="H629" t="s">
        <v>22</v>
      </c>
      <c r="I629" t="s">
        <v>373</v>
      </c>
      <c r="J629" t="s">
        <v>374</v>
      </c>
      <c r="K629" t="s">
        <v>375</v>
      </c>
      <c r="L629" t="s">
        <v>25</v>
      </c>
      <c r="M629">
        <v>-295104</v>
      </c>
      <c r="N629">
        <v>-295104</v>
      </c>
      <c r="O629">
        <v>-295104</v>
      </c>
      <c r="P629">
        <v>-295104</v>
      </c>
      <c r="Q629">
        <v>-295104</v>
      </c>
      <c r="R629">
        <v>-295104</v>
      </c>
      <c r="S629">
        <v>-295104</v>
      </c>
      <c r="T629">
        <v>-295104</v>
      </c>
      <c r="U629">
        <v>-295104</v>
      </c>
      <c r="V629">
        <v>-295104</v>
      </c>
      <c r="W629">
        <v>-295104</v>
      </c>
      <c r="X629">
        <v>-295104</v>
      </c>
      <c r="Y629">
        <v>-3541248</v>
      </c>
      <c r="Z629">
        <f t="shared" si="22"/>
        <v>-1070810.746981632</v>
      </c>
      <c r="AA629">
        <f t="shared" si="23"/>
        <v>-1585125.253018368</v>
      </c>
    </row>
    <row r="630" spans="1:27" x14ac:dyDescent="0.35">
      <c r="A630" t="s">
        <v>370</v>
      </c>
      <c r="B630" t="s">
        <v>371</v>
      </c>
      <c r="C630">
        <v>512107</v>
      </c>
      <c r="D630" t="s">
        <v>372</v>
      </c>
      <c r="E630" t="s">
        <v>7</v>
      </c>
      <c r="F630" t="s">
        <v>366</v>
      </c>
      <c r="G630">
        <v>2023</v>
      </c>
      <c r="H630" t="s">
        <v>22</v>
      </c>
      <c r="I630" t="s">
        <v>373</v>
      </c>
      <c r="J630" t="s">
        <v>374</v>
      </c>
      <c r="K630" t="s">
        <v>375</v>
      </c>
      <c r="L630" t="s">
        <v>25</v>
      </c>
      <c r="M630">
        <v>-293941</v>
      </c>
      <c r="N630">
        <v>-293941</v>
      </c>
      <c r="O630">
        <v>-293941</v>
      </c>
      <c r="P630">
        <v>-293941</v>
      </c>
      <c r="Q630">
        <v>-293941</v>
      </c>
      <c r="R630">
        <v>-293941</v>
      </c>
      <c r="S630">
        <v>-293941</v>
      </c>
      <c r="T630">
        <v>-293941</v>
      </c>
      <c r="U630">
        <v>-293941</v>
      </c>
      <c r="V630">
        <v>-293941</v>
      </c>
      <c r="W630">
        <v>-293941</v>
      </c>
      <c r="X630">
        <v>-293941</v>
      </c>
      <c r="Y630">
        <v>-3527292</v>
      </c>
      <c r="Z630">
        <f t="shared" si="22"/>
        <v>-1066590.6994772279</v>
      </c>
      <c r="AA630">
        <f t="shared" si="23"/>
        <v>-1578878.3005227721</v>
      </c>
    </row>
    <row r="631" spans="1:27" x14ac:dyDescent="0.35">
      <c r="A631" t="s">
        <v>370</v>
      </c>
      <c r="B631" t="s">
        <v>371</v>
      </c>
      <c r="C631">
        <v>502013</v>
      </c>
      <c r="D631" t="s">
        <v>376</v>
      </c>
      <c r="E631" t="s">
        <v>7</v>
      </c>
      <c r="F631" t="s">
        <v>366</v>
      </c>
      <c r="G631">
        <v>2030</v>
      </c>
      <c r="H631" t="s">
        <v>22</v>
      </c>
      <c r="I631" t="s">
        <v>373</v>
      </c>
      <c r="J631" t="s">
        <v>374</v>
      </c>
      <c r="K631" t="s">
        <v>375</v>
      </c>
      <c r="L631" t="s">
        <v>25</v>
      </c>
      <c r="M631">
        <v>-262658</v>
      </c>
      <c r="N631">
        <v>-262658</v>
      </c>
      <c r="O631">
        <v>-262658</v>
      </c>
      <c r="P631">
        <v>-262658</v>
      </c>
      <c r="Q631">
        <v>-262658</v>
      </c>
      <c r="R631">
        <v>-262658</v>
      </c>
      <c r="S631">
        <v>-262658</v>
      </c>
      <c r="T631">
        <v>-262658</v>
      </c>
      <c r="U631">
        <v>-262658</v>
      </c>
      <c r="V631">
        <v>-262658</v>
      </c>
      <c r="W631">
        <v>-262658</v>
      </c>
      <c r="X631">
        <v>-262658</v>
      </c>
      <c r="Y631">
        <v>-3151896</v>
      </c>
      <c r="Z631">
        <f t="shared" si="22"/>
        <v>-953077.59020786395</v>
      </c>
      <c r="AA631">
        <f t="shared" si="23"/>
        <v>-1410844.4097921359</v>
      </c>
    </row>
    <row r="632" spans="1:27" x14ac:dyDescent="0.35">
      <c r="A632" t="s">
        <v>370</v>
      </c>
      <c r="B632" t="s">
        <v>371</v>
      </c>
      <c r="C632">
        <v>502013</v>
      </c>
      <c r="D632" t="s">
        <v>376</v>
      </c>
      <c r="E632" t="s">
        <v>7</v>
      </c>
      <c r="F632" t="s">
        <v>366</v>
      </c>
      <c r="G632">
        <v>2029</v>
      </c>
      <c r="H632" t="s">
        <v>22</v>
      </c>
      <c r="I632" t="s">
        <v>373</v>
      </c>
      <c r="J632" t="s">
        <v>374</v>
      </c>
      <c r="K632" t="s">
        <v>375</v>
      </c>
      <c r="L632" t="s">
        <v>25</v>
      </c>
      <c r="M632">
        <v>-255000</v>
      </c>
      <c r="N632">
        <v>-255000</v>
      </c>
      <c r="O632">
        <v>-255000</v>
      </c>
      <c r="P632">
        <v>-255000</v>
      </c>
      <c r="Q632">
        <v>-255000</v>
      </c>
      <c r="R632">
        <v>-255000</v>
      </c>
      <c r="S632">
        <v>-255000</v>
      </c>
      <c r="T632">
        <v>-255000</v>
      </c>
      <c r="U632">
        <v>-255000</v>
      </c>
      <c r="V632">
        <v>-255000</v>
      </c>
      <c r="W632">
        <v>-255000</v>
      </c>
      <c r="X632">
        <v>-255000</v>
      </c>
      <c r="Y632">
        <v>-3060000</v>
      </c>
      <c r="Z632">
        <f t="shared" si="22"/>
        <v>-925289.86553999991</v>
      </c>
      <c r="AA632">
        <f t="shared" si="23"/>
        <v>-1369710.1344600001</v>
      </c>
    </row>
    <row r="633" spans="1:27" x14ac:dyDescent="0.35">
      <c r="A633" t="s">
        <v>370</v>
      </c>
      <c r="B633" t="s">
        <v>371</v>
      </c>
      <c r="C633">
        <v>502013</v>
      </c>
      <c r="D633" t="s">
        <v>376</v>
      </c>
      <c r="E633" t="s">
        <v>7</v>
      </c>
      <c r="F633" t="s">
        <v>366</v>
      </c>
      <c r="G633">
        <v>2028</v>
      </c>
      <c r="H633" t="s">
        <v>22</v>
      </c>
      <c r="I633" t="s">
        <v>373</v>
      </c>
      <c r="J633" t="s">
        <v>374</v>
      </c>
      <c r="K633" t="s">
        <v>375</v>
      </c>
      <c r="L633" t="s">
        <v>25</v>
      </c>
      <c r="M633">
        <v>-247569</v>
      </c>
      <c r="N633">
        <v>-247569</v>
      </c>
      <c r="O633">
        <v>-247569</v>
      </c>
      <c r="P633">
        <v>-247569</v>
      </c>
      <c r="Q633">
        <v>-247569</v>
      </c>
      <c r="R633">
        <v>-247569</v>
      </c>
      <c r="S633">
        <v>-247569</v>
      </c>
      <c r="T633">
        <v>-247569</v>
      </c>
      <c r="U633">
        <v>-247569</v>
      </c>
      <c r="V633">
        <v>-247569</v>
      </c>
      <c r="W633">
        <v>-247569</v>
      </c>
      <c r="X633">
        <v>-247569</v>
      </c>
      <c r="Y633">
        <v>-2970824</v>
      </c>
      <c r="Z633">
        <f t="shared" si="22"/>
        <v>-898324.62075261597</v>
      </c>
      <c r="AA633">
        <f t="shared" si="23"/>
        <v>-1329793.3792473841</v>
      </c>
    </row>
    <row r="634" spans="1:27" x14ac:dyDescent="0.35">
      <c r="A634" t="s">
        <v>370</v>
      </c>
      <c r="B634" t="s">
        <v>371</v>
      </c>
      <c r="C634">
        <v>502013</v>
      </c>
      <c r="D634" t="s">
        <v>376</v>
      </c>
      <c r="E634" t="s">
        <v>7</v>
      </c>
      <c r="F634" t="s">
        <v>366</v>
      </c>
      <c r="G634">
        <v>2027</v>
      </c>
      <c r="H634" t="s">
        <v>22</v>
      </c>
      <c r="I634" t="s">
        <v>373</v>
      </c>
      <c r="J634" t="s">
        <v>374</v>
      </c>
      <c r="K634" t="s">
        <v>375</v>
      </c>
      <c r="L634" t="s">
        <v>25</v>
      </c>
      <c r="M634">
        <v>-240364</v>
      </c>
      <c r="N634">
        <v>-240364</v>
      </c>
      <c r="O634">
        <v>-240364</v>
      </c>
      <c r="P634">
        <v>-240364</v>
      </c>
      <c r="Q634">
        <v>-240364</v>
      </c>
      <c r="R634">
        <v>-240364</v>
      </c>
      <c r="S634">
        <v>-240364</v>
      </c>
      <c r="T634">
        <v>-240364</v>
      </c>
      <c r="U634">
        <v>-240364</v>
      </c>
      <c r="V634">
        <v>-240364</v>
      </c>
      <c r="W634">
        <v>-240364</v>
      </c>
      <c r="X634">
        <v>-240364</v>
      </c>
      <c r="Y634">
        <v>-2884366</v>
      </c>
      <c r="Z634">
        <f t="shared" si="22"/>
        <v>-872181.25108109391</v>
      </c>
      <c r="AA634">
        <f t="shared" si="23"/>
        <v>-1291093.2489189061</v>
      </c>
    </row>
    <row r="635" spans="1:27" x14ac:dyDescent="0.35">
      <c r="A635" t="s">
        <v>370</v>
      </c>
      <c r="B635" t="s">
        <v>371</v>
      </c>
      <c r="C635">
        <v>502013</v>
      </c>
      <c r="D635" t="s">
        <v>376</v>
      </c>
      <c r="E635" t="s">
        <v>7</v>
      </c>
      <c r="F635" t="s">
        <v>366</v>
      </c>
      <c r="G635">
        <v>2026</v>
      </c>
      <c r="H635" t="s">
        <v>22</v>
      </c>
      <c r="I635" t="s">
        <v>373</v>
      </c>
      <c r="J635" t="s">
        <v>374</v>
      </c>
      <c r="K635" t="s">
        <v>375</v>
      </c>
      <c r="L635" t="s">
        <v>25</v>
      </c>
      <c r="M635">
        <v>-233363</v>
      </c>
      <c r="N635">
        <v>-233363</v>
      </c>
      <c r="O635">
        <v>-233363</v>
      </c>
      <c r="P635">
        <v>-233363</v>
      </c>
      <c r="Q635">
        <v>-233363</v>
      </c>
      <c r="R635">
        <v>-233363</v>
      </c>
      <c r="S635">
        <v>-233363</v>
      </c>
      <c r="T635">
        <v>-233363</v>
      </c>
      <c r="U635">
        <v>-233363</v>
      </c>
      <c r="V635">
        <v>-233363</v>
      </c>
      <c r="W635">
        <v>-233363</v>
      </c>
      <c r="X635">
        <v>-233363</v>
      </c>
      <c r="Y635">
        <v>-2800356</v>
      </c>
      <c r="Z635">
        <f t="shared" si="22"/>
        <v>-846778.11330200394</v>
      </c>
      <c r="AA635">
        <f t="shared" si="23"/>
        <v>-1253488.8866979959</v>
      </c>
    </row>
    <row r="636" spans="1:27" x14ac:dyDescent="0.35">
      <c r="A636" t="s">
        <v>370</v>
      </c>
      <c r="B636" t="s">
        <v>371</v>
      </c>
      <c r="C636">
        <v>502013</v>
      </c>
      <c r="D636" t="s">
        <v>376</v>
      </c>
      <c r="E636" t="s">
        <v>7</v>
      </c>
      <c r="F636" t="s">
        <v>366</v>
      </c>
      <c r="G636">
        <v>2025</v>
      </c>
      <c r="H636" t="s">
        <v>22</v>
      </c>
      <c r="I636" t="s">
        <v>373</v>
      </c>
      <c r="J636" t="s">
        <v>374</v>
      </c>
      <c r="K636" t="s">
        <v>375</v>
      </c>
      <c r="L636" t="s">
        <v>25</v>
      </c>
      <c r="M636">
        <v>-226566</v>
      </c>
      <c r="N636">
        <v>-226566</v>
      </c>
      <c r="O636">
        <v>-226566</v>
      </c>
      <c r="P636">
        <v>-226566</v>
      </c>
      <c r="Q636">
        <v>-226566</v>
      </c>
      <c r="R636">
        <v>-226566</v>
      </c>
      <c r="S636">
        <v>-226566</v>
      </c>
      <c r="T636">
        <v>-226566</v>
      </c>
      <c r="U636">
        <v>-226566</v>
      </c>
      <c r="V636">
        <v>-226566</v>
      </c>
      <c r="W636">
        <v>-226566</v>
      </c>
      <c r="X636">
        <v>-226566</v>
      </c>
      <c r="Y636">
        <v>-2718792</v>
      </c>
      <c r="Z636">
        <f t="shared" si="22"/>
        <v>-822114.60265072796</v>
      </c>
      <c r="AA636">
        <f t="shared" si="23"/>
        <v>-1216979.3973492719</v>
      </c>
    </row>
    <row r="637" spans="1:27" x14ac:dyDescent="0.35">
      <c r="A637" t="s">
        <v>370</v>
      </c>
      <c r="B637" t="s">
        <v>371</v>
      </c>
      <c r="C637">
        <v>502013</v>
      </c>
      <c r="D637" t="s">
        <v>376</v>
      </c>
      <c r="E637" t="s">
        <v>7</v>
      </c>
      <c r="F637" t="s">
        <v>366</v>
      </c>
      <c r="G637">
        <v>2024</v>
      </c>
      <c r="H637" t="s">
        <v>22</v>
      </c>
      <c r="I637" t="s">
        <v>373</v>
      </c>
      <c r="J637" t="s">
        <v>374</v>
      </c>
      <c r="K637" t="s">
        <v>375</v>
      </c>
      <c r="L637" t="s">
        <v>25</v>
      </c>
      <c r="M637">
        <v>-219521</v>
      </c>
      <c r="N637">
        <v>-219521</v>
      </c>
      <c r="O637">
        <v>-219521</v>
      </c>
      <c r="P637">
        <v>-219521</v>
      </c>
      <c r="Q637">
        <v>-219521</v>
      </c>
      <c r="R637">
        <v>-219521</v>
      </c>
      <c r="S637">
        <v>-219521</v>
      </c>
      <c r="T637">
        <v>-219521</v>
      </c>
      <c r="U637">
        <v>-219521</v>
      </c>
      <c r="V637">
        <v>-219521</v>
      </c>
      <c r="W637">
        <v>-219521</v>
      </c>
      <c r="X637">
        <v>-219521</v>
      </c>
      <c r="Y637">
        <v>-2634252</v>
      </c>
      <c r="Z637">
        <f t="shared" si="22"/>
        <v>-796551.20224786794</v>
      </c>
      <c r="AA637">
        <f t="shared" si="23"/>
        <v>-1179137.7977521319</v>
      </c>
    </row>
    <row r="638" spans="1:27" x14ac:dyDescent="0.35">
      <c r="A638" t="s">
        <v>370</v>
      </c>
      <c r="B638" t="s">
        <v>371</v>
      </c>
      <c r="C638">
        <v>502013</v>
      </c>
      <c r="D638" t="s">
        <v>376</v>
      </c>
      <c r="E638" t="s">
        <v>7</v>
      </c>
      <c r="F638" t="s">
        <v>366</v>
      </c>
      <c r="G638">
        <v>2023</v>
      </c>
      <c r="H638" t="s">
        <v>22</v>
      </c>
      <c r="I638" t="s">
        <v>373</v>
      </c>
      <c r="J638" t="s">
        <v>374</v>
      </c>
      <c r="K638" t="s">
        <v>375</v>
      </c>
      <c r="L638" t="s">
        <v>25</v>
      </c>
      <c r="M638">
        <v>-213320</v>
      </c>
      <c r="N638">
        <v>-213320</v>
      </c>
      <c r="O638">
        <v>-213320</v>
      </c>
      <c r="P638">
        <v>-213320</v>
      </c>
      <c r="Q638">
        <v>-213320</v>
      </c>
      <c r="R638">
        <v>-213320</v>
      </c>
      <c r="S638">
        <v>-213320</v>
      </c>
      <c r="T638">
        <v>-213320</v>
      </c>
      <c r="U638">
        <v>-213320</v>
      </c>
      <c r="V638">
        <v>-213320</v>
      </c>
      <c r="W638">
        <v>-213320</v>
      </c>
      <c r="X638">
        <v>-213320</v>
      </c>
      <c r="Y638">
        <v>-2559840</v>
      </c>
      <c r="Z638">
        <f t="shared" si="22"/>
        <v>-774050.32987055997</v>
      </c>
      <c r="AA638">
        <f t="shared" si="23"/>
        <v>-1145829.67012944</v>
      </c>
    </row>
    <row r="639" spans="1:27" x14ac:dyDescent="0.35">
      <c r="A639" t="s">
        <v>370</v>
      </c>
      <c r="B639" t="s">
        <v>371</v>
      </c>
      <c r="C639">
        <v>512107</v>
      </c>
      <c r="D639" t="s">
        <v>372</v>
      </c>
      <c r="E639" t="s">
        <v>7</v>
      </c>
      <c r="F639" t="s">
        <v>105</v>
      </c>
      <c r="G639">
        <v>2030</v>
      </c>
      <c r="H639" t="s">
        <v>22</v>
      </c>
      <c r="I639" t="s">
        <v>377</v>
      </c>
      <c r="J639" t="s">
        <v>377</v>
      </c>
      <c r="K639" t="s">
        <v>378</v>
      </c>
      <c r="L639" t="s">
        <v>25</v>
      </c>
      <c r="M639">
        <v>-171218</v>
      </c>
      <c r="N639">
        <v>-171218</v>
      </c>
      <c r="O639">
        <v>-171218</v>
      </c>
      <c r="P639">
        <v>-171218</v>
      </c>
      <c r="Q639">
        <v>-171218</v>
      </c>
      <c r="R639">
        <v>-171218</v>
      </c>
      <c r="S639">
        <v>-171218</v>
      </c>
      <c r="T639">
        <v>-171218</v>
      </c>
      <c r="U639">
        <v>-171218</v>
      </c>
      <c r="V639">
        <v>-171218</v>
      </c>
      <c r="W639">
        <v>-171218</v>
      </c>
      <c r="X639">
        <v>-171218</v>
      </c>
      <c r="Y639">
        <v>-2054617</v>
      </c>
      <c r="Z639">
        <f t="shared" si="22"/>
        <v>0</v>
      </c>
      <c r="AA639">
        <f t="shared" si="23"/>
        <v>-1540962.75</v>
      </c>
    </row>
    <row r="640" spans="1:27" x14ac:dyDescent="0.35">
      <c r="A640" t="s">
        <v>370</v>
      </c>
      <c r="B640" t="s">
        <v>371</v>
      </c>
      <c r="C640">
        <v>512107</v>
      </c>
      <c r="D640" t="s">
        <v>372</v>
      </c>
      <c r="E640" t="s">
        <v>7</v>
      </c>
      <c r="F640" t="s">
        <v>105</v>
      </c>
      <c r="G640">
        <v>2029</v>
      </c>
      <c r="H640" t="s">
        <v>22</v>
      </c>
      <c r="I640" t="s">
        <v>377</v>
      </c>
      <c r="J640" t="s">
        <v>377</v>
      </c>
      <c r="K640" t="s">
        <v>378</v>
      </c>
      <c r="L640" t="s">
        <v>25</v>
      </c>
      <c r="M640">
        <v>-166226</v>
      </c>
      <c r="N640">
        <v>-166226</v>
      </c>
      <c r="O640">
        <v>-166226</v>
      </c>
      <c r="P640">
        <v>-166226</v>
      </c>
      <c r="Q640">
        <v>-166226</v>
      </c>
      <c r="R640">
        <v>-166226</v>
      </c>
      <c r="S640">
        <v>-166226</v>
      </c>
      <c r="T640">
        <v>-166226</v>
      </c>
      <c r="U640">
        <v>-166226</v>
      </c>
      <c r="V640">
        <v>-166226</v>
      </c>
      <c r="W640">
        <v>-166226</v>
      </c>
      <c r="X640">
        <v>-166226</v>
      </c>
      <c r="Y640">
        <v>-1994713</v>
      </c>
      <c r="Z640">
        <f t="shared" si="22"/>
        <v>0</v>
      </c>
      <c r="AA640">
        <f t="shared" si="23"/>
        <v>-1496034.75</v>
      </c>
    </row>
    <row r="641" spans="1:27" x14ac:dyDescent="0.35">
      <c r="A641" t="s">
        <v>370</v>
      </c>
      <c r="B641" t="s">
        <v>371</v>
      </c>
      <c r="C641">
        <v>512107</v>
      </c>
      <c r="D641" t="s">
        <v>372</v>
      </c>
      <c r="E641" t="s">
        <v>7</v>
      </c>
      <c r="F641" t="s">
        <v>105</v>
      </c>
      <c r="G641">
        <v>2028</v>
      </c>
      <c r="H641" t="s">
        <v>22</v>
      </c>
      <c r="I641" t="s">
        <v>377</v>
      </c>
      <c r="J641" t="s">
        <v>377</v>
      </c>
      <c r="K641" t="s">
        <v>378</v>
      </c>
      <c r="L641" t="s">
        <v>25</v>
      </c>
      <c r="M641">
        <v>-161382</v>
      </c>
      <c r="N641">
        <v>-161382</v>
      </c>
      <c r="O641">
        <v>-161382</v>
      </c>
      <c r="P641">
        <v>-161382</v>
      </c>
      <c r="Q641">
        <v>-161382</v>
      </c>
      <c r="R641">
        <v>-161382</v>
      </c>
      <c r="S641">
        <v>-161382</v>
      </c>
      <c r="T641">
        <v>-161382</v>
      </c>
      <c r="U641">
        <v>-161382</v>
      </c>
      <c r="V641">
        <v>-161382</v>
      </c>
      <c r="W641">
        <v>-161382</v>
      </c>
      <c r="X641">
        <v>-161382</v>
      </c>
      <c r="Y641">
        <v>-1936582</v>
      </c>
      <c r="Z641">
        <f t="shared" si="22"/>
        <v>0</v>
      </c>
      <c r="AA641">
        <f t="shared" si="23"/>
        <v>-1452436.5</v>
      </c>
    </row>
    <row r="642" spans="1:27" x14ac:dyDescent="0.35">
      <c r="A642" t="s">
        <v>370</v>
      </c>
      <c r="B642" t="s">
        <v>371</v>
      </c>
      <c r="C642">
        <v>512107</v>
      </c>
      <c r="D642" t="s">
        <v>372</v>
      </c>
      <c r="E642" t="s">
        <v>7</v>
      </c>
      <c r="F642" t="s">
        <v>105</v>
      </c>
      <c r="G642">
        <v>2027</v>
      </c>
      <c r="H642" t="s">
        <v>22</v>
      </c>
      <c r="I642" t="s">
        <v>377</v>
      </c>
      <c r="J642" t="s">
        <v>377</v>
      </c>
      <c r="K642" t="s">
        <v>378</v>
      </c>
      <c r="L642" t="s">
        <v>25</v>
      </c>
      <c r="M642">
        <v>-156685</v>
      </c>
      <c r="N642">
        <v>-156685</v>
      </c>
      <c r="O642">
        <v>-156685</v>
      </c>
      <c r="P642">
        <v>-156685</v>
      </c>
      <c r="Q642">
        <v>-156685</v>
      </c>
      <c r="R642">
        <v>-156685</v>
      </c>
      <c r="S642">
        <v>-156685</v>
      </c>
      <c r="T642">
        <v>-156685</v>
      </c>
      <c r="U642">
        <v>-156685</v>
      </c>
      <c r="V642">
        <v>-156685</v>
      </c>
      <c r="W642">
        <v>-156685</v>
      </c>
      <c r="X642">
        <v>-156685</v>
      </c>
      <c r="Y642">
        <v>-1880223</v>
      </c>
      <c r="Z642">
        <f t="shared" si="22"/>
        <v>0</v>
      </c>
      <c r="AA642">
        <f t="shared" si="23"/>
        <v>-1410167.25</v>
      </c>
    </row>
    <row r="643" spans="1:27" x14ac:dyDescent="0.35">
      <c r="A643" t="s">
        <v>370</v>
      </c>
      <c r="B643" t="s">
        <v>371</v>
      </c>
      <c r="C643">
        <v>512107</v>
      </c>
      <c r="D643" t="s">
        <v>372</v>
      </c>
      <c r="E643" t="s">
        <v>7</v>
      </c>
      <c r="F643" t="s">
        <v>105</v>
      </c>
      <c r="G643">
        <v>2026</v>
      </c>
      <c r="H643" t="s">
        <v>22</v>
      </c>
      <c r="I643" t="s">
        <v>377</v>
      </c>
      <c r="J643" t="s">
        <v>377</v>
      </c>
      <c r="K643" t="s">
        <v>378</v>
      </c>
      <c r="L643" t="s">
        <v>25</v>
      </c>
      <c r="M643">
        <v>-152122</v>
      </c>
      <c r="N643">
        <v>-152122</v>
      </c>
      <c r="O643">
        <v>-152122</v>
      </c>
      <c r="P643">
        <v>-152122</v>
      </c>
      <c r="Q643">
        <v>-152122</v>
      </c>
      <c r="R643">
        <v>-152122</v>
      </c>
      <c r="S643">
        <v>-152122</v>
      </c>
      <c r="T643">
        <v>-152122</v>
      </c>
      <c r="U643">
        <v>-152122</v>
      </c>
      <c r="V643">
        <v>-152122</v>
      </c>
      <c r="W643">
        <v>-152122</v>
      </c>
      <c r="X643">
        <v>-152122</v>
      </c>
      <c r="Y643">
        <v>-1825460</v>
      </c>
      <c r="Z643">
        <f t="shared" si="22"/>
        <v>0</v>
      </c>
      <c r="AA643">
        <f t="shared" si="23"/>
        <v>-1369095</v>
      </c>
    </row>
    <row r="644" spans="1:27" x14ac:dyDescent="0.35">
      <c r="A644" t="s">
        <v>370</v>
      </c>
      <c r="B644" t="s">
        <v>371</v>
      </c>
      <c r="C644">
        <v>512107</v>
      </c>
      <c r="D644" t="s">
        <v>372</v>
      </c>
      <c r="E644" t="s">
        <v>7</v>
      </c>
      <c r="F644" t="s">
        <v>105</v>
      </c>
      <c r="G644">
        <v>2025</v>
      </c>
      <c r="H644" t="s">
        <v>22</v>
      </c>
      <c r="I644" t="s">
        <v>377</v>
      </c>
      <c r="J644" t="s">
        <v>377</v>
      </c>
      <c r="K644" t="s">
        <v>378</v>
      </c>
      <c r="L644" t="s">
        <v>25</v>
      </c>
      <c r="M644">
        <v>-147691</v>
      </c>
      <c r="N644">
        <v>-147691</v>
      </c>
      <c r="O644">
        <v>-147691</v>
      </c>
      <c r="P644">
        <v>-147691</v>
      </c>
      <c r="Q644">
        <v>-147691</v>
      </c>
      <c r="R644">
        <v>-147691</v>
      </c>
      <c r="S644">
        <v>-147691</v>
      </c>
      <c r="T644">
        <v>-147691</v>
      </c>
      <c r="U644">
        <v>-147691</v>
      </c>
      <c r="V644">
        <v>-147691</v>
      </c>
      <c r="W644">
        <v>-147691</v>
      </c>
      <c r="X644">
        <v>-147691</v>
      </c>
      <c r="Y644">
        <v>-1772291</v>
      </c>
      <c r="Z644">
        <f t="shared" si="22"/>
        <v>0</v>
      </c>
      <c r="AA644">
        <f t="shared" si="23"/>
        <v>-1329218.25</v>
      </c>
    </row>
    <row r="645" spans="1:27" x14ac:dyDescent="0.35">
      <c r="A645" t="s">
        <v>370</v>
      </c>
      <c r="B645" t="s">
        <v>371</v>
      </c>
      <c r="C645">
        <v>512107</v>
      </c>
      <c r="D645" t="s">
        <v>372</v>
      </c>
      <c r="E645" t="s">
        <v>7</v>
      </c>
      <c r="F645" t="s">
        <v>366</v>
      </c>
      <c r="G645">
        <v>2022</v>
      </c>
      <c r="H645" t="s">
        <v>22</v>
      </c>
      <c r="I645" t="s">
        <v>373</v>
      </c>
      <c r="J645" t="s">
        <v>374</v>
      </c>
      <c r="K645" t="s">
        <v>375</v>
      </c>
      <c r="L645" t="s">
        <v>25</v>
      </c>
      <c r="M645">
        <v>-145930</v>
      </c>
      <c r="N645">
        <v>-145930</v>
      </c>
      <c r="O645">
        <v>-145930</v>
      </c>
      <c r="P645">
        <v>-145930</v>
      </c>
      <c r="Q645">
        <v>-145930</v>
      </c>
      <c r="R645">
        <v>-145930</v>
      </c>
      <c r="S645">
        <v>-145930</v>
      </c>
      <c r="T645">
        <v>-145930</v>
      </c>
      <c r="U645">
        <v>-145930</v>
      </c>
      <c r="V645">
        <v>-145930</v>
      </c>
      <c r="W645">
        <v>-145930</v>
      </c>
      <c r="X645">
        <v>-145930</v>
      </c>
      <c r="Y645">
        <v>-1751160</v>
      </c>
      <c r="Z645">
        <f t="shared" si="22"/>
        <v>-529519.80422843993</v>
      </c>
      <c r="AA645">
        <f t="shared" si="23"/>
        <v>-783850.19577156007</v>
      </c>
    </row>
    <row r="646" spans="1:27" x14ac:dyDescent="0.35">
      <c r="A646" t="s">
        <v>370</v>
      </c>
      <c r="B646" t="s">
        <v>371</v>
      </c>
      <c r="C646">
        <v>512107</v>
      </c>
      <c r="D646" t="s">
        <v>372</v>
      </c>
      <c r="E646" t="s">
        <v>7</v>
      </c>
      <c r="F646" t="s">
        <v>105</v>
      </c>
      <c r="G646">
        <v>2024</v>
      </c>
      <c r="H646" t="s">
        <v>22</v>
      </c>
      <c r="I646" t="s">
        <v>377</v>
      </c>
      <c r="J646" t="s">
        <v>377</v>
      </c>
      <c r="K646" t="s">
        <v>378</v>
      </c>
      <c r="L646" t="s">
        <v>25</v>
      </c>
      <c r="M646">
        <v>-142680</v>
      </c>
      <c r="N646">
        <v>-142680</v>
      </c>
      <c r="O646">
        <v>-142680</v>
      </c>
      <c r="P646">
        <v>-142680</v>
      </c>
      <c r="Q646">
        <v>-142680</v>
      </c>
      <c r="R646">
        <v>-142680</v>
      </c>
      <c r="S646">
        <v>-142680</v>
      </c>
      <c r="T646">
        <v>-142680</v>
      </c>
      <c r="U646">
        <v>-142680</v>
      </c>
      <c r="V646">
        <v>-142680</v>
      </c>
      <c r="W646">
        <v>-142680</v>
      </c>
      <c r="X646">
        <v>-142680</v>
      </c>
      <c r="Y646">
        <v>-1712154</v>
      </c>
      <c r="Z646">
        <f t="shared" si="22"/>
        <v>0</v>
      </c>
      <c r="AA646">
        <f t="shared" si="23"/>
        <v>-1284115.5</v>
      </c>
    </row>
    <row r="647" spans="1:27" x14ac:dyDescent="0.35">
      <c r="A647" t="s">
        <v>370</v>
      </c>
      <c r="B647" t="s">
        <v>371</v>
      </c>
      <c r="C647">
        <v>502013</v>
      </c>
      <c r="D647" t="s">
        <v>376</v>
      </c>
      <c r="E647" t="s">
        <v>7</v>
      </c>
      <c r="F647" t="s">
        <v>366</v>
      </c>
      <c r="G647">
        <v>2022</v>
      </c>
      <c r="H647" t="s">
        <v>22</v>
      </c>
      <c r="I647" t="s">
        <v>373</v>
      </c>
      <c r="J647" t="s">
        <v>374</v>
      </c>
      <c r="K647" t="s">
        <v>375</v>
      </c>
      <c r="L647" t="s">
        <v>25</v>
      </c>
      <c r="M647">
        <v>-142365</v>
      </c>
      <c r="N647">
        <v>-142365</v>
      </c>
      <c r="O647">
        <v>-142365</v>
      </c>
      <c r="P647">
        <v>-142365</v>
      </c>
      <c r="Q647">
        <v>-142365</v>
      </c>
      <c r="R647">
        <v>-142365</v>
      </c>
      <c r="S647">
        <v>-142365</v>
      </c>
      <c r="T647">
        <v>-142365</v>
      </c>
      <c r="U647">
        <v>-142365</v>
      </c>
      <c r="V647">
        <v>-142365</v>
      </c>
      <c r="W647">
        <v>-142365</v>
      </c>
      <c r="X647">
        <v>-142365</v>
      </c>
      <c r="Y647">
        <v>-1708380</v>
      </c>
      <c r="Z647">
        <f t="shared" si="22"/>
        <v>-516583.88904941996</v>
      </c>
      <c r="AA647">
        <f t="shared" si="23"/>
        <v>-764701.11095057998</v>
      </c>
    </row>
    <row r="648" spans="1:27" x14ac:dyDescent="0.35">
      <c r="A648" t="s">
        <v>370</v>
      </c>
      <c r="B648" t="s">
        <v>371</v>
      </c>
      <c r="C648">
        <v>512107</v>
      </c>
      <c r="D648" t="s">
        <v>372</v>
      </c>
      <c r="E648" t="s">
        <v>7</v>
      </c>
      <c r="F648" t="s">
        <v>105</v>
      </c>
      <c r="G648">
        <v>2023</v>
      </c>
      <c r="H648" t="s">
        <v>22</v>
      </c>
      <c r="I648" t="s">
        <v>377</v>
      </c>
      <c r="J648" t="s">
        <v>377</v>
      </c>
      <c r="K648" t="s">
        <v>378</v>
      </c>
      <c r="L648" t="s">
        <v>25</v>
      </c>
      <c r="M648">
        <v>-142117</v>
      </c>
      <c r="N648">
        <v>-142117</v>
      </c>
      <c r="O648">
        <v>-142117</v>
      </c>
      <c r="P648">
        <v>-142117</v>
      </c>
      <c r="Q648">
        <v>-142117</v>
      </c>
      <c r="R648">
        <v>-142117</v>
      </c>
      <c r="S648">
        <v>-142117</v>
      </c>
      <c r="T648">
        <v>-142117</v>
      </c>
      <c r="U648">
        <v>-142117</v>
      </c>
      <c r="V648">
        <v>-142117</v>
      </c>
      <c r="W648">
        <v>-142117</v>
      </c>
      <c r="X648">
        <v>-142117</v>
      </c>
      <c r="Y648">
        <v>-1705407</v>
      </c>
      <c r="Z648">
        <f t="shared" si="22"/>
        <v>0</v>
      </c>
      <c r="AA648">
        <f t="shared" si="23"/>
        <v>-1279055.25</v>
      </c>
    </row>
    <row r="649" spans="1:27" x14ac:dyDescent="0.35">
      <c r="A649" t="s">
        <v>370</v>
      </c>
      <c r="B649" t="s">
        <v>371</v>
      </c>
      <c r="C649">
        <v>502013</v>
      </c>
      <c r="D649" t="s">
        <v>376</v>
      </c>
      <c r="E649" t="s">
        <v>7</v>
      </c>
      <c r="F649" t="s">
        <v>366</v>
      </c>
      <c r="G649">
        <v>2021</v>
      </c>
      <c r="H649" t="s">
        <v>22</v>
      </c>
      <c r="I649" t="s">
        <v>373</v>
      </c>
      <c r="J649" t="s">
        <v>374</v>
      </c>
      <c r="K649" t="s">
        <v>375</v>
      </c>
      <c r="L649" t="s">
        <v>25</v>
      </c>
      <c r="M649">
        <v>-140158</v>
      </c>
      <c r="N649">
        <v>-140158</v>
      </c>
      <c r="O649">
        <v>-140158</v>
      </c>
      <c r="P649">
        <v>-140158</v>
      </c>
      <c r="Q649">
        <v>-140158</v>
      </c>
      <c r="R649">
        <v>-140158</v>
      </c>
      <c r="S649">
        <v>-140158</v>
      </c>
      <c r="T649">
        <v>-140158</v>
      </c>
      <c r="U649">
        <v>-140158</v>
      </c>
      <c r="V649">
        <v>-140158</v>
      </c>
      <c r="W649">
        <v>-140158</v>
      </c>
      <c r="X649">
        <v>-140158</v>
      </c>
      <c r="Y649">
        <v>-1681896</v>
      </c>
      <c r="Z649">
        <f t="shared" si="22"/>
        <v>-508575.595977864</v>
      </c>
      <c r="AA649">
        <f t="shared" si="23"/>
        <v>-752846.404022136</v>
      </c>
    </row>
    <row r="650" spans="1:27" x14ac:dyDescent="0.35">
      <c r="A650" t="s">
        <v>370</v>
      </c>
      <c r="B650" t="s">
        <v>371</v>
      </c>
      <c r="C650">
        <v>502013</v>
      </c>
      <c r="D650" t="s">
        <v>376</v>
      </c>
      <c r="E650" t="s">
        <v>7</v>
      </c>
      <c r="F650" t="s">
        <v>105</v>
      </c>
      <c r="G650">
        <v>2030</v>
      </c>
      <c r="H650" t="s">
        <v>22</v>
      </c>
      <c r="I650" t="s">
        <v>377</v>
      </c>
      <c r="J650" t="s">
        <v>377</v>
      </c>
      <c r="K650" t="s">
        <v>378</v>
      </c>
      <c r="L650" t="s">
        <v>25</v>
      </c>
      <c r="M650">
        <v>-126992</v>
      </c>
      <c r="N650">
        <v>-126992</v>
      </c>
      <c r="O650">
        <v>-126992</v>
      </c>
      <c r="P650">
        <v>-126992</v>
      </c>
      <c r="Q650">
        <v>-126992</v>
      </c>
      <c r="R650">
        <v>-126992</v>
      </c>
      <c r="S650">
        <v>-126992</v>
      </c>
      <c r="T650">
        <v>-126992</v>
      </c>
      <c r="U650">
        <v>-126992</v>
      </c>
      <c r="V650">
        <v>-126992</v>
      </c>
      <c r="W650">
        <v>-126992</v>
      </c>
      <c r="X650">
        <v>-126992</v>
      </c>
      <c r="Y650">
        <v>-1523907</v>
      </c>
      <c r="Z650">
        <f t="shared" si="22"/>
        <v>0</v>
      </c>
      <c r="AA650">
        <f t="shared" si="23"/>
        <v>-1142930.25</v>
      </c>
    </row>
    <row r="651" spans="1:27" x14ac:dyDescent="0.35">
      <c r="A651" t="s">
        <v>370</v>
      </c>
      <c r="B651" t="s">
        <v>371</v>
      </c>
      <c r="C651">
        <v>502013</v>
      </c>
      <c r="D651" t="s">
        <v>376</v>
      </c>
      <c r="E651" t="s">
        <v>7</v>
      </c>
      <c r="F651" t="s">
        <v>105</v>
      </c>
      <c r="G651">
        <v>2029</v>
      </c>
      <c r="H651" t="s">
        <v>22</v>
      </c>
      <c r="I651" t="s">
        <v>377</v>
      </c>
      <c r="J651" t="s">
        <v>377</v>
      </c>
      <c r="K651" t="s">
        <v>378</v>
      </c>
      <c r="L651" t="s">
        <v>25</v>
      </c>
      <c r="M651">
        <v>-123290</v>
      </c>
      <c r="N651">
        <v>-123290</v>
      </c>
      <c r="O651">
        <v>-123290</v>
      </c>
      <c r="P651">
        <v>-123290</v>
      </c>
      <c r="Q651">
        <v>-123290</v>
      </c>
      <c r="R651">
        <v>-123290</v>
      </c>
      <c r="S651">
        <v>-123290</v>
      </c>
      <c r="T651">
        <v>-123290</v>
      </c>
      <c r="U651">
        <v>-123290</v>
      </c>
      <c r="V651">
        <v>-123290</v>
      </c>
      <c r="W651">
        <v>-123290</v>
      </c>
      <c r="X651">
        <v>-123290</v>
      </c>
      <c r="Y651">
        <v>-1479477</v>
      </c>
      <c r="Z651">
        <f t="shared" si="22"/>
        <v>0</v>
      </c>
      <c r="AA651">
        <f t="shared" si="23"/>
        <v>-1109607.75</v>
      </c>
    </row>
    <row r="652" spans="1:27" x14ac:dyDescent="0.35">
      <c r="A652" t="s">
        <v>370</v>
      </c>
      <c r="B652" t="s">
        <v>371</v>
      </c>
      <c r="C652">
        <v>502013</v>
      </c>
      <c r="D652" t="s">
        <v>376</v>
      </c>
      <c r="E652" t="s">
        <v>7</v>
      </c>
      <c r="F652" t="s">
        <v>105</v>
      </c>
      <c r="G652">
        <v>2028</v>
      </c>
      <c r="H652" t="s">
        <v>22</v>
      </c>
      <c r="I652" t="s">
        <v>377</v>
      </c>
      <c r="J652" t="s">
        <v>377</v>
      </c>
      <c r="K652" t="s">
        <v>378</v>
      </c>
      <c r="L652" t="s">
        <v>25</v>
      </c>
      <c r="M652">
        <v>-119697</v>
      </c>
      <c r="N652">
        <v>-119697</v>
      </c>
      <c r="O652">
        <v>-119697</v>
      </c>
      <c r="P652">
        <v>-119697</v>
      </c>
      <c r="Q652">
        <v>-119697</v>
      </c>
      <c r="R652">
        <v>-119697</v>
      </c>
      <c r="S652">
        <v>-119697</v>
      </c>
      <c r="T652">
        <v>-119697</v>
      </c>
      <c r="U652">
        <v>-119697</v>
      </c>
      <c r="V652">
        <v>-119697</v>
      </c>
      <c r="W652">
        <v>-119697</v>
      </c>
      <c r="X652">
        <v>-119697</v>
      </c>
      <c r="Y652">
        <v>-1436361</v>
      </c>
      <c r="Z652">
        <f t="shared" si="22"/>
        <v>0</v>
      </c>
      <c r="AA652">
        <f t="shared" si="23"/>
        <v>-1077270.75</v>
      </c>
    </row>
    <row r="653" spans="1:27" x14ac:dyDescent="0.35">
      <c r="A653" t="s">
        <v>370</v>
      </c>
      <c r="B653" t="s">
        <v>371</v>
      </c>
      <c r="C653">
        <v>502013</v>
      </c>
      <c r="D653" t="s">
        <v>376</v>
      </c>
      <c r="E653" t="s">
        <v>7</v>
      </c>
      <c r="F653" t="s">
        <v>105</v>
      </c>
      <c r="G653">
        <v>2027</v>
      </c>
      <c r="H653" t="s">
        <v>22</v>
      </c>
      <c r="I653" t="s">
        <v>377</v>
      </c>
      <c r="J653" t="s">
        <v>377</v>
      </c>
      <c r="K653" t="s">
        <v>378</v>
      </c>
      <c r="L653" t="s">
        <v>25</v>
      </c>
      <c r="M653">
        <v>-116213</v>
      </c>
      <c r="N653">
        <v>-116213</v>
      </c>
      <c r="O653">
        <v>-116213</v>
      </c>
      <c r="P653">
        <v>-116213</v>
      </c>
      <c r="Q653">
        <v>-116213</v>
      </c>
      <c r="R653">
        <v>-116213</v>
      </c>
      <c r="S653">
        <v>-116213</v>
      </c>
      <c r="T653">
        <v>-116213</v>
      </c>
      <c r="U653">
        <v>-116213</v>
      </c>
      <c r="V653">
        <v>-116213</v>
      </c>
      <c r="W653">
        <v>-116213</v>
      </c>
      <c r="X653">
        <v>-116213</v>
      </c>
      <c r="Y653">
        <v>-1394559</v>
      </c>
      <c r="Z653">
        <f t="shared" si="22"/>
        <v>0</v>
      </c>
      <c r="AA653">
        <f t="shared" si="23"/>
        <v>-1045919.25</v>
      </c>
    </row>
    <row r="654" spans="1:27" x14ac:dyDescent="0.35">
      <c r="A654" t="s">
        <v>370</v>
      </c>
      <c r="B654" t="s">
        <v>371</v>
      </c>
      <c r="C654">
        <v>502013</v>
      </c>
      <c r="D654" t="s">
        <v>376</v>
      </c>
      <c r="E654" t="s">
        <v>7</v>
      </c>
      <c r="F654" t="s">
        <v>105</v>
      </c>
      <c r="G654">
        <v>2026</v>
      </c>
      <c r="H654" t="s">
        <v>22</v>
      </c>
      <c r="I654" t="s">
        <v>377</v>
      </c>
      <c r="J654" t="s">
        <v>377</v>
      </c>
      <c r="K654" t="s">
        <v>378</v>
      </c>
      <c r="L654" t="s">
        <v>25</v>
      </c>
      <c r="M654">
        <v>-112828</v>
      </c>
      <c r="N654">
        <v>-112828</v>
      </c>
      <c r="O654">
        <v>-112828</v>
      </c>
      <c r="P654">
        <v>-112828</v>
      </c>
      <c r="Q654">
        <v>-112828</v>
      </c>
      <c r="R654">
        <v>-112828</v>
      </c>
      <c r="S654">
        <v>-112828</v>
      </c>
      <c r="T654">
        <v>-112828</v>
      </c>
      <c r="U654">
        <v>-112828</v>
      </c>
      <c r="V654">
        <v>-112828</v>
      </c>
      <c r="W654">
        <v>-112828</v>
      </c>
      <c r="X654">
        <v>-112828</v>
      </c>
      <c r="Y654">
        <v>-1353941</v>
      </c>
      <c r="Z654">
        <f t="shared" si="22"/>
        <v>0</v>
      </c>
      <c r="AA654">
        <f t="shared" si="23"/>
        <v>-1015455.75</v>
      </c>
    </row>
    <row r="655" spans="1:27" x14ac:dyDescent="0.35">
      <c r="A655" t="s">
        <v>370</v>
      </c>
      <c r="B655" t="s">
        <v>371</v>
      </c>
      <c r="C655">
        <v>502013</v>
      </c>
      <c r="D655" t="s">
        <v>376</v>
      </c>
      <c r="E655" t="s">
        <v>7</v>
      </c>
      <c r="F655" t="s">
        <v>105</v>
      </c>
      <c r="G655">
        <v>2025</v>
      </c>
      <c r="H655" t="s">
        <v>22</v>
      </c>
      <c r="I655" t="s">
        <v>377</v>
      </c>
      <c r="J655" t="s">
        <v>377</v>
      </c>
      <c r="K655" t="s">
        <v>378</v>
      </c>
      <c r="L655" t="s">
        <v>25</v>
      </c>
      <c r="M655">
        <v>-109542</v>
      </c>
      <c r="N655">
        <v>-109542</v>
      </c>
      <c r="O655">
        <v>-109542</v>
      </c>
      <c r="P655">
        <v>-109542</v>
      </c>
      <c r="Q655">
        <v>-109542</v>
      </c>
      <c r="R655">
        <v>-109542</v>
      </c>
      <c r="S655">
        <v>-109542</v>
      </c>
      <c r="T655">
        <v>-109542</v>
      </c>
      <c r="U655">
        <v>-109542</v>
      </c>
      <c r="V655">
        <v>-109542</v>
      </c>
      <c r="W655">
        <v>-109542</v>
      </c>
      <c r="X655">
        <v>-109542</v>
      </c>
      <c r="Y655">
        <v>-1314506</v>
      </c>
      <c r="Z655">
        <f t="shared" si="22"/>
        <v>0</v>
      </c>
      <c r="AA655">
        <f t="shared" si="23"/>
        <v>-985879.5</v>
      </c>
    </row>
    <row r="656" spans="1:27" x14ac:dyDescent="0.35">
      <c r="A656" t="s">
        <v>370</v>
      </c>
      <c r="B656" t="s">
        <v>371</v>
      </c>
      <c r="C656">
        <v>502017</v>
      </c>
      <c r="D656" t="s">
        <v>381</v>
      </c>
      <c r="E656" t="s">
        <v>7</v>
      </c>
      <c r="F656" t="s">
        <v>366</v>
      </c>
      <c r="G656">
        <v>2025</v>
      </c>
      <c r="H656" t="s">
        <v>22</v>
      </c>
      <c r="I656" t="s">
        <v>373</v>
      </c>
      <c r="J656" t="s">
        <v>374</v>
      </c>
      <c r="K656" t="s">
        <v>375</v>
      </c>
      <c r="L656" t="s">
        <v>25</v>
      </c>
      <c r="M656">
        <v>-107140</v>
      </c>
      <c r="N656">
        <v>-107140</v>
      </c>
      <c r="O656">
        <v>-107140</v>
      </c>
      <c r="P656">
        <v>-107140</v>
      </c>
      <c r="Q656">
        <v>-107140</v>
      </c>
      <c r="R656">
        <v>-107140</v>
      </c>
      <c r="S656">
        <v>-107140</v>
      </c>
      <c r="T656">
        <v>-107140</v>
      </c>
      <c r="U656">
        <v>-107140</v>
      </c>
      <c r="V656">
        <v>-107140</v>
      </c>
      <c r="W656">
        <v>-107140</v>
      </c>
      <c r="X656">
        <v>-107140</v>
      </c>
      <c r="Y656">
        <v>-1285680</v>
      </c>
      <c r="Z656">
        <f t="shared" si="22"/>
        <v>-388766.88703511999</v>
      </c>
      <c r="AA656">
        <f t="shared" si="23"/>
        <v>-575493.11296488007</v>
      </c>
    </row>
    <row r="657" spans="1:27" x14ac:dyDescent="0.35">
      <c r="A657" t="s">
        <v>370</v>
      </c>
      <c r="B657" t="s">
        <v>371</v>
      </c>
      <c r="C657">
        <v>502017</v>
      </c>
      <c r="D657" t="s">
        <v>381</v>
      </c>
      <c r="E657" t="s">
        <v>7</v>
      </c>
      <c r="F657" t="s">
        <v>366</v>
      </c>
      <c r="G657">
        <v>2026</v>
      </c>
      <c r="H657" t="s">
        <v>22</v>
      </c>
      <c r="I657" t="s">
        <v>373</v>
      </c>
      <c r="J657" t="s">
        <v>374</v>
      </c>
      <c r="K657" t="s">
        <v>375</v>
      </c>
      <c r="L657" t="s">
        <v>25</v>
      </c>
      <c r="M657">
        <v>-107140</v>
      </c>
      <c r="N657">
        <v>-107140</v>
      </c>
      <c r="O657">
        <v>-107140</v>
      </c>
      <c r="P657">
        <v>-107140</v>
      </c>
      <c r="Q657">
        <v>-107140</v>
      </c>
      <c r="R657">
        <v>-107140</v>
      </c>
      <c r="S657">
        <v>-107140</v>
      </c>
      <c r="T657">
        <v>-107140</v>
      </c>
      <c r="U657">
        <v>-107140</v>
      </c>
      <c r="V657">
        <v>-107140</v>
      </c>
      <c r="W657">
        <v>-107140</v>
      </c>
      <c r="X657">
        <v>-107140</v>
      </c>
      <c r="Y657">
        <v>-1285680</v>
      </c>
      <c r="Z657">
        <f t="shared" si="22"/>
        <v>-388766.88703511999</v>
      </c>
      <c r="AA657">
        <f t="shared" si="23"/>
        <v>-575493.11296488007</v>
      </c>
    </row>
    <row r="658" spans="1:27" x14ac:dyDescent="0.35">
      <c r="A658" t="s">
        <v>370</v>
      </c>
      <c r="B658" t="s">
        <v>371</v>
      </c>
      <c r="C658">
        <v>502017</v>
      </c>
      <c r="D658" t="s">
        <v>381</v>
      </c>
      <c r="E658" t="s">
        <v>7</v>
      </c>
      <c r="F658" t="s">
        <v>366</v>
      </c>
      <c r="G658">
        <v>2027</v>
      </c>
      <c r="H658" t="s">
        <v>22</v>
      </c>
      <c r="I658" t="s">
        <v>373</v>
      </c>
      <c r="J658" t="s">
        <v>374</v>
      </c>
      <c r="K658" t="s">
        <v>375</v>
      </c>
      <c r="L658" t="s">
        <v>25</v>
      </c>
      <c r="M658">
        <v>-107140</v>
      </c>
      <c r="N658">
        <v>-107140</v>
      </c>
      <c r="O658">
        <v>-107140</v>
      </c>
      <c r="P658">
        <v>-107140</v>
      </c>
      <c r="Q658">
        <v>-107140</v>
      </c>
      <c r="R658">
        <v>-107140</v>
      </c>
      <c r="S658">
        <v>-107140</v>
      </c>
      <c r="T658">
        <v>-107140</v>
      </c>
      <c r="U658">
        <v>-107140</v>
      </c>
      <c r="V658">
        <v>-107140</v>
      </c>
      <c r="W658">
        <v>-107140</v>
      </c>
      <c r="X658">
        <v>-107140</v>
      </c>
      <c r="Y658">
        <v>-1285680</v>
      </c>
      <c r="Z658">
        <f t="shared" si="22"/>
        <v>-388766.88703511999</v>
      </c>
      <c r="AA658">
        <f t="shared" si="23"/>
        <v>-575493.11296488007</v>
      </c>
    </row>
    <row r="659" spans="1:27" x14ac:dyDescent="0.35">
      <c r="A659" t="s">
        <v>370</v>
      </c>
      <c r="B659" t="s">
        <v>371</v>
      </c>
      <c r="C659">
        <v>502017</v>
      </c>
      <c r="D659" t="s">
        <v>381</v>
      </c>
      <c r="E659" t="s">
        <v>7</v>
      </c>
      <c r="F659" t="s">
        <v>366</v>
      </c>
      <c r="G659">
        <v>2028</v>
      </c>
      <c r="H659" t="s">
        <v>22</v>
      </c>
      <c r="I659" t="s">
        <v>373</v>
      </c>
      <c r="J659" t="s">
        <v>374</v>
      </c>
      <c r="K659" t="s">
        <v>375</v>
      </c>
      <c r="L659" t="s">
        <v>25</v>
      </c>
      <c r="M659">
        <v>-107140</v>
      </c>
      <c r="N659">
        <v>-107140</v>
      </c>
      <c r="O659">
        <v>-107140</v>
      </c>
      <c r="P659">
        <v>-107140</v>
      </c>
      <c r="Q659">
        <v>-107140</v>
      </c>
      <c r="R659">
        <v>-107140</v>
      </c>
      <c r="S659">
        <v>-107140</v>
      </c>
      <c r="T659">
        <v>-107140</v>
      </c>
      <c r="U659">
        <v>-107140</v>
      </c>
      <c r="V659">
        <v>-107140</v>
      </c>
      <c r="W659">
        <v>-107140</v>
      </c>
      <c r="X659">
        <v>-107140</v>
      </c>
      <c r="Y659">
        <v>-1285680</v>
      </c>
      <c r="Z659">
        <f t="shared" si="22"/>
        <v>-388766.88703511999</v>
      </c>
      <c r="AA659">
        <f t="shared" si="23"/>
        <v>-575493.11296488007</v>
      </c>
    </row>
    <row r="660" spans="1:27" x14ac:dyDescent="0.35">
      <c r="A660" t="s">
        <v>370</v>
      </c>
      <c r="B660" t="s">
        <v>371</v>
      </c>
      <c r="C660">
        <v>502017</v>
      </c>
      <c r="D660" t="s">
        <v>381</v>
      </c>
      <c r="E660" t="s">
        <v>7</v>
      </c>
      <c r="F660" t="s">
        <v>366</v>
      </c>
      <c r="G660">
        <v>2029</v>
      </c>
      <c r="H660" t="s">
        <v>22</v>
      </c>
      <c r="I660" t="s">
        <v>373</v>
      </c>
      <c r="J660" t="s">
        <v>374</v>
      </c>
      <c r="K660" t="s">
        <v>375</v>
      </c>
      <c r="L660" t="s">
        <v>25</v>
      </c>
      <c r="M660">
        <v>-107140</v>
      </c>
      <c r="N660">
        <v>-107140</v>
      </c>
      <c r="O660">
        <v>-107140</v>
      </c>
      <c r="P660">
        <v>-107140</v>
      </c>
      <c r="Q660">
        <v>-107140</v>
      </c>
      <c r="R660">
        <v>-107140</v>
      </c>
      <c r="S660">
        <v>-107140</v>
      </c>
      <c r="T660">
        <v>-107140</v>
      </c>
      <c r="U660">
        <v>-107140</v>
      </c>
      <c r="V660">
        <v>-107140</v>
      </c>
      <c r="W660">
        <v>-107140</v>
      </c>
      <c r="X660">
        <v>-107140</v>
      </c>
      <c r="Y660">
        <v>-1285680</v>
      </c>
      <c r="Z660">
        <f t="shared" si="22"/>
        <v>-388766.88703511999</v>
      </c>
      <c r="AA660">
        <f t="shared" si="23"/>
        <v>-575493.11296488007</v>
      </c>
    </row>
    <row r="661" spans="1:27" x14ac:dyDescent="0.35">
      <c r="A661" t="s">
        <v>370</v>
      </c>
      <c r="B661" t="s">
        <v>371</v>
      </c>
      <c r="C661">
        <v>502017</v>
      </c>
      <c r="D661" t="s">
        <v>381</v>
      </c>
      <c r="E661" t="s">
        <v>7</v>
      </c>
      <c r="F661" t="s">
        <v>366</v>
      </c>
      <c r="G661">
        <v>2030</v>
      </c>
      <c r="H661" t="s">
        <v>22</v>
      </c>
      <c r="I661" t="s">
        <v>373</v>
      </c>
      <c r="J661" t="s">
        <v>374</v>
      </c>
      <c r="K661" t="s">
        <v>375</v>
      </c>
      <c r="L661" t="s">
        <v>25</v>
      </c>
      <c r="M661">
        <v>-107140</v>
      </c>
      <c r="N661">
        <v>-107140</v>
      </c>
      <c r="O661">
        <v>-107140</v>
      </c>
      <c r="P661">
        <v>-107140</v>
      </c>
      <c r="Q661">
        <v>-107140</v>
      </c>
      <c r="R661">
        <v>-107140</v>
      </c>
      <c r="S661">
        <v>-107140</v>
      </c>
      <c r="T661">
        <v>-107140</v>
      </c>
      <c r="U661">
        <v>-107140</v>
      </c>
      <c r="V661">
        <v>-107140</v>
      </c>
      <c r="W661">
        <v>-107140</v>
      </c>
      <c r="X661">
        <v>-107140</v>
      </c>
      <c r="Y661">
        <v>-1285680</v>
      </c>
      <c r="Z661">
        <f t="shared" si="22"/>
        <v>-388766.88703511999</v>
      </c>
      <c r="AA661">
        <f t="shared" si="23"/>
        <v>-575493.11296488007</v>
      </c>
    </row>
    <row r="662" spans="1:27" x14ac:dyDescent="0.35">
      <c r="A662" t="s">
        <v>370</v>
      </c>
      <c r="B662" t="s">
        <v>371</v>
      </c>
      <c r="C662">
        <v>502013</v>
      </c>
      <c r="D662" t="s">
        <v>376</v>
      </c>
      <c r="E662" t="s">
        <v>7</v>
      </c>
      <c r="F662" t="s">
        <v>105</v>
      </c>
      <c r="G662">
        <v>2024</v>
      </c>
      <c r="H662" t="s">
        <v>22</v>
      </c>
      <c r="I662" t="s">
        <v>377</v>
      </c>
      <c r="J662" t="s">
        <v>377</v>
      </c>
      <c r="K662" t="s">
        <v>378</v>
      </c>
      <c r="L662" t="s">
        <v>25</v>
      </c>
      <c r="M662">
        <v>-106136</v>
      </c>
      <c r="N662">
        <v>-106136</v>
      </c>
      <c r="O662">
        <v>-106136</v>
      </c>
      <c r="P662">
        <v>-106136</v>
      </c>
      <c r="Q662">
        <v>-106136</v>
      </c>
      <c r="R662">
        <v>-106136</v>
      </c>
      <c r="S662">
        <v>-106136</v>
      </c>
      <c r="T662">
        <v>-106136</v>
      </c>
      <c r="U662">
        <v>-106136</v>
      </c>
      <c r="V662">
        <v>-106136</v>
      </c>
      <c r="W662">
        <v>-106136</v>
      </c>
      <c r="X662">
        <v>-106136</v>
      </c>
      <c r="Y662">
        <v>-1273632</v>
      </c>
      <c r="Z662">
        <f t="shared" si="22"/>
        <v>0</v>
      </c>
      <c r="AA662">
        <f t="shared" si="23"/>
        <v>-955224</v>
      </c>
    </row>
    <row r="663" spans="1:27" x14ac:dyDescent="0.35">
      <c r="A663" t="s">
        <v>370</v>
      </c>
      <c r="B663" t="s">
        <v>371</v>
      </c>
      <c r="C663">
        <v>502013</v>
      </c>
      <c r="D663" t="s">
        <v>376</v>
      </c>
      <c r="E663" t="s">
        <v>7</v>
      </c>
      <c r="F663" t="s">
        <v>105</v>
      </c>
      <c r="G663">
        <v>2023</v>
      </c>
      <c r="H663" t="s">
        <v>22</v>
      </c>
      <c r="I663" t="s">
        <v>377</v>
      </c>
      <c r="J663" t="s">
        <v>377</v>
      </c>
      <c r="K663" t="s">
        <v>378</v>
      </c>
      <c r="L663" t="s">
        <v>25</v>
      </c>
      <c r="M663">
        <v>-103138</v>
      </c>
      <c r="N663">
        <v>-103138</v>
      </c>
      <c r="O663">
        <v>-103138</v>
      </c>
      <c r="P663">
        <v>-103138</v>
      </c>
      <c r="Q663">
        <v>-103138</v>
      </c>
      <c r="R663">
        <v>-103138</v>
      </c>
      <c r="S663">
        <v>-103138</v>
      </c>
      <c r="T663">
        <v>-103138</v>
      </c>
      <c r="U663">
        <v>-103138</v>
      </c>
      <c r="V663">
        <v>-103138</v>
      </c>
      <c r="W663">
        <v>-103138</v>
      </c>
      <c r="X663">
        <v>-103138</v>
      </c>
      <c r="Y663">
        <v>-1237655</v>
      </c>
      <c r="Z663">
        <f t="shared" si="22"/>
        <v>0</v>
      </c>
      <c r="AA663">
        <f t="shared" si="23"/>
        <v>-928241.25</v>
      </c>
    </row>
    <row r="664" spans="1:27" x14ac:dyDescent="0.35">
      <c r="A664" t="s">
        <v>370</v>
      </c>
      <c r="B664" t="s">
        <v>371</v>
      </c>
      <c r="C664">
        <v>502017</v>
      </c>
      <c r="D664" t="s">
        <v>381</v>
      </c>
      <c r="E664" t="s">
        <v>7</v>
      </c>
      <c r="F664" t="s">
        <v>366</v>
      </c>
      <c r="G664">
        <v>2024</v>
      </c>
      <c r="H664" t="s">
        <v>22</v>
      </c>
      <c r="I664" t="s">
        <v>373</v>
      </c>
      <c r="J664" t="s">
        <v>374</v>
      </c>
      <c r="K664" t="s">
        <v>375</v>
      </c>
      <c r="L664" t="s">
        <v>25</v>
      </c>
      <c r="M664">
        <v>-102061</v>
      </c>
      <c r="N664">
        <v>-102061</v>
      </c>
      <c r="O664">
        <v>-102061</v>
      </c>
      <c r="P664">
        <v>-102061</v>
      </c>
      <c r="Q664">
        <v>-102061</v>
      </c>
      <c r="R664">
        <v>-102061</v>
      </c>
      <c r="S664">
        <v>-102061</v>
      </c>
      <c r="T664">
        <v>-102061</v>
      </c>
      <c r="U664">
        <v>-102061</v>
      </c>
      <c r="V664">
        <v>-102061</v>
      </c>
      <c r="W664">
        <v>-102061</v>
      </c>
      <c r="X664">
        <v>-102061</v>
      </c>
      <c r="Y664">
        <v>-1224732</v>
      </c>
      <c r="Z664">
        <f t="shared" si="22"/>
        <v>-370337.29006618797</v>
      </c>
      <c r="AA664">
        <f t="shared" si="23"/>
        <v>-548211.70993381203</v>
      </c>
    </row>
    <row r="665" spans="1:27" x14ac:dyDescent="0.35">
      <c r="A665" t="s">
        <v>370</v>
      </c>
      <c r="B665" t="s">
        <v>371</v>
      </c>
      <c r="C665">
        <v>512107</v>
      </c>
      <c r="D665" t="s">
        <v>372</v>
      </c>
      <c r="E665" t="s">
        <v>7</v>
      </c>
      <c r="F665" t="s">
        <v>366</v>
      </c>
      <c r="G665">
        <v>2021</v>
      </c>
      <c r="H665" t="s">
        <v>22</v>
      </c>
      <c r="I665" t="s">
        <v>373</v>
      </c>
      <c r="J665" t="s">
        <v>374</v>
      </c>
      <c r="K665" t="s">
        <v>375</v>
      </c>
      <c r="L665" t="s">
        <v>25</v>
      </c>
      <c r="M665">
        <v>-91104</v>
      </c>
      <c r="N665">
        <v>-91104</v>
      </c>
      <c r="O665">
        <v>-91104</v>
      </c>
      <c r="P665">
        <v>-91104</v>
      </c>
      <c r="Q665">
        <v>-91104</v>
      </c>
      <c r="R665">
        <v>-91104</v>
      </c>
      <c r="S665">
        <v>-165194</v>
      </c>
      <c r="T665">
        <v>-165194</v>
      </c>
      <c r="U665">
        <v>-165194</v>
      </c>
      <c r="V665">
        <v>-165194</v>
      </c>
      <c r="W665">
        <v>-165194</v>
      </c>
      <c r="X665">
        <v>-165194</v>
      </c>
      <c r="Y665">
        <v>-1537788</v>
      </c>
      <c r="Z665">
        <f t="shared" si="22"/>
        <v>-464999.88619249198</v>
      </c>
      <c r="AA665">
        <f t="shared" si="23"/>
        <v>-688341.11380750802</v>
      </c>
    </row>
    <row r="666" spans="1:27" x14ac:dyDescent="0.35">
      <c r="A666" t="s">
        <v>370</v>
      </c>
      <c r="B666" t="s">
        <v>371</v>
      </c>
      <c r="C666">
        <v>512107</v>
      </c>
      <c r="D666" t="s">
        <v>372</v>
      </c>
      <c r="E666" t="s">
        <v>7</v>
      </c>
      <c r="F666" t="s">
        <v>105</v>
      </c>
      <c r="G666">
        <v>2022</v>
      </c>
      <c r="H666" t="s">
        <v>22</v>
      </c>
      <c r="I666" t="s">
        <v>377</v>
      </c>
      <c r="J666" t="s">
        <v>377</v>
      </c>
      <c r="K666" t="s">
        <v>378</v>
      </c>
      <c r="L666" t="s">
        <v>25</v>
      </c>
      <c r="M666">
        <v>-70556</v>
      </c>
      <c r="N666">
        <v>-70556</v>
      </c>
      <c r="O666">
        <v>-70556</v>
      </c>
      <c r="P666">
        <v>-70556</v>
      </c>
      <c r="Q666">
        <v>-70556</v>
      </c>
      <c r="R666">
        <v>-70556</v>
      </c>
      <c r="S666">
        <v>-70556</v>
      </c>
      <c r="T666">
        <v>-70556</v>
      </c>
      <c r="U666">
        <v>-70556</v>
      </c>
      <c r="V666">
        <v>-70556</v>
      </c>
      <c r="W666">
        <v>-70556</v>
      </c>
      <c r="X666">
        <v>-70556</v>
      </c>
      <c r="Y666">
        <v>-846667</v>
      </c>
      <c r="Z666">
        <f t="shared" si="22"/>
        <v>0</v>
      </c>
      <c r="AA666">
        <f t="shared" si="23"/>
        <v>-635000.25</v>
      </c>
    </row>
    <row r="667" spans="1:27" x14ac:dyDescent="0.35">
      <c r="A667" t="s">
        <v>370</v>
      </c>
      <c r="B667" t="s">
        <v>371</v>
      </c>
      <c r="C667">
        <v>502013</v>
      </c>
      <c r="D667" t="s">
        <v>376</v>
      </c>
      <c r="E667" t="s">
        <v>7</v>
      </c>
      <c r="F667" t="s">
        <v>105</v>
      </c>
      <c r="G667">
        <v>2022</v>
      </c>
      <c r="H667" t="s">
        <v>22</v>
      </c>
      <c r="I667" t="s">
        <v>377</v>
      </c>
      <c r="J667" t="s">
        <v>377</v>
      </c>
      <c r="K667" t="s">
        <v>378</v>
      </c>
      <c r="L667" t="s">
        <v>25</v>
      </c>
      <c r="M667">
        <v>-68832</v>
      </c>
      <c r="N667">
        <v>-68832</v>
      </c>
      <c r="O667">
        <v>-68832</v>
      </c>
      <c r="P667">
        <v>-68832</v>
      </c>
      <c r="Q667">
        <v>-68832</v>
      </c>
      <c r="R667">
        <v>-68832</v>
      </c>
      <c r="S667">
        <v>-68832</v>
      </c>
      <c r="T667">
        <v>-68832</v>
      </c>
      <c r="U667">
        <v>-68832</v>
      </c>
      <c r="V667">
        <v>-68832</v>
      </c>
      <c r="W667">
        <v>-68832</v>
      </c>
      <c r="X667">
        <v>-68832</v>
      </c>
      <c r="Y667">
        <v>-825983</v>
      </c>
      <c r="Z667">
        <f t="shared" si="22"/>
        <v>0</v>
      </c>
      <c r="AA667">
        <f t="shared" si="23"/>
        <v>-619487.25</v>
      </c>
    </row>
    <row r="668" spans="1:27" x14ac:dyDescent="0.35">
      <c r="A668" t="s">
        <v>370</v>
      </c>
      <c r="B668" t="s">
        <v>371</v>
      </c>
      <c r="C668">
        <v>512157</v>
      </c>
      <c r="D668" t="s">
        <v>382</v>
      </c>
      <c r="E668" t="s">
        <v>7</v>
      </c>
      <c r="F668" t="s">
        <v>366</v>
      </c>
      <c r="G668">
        <v>2025</v>
      </c>
      <c r="H668" t="s">
        <v>22</v>
      </c>
      <c r="I668" t="s">
        <v>373</v>
      </c>
      <c r="J668" t="s">
        <v>374</v>
      </c>
      <c r="K668" t="s">
        <v>375</v>
      </c>
      <c r="L668" t="s">
        <v>25</v>
      </c>
      <c r="M668">
        <v>-68074</v>
      </c>
      <c r="N668">
        <v>-68074</v>
      </c>
      <c r="O668">
        <v>-68074</v>
      </c>
      <c r="P668">
        <v>-68074</v>
      </c>
      <c r="Q668">
        <v>-68074</v>
      </c>
      <c r="R668">
        <v>-68074</v>
      </c>
      <c r="S668">
        <v>-68074</v>
      </c>
      <c r="T668">
        <v>-68074</v>
      </c>
      <c r="U668">
        <v>-68074</v>
      </c>
      <c r="V668">
        <v>-68074</v>
      </c>
      <c r="W668">
        <v>-68074</v>
      </c>
      <c r="X668">
        <v>-68074</v>
      </c>
      <c r="Y668">
        <v>-816888</v>
      </c>
      <c r="Z668">
        <f t="shared" si="22"/>
        <v>-247012.47963439199</v>
      </c>
      <c r="AA668">
        <f t="shared" si="23"/>
        <v>-365653.52036560798</v>
      </c>
    </row>
    <row r="669" spans="1:27" x14ac:dyDescent="0.35">
      <c r="A669" t="s">
        <v>370</v>
      </c>
      <c r="B669" t="s">
        <v>371</v>
      </c>
      <c r="C669">
        <v>512157</v>
      </c>
      <c r="D669" t="s">
        <v>382</v>
      </c>
      <c r="E669" t="s">
        <v>7</v>
      </c>
      <c r="F669" t="s">
        <v>366</v>
      </c>
      <c r="G669">
        <v>2026</v>
      </c>
      <c r="H669" t="s">
        <v>22</v>
      </c>
      <c r="I669" t="s">
        <v>373</v>
      </c>
      <c r="J669" t="s">
        <v>374</v>
      </c>
      <c r="K669" t="s">
        <v>375</v>
      </c>
      <c r="L669" t="s">
        <v>25</v>
      </c>
      <c r="M669">
        <v>-68074</v>
      </c>
      <c r="N669">
        <v>-68074</v>
      </c>
      <c r="O669">
        <v>-68074</v>
      </c>
      <c r="P669">
        <v>-68074</v>
      </c>
      <c r="Q669">
        <v>-68074</v>
      </c>
      <c r="R669">
        <v>-68074</v>
      </c>
      <c r="S669">
        <v>-68074</v>
      </c>
      <c r="T669">
        <v>-68074</v>
      </c>
      <c r="U669">
        <v>-68074</v>
      </c>
      <c r="V669">
        <v>-68074</v>
      </c>
      <c r="W669">
        <v>-68074</v>
      </c>
      <c r="X669">
        <v>-68074</v>
      </c>
      <c r="Y669">
        <v>-816888</v>
      </c>
      <c r="Z669">
        <f t="shared" si="22"/>
        <v>-247012.47963439199</v>
      </c>
      <c r="AA669">
        <f t="shared" si="23"/>
        <v>-365653.52036560798</v>
      </c>
    </row>
    <row r="670" spans="1:27" x14ac:dyDescent="0.35">
      <c r="A670" t="s">
        <v>370</v>
      </c>
      <c r="B670" t="s">
        <v>371</v>
      </c>
      <c r="C670">
        <v>512157</v>
      </c>
      <c r="D670" t="s">
        <v>382</v>
      </c>
      <c r="E670" t="s">
        <v>7</v>
      </c>
      <c r="F670" t="s">
        <v>366</v>
      </c>
      <c r="G670">
        <v>2027</v>
      </c>
      <c r="H670" t="s">
        <v>22</v>
      </c>
      <c r="I670" t="s">
        <v>373</v>
      </c>
      <c r="J670" t="s">
        <v>374</v>
      </c>
      <c r="K670" t="s">
        <v>375</v>
      </c>
      <c r="L670" t="s">
        <v>25</v>
      </c>
      <c r="M670">
        <v>-68074</v>
      </c>
      <c r="N670">
        <v>-68074</v>
      </c>
      <c r="O670">
        <v>-68074</v>
      </c>
      <c r="P670">
        <v>-68074</v>
      </c>
      <c r="Q670">
        <v>-68074</v>
      </c>
      <c r="R670">
        <v>-68074</v>
      </c>
      <c r="S670">
        <v>-68074</v>
      </c>
      <c r="T670">
        <v>-68074</v>
      </c>
      <c r="U670">
        <v>-68074</v>
      </c>
      <c r="V670">
        <v>-68074</v>
      </c>
      <c r="W670">
        <v>-68074</v>
      </c>
      <c r="X670">
        <v>-68074</v>
      </c>
      <c r="Y670">
        <v>-816888</v>
      </c>
      <c r="Z670">
        <f t="shared" si="22"/>
        <v>-247012.47963439199</v>
      </c>
      <c r="AA670">
        <f t="shared" si="23"/>
        <v>-365653.52036560798</v>
      </c>
    </row>
    <row r="671" spans="1:27" x14ac:dyDescent="0.35">
      <c r="A671" t="s">
        <v>370</v>
      </c>
      <c r="B671" t="s">
        <v>371</v>
      </c>
      <c r="C671">
        <v>512157</v>
      </c>
      <c r="D671" t="s">
        <v>382</v>
      </c>
      <c r="E671" t="s">
        <v>7</v>
      </c>
      <c r="F671" t="s">
        <v>366</v>
      </c>
      <c r="G671">
        <v>2028</v>
      </c>
      <c r="H671" t="s">
        <v>22</v>
      </c>
      <c r="I671" t="s">
        <v>373</v>
      </c>
      <c r="J671" t="s">
        <v>374</v>
      </c>
      <c r="K671" t="s">
        <v>375</v>
      </c>
      <c r="L671" t="s">
        <v>25</v>
      </c>
      <c r="M671">
        <v>-68074</v>
      </c>
      <c r="N671">
        <v>-68074</v>
      </c>
      <c r="O671">
        <v>-68074</v>
      </c>
      <c r="P671">
        <v>-68074</v>
      </c>
      <c r="Q671">
        <v>-68074</v>
      </c>
      <c r="R671">
        <v>-68074</v>
      </c>
      <c r="S671">
        <v>-68074</v>
      </c>
      <c r="T671">
        <v>-68074</v>
      </c>
      <c r="U671">
        <v>-68074</v>
      </c>
      <c r="V671">
        <v>-68074</v>
      </c>
      <c r="W671">
        <v>-68074</v>
      </c>
      <c r="X671">
        <v>-68074</v>
      </c>
      <c r="Y671">
        <v>-816888</v>
      </c>
      <c r="Z671">
        <f t="shared" si="22"/>
        <v>-247012.47963439199</v>
      </c>
      <c r="AA671">
        <f t="shared" si="23"/>
        <v>-365653.52036560798</v>
      </c>
    </row>
    <row r="672" spans="1:27" x14ac:dyDescent="0.35">
      <c r="A672" t="s">
        <v>370</v>
      </c>
      <c r="B672" t="s">
        <v>371</v>
      </c>
      <c r="C672">
        <v>512157</v>
      </c>
      <c r="D672" t="s">
        <v>382</v>
      </c>
      <c r="E672" t="s">
        <v>7</v>
      </c>
      <c r="F672" t="s">
        <v>366</v>
      </c>
      <c r="G672">
        <v>2029</v>
      </c>
      <c r="H672" t="s">
        <v>22</v>
      </c>
      <c r="I672" t="s">
        <v>373</v>
      </c>
      <c r="J672" t="s">
        <v>374</v>
      </c>
      <c r="K672" t="s">
        <v>375</v>
      </c>
      <c r="L672" t="s">
        <v>25</v>
      </c>
      <c r="M672">
        <v>-68074</v>
      </c>
      <c r="N672">
        <v>-68074</v>
      </c>
      <c r="O672">
        <v>-68074</v>
      </c>
      <c r="P672">
        <v>-68074</v>
      </c>
      <c r="Q672">
        <v>-68074</v>
      </c>
      <c r="R672">
        <v>-68074</v>
      </c>
      <c r="S672">
        <v>-68074</v>
      </c>
      <c r="T672">
        <v>-68074</v>
      </c>
      <c r="U672">
        <v>-68074</v>
      </c>
      <c r="V672">
        <v>-68074</v>
      </c>
      <c r="W672">
        <v>-68074</v>
      </c>
      <c r="X672">
        <v>-68074</v>
      </c>
      <c r="Y672">
        <v>-816888</v>
      </c>
      <c r="Z672">
        <f t="shared" si="22"/>
        <v>-247012.47963439199</v>
      </c>
      <c r="AA672">
        <f t="shared" si="23"/>
        <v>-365653.52036560798</v>
      </c>
    </row>
    <row r="673" spans="1:27" x14ac:dyDescent="0.35">
      <c r="A673" t="s">
        <v>370</v>
      </c>
      <c r="B673" t="s">
        <v>371</v>
      </c>
      <c r="C673">
        <v>512157</v>
      </c>
      <c r="D673" t="s">
        <v>382</v>
      </c>
      <c r="E673" t="s">
        <v>7</v>
      </c>
      <c r="F673" t="s">
        <v>366</v>
      </c>
      <c r="G673">
        <v>2030</v>
      </c>
      <c r="H673" t="s">
        <v>22</v>
      </c>
      <c r="I673" t="s">
        <v>373</v>
      </c>
      <c r="J673" t="s">
        <v>374</v>
      </c>
      <c r="K673" t="s">
        <v>375</v>
      </c>
      <c r="L673" t="s">
        <v>25</v>
      </c>
      <c r="M673">
        <v>-68074</v>
      </c>
      <c r="N673">
        <v>-68074</v>
      </c>
      <c r="O673">
        <v>-68074</v>
      </c>
      <c r="P673">
        <v>-68074</v>
      </c>
      <c r="Q673">
        <v>-68074</v>
      </c>
      <c r="R673">
        <v>-68074</v>
      </c>
      <c r="S673">
        <v>-68074</v>
      </c>
      <c r="T673">
        <v>-68074</v>
      </c>
      <c r="U673">
        <v>-68074</v>
      </c>
      <c r="V673">
        <v>-68074</v>
      </c>
      <c r="W673">
        <v>-68074</v>
      </c>
      <c r="X673">
        <v>-68074</v>
      </c>
      <c r="Y673">
        <v>-816888</v>
      </c>
      <c r="Z673">
        <f t="shared" si="22"/>
        <v>-247012.47963439199</v>
      </c>
      <c r="AA673">
        <f t="shared" si="23"/>
        <v>-365653.52036560798</v>
      </c>
    </row>
    <row r="674" spans="1:27" x14ac:dyDescent="0.35">
      <c r="A674" t="s">
        <v>370</v>
      </c>
      <c r="B674" t="s">
        <v>371</v>
      </c>
      <c r="C674">
        <v>502013</v>
      </c>
      <c r="D674" t="s">
        <v>376</v>
      </c>
      <c r="E674" t="s">
        <v>7</v>
      </c>
      <c r="F674" t="s">
        <v>105</v>
      </c>
      <c r="G674">
        <v>2021</v>
      </c>
      <c r="H674" t="s">
        <v>22</v>
      </c>
      <c r="I674" t="s">
        <v>377</v>
      </c>
      <c r="J674" t="s">
        <v>377</v>
      </c>
      <c r="K674" t="s">
        <v>378</v>
      </c>
      <c r="L674" t="s">
        <v>25</v>
      </c>
      <c r="M674">
        <v>-67765</v>
      </c>
      <c r="N674">
        <v>-67765</v>
      </c>
      <c r="O674">
        <v>-67765</v>
      </c>
      <c r="P674">
        <v>-67765</v>
      </c>
      <c r="Q674">
        <v>-67765</v>
      </c>
      <c r="R674">
        <v>-67765</v>
      </c>
      <c r="S674">
        <v>-67765</v>
      </c>
      <c r="T674">
        <v>-67765</v>
      </c>
      <c r="U674">
        <v>-67765</v>
      </c>
      <c r="V674">
        <v>-67765</v>
      </c>
      <c r="W674">
        <v>-67765</v>
      </c>
      <c r="X674">
        <v>-67765</v>
      </c>
      <c r="Y674">
        <v>-813178</v>
      </c>
      <c r="Z674">
        <f t="shared" si="22"/>
        <v>0</v>
      </c>
      <c r="AA674">
        <f t="shared" si="23"/>
        <v>-609883.5</v>
      </c>
    </row>
    <row r="675" spans="1:27" x14ac:dyDescent="0.35">
      <c r="A675" t="s">
        <v>370</v>
      </c>
      <c r="B675" t="s">
        <v>371</v>
      </c>
      <c r="C675">
        <v>512157</v>
      </c>
      <c r="D675" t="s">
        <v>382</v>
      </c>
      <c r="E675" t="s">
        <v>7</v>
      </c>
      <c r="F675" t="s">
        <v>366</v>
      </c>
      <c r="G675">
        <v>2024</v>
      </c>
      <c r="H675" t="s">
        <v>22</v>
      </c>
      <c r="I675" t="s">
        <v>373</v>
      </c>
      <c r="J675" t="s">
        <v>374</v>
      </c>
      <c r="K675" t="s">
        <v>375</v>
      </c>
      <c r="L675" t="s">
        <v>25</v>
      </c>
      <c r="M675">
        <v>-66092</v>
      </c>
      <c r="N675">
        <v>-66092</v>
      </c>
      <c r="O675">
        <v>-66092</v>
      </c>
      <c r="P675">
        <v>-66092</v>
      </c>
      <c r="Q675">
        <v>-66092</v>
      </c>
      <c r="R675">
        <v>-66092</v>
      </c>
      <c r="S675">
        <v>-66092</v>
      </c>
      <c r="T675">
        <v>-66092</v>
      </c>
      <c r="U675">
        <v>-66092</v>
      </c>
      <c r="V675">
        <v>-66092</v>
      </c>
      <c r="W675">
        <v>-66092</v>
      </c>
      <c r="X675">
        <v>-66092</v>
      </c>
      <c r="Y675">
        <v>-793104</v>
      </c>
      <c r="Z675">
        <f t="shared" si="22"/>
        <v>-239820.61879713601</v>
      </c>
      <c r="AA675">
        <f t="shared" si="23"/>
        <v>-355007.38120286399</v>
      </c>
    </row>
    <row r="676" spans="1:27" x14ac:dyDescent="0.35">
      <c r="A676" t="s">
        <v>370</v>
      </c>
      <c r="B676" t="s">
        <v>371</v>
      </c>
      <c r="C676">
        <v>501253</v>
      </c>
      <c r="D676" t="s">
        <v>379</v>
      </c>
      <c r="E676" t="s">
        <v>7</v>
      </c>
      <c r="F676" t="s">
        <v>105</v>
      </c>
      <c r="G676">
        <v>2021</v>
      </c>
      <c r="H676" t="s">
        <v>22</v>
      </c>
      <c r="I676" t="s">
        <v>373</v>
      </c>
      <c r="J676" t="s">
        <v>374</v>
      </c>
      <c r="K676" t="s">
        <v>375</v>
      </c>
      <c r="L676" t="s">
        <v>25</v>
      </c>
      <c r="M676">
        <v>-53736</v>
      </c>
      <c r="N676">
        <v>-53736</v>
      </c>
      <c r="O676">
        <v>-53736</v>
      </c>
      <c r="P676">
        <v>-53736</v>
      </c>
      <c r="Q676">
        <v>-53736</v>
      </c>
      <c r="R676">
        <v>-53736</v>
      </c>
      <c r="S676">
        <v>-53736</v>
      </c>
      <c r="T676">
        <v>-53736</v>
      </c>
      <c r="U676">
        <v>-53736</v>
      </c>
      <c r="V676">
        <v>-53736</v>
      </c>
      <c r="W676">
        <v>-53736</v>
      </c>
      <c r="X676">
        <v>-53736</v>
      </c>
      <c r="Y676">
        <v>-644831</v>
      </c>
      <c r="Z676">
        <f t="shared" si="22"/>
        <v>0</v>
      </c>
      <c r="AA676">
        <f t="shared" si="23"/>
        <v>-483623.25</v>
      </c>
    </row>
    <row r="677" spans="1:27" x14ac:dyDescent="0.35">
      <c r="A677" t="s">
        <v>370</v>
      </c>
      <c r="B677" t="s">
        <v>371</v>
      </c>
      <c r="C677">
        <v>501253</v>
      </c>
      <c r="D677" t="s">
        <v>379</v>
      </c>
      <c r="E677" t="s">
        <v>7</v>
      </c>
      <c r="F677" t="s">
        <v>105</v>
      </c>
      <c r="G677">
        <v>2022</v>
      </c>
      <c r="H677" t="s">
        <v>22</v>
      </c>
      <c r="I677" t="s">
        <v>373</v>
      </c>
      <c r="J677" t="s">
        <v>374</v>
      </c>
      <c r="K677" t="s">
        <v>375</v>
      </c>
      <c r="L677" t="s">
        <v>25</v>
      </c>
      <c r="M677">
        <v>-53101</v>
      </c>
      <c r="N677">
        <v>-53101</v>
      </c>
      <c r="O677">
        <v>-53101</v>
      </c>
      <c r="P677">
        <v>-53101</v>
      </c>
      <c r="Q677">
        <v>-53101</v>
      </c>
      <c r="R677">
        <v>-53101</v>
      </c>
      <c r="S677">
        <v>-53101</v>
      </c>
      <c r="T677">
        <v>-53101</v>
      </c>
      <c r="U677">
        <v>-53101</v>
      </c>
      <c r="V677">
        <v>-53101</v>
      </c>
      <c r="W677">
        <v>-53101</v>
      </c>
      <c r="X677">
        <v>-53101</v>
      </c>
      <c r="Y677">
        <v>-637210</v>
      </c>
      <c r="Z677">
        <f t="shared" si="22"/>
        <v>0</v>
      </c>
      <c r="AA677">
        <f t="shared" si="23"/>
        <v>-477907.5</v>
      </c>
    </row>
    <row r="678" spans="1:27" x14ac:dyDescent="0.35">
      <c r="A678" t="s">
        <v>370</v>
      </c>
      <c r="B678" t="s">
        <v>371</v>
      </c>
      <c r="C678">
        <v>501253</v>
      </c>
      <c r="D678" t="s">
        <v>379</v>
      </c>
      <c r="E678" t="s">
        <v>7</v>
      </c>
      <c r="F678" t="s">
        <v>105</v>
      </c>
      <c r="G678">
        <v>2030</v>
      </c>
      <c r="H678" t="s">
        <v>22</v>
      </c>
      <c r="I678" t="s">
        <v>373</v>
      </c>
      <c r="J678" t="s">
        <v>374</v>
      </c>
      <c r="K678" t="s">
        <v>375</v>
      </c>
      <c r="L678" t="s">
        <v>25</v>
      </c>
      <c r="M678">
        <v>-52978</v>
      </c>
      <c r="N678">
        <v>-52978</v>
      </c>
      <c r="O678">
        <v>-52978</v>
      </c>
      <c r="P678">
        <v>-52978</v>
      </c>
      <c r="Q678">
        <v>-52978</v>
      </c>
      <c r="R678">
        <v>-52978</v>
      </c>
      <c r="S678">
        <v>-52978</v>
      </c>
      <c r="T678">
        <v>-52978</v>
      </c>
      <c r="U678">
        <v>-52978</v>
      </c>
      <c r="V678">
        <v>-52978</v>
      </c>
      <c r="W678">
        <v>-52978</v>
      </c>
      <c r="X678">
        <v>-52978</v>
      </c>
      <c r="Y678">
        <v>-635731</v>
      </c>
      <c r="Z678">
        <f t="shared" si="22"/>
        <v>0</v>
      </c>
      <c r="AA678">
        <f t="shared" si="23"/>
        <v>-476798.25</v>
      </c>
    </row>
    <row r="679" spans="1:27" x14ac:dyDescent="0.35">
      <c r="A679" t="s">
        <v>370</v>
      </c>
      <c r="B679" t="s">
        <v>371</v>
      </c>
      <c r="C679">
        <v>501253</v>
      </c>
      <c r="D679" t="s">
        <v>379</v>
      </c>
      <c r="E679" t="s">
        <v>7</v>
      </c>
      <c r="F679" t="s">
        <v>105</v>
      </c>
      <c r="G679">
        <v>2029</v>
      </c>
      <c r="H679" t="s">
        <v>22</v>
      </c>
      <c r="I679" t="s">
        <v>373</v>
      </c>
      <c r="J679" t="s">
        <v>374</v>
      </c>
      <c r="K679" t="s">
        <v>375</v>
      </c>
      <c r="L679" t="s">
        <v>25</v>
      </c>
      <c r="M679">
        <v>-52372</v>
      </c>
      <c r="N679">
        <v>-52372</v>
      </c>
      <c r="O679">
        <v>-52372</v>
      </c>
      <c r="P679">
        <v>-52372</v>
      </c>
      <c r="Q679">
        <v>-52372</v>
      </c>
      <c r="R679">
        <v>-52372</v>
      </c>
      <c r="S679">
        <v>-52372</v>
      </c>
      <c r="T679">
        <v>-52372</v>
      </c>
      <c r="U679">
        <v>-52372</v>
      </c>
      <c r="V679">
        <v>-52372</v>
      </c>
      <c r="W679">
        <v>-52372</v>
      </c>
      <c r="X679">
        <v>-52372</v>
      </c>
      <c r="Y679">
        <v>-628467</v>
      </c>
      <c r="Z679">
        <f t="shared" si="22"/>
        <v>0</v>
      </c>
      <c r="AA679">
        <f t="shared" si="23"/>
        <v>-471350.25</v>
      </c>
    </row>
    <row r="680" spans="1:27" x14ac:dyDescent="0.35">
      <c r="A680" t="s">
        <v>370</v>
      </c>
      <c r="B680" t="s">
        <v>371</v>
      </c>
      <c r="C680">
        <v>501253</v>
      </c>
      <c r="D680" t="s">
        <v>379</v>
      </c>
      <c r="E680" t="s">
        <v>7</v>
      </c>
      <c r="F680" t="s">
        <v>105</v>
      </c>
      <c r="G680">
        <v>2023</v>
      </c>
      <c r="H680" t="s">
        <v>22</v>
      </c>
      <c r="I680" t="s">
        <v>373</v>
      </c>
      <c r="J680" t="s">
        <v>374</v>
      </c>
      <c r="K680" t="s">
        <v>375</v>
      </c>
      <c r="L680" t="s">
        <v>25</v>
      </c>
      <c r="M680">
        <v>-52140</v>
      </c>
      <c r="N680">
        <v>-52140</v>
      </c>
      <c r="O680">
        <v>-52140</v>
      </c>
      <c r="P680">
        <v>-52140</v>
      </c>
      <c r="Q680">
        <v>-52140</v>
      </c>
      <c r="R680">
        <v>-52140</v>
      </c>
      <c r="S680">
        <v>-52140</v>
      </c>
      <c r="T680">
        <v>-52140</v>
      </c>
      <c r="U680">
        <v>-52140</v>
      </c>
      <c r="V680">
        <v>-52140</v>
      </c>
      <c r="W680">
        <v>-52140</v>
      </c>
      <c r="X680">
        <v>-52140</v>
      </c>
      <c r="Y680">
        <v>-625685</v>
      </c>
      <c r="Z680">
        <f t="shared" si="22"/>
        <v>0</v>
      </c>
      <c r="AA680">
        <f t="shared" si="23"/>
        <v>-469263.75</v>
      </c>
    </row>
    <row r="681" spans="1:27" x14ac:dyDescent="0.35">
      <c r="A681" t="s">
        <v>370</v>
      </c>
      <c r="B681" t="s">
        <v>371</v>
      </c>
      <c r="C681">
        <v>502017</v>
      </c>
      <c r="D681" t="s">
        <v>381</v>
      </c>
      <c r="E681" t="s">
        <v>7</v>
      </c>
      <c r="F681" t="s">
        <v>105</v>
      </c>
      <c r="G681">
        <v>2025</v>
      </c>
      <c r="H681" t="s">
        <v>22</v>
      </c>
      <c r="I681" t="s">
        <v>377</v>
      </c>
      <c r="J681" t="s">
        <v>377</v>
      </c>
      <c r="K681" t="s">
        <v>378</v>
      </c>
      <c r="L681" t="s">
        <v>25</v>
      </c>
      <c r="M681">
        <v>-51801</v>
      </c>
      <c r="N681">
        <v>-51801</v>
      </c>
      <c r="O681">
        <v>-51801</v>
      </c>
      <c r="P681">
        <v>-51801</v>
      </c>
      <c r="Q681">
        <v>-51801</v>
      </c>
      <c r="R681">
        <v>-51801</v>
      </c>
      <c r="S681">
        <v>-51801</v>
      </c>
      <c r="T681">
        <v>-51801</v>
      </c>
      <c r="U681">
        <v>-51801</v>
      </c>
      <c r="V681">
        <v>-51801</v>
      </c>
      <c r="W681">
        <v>-51801</v>
      </c>
      <c r="X681">
        <v>-51801</v>
      </c>
      <c r="Y681">
        <v>-621612</v>
      </c>
      <c r="Z681">
        <f t="shared" si="22"/>
        <v>0</v>
      </c>
      <c r="AA681">
        <f t="shared" si="23"/>
        <v>-466209</v>
      </c>
    </row>
    <row r="682" spans="1:27" x14ac:dyDescent="0.35">
      <c r="A682" t="s">
        <v>370</v>
      </c>
      <c r="B682" t="s">
        <v>371</v>
      </c>
      <c r="C682">
        <v>502017</v>
      </c>
      <c r="D682" t="s">
        <v>381</v>
      </c>
      <c r="E682" t="s">
        <v>7</v>
      </c>
      <c r="F682" t="s">
        <v>105</v>
      </c>
      <c r="G682">
        <v>2026</v>
      </c>
      <c r="H682" t="s">
        <v>22</v>
      </c>
      <c r="I682" t="s">
        <v>377</v>
      </c>
      <c r="J682" t="s">
        <v>377</v>
      </c>
      <c r="K682" t="s">
        <v>378</v>
      </c>
      <c r="L682" t="s">
        <v>25</v>
      </c>
      <c r="M682">
        <v>-51801</v>
      </c>
      <c r="N682">
        <v>-51801</v>
      </c>
      <c r="O682">
        <v>-51801</v>
      </c>
      <c r="P682">
        <v>-51801</v>
      </c>
      <c r="Q682">
        <v>-51801</v>
      </c>
      <c r="R682">
        <v>-51801</v>
      </c>
      <c r="S682">
        <v>-51801</v>
      </c>
      <c r="T682">
        <v>-51801</v>
      </c>
      <c r="U682">
        <v>-51801</v>
      </c>
      <c r="V682">
        <v>-51801</v>
      </c>
      <c r="W682">
        <v>-51801</v>
      </c>
      <c r="X682">
        <v>-51801</v>
      </c>
      <c r="Y682">
        <v>-621612</v>
      </c>
      <c r="Z682">
        <f t="shared" si="22"/>
        <v>0</v>
      </c>
      <c r="AA682">
        <f t="shared" si="23"/>
        <v>-466209</v>
      </c>
    </row>
    <row r="683" spans="1:27" x14ac:dyDescent="0.35">
      <c r="A683" t="s">
        <v>370</v>
      </c>
      <c r="B683" t="s">
        <v>371</v>
      </c>
      <c r="C683">
        <v>502017</v>
      </c>
      <c r="D683" t="s">
        <v>381</v>
      </c>
      <c r="E683" t="s">
        <v>7</v>
      </c>
      <c r="F683" t="s">
        <v>105</v>
      </c>
      <c r="G683">
        <v>2027</v>
      </c>
      <c r="H683" t="s">
        <v>22</v>
      </c>
      <c r="I683" t="s">
        <v>377</v>
      </c>
      <c r="J683" t="s">
        <v>377</v>
      </c>
      <c r="K683" t="s">
        <v>378</v>
      </c>
      <c r="L683" t="s">
        <v>25</v>
      </c>
      <c r="M683">
        <v>-51801</v>
      </c>
      <c r="N683">
        <v>-51801</v>
      </c>
      <c r="O683">
        <v>-51801</v>
      </c>
      <c r="P683">
        <v>-51801</v>
      </c>
      <c r="Q683">
        <v>-51801</v>
      </c>
      <c r="R683">
        <v>-51801</v>
      </c>
      <c r="S683">
        <v>-51801</v>
      </c>
      <c r="T683">
        <v>-51801</v>
      </c>
      <c r="U683">
        <v>-51801</v>
      </c>
      <c r="V683">
        <v>-51801</v>
      </c>
      <c r="W683">
        <v>-51801</v>
      </c>
      <c r="X683">
        <v>-51801</v>
      </c>
      <c r="Y683">
        <v>-621612</v>
      </c>
      <c r="Z683">
        <f t="shared" si="22"/>
        <v>0</v>
      </c>
      <c r="AA683">
        <f t="shared" si="23"/>
        <v>-466209</v>
      </c>
    </row>
    <row r="684" spans="1:27" x14ac:dyDescent="0.35">
      <c r="A684" t="s">
        <v>370</v>
      </c>
      <c r="B684" t="s">
        <v>371</v>
      </c>
      <c r="C684">
        <v>502017</v>
      </c>
      <c r="D684" t="s">
        <v>381</v>
      </c>
      <c r="E684" t="s">
        <v>7</v>
      </c>
      <c r="F684" t="s">
        <v>105</v>
      </c>
      <c r="G684">
        <v>2028</v>
      </c>
      <c r="H684" t="s">
        <v>22</v>
      </c>
      <c r="I684" t="s">
        <v>377</v>
      </c>
      <c r="J684" t="s">
        <v>377</v>
      </c>
      <c r="K684" t="s">
        <v>378</v>
      </c>
      <c r="L684" t="s">
        <v>25</v>
      </c>
      <c r="M684">
        <v>-51801</v>
      </c>
      <c r="N684">
        <v>-51801</v>
      </c>
      <c r="O684">
        <v>-51801</v>
      </c>
      <c r="P684">
        <v>-51801</v>
      </c>
      <c r="Q684">
        <v>-51801</v>
      </c>
      <c r="R684">
        <v>-51801</v>
      </c>
      <c r="S684">
        <v>-51801</v>
      </c>
      <c r="T684">
        <v>-51801</v>
      </c>
      <c r="U684">
        <v>-51801</v>
      </c>
      <c r="V684">
        <v>-51801</v>
      </c>
      <c r="W684">
        <v>-51801</v>
      </c>
      <c r="X684">
        <v>-51801</v>
      </c>
      <c r="Y684">
        <v>-621612</v>
      </c>
      <c r="Z684">
        <f t="shared" ref="Z684:Z746" si="24">$Y684*IF($E684="Fixed",0.75,1)*IF(LEFT($F684,4)="0311",1,IF(LEFT($F684,4)="0301",0.403176412,0))</f>
        <v>0</v>
      </c>
      <c r="AA684">
        <f t="shared" ref="AA684:AA746" si="25">$Y684*IF($E684="Fixed",0.75,1)*IF(LEFT($F684,4)="0311",0,IF(LEFT($F684,4)="0301",1-0.403176412,1))</f>
        <v>-466209</v>
      </c>
    </row>
    <row r="685" spans="1:27" x14ac:dyDescent="0.35">
      <c r="A685" t="s">
        <v>370</v>
      </c>
      <c r="B685" t="s">
        <v>371</v>
      </c>
      <c r="C685">
        <v>502017</v>
      </c>
      <c r="D685" t="s">
        <v>381</v>
      </c>
      <c r="E685" t="s">
        <v>7</v>
      </c>
      <c r="F685" t="s">
        <v>105</v>
      </c>
      <c r="G685">
        <v>2029</v>
      </c>
      <c r="H685" t="s">
        <v>22</v>
      </c>
      <c r="I685" t="s">
        <v>377</v>
      </c>
      <c r="J685" t="s">
        <v>377</v>
      </c>
      <c r="K685" t="s">
        <v>378</v>
      </c>
      <c r="L685" t="s">
        <v>25</v>
      </c>
      <c r="M685">
        <v>-51801</v>
      </c>
      <c r="N685">
        <v>-51801</v>
      </c>
      <c r="O685">
        <v>-51801</v>
      </c>
      <c r="P685">
        <v>-51801</v>
      </c>
      <c r="Q685">
        <v>-51801</v>
      </c>
      <c r="R685">
        <v>-51801</v>
      </c>
      <c r="S685">
        <v>-51801</v>
      </c>
      <c r="T685">
        <v>-51801</v>
      </c>
      <c r="U685">
        <v>-51801</v>
      </c>
      <c r="V685">
        <v>-51801</v>
      </c>
      <c r="W685">
        <v>-51801</v>
      </c>
      <c r="X685">
        <v>-51801</v>
      </c>
      <c r="Y685">
        <v>-621612</v>
      </c>
      <c r="Z685">
        <f t="shared" si="24"/>
        <v>0</v>
      </c>
      <c r="AA685">
        <f t="shared" si="25"/>
        <v>-466209</v>
      </c>
    </row>
    <row r="686" spans="1:27" x14ac:dyDescent="0.35">
      <c r="A686" t="s">
        <v>370</v>
      </c>
      <c r="B686" t="s">
        <v>371</v>
      </c>
      <c r="C686">
        <v>502017</v>
      </c>
      <c r="D686" t="s">
        <v>381</v>
      </c>
      <c r="E686" t="s">
        <v>7</v>
      </c>
      <c r="F686" t="s">
        <v>105</v>
      </c>
      <c r="G686">
        <v>2030</v>
      </c>
      <c r="H686" t="s">
        <v>22</v>
      </c>
      <c r="I686" t="s">
        <v>377</v>
      </c>
      <c r="J686" t="s">
        <v>377</v>
      </c>
      <c r="K686" t="s">
        <v>378</v>
      </c>
      <c r="L686" t="s">
        <v>25</v>
      </c>
      <c r="M686">
        <v>-51801</v>
      </c>
      <c r="N686">
        <v>-51801</v>
      </c>
      <c r="O686">
        <v>-51801</v>
      </c>
      <c r="P686">
        <v>-51801</v>
      </c>
      <c r="Q686">
        <v>-51801</v>
      </c>
      <c r="R686">
        <v>-51801</v>
      </c>
      <c r="S686">
        <v>-51801</v>
      </c>
      <c r="T686">
        <v>-51801</v>
      </c>
      <c r="U686">
        <v>-51801</v>
      </c>
      <c r="V686">
        <v>-51801</v>
      </c>
      <c r="W686">
        <v>-51801</v>
      </c>
      <c r="X686">
        <v>-51801</v>
      </c>
      <c r="Y686">
        <v>-621612</v>
      </c>
      <c r="Z686">
        <f t="shared" si="24"/>
        <v>0</v>
      </c>
      <c r="AA686">
        <f t="shared" si="25"/>
        <v>-466209</v>
      </c>
    </row>
    <row r="687" spans="1:27" x14ac:dyDescent="0.35">
      <c r="A687" t="s">
        <v>370</v>
      </c>
      <c r="B687" t="s">
        <v>371</v>
      </c>
      <c r="C687">
        <v>501253</v>
      </c>
      <c r="D687" t="s">
        <v>379</v>
      </c>
      <c r="E687" t="s">
        <v>7</v>
      </c>
      <c r="F687" t="s">
        <v>105</v>
      </c>
      <c r="G687">
        <v>2028</v>
      </c>
      <c r="H687" t="s">
        <v>22</v>
      </c>
      <c r="I687" t="s">
        <v>373</v>
      </c>
      <c r="J687" t="s">
        <v>374</v>
      </c>
      <c r="K687" t="s">
        <v>375</v>
      </c>
      <c r="L687" t="s">
        <v>25</v>
      </c>
      <c r="M687">
        <v>-51772</v>
      </c>
      <c r="N687">
        <v>-51772</v>
      </c>
      <c r="O687">
        <v>-51772</v>
      </c>
      <c r="P687">
        <v>-51772</v>
      </c>
      <c r="Q687">
        <v>-51772</v>
      </c>
      <c r="R687">
        <v>-51772</v>
      </c>
      <c r="S687">
        <v>-51772</v>
      </c>
      <c r="T687">
        <v>-51772</v>
      </c>
      <c r="U687">
        <v>-51772</v>
      </c>
      <c r="V687">
        <v>-51772</v>
      </c>
      <c r="W687">
        <v>-51772</v>
      </c>
      <c r="X687">
        <v>-51772</v>
      </c>
      <c r="Y687">
        <v>-621266</v>
      </c>
      <c r="Z687">
        <f t="shared" si="24"/>
        <v>0</v>
      </c>
      <c r="AA687">
        <f t="shared" si="25"/>
        <v>-465949.5</v>
      </c>
    </row>
    <row r="688" spans="1:27" x14ac:dyDescent="0.35">
      <c r="A688" t="s">
        <v>370</v>
      </c>
      <c r="B688" t="s">
        <v>371</v>
      </c>
      <c r="C688">
        <v>501253</v>
      </c>
      <c r="D688" t="s">
        <v>379</v>
      </c>
      <c r="E688" t="s">
        <v>7</v>
      </c>
      <c r="F688" t="s">
        <v>105</v>
      </c>
      <c r="G688">
        <v>2027</v>
      </c>
      <c r="H688" t="s">
        <v>22</v>
      </c>
      <c r="I688" t="s">
        <v>373</v>
      </c>
      <c r="J688" t="s">
        <v>374</v>
      </c>
      <c r="K688" t="s">
        <v>375</v>
      </c>
      <c r="L688" t="s">
        <v>25</v>
      </c>
      <c r="M688">
        <v>-51168</v>
      </c>
      <c r="N688">
        <v>-51168</v>
      </c>
      <c r="O688">
        <v>-51168</v>
      </c>
      <c r="P688">
        <v>-51168</v>
      </c>
      <c r="Q688">
        <v>-51168</v>
      </c>
      <c r="R688">
        <v>-51168</v>
      </c>
      <c r="S688">
        <v>-51168</v>
      </c>
      <c r="T688">
        <v>-51168</v>
      </c>
      <c r="U688">
        <v>-51168</v>
      </c>
      <c r="V688">
        <v>-51168</v>
      </c>
      <c r="W688">
        <v>-51168</v>
      </c>
      <c r="X688">
        <v>-51168</v>
      </c>
      <c r="Y688">
        <v>-614019</v>
      </c>
      <c r="Z688">
        <f t="shared" si="24"/>
        <v>0</v>
      </c>
      <c r="AA688">
        <f t="shared" si="25"/>
        <v>-460514.25</v>
      </c>
    </row>
    <row r="689" spans="1:27" x14ac:dyDescent="0.35">
      <c r="A689" t="s">
        <v>370</v>
      </c>
      <c r="B689" t="s">
        <v>371</v>
      </c>
      <c r="C689">
        <v>501253</v>
      </c>
      <c r="D689" t="s">
        <v>379</v>
      </c>
      <c r="E689" t="s">
        <v>7</v>
      </c>
      <c r="F689" t="s">
        <v>105</v>
      </c>
      <c r="G689">
        <v>2024</v>
      </c>
      <c r="H689" t="s">
        <v>22</v>
      </c>
      <c r="I689" t="s">
        <v>373</v>
      </c>
      <c r="J689" t="s">
        <v>374</v>
      </c>
      <c r="K689" t="s">
        <v>375</v>
      </c>
      <c r="L689" t="s">
        <v>25</v>
      </c>
      <c r="M689">
        <v>-51154</v>
      </c>
      <c r="N689">
        <v>-51154</v>
      </c>
      <c r="O689">
        <v>-51154</v>
      </c>
      <c r="P689">
        <v>-51154</v>
      </c>
      <c r="Q689">
        <v>-51154</v>
      </c>
      <c r="R689">
        <v>-51154</v>
      </c>
      <c r="S689">
        <v>-51154</v>
      </c>
      <c r="T689">
        <v>-51154</v>
      </c>
      <c r="U689">
        <v>-51154</v>
      </c>
      <c r="V689">
        <v>-51154</v>
      </c>
      <c r="W689">
        <v>-51154</v>
      </c>
      <c r="X689">
        <v>-51154</v>
      </c>
      <c r="Y689">
        <v>-613845</v>
      </c>
      <c r="Z689">
        <f t="shared" si="24"/>
        <v>0</v>
      </c>
      <c r="AA689">
        <f t="shared" si="25"/>
        <v>-460383.75</v>
      </c>
    </row>
    <row r="690" spans="1:27" x14ac:dyDescent="0.35">
      <c r="A690" t="s">
        <v>370</v>
      </c>
      <c r="B690" t="s">
        <v>371</v>
      </c>
      <c r="C690">
        <v>501253</v>
      </c>
      <c r="D690" t="s">
        <v>379</v>
      </c>
      <c r="E690" t="s">
        <v>7</v>
      </c>
      <c r="F690" t="s">
        <v>105</v>
      </c>
      <c r="G690">
        <v>2026</v>
      </c>
      <c r="H690" t="s">
        <v>22</v>
      </c>
      <c r="I690" t="s">
        <v>373</v>
      </c>
      <c r="J690" t="s">
        <v>374</v>
      </c>
      <c r="K690" t="s">
        <v>375</v>
      </c>
      <c r="L690" t="s">
        <v>25</v>
      </c>
      <c r="M690">
        <v>-50565</v>
      </c>
      <c r="N690">
        <v>-50565</v>
      </c>
      <c r="O690">
        <v>-50565</v>
      </c>
      <c r="P690">
        <v>-50565</v>
      </c>
      <c r="Q690">
        <v>-50565</v>
      </c>
      <c r="R690">
        <v>-50565</v>
      </c>
      <c r="S690">
        <v>-50565</v>
      </c>
      <c r="T690">
        <v>-50565</v>
      </c>
      <c r="U690">
        <v>-50565</v>
      </c>
      <c r="V690">
        <v>-50565</v>
      </c>
      <c r="W690">
        <v>-50565</v>
      </c>
      <c r="X690">
        <v>-50565</v>
      </c>
      <c r="Y690">
        <v>-606775</v>
      </c>
      <c r="Z690">
        <f t="shared" si="24"/>
        <v>0</v>
      </c>
      <c r="AA690">
        <f t="shared" si="25"/>
        <v>-455081.25</v>
      </c>
    </row>
    <row r="691" spans="1:27" x14ac:dyDescent="0.35">
      <c r="A691" t="s">
        <v>370</v>
      </c>
      <c r="B691" t="s">
        <v>371</v>
      </c>
      <c r="C691">
        <v>501253</v>
      </c>
      <c r="D691" t="s">
        <v>379</v>
      </c>
      <c r="E691" t="s">
        <v>7</v>
      </c>
      <c r="F691" t="s">
        <v>105</v>
      </c>
      <c r="G691">
        <v>2025</v>
      </c>
      <c r="H691" t="s">
        <v>22</v>
      </c>
      <c r="I691" t="s">
        <v>373</v>
      </c>
      <c r="J691" t="s">
        <v>374</v>
      </c>
      <c r="K691" t="s">
        <v>375</v>
      </c>
      <c r="L691" t="s">
        <v>25</v>
      </c>
      <c r="M691">
        <v>-49961</v>
      </c>
      <c r="N691">
        <v>-49961</v>
      </c>
      <c r="O691">
        <v>-49961</v>
      </c>
      <c r="P691">
        <v>-49961</v>
      </c>
      <c r="Q691">
        <v>-49961</v>
      </c>
      <c r="R691">
        <v>-49961</v>
      </c>
      <c r="S691">
        <v>-49961</v>
      </c>
      <c r="T691">
        <v>-49961</v>
      </c>
      <c r="U691">
        <v>-49961</v>
      </c>
      <c r="V691">
        <v>-49961</v>
      </c>
      <c r="W691">
        <v>-49961</v>
      </c>
      <c r="X691">
        <v>-49961</v>
      </c>
      <c r="Y691">
        <v>-599533</v>
      </c>
      <c r="Z691">
        <f t="shared" si="24"/>
        <v>0</v>
      </c>
      <c r="AA691">
        <f t="shared" si="25"/>
        <v>-449649.75</v>
      </c>
    </row>
    <row r="692" spans="1:27" x14ac:dyDescent="0.35">
      <c r="A692" t="s">
        <v>370</v>
      </c>
      <c r="B692" t="s">
        <v>371</v>
      </c>
      <c r="C692">
        <v>502017</v>
      </c>
      <c r="D692" t="s">
        <v>381</v>
      </c>
      <c r="E692" t="s">
        <v>7</v>
      </c>
      <c r="F692" t="s">
        <v>105</v>
      </c>
      <c r="G692">
        <v>2024</v>
      </c>
      <c r="H692" t="s">
        <v>22</v>
      </c>
      <c r="I692" t="s">
        <v>377</v>
      </c>
      <c r="J692" t="s">
        <v>377</v>
      </c>
      <c r="K692" t="s">
        <v>378</v>
      </c>
      <c r="L692" t="s">
        <v>25</v>
      </c>
      <c r="M692">
        <v>-49345</v>
      </c>
      <c r="N692">
        <v>-49345</v>
      </c>
      <c r="O692">
        <v>-49345</v>
      </c>
      <c r="P692">
        <v>-49345</v>
      </c>
      <c r="Q692">
        <v>-49345</v>
      </c>
      <c r="R692">
        <v>-49345</v>
      </c>
      <c r="S692">
        <v>-49345</v>
      </c>
      <c r="T692">
        <v>-49345</v>
      </c>
      <c r="U692">
        <v>-49345</v>
      </c>
      <c r="V692">
        <v>-49345</v>
      </c>
      <c r="W692">
        <v>-49345</v>
      </c>
      <c r="X692">
        <v>-49345</v>
      </c>
      <c r="Y692">
        <v>-592144</v>
      </c>
      <c r="Z692">
        <f t="shared" si="24"/>
        <v>0</v>
      </c>
      <c r="AA692">
        <f t="shared" si="25"/>
        <v>-444108</v>
      </c>
    </row>
    <row r="693" spans="1:27" x14ac:dyDescent="0.35">
      <c r="A693" t="s">
        <v>370</v>
      </c>
      <c r="B693" t="s">
        <v>371</v>
      </c>
      <c r="C693">
        <v>512107</v>
      </c>
      <c r="D693" t="s">
        <v>372</v>
      </c>
      <c r="E693" t="s">
        <v>7</v>
      </c>
      <c r="F693" t="s">
        <v>366</v>
      </c>
      <c r="G693">
        <v>2030</v>
      </c>
      <c r="H693" t="s">
        <v>365</v>
      </c>
      <c r="I693" t="s">
        <v>373</v>
      </c>
      <c r="J693" t="s">
        <v>374</v>
      </c>
      <c r="K693" t="s">
        <v>375</v>
      </c>
      <c r="L693" t="s">
        <v>25</v>
      </c>
      <c r="M693">
        <v>-44855</v>
      </c>
      <c r="N693">
        <v>-40340</v>
      </c>
      <c r="O693">
        <v>-40030</v>
      </c>
      <c r="P693">
        <v>-41624</v>
      </c>
      <c r="Q693">
        <v>-40907</v>
      </c>
      <c r="R693">
        <v>-38524</v>
      </c>
      <c r="S693">
        <v>-42127</v>
      </c>
      <c r="T693">
        <v>-43736</v>
      </c>
      <c r="U693">
        <v>-42029</v>
      </c>
      <c r="V693">
        <v>-45565</v>
      </c>
      <c r="W693">
        <v>-34315</v>
      </c>
      <c r="X693">
        <v>-36959</v>
      </c>
      <c r="Y693">
        <v>-491012</v>
      </c>
      <c r="Z693">
        <f t="shared" si="24"/>
        <v>-148473.34230670799</v>
      </c>
      <c r="AA693">
        <f t="shared" si="25"/>
        <v>-219785.65769329201</v>
      </c>
    </row>
    <row r="694" spans="1:27" x14ac:dyDescent="0.35">
      <c r="A694" t="s">
        <v>370</v>
      </c>
      <c r="B694" t="s">
        <v>371</v>
      </c>
      <c r="C694">
        <v>512107</v>
      </c>
      <c r="D694" t="s">
        <v>372</v>
      </c>
      <c r="E694" t="s">
        <v>7</v>
      </c>
      <c r="F694" t="s">
        <v>105</v>
      </c>
      <c r="G694">
        <v>2021</v>
      </c>
      <c r="H694" t="s">
        <v>22</v>
      </c>
      <c r="I694" t="s">
        <v>377</v>
      </c>
      <c r="J694" t="s">
        <v>377</v>
      </c>
      <c r="K694" t="s">
        <v>378</v>
      </c>
      <c r="L694" t="s">
        <v>25</v>
      </c>
      <c r="M694">
        <v>-44048</v>
      </c>
      <c r="N694">
        <v>-44048</v>
      </c>
      <c r="O694">
        <v>-44048</v>
      </c>
      <c r="P694">
        <v>-44048</v>
      </c>
      <c r="Q694">
        <v>-44048</v>
      </c>
      <c r="R694">
        <v>-44048</v>
      </c>
      <c r="S694">
        <v>-79869</v>
      </c>
      <c r="T694">
        <v>-79869</v>
      </c>
      <c r="U694">
        <v>-79869</v>
      </c>
      <c r="V694">
        <v>-79869</v>
      </c>
      <c r="W694">
        <v>-79869</v>
      </c>
      <c r="X694">
        <v>-79869</v>
      </c>
      <c r="Y694">
        <v>-743504</v>
      </c>
      <c r="Z694">
        <f t="shared" si="24"/>
        <v>0</v>
      </c>
      <c r="AA694">
        <f t="shared" si="25"/>
        <v>-557628</v>
      </c>
    </row>
    <row r="695" spans="1:27" x14ac:dyDescent="0.35">
      <c r="A695" t="s">
        <v>370</v>
      </c>
      <c r="B695" t="s">
        <v>371</v>
      </c>
      <c r="C695">
        <v>512107</v>
      </c>
      <c r="D695" t="s">
        <v>372</v>
      </c>
      <c r="E695" t="s">
        <v>7</v>
      </c>
      <c r="F695" t="s">
        <v>366</v>
      </c>
      <c r="G695">
        <v>2029</v>
      </c>
      <c r="H695" t="s">
        <v>365</v>
      </c>
      <c r="I695" t="s">
        <v>373</v>
      </c>
      <c r="J695" t="s">
        <v>374</v>
      </c>
      <c r="K695" t="s">
        <v>375</v>
      </c>
      <c r="L695" t="s">
        <v>25</v>
      </c>
      <c r="M695">
        <v>-43547</v>
      </c>
      <c r="N695">
        <v>-39164</v>
      </c>
      <c r="O695">
        <v>-38863</v>
      </c>
      <c r="P695">
        <v>-40410</v>
      </c>
      <c r="Q695">
        <v>-39714</v>
      </c>
      <c r="R695">
        <v>-37401</v>
      </c>
      <c r="S695">
        <v>-40898</v>
      </c>
      <c r="T695">
        <v>-42461</v>
      </c>
      <c r="U695">
        <v>-40804</v>
      </c>
      <c r="V695">
        <v>-44236</v>
      </c>
      <c r="W695">
        <v>-33315</v>
      </c>
      <c r="X695">
        <v>-35882</v>
      </c>
      <c r="Y695">
        <v>-476696</v>
      </c>
      <c r="Z695">
        <f t="shared" si="24"/>
        <v>-144144.437171064</v>
      </c>
      <c r="AA695">
        <f t="shared" si="25"/>
        <v>-213377.562828936</v>
      </c>
    </row>
    <row r="696" spans="1:27" x14ac:dyDescent="0.35">
      <c r="A696" t="s">
        <v>370</v>
      </c>
      <c r="B696" t="s">
        <v>371</v>
      </c>
      <c r="C696">
        <v>501253</v>
      </c>
      <c r="D696" t="s">
        <v>379</v>
      </c>
      <c r="E696" t="s">
        <v>7</v>
      </c>
      <c r="F696" t="s">
        <v>105</v>
      </c>
      <c r="G696">
        <v>2021</v>
      </c>
      <c r="H696" t="s">
        <v>22</v>
      </c>
      <c r="I696" t="s">
        <v>383</v>
      </c>
      <c r="J696" t="s">
        <v>384</v>
      </c>
      <c r="K696" t="s">
        <v>378</v>
      </c>
      <c r="L696" t="s">
        <v>25</v>
      </c>
      <c r="M696">
        <v>-43526</v>
      </c>
      <c r="N696">
        <v>-43526</v>
      </c>
      <c r="O696">
        <v>-43526</v>
      </c>
      <c r="P696">
        <v>-43526</v>
      </c>
      <c r="Q696">
        <v>-43526</v>
      </c>
      <c r="R696">
        <v>-43526</v>
      </c>
      <c r="S696">
        <v>-43526</v>
      </c>
      <c r="T696">
        <v>-43526</v>
      </c>
      <c r="U696">
        <v>-43526</v>
      </c>
      <c r="V696">
        <v>-43526</v>
      </c>
      <c r="W696">
        <v>-43526</v>
      </c>
      <c r="X696">
        <v>-43526</v>
      </c>
      <c r="Y696">
        <v>-522313</v>
      </c>
      <c r="Z696">
        <f t="shared" si="24"/>
        <v>0</v>
      </c>
      <c r="AA696">
        <f t="shared" si="25"/>
        <v>-391734.75</v>
      </c>
    </row>
    <row r="697" spans="1:27" x14ac:dyDescent="0.35">
      <c r="A697" t="s">
        <v>370</v>
      </c>
      <c r="B697" t="s">
        <v>371</v>
      </c>
      <c r="C697">
        <v>501253</v>
      </c>
      <c r="D697" t="s">
        <v>379</v>
      </c>
      <c r="E697" t="s">
        <v>7</v>
      </c>
      <c r="F697" t="s">
        <v>105</v>
      </c>
      <c r="G697">
        <v>2022</v>
      </c>
      <c r="H697" t="s">
        <v>22</v>
      </c>
      <c r="I697" t="s">
        <v>383</v>
      </c>
      <c r="J697" t="s">
        <v>384</v>
      </c>
      <c r="K697" t="s">
        <v>378</v>
      </c>
      <c r="L697" t="s">
        <v>25</v>
      </c>
      <c r="M697">
        <v>-43012</v>
      </c>
      <c r="N697">
        <v>-43012</v>
      </c>
      <c r="O697">
        <v>-43012</v>
      </c>
      <c r="P697">
        <v>-43012</v>
      </c>
      <c r="Q697">
        <v>-43012</v>
      </c>
      <c r="R697">
        <v>-43012</v>
      </c>
      <c r="S697">
        <v>-43012</v>
      </c>
      <c r="T697">
        <v>-43012</v>
      </c>
      <c r="U697">
        <v>-43012</v>
      </c>
      <c r="V697">
        <v>-43012</v>
      </c>
      <c r="W697">
        <v>-43012</v>
      </c>
      <c r="X697">
        <v>-43012</v>
      </c>
      <c r="Y697">
        <v>-516140</v>
      </c>
      <c r="Z697">
        <f t="shared" si="24"/>
        <v>0</v>
      </c>
      <c r="AA697">
        <f t="shared" si="25"/>
        <v>-387105</v>
      </c>
    </row>
    <row r="698" spans="1:27" x14ac:dyDescent="0.35">
      <c r="A698" t="s">
        <v>370</v>
      </c>
      <c r="B698" t="s">
        <v>371</v>
      </c>
      <c r="C698">
        <v>501253</v>
      </c>
      <c r="D698" t="s">
        <v>379</v>
      </c>
      <c r="E698" t="s">
        <v>7</v>
      </c>
      <c r="F698" t="s">
        <v>105</v>
      </c>
      <c r="G698">
        <v>2030</v>
      </c>
      <c r="H698" t="s">
        <v>22</v>
      </c>
      <c r="I698" t="s">
        <v>383</v>
      </c>
      <c r="J698" t="s">
        <v>384</v>
      </c>
      <c r="K698" t="s">
        <v>378</v>
      </c>
      <c r="L698" t="s">
        <v>25</v>
      </c>
      <c r="M698">
        <v>-42912</v>
      </c>
      <c r="N698">
        <v>-42912</v>
      </c>
      <c r="O698">
        <v>-42912</v>
      </c>
      <c r="P698">
        <v>-42912</v>
      </c>
      <c r="Q698">
        <v>-42912</v>
      </c>
      <c r="R698">
        <v>-42912</v>
      </c>
      <c r="S698">
        <v>-42912</v>
      </c>
      <c r="T698">
        <v>-42912</v>
      </c>
      <c r="U698">
        <v>-42912</v>
      </c>
      <c r="V698">
        <v>-42912</v>
      </c>
      <c r="W698">
        <v>-42912</v>
      </c>
      <c r="X698">
        <v>-42912</v>
      </c>
      <c r="Y698">
        <v>-514942</v>
      </c>
      <c r="Z698">
        <f t="shared" si="24"/>
        <v>0</v>
      </c>
      <c r="AA698">
        <f t="shared" si="25"/>
        <v>-386206.5</v>
      </c>
    </row>
    <row r="699" spans="1:27" x14ac:dyDescent="0.35">
      <c r="A699" t="s">
        <v>370</v>
      </c>
      <c r="B699" t="s">
        <v>371</v>
      </c>
      <c r="C699">
        <v>512107</v>
      </c>
      <c r="D699" t="s">
        <v>372</v>
      </c>
      <c r="E699" t="s">
        <v>7</v>
      </c>
      <c r="F699" t="s">
        <v>105</v>
      </c>
      <c r="G699">
        <v>2030</v>
      </c>
      <c r="H699" t="s">
        <v>22</v>
      </c>
      <c r="I699" t="s">
        <v>385</v>
      </c>
      <c r="J699" t="s">
        <v>386</v>
      </c>
      <c r="K699" t="s">
        <v>378</v>
      </c>
      <c r="L699" t="s">
        <v>25</v>
      </c>
      <c r="M699">
        <v>-42805</v>
      </c>
      <c r="N699">
        <v>-42805</v>
      </c>
      <c r="O699">
        <v>-42805</v>
      </c>
      <c r="P699">
        <v>-42805</v>
      </c>
      <c r="Q699">
        <v>-42805</v>
      </c>
      <c r="R699">
        <v>-42805</v>
      </c>
      <c r="S699">
        <v>-42805</v>
      </c>
      <c r="T699">
        <v>-42805</v>
      </c>
      <c r="U699">
        <v>-42805</v>
      </c>
      <c r="V699">
        <v>-42805</v>
      </c>
      <c r="W699">
        <v>-42805</v>
      </c>
      <c r="X699">
        <v>-42805</v>
      </c>
      <c r="Y699">
        <v>-513654</v>
      </c>
      <c r="Z699">
        <f t="shared" si="24"/>
        <v>0</v>
      </c>
      <c r="AA699">
        <f t="shared" si="25"/>
        <v>-385240.5</v>
      </c>
    </row>
    <row r="700" spans="1:27" x14ac:dyDescent="0.35">
      <c r="A700" t="s">
        <v>370</v>
      </c>
      <c r="B700" t="s">
        <v>371</v>
      </c>
      <c r="C700">
        <v>501253</v>
      </c>
      <c r="D700" t="s">
        <v>379</v>
      </c>
      <c r="E700" t="s">
        <v>7</v>
      </c>
      <c r="F700" t="s">
        <v>105</v>
      </c>
      <c r="G700">
        <v>2029</v>
      </c>
      <c r="H700" t="s">
        <v>22</v>
      </c>
      <c r="I700" t="s">
        <v>383</v>
      </c>
      <c r="J700" t="s">
        <v>384</v>
      </c>
      <c r="K700" t="s">
        <v>378</v>
      </c>
      <c r="L700" t="s">
        <v>25</v>
      </c>
      <c r="M700">
        <v>-42422</v>
      </c>
      <c r="N700">
        <v>-42422</v>
      </c>
      <c r="O700">
        <v>-42422</v>
      </c>
      <c r="P700">
        <v>-42422</v>
      </c>
      <c r="Q700">
        <v>-42422</v>
      </c>
      <c r="R700">
        <v>-42422</v>
      </c>
      <c r="S700">
        <v>-42422</v>
      </c>
      <c r="T700">
        <v>-42422</v>
      </c>
      <c r="U700">
        <v>-42422</v>
      </c>
      <c r="V700">
        <v>-42422</v>
      </c>
      <c r="W700">
        <v>-42422</v>
      </c>
      <c r="X700">
        <v>-42422</v>
      </c>
      <c r="Y700">
        <v>-509058</v>
      </c>
      <c r="Z700">
        <f t="shared" si="24"/>
        <v>0</v>
      </c>
      <c r="AA700">
        <f t="shared" si="25"/>
        <v>-381793.5</v>
      </c>
    </row>
    <row r="701" spans="1:27" x14ac:dyDescent="0.35">
      <c r="A701" t="s">
        <v>370</v>
      </c>
      <c r="B701" t="s">
        <v>371</v>
      </c>
      <c r="C701">
        <v>512107</v>
      </c>
      <c r="D701" t="s">
        <v>372</v>
      </c>
      <c r="E701" t="s">
        <v>7</v>
      </c>
      <c r="F701" t="s">
        <v>366</v>
      </c>
      <c r="G701">
        <v>2028</v>
      </c>
      <c r="H701" t="s">
        <v>365</v>
      </c>
      <c r="I701" t="s">
        <v>373</v>
      </c>
      <c r="J701" t="s">
        <v>374</v>
      </c>
      <c r="K701" t="s">
        <v>375</v>
      </c>
      <c r="L701" t="s">
        <v>25</v>
      </c>
      <c r="M701">
        <v>-42278</v>
      </c>
      <c r="N701">
        <v>-38023</v>
      </c>
      <c r="O701">
        <v>-37731</v>
      </c>
      <c r="P701">
        <v>-39233</v>
      </c>
      <c r="Q701">
        <v>-38557</v>
      </c>
      <c r="R701">
        <v>-36311</v>
      </c>
      <c r="S701">
        <v>-39707</v>
      </c>
      <c r="T701">
        <v>-41224</v>
      </c>
      <c r="U701">
        <v>-39615</v>
      </c>
      <c r="V701">
        <v>-42947</v>
      </c>
      <c r="W701">
        <v>-32344</v>
      </c>
      <c r="X701">
        <v>-34836</v>
      </c>
      <c r="Y701">
        <v>-462804</v>
      </c>
      <c r="Z701">
        <f t="shared" si="24"/>
        <v>-139943.742134436</v>
      </c>
      <c r="AA701">
        <f t="shared" si="25"/>
        <v>-207159.257865564</v>
      </c>
    </row>
    <row r="702" spans="1:27" x14ac:dyDescent="0.35">
      <c r="A702" t="s">
        <v>370</v>
      </c>
      <c r="B702" t="s">
        <v>371</v>
      </c>
      <c r="C702">
        <v>501253</v>
      </c>
      <c r="D702" t="s">
        <v>379</v>
      </c>
      <c r="E702" t="s">
        <v>7</v>
      </c>
      <c r="F702" t="s">
        <v>105</v>
      </c>
      <c r="G702">
        <v>2023</v>
      </c>
      <c r="H702" t="s">
        <v>22</v>
      </c>
      <c r="I702" t="s">
        <v>383</v>
      </c>
      <c r="J702" t="s">
        <v>384</v>
      </c>
      <c r="K702" t="s">
        <v>378</v>
      </c>
      <c r="L702" t="s">
        <v>25</v>
      </c>
      <c r="M702">
        <v>-42234</v>
      </c>
      <c r="N702">
        <v>-42234</v>
      </c>
      <c r="O702">
        <v>-42234</v>
      </c>
      <c r="P702">
        <v>-42234</v>
      </c>
      <c r="Q702">
        <v>-42234</v>
      </c>
      <c r="R702">
        <v>-42234</v>
      </c>
      <c r="S702">
        <v>-42234</v>
      </c>
      <c r="T702">
        <v>-42234</v>
      </c>
      <c r="U702">
        <v>-42234</v>
      </c>
      <c r="V702">
        <v>-42234</v>
      </c>
      <c r="W702">
        <v>-42234</v>
      </c>
      <c r="X702">
        <v>-42234</v>
      </c>
      <c r="Y702">
        <v>-506805</v>
      </c>
      <c r="Z702">
        <f t="shared" si="24"/>
        <v>0</v>
      </c>
      <c r="AA702">
        <f t="shared" si="25"/>
        <v>-380103.75</v>
      </c>
    </row>
    <row r="703" spans="1:27" x14ac:dyDescent="0.35">
      <c r="A703" t="s">
        <v>370</v>
      </c>
      <c r="B703" t="s">
        <v>371</v>
      </c>
      <c r="C703">
        <v>501253</v>
      </c>
      <c r="D703" t="s">
        <v>379</v>
      </c>
      <c r="E703" t="s">
        <v>7</v>
      </c>
      <c r="F703" t="s">
        <v>105</v>
      </c>
      <c r="G703">
        <v>2028</v>
      </c>
      <c r="H703" t="s">
        <v>22</v>
      </c>
      <c r="I703" t="s">
        <v>383</v>
      </c>
      <c r="J703" t="s">
        <v>384</v>
      </c>
      <c r="K703" t="s">
        <v>378</v>
      </c>
      <c r="L703" t="s">
        <v>25</v>
      </c>
      <c r="M703">
        <v>-41935</v>
      </c>
      <c r="N703">
        <v>-41935</v>
      </c>
      <c r="O703">
        <v>-41935</v>
      </c>
      <c r="P703">
        <v>-41935</v>
      </c>
      <c r="Q703">
        <v>-41935</v>
      </c>
      <c r="R703">
        <v>-41935</v>
      </c>
      <c r="S703">
        <v>-41935</v>
      </c>
      <c r="T703">
        <v>-41935</v>
      </c>
      <c r="U703">
        <v>-41935</v>
      </c>
      <c r="V703">
        <v>-41935</v>
      </c>
      <c r="W703">
        <v>-41935</v>
      </c>
      <c r="X703">
        <v>-41935</v>
      </c>
      <c r="Y703">
        <v>-503225</v>
      </c>
      <c r="Z703">
        <f t="shared" si="24"/>
        <v>0</v>
      </c>
      <c r="AA703">
        <f t="shared" si="25"/>
        <v>-377418.75</v>
      </c>
    </row>
    <row r="704" spans="1:27" x14ac:dyDescent="0.35">
      <c r="A704" t="s">
        <v>370</v>
      </c>
      <c r="B704" t="s">
        <v>371</v>
      </c>
      <c r="C704">
        <v>512107</v>
      </c>
      <c r="D704" t="s">
        <v>372</v>
      </c>
      <c r="E704" t="s">
        <v>7</v>
      </c>
      <c r="F704" t="s">
        <v>105</v>
      </c>
      <c r="G704">
        <v>2029</v>
      </c>
      <c r="H704" t="s">
        <v>22</v>
      </c>
      <c r="I704" t="s">
        <v>385</v>
      </c>
      <c r="J704" t="s">
        <v>386</v>
      </c>
      <c r="K704" t="s">
        <v>378</v>
      </c>
      <c r="L704" t="s">
        <v>25</v>
      </c>
      <c r="M704">
        <v>-41557</v>
      </c>
      <c r="N704">
        <v>-41557</v>
      </c>
      <c r="O704">
        <v>-41557</v>
      </c>
      <c r="P704">
        <v>-41557</v>
      </c>
      <c r="Q704">
        <v>-41557</v>
      </c>
      <c r="R704">
        <v>-41557</v>
      </c>
      <c r="S704">
        <v>-41557</v>
      </c>
      <c r="T704">
        <v>-41557</v>
      </c>
      <c r="U704">
        <v>-41557</v>
      </c>
      <c r="V704">
        <v>-41557</v>
      </c>
      <c r="W704">
        <v>-41557</v>
      </c>
      <c r="X704">
        <v>-41557</v>
      </c>
      <c r="Y704">
        <v>-498678</v>
      </c>
      <c r="Z704">
        <f t="shared" si="24"/>
        <v>0</v>
      </c>
      <c r="AA704">
        <f t="shared" si="25"/>
        <v>-374008.5</v>
      </c>
    </row>
    <row r="705" spans="1:27" x14ac:dyDescent="0.35">
      <c r="A705" t="s">
        <v>370</v>
      </c>
      <c r="B705" t="s">
        <v>371</v>
      </c>
      <c r="C705">
        <v>501253</v>
      </c>
      <c r="D705" t="s">
        <v>379</v>
      </c>
      <c r="E705" t="s">
        <v>7</v>
      </c>
      <c r="F705" t="s">
        <v>105</v>
      </c>
      <c r="G705">
        <v>2027</v>
      </c>
      <c r="H705" t="s">
        <v>22</v>
      </c>
      <c r="I705" t="s">
        <v>383</v>
      </c>
      <c r="J705" t="s">
        <v>384</v>
      </c>
      <c r="K705" t="s">
        <v>378</v>
      </c>
      <c r="L705" t="s">
        <v>25</v>
      </c>
      <c r="M705">
        <v>-41446</v>
      </c>
      <c r="N705">
        <v>-41446</v>
      </c>
      <c r="O705">
        <v>-41446</v>
      </c>
      <c r="P705">
        <v>-41446</v>
      </c>
      <c r="Q705">
        <v>-41446</v>
      </c>
      <c r="R705">
        <v>-41446</v>
      </c>
      <c r="S705">
        <v>-41446</v>
      </c>
      <c r="T705">
        <v>-41446</v>
      </c>
      <c r="U705">
        <v>-41446</v>
      </c>
      <c r="V705">
        <v>-41446</v>
      </c>
      <c r="W705">
        <v>-41446</v>
      </c>
      <c r="X705">
        <v>-41446</v>
      </c>
      <c r="Y705">
        <v>-497356</v>
      </c>
      <c r="Z705">
        <f t="shared" si="24"/>
        <v>0</v>
      </c>
      <c r="AA705">
        <f t="shared" si="25"/>
        <v>-373017</v>
      </c>
    </row>
    <row r="706" spans="1:27" x14ac:dyDescent="0.35">
      <c r="A706" t="s">
        <v>370</v>
      </c>
      <c r="B706" t="s">
        <v>371</v>
      </c>
      <c r="C706">
        <v>501253</v>
      </c>
      <c r="D706" t="s">
        <v>379</v>
      </c>
      <c r="E706" t="s">
        <v>7</v>
      </c>
      <c r="F706" t="s">
        <v>105</v>
      </c>
      <c r="G706">
        <v>2024</v>
      </c>
      <c r="H706" t="s">
        <v>22</v>
      </c>
      <c r="I706" t="s">
        <v>383</v>
      </c>
      <c r="J706" t="s">
        <v>384</v>
      </c>
      <c r="K706" t="s">
        <v>378</v>
      </c>
      <c r="L706" t="s">
        <v>25</v>
      </c>
      <c r="M706">
        <v>-41435</v>
      </c>
      <c r="N706">
        <v>-41435</v>
      </c>
      <c r="O706">
        <v>-41435</v>
      </c>
      <c r="P706">
        <v>-41435</v>
      </c>
      <c r="Q706">
        <v>-41435</v>
      </c>
      <c r="R706">
        <v>-41435</v>
      </c>
      <c r="S706">
        <v>-41435</v>
      </c>
      <c r="T706">
        <v>-41435</v>
      </c>
      <c r="U706">
        <v>-41435</v>
      </c>
      <c r="V706">
        <v>-41435</v>
      </c>
      <c r="W706">
        <v>-41435</v>
      </c>
      <c r="X706">
        <v>-41435</v>
      </c>
      <c r="Y706">
        <v>-497214</v>
      </c>
      <c r="Z706">
        <f t="shared" si="24"/>
        <v>0</v>
      </c>
      <c r="AA706">
        <f t="shared" si="25"/>
        <v>-372910.5</v>
      </c>
    </row>
    <row r="707" spans="1:27" x14ac:dyDescent="0.35">
      <c r="A707" t="s">
        <v>370</v>
      </c>
      <c r="B707" t="s">
        <v>371</v>
      </c>
      <c r="C707">
        <v>512107</v>
      </c>
      <c r="D707" t="s">
        <v>372</v>
      </c>
      <c r="E707" t="s">
        <v>7</v>
      </c>
      <c r="F707" t="s">
        <v>366</v>
      </c>
      <c r="G707">
        <v>2027</v>
      </c>
      <c r="H707" t="s">
        <v>365</v>
      </c>
      <c r="I707" t="s">
        <v>373</v>
      </c>
      <c r="J707" t="s">
        <v>374</v>
      </c>
      <c r="K707" t="s">
        <v>375</v>
      </c>
      <c r="L707" t="s">
        <v>25</v>
      </c>
      <c r="M707">
        <v>-41048</v>
      </c>
      <c r="N707">
        <v>-36916</v>
      </c>
      <c r="O707">
        <v>-36632</v>
      </c>
      <c r="P707">
        <v>-38091</v>
      </c>
      <c r="Q707">
        <v>-37435</v>
      </c>
      <c r="R707">
        <v>-35255</v>
      </c>
      <c r="S707">
        <v>-38551</v>
      </c>
      <c r="T707">
        <v>-40024</v>
      </c>
      <c r="U707">
        <v>-38462</v>
      </c>
      <c r="V707">
        <v>-41697</v>
      </c>
      <c r="W707">
        <v>-31402</v>
      </c>
      <c r="X707">
        <v>-33822</v>
      </c>
      <c r="Y707">
        <v>-449335</v>
      </c>
      <c r="Z707">
        <f t="shared" si="24"/>
        <v>-135870.95481451499</v>
      </c>
      <c r="AA707">
        <f t="shared" si="25"/>
        <v>-201130.29518548501</v>
      </c>
    </row>
    <row r="708" spans="1:27" x14ac:dyDescent="0.35">
      <c r="A708" t="s">
        <v>370</v>
      </c>
      <c r="B708" t="s">
        <v>371</v>
      </c>
      <c r="C708">
        <v>501253</v>
      </c>
      <c r="D708" t="s">
        <v>379</v>
      </c>
      <c r="E708" t="s">
        <v>7</v>
      </c>
      <c r="F708" t="s">
        <v>105</v>
      </c>
      <c r="G708">
        <v>2026</v>
      </c>
      <c r="H708" t="s">
        <v>22</v>
      </c>
      <c r="I708" t="s">
        <v>383</v>
      </c>
      <c r="J708" t="s">
        <v>384</v>
      </c>
      <c r="K708" t="s">
        <v>378</v>
      </c>
      <c r="L708" t="s">
        <v>25</v>
      </c>
      <c r="M708">
        <v>-40957</v>
      </c>
      <c r="N708">
        <v>-40957</v>
      </c>
      <c r="O708">
        <v>-40957</v>
      </c>
      <c r="P708">
        <v>-40957</v>
      </c>
      <c r="Q708">
        <v>-40957</v>
      </c>
      <c r="R708">
        <v>-40957</v>
      </c>
      <c r="S708">
        <v>-40957</v>
      </c>
      <c r="T708">
        <v>-40957</v>
      </c>
      <c r="U708">
        <v>-40957</v>
      </c>
      <c r="V708">
        <v>-40957</v>
      </c>
      <c r="W708">
        <v>-40957</v>
      </c>
      <c r="X708">
        <v>-40957</v>
      </c>
      <c r="Y708">
        <v>-491488</v>
      </c>
      <c r="Z708">
        <f t="shared" si="24"/>
        <v>0</v>
      </c>
      <c r="AA708">
        <f t="shared" si="25"/>
        <v>-368616</v>
      </c>
    </row>
    <row r="709" spans="1:27" x14ac:dyDescent="0.35">
      <c r="A709" t="s">
        <v>370</v>
      </c>
      <c r="B709" t="s">
        <v>371</v>
      </c>
      <c r="C709">
        <v>501253</v>
      </c>
      <c r="D709" t="s">
        <v>379</v>
      </c>
      <c r="E709" t="s">
        <v>7</v>
      </c>
      <c r="F709" t="s">
        <v>105</v>
      </c>
      <c r="G709">
        <v>2025</v>
      </c>
      <c r="H709" t="s">
        <v>22</v>
      </c>
      <c r="I709" t="s">
        <v>383</v>
      </c>
      <c r="J709" t="s">
        <v>384</v>
      </c>
      <c r="K709" t="s">
        <v>378</v>
      </c>
      <c r="L709" t="s">
        <v>25</v>
      </c>
      <c r="M709">
        <v>-40469</v>
      </c>
      <c r="N709">
        <v>-40469</v>
      </c>
      <c r="O709">
        <v>-40469</v>
      </c>
      <c r="P709">
        <v>-40469</v>
      </c>
      <c r="Q709">
        <v>-40469</v>
      </c>
      <c r="R709">
        <v>-40469</v>
      </c>
      <c r="S709">
        <v>-40469</v>
      </c>
      <c r="T709">
        <v>-40469</v>
      </c>
      <c r="U709">
        <v>-40469</v>
      </c>
      <c r="V709">
        <v>-40469</v>
      </c>
      <c r="W709">
        <v>-40469</v>
      </c>
      <c r="X709">
        <v>-40469</v>
      </c>
      <c r="Y709">
        <v>-485622</v>
      </c>
      <c r="Z709">
        <f t="shared" si="24"/>
        <v>0</v>
      </c>
      <c r="AA709">
        <f t="shared" si="25"/>
        <v>-364216.5</v>
      </c>
    </row>
    <row r="710" spans="1:27" x14ac:dyDescent="0.35">
      <c r="A710" t="s">
        <v>370</v>
      </c>
      <c r="B710" t="s">
        <v>371</v>
      </c>
      <c r="C710">
        <v>512107</v>
      </c>
      <c r="D710" t="s">
        <v>372</v>
      </c>
      <c r="E710" t="s">
        <v>7</v>
      </c>
      <c r="F710" t="s">
        <v>105</v>
      </c>
      <c r="G710">
        <v>2028</v>
      </c>
      <c r="H710" t="s">
        <v>22</v>
      </c>
      <c r="I710" t="s">
        <v>385</v>
      </c>
      <c r="J710" t="s">
        <v>386</v>
      </c>
      <c r="K710" t="s">
        <v>378</v>
      </c>
      <c r="L710" t="s">
        <v>25</v>
      </c>
      <c r="M710">
        <v>-40345</v>
      </c>
      <c r="N710">
        <v>-40345</v>
      </c>
      <c r="O710">
        <v>-40345</v>
      </c>
      <c r="P710">
        <v>-40345</v>
      </c>
      <c r="Q710">
        <v>-40345</v>
      </c>
      <c r="R710">
        <v>-40345</v>
      </c>
      <c r="S710">
        <v>-40345</v>
      </c>
      <c r="T710">
        <v>-40345</v>
      </c>
      <c r="U710">
        <v>-40345</v>
      </c>
      <c r="V710">
        <v>-40345</v>
      </c>
      <c r="W710">
        <v>-40345</v>
      </c>
      <c r="X710">
        <v>-40345</v>
      </c>
      <c r="Y710">
        <v>-484146</v>
      </c>
      <c r="Z710">
        <f t="shared" si="24"/>
        <v>0</v>
      </c>
      <c r="AA710">
        <f t="shared" si="25"/>
        <v>-363109.5</v>
      </c>
    </row>
    <row r="711" spans="1:27" x14ac:dyDescent="0.35">
      <c r="A711" t="s">
        <v>370</v>
      </c>
      <c r="B711" t="s">
        <v>371</v>
      </c>
      <c r="C711">
        <v>512107</v>
      </c>
      <c r="D711" t="s">
        <v>372</v>
      </c>
      <c r="E711" t="s">
        <v>7</v>
      </c>
      <c r="F711" t="s">
        <v>366</v>
      </c>
      <c r="G711">
        <v>2026</v>
      </c>
      <c r="H711" t="s">
        <v>365</v>
      </c>
      <c r="I711" t="s">
        <v>373</v>
      </c>
      <c r="J711" t="s">
        <v>374</v>
      </c>
      <c r="K711" t="s">
        <v>375</v>
      </c>
      <c r="L711" t="s">
        <v>25</v>
      </c>
      <c r="M711">
        <v>-39852</v>
      </c>
      <c r="N711">
        <v>-35841</v>
      </c>
      <c r="O711">
        <v>-35566</v>
      </c>
      <c r="P711">
        <v>-36981</v>
      </c>
      <c r="Q711">
        <v>-36344</v>
      </c>
      <c r="R711">
        <v>-34228</v>
      </c>
      <c r="S711">
        <v>-37428</v>
      </c>
      <c r="T711">
        <v>-38858</v>
      </c>
      <c r="U711">
        <v>-37342</v>
      </c>
      <c r="V711">
        <v>-40483</v>
      </c>
      <c r="W711">
        <v>-30488</v>
      </c>
      <c r="X711">
        <v>-32837</v>
      </c>
      <c r="Y711">
        <v>-436248</v>
      </c>
      <c r="Z711">
        <f t="shared" si="24"/>
        <v>-131913.67753663199</v>
      </c>
      <c r="AA711">
        <f t="shared" si="25"/>
        <v>-195272.32246336801</v>
      </c>
    </row>
    <row r="712" spans="1:27" x14ac:dyDescent="0.35">
      <c r="A712" t="s">
        <v>370</v>
      </c>
      <c r="B712" t="s">
        <v>371</v>
      </c>
      <c r="C712">
        <v>512107</v>
      </c>
      <c r="D712" t="s">
        <v>372</v>
      </c>
      <c r="E712" t="s">
        <v>7</v>
      </c>
      <c r="F712" t="s">
        <v>105</v>
      </c>
      <c r="G712">
        <v>2027</v>
      </c>
      <c r="H712" t="s">
        <v>22</v>
      </c>
      <c r="I712" t="s">
        <v>385</v>
      </c>
      <c r="J712" t="s">
        <v>386</v>
      </c>
      <c r="K712" t="s">
        <v>378</v>
      </c>
      <c r="L712" t="s">
        <v>25</v>
      </c>
      <c r="M712">
        <v>-39171</v>
      </c>
      <c r="N712">
        <v>-39171</v>
      </c>
      <c r="O712">
        <v>-39171</v>
      </c>
      <c r="P712">
        <v>-39171</v>
      </c>
      <c r="Q712">
        <v>-39171</v>
      </c>
      <c r="R712">
        <v>-39171</v>
      </c>
      <c r="S712">
        <v>-39171</v>
      </c>
      <c r="T712">
        <v>-39171</v>
      </c>
      <c r="U712">
        <v>-39171</v>
      </c>
      <c r="V712">
        <v>-39171</v>
      </c>
      <c r="W712">
        <v>-39171</v>
      </c>
      <c r="X712">
        <v>-39171</v>
      </c>
      <c r="Y712">
        <v>-470056</v>
      </c>
      <c r="Z712">
        <f t="shared" si="24"/>
        <v>0</v>
      </c>
      <c r="AA712">
        <f t="shared" si="25"/>
        <v>-352542</v>
      </c>
    </row>
    <row r="713" spans="1:27" x14ac:dyDescent="0.35">
      <c r="A713" t="s">
        <v>370</v>
      </c>
      <c r="B713" t="s">
        <v>371</v>
      </c>
      <c r="C713">
        <v>512107</v>
      </c>
      <c r="D713" t="s">
        <v>372</v>
      </c>
      <c r="E713" t="s">
        <v>7</v>
      </c>
      <c r="F713" t="s">
        <v>366</v>
      </c>
      <c r="G713">
        <v>2025</v>
      </c>
      <c r="H713" t="s">
        <v>365</v>
      </c>
      <c r="I713" t="s">
        <v>373</v>
      </c>
      <c r="J713" t="s">
        <v>374</v>
      </c>
      <c r="K713" t="s">
        <v>375</v>
      </c>
      <c r="L713" t="s">
        <v>25</v>
      </c>
      <c r="M713">
        <v>-38692</v>
      </c>
      <c r="N713">
        <v>-34797</v>
      </c>
      <c r="O713">
        <v>-34530</v>
      </c>
      <c r="P713">
        <v>-35904</v>
      </c>
      <c r="Q713">
        <v>-35286</v>
      </c>
      <c r="R713">
        <v>-33231</v>
      </c>
      <c r="S713">
        <v>-36338</v>
      </c>
      <c r="T713">
        <v>-37726</v>
      </c>
      <c r="U713">
        <v>-36254</v>
      </c>
      <c r="V713">
        <v>-39304</v>
      </c>
      <c r="W713">
        <v>-29600</v>
      </c>
      <c r="X713">
        <v>-31881</v>
      </c>
      <c r="Y713">
        <v>-423541</v>
      </c>
      <c r="Z713">
        <f t="shared" si="24"/>
        <v>-128071.30553616899</v>
      </c>
      <c r="AA713">
        <f t="shared" si="25"/>
        <v>-189584.44446383099</v>
      </c>
    </row>
    <row r="714" spans="1:27" x14ac:dyDescent="0.35">
      <c r="A714" t="s">
        <v>370</v>
      </c>
      <c r="B714" t="s">
        <v>371</v>
      </c>
      <c r="C714">
        <v>512107</v>
      </c>
      <c r="D714" t="s">
        <v>372</v>
      </c>
      <c r="E714" t="s">
        <v>7</v>
      </c>
      <c r="F714" t="s">
        <v>105</v>
      </c>
      <c r="G714">
        <v>2026</v>
      </c>
      <c r="H714" t="s">
        <v>22</v>
      </c>
      <c r="I714" t="s">
        <v>385</v>
      </c>
      <c r="J714" t="s">
        <v>386</v>
      </c>
      <c r="K714" t="s">
        <v>378</v>
      </c>
      <c r="L714" t="s">
        <v>25</v>
      </c>
      <c r="M714">
        <v>-38030</v>
      </c>
      <c r="N714">
        <v>-38030</v>
      </c>
      <c r="O714">
        <v>-38030</v>
      </c>
      <c r="P714">
        <v>-38030</v>
      </c>
      <c r="Q714">
        <v>-38030</v>
      </c>
      <c r="R714">
        <v>-38030</v>
      </c>
      <c r="S714">
        <v>-38030</v>
      </c>
      <c r="T714">
        <v>-38030</v>
      </c>
      <c r="U714">
        <v>-38030</v>
      </c>
      <c r="V714">
        <v>-38030</v>
      </c>
      <c r="W714">
        <v>-38030</v>
      </c>
      <c r="X714">
        <v>-38030</v>
      </c>
      <c r="Y714">
        <v>-456365</v>
      </c>
      <c r="Z714">
        <f t="shared" si="24"/>
        <v>0</v>
      </c>
      <c r="AA714">
        <f t="shared" si="25"/>
        <v>-342273.75</v>
      </c>
    </row>
    <row r="715" spans="1:27" x14ac:dyDescent="0.35">
      <c r="A715" t="s">
        <v>370</v>
      </c>
      <c r="B715" t="s">
        <v>371</v>
      </c>
      <c r="C715">
        <v>512107</v>
      </c>
      <c r="D715" t="s">
        <v>372</v>
      </c>
      <c r="E715" t="s">
        <v>7</v>
      </c>
      <c r="F715" t="s">
        <v>366</v>
      </c>
      <c r="G715">
        <v>2024</v>
      </c>
      <c r="H715" t="s">
        <v>365</v>
      </c>
      <c r="I715" t="s">
        <v>373</v>
      </c>
      <c r="J715" t="s">
        <v>374</v>
      </c>
      <c r="K715" t="s">
        <v>375</v>
      </c>
      <c r="L715" t="s">
        <v>25</v>
      </c>
      <c r="M715">
        <v>-37766</v>
      </c>
      <c r="N715">
        <v>-35906</v>
      </c>
      <c r="O715">
        <v>-33722</v>
      </c>
      <c r="P715">
        <v>-35088</v>
      </c>
      <c r="Q715">
        <v>-36447</v>
      </c>
      <c r="R715">
        <v>-30576</v>
      </c>
      <c r="S715">
        <v>-35569</v>
      </c>
      <c r="T715">
        <v>-36867</v>
      </c>
      <c r="U715">
        <v>-33490</v>
      </c>
      <c r="V715">
        <v>-38418</v>
      </c>
      <c r="W715">
        <v>-30908</v>
      </c>
      <c r="X715">
        <v>-29362</v>
      </c>
      <c r="Y715">
        <v>-414118</v>
      </c>
      <c r="Z715">
        <f t="shared" si="24"/>
        <v>-125221.957038462</v>
      </c>
      <c r="AA715">
        <f t="shared" si="25"/>
        <v>-185366.54296153801</v>
      </c>
    </row>
    <row r="716" spans="1:27" x14ac:dyDescent="0.35">
      <c r="A716" t="s">
        <v>370</v>
      </c>
      <c r="B716" t="s">
        <v>371</v>
      </c>
      <c r="C716">
        <v>512107</v>
      </c>
      <c r="D716" t="s">
        <v>372</v>
      </c>
      <c r="E716" t="s">
        <v>7</v>
      </c>
      <c r="F716" t="s">
        <v>105</v>
      </c>
      <c r="G716">
        <v>2025</v>
      </c>
      <c r="H716" t="s">
        <v>22</v>
      </c>
      <c r="I716" t="s">
        <v>385</v>
      </c>
      <c r="J716" t="s">
        <v>386</v>
      </c>
      <c r="K716" t="s">
        <v>378</v>
      </c>
      <c r="L716" t="s">
        <v>25</v>
      </c>
      <c r="M716">
        <v>-36923</v>
      </c>
      <c r="N716">
        <v>-36923</v>
      </c>
      <c r="O716">
        <v>-36923</v>
      </c>
      <c r="P716">
        <v>-36923</v>
      </c>
      <c r="Q716">
        <v>-36923</v>
      </c>
      <c r="R716">
        <v>-36923</v>
      </c>
      <c r="S716">
        <v>-36923</v>
      </c>
      <c r="T716">
        <v>-36923</v>
      </c>
      <c r="U716">
        <v>-36923</v>
      </c>
      <c r="V716">
        <v>-36923</v>
      </c>
      <c r="W716">
        <v>-36923</v>
      </c>
      <c r="X716">
        <v>-36923</v>
      </c>
      <c r="Y716">
        <v>-443073</v>
      </c>
      <c r="Z716">
        <f t="shared" si="24"/>
        <v>0</v>
      </c>
      <c r="AA716">
        <f t="shared" si="25"/>
        <v>-332304.75</v>
      </c>
    </row>
    <row r="717" spans="1:27" x14ac:dyDescent="0.35">
      <c r="A717" t="s">
        <v>370</v>
      </c>
      <c r="B717" t="s">
        <v>371</v>
      </c>
      <c r="C717">
        <v>501253</v>
      </c>
      <c r="D717" t="s">
        <v>379</v>
      </c>
      <c r="E717" t="s">
        <v>7</v>
      </c>
      <c r="F717" t="s">
        <v>21</v>
      </c>
      <c r="G717">
        <v>2021</v>
      </c>
      <c r="H717" t="s">
        <v>22</v>
      </c>
      <c r="I717" t="s">
        <v>373</v>
      </c>
      <c r="J717" t="s">
        <v>374</v>
      </c>
      <c r="K717" t="s">
        <v>375</v>
      </c>
      <c r="L717" t="s">
        <v>25</v>
      </c>
      <c r="M717">
        <v>-36289</v>
      </c>
      <c r="N717">
        <v>-36289</v>
      </c>
      <c r="O717">
        <v>-36289</v>
      </c>
      <c r="P717">
        <v>-36289</v>
      </c>
      <c r="Q717">
        <v>-36289</v>
      </c>
      <c r="R717">
        <v>-36289</v>
      </c>
      <c r="S717">
        <v>-36289</v>
      </c>
      <c r="T717">
        <v>-36289</v>
      </c>
      <c r="U717">
        <v>-36289</v>
      </c>
      <c r="V717">
        <v>-36289</v>
      </c>
      <c r="W717">
        <v>-36289</v>
      </c>
      <c r="X717">
        <v>-36289</v>
      </c>
      <c r="Y717">
        <v>-435469</v>
      </c>
      <c r="Z717">
        <f t="shared" si="24"/>
        <v>-326601.75</v>
      </c>
      <c r="AA717">
        <f t="shared" si="25"/>
        <v>0</v>
      </c>
    </row>
    <row r="718" spans="1:27" x14ac:dyDescent="0.35">
      <c r="A718" t="s">
        <v>370</v>
      </c>
      <c r="B718" t="s">
        <v>371</v>
      </c>
      <c r="C718">
        <v>501253</v>
      </c>
      <c r="D718" t="s">
        <v>379</v>
      </c>
      <c r="E718" t="s">
        <v>7</v>
      </c>
      <c r="F718" t="s">
        <v>21</v>
      </c>
      <c r="G718">
        <v>2022</v>
      </c>
      <c r="H718" t="s">
        <v>22</v>
      </c>
      <c r="I718" t="s">
        <v>373</v>
      </c>
      <c r="J718" t="s">
        <v>374</v>
      </c>
      <c r="K718" t="s">
        <v>375</v>
      </c>
      <c r="L718" t="s">
        <v>25</v>
      </c>
      <c r="M718">
        <v>-35860</v>
      </c>
      <c r="N718">
        <v>-35860</v>
      </c>
      <c r="O718">
        <v>-35860</v>
      </c>
      <c r="P718">
        <v>-35860</v>
      </c>
      <c r="Q718">
        <v>-35860</v>
      </c>
      <c r="R718">
        <v>-35860</v>
      </c>
      <c r="S718">
        <v>-35860</v>
      </c>
      <c r="T718">
        <v>-35860</v>
      </c>
      <c r="U718">
        <v>-35860</v>
      </c>
      <c r="V718">
        <v>-35860</v>
      </c>
      <c r="W718">
        <v>-35860</v>
      </c>
      <c r="X718">
        <v>-35860</v>
      </c>
      <c r="Y718">
        <v>-430322</v>
      </c>
      <c r="Z718">
        <f t="shared" si="24"/>
        <v>-322741.5</v>
      </c>
      <c r="AA718">
        <f t="shared" si="25"/>
        <v>0</v>
      </c>
    </row>
    <row r="719" spans="1:27" x14ac:dyDescent="0.35">
      <c r="A719" t="s">
        <v>370</v>
      </c>
      <c r="B719" t="s">
        <v>371</v>
      </c>
      <c r="C719">
        <v>501253</v>
      </c>
      <c r="D719" t="s">
        <v>379</v>
      </c>
      <c r="E719" t="s">
        <v>7</v>
      </c>
      <c r="F719" t="s">
        <v>21</v>
      </c>
      <c r="G719">
        <v>2030</v>
      </c>
      <c r="H719" t="s">
        <v>22</v>
      </c>
      <c r="I719" t="s">
        <v>373</v>
      </c>
      <c r="J719" t="s">
        <v>374</v>
      </c>
      <c r="K719" t="s">
        <v>375</v>
      </c>
      <c r="L719" t="s">
        <v>25</v>
      </c>
      <c r="M719">
        <v>-35777</v>
      </c>
      <c r="N719">
        <v>-35777</v>
      </c>
      <c r="O719">
        <v>-35777</v>
      </c>
      <c r="P719">
        <v>-35777</v>
      </c>
      <c r="Q719">
        <v>-35777</v>
      </c>
      <c r="R719">
        <v>-35777</v>
      </c>
      <c r="S719">
        <v>-35777</v>
      </c>
      <c r="T719">
        <v>-35777</v>
      </c>
      <c r="U719">
        <v>-35777</v>
      </c>
      <c r="V719">
        <v>-35777</v>
      </c>
      <c r="W719">
        <v>-35777</v>
      </c>
      <c r="X719">
        <v>-35777</v>
      </c>
      <c r="Y719">
        <v>-429324</v>
      </c>
      <c r="Z719">
        <f t="shared" si="24"/>
        <v>-321993</v>
      </c>
      <c r="AA719">
        <f t="shared" si="25"/>
        <v>0</v>
      </c>
    </row>
    <row r="720" spans="1:27" x14ac:dyDescent="0.35">
      <c r="A720" t="s">
        <v>370</v>
      </c>
      <c r="B720" t="s">
        <v>371</v>
      </c>
      <c r="C720">
        <v>512107</v>
      </c>
      <c r="D720" t="s">
        <v>372</v>
      </c>
      <c r="E720" t="s">
        <v>7</v>
      </c>
      <c r="F720" t="s">
        <v>21</v>
      </c>
      <c r="G720">
        <v>2030</v>
      </c>
      <c r="H720" t="s">
        <v>22</v>
      </c>
      <c r="I720" t="s">
        <v>387</v>
      </c>
      <c r="J720" t="s">
        <v>388</v>
      </c>
      <c r="K720" t="s">
        <v>378</v>
      </c>
      <c r="L720" t="s">
        <v>25</v>
      </c>
      <c r="M720">
        <v>-35687</v>
      </c>
      <c r="N720">
        <v>-35687</v>
      </c>
      <c r="O720">
        <v>-35687</v>
      </c>
      <c r="P720">
        <v>-35687</v>
      </c>
      <c r="Q720">
        <v>-35687</v>
      </c>
      <c r="R720">
        <v>-35687</v>
      </c>
      <c r="S720">
        <v>-35687</v>
      </c>
      <c r="T720">
        <v>-35687</v>
      </c>
      <c r="U720">
        <v>-35687</v>
      </c>
      <c r="V720">
        <v>-35687</v>
      </c>
      <c r="W720">
        <v>-35687</v>
      </c>
      <c r="X720">
        <v>-35687</v>
      </c>
      <c r="Y720">
        <v>-428250</v>
      </c>
      <c r="Z720">
        <f t="shared" si="24"/>
        <v>-321187.5</v>
      </c>
      <c r="AA720">
        <f t="shared" si="25"/>
        <v>0</v>
      </c>
    </row>
    <row r="721" spans="1:27" x14ac:dyDescent="0.35">
      <c r="A721" t="s">
        <v>370</v>
      </c>
      <c r="B721" t="s">
        <v>371</v>
      </c>
      <c r="C721">
        <v>512107</v>
      </c>
      <c r="D721" t="s">
        <v>372</v>
      </c>
      <c r="E721" t="s">
        <v>7</v>
      </c>
      <c r="F721" t="s">
        <v>105</v>
      </c>
      <c r="G721">
        <v>2024</v>
      </c>
      <c r="H721" t="s">
        <v>22</v>
      </c>
      <c r="I721" t="s">
        <v>385</v>
      </c>
      <c r="J721" t="s">
        <v>386</v>
      </c>
      <c r="K721" t="s">
        <v>378</v>
      </c>
      <c r="L721" t="s">
        <v>25</v>
      </c>
      <c r="M721">
        <v>-35670</v>
      </c>
      <c r="N721">
        <v>-35670</v>
      </c>
      <c r="O721">
        <v>-35670</v>
      </c>
      <c r="P721">
        <v>-35670</v>
      </c>
      <c r="Q721">
        <v>-35670</v>
      </c>
      <c r="R721">
        <v>-35670</v>
      </c>
      <c r="S721">
        <v>-35670</v>
      </c>
      <c r="T721">
        <v>-35670</v>
      </c>
      <c r="U721">
        <v>-35670</v>
      </c>
      <c r="V721">
        <v>-35670</v>
      </c>
      <c r="W721">
        <v>-35670</v>
      </c>
      <c r="X721">
        <v>-35670</v>
      </c>
      <c r="Y721">
        <v>-428039</v>
      </c>
      <c r="Z721">
        <f t="shared" si="24"/>
        <v>0</v>
      </c>
      <c r="AA721">
        <f t="shared" si="25"/>
        <v>-321029.25</v>
      </c>
    </row>
    <row r="722" spans="1:27" x14ac:dyDescent="0.35">
      <c r="A722" t="s">
        <v>370</v>
      </c>
      <c r="B722" t="s">
        <v>371</v>
      </c>
      <c r="C722">
        <v>512107</v>
      </c>
      <c r="D722" t="s">
        <v>372</v>
      </c>
      <c r="E722" t="s">
        <v>7</v>
      </c>
      <c r="F722" t="s">
        <v>105</v>
      </c>
      <c r="G722">
        <v>2023</v>
      </c>
      <c r="H722" t="s">
        <v>22</v>
      </c>
      <c r="I722" t="s">
        <v>385</v>
      </c>
      <c r="J722" t="s">
        <v>386</v>
      </c>
      <c r="K722" t="s">
        <v>378</v>
      </c>
      <c r="L722" t="s">
        <v>25</v>
      </c>
      <c r="M722">
        <v>-35529</v>
      </c>
      <c r="N722">
        <v>-35529</v>
      </c>
      <c r="O722">
        <v>-35529</v>
      </c>
      <c r="P722">
        <v>-35529</v>
      </c>
      <c r="Q722">
        <v>-35529</v>
      </c>
      <c r="R722">
        <v>-35529</v>
      </c>
      <c r="S722">
        <v>-35529</v>
      </c>
      <c r="T722">
        <v>-35529</v>
      </c>
      <c r="U722">
        <v>-35529</v>
      </c>
      <c r="V722">
        <v>-35529</v>
      </c>
      <c r="W722">
        <v>-35529</v>
      </c>
      <c r="X722">
        <v>-35529</v>
      </c>
      <c r="Y722">
        <v>-426352</v>
      </c>
      <c r="Z722">
        <f t="shared" si="24"/>
        <v>0</v>
      </c>
      <c r="AA722">
        <f t="shared" si="25"/>
        <v>-319764</v>
      </c>
    </row>
    <row r="723" spans="1:27" x14ac:dyDescent="0.35">
      <c r="A723" t="s">
        <v>370</v>
      </c>
      <c r="B723" t="s">
        <v>371</v>
      </c>
      <c r="C723">
        <v>501253</v>
      </c>
      <c r="D723" t="s">
        <v>379</v>
      </c>
      <c r="E723" t="s">
        <v>7</v>
      </c>
      <c r="F723" t="s">
        <v>21</v>
      </c>
      <c r="G723">
        <v>2029</v>
      </c>
      <c r="H723" t="s">
        <v>22</v>
      </c>
      <c r="I723" t="s">
        <v>373</v>
      </c>
      <c r="J723" t="s">
        <v>374</v>
      </c>
      <c r="K723" t="s">
        <v>375</v>
      </c>
      <c r="L723" t="s">
        <v>25</v>
      </c>
      <c r="M723">
        <v>-35368</v>
      </c>
      <c r="N723">
        <v>-35368</v>
      </c>
      <c r="O723">
        <v>-35368</v>
      </c>
      <c r="P723">
        <v>-35368</v>
      </c>
      <c r="Q723">
        <v>-35368</v>
      </c>
      <c r="R723">
        <v>-35368</v>
      </c>
      <c r="S723">
        <v>-35368</v>
      </c>
      <c r="T723">
        <v>-35368</v>
      </c>
      <c r="U723">
        <v>-35368</v>
      </c>
      <c r="V723">
        <v>-35368</v>
      </c>
      <c r="W723">
        <v>-35368</v>
      </c>
      <c r="X723">
        <v>-35368</v>
      </c>
      <c r="Y723">
        <v>-424418</v>
      </c>
      <c r="Z723">
        <f t="shared" si="24"/>
        <v>-318313.5</v>
      </c>
      <c r="AA723">
        <f t="shared" si="25"/>
        <v>0</v>
      </c>
    </row>
    <row r="724" spans="1:27" x14ac:dyDescent="0.35">
      <c r="A724" t="s">
        <v>370</v>
      </c>
      <c r="B724" t="s">
        <v>371</v>
      </c>
      <c r="C724">
        <v>501253</v>
      </c>
      <c r="D724" t="s">
        <v>379</v>
      </c>
      <c r="E724" t="s">
        <v>7</v>
      </c>
      <c r="F724" t="s">
        <v>21</v>
      </c>
      <c r="G724">
        <v>2023</v>
      </c>
      <c r="H724" t="s">
        <v>22</v>
      </c>
      <c r="I724" t="s">
        <v>373</v>
      </c>
      <c r="J724" t="s">
        <v>374</v>
      </c>
      <c r="K724" t="s">
        <v>375</v>
      </c>
      <c r="L724" t="s">
        <v>25</v>
      </c>
      <c r="M724">
        <v>-35212</v>
      </c>
      <c r="N724">
        <v>-35212</v>
      </c>
      <c r="O724">
        <v>-35212</v>
      </c>
      <c r="P724">
        <v>-35212</v>
      </c>
      <c r="Q724">
        <v>-35212</v>
      </c>
      <c r="R724">
        <v>-35212</v>
      </c>
      <c r="S724">
        <v>-35212</v>
      </c>
      <c r="T724">
        <v>-35212</v>
      </c>
      <c r="U724">
        <v>-35212</v>
      </c>
      <c r="V724">
        <v>-35212</v>
      </c>
      <c r="W724">
        <v>-35212</v>
      </c>
      <c r="X724">
        <v>-35212</v>
      </c>
      <c r="Y724">
        <v>-422539</v>
      </c>
      <c r="Z724">
        <f t="shared" si="24"/>
        <v>-316904.25</v>
      </c>
      <c r="AA724">
        <f t="shared" si="25"/>
        <v>0</v>
      </c>
    </row>
    <row r="725" spans="1:27" x14ac:dyDescent="0.35">
      <c r="A725" t="s">
        <v>370</v>
      </c>
      <c r="B725" t="s">
        <v>371</v>
      </c>
      <c r="C725">
        <v>501253</v>
      </c>
      <c r="D725" t="s">
        <v>379</v>
      </c>
      <c r="E725" t="s">
        <v>7</v>
      </c>
      <c r="F725" t="s">
        <v>21</v>
      </c>
      <c r="G725">
        <v>2028</v>
      </c>
      <c r="H725" t="s">
        <v>22</v>
      </c>
      <c r="I725" t="s">
        <v>373</v>
      </c>
      <c r="J725" t="s">
        <v>374</v>
      </c>
      <c r="K725" t="s">
        <v>375</v>
      </c>
      <c r="L725" t="s">
        <v>25</v>
      </c>
      <c r="M725">
        <v>-34963</v>
      </c>
      <c r="N725">
        <v>-34963</v>
      </c>
      <c r="O725">
        <v>-34963</v>
      </c>
      <c r="P725">
        <v>-34963</v>
      </c>
      <c r="Q725">
        <v>-34963</v>
      </c>
      <c r="R725">
        <v>-34963</v>
      </c>
      <c r="S725">
        <v>-34963</v>
      </c>
      <c r="T725">
        <v>-34963</v>
      </c>
      <c r="U725">
        <v>-34963</v>
      </c>
      <c r="V725">
        <v>-34963</v>
      </c>
      <c r="W725">
        <v>-34963</v>
      </c>
      <c r="X725">
        <v>-34963</v>
      </c>
      <c r="Y725">
        <v>-419555</v>
      </c>
      <c r="Z725">
        <f t="shared" si="24"/>
        <v>-314666.25</v>
      </c>
      <c r="AA725">
        <f t="shared" si="25"/>
        <v>0</v>
      </c>
    </row>
    <row r="726" spans="1:27" x14ac:dyDescent="0.35">
      <c r="A726" t="s">
        <v>370</v>
      </c>
      <c r="B726" t="s">
        <v>371</v>
      </c>
      <c r="C726">
        <v>512107</v>
      </c>
      <c r="D726" t="s">
        <v>372</v>
      </c>
      <c r="E726" t="s">
        <v>7</v>
      </c>
      <c r="F726" t="s">
        <v>366</v>
      </c>
      <c r="G726">
        <v>2023</v>
      </c>
      <c r="H726" t="s">
        <v>365</v>
      </c>
      <c r="I726" t="s">
        <v>373</v>
      </c>
      <c r="J726" t="s">
        <v>374</v>
      </c>
      <c r="K726" t="s">
        <v>375</v>
      </c>
      <c r="L726" t="s">
        <v>25</v>
      </c>
      <c r="M726">
        <v>-34960</v>
      </c>
      <c r="N726">
        <v>-33184</v>
      </c>
      <c r="O726">
        <v>-36208</v>
      </c>
      <c r="P726">
        <v>-30518</v>
      </c>
      <c r="Q726">
        <v>-35101</v>
      </c>
      <c r="R726">
        <v>-33654</v>
      </c>
      <c r="S726">
        <v>-30987</v>
      </c>
      <c r="T726">
        <v>-37389</v>
      </c>
      <c r="U726">
        <v>-32252</v>
      </c>
      <c r="V726">
        <v>-35612</v>
      </c>
      <c r="W726">
        <v>-32087</v>
      </c>
      <c r="X726">
        <v>-26866</v>
      </c>
      <c r="Y726">
        <v>-398818</v>
      </c>
      <c r="Z726">
        <f t="shared" si="24"/>
        <v>-120595.507710762</v>
      </c>
      <c r="AA726">
        <f t="shared" si="25"/>
        <v>-178517.992289238</v>
      </c>
    </row>
    <row r="727" spans="1:27" x14ac:dyDescent="0.35">
      <c r="A727" t="s">
        <v>370</v>
      </c>
      <c r="B727" t="s">
        <v>371</v>
      </c>
      <c r="C727">
        <v>512107</v>
      </c>
      <c r="D727" t="s">
        <v>372</v>
      </c>
      <c r="E727" t="s">
        <v>7</v>
      </c>
      <c r="F727" t="s">
        <v>21</v>
      </c>
      <c r="G727">
        <v>2029</v>
      </c>
      <c r="H727" t="s">
        <v>22</v>
      </c>
      <c r="I727" t="s">
        <v>387</v>
      </c>
      <c r="J727" t="s">
        <v>388</v>
      </c>
      <c r="K727" t="s">
        <v>378</v>
      </c>
      <c r="L727" t="s">
        <v>25</v>
      </c>
      <c r="M727">
        <v>-34647</v>
      </c>
      <c r="N727">
        <v>-34647</v>
      </c>
      <c r="O727">
        <v>-34647</v>
      </c>
      <c r="P727">
        <v>-34647</v>
      </c>
      <c r="Q727">
        <v>-34647</v>
      </c>
      <c r="R727">
        <v>-34647</v>
      </c>
      <c r="S727">
        <v>-34647</v>
      </c>
      <c r="T727">
        <v>-34647</v>
      </c>
      <c r="U727">
        <v>-34647</v>
      </c>
      <c r="V727">
        <v>-34647</v>
      </c>
      <c r="W727">
        <v>-34647</v>
      </c>
      <c r="X727">
        <v>-34647</v>
      </c>
      <c r="Y727">
        <v>-415764</v>
      </c>
      <c r="Z727">
        <f t="shared" si="24"/>
        <v>-311823</v>
      </c>
      <c r="AA727">
        <f t="shared" si="25"/>
        <v>0</v>
      </c>
    </row>
    <row r="728" spans="1:27" x14ac:dyDescent="0.35">
      <c r="A728" t="s">
        <v>370</v>
      </c>
      <c r="B728" t="s">
        <v>371</v>
      </c>
      <c r="C728">
        <v>501253</v>
      </c>
      <c r="D728" t="s">
        <v>379</v>
      </c>
      <c r="E728" t="s">
        <v>7</v>
      </c>
      <c r="F728" t="s">
        <v>21</v>
      </c>
      <c r="G728">
        <v>2027</v>
      </c>
      <c r="H728" t="s">
        <v>22</v>
      </c>
      <c r="I728" t="s">
        <v>373</v>
      </c>
      <c r="J728" t="s">
        <v>374</v>
      </c>
      <c r="K728" t="s">
        <v>375</v>
      </c>
      <c r="L728" t="s">
        <v>25</v>
      </c>
      <c r="M728">
        <v>-34555</v>
      </c>
      <c r="N728">
        <v>-34555</v>
      </c>
      <c r="O728">
        <v>-34555</v>
      </c>
      <c r="P728">
        <v>-34555</v>
      </c>
      <c r="Q728">
        <v>-34555</v>
      </c>
      <c r="R728">
        <v>-34555</v>
      </c>
      <c r="S728">
        <v>-34555</v>
      </c>
      <c r="T728">
        <v>-34555</v>
      </c>
      <c r="U728">
        <v>-34555</v>
      </c>
      <c r="V728">
        <v>-34555</v>
      </c>
      <c r="W728">
        <v>-34555</v>
      </c>
      <c r="X728">
        <v>-34555</v>
      </c>
      <c r="Y728">
        <v>-414661</v>
      </c>
      <c r="Z728">
        <f t="shared" si="24"/>
        <v>-310995.75</v>
      </c>
      <c r="AA728">
        <f t="shared" si="25"/>
        <v>0</v>
      </c>
    </row>
    <row r="729" spans="1:27" x14ac:dyDescent="0.35">
      <c r="A729" t="s">
        <v>370</v>
      </c>
      <c r="B729" t="s">
        <v>371</v>
      </c>
      <c r="C729">
        <v>501253</v>
      </c>
      <c r="D729" t="s">
        <v>379</v>
      </c>
      <c r="E729" t="s">
        <v>7</v>
      </c>
      <c r="F729" t="s">
        <v>21</v>
      </c>
      <c r="G729">
        <v>2024</v>
      </c>
      <c r="H729" t="s">
        <v>22</v>
      </c>
      <c r="I729" t="s">
        <v>373</v>
      </c>
      <c r="J729" t="s">
        <v>374</v>
      </c>
      <c r="K729" t="s">
        <v>375</v>
      </c>
      <c r="L729" t="s">
        <v>25</v>
      </c>
      <c r="M729">
        <v>-34545</v>
      </c>
      <c r="N729">
        <v>-34545</v>
      </c>
      <c r="O729">
        <v>-34545</v>
      </c>
      <c r="P729">
        <v>-34545</v>
      </c>
      <c r="Q729">
        <v>-34545</v>
      </c>
      <c r="R729">
        <v>-34545</v>
      </c>
      <c r="S729">
        <v>-34545</v>
      </c>
      <c r="T729">
        <v>-34545</v>
      </c>
      <c r="U729">
        <v>-34545</v>
      </c>
      <c r="V729">
        <v>-34545</v>
      </c>
      <c r="W729">
        <v>-34545</v>
      </c>
      <c r="X729">
        <v>-34545</v>
      </c>
      <c r="Y729">
        <v>-414543</v>
      </c>
      <c r="Z729">
        <f t="shared" si="24"/>
        <v>-310907.25</v>
      </c>
      <c r="AA729">
        <f t="shared" si="25"/>
        <v>0</v>
      </c>
    </row>
    <row r="730" spans="1:27" x14ac:dyDescent="0.35">
      <c r="A730" t="s">
        <v>370</v>
      </c>
      <c r="B730" t="s">
        <v>371</v>
      </c>
      <c r="C730">
        <v>501253</v>
      </c>
      <c r="D730" t="s">
        <v>379</v>
      </c>
      <c r="E730" t="s">
        <v>7</v>
      </c>
      <c r="F730" t="s">
        <v>21</v>
      </c>
      <c r="G730">
        <v>2026</v>
      </c>
      <c r="H730" t="s">
        <v>22</v>
      </c>
      <c r="I730" t="s">
        <v>373</v>
      </c>
      <c r="J730" t="s">
        <v>374</v>
      </c>
      <c r="K730" t="s">
        <v>375</v>
      </c>
      <c r="L730" t="s">
        <v>25</v>
      </c>
      <c r="M730">
        <v>-34147</v>
      </c>
      <c r="N730">
        <v>-34147</v>
      </c>
      <c r="O730">
        <v>-34147</v>
      </c>
      <c r="P730">
        <v>-34147</v>
      </c>
      <c r="Q730">
        <v>-34147</v>
      </c>
      <c r="R730">
        <v>-34147</v>
      </c>
      <c r="S730">
        <v>-34147</v>
      </c>
      <c r="T730">
        <v>-34147</v>
      </c>
      <c r="U730">
        <v>-34147</v>
      </c>
      <c r="V730">
        <v>-34147</v>
      </c>
      <c r="W730">
        <v>-34147</v>
      </c>
      <c r="X730">
        <v>-34147</v>
      </c>
      <c r="Y730">
        <v>-409769</v>
      </c>
      <c r="Z730">
        <f t="shared" si="24"/>
        <v>-307326.75</v>
      </c>
      <c r="AA730">
        <f t="shared" si="25"/>
        <v>0</v>
      </c>
    </row>
    <row r="731" spans="1:27" x14ac:dyDescent="0.35">
      <c r="A731" t="s">
        <v>370</v>
      </c>
      <c r="B731" t="s">
        <v>371</v>
      </c>
      <c r="C731">
        <v>501253</v>
      </c>
      <c r="D731" t="s">
        <v>379</v>
      </c>
      <c r="E731" t="s">
        <v>7</v>
      </c>
      <c r="F731" t="s">
        <v>21</v>
      </c>
      <c r="G731">
        <v>2025</v>
      </c>
      <c r="H731" t="s">
        <v>22</v>
      </c>
      <c r="I731" t="s">
        <v>373</v>
      </c>
      <c r="J731" t="s">
        <v>374</v>
      </c>
      <c r="K731" t="s">
        <v>375</v>
      </c>
      <c r="L731" t="s">
        <v>25</v>
      </c>
      <c r="M731">
        <v>-33740</v>
      </c>
      <c r="N731">
        <v>-33740</v>
      </c>
      <c r="O731">
        <v>-33740</v>
      </c>
      <c r="P731">
        <v>-33740</v>
      </c>
      <c r="Q731">
        <v>-33740</v>
      </c>
      <c r="R731">
        <v>-33740</v>
      </c>
      <c r="S731">
        <v>-33740</v>
      </c>
      <c r="T731">
        <v>-33740</v>
      </c>
      <c r="U731">
        <v>-33740</v>
      </c>
      <c r="V731">
        <v>-33740</v>
      </c>
      <c r="W731">
        <v>-33740</v>
      </c>
      <c r="X731">
        <v>-33740</v>
      </c>
      <c r="Y731">
        <v>-404879</v>
      </c>
      <c r="Z731">
        <f t="shared" si="24"/>
        <v>-303659.25</v>
      </c>
      <c r="AA731">
        <f t="shared" si="25"/>
        <v>0</v>
      </c>
    </row>
    <row r="732" spans="1:27" x14ac:dyDescent="0.35">
      <c r="A732" t="s">
        <v>370</v>
      </c>
      <c r="B732" t="s">
        <v>371</v>
      </c>
      <c r="C732">
        <v>512107</v>
      </c>
      <c r="D732" t="s">
        <v>372</v>
      </c>
      <c r="E732" t="s">
        <v>7</v>
      </c>
      <c r="F732" t="s">
        <v>21</v>
      </c>
      <c r="G732">
        <v>2028</v>
      </c>
      <c r="H732" t="s">
        <v>22</v>
      </c>
      <c r="I732" t="s">
        <v>387</v>
      </c>
      <c r="J732" t="s">
        <v>388</v>
      </c>
      <c r="K732" t="s">
        <v>378</v>
      </c>
      <c r="L732" t="s">
        <v>25</v>
      </c>
      <c r="M732">
        <v>-33637</v>
      </c>
      <c r="N732">
        <v>-33637</v>
      </c>
      <c r="O732">
        <v>-33637</v>
      </c>
      <c r="P732">
        <v>-33637</v>
      </c>
      <c r="Q732">
        <v>-33637</v>
      </c>
      <c r="R732">
        <v>-33637</v>
      </c>
      <c r="S732">
        <v>-33637</v>
      </c>
      <c r="T732">
        <v>-33637</v>
      </c>
      <c r="U732">
        <v>-33637</v>
      </c>
      <c r="V732">
        <v>-33637</v>
      </c>
      <c r="W732">
        <v>-33637</v>
      </c>
      <c r="X732">
        <v>-33637</v>
      </c>
      <c r="Y732">
        <v>-403647</v>
      </c>
      <c r="Z732">
        <f t="shared" si="24"/>
        <v>-302735.25</v>
      </c>
      <c r="AA732">
        <f t="shared" si="25"/>
        <v>0</v>
      </c>
    </row>
    <row r="733" spans="1:27" x14ac:dyDescent="0.35">
      <c r="A733" t="s">
        <v>370</v>
      </c>
      <c r="B733" t="s">
        <v>371</v>
      </c>
      <c r="C733">
        <v>512157</v>
      </c>
      <c r="D733" t="s">
        <v>382</v>
      </c>
      <c r="E733" t="s">
        <v>7</v>
      </c>
      <c r="F733" t="s">
        <v>105</v>
      </c>
      <c r="G733">
        <v>2025</v>
      </c>
      <c r="H733" t="s">
        <v>22</v>
      </c>
      <c r="I733" t="s">
        <v>377</v>
      </c>
      <c r="J733" t="s">
        <v>377</v>
      </c>
      <c r="K733" t="s">
        <v>378</v>
      </c>
      <c r="L733" t="s">
        <v>25</v>
      </c>
      <c r="M733">
        <v>-32913</v>
      </c>
      <c r="N733">
        <v>-32913</v>
      </c>
      <c r="O733">
        <v>-32913</v>
      </c>
      <c r="P733">
        <v>-32913</v>
      </c>
      <c r="Q733">
        <v>-32913</v>
      </c>
      <c r="R733">
        <v>-32913</v>
      </c>
      <c r="S733">
        <v>-32913</v>
      </c>
      <c r="T733">
        <v>-32913</v>
      </c>
      <c r="U733">
        <v>-32913</v>
      </c>
      <c r="V733">
        <v>-32913</v>
      </c>
      <c r="W733">
        <v>-32913</v>
      </c>
      <c r="X733">
        <v>-32913</v>
      </c>
      <c r="Y733">
        <v>-394956</v>
      </c>
      <c r="Z733">
        <f t="shared" si="24"/>
        <v>0</v>
      </c>
      <c r="AA733">
        <f t="shared" si="25"/>
        <v>-296217</v>
      </c>
    </row>
    <row r="734" spans="1:27" x14ac:dyDescent="0.35">
      <c r="A734" t="s">
        <v>370</v>
      </c>
      <c r="B734" t="s">
        <v>371</v>
      </c>
      <c r="C734">
        <v>512157</v>
      </c>
      <c r="D734" t="s">
        <v>382</v>
      </c>
      <c r="E734" t="s">
        <v>7</v>
      </c>
      <c r="F734" t="s">
        <v>105</v>
      </c>
      <c r="G734">
        <v>2026</v>
      </c>
      <c r="H734" t="s">
        <v>22</v>
      </c>
      <c r="I734" t="s">
        <v>377</v>
      </c>
      <c r="J734" t="s">
        <v>377</v>
      </c>
      <c r="K734" t="s">
        <v>378</v>
      </c>
      <c r="L734" t="s">
        <v>25</v>
      </c>
      <c r="M734">
        <v>-32913</v>
      </c>
      <c r="N734">
        <v>-32913</v>
      </c>
      <c r="O734">
        <v>-32913</v>
      </c>
      <c r="P734">
        <v>-32913</v>
      </c>
      <c r="Q734">
        <v>-32913</v>
      </c>
      <c r="R734">
        <v>-32913</v>
      </c>
      <c r="S734">
        <v>-32913</v>
      </c>
      <c r="T734">
        <v>-32913</v>
      </c>
      <c r="U734">
        <v>-32913</v>
      </c>
      <c r="V734">
        <v>-32913</v>
      </c>
      <c r="W734">
        <v>-32913</v>
      </c>
      <c r="X734">
        <v>-32913</v>
      </c>
      <c r="Y734">
        <v>-394956</v>
      </c>
      <c r="Z734">
        <f t="shared" si="24"/>
        <v>0</v>
      </c>
      <c r="AA734">
        <f t="shared" si="25"/>
        <v>-296217</v>
      </c>
    </row>
    <row r="735" spans="1:27" x14ac:dyDescent="0.35">
      <c r="A735" t="s">
        <v>370</v>
      </c>
      <c r="B735" t="s">
        <v>371</v>
      </c>
      <c r="C735">
        <v>512157</v>
      </c>
      <c r="D735" t="s">
        <v>382</v>
      </c>
      <c r="E735" t="s">
        <v>7</v>
      </c>
      <c r="F735" t="s">
        <v>105</v>
      </c>
      <c r="G735">
        <v>2027</v>
      </c>
      <c r="H735" t="s">
        <v>22</v>
      </c>
      <c r="I735" t="s">
        <v>377</v>
      </c>
      <c r="J735" t="s">
        <v>377</v>
      </c>
      <c r="K735" t="s">
        <v>378</v>
      </c>
      <c r="L735" t="s">
        <v>25</v>
      </c>
      <c r="M735">
        <v>-32913</v>
      </c>
      <c r="N735">
        <v>-32913</v>
      </c>
      <c r="O735">
        <v>-32913</v>
      </c>
      <c r="P735">
        <v>-32913</v>
      </c>
      <c r="Q735">
        <v>-32913</v>
      </c>
      <c r="R735">
        <v>-32913</v>
      </c>
      <c r="S735">
        <v>-32913</v>
      </c>
      <c r="T735">
        <v>-32913</v>
      </c>
      <c r="U735">
        <v>-32913</v>
      </c>
      <c r="V735">
        <v>-32913</v>
      </c>
      <c r="W735">
        <v>-32913</v>
      </c>
      <c r="X735">
        <v>-32913</v>
      </c>
      <c r="Y735">
        <v>-394956</v>
      </c>
      <c r="Z735">
        <f t="shared" si="24"/>
        <v>0</v>
      </c>
      <c r="AA735">
        <f t="shared" si="25"/>
        <v>-296217</v>
      </c>
    </row>
    <row r="736" spans="1:27" x14ac:dyDescent="0.35">
      <c r="A736" t="s">
        <v>370</v>
      </c>
      <c r="B736" t="s">
        <v>371</v>
      </c>
      <c r="C736">
        <v>512157</v>
      </c>
      <c r="D736" t="s">
        <v>382</v>
      </c>
      <c r="E736" t="s">
        <v>7</v>
      </c>
      <c r="F736" t="s">
        <v>105</v>
      </c>
      <c r="G736">
        <v>2028</v>
      </c>
      <c r="H736" t="s">
        <v>22</v>
      </c>
      <c r="I736" t="s">
        <v>377</v>
      </c>
      <c r="J736" t="s">
        <v>377</v>
      </c>
      <c r="K736" t="s">
        <v>378</v>
      </c>
      <c r="L736" t="s">
        <v>25</v>
      </c>
      <c r="M736">
        <v>-32913</v>
      </c>
      <c r="N736">
        <v>-32913</v>
      </c>
      <c r="O736">
        <v>-32913</v>
      </c>
      <c r="P736">
        <v>-32913</v>
      </c>
      <c r="Q736">
        <v>-32913</v>
      </c>
      <c r="R736">
        <v>-32913</v>
      </c>
      <c r="S736">
        <v>-32913</v>
      </c>
      <c r="T736">
        <v>-32913</v>
      </c>
      <c r="U736">
        <v>-32913</v>
      </c>
      <c r="V736">
        <v>-32913</v>
      </c>
      <c r="W736">
        <v>-32913</v>
      </c>
      <c r="X736">
        <v>-32913</v>
      </c>
      <c r="Y736">
        <v>-394956</v>
      </c>
      <c r="Z736">
        <f t="shared" si="24"/>
        <v>0</v>
      </c>
      <c r="AA736">
        <f t="shared" si="25"/>
        <v>-296217</v>
      </c>
    </row>
    <row r="737" spans="1:27" x14ac:dyDescent="0.35">
      <c r="A737" t="s">
        <v>370</v>
      </c>
      <c r="B737" t="s">
        <v>371</v>
      </c>
      <c r="C737">
        <v>512157</v>
      </c>
      <c r="D737" t="s">
        <v>382</v>
      </c>
      <c r="E737" t="s">
        <v>7</v>
      </c>
      <c r="F737" t="s">
        <v>105</v>
      </c>
      <c r="G737">
        <v>2029</v>
      </c>
      <c r="H737" t="s">
        <v>22</v>
      </c>
      <c r="I737" t="s">
        <v>377</v>
      </c>
      <c r="J737" t="s">
        <v>377</v>
      </c>
      <c r="K737" t="s">
        <v>378</v>
      </c>
      <c r="L737" t="s">
        <v>25</v>
      </c>
      <c r="M737">
        <v>-32913</v>
      </c>
      <c r="N737">
        <v>-32913</v>
      </c>
      <c r="O737">
        <v>-32913</v>
      </c>
      <c r="P737">
        <v>-32913</v>
      </c>
      <c r="Q737">
        <v>-32913</v>
      </c>
      <c r="R737">
        <v>-32913</v>
      </c>
      <c r="S737">
        <v>-32913</v>
      </c>
      <c r="T737">
        <v>-32913</v>
      </c>
      <c r="U737">
        <v>-32913</v>
      </c>
      <c r="V737">
        <v>-32913</v>
      </c>
      <c r="W737">
        <v>-32913</v>
      </c>
      <c r="X737">
        <v>-32913</v>
      </c>
      <c r="Y737">
        <v>-394956</v>
      </c>
      <c r="Z737">
        <f t="shared" si="24"/>
        <v>0</v>
      </c>
      <c r="AA737">
        <f t="shared" si="25"/>
        <v>-296217</v>
      </c>
    </row>
    <row r="738" spans="1:27" x14ac:dyDescent="0.35">
      <c r="A738" t="s">
        <v>370</v>
      </c>
      <c r="B738" t="s">
        <v>371</v>
      </c>
      <c r="C738">
        <v>512157</v>
      </c>
      <c r="D738" t="s">
        <v>382</v>
      </c>
      <c r="E738" t="s">
        <v>7</v>
      </c>
      <c r="F738" t="s">
        <v>105</v>
      </c>
      <c r="G738">
        <v>2030</v>
      </c>
      <c r="H738" t="s">
        <v>22</v>
      </c>
      <c r="I738" t="s">
        <v>377</v>
      </c>
      <c r="J738" t="s">
        <v>377</v>
      </c>
      <c r="K738" t="s">
        <v>378</v>
      </c>
      <c r="L738" t="s">
        <v>25</v>
      </c>
      <c r="M738">
        <v>-32913</v>
      </c>
      <c r="N738">
        <v>-32913</v>
      </c>
      <c r="O738">
        <v>-32913</v>
      </c>
      <c r="P738">
        <v>-32913</v>
      </c>
      <c r="Q738">
        <v>-32913</v>
      </c>
      <c r="R738">
        <v>-32913</v>
      </c>
      <c r="S738">
        <v>-32913</v>
      </c>
      <c r="T738">
        <v>-32913</v>
      </c>
      <c r="U738">
        <v>-32913</v>
      </c>
      <c r="V738">
        <v>-32913</v>
      </c>
      <c r="W738">
        <v>-32913</v>
      </c>
      <c r="X738">
        <v>-32913</v>
      </c>
      <c r="Y738">
        <v>-394956</v>
      </c>
      <c r="Z738">
        <f t="shared" si="24"/>
        <v>0</v>
      </c>
      <c r="AA738">
        <f t="shared" si="25"/>
        <v>-296217</v>
      </c>
    </row>
    <row r="739" spans="1:27" x14ac:dyDescent="0.35">
      <c r="A739" t="s">
        <v>370</v>
      </c>
      <c r="B739" t="s">
        <v>371</v>
      </c>
      <c r="C739">
        <v>512107</v>
      </c>
      <c r="D739" t="s">
        <v>372</v>
      </c>
      <c r="E739" t="s">
        <v>7</v>
      </c>
      <c r="F739" t="s">
        <v>366</v>
      </c>
      <c r="G739">
        <v>2022</v>
      </c>
      <c r="H739" t="s">
        <v>365</v>
      </c>
      <c r="I739" t="s">
        <v>373</v>
      </c>
      <c r="J739" t="s">
        <v>374</v>
      </c>
      <c r="K739" t="s">
        <v>375</v>
      </c>
      <c r="L739" t="s">
        <v>25</v>
      </c>
      <c r="M739">
        <v>-32678</v>
      </c>
      <c r="N739">
        <v>-32773</v>
      </c>
      <c r="O739">
        <v>-35763</v>
      </c>
      <c r="P739">
        <v>-32015</v>
      </c>
      <c r="Q739">
        <v>-32865</v>
      </c>
      <c r="R739">
        <v>-32831</v>
      </c>
      <c r="S739">
        <v>-30680</v>
      </c>
      <c r="T739">
        <v>-36958</v>
      </c>
      <c r="U739">
        <v>-34190</v>
      </c>
      <c r="V739">
        <v>-33371</v>
      </c>
      <c r="W739">
        <v>-31732</v>
      </c>
      <c r="X739">
        <v>-28512</v>
      </c>
      <c r="Y739">
        <v>-394368</v>
      </c>
      <c r="Z739">
        <f t="shared" si="24"/>
        <v>-119249.90643571199</v>
      </c>
      <c r="AA739">
        <f t="shared" si="25"/>
        <v>-176526.09356428799</v>
      </c>
    </row>
    <row r="740" spans="1:27" x14ac:dyDescent="0.35">
      <c r="A740" t="s">
        <v>370</v>
      </c>
      <c r="B740" t="s">
        <v>371</v>
      </c>
      <c r="C740">
        <v>512107</v>
      </c>
      <c r="D740" t="s">
        <v>372</v>
      </c>
      <c r="E740" t="s">
        <v>7</v>
      </c>
      <c r="F740" t="s">
        <v>21</v>
      </c>
      <c r="G740">
        <v>2027</v>
      </c>
      <c r="H740" t="s">
        <v>22</v>
      </c>
      <c r="I740" t="s">
        <v>387</v>
      </c>
      <c r="J740" t="s">
        <v>388</v>
      </c>
      <c r="K740" t="s">
        <v>378</v>
      </c>
      <c r="L740" t="s">
        <v>25</v>
      </c>
      <c r="M740">
        <v>-32658</v>
      </c>
      <c r="N740">
        <v>-32658</v>
      </c>
      <c r="O740">
        <v>-32658</v>
      </c>
      <c r="P740">
        <v>-32658</v>
      </c>
      <c r="Q740">
        <v>-32658</v>
      </c>
      <c r="R740">
        <v>-32658</v>
      </c>
      <c r="S740">
        <v>-32658</v>
      </c>
      <c r="T740">
        <v>-32658</v>
      </c>
      <c r="U740">
        <v>-32658</v>
      </c>
      <c r="V740">
        <v>-32658</v>
      </c>
      <c r="W740">
        <v>-32658</v>
      </c>
      <c r="X740">
        <v>-32658</v>
      </c>
      <c r="Y740">
        <v>-391900</v>
      </c>
      <c r="Z740">
        <f t="shared" si="24"/>
        <v>-293925</v>
      </c>
      <c r="AA740">
        <f t="shared" si="25"/>
        <v>0</v>
      </c>
    </row>
    <row r="741" spans="1:27" x14ac:dyDescent="0.35">
      <c r="A741" t="s">
        <v>370</v>
      </c>
      <c r="B741" t="s">
        <v>371</v>
      </c>
      <c r="C741">
        <v>512107</v>
      </c>
      <c r="D741" t="s">
        <v>372</v>
      </c>
      <c r="E741" t="s">
        <v>7</v>
      </c>
      <c r="F741" t="s">
        <v>366</v>
      </c>
      <c r="G741">
        <v>2021</v>
      </c>
      <c r="H741" t="s">
        <v>365</v>
      </c>
      <c r="I741" t="s">
        <v>373</v>
      </c>
      <c r="J741" t="s">
        <v>374</v>
      </c>
      <c r="K741" t="s">
        <v>375</v>
      </c>
      <c r="L741" t="s">
        <v>25</v>
      </c>
      <c r="M741">
        <v>-32309</v>
      </c>
      <c r="N741">
        <v>-32397</v>
      </c>
      <c r="O741">
        <v>-35363</v>
      </c>
      <c r="P741">
        <v>-33045</v>
      </c>
      <c r="Q741">
        <v>-31166</v>
      </c>
      <c r="R741">
        <v>-32506</v>
      </c>
      <c r="S741">
        <v>-31764</v>
      </c>
      <c r="T741">
        <v>-34738</v>
      </c>
      <c r="U741">
        <v>-33371</v>
      </c>
      <c r="V741">
        <v>-33026</v>
      </c>
      <c r="W741">
        <v>-30962</v>
      </c>
      <c r="X741">
        <v>-29676</v>
      </c>
      <c r="Y741">
        <v>-390324</v>
      </c>
      <c r="Z741">
        <f t="shared" si="24"/>
        <v>-118027.07237811599</v>
      </c>
      <c r="AA741">
        <f t="shared" si="25"/>
        <v>-174715.92762188401</v>
      </c>
    </row>
    <row r="742" spans="1:27" x14ac:dyDescent="0.35">
      <c r="A742" t="s">
        <v>370</v>
      </c>
      <c r="B742" t="s">
        <v>371</v>
      </c>
      <c r="C742">
        <v>512108</v>
      </c>
      <c r="D742" t="s">
        <v>389</v>
      </c>
      <c r="E742" t="s">
        <v>7</v>
      </c>
      <c r="F742" t="s">
        <v>366</v>
      </c>
      <c r="G742">
        <v>2030</v>
      </c>
      <c r="H742" t="s">
        <v>22</v>
      </c>
      <c r="I742" t="s">
        <v>373</v>
      </c>
      <c r="J742" t="s">
        <v>374</v>
      </c>
      <c r="K742" t="s">
        <v>375</v>
      </c>
      <c r="L742" t="s">
        <v>25</v>
      </c>
      <c r="M742">
        <v>-32089</v>
      </c>
      <c r="N742">
        <v>-32089</v>
      </c>
      <c r="O742">
        <v>-32089</v>
      </c>
      <c r="P742">
        <v>-32089</v>
      </c>
      <c r="Q742">
        <v>-32089</v>
      </c>
      <c r="R742">
        <v>-32089</v>
      </c>
      <c r="S742">
        <v>-32089</v>
      </c>
      <c r="T742">
        <v>-32089</v>
      </c>
      <c r="U742">
        <v>-32089</v>
      </c>
      <c r="V742">
        <v>-32089</v>
      </c>
      <c r="W742">
        <v>-32089</v>
      </c>
      <c r="X742">
        <v>-32089</v>
      </c>
      <c r="Y742">
        <v>-385073</v>
      </c>
      <c r="Z742">
        <f t="shared" si="24"/>
        <v>-116439.26287355699</v>
      </c>
      <c r="AA742">
        <f t="shared" si="25"/>
        <v>-172365.48712644301</v>
      </c>
    </row>
    <row r="743" spans="1:27" x14ac:dyDescent="0.35">
      <c r="A743" t="s">
        <v>370</v>
      </c>
      <c r="B743" t="s">
        <v>371</v>
      </c>
      <c r="C743">
        <v>512157</v>
      </c>
      <c r="D743" t="s">
        <v>382</v>
      </c>
      <c r="E743" t="s">
        <v>7</v>
      </c>
      <c r="F743" t="s">
        <v>105</v>
      </c>
      <c r="G743">
        <v>2024</v>
      </c>
      <c r="H743" t="s">
        <v>22</v>
      </c>
      <c r="I743" t="s">
        <v>377</v>
      </c>
      <c r="J743" t="s">
        <v>377</v>
      </c>
      <c r="K743" t="s">
        <v>378</v>
      </c>
      <c r="L743" t="s">
        <v>25</v>
      </c>
      <c r="M743">
        <v>-31955</v>
      </c>
      <c r="N743">
        <v>-31955</v>
      </c>
      <c r="O743">
        <v>-31955</v>
      </c>
      <c r="P743">
        <v>-31955</v>
      </c>
      <c r="Q743">
        <v>-31955</v>
      </c>
      <c r="R743">
        <v>-31955</v>
      </c>
      <c r="S743">
        <v>-31955</v>
      </c>
      <c r="T743">
        <v>-31955</v>
      </c>
      <c r="U743">
        <v>-31955</v>
      </c>
      <c r="V743">
        <v>-31955</v>
      </c>
      <c r="W743">
        <v>-31955</v>
      </c>
      <c r="X743">
        <v>-31955</v>
      </c>
      <c r="Y743">
        <v>-383457</v>
      </c>
      <c r="Z743">
        <f t="shared" si="24"/>
        <v>0</v>
      </c>
      <c r="AA743">
        <f t="shared" si="25"/>
        <v>-287592.75</v>
      </c>
    </row>
    <row r="744" spans="1:27" x14ac:dyDescent="0.35">
      <c r="A744" t="s">
        <v>370</v>
      </c>
      <c r="B744" t="s">
        <v>371</v>
      </c>
      <c r="C744">
        <v>502013</v>
      </c>
      <c r="D744" t="s">
        <v>376</v>
      </c>
      <c r="E744" t="s">
        <v>7</v>
      </c>
      <c r="F744" t="s">
        <v>105</v>
      </c>
      <c r="G744">
        <v>2030</v>
      </c>
      <c r="H744" t="s">
        <v>22</v>
      </c>
      <c r="I744" t="s">
        <v>385</v>
      </c>
      <c r="J744" t="s">
        <v>386</v>
      </c>
      <c r="K744" t="s">
        <v>378</v>
      </c>
      <c r="L744" t="s">
        <v>25</v>
      </c>
      <c r="M744">
        <v>-31748</v>
      </c>
      <c r="N744">
        <v>-31748</v>
      </c>
      <c r="O744">
        <v>-31748</v>
      </c>
      <c r="P744">
        <v>-31748</v>
      </c>
      <c r="Q744">
        <v>-31748</v>
      </c>
      <c r="R744">
        <v>-31748</v>
      </c>
      <c r="S744">
        <v>-31748</v>
      </c>
      <c r="T744">
        <v>-31748</v>
      </c>
      <c r="U744">
        <v>-31748</v>
      </c>
      <c r="V744">
        <v>-31748</v>
      </c>
      <c r="W744">
        <v>-31748</v>
      </c>
      <c r="X744">
        <v>-31748</v>
      </c>
      <c r="Y744">
        <v>-380977</v>
      </c>
      <c r="Z744">
        <f t="shared" si="24"/>
        <v>0</v>
      </c>
      <c r="AA744">
        <f t="shared" si="25"/>
        <v>-285732.75</v>
      </c>
    </row>
    <row r="745" spans="1:27" x14ac:dyDescent="0.35">
      <c r="A745" t="s">
        <v>370</v>
      </c>
      <c r="B745" t="s">
        <v>371</v>
      </c>
      <c r="C745">
        <v>512107</v>
      </c>
      <c r="D745" t="s">
        <v>372</v>
      </c>
      <c r="E745" t="s">
        <v>7</v>
      </c>
      <c r="F745" t="s">
        <v>21</v>
      </c>
      <c r="G745">
        <v>2026</v>
      </c>
      <c r="H745" t="s">
        <v>22</v>
      </c>
      <c r="I745" t="s">
        <v>387</v>
      </c>
      <c r="J745" t="s">
        <v>388</v>
      </c>
      <c r="K745" t="s">
        <v>378</v>
      </c>
      <c r="L745" t="s">
        <v>25</v>
      </c>
      <c r="M745">
        <v>-31707</v>
      </c>
      <c r="N745">
        <v>-31707</v>
      </c>
      <c r="O745">
        <v>-31707</v>
      </c>
      <c r="P745">
        <v>-31707</v>
      </c>
      <c r="Q745">
        <v>-31707</v>
      </c>
      <c r="R745">
        <v>-31707</v>
      </c>
      <c r="S745">
        <v>-31707</v>
      </c>
      <c r="T745">
        <v>-31707</v>
      </c>
      <c r="U745">
        <v>-31707</v>
      </c>
      <c r="V745">
        <v>-31707</v>
      </c>
      <c r="W745">
        <v>-31707</v>
      </c>
      <c r="X745">
        <v>-31707</v>
      </c>
      <c r="Y745">
        <v>-380486</v>
      </c>
      <c r="Z745">
        <f t="shared" si="24"/>
        <v>-285364.5</v>
      </c>
      <c r="AA745">
        <f t="shared" si="25"/>
        <v>0</v>
      </c>
    </row>
    <row r="746" spans="1:27" x14ac:dyDescent="0.35">
      <c r="A746" t="s">
        <v>370</v>
      </c>
      <c r="B746" t="s">
        <v>371</v>
      </c>
      <c r="C746">
        <v>512108</v>
      </c>
      <c r="D746" t="s">
        <v>389</v>
      </c>
      <c r="E746" t="s">
        <v>7</v>
      </c>
      <c r="F746" t="s">
        <v>366</v>
      </c>
      <c r="G746">
        <v>2029</v>
      </c>
      <c r="H746" t="s">
        <v>22</v>
      </c>
      <c r="I746" t="s">
        <v>373</v>
      </c>
      <c r="J746" t="s">
        <v>374</v>
      </c>
      <c r="K746" t="s">
        <v>375</v>
      </c>
      <c r="L746" t="s">
        <v>25</v>
      </c>
      <c r="M746">
        <v>-31154</v>
      </c>
      <c r="N746">
        <v>-31154</v>
      </c>
      <c r="O746">
        <v>-31154</v>
      </c>
      <c r="P746">
        <v>-31154</v>
      </c>
      <c r="Q746">
        <v>-31154</v>
      </c>
      <c r="R746">
        <v>-31154</v>
      </c>
      <c r="S746">
        <v>-31154</v>
      </c>
      <c r="T746">
        <v>-31154</v>
      </c>
      <c r="U746">
        <v>-31154</v>
      </c>
      <c r="V746">
        <v>-31154</v>
      </c>
      <c r="W746">
        <v>-31154</v>
      </c>
      <c r="X746">
        <v>-31154</v>
      </c>
      <c r="Y746">
        <v>-373846</v>
      </c>
      <c r="Z746">
        <f t="shared" si="24"/>
        <v>-113044.416690414</v>
      </c>
      <c r="AA746">
        <f t="shared" si="25"/>
        <v>-167340.08330958601</v>
      </c>
    </row>
    <row r="747" spans="1:27" x14ac:dyDescent="0.35">
      <c r="A747" t="s">
        <v>370</v>
      </c>
      <c r="B747" t="s">
        <v>371</v>
      </c>
      <c r="C747">
        <v>502013</v>
      </c>
      <c r="D747" t="s">
        <v>376</v>
      </c>
      <c r="E747" t="s">
        <v>7</v>
      </c>
      <c r="F747" t="s">
        <v>105</v>
      </c>
      <c r="G747">
        <v>2029</v>
      </c>
      <c r="H747" t="s">
        <v>22</v>
      </c>
      <c r="I747" t="s">
        <v>385</v>
      </c>
      <c r="J747" t="s">
        <v>386</v>
      </c>
      <c r="K747" t="s">
        <v>378</v>
      </c>
      <c r="L747" t="s">
        <v>25</v>
      </c>
      <c r="M747">
        <v>-30822</v>
      </c>
      <c r="N747">
        <v>-30822</v>
      </c>
      <c r="O747">
        <v>-30822</v>
      </c>
      <c r="P747">
        <v>-30822</v>
      </c>
      <c r="Q747">
        <v>-30822</v>
      </c>
      <c r="R747">
        <v>-30822</v>
      </c>
      <c r="S747">
        <v>-30822</v>
      </c>
      <c r="T747">
        <v>-30822</v>
      </c>
      <c r="U747">
        <v>-30822</v>
      </c>
      <c r="V747">
        <v>-30822</v>
      </c>
      <c r="W747">
        <v>-30822</v>
      </c>
      <c r="X747">
        <v>-30822</v>
      </c>
      <c r="Y747">
        <v>-369869</v>
      </c>
      <c r="Z747">
        <f t="shared" ref="Z747:Z809" si="26">$Y747*IF($E747="Fixed",0.75,1)*IF(LEFT($F747,4)="0311",1,IF(LEFT($F747,4)="0301",0.403176412,0))</f>
        <v>0</v>
      </c>
      <c r="AA747">
        <f t="shared" ref="AA747:AA809" si="27">$Y747*IF($E747="Fixed",0.75,1)*IF(LEFT($F747,4)="0311",0,IF(LEFT($F747,4)="0301",1-0.403176412,1))</f>
        <v>-277401.75</v>
      </c>
    </row>
    <row r="748" spans="1:27" x14ac:dyDescent="0.35">
      <c r="A748" t="s">
        <v>370</v>
      </c>
      <c r="B748" t="s">
        <v>371</v>
      </c>
      <c r="C748">
        <v>512107</v>
      </c>
      <c r="D748" t="s">
        <v>372</v>
      </c>
      <c r="E748" t="s">
        <v>7</v>
      </c>
      <c r="F748" t="s">
        <v>21</v>
      </c>
      <c r="G748">
        <v>2025</v>
      </c>
      <c r="H748" t="s">
        <v>22</v>
      </c>
      <c r="I748" t="s">
        <v>387</v>
      </c>
      <c r="J748" t="s">
        <v>388</v>
      </c>
      <c r="K748" t="s">
        <v>378</v>
      </c>
      <c r="L748" t="s">
        <v>25</v>
      </c>
      <c r="M748">
        <v>-30784</v>
      </c>
      <c r="N748">
        <v>-30784</v>
      </c>
      <c r="O748">
        <v>-30784</v>
      </c>
      <c r="P748">
        <v>-30784</v>
      </c>
      <c r="Q748">
        <v>-30784</v>
      </c>
      <c r="R748">
        <v>-30784</v>
      </c>
      <c r="S748">
        <v>-30784</v>
      </c>
      <c r="T748">
        <v>-30784</v>
      </c>
      <c r="U748">
        <v>-30784</v>
      </c>
      <c r="V748">
        <v>-30784</v>
      </c>
      <c r="W748">
        <v>-30784</v>
      </c>
      <c r="X748">
        <v>-30784</v>
      </c>
      <c r="Y748">
        <v>-369404</v>
      </c>
      <c r="Z748">
        <f t="shared" si="26"/>
        <v>-277053</v>
      </c>
      <c r="AA748">
        <f t="shared" si="27"/>
        <v>0</v>
      </c>
    </row>
    <row r="749" spans="1:27" x14ac:dyDescent="0.35">
      <c r="A749" t="s">
        <v>370</v>
      </c>
      <c r="B749" t="s">
        <v>371</v>
      </c>
      <c r="C749">
        <v>512108</v>
      </c>
      <c r="D749" t="s">
        <v>389</v>
      </c>
      <c r="E749" t="s">
        <v>7</v>
      </c>
      <c r="F749" t="s">
        <v>366</v>
      </c>
      <c r="G749">
        <v>2028</v>
      </c>
      <c r="H749" t="s">
        <v>22</v>
      </c>
      <c r="I749" t="s">
        <v>373</v>
      </c>
      <c r="J749" t="s">
        <v>374</v>
      </c>
      <c r="K749" t="s">
        <v>375</v>
      </c>
      <c r="L749" t="s">
        <v>25</v>
      </c>
      <c r="M749">
        <v>-30246</v>
      </c>
      <c r="N749">
        <v>-30246</v>
      </c>
      <c r="O749">
        <v>-30246</v>
      </c>
      <c r="P749">
        <v>-30246</v>
      </c>
      <c r="Q749">
        <v>-30246</v>
      </c>
      <c r="R749">
        <v>-30246</v>
      </c>
      <c r="S749">
        <v>-30246</v>
      </c>
      <c r="T749">
        <v>-30246</v>
      </c>
      <c r="U749">
        <v>-30246</v>
      </c>
      <c r="V749">
        <v>-30246</v>
      </c>
      <c r="W749">
        <v>-30246</v>
      </c>
      <c r="X749">
        <v>-30246</v>
      </c>
      <c r="Y749">
        <v>-362951</v>
      </c>
      <c r="Z749">
        <f t="shared" si="26"/>
        <v>-109749.96143385899</v>
      </c>
      <c r="AA749">
        <f t="shared" si="27"/>
        <v>-162463.28856614101</v>
      </c>
    </row>
    <row r="750" spans="1:27" x14ac:dyDescent="0.35">
      <c r="A750" t="s">
        <v>370</v>
      </c>
      <c r="B750" t="s">
        <v>371</v>
      </c>
      <c r="C750">
        <v>502013</v>
      </c>
      <c r="D750" t="s">
        <v>376</v>
      </c>
      <c r="E750" t="s">
        <v>7</v>
      </c>
      <c r="F750" t="s">
        <v>105</v>
      </c>
      <c r="G750">
        <v>2028</v>
      </c>
      <c r="H750" t="s">
        <v>22</v>
      </c>
      <c r="I750" t="s">
        <v>385</v>
      </c>
      <c r="J750" t="s">
        <v>386</v>
      </c>
      <c r="K750" t="s">
        <v>378</v>
      </c>
      <c r="L750" t="s">
        <v>25</v>
      </c>
      <c r="M750">
        <v>-29924</v>
      </c>
      <c r="N750">
        <v>-29924</v>
      </c>
      <c r="O750">
        <v>-29924</v>
      </c>
      <c r="P750">
        <v>-29924</v>
      </c>
      <c r="Q750">
        <v>-29924</v>
      </c>
      <c r="R750">
        <v>-29924</v>
      </c>
      <c r="S750">
        <v>-29924</v>
      </c>
      <c r="T750">
        <v>-29924</v>
      </c>
      <c r="U750">
        <v>-29924</v>
      </c>
      <c r="V750">
        <v>-29924</v>
      </c>
      <c r="W750">
        <v>-29924</v>
      </c>
      <c r="X750">
        <v>-29924</v>
      </c>
      <c r="Y750">
        <v>-359090</v>
      </c>
      <c r="Z750">
        <f t="shared" si="26"/>
        <v>0</v>
      </c>
      <c r="AA750">
        <f t="shared" si="27"/>
        <v>-269317.5</v>
      </c>
    </row>
    <row r="751" spans="1:27" x14ac:dyDescent="0.35">
      <c r="A751" t="s">
        <v>370</v>
      </c>
      <c r="B751" t="s">
        <v>371</v>
      </c>
      <c r="C751">
        <v>502017</v>
      </c>
      <c r="D751" t="s">
        <v>381</v>
      </c>
      <c r="E751" t="s">
        <v>7</v>
      </c>
      <c r="F751" t="s">
        <v>366</v>
      </c>
      <c r="G751">
        <v>2026</v>
      </c>
      <c r="H751" t="s">
        <v>365</v>
      </c>
      <c r="I751" t="s">
        <v>373</v>
      </c>
      <c r="J751" t="s">
        <v>374</v>
      </c>
      <c r="K751" t="s">
        <v>375</v>
      </c>
      <c r="L751" t="s">
        <v>25</v>
      </c>
      <c r="M751">
        <v>-29840</v>
      </c>
      <c r="N751">
        <v>-26917</v>
      </c>
      <c r="O751">
        <v>-26822</v>
      </c>
      <c r="P751">
        <v>-28163</v>
      </c>
      <c r="Q751">
        <v>-27926</v>
      </c>
      <c r="R751">
        <v>-26509</v>
      </c>
      <c r="S751">
        <v>-29125</v>
      </c>
      <c r="T751">
        <v>-29657</v>
      </c>
      <c r="U751">
        <v>-28456</v>
      </c>
      <c r="V751">
        <v>-30997</v>
      </c>
      <c r="W751">
        <v>-23563</v>
      </c>
      <c r="X751">
        <v>-26492</v>
      </c>
      <c r="Y751">
        <v>-334467</v>
      </c>
      <c r="Z751">
        <f t="shared" si="26"/>
        <v>-101136.903744303</v>
      </c>
      <c r="AA751">
        <f t="shared" si="27"/>
        <v>-149713.34625569699</v>
      </c>
    </row>
    <row r="752" spans="1:27" x14ac:dyDescent="0.35">
      <c r="A752" t="s">
        <v>370</v>
      </c>
      <c r="B752" t="s">
        <v>371</v>
      </c>
      <c r="C752">
        <v>502017</v>
      </c>
      <c r="D752" t="s">
        <v>381</v>
      </c>
      <c r="E752" t="s">
        <v>7</v>
      </c>
      <c r="F752" t="s">
        <v>366</v>
      </c>
      <c r="G752">
        <v>2027</v>
      </c>
      <c r="H752" t="s">
        <v>365</v>
      </c>
      <c r="I752" t="s">
        <v>373</v>
      </c>
      <c r="J752" t="s">
        <v>374</v>
      </c>
      <c r="K752" t="s">
        <v>375</v>
      </c>
      <c r="L752" t="s">
        <v>25</v>
      </c>
      <c r="M752">
        <v>-29840</v>
      </c>
      <c r="N752">
        <v>-26917</v>
      </c>
      <c r="O752">
        <v>-26822</v>
      </c>
      <c r="P752">
        <v>-28163</v>
      </c>
      <c r="Q752">
        <v>-27926</v>
      </c>
      <c r="R752">
        <v>-26509</v>
      </c>
      <c r="S752">
        <v>-29125</v>
      </c>
      <c r="T752">
        <v>-29657</v>
      </c>
      <c r="U752">
        <v>-28456</v>
      </c>
      <c r="V752">
        <v>-30997</v>
      </c>
      <c r="W752">
        <v>-23563</v>
      </c>
      <c r="X752">
        <v>-26492</v>
      </c>
      <c r="Y752">
        <v>-334467</v>
      </c>
      <c r="Z752">
        <f t="shared" si="26"/>
        <v>-101136.903744303</v>
      </c>
      <c r="AA752">
        <f t="shared" si="27"/>
        <v>-149713.34625569699</v>
      </c>
    </row>
    <row r="753" spans="1:27" x14ac:dyDescent="0.35">
      <c r="A753" t="s">
        <v>370</v>
      </c>
      <c r="B753" t="s">
        <v>371</v>
      </c>
      <c r="C753">
        <v>502017</v>
      </c>
      <c r="D753" t="s">
        <v>381</v>
      </c>
      <c r="E753" t="s">
        <v>7</v>
      </c>
      <c r="F753" t="s">
        <v>366</v>
      </c>
      <c r="G753">
        <v>2028</v>
      </c>
      <c r="H753" t="s">
        <v>365</v>
      </c>
      <c r="I753" t="s">
        <v>373</v>
      </c>
      <c r="J753" t="s">
        <v>374</v>
      </c>
      <c r="K753" t="s">
        <v>375</v>
      </c>
      <c r="L753" t="s">
        <v>25</v>
      </c>
      <c r="M753">
        <v>-29840</v>
      </c>
      <c r="N753">
        <v>-26917</v>
      </c>
      <c r="O753">
        <v>-26822</v>
      </c>
      <c r="P753">
        <v>-28163</v>
      </c>
      <c r="Q753">
        <v>-27926</v>
      </c>
      <c r="R753">
        <v>-26509</v>
      </c>
      <c r="S753">
        <v>-29125</v>
      </c>
      <c r="T753">
        <v>-29657</v>
      </c>
      <c r="U753">
        <v>-28456</v>
      </c>
      <c r="V753">
        <v>-30997</v>
      </c>
      <c r="W753">
        <v>-23563</v>
      </c>
      <c r="X753">
        <v>-26492</v>
      </c>
      <c r="Y753">
        <v>-334467</v>
      </c>
      <c r="Z753">
        <f t="shared" si="26"/>
        <v>-101136.903744303</v>
      </c>
      <c r="AA753">
        <f t="shared" si="27"/>
        <v>-149713.34625569699</v>
      </c>
    </row>
    <row r="754" spans="1:27" x14ac:dyDescent="0.35">
      <c r="A754" t="s">
        <v>370</v>
      </c>
      <c r="B754" t="s">
        <v>371</v>
      </c>
      <c r="C754">
        <v>502017</v>
      </c>
      <c r="D754" t="s">
        <v>381</v>
      </c>
      <c r="E754" t="s">
        <v>7</v>
      </c>
      <c r="F754" t="s">
        <v>366</v>
      </c>
      <c r="G754">
        <v>2029</v>
      </c>
      <c r="H754" t="s">
        <v>365</v>
      </c>
      <c r="I754" t="s">
        <v>373</v>
      </c>
      <c r="J754" t="s">
        <v>374</v>
      </c>
      <c r="K754" t="s">
        <v>375</v>
      </c>
      <c r="L754" t="s">
        <v>25</v>
      </c>
      <c r="M754">
        <v>-29840</v>
      </c>
      <c r="N754">
        <v>-26917</v>
      </c>
      <c r="O754">
        <v>-26822</v>
      </c>
      <c r="P754">
        <v>-28163</v>
      </c>
      <c r="Q754">
        <v>-27926</v>
      </c>
      <c r="R754">
        <v>-26509</v>
      </c>
      <c r="S754">
        <v>-29125</v>
      </c>
      <c r="T754">
        <v>-29657</v>
      </c>
      <c r="U754">
        <v>-28456</v>
      </c>
      <c r="V754">
        <v>-30997</v>
      </c>
      <c r="W754">
        <v>-23563</v>
      </c>
      <c r="X754">
        <v>-26492</v>
      </c>
      <c r="Y754">
        <v>-334467</v>
      </c>
      <c r="Z754">
        <f t="shared" si="26"/>
        <v>-101136.903744303</v>
      </c>
      <c r="AA754">
        <f t="shared" si="27"/>
        <v>-149713.34625569699</v>
      </c>
    </row>
    <row r="755" spans="1:27" x14ac:dyDescent="0.35">
      <c r="A755" t="s">
        <v>370</v>
      </c>
      <c r="B755" t="s">
        <v>371</v>
      </c>
      <c r="C755">
        <v>502017</v>
      </c>
      <c r="D755" t="s">
        <v>381</v>
      </c>
      <c r="E755" t="s">
        <v>7</v>
      </c>
      <c r="F755" t="s">
        <v>366</v>
      </c>
      <c r="G755">
        <v>2030</v>
      </c>
      <c r="H755" t="s">
        <v>365</v>
      </c>
      <c r="I755" t="s">
        <v>373</v>
      </c>
      <c r="J755" t="s">
        <v>374</v>
      </c>
      <c r="K755" t="s">
        <v>375</v>
      </c>
      <c r="L755" t="s">
        <v>25</v>
      </c>
      <c r="M755">
        <v>-29840</v>
      </c>
      <c r="N755">
        <v>-26917</v>
      </c>
      <c r="O755">
        <v>-26822</v>
      </c>
      <c r="P755">
        <v>-28163</v>
      </c>
      <c r="Q755">
        <v>-27926</v>
      </c>
      <c r="R755">
        <v>-26509</v>
      </c>
      <c r="S755">
        <v>-29125</v>
      </c>
      <c r="T755">
        <v>-29657</v>
      </c>
      <c r="U755">
        <v>-28456</v>
      </c>
      <c r="V755">
        <v>-30997</v>
      </c>
      <c r="W755">
        <v>-23563</v>
      </c>
      <c r="X755">
        <v>-26492</v>
      </c>
      <c r="Y755">
        <v>-334467</v>
      </c>
      <c r="Z755">
        <f t="shared" si="26"/>
        <v>-101136.903744303</v>
      </c>
      <c r="AA755">
        <f t="shared" si="27"/>
        <v>-149713.34625569699</v>
      </c>
    </row>
    <row r="756" spans="1:27" x14ac:dyDescent="0.35">
      <c r="A756" t="s">
        <v>370</v>
      </c>
      <c r="B756" t="s">
        <v>371</v>
      </c>
      <c r="C756">
        <v>502017</v>
      </c>
      <c r="D756" t="s">
        <v>381</v>
      </c>
      <c r="E756" t="s">
        <v>7</v>
      </c>
      <c r="F756" t="s">
        <v>366</v>
      </c>
      <c r="G756">
        <v>2025</v>
      </c>
      <c r="H756" t="s">
        <v>365</v>
      </c>
      <c r="I756" t="s">
        <v>373</v>
      </c>
      <c r="J756" t="s">
        <v>374</v>
      </c>
      <c r="K756" t="s">
        <v>375</v>
      </c>
      <c r="L756" t="s">
        <v>25</v>
      </c>
      <c r="M756">
        <v>-29840</v>
      </c>
      <c r="N756">
        <v>-26917</v>
      </c>
      <c r="O756">
        <v>-26822</v>
      </c>
      <c r="P756">
        <v>-28163</v>
      </c>
      <c r="Q756">
        <v>-27926</v>
      </c>
      <c r="R756">
        <v>-26508</v>
      </c>
      <c r="S756">
        <v>-29125</v>
      </c>
      <c r="T756">
        <v>-29657</v>
      </c>
      <c r="U756">
        <v>-28456</v>
      </c>
      <c r="V756">
        <v>-30997</v>
      </c>
      <c r="W756">
        <v>-23563</v>
      </c>
      <c r="X756">
        <v>-26492</v>
      </c>
      <c r="Y756">
        <v>-334466</v>
      </c>
      <c r="Z756">
        <f t="shared" si="26"/>
        <v>-101136.60136199399</v>
      </c>
      <c r="AA756">
        <f t="shared" si="27"/>
        <v>-149712.89863800601</v>
      </c>
    </row>
    <row r="757" spans="1:27" x14ac:dyDescent="0.35">
      <c r="A757" t="s">
        <v>370</v>
      </c>
      <c r="B757" t="s">
        <v>371</v>
      </c>
      <c r="C757">
        <v>512107</v>
      </c>
      <c r="D757" t="s">
        <v>372</v>
      </c>
      <c r="E757" t="s">
        <v>7</v>
      </c>
      <c r="F757" t="s">
        <v>21</v>
      </c>
      <c r="G757">
        <v>2024</v>
      </c>
      <c r="H757" t="s">
        <v>22</v>
      </c>
      <c r="I757" t="s">
        <v>387</v>
      </c>
      <c r="J757" t="s">
        <v>388</v>
      </c>
      <c r="K757" t="s">
        <v>378</v>
      </c>
      <c r="L757" t="s">
        <v>25</v>
      </c>
      <c r="M757">
        <v>-29739</v>
      </c>
      <c r="N757">
        <v>-29739</v>
      </c>
      <c r="O757">
        <v>-29739</v>
      </c>
      <c r="P757">
        <v>-29739</v>
      </c>
      <c r="Q757">
        <v>-29739</v>
      </c>
      <c r="R757">
        <v>-29739</v>
      </c>
      <c r="S757">
        <v>-29739</v>
      </c>
      <c r="T757">
        <v>-29739</v>
      </c>
      <c r="U757">
        <v>-29739</v>
      </c>
      <c r="V757">
        <v>-29739</v>
      </c>
      <c r="W757">
        <v>-29739</v>
      </c>
      <c r="X757">
        <v>-29739</v>
      </c>
      <c r="Y757">
        <v>-356869</v>
      </c>
      <c r="Z757">
        <f t="shared" si="26"/>
        <v>-267651.75</v>
      </c>
      <c r="AA757">
        <f t="shared" si="27"/>
        <v>0</v>
      </c>
    </row>
    <row r="758" spans="1:27" x14ac:dyDescent="0.35">
      <c r="A758" t="s">
        <v>370</v>
      </c>
      <c r="B758" t="s">
        <v>371</v>
      </c>
      <c r="C758">
        <v>512107</v>
      </c>
      <c r="D758" t="s">
        <v>372</v>
      </c>
      <c r="E758" t="s">
        <v>7</v>
      </c>
      <c r="F758" t="s">
        <v>21</v>
      </c>
      <c r="G758">
        <v>2023</v>
      </c>
      <c r="H758" t="s">
        <v>22</v>
      </c>
      <c r="I758" t="s">
        <v>387</v>
      </c>
      <c r="J758" t="s">
        <v>388</v>
      </c>
      <c r="K758" t="s">
        <v>378</v>
      </c>
      <c r="L758" t="s">
        <v>25</v>
      </c>
      <c r="M758">
        <v>-29622</v>
      </c>
      <c r="N758">
        <v>-29622</v>
      </c>
      <c r="O758">
        <v>-29622</v>
      </c>
      <c r="P758">
        <v>-29622</v>
      </c>
      <c r="Q758">
        <v>-29622</v>
      </c>
      <c r="R758">
        <v>-29622</v>
      </c>
      <c r="S758">
        <v>-29622</v>
      </c>
      <c r="T758">
        <v>-29622</v>
      </c>
      <c r="U758">
        <v>-29622</v>
      </c>
      <c r="V758">
        <v>-29622</v>
      </c>
      <c r="W758">
        <v>-29622</v>
      </c>
      <c r="X758">
        <v>-29622</v>
      </c>
      <c r="Y758">
        <v>-355463</v>
      </c>
      <c r="Z758">
        <f t="shared" si="26"/>
        <v>-266597.25</v>
      </c>
      <c r="AA758">
        <f t="shared" si="27"/>
        <v>0</v>
      </c>
    </row>
    <row r="759" spans="1:27" x14ac:dyDescent="0.35">
      <c r="A759" t="s">
        <v>370</v>
      </c>
      <c r="B759" t="s">
        <v>371</v>
      </c>
      <c r="C759">
        <v>512108</v>
      </c>
      <c r="D759" t="s">
        <v>389</v>
      </c>
      <c r="E759" t="s">
        <v>7</v>
      </c>
      <c r="F759" t="s">
        <v>366</v>
      </c>
      <c r="G759">
        <v>2027</v>
      </c>
      <c r="H759" t="s">
        <v>22</v>
      </c>
      <c r="I759" t="s">
        <v>373</v>
      </c>
      <c r="J759" t="s">
        <v>374</v>
      </c>
      <c r="K759" t="s">
        <v>375</v>
      </c>
      <c r="L759" t="s">
        <v>25</v>
      </c>
      <c r="M759">
        <v>-29366</v>
      </c>
      <c r="N759">
        <v>-29366</v>
      </c>
      <c r="O759">
        <v>-29366</v>
      </c>
      <c r="P759">
        <v>-29366</v>
      </c>
      <c r="Q759">
        <v>-29366</v>
      </c>
      <c r="R759">
        <v>-29366</v>
      </c>
      <c r="S759">
        <v>-29366</v>
      </c>
      <c r="T759">
        <v>-29366</v>
      </c>
      <c r="U759">
        <v>-29366</v>
      </c>
      <c r="V759">
        <v>-29366</v>
      </c>
      <c r="W759">
        <v>-29366</v>
      </c>
      <c r="X759">
        <v>-29366</v>
      </c>
      <c r="Y759">
        <v>-352389</v>
      </c>
      <c r="Z759">
        <f t="shared" si="26"/>
        <v>-106556.19948620099</v>
      </c>
      <c r="AA759">
        <f t="shared" si="27"/>
        <v>-157735.55051379901</v>
      </c>
    </row>
    <row r="760" spans="1:27" x14ac:dyDescent="0.35">
      <c r="A760" t="s">
        <v>370</v>
      </c>
      <c r="B760" t="s">
        <v>371</v>
      </c>
      <c r="C760">
        <v>502017</v>
      </c>
      <c r="D760" t="s">
        <v>381</v>
      </c>
      <c r="E760" t="s">
        <v>7</v>
      </c>
      <c r="F760" t="s">
        <v>366</v>
      </c>
      <c r="G760">
        <v>2024</v>
      </c>
      <c r="H760" t="s">
        <v>365</v>
      </c>
      <c r="I760" t="s">
        <v>373</v>
      </c>
      <c r="J760" t="s">
        <v>374</v>
      </c>
      <c r="K760" t="s">
        <v>375</v>
      </c>
      <c r="L760" t="s">
        <v>25</v>
      </c>
      <c r="M760">
        <v>-29094</v>
      </c>
      <c r="N760">
        <v>-27713</v>
      </c>
      <c r="O760">
        <v>-26154</v>
      </c>
      <c r="P760">
        <v>-27461</v>
      </c>
      <c r="Q760">
        <v>-28704</v>
      </c>
      <c r="R760">
        <v>-24375</v>
      </c>
      <c r="S760">
        <v>-28400</v>
      </c>
      <c r="T760">
        <v>-28912</v>
      </c>
      <c r="U760">
        <v>-26272</v>
      </c>
      <c r="V760">
        <v>-30218</v>
      </c>
      <c r="W760">
        <v>-24457</v>
      </c>
      <c r="X760">
        <v>-24371</v>
      </c>
      <c r="Y760">
        <v>-326130</v>
      </c>
      <c r="Z760">
        <f t="shared" si="26"/>
        <v>-98615.942434169992</v>
      </c>
      <c r="AA760">
        <f t="shared" si="27"/>
        <v>-145981.55756583001</v>
      </c>
    </row>
    <row r="761" spans="1:27" x14ac:dyDescent="0.35">
      <c r="A761" t="s">
        <v>370</v>
      </c>
      <c r="B761" t="s">
        <v>371</v>
      </c>
      <c r="C761">
        <v>502013</v>
      </c>
      <c r="D761" t="s">
        <v>376</v>
      </c>
      <c r="E761" t="s">
        <v>7</v>
      </c>
      <c r="F761" t="s">
        <v>105</v>
      </c>
      <c r="G761">
        <v>2027</v>
      </c>
      <c r="H761" t="s">
        <v>22</v>
      </c>
      <c r="I761" t="s">
        <v>385</v>
      </c>
      <c r="J761" t="s">
        <v>386</v>
      </c>
      <c r="K761" t="s">
        <v>378</v>
      </c>
      <c r="L761" t="s">
        <v>25</v>
      </c>
      <c r="M761">
        <v>-29053</v>
      </c>
      <c r="N761">
        <v>-29053</v>
      </c>
      <c r="O761">
        <v>-29053</v>
      </c>
      <c r="P761">
        <v>-29053</v>
      </c>
      <c r="Q761">
        <v>-29053</v>
      </c>
      <c r="R761">
        <v>-29053</v>
      </c>
      <c r="S761">
        <v>-29053</v>
      </c>
      <c r="T761">
        <v>-29053</v>
      </c>
      <c r="U761">
        <v>-29053</v>
      </c>
      <c r="V761">
        <v>-29053</v>
      </c>
      <c r="W761">
        <v>-29053</v>
      </c>
      <c r="X761">
        <v>-29053</v>
      </c>
      <c r="Y761">
        <v>-348640</v>
      </c>
      <c r="Z761">
        <f t="shared" si="26"/>
        <v>0</v>
      </c>
      <c r="AA761">
        <f t="shared" si="27"/>
        <v>-261480</v>
      </c>
    </row>
    <row r="762" spans="1:27" x14ac:dyDescent="0.35">
      <c r="A762" t="s">
        <v>370</v>
      </c>
      <c r="B762" t="s">
        <v>371</v>
      </c>
      <c r="C762">
        <v>512108</v>
      </c>
      <c r="D762" t="s">
        <v>389</v>
      </c>
      <c r="E762" t="s">
        <v>7</v>
      </c>
      <c r="F762" t="s">
        <v>366</v>
      </c>
      <c r="G762">
        <v>2026</v>
      </c>
      <c r="H762" t="s">
        <v>22</v>
      </c>
      <c r="I762" t="s">
        <v>373</v>
      </c>
      <c r="J762" t="s">
        <v>374</v>
      </c>
      <c r="K762" t="s">
        <v>375</v>
      </c>
      <c r="L762" t="s">
        <v>25</v>
      </c>
      <c r="M762">
        <v>-28510</v>
      </c>
      <c r="N762">
        <v>-28510</v>
      </c>
      <c r="O762">
        <v>-28510</v>
      </c>
      <c r="P762">
        <v>-28510</v>
      </c>
      <c r="Q762">
        <v>-28510</v>
      </c>
      <c r="R762">
        <v>-28510</v>
      </c>
      <c r="S762">
        <v>-28510</v>
      </c>
      <c r="T762">
        <v>-28510</v>
      </c>
      <c r="U762">
        <v>-28510</v>
      </c>
      <c r="V762">
        <v>-28510</v>
      </c>
      <c r="W762">
        <v>-28510</v>
      </c>
      <c r="X762">
        <v>-28510</v>
      </c>
      <c r="Y762">
        <v>-342125</v>
      </c>
      <c r="Z762">
        <f t="shared" si="26"/>
        <v>-103452.54746662499</v>
      </c>
      <c r="AA762">
        <f t="shared" si="27"/>
        <v>-153141.20253337501</v>
      </c>
    </row>
    <row r="763" spans="1:27" x14ac:dyDescent="0.35">
      <c r="A763" t="s">
        <v>370</v>
      </c>
      <c r="B763" t="s">
        <v>371</v>
      </c>
      <c r="C763">
        <v>502013</v>
      </c>
      <c r="D763" t="s">
        <v>376</v>
      </c>
      <c r="E763" t="s">
        <v>7</v>
      </c>
      <c r="F763" t="s">
        <v>105</v>
      </c>
      <c r="G763">
        <v>2026</v>
      </c>
      <c r="H763" t="s">
        <v>22</v>
      </c>
      <c r="I763" t="s">
        <v>385</v>
      </c>
      <c r="J763" t="s">
        <v>386</v>
      </c>
      <c r="K763" t="s">
        <v>378</v>
      </c>
      <c r="L763" t="s">
        <v>25</v>
      </c>
      <c r="M763">
        <v>-28207</v>
      </c>
      <c r="N763">
        <v>-28207</v>
      </c>
      <c r="O763">
        <v>-28207</v>
      </c>
      <c r="P763">
        <v>-28207</v>
      </c>
      <c r="Q763">
        <v>-28207</v>
      </c>
      <c r="R763">
        <v>-28207</v>
      </c>
      <c r="S763">
        <v>-28207</v>
      </c>
      <c r="T763">
        <v>-28207</v>
      </c>
      <c r="U763">
        <v>-28207</v>
      </c>
      <c r="V763">
        <v>-28207</v>
      </c>
      <c r="W763">
        <v>-28207</v>
      </c>
      <c r="X763">
        <v>-28207</v>
      </c>
      <c r="Y763">
        <v>-338485</v>
      </c>
      <c r="Z763">
        <f t="shared" si="26"/>
        <v>0</v>
      </c>
      <c r="AA763">
        <f t="shared" si="27"/>
        <v>-253863.75</v>
      </c>
    </row>
    <row r="764" spans="1:27" x14ac:dyDescent="0.35">
      <c r="A764" t="s">
        <v>370</v>
      </c>
      <c r="B764" t="s">
        <v>371</v>
      </c>
      <c r="C764">
        <v>512108</v>
      </c>
      <c r="D764" t="s">
        <v>389</v>
      </c>
      <c r="E764" t="s">
        <v>7</v>
      </c>
      <c r="F764" t="s">
        <v>366</v>
      </c>
      <c r="G764">
        <v>2025</v>
      </c>
      <c r="H764" t="s">
        <v>22</v>
      </c>
      <c r="I764" t="s">
        <v>373</v>
      </c>
      <c r="J764" t="s">
        <v>374</v>
      </c>
      <c r="K764" t="s">
        <v>375</v>
      </c>
      <c r="L764" t="s">
        <v>25</v>
      </c>
      <c r="M764">
        <v>-27680</v>
      </c>
      <c r="N764">
        <v>-27680</v>
      </c>
      <c r="O764">
        <v>-27680</v>
      </c>
      <c r="P764">
        <v>-27680</v>
      </c>
      <c r="Q764">
        <v>-27680</v>
      </c>
      <c r="R764">
        <v>-27680</v>
      </c>
      <c r="S764">
        <v>-27680</v>
      </c>
      <c r="T764">
        <v>-27680</v>
      </c>
      <c r="U764">
        <v>-27680</v>
      </c>
      <c r="V764">
        <v>-27680</v>
      </c>
      <c r="W764">
        <v>-27680</v>
      </c>
      <c r="X764">
        <v>-27680</v>
      </c>
      <c r="Y764">
        <v>-332160</v>
      </c>
      <c r="Z764">
        <f t="shared" si="26"/>
        <v>-100439.30775743999</v>
      </c>
      <c r="AA764">
        <f t="shared" si="27"/>
        <v>-148680.69224256001</v>
      </c>
    </row>
    <row r="765" spans="1:27" x14ac:dyDescent="0.35">
      <c r="A765" t="s">
        <v>370</v>
      </c>
      <c r="B765" t="s">
        <v>371</v>
      </c>
      <c r="C765">
        <v>502013</v>
      </c>
      <c r="D765" t="s">
        <v>376</v>
      </c>
      <c r="E765" t="s">
        <v>7</v>
      </c>
      <c r="F765" t="s">
        <v>105</v>
      </c>
      <c r="G765">
        <v>2025</v>
      </c>
      <c r="H765" t="s">
        <v>22</v>
      </c>
      <c r="I765" t="s">
        <v>385</v>
      </c>
      <c r="J765" t="s">
        <v>386</v>
      </c>
      <c r="K765" t="s">
        <v>378</v>
      </c>
      <c r="L765" t="s">
        <v>25</v>
      </c>
      <c r="M765">
        <v>-27386</v>
      </c>
      <c r="N765">
        <v>-27386</v>
      </c>
      <c r="O765">
        <v>-27386</v>
      </c>
      <c r="P765">
        <v>-27386</v>
      </c>
      <c r="Q765">
        <v>-27386</v>
      </c>
      <c r="R765">
        <v>-27386</v>
      </c>
      <c r="S765">
        <v>-27386</v>
      </c>
      <c r="T765">
        <v>-27386</v>
      </c>
      <c r="U765">
        <v>-27386</v>
      </c>
      <c r="V765">
        <v>-27386</v>
      </c>
      <c r="W765">
        <v>-27386</v>
      </c>
      <c r="X765">
        <v>-27386</v>
      </c>
      <c r="Y765">
        <v>-328626</v>
      </c>
      <c r="Z765">
        <f t="shared" si="26"/>
        <v>0</v>
      </c>
      <c r="AA765">
        <f t="shared" si="27"/>
        <v>-246469.5</v>
      </c>
    </row>
    <row r="766" spans="1:27" x14ac:dyDescent="0.35">
      <c r="A766" t="s">
        <v>370</v>
      </c>
      <c r="B766" t="s">
        <v>371</v>
      </c>
      <c r="C766">
        <v>512108</v>
      </c>
      <c r="D766" t="s">
        <v>389</v>
      </c>
      <c r="E766" t="s">
        <v>7</v>
      </c>
      <c r="F766" t="s">
        <v>366</v>
      </c>
      <c r="G766">
        <v>2024</v>
      </c>
      <c r="H766" t="s">
        <v>22</v>
      </c>
      <c r="I766" t="s">
        <v>373</v>
      </c>
      <c r="J766" t="s">
        <v>374</v>
      </c>
      <c r="K766" t="s">
        <v>375</v>
      </c>
      <c r="L766" t="s">
        <v>25</v>
      </c>
      <c r="M766">
        <v>-26868</v>
      </c>
      <c r="N766">
        <v>-26868</v>
      </c>
      <c r="O766">
        <v>-26868</v>
      </c>
      <c r="P766">
        <v>-26868</v>
      </c>
      <c r="Q766">
        <v>-26868</v>
      </c>
      <c r="R766">
        <v>-26868</v>
      </c>
      <c r="S766">
        <v>-26868</v>
      </c>
      <c r="T766">
        <v>-26868</v>
      </c>
      <c r="U766">
        <v>-26868</v>
      </c>
      <c r="V766">
        <v>-26868</v>
      </c>
      <c r="W766">
        <v>-26868</v>
      </c>
      <c r="X766">
        <v>-26868</v>
      </c>
      <c r="Y766">
        <v>-322416</v>
      </c>
      <c r="Z766">
        <f t="shared" si="26"/>
        <v>-97492.894538544002</v>
      </c>
      <c r="AA766">
        <f t="shared" si="27"/>
        <v>-144319.105461456</v>
      </c>
    </row>
    <row r="767" spans="1:27" x14ac:dyDescent="0.35">
      <c r="A767" t="s">
        <v>370</v>
      </c>
      <c r="B767" t="s">
        <v>371</v>
      </c>
      <c r="C767">
        <v>502013</v>
      </c>
      <c r="D767" t="s">
        <v>376</v>
      </c>
      <c r="E767" t="s">
        <v>7</v>
      </c>
      <c r="F767" t="s">
        <v>105</v>
      </c>
      <c r="G767">
        <v>2024</v>
      </c>
      <c r="H767" t="s">
        <v>22</v>
      </c>
      <c r="I767" t="s">
        <v>385</v>
      </c>
      <c r="J767" t="s">
        <v>386</v>
      </c>
      <c r="K767" t="s">
        <v>378</v>
      </c>
      <c r="L767" t="s">
        <v>25</v>
      </c>
      <c r="M767">
        <v>-26534</v>
      </c>
      <c r="N767">
        <v>-26534</v>
      </c>
      <c r="O767">
        <v>-26534</v>
      </c>
      <c r="P767">
        <v>-26534</v>
      </c>
      <c r="Q767">
        <v>-26534</v>
      </c>
      <c r="R767">
        <v>-26534</v>
      </c>
      <c r="S767">
        <v>-26534</v>
      </c>
      <c r="T767">
        <v>-26534</v>
      </c>
      <c r="U767">
        <v>-26534</v>
      </c>
      <c r="V767">
        <v>-26534</v>
      </c>
      <c r="W767">
        <v>-26534</v>
      </c>
      <c r="X767">
        <v>-26534</v>
      </c>
      <c r="Y767">
        <v>-318408</v>
      </c>
      <c r="Z767">
        <f t="shared" si="26"/>
        <v>0</v>
      </c>
      <c r="AA767">
        <f t="shared" si="27"/>
        <v>-238806</v>
      </c>
    </row>
    <row r="768" spans="1:27" x14ac:dyDescent="0.35">
      <c r="A768" t="s">
        <v>370</v>
      </c>
      <c r="B768" t="s">
        <v>371</v>
      </c>
      <c r="C768">
        <v>502013</v>
      </c>
      <c r="D768" t="s">
        <v>376</v>
      </c>
      <c r="E768" t="s">
        <v>7</v>
      </c>
      <c r="F768" t="s">
        <v>21</v>
      </c>
      <c r="G768">
        <v>2030</v>
      </c>
      <c r="H768" t="s">
        <v>22</v>
      </c>
      <c r="I768" t="s">
        <v>387</v>
      </c>
      <c r="J768" t="s">
        <v>388</v>
      </c>
      <c r="K768" t="s">
        <v>378</v>
      </c>
      <c r="L768" t="s">
        <v>25</v>
      </c>
      <c r="M768">
        <v>-26469</v>
      </c>
      <c r="N768">
        <v>-26469</v>
      </c>
      <c r="O768">
        <v>-26469</v>
      </c>
      <c r="P768">
        <v>-26469</v>
      </c>
      <c r="Q768">
        <v>-26469</v>
      </c>
      <c r="R768">
        <v>-26469</v>
      </c>
      <c r="S768">
        <v>-26469</v>
      </c>
      <c r="T768">
        <v>-26469</v>
      </c>
      <c r="U768">
        <v>-26469</v>
      </c>
      <c r="V768">
        <v>-26469</v>
      </c>
      <c r="W768">
        <v>-26469</v>
      </c>
      <c r="X768">
        <v>-26469</v>
      </c>
      <c r="Y768">
        <v>-317632</v>
      </c>
      <c r="Z768">
        <f t="shared" si="26"/>
        <v>-238224</v>
      </c>
      <c r="AA768">
        <f t="shared" si="27"/>
        <v>0</v>
      </c>
    </row>
    <row r="769" spans="1:27" x14ac:dyDescent="0.35">
      <c r="A769" t="s">
        <v>370</v>
      </c>
      <c r="B769" t="s">
        <v>371</v>
      </c>
      <c r="C769">
        <v>512108</v>
      </c>
      <c r="D769" t="s">
        <v>389</v>
      </c>
      <c r="E769" t="s">
        <v>7</v>
      </c>
      <c r="F769" t="s">
        <v>366</v>
      </c>
      <c r="G769">
        <v>2023</v>
      </c>
      <c r="H769" t="s">
        <v>22</v>
      </c>
      <c r="I769" t="s">
        <v>373</v>
      </c>
      <c r="J769" t="s">
        <v>374</v>
      </c>
      <c r="K769" t="s">
        <v>375</v>
      </c>
      <c r="L769" t="s">
        <v>25</v>
      </c>
      <c r="M769">
        <v>-26347</v>
      </c>
      <c r="N769">
        <v>-26347</v>
      </c>
      <c r="O769">
        <v>-26347</v>
      </c>
      <c r="P769">
        <v>-26347</v>
      </c>
      <c r="Q769">
        <v>-26347</v>
      </c>
      <c r="R769">
        <v>-26347</v>
      </c>
      <c r="S769">
        <v>-26347</v>
      </c>
      <c r="T769">
        <v>-26347</v>
      </c>
      <c r="U769">
        <v>-26347</v>
      </c>
      <c r="V769">
        <v>-26347</v>
      </c>
      <c r="W769">
        <v>-26347</v>
      </c>
      <c r="X769">
        <v>-26347</v>
      </c>
      <c r="Y769">
        <v>-316164</v>
      </c>
      <c r="Z769">
        <f t="shared" si="26"/>
        <v>-95602.400342676003</v>
      </c>
      <c r="AA769">
        <f t="shared" si="27"/>
        <v>-141520.599657324</v>
      </c>
    </row>
    <row r="770" spans="1:27" x14ac:dyDescent="0.35">
      <c r="A770" t="s">
        <v>370</v>
      </c>
      <c r="B770" t="s">
        <v>371</v>
      </c>
      <c r="C770">
        <v>512108</v>
      </c>
      <c r="D770" t="s">
        <v>389</v>
      </c>
      <c r="E770" t="s">
        <v>7</v>
      </c>
      <c r="F770" t="s">
        <v>366</v>
      </c>
      <c r="G770">
        <v>2022</v>
      </c>
      <c r="H770" t="s">
        <v>22</v>
      </c>
      <c r="I770" t="s">
        <v>373</v>
      </c>
      <c r="J770" t="s">
        <v>374</v>
      </c>
      <c r="K770" t="s">
        <v>375</v>
      </c>
      <c r="L770" t="s">
        <v>25</v>
      </c>
      <c r="M770">
        <v>-25830</v>
      </c>
      <c r="N770">
        <v>-25830</v>
      </c>
      <c r="O770">
        <v>-25830</v>
      </c>
      <c r="P770">
        <v>-25830</v>
      </c>
      <c r="Q770">
        <v>-25830</v>
      </c>
      <c r="R770">
        <v>-25830</v>
      </c>
      <c r="S770">
        <v>-25830</v>
      </c>
      <c r="T770">
        <v>-25830</v>
      </c>
      <c r="U770">
        <v>-25830</v>
      </c>
      <c r="V770">
        <v>-25830</v>
      </c>
      <c r="W770">
        <v>-25830</v>
      </c>
      <c r="X770">
        <v>-25830</v>
      </c>
      <c r="Y770">
        <v>-309960</v>
      </c>
      <c r="Z770">
        <f t="shared" si="26"/>
        <v>-93726.420497639992</v>
      </c>
      <c r="AA770">
        <f t="shared" si="27"/>
        <v>-138743.57950235999</v>
      </c>
    </row>
    <row r="771" spans="1:27" x14ac:dyDescent="0.35">
      <c r="A771" t="s">
        <v>370</v>
      </c>
      <c r="B771" t="s">
        <v>371</v>
      </c>
      <c r="C771">
        <v>502013</v>
      </c>
      <c r="D771" t="s">
        <v>376</v>
      </c>
      <c r="E771" t="s">
        <v>7</v>
      </c>
      <c r="F771" t="s">
        <v>105</v>
      </c>
      <c r="G771">
        <v>2023</v>
      </c>
      <c r="H771" t="s">
        <v>22</v>
      </c>
      <c r="I771" t="s">
        <v>385</v>
      </c>
      <c r="J771" t="s">
        <v>386</v>
      </c>
      <c r="K771" t="s">
        <v>378</v>
      </c>
      <c r="L771" t="s">
        <v>25</v>
      </c>
      <c r="M771">
        <v>-25784</v>
      </c>
      <c r="N771">
        <v>-25784</v>
      </c>
      <c r="O771">
        <v>-25784</v>
      </c>
      <c r="P771">
        <v>-25784</v>
      </c>
      <c r="Q771">
        <v>-25784</v>
      </c>
      <c r="R771">
        <v>-25784</v>
      </c>
      <c r="S771">
        <v>-25784</v>
      </c>
      <c r="T771">
        <v>-25784</v>
      </c>
      <c r="U771">
        <v>-25784</v>
      </c>
      <c r="V771">
        <v>-25784</v>
      </c>
      <c r="W771">
        <v>-25784</v>
      </c>
      <c r="X771">
        <v>-25784</v>
      </c>
      <c r="Y771">
        <v>-309414</v>
      </c>
      <c r="Z771">
        <f t="shared" si="26"/>
        <v>0</v>
      </c>
      <c r="AA771">
        <f t="shared" si="27"/>
        <v>-232060.5</v>
      </c>
    </row>
    <row r="772" spans="1:27" x14ac:dyDescent="0.35">
      <c r="A772" t="s">
        <v>370</v>
      </c>
      <c r="B772" t="s">
        <v>371</v>
      </c>
      <c r="C772">
        <v>502013</v>
      </c>
      <c r="D772" t="s">
        <v>376</v>
      </c>
      <c r="E772" t="s">
        <v>7</v>
      </c>
      <c r="F772" t="s">
        <v>21</v>
      </c>
      <c r="G772">
        <v>2029</v>
      </c>
      <c r="H772" t="s">
        <v>22</v>
      </c>
      <c r="I772" t="s">
        <v>387</v>
      </c>
      <c r="J772" t="s">
        <v>388</v>
      </c>
      <c r="K772" t="s">
        <v>378</v>
      </c>
      <c r="L772" t="s">
        <v>25</v>
      </c>
      <c r="M772">
        <v>-25698</v>
      </c>
      <c r="N772">
        <v>-25698</v>
      </c>
      <c r="O772">
        <v>-25698</v>
      </c>
      <c r="P772">
        <v>-25698</v>
      </c>
      <c r="Q772">
        <v>-25698</v>
      </c>
      <c r="R772">
        <v>-25698</v>
      </c>
      <c r="S772">
        <v>-25698</v>
      </c>
      <c r="T772">
        <v>-25698</v>
      </c>
      <c r="U772">
        <v>-25698</v>
      </c>
      <c r="V772">
        <v>-25698</v>
      </c>
      <c r="W772">
        <v>-25698</v>
      </c>
      <c r="X772">
        <v>-25698</v>
      </c>
      <c r="Y772">
        <v>-308372</v>
      </c>
      <c r="Z772">
        <f t="shared" si="26"/>
        <v>-231279</v>
      </c>
      <c r="AA772">
        <f t="shared" si="27"/>
        <v>0</v>
      </c>
    </row>
    <row r="773" spans="1:27" x14ac:dyDescent="0.35">
      <c r="A773" t="s">
        <v>370</v>
      </c>
      <c r="B773" t="s">
        <v>371</v>
      </c>
      <c r="C773">
        <v>512108</v>
      </c>
      <c r="D773" t="s">
        <v>389</v>
      </c>
      <c r="E773" t="s">
        <v>7</v>
      </c>
      <c r="F773" t="s">
        <v>366</v>
      </c>
      <c r="G773">
        <v>2021</v>
      </c>
      <c r="H773" t="s">
        <v>22</v>
      </c>
      <c r="I773" t="s">
        <v>373</v>
      </c>
      <c r="J773" t="s">
        <v>374</v>
      </c>
      <c r="K773" t="s">
        <v>375</v>
      </c>
      <c r="L773" t="s">
        <v>25</v>
      </c>
      <c r="M773">
        <v>-25325</v>
      </c>
      <c r="N773">
        <v>-25325</v>
      </c>
      <c r="O773">
        <v>-25325</v>
      </c>
      <c r="P773">
        <v>-25325</v>
      </c>
      <c r="Q773">
        <v>-25325</v>
      </c>
      <c r="R773">
        <v>-25325</v>
      </c>
      <c r="S773">
        <v>-25325</v>
      </c>
      <c r="T773">
        <v>-25325</v>
      </c>
      <c r="U773">
        <v>-25325</v>
      </c>
      <c r="V773">
        <v>-25325</v>
      </c>
      <c r="W773">
        <v>-25325</v>
      </c>
      <c r="X773">
        <v>-25325</v>
      </c>
      <c r="Y773">
        <v>-303900</v>
      </c>
      <c r="Z773">
        <f t="shared" si="26"/>
        <v>-91893.983705099992</v>
      </c>
      <c r="AA773">
        <f t="shared" si="27"/>
        <v>-136031.01629490001</v>
      </c>
    </row>
    <row r="774" spans="1:27" x14ac:dyDescent="0.35">
      <c r="A774" t="s">
        <v>370</v>
      </c>
      <c r="B774" t="s">
        <v>371</v>
      </c>
      <c r="C774">
        <v>502013</v>
      </c>
      <c r="D774" t="s">
        <v>376</v>
      </c>
      <c r="E774" t="s">
        <v>7</v>
      </c>
      <c r="F774" t="s">
        <v>21</v>
      </c>
      <c r="G774">
        <v>2028</v>
      </c>
      <c r="H774" t="s">
        <v>22</v>
      </c>
      <c r="I774" t="s">
        <v>387</v>
      </c>
      <c r="J774" t="s">
        <v>388</v>
      </c>
      <c r="K774" t="s">
        <v>378</v>
      </c>
      <c r="L774" t="s">
        <v>25</v>
      </c>
      <c r="M774">
        <v>-24949</v>
      </c>
      <c r="N774">
        <v>-24949</v>
      </c>
      <c r="O774">
        <v>-24949</v>
      </c>
      <c r="P774">
        <v>-24949</v>
      </c>
      <c r="Q774">
        <v>-24949</v>
      </c>
      <c r="R774">
        <v>-24949</v>
      </c>
      <c r="S774">
        <v>-24949</v>
      </c>
      <c r="T774">
        <v>-24949</v>
      </c>
      <c r="U774">
        <v>-24949</v>
      </c>
      <c r="V774">
        <v>-24949</v>
      </c>
      <c r="W774">
        <v>-24949</v>
      </c>
      <c r="X774">
        <v>-24949</v>
      </c>
      <c r="Y774">
        <v>-299385</v>
      </c>
      <c r="Z774">
        <f t="shared" si="26"/>
        <v>-224538.75</v>
      </c>
      <c r="AA774">
        <f t="shared" si="27"/>
        <v>0</v>
      </c>
    </row>
    <row r="775" spans="1:27" x14ac:dyDescent="0.35">
      <c r="A775" t="s">
        <v>370</v>
      </c>
      <c r="B775" t="s">
        <v>371</v>
      </c>
      <c r="C775">
        <v>502013</v>
      </c>
      <c r="D775" t="s">
        <v>376</v>
      </c>
      <c r="E775" t="s">
        <v>7</v>
      </c>
      <c r="F775" t="s">
        <v>21</v>
      </c>
      <c r="G775">
        <v>2027</v>
      </c>
      <c r="H775" t="s">
        <v>22</v>
      </c>
      <c r="I775" t="s">
        <v>387</v>
      </c>
      <c r="J775" t="s">
        <v>388</v>
      </c>
      <c r="K775" t="s">
        <v>378</v>
      </c>
      <c r="L775" t="s">
        <v>25</v>
      </c>
      <c r="M775">
        <v>-24223</v>
      </c>
      <c r="N775">
        <v>-24223</v>
      </c>
      <c r="O775">
        <v>-24223</v>
      </c>
      <c r="P775">
        <v>-24223</v>
      </c>
      <c r="Q775">
        <v>-24223</v>
      </c>
      <c r="R775">
        <v>-24223</v>
      </c>
      <c r="S775">
        <v>-24223</v>
      </c>
      <c r="T775">
        <v>-24223</v>
      </c>
      <c r="U775">
        <v>-24223</v>
      </c>
      <c r="V775">
        <v>-24223</v>
      </c>
      <c r="W775">
        <v>-24223</v>
      </c>
      <c r="X775">
        <v>-24223</v>
      </c>
      <c r="Y775">
        <v>-290672</v>
      </c>
      <c r="Z775">
        <f t="shared" si="26"/>
        <v>-218004</v>
      </c>
      <c r="AA775">
        <f t="shared" si="27"/>
        <v>0</v>
      </c>
    </row>
    <row r="776" spans="1:27" x14ac:dyDescent="0.35">
      <c r="A776" t="s">
        <v>370</v>
      </c>
      <c r="B776" t="s">
        <v>371</v>
      </c>
      <c r="C776">
        <v>502013</v>
      </c>
      <c r="D776" t="s">
        <v>376</v>
      </c>
      <c r="E776" t="s">
        <v>7</v>
      </c>
      <c r="F776" t="s">
        <v>21</v>
      </c>
      <c r="G776">
        <v>2026</v>
      </c>
      <c r="H776" t="s">
        <v>22</v>
      </c>
      <c r="I776" t="s">
        <v>387</v>
      </c>
      <c r="J776" t="s">
        <v>388</v>
      </c>
      <c r="K776" t="s">
        <v>378</v>
      </c>
      <c r="L776" t="s">
        <v>25</v>
      </c>
      <c r="M776">
        <v>-23517</v>
      </c>
      <c r="N776">
        <v>-23517</v>
      </c>
      <c r="O776">
        <v>-23517</v>
      </c>
      <c r="P776">
        <v>-23517</v>
      </c>
      <c r="Q776">
        <v>-23517</v>
      </c>
      <c r="R776">
        <v>-23517</v>
      </c>
      <c r="S776">
        <v>-23517</v>
      </c>
      <c r="T776">
        <v>-23517</v>
      </c>
      <c r="U776">
        <v>-23517</v>
      </c>
      <c r="V776">
        <v>-23517</v>
      </c>
      <c r="W776">
        <v>-23517</v>
      </c>
      <c r="X776">
        <v>-23517</v>
      </c>
      <c r="Y776">
        <v>-282206</v>
      </c>
      <c r="Z776">
        <f t="shared" si="26"/>
        <v>-211654.5</v>
      </c>
      <c r="AA776">
        <f t="shared" si="27"/>
        <v>0</v>
      </c>
    </row>
    <row r="777" spans="1:27" x14ac:dyDescent="0.35">
      <c r="A777" t="s">
        <v>370</v>
      </c>
      <c r="B777" t="s">
        <v>371</v>
      </c>
      <c r="C777">
        <v>502013</v>
      </c>
      <c r="D777" t="s">
        <v>376</v>
      </c>
      <c r="E777" t="s">
        <v>7</v>
      </c>
      <c r="F777" t="s">
        <v>21</v>
      </c>
      <c r="G777">
        <v>2025</v>
      </c>
      <c r="H777" t="s">
        <v>22</v>
      </c>
      <c r="I777" t="s">
        <v>387</v>
      </c>
      <c r="J777" t="s">
        <v>388</v>
      </c>
      <c r="K777" t="s">
        <v>378</v>
      </c>
      <c r="L777" t="s">
        <v>25</v>
      </c>
      <c r="M777">
        <v>-22832</v>
      </c>
      <c r="N777">
        <v>-22832</v>
      </c>
      <c r="O777">
        <v>-22832</v>
      </c>
      <c r="P777">
        <v>-22832</v>
      </c>
      <c r="Q777">
        <v>-22832</v>
      </c>
      <c r="R777">
        <v>-22832</v>
      </c>
      <c r="S777">
        <v>-22832</v>
      </c>
      <c r="T777">
        <v>-22832</v>
      </c>
      <c r="U777">
        <v>-22832</v>
      </c>
      <c r="V777">
        <v>-22832</v>
      </c>
      <c r="W777">
        <v>-22832</v>
      </c>
      <c r="X777">
        <v>-22832</v>
      </c>
      <c r="Y777">
        <v>-273986</v>
      </c>
      <c r="Z777">
        <f t="shared" si="26"/>
        <v>-205489.5</v>
      </c>
      <c r="AA777">
        <f t="shared" si="27"/>
        <v>0</v>
      </c>
    </row>
    <row r="778" spans="1:27" x14ac:dyDescent="0.35">
      <c r="A778" t="s">
        <v>370</v>
      </c>
      <c r="B778" t="s">
        <v>371</v>
      </c>
      <c r="C778">
        <v>502013</v>
      </c>
      <c r="D778" t="s">
        <v>376</v>
      </c>
      <c r="E778" t="s">
        <v>7</v>
      </c>
      <c r="F778" t="s">
        <v>21</v>
      </c>
      <c r="G778">
        <v>2024</v>
      </c>
      <c r="H778" t="s">
        <v>22</v>
      </c>
      <c r="I778" t="s">
        <v>387</v>
      </c>
      <c r="J778" t="s">
        <v>388</v>
      </c>
      <c r="K778" t="s">
        <v>378</v>
      </c>
      <c r="L778" t="s">
        <v>25</v>
      </c>
      <c r="M778">
        <v>-22122</v>
      </c>
      <c r="N778">
        <v>-22122</v>
      </c>
      <c r="O778">
        <v>-22122</v>
      </c>
      <c r="P778">
        <v>-22122</v>
      </c>
      <c r="Q778">
        <v>-22122</v>
      </c>
      <c r="R778">
        <v>-22122</v>
      </c>
      <c r="S778">
        <v>-22122</v>
      </c>
      <c r="T778">
        <v>-22122</v>
      </c>
      <c r="U778">
        <v>-22122</v>
      </c>
      <c r="V778">
        <v>-22122</v>
      </c>
      <c r="W778">
        <v>-22122</v>
      </c>
      <c r="X778">
        <v>-22122</v>
      </c>
      <c r="Y778">
        <v>-265467</v>
      </c>
      <c r="Z778">
        <f t="shared" si="26"/>
        <v>-199100.25</v>
      </c>
      <c r="AA778">
        <f t="shared" si="27"/>
        <v>0</v>
      </c>
    </row>
    <row r="779" spans="1:27" x14ac:dyDescent="0.35">
      <c r="A779" t="s">
        <v>370</v>
      </c>
      <c r="B779" t="s">
        <v>371</v>
      </c>
      <c r="C779">
        <v>512107</v>
      </c>
      <c r="D779" t="s">
        <v>372</v>
      </c>
      <c r="E779" t="s">
        <v>7</v>
      </c>
      <c r="F779" t="s">
        <v>105</v>
      </c>
      <c r="G779">
        <v>2030</v>
      </c>
      <c r="H779" t="s">
        <v>365</v>
      </c>
      <c r="I779" t="s">
        <v>377</v>
      </c>
      <c r="J779" t="s">
        <v>377</v>
      </c>
      <c r="K779" t="s">
        <v>378</v>
      </c>
      <c r="L779" t="s">
        <v>25</v>
      </c>
      <c r="M779">
        <v>-21687</v>
      </c>
      <c r="N779">
        <v>-19504</v>
      </c>
      <c r="O779">
        <v>-19354</v>
      </c>
      <c r="P779">
        <v>-20125</v>
      </c>
      <c r="Q779">
        <v>-19778</v>
      </c>
      <c r="R779">
        <v>-18626</v>
      </c>
      <c r="S779">
        <v>-20368</v>
      </c>
      <c r="T779">
        <v>-21146</v>
      </c>
      <c r="U779">
        <v>-20321</v>
      </c>
      <c r="V779">
        <v>-22030</v>
      </c>
      <c r="W779">
        <v>-16591</v>
      </c>
      <c r="X779">
        <v>-17869</v>
      </c>
      <c r="Y779">
        <v>-237399</v>
      </c>
      <c r="Z779">
        <f t="shared" si="26"/>
        <v>0</v>
      </c>
      <c r="AA779">
        <f t="shared" si="27"/>
        <v>-178049.25</v>
      </c>
    </row>
    <row r="780" spans="1:27" x14ac:dyDescent="0.35">
      <c r="A780" t="s">
        <v>370</v>
      </c>
      <c r="B780" t="s">
        <v>371</v>
      </c>
      <c r="C780">
        <v>502013</v>
      </c>
      <c r="D780" t="s">
        <v>376</v>
      </c>
      <c r="E780" t="s">
        <v>7</v>
      </c>
      <c r="F780" t="s">
        <v>21</v>
      </c>
      <c r="G780">
        <v>2023</v>
      </c>
      <c r="H780" t="s">
        <v>22</v>
      </c>
      <c r="I780" t="s">
        <v>387</v>
      </c>
      <c r="J780" t="s">
        <v>388</v>
      </c>
      <c r="K780" t="s">
        <v>378</v>
      </c>
      <c r="L780" t="s">
        <v>25</v>
      </c>
      <c r="M780">
        <v>-21497</v>
      </c>
      <c r="N780">
        <v>-21497</v>
      </c>
      <c r="O780">
        <v>-21497</v>
      </c>
      <c r="P780">
        <v>-21497</v>
      </c>
      <c r="Q780">
        <v>-21497</v>
      </c>
      <c r="R780">
        <v>-21497</v>
      </c>
      <c r="S780">
        <v>-21497</v>
      </c>
      <c r="T780">
        <v>-21497</v>
      </c>
      <c r="U780">
        <v>-21497</v>
      </c>
      <c r="V780">
        <v>-21497</v>
      </c>
      <c r="W780">
        <v>-21497</v>
      </c>
      <c r="X780">
        <v>-21497</v>
      </c>
      <c r="Y780">
        <v>-257968</v>
      </c>
      <c r="Z780">
        <f t="shared" si="26"/>
        <v>-193476</v>
      </c>
      <c r="AA780">
        <f t="shared" si="27"/>
        <v>0</v>
      </c>
    </row>
    <row r="781" spans="1:27" x14ac:dyDescent="0.35">
      <c r="A781" t="s">
        <v>370</v>
      </c>
      <c r="B781" t="s">
        <v>371</v>
      </c>
      <c r="C781">
        <v>512107</v>
      </c>
      <c r="D781" t="s">
        <v>372</v>
      </c>
      <c r="E781" t="s">
        <v>7</v>
      </c>
      <c r="F781" t="s">
        <v>105</v>
      </c>
      <c r="G781">
        <v>2029</v>
      </c>
      <c r="H781" t="s">
        <v>365</v>
      </c>
      <c r="I781" t="s">
        <v>377</v>
      </c>
      <c r="J781" t="s">
        <v>377</v>
      </c>
      <c r="K781" t="s">
        <v>378</v>
      </c>
      <c r="L781" t="s">
        <v>25</v>
      </c>
      <c r="M781">
        <v>-21055</v>
      </c>
      <c r="N781">
        <v>-18935</v>
      </c>
      <c r="O781">
        <v>-18790</v>
      </c>
      <c r="P781">
        <v>-19538</v>
      </c>
      <c r="Q781">
        <v>-19201</v>
      </c>
      <c r="R781">
        <v>-18083</v>
      </c>
      <c r="S781">
        <v>-19774</v>
      </c>
      <c r="T781">
        <v>-20529</v>
      </c>
      <c r="U781">
        <v>-19728</v>
      </c>
      <c r="V781">
        <v>-21388</v>
      </c>
      <c r="W781">
        <v>-16107</v>
      </c>
      <c r="X781">
        <v>-17348</v>
      </c>
      <c r="Y781">
        <v>-230477</v>
      </c>
      <c r="Z781">
        <f t="shared" si="26"/>
        <v>0</v>
      </c>
      <c r="AA781">
        <f t="shared" si="27"/>
        <v>-172857.75</v>
      </c>
    </row>
    <row r="782" spans="1:27" x14ac:dyDescent="0.35">
      <c r="A782" t="s">
        <v>370</v>
      </c>
      <c r="B782" t="s">
        <v>371</v>
      </c>
      <c r="C782">
        <v>512107</v>
      </c>
      <c r="D782" t="s">
        <v>372</v>
      </c>
      <c r="E782" t="s">
        <v>7</v>
      </c>
      <c r="F782" t="s">
        <v>105</v>
      </c>
      <c r="G782">
        <v>2028</v>
      </c>
      <c r="H782" t="s">
        <v>365</v>
      </c>
      <c r="I782" t="s">
        <v>377</v>
      </c>
      <c r="J782" t="s">
        <v>377</v>
      </c>
      <c r="K782" t="s">
        <v>378</v>
      </c>
      <c r="L782" t="s">
        <v>25</v>
      </c>
      <c r="M782">
        <v>-20441</v>
      </c>
      <c r="N782">
        <v>-18384</v>
      </c>
      <c r="O782">
        <v>-18242</v>
      </c>
      <c r="P782">
        <v>-18969</v>
      </c>
      <c r="Q782">
        <v>-18642</v>
      </c>
      <c r="R782">
        <v>-17556</v>
      </c>
      <c r="S782">
        <v>-19198</v>
      </c>
      <c r="T782">
        <v>-19931</v>
      </c>
      <c r="U782">
        <v>-19153</v>
      </c>
      <c r="V782">
        <v>-20765</v>
      </c>
      <c r="W782">
        <v>-15638</v>
      </c>
      <c r="X782">
        <v>-16843</v>
      </c>
      <c r="Y782">
        <v>-223761</v>
      </c>
      <c r="Z782">
        <f t="shared" si="26"/>
        <v>0</v>
      </c>
      <c r="AA782">
        <f t="shared" si="27"/>
        <v>-167820.75</v>
      </c>
    </row>
    <row r="783" spans="1:27" x14ac:dyDescent="0.35">
      <c r="A783" t="s">
        <v>370</v>
      </c>
      <c r="B783" t="s">
        <v>371</v>
      </c>
      <c r="C783">
        <v>512107</v>
      </c>
      <c r="D783" t="s">
        <v>372</v>
      </c>
      <c r="E783" t="s">
        <v>7</v>
      </c>
      <c r="F783" t="s">
        <v>105</v>
      </c>
      <c r="G783">
        <v>2027</v>
      </c>
      <c r="H783" t="s">
        <v>365</v>
      </c>
      <c r="I783" t="s">
        <v>377</v>
      </c>
      <c r="J783" t="s">
        <v>377</v>
      </c>
      <c r="K783" t="s">
        <v>378</v>
      </c>
      <c r="L783" t="s">
        <v>25</v>
      </c>
      <c r="M783">
        <v>-19846</v>
      </c>
      <c r="N783">
        <v>-17849</v>
      </c>
      <c r="O783">
        <v>-17711</v>
      </c>
      <c r="P783">
        <v>-18417</v>
      </c>
      <c r="Q783">
        <v>-18099</v>
      </c>
      <c r="R783">
        <v>-17045</v>
      </c>
      <c r="S783">
        <v>-18639</v>
      </c>
      <c r="T783">
        <v>-19351</v>
      </c>
      <c r="U783">
        <v>-18596</v>
      </c>
      <c r="V783">
        <v>-20160</v>
      </c>
      <c r="W783">
        <v>-15183</v>
      </c>
      <c r="X783">
        <v>-16353</v>
      </c>
      <c r="Y783">
        <v>-217249</v>
      </c>
      <c r="Z783">
        <f t="shared" si="26"/>
        <v>0</v>
      </c>
      <c r="AA783">
        <f t="shared" si="27"/>
        <v>-162936.75</v>
      </c>
    </row>
    <row r="784" spans="1:27" x14ac:dyDescent="0.35">
      <c r="A784" t="s">
        <v>370</v>
      </c>
      <c r="B784" t="s">
        <v>371</v>
      </c>
      <c r="C784">
        <v>512107</v>
      </c>
      <c r="D784" t="s">
        <v>372</v>
      </c>
      <c r="E784" t="s">
        <v>7</v>
      </c>
      <c r="F784" t="s">
        <v>105</v>
      </c>
      <c r="G784">
        <v>2026</v>
      </c>
      <c r="H784" t="s">
        <v>365</v>
      </c>
      <c r="I784" t="s">
        <v>377</v>
      </c>
      <c r="J784" t="s">
        <v>377</v>
      </c>
      <c r="K784" t="s">
        <v>378</v>
      </c>
      <c r="L784" t="s">
        <v>25</v>
      </c>
      <c r="M784">
        <v>-19268</v>
      </c>
      <c r="N784">
        <v>-17329</v>
      </c>
      <c r="O784">
        <v>-17196</v>
      </c>
      <c r="P784">
        <v>-17880</v>
      </c>
      <c r="Q784">
        <v>-17572</v>
      </c>
      <c r="R784">
        <v>-16549</v>
      </c>
      <c r="S784">
        <v>-18096</v>
      </c>
      <c r="T784">
        <v>-18788</v>
      </c>
      <c r="U784">
        <v>-18054</v>
      </c>
      <c r="V784">
        <v>-19573</v>
      </c>
      <c r="W784">
        <v>-14740</v>
      </c>
      <c r="X784">
        <v>-15876</v>
      </c>
      <c r="Y784">
        <v>-210921</v>
      </c>
      <c r="Z784">
        <f t="shared" si="26"/>
        <v>0</v>
      </c>
      <c r="AA784">
        <f t="shared" si="27"/>
        <v>-158190.75</v>
      </c>
    </row>
    <row r="785" spans="1:27" x14ac:dyDescent="0.35">
      <c r="A785" t="s">
        <v>370</v>
      </c>
      <c r="B785" t="s">
        <v>371</v>
      </c>
      <c r="C785">
        <v>512107</v>
      </c>
      <c r="D785" t="s">
        <v>372</v>
      </c>
      <c r="E785" t="s">
        <v>7</v>
      </c>
      <c r="F785" t="s">
        <v>105</v>
      </c>
      <c r="G785">
        <v>2025</v>
      </c>
      <c r="H785" t="s">
        <v>365</v>
      </c>
      <c r="I785" t="s">
        <v>377</v>
      </c>
      <c r="J785" t="s">
        <v>377</v>
      </c>
      <c r="K785" t="s">
        <v>378</v>
      </c>
      <c r="L785" t="s">
        <v>25</v>
      </c>
      <c r="M785">
        <v>-18707</v>
      </c>
      <c r="N785">
        <v>-16824</v>
      </c>
      <c r="O785">
        <v>-16695</v>
      </c>
      <c r="P785">
        <v>-17359</v>
      </c>
      <c r="Q785">
        <v>-17060</v>
      </c>
      <c r="R785">
        <v>-16067</v>
      </c>
      <c r="S785">
        <v>-17569</v>
      </c>
      <c r="T785">
        <v>-18240</v>
      </c>
      <c r="U785">
        <v>-17528</v>
      </c>
      <c r="V785">
        <v>-19003</v>
      </c>
      <c r="W785">
        <v>-14311</v>
      </c>
      <c r="X785">
        <v>-15414</v>
      </c>
      <c r="Y785">
        <v>-204778</v>
      </c>
      <c r="Z785">
        <f t="shared" si="26"/>
        <v>0</v>
      </c>
      <c r="AA785">
        <f t="shared" si="27"/>
        <v>-153583.5</v>
      </c>
    </row>
    <row r="786" spans="1:27" x14ac:dyDescent="0.35">
      <c r="A786" t="s">
        <v>370</v>
      </c>
      <c r="B786" t="s">
        <v>371</v>
      </c>
      <c r="C786">
        <v>512107</v>
      </c>
      <c r="D786" t="s">
        <v>372</v>
      </c>
      <c r="E786" t="s">
        <v>7</v>
      </c>
      <c r="F786" t="s">
        <v>105</v>
      </c>
      <c r="G786">
        <v>2024</v>
      </c>
      <c r="H786" t="s">
        <v>365</v>
      </c>
      <c r="I786" t="s">
        <v>377</v>
      </c>
      <c r="J786" t="s">
        <v>377</v>
      </c>
      <c r="K786" t="s">
        <v>378</v>
      </c>
      <c r="L786" t="s">
        <v>25</v>
      </c>
      <c r="M786">
        <v>-18259</v>
      </c>
      <c r="N786">
        <v>-17360</v>
      </c>
      <c r="O786">
        <v>-16304</v>
      </c>
      <c r="P786">
        <v>-16965</v>
      </c>
      <c r="Q786">
        <v>-17622</v>
      </c>
      <c r="R786">
        <v>-14783</v>
      </c>
      <c r="S786">
        <v>-17197</v>
      </c>
      <c r="T786">
        <v>-17825</v>
      </c>
      <c r="U786">
        <v>-16192</v>
      </c>
      <c r="V786">
        <v>-18574</v>
      </c>
      <c r="W786">
        <v>-14944</v>
      </c>
      <c r="X786">
        <v>-14196</v>
      </c>
      <c r="Y786">
        <v>-200222</v>
      </c>
      <c r="Z786">
        <f t="shared" si="26"/>
        <v>0</v>
      </c>
      <c r="AA786">
        <f t="shared" si="27"/>
        <v>-150166.5</v>
      </c>
    </row>
    <row r="787" spans="1:27" x14ac:dyDescent="0.35">
      <c r="A787" t="s">
        <v>370</v>
      </c>
      <c r="B787" t="s">
        <v>371</v>
      </c>
      <c r="C787">
        <v>512107</v>
      </c>
      <c r="D787" t="s">
        <v>372</v>
      </c>
      <c r="E787" t="s">
        <v>7</v>
      </c>
      <c r="F787" t="s">
        <v>105</v>
      </c>
      <c r="G787">
        <v>2022</v>
      </c>
      <c r="H787" t="s">
        <v>22</v>
      </c>
      <c r="I787" t="s">
        <v>385</v>
      </c>
      <c r="J787" t="s">
        <v>386</v>
      </c>
      <c r="K787" t="s">
        <v>378</v>
      </c>
      <c r="L787" t="s">
        <v>25</v>
      </c>
      <c r="M787">
        <v>-17639</v>
      </c>
      <c r="N787">
        <v>-17639</v>
      </c>
      <c r="O787">
        <v>-17639</v>
      </c>
      <c r="P787">
        <v>-17639</v>
      </c>
      <c r="Q787">
        <v>-17639</v>
      </c>
      <c r="R787">
        <v>-17639</v>
      </c>
      <c r="S787">
        <v>-17639</v>
      </c>
      <c r="T787">
        <v>-17639</v>
      </c>
      <c r="U787">
        <v>-17639</v>
      </c>
      <c r="V787">
        <v>-17639</v>
      </c>
      <c r="W787">
        <v>-17639</v>
      </c>
      <c r="X787">
        <v>-17639</v>
      </c>
      <c r="Y787">
        <v>-211667</v>
      </c>
      <c r="Z787">
        <f t="shared" si="26"/>
        <v>0</v>
      </c>
      <c r="AA787">
        <f t="shared" si="27"/>
        <v>-158750.25</v>
      </c>
    </row>
    <row r="788" spans="1:27" x14ac:dyDescent="0.35">
      <c r="A788" t="s">
        <v>370</v>
      </c>
      <c r="B788" t="s">
        <v>371</v>
      </c>
      <c r="C788">
        <v>502013</v>
      </c>
      <c r="D788" t="s">
        <v>376</v>
      </c>
      <c r="E788" t="s">
        <v>7</v>
      </c>
      <c r="F788" t="s">
        <v>105</v>
      </c>
      <c r="G788">
        <v>2022</v>
      </c>
      <c r="H788" t="s">
        <v>22</v>
      </c>
      <c r="I788" t="s">
        <v>385</v>
      </c>
      <c r="J788" t="s">
        <v>386</v>
      </c>
      <c r="K788" t="s">
        <v>378</v>
      </c>
      <c r="L788" t="s">
        <v>25</v>
      </c>
      <c r="M788">
        <v>-17208</v>
      </c>
      <c r="N788">
        <v>-17208</v>
      </c>
      <c r="O788">
        <v>-17208</v>
      </c>
      <c r="P788">
        <v>-17208</v>
      </c>
      <c r="Q788">
        <v>-17208</v>
      </c>
      <c r="R788">
        <v>-17208</v>
      </c>
      <c r="S788">
        <v>-17208</v>
      </c>
      <c r="T788">
        <v>-17208</v>
      </c>
      <c r="U788">
        <v>-17208</v>
      </c>
      <c r="V788">
        <v>-17208</v>
      </c>
      <c r="W788">
        <v>-17208</v>
      </c>
      <c r="X788">
        <v>-17208</v>
      </c>
      <c r="Y788">
        <v>-206496</v>
      </c>
      <c r="Z788">
        <f t="shared" si="26"/>
        <v>0</v>
      </c>
      <c r="AA788">
        <f t="shared" si="27"/>
        <v>-154872</v>
      </c>
    </row>
    <row r="789" spans="1:27" x14ac:dyDescent="0.35">
      <c r="A789" t="s">
        <v>370</v>
      </c>
      <c r="B789" t="s">
        <v>371</v>
      </c>
      <c r="C789">
        <v>502013</v>
      </c>
      <c r="D789" t="s">
        <v>376</v>
      </c>
      <c r="E789" t="s">
        <v>7</v>
      </c>
      <c r="F789" t="s">
        <v>105</v>
      </c>
      <c r="G789">
        <v>2021</v>
      </c>
      <c r="H789" t="s">
        <v>22</v>
      </c>
      <c r="I789" t="s">
        <v>385</v>
      </c>
      <c r="J789" t="s">
        <v>386</v>
      </c>
      <c r="K789" t="s">
        <v>378</v>
      </c>
      <c r="L789" t="s">
        <v>25</v>
      </c>
      <c r="M789">
        <v>-16941</v>
      </c>
      <c r="N789">
        <v>-16941</v>
      </c>
      <c r="O789">
        <v>-16941</v>
      </c>
      <c r="P789">
        <v>-16941</v>
      </c>
      <c r="Q789">
        <v>-16941</v>
      </c>
      <c r="R789">
        <v>-16941</v>
      </c>
      <c r="S789">
        <v>-16941</v>
      </c>
      <c r="T789">
        <v>-16941</v>
      </c>
      <c r="U789">
        <v>-16941</v>
      </c>
      <c r="V789">
        <v>-16941</v>
      </c>
      <c r="W789">
        <v>-16941</v>
      </c>
      <c r="X789">
        <v>-16941</v>
      </c>
      <c r="Y789">
        <v>-203295</v>
      </c>
      <c r="Z789">
        <f t="shared" si="26"/>
        <v>0</v>
      </c>
      <c r="AA789">
        <f t="shared" si="27"/>
        <v>-152471.25</v>
      </c>
    </row>
    <row r="790" spans="1:27" x14ac:dyDescent="0.35">
      <c r="A790" t="s">
        <v>370</v>
      </c>
      <c r="B790" t="s">
        <v>371</v>
      </c>
      <c r="C790">
        <v>512107</v>
      </c>
      <c r="D790" t="s">
        <v>372</v>
      </c>
      <c r="E790" t="s">
        <v>7</v>
      </c>
      <c r="F790" t="s">
        <v>105</v>
      </c>
      <c r="G790">
        <v>2023</v>
      </c>
      <c r="H790" t="s">
        <v>365</v>
      </c>
      <c r="I790" t="s">
        <v>377</v>
      </c>
      <c r="J790" t="s">
        <v>377</v>
      </c>
      <c r="K790" t="s">
        <v>378</v>
      </c>
      <c r="L790" t="s">
        <v>25</v>
      </c>
      <c r="M790">
        <v>-16903</v>
      </c>
      <c r="N790">
        <v>-16044</v>
      </c>
      <c r="O790">
        <v>-17506</v>
      </c>
      <c r="P790">
        <v>-14755</v>
      </c>
      <c r="Q790">
        <v>-16971</v>
      </c>
      <c r="R790">
        <v>-16271</v>
      </c>
      <c r="S790">
        <v>-14982</v>
      </c>
      <c r="T790">
        <v>-18077</v>
      </c>
      <c r="U790">
        <v>-15594</v>
      </c>
      <c r="V790">
        <v>-17218</v>
      </c>
      <c r="W790">
        <v>-15514</v>
      </c>
      <c r="X790">
        <v>-12989</v>
      </c>
      <c r="Y790">
        <v>-192824</v>
      </c>
      <c r="Z790">
        <f t="shared" si="26"/>
        <v>0</v>
      </c>
      <c r="AA790">
        <f t="shared" si="27"/>
        <v>-144618</v>
      </c>
    </row>
    <row r="791" spans="1:27" x14ac:dyDescent="0.35">
      <c r="A791" t="s">
        <v>370</v>
      </c>
      <c r="B791" t="s">
        <v>371</v>
      </c>
      <c r="C791">
        <v>512107</v>
      </c>
      <c r="D791" t="s">
        <v>372</v>
      </c>
      <c r="E791" t="s">
        <v>7</v>
      </c>
      <c r="F791" t="s">
        <v>105</v>
      </c>
      <c r="G791">
        <v>2022</v>
      </c>
      <c r="H791" t="s">
        <v>365</v>
      </c>
      <c r="I791" t="s">
        <v>377</v>
      </c>
      <c r="J791" t="s">
        <v>377</v>
      </c>
      <c r="K791" t="s">
        <v>378</v>
      </c>
      <c r="L791" t="s">
        <v>25</v>
      </c>
      <c r="M791">
        <v>-15799</v>
      </c>
      <c r="N791">
        <v>-15845</v>
      </c>
      <c r="O791">
        <v>-17291</v>
      </c>
      <c r="P791">
        <v>-15479</v>
      </c>
      <c r="Q791">
        <v>-15890</v>
      </c>
      <c r="R791">
        <v>-15873</v>
      </c>
      <c r="S791">
        <v>-14833</v>
      </c>
      <c r="T791">
        <v>-17869</v>
      </c>
      <c r="U791">
        <v>-16530</v>
      </c>
      <c r="V791">
        <v>-16135</v>
      </c>
      <c r="W791">
        <v>-15342</v>
      </c>
      <c r="X791">
        <v>-13785</v>
      </c>
      <c r="Y791">
        <v>-190673</v>
      </c>
      <c r="Z791">
        <f t="shared" si="26"/>
        <v>0</v>
      </c>
      <c r="AA791">
        <f t="shared" si="27"/>
        <v>-143004.75</v>
      </c>
    </row>
    <row r="792" spans="1:27" x14ac:dyDescent="0.35">
      <c r="A792" t="s">
        <v>370</v>
      </c>
      <c r="B792" t="s">
        <v>371</v>
      </c>
      <c r="C792">
        <v>512107</v>
      </c>
      <c r="D792" t="s">
        <v>372</v>
      </c>
      <c r="E792" t="s">
        <v>7</v>
      </c>
      <c r="F792" t="s">
        <v>105</v>
      </c>
      <c r="G792">
        <v>2021</v>
      </c>
      <c r="H792" t="s">
        <v>365</v>
      </c>
      <c r="I792" t="s">
        <v>377</v>
      </c>
      <c r="J792" t="s">
        <v>377</v>
      </c>
      <c r="K792" t="s">
        <v>378</v>
      </c>
      <c r="L792" t="s">
        <v>25</v>
      </c>
      <c r="M792">
        <v>-15621</v>
      </c>
      <c r="N792">
        <v>-15664</v>
      </c>
      <c r="O792">
        <v>-17098</v>
      </c>
      <c r="P792">
        <v>-15977</v>
      </c>
      <c r="Q792">
        <v>-15069</v>
      </c>
      <c r="R792">
        <v>-15716</v>
      </c>
      <c r="S792">
        <v>-15357</v>
      </c>
      <c r="T792">
        <v>-16796</v>
      </c>
      <c r="U792">
        <v>-16135</v>
      </c>
      <c r="V792">
        <v>-15968</v>
      </c>
      <c r="W792">
        <v>-14970</v>
      </c>
      <c r="X792">
        <v>-14348</v>
      </c>
      <c r="Y792">
        <v>-188717</v>
      </c>
      <c r="Z792">
        <f t="shared" si="26"/>
        <v>0</v>
      </c>
      <c r="AA792">
        <f t="shared" si="27"/>
        <v>-141537.75</v>
      </c>
    </row>
    <row r="793" spans="1:27" x14ac:dyDescent="0.35">
      <c r="A793" t="s">
        <v>370</v>
      </c>
      <c r="B793" t="s">
        <v>371</v>
      </c>
      <c r="C793">
        <v>512108</v>
      </c>
      <c r="D793" t="s">
        <v>389</v>
      </c>
      <c r="E793" t="s">
        <v>7</v>
      </c>
      <c r="F793" t="s">
        <v>105</v>
      </c>
      <c r="G793">
        <v>2030</v>
      </c>
      <c r="H793" t="s">
        <v>22</v>
      </c>
      <c r="I793" t="s">
        <v>377</v>
      </c>
      <c r="J793" t="s">
        <v>377</v>
      </c>
      <c r="K793" t="s">
        <v>378</v>
      </c>
      <c r="L793" t="s">
        <v>25</v>
      </c>
      <c r="M793">
        <v>-15515</v>
      </c>
      <c r="N793">
        <v>-15515</v>
      </c>
      <c r="O793">
        <v>-15515</v>
      </c>
      <c r="P793">
        <v>-15515</v>
      </c>
      <c r="Q793">
        <v>-15515</v>
      </c>
      <c r="R793">
        <v>-15515</v>
      </c>
      <c r="S793">
        <v>-15515</v>
      </c>
      <c r="T793">
        <v>-15515</v>
      </c>
      <c r="U793">
        <v>-15515</v>
      </c>
      <c r="V793">
        <v>-15515</v>
      </c>
      <c r="W793">
        <v>-15515</v>
      </c>
      <c r="X793">
        <v>-15515</v>
      </c>
      <c r="Y793">
        <v>-186179</v>
      </c>
      <c r="Z793">
        <f t="shared" si="26"/>
        <v>0</v>
      </c>
      <c r="AA793">
        <f t="shared" si="27"/>
        <v>-139634.25</v>
      </c>
    </row>
    <row r="794" spans="1:27" x14ac:dyDescent="0.35">
      <c r="A794" t="s">
        <v>370</v>
      </c>
      <c r="B794" t="s">
        <v>371</v>
      </c>
      <c r="C794">
        <v>512108</v>
      </c>
      <c r="D794" t="s">
        <v>389</v>
      </c>
      <c r="E794" t="s">
        <v>7</v>
      </c>
      <c r="F794" t="s">
        <v>105</v>
      </c>
      <c r="G794">
        <v>2029</v>
      </c>
      <c r="H794" t="s">
        <v>22</v>
      </c>
      <c r="I794" t="s">
        <v>377</v>
      </c>
      <c r="J794" t="s">
        <v>377</v>
      </c>
      <c r="K794" t="s">
        <v>378</v>
      </c>
      <c r="L794" t="s">
        <v>25</v>
      </c>
      <c r="M794">
        <v>-15063</v>
      </c>
      <c r="N794">
        <v>-15063</v>
      </c>
      <c r="O794">
        <v>-15063</v>
      </c>
      <c r="P794">
        <v>-15063</v>
      </c>
      <c r="Q794">
        <v>-15063</v>
      </c>
      <c r="R794">
        <v>-15063</v>
      </c>
      <c r="S794">
        <v>-15063</v>
      </c>
      <c r="T794">
        <v>-15063</v>
      </c>
      <c r="U794">
        <v>-15063</v>
      </c>
      <c r="V794">
        <v>-15063</v>
      </c>
      <c r="W794">
        <v>-15063</v>
      </c>
      <c r="X794">
        <v>-15063</v>
      </c>
      <c r="Y794">
        <v>-180750</v>
      </c>
      <c r="Z794">
        <f t="shared" si="26"/>
        <v>0</v>
      </c>
      <c r="AA794">
        <f t="shared" si="27"/>
        <v>-135562.5</v>
      </c>
    </row>
    <row r="795" spans="1:27" x14ac:dyDescent="0.35">
      <c r="A795" t="s">
        <v>370</v>
      </c>
      <c r="B795" t="s">
        <v>371</v>
      </c>
      <c r="C795">
        <v>512107</v>
      </c>
      <c r="D795" t="s">
        <v>372</v>
      </c>
      <c r="E795" t="s">
        <v>7</v>
      </c>
      <c r="F795" t="s">
        <v>21</v>
      </c>
      <c r="G795">
        <v>2022</v>
      </c>
      <c r="H795" t="s">
        <v>22</v>
      </c>
      <c r="I795" t="s">
        <v>387</v>
      </c>
      <c r="J795" t="s">
        <v>388</v>
      </c>
      <c r="K795" t="s">
        <v>378</v>
      </c>
      <c r="L795" t="s">
        <v>25</v>
      </c>
      <c r="M795">
        <v>-14706</v>
      </c>
      <c r="N795">
        <v>-14706</v>
      </c>
      <c r="O795">
        <v>-14706</v>
      </c>
      <c r="P795">
        <v>-14706</v>
      </c>
      <c r="Q795">
        <v>-14706</v>
      </c>
      <c r="R795">
        <v>-14706</v>
      </c>
      <c r="S795">
        <v>-14706</v>
      </c>
      <c r="T795">
        <v>-14706</v>
      </c>
      <c r="U795">
        <v>-14706</v>
      </c>
      <c r="V795">
        <v>-14706</v>
      </c>
      <c r="W795">
        <v>-14706</v>
      </c>
      <c r="X795">
        <v>-14706</v>
      </c>
      <c r="Y795">
        <v>-176473</v>
      </c>
      <c r="Z795">
        <f t="shared" si="26"/>
        <v>-132354.75</v>
      </c>
      <c r="AA795">
        <f t="shared" si="27"/>
        <v>0</v>
      </c>
    </row>
    <row r="796" spans="1:27" x14ac:dyDescent="0.35">
      <c r="A796" t="s">
        <v>370</v>
      </c>
      <c r="B796" t="s">
        <v>371</v>
      </c>
      <c r="C796">
        <v>512108</v>
      </c>
      <c r="D796" t="s">
        <v>389</v>
      </c>
      <c r="E796" t="s">
        <v>7</v>
      </c>
      <c r="F796" t="s">
        <v>105</v>
      </c>
      <c r="G796">
        <v>2028</v>
      </c>
      <c r="H796" t="s">
        <v>22</v>
      </c>
      <c r="I796" t="s">
        <v>377</v>
      </c>
      <c r="J796" t="s">
        <v>377</v>
      </c>
      <c r="K796" t="s">
        <v>378</v>
      </c>
      <c r="L796" t="s">
        <v>25</v>
      </c>
      <c r="M796">
        <v>-14624</v>
      </c>
      <c r="N796">
        <v>-14624</v>
      </c>
      <c r="O796">
        <v>-14624</v>
      </c>
      <c r="P796">
        <v>-14624</v>
      </c>
      <c r="Q796">
        <v>-14624</v>
      </c>
      <c r="R796">
        <v>-14624</v>
      </c>
      <c r="S796">
        <v>-14624</v>
      </c>
      <c r="T796">
        <v>-14624</v>
      </c>
      <c r="U796">
        <v>-14624</v>
      </c>
      <c r="V796">
        <v>-14624</v>
      </c>
      <c r="W796">
        <v>-14624</v>
      </c>
      <c r="X796">
        <v>-14624</v>
      </c>
      <c r="Y796">
        <v>-175483</v>
      </c>
      <c r="Z796">
        <f t="shared" si="26"/>
        <v>0</v>
      </c>
      <c r="AA796">
        <f t="shared" si="27"/>
        <v>-131612.25</v>
      </c>
    </row>
    <row r="797" spans="1:27" x14ac:dyDescent="0.35">
      <c r="A797" t="s">
        <v>370</v>
      </c>
      <c r="B797" t="s">
        <v>371</v>
      </c>
      <c r="C797">
        <v>502017</v>
      </c>
      <c r="D797" t="s">
        <v>381</v>
      </c>
      <c r="E797" t="s">
        <v>7</v>
      </c>
      <c r="F797" t="s">
        <v>105</v>
      </c>
      <c r="G797">
        <v>2026</v>
      </c>
      <c r="H797" t="s">
        <v>365</v>
      </c>
      <c r="I797" t="s">
        <v>377</v>
      </c>
      <c r="J797" t="s">
        <v>377</v>
      </c>
      <c r="K797" t="s">
        <v>378</v>
      </c>
      <c r="L797" t="s">
        <v>25</v>
      </c>
      <c r="M797">
        <v>-14427</v>
      </c>
      <c r="N797">
        <v>-13014</v>
      </c>
      <c r="O797">
        <v>-12968</v>
      </c>
      <c r="P797">
        <v>-13617</v>
      </c>
      <c r="Q797">
        <v>-13502</v>
      </c>
      <c r="R797">
        <v>-12817</v>
      </c>
      <c r="S797">
        <v>-14082</v>
      </c>
      <c r="T797">
        <v>-14339</v>
      </c>
      <c r="U797">
        <v>-13758</v>
      </c>
      <c r="V797">
        <v>-14987</v>
      </c>
      <c r="W797">
        <v>-11392</v>
      </c>
      <c r="X797">
        <v>-12809</v>
      </c>
      <c r="Y797">
        <v>-161711</v>
      </c>
      <c r="Z797">
        <f t="shared" si="26"/>
        <v>0</v>
      </c>
      <c r="AA797">
        <f t="shared" si="27"/>
        <v>-121283.25</v>
      </c>
    </row>
    <row r="798" spans="1:27" x14ac:dyDescent="0.35">
      <c r="A798" t="s">
        <v>370</v>
      </c>
      <c r="B798" t="s">
        <v>371</v>
      </c>
      <c r="C798">
        <v>502017</v>
      </c>
      <c r="D798" t="s">
        <v>381</v>
      </c>
      <c r="E798" t="s">
        <v>7</v>
      </c>
      <c r="F798" t="s">
        <v>105</v>
      </c>
      <c r="G798">
        <v>2027</v>
      </c>
      <c r="H798" t="s">
        <v>365</v>
      </c>
      <c r="I798" t="s">
        <v>377</v>
      </c>
      <c r="J798" t="s">
        <v>377</v>
      </c>
      <c r="K798" t="s">
        <v>378</v>
      </c>
      <c r="L798" t="s">
        <v>25</v>
      </c>
      <c r="M798">
        <v>-14427</v>
      </c>
      <c r="N798">
        <v>-13014</v>
      </c>
      <c r="O798">
        <v>-12968</v>
      </c>
      <c r="P798">
        <v>-13617</v>
      </c>
      <c r="Q798">
        <v>-13502</v>
      </c>
      <c r="R798">
        <v>-12817</v>
      </c>
      <c r="S798">
        <v>-14082</v>
      </c>
      <c r="T798">
        <v>-14339</v>
      </c>
      <c r="U798">
        <v>-13758</v>
      </c>
      <c r="V798">
        <v>-14987</v>
      </c>
      <c r="W798">
        <v>-11392</v>
      </c>
      <c r="X798">
        <v>-12809</v>
      </c>
      <c r="Y798">
        <v>-161711</v>
      </c>
      <c r="Z798">
        <f t="shared" si="26"/>
        <v>0</v>
      </c>
      <c r="AA798">
        <f t="shared" si="27"/>
        <v>-121283.25</v>
      </c>
    </row>
    <row r="799" spans="1:27" x14ac:dyDescent="0.35">
      <c r="A799" t="s">
        <v>370</v>
      </c>
      <c r="B799" t="s">
        <v>371</v>
      </c>
      <c r="C799">
        <v>502017</v>
      </c>
      <c r="D799" t="s">
        <v>381</v>
      </c>
      <c r="E799" t="s">
        <v>7</v>
      </c>
      <c r="F799" t="s">
        <v>105</v>
      </c>
      <c r="G799">
        <v>2028</v>
      </c>
      <c r="H799" t="s">
        <v>365</v>
      </c>
      <c r="I799" t="s">
        <v>377</v>
      </c>
      <c r="J799" t="s">
        <v>377</v>
      </c>
      <c r="K799" t="s">
        <v>378</v>
      </c>
      <c r="L799" t="s">
        <v>25</v>
      </c>
      <c r="M799">
        <v>-14427</v>
      </c>
      <c r="N799">
        <v>-13014</v>
      </c>
      <c r="O799">
        <v>-12968</v>
      </c>
      <c r="P799">
        <v>-13617</v>
      </c>
      <c r="Q799">
        <v>-13502</v>
      </c>
      <c r="R799">
        <v>-12817</v>
      </c>
      <c r="S799">
        <v>-14082</v>
      </c>
      <c r="T799">
        <v>-14339</v>
      </c>
      <c r="U799">
        <v>-13758</v>
      </c>
      <c r="V799">
        <v>-14987</v>
      </c>
      <c r="W799">
        <v>-11392</v>
      </c>
      <c r="X799">
        <v>-12809</v>
      </c>
      <c r="Y799">
        <v>-161711</v>
      </c>
      <c r="Z799">
        <f t="shared" si="26"/>
        <v>0</v>
      </c>
      <c r="AA799">
        <f t="shared" si="27"/>
        <v>-121283.25</v>
      </c>
    </row>
    <row r="800" spans="1:27" x14ac:dyDescent="0.35">
      <c r="A800" t="s">
        <v>370</v>
      </c>
      <c r="B800" t="s">
        <v>371</v>
      </c>
      <c r="C800">
        <v>502017</v>
      </c>
      <c r="D800" t="s">
        <v>381</v>
      </c>
      <c r="E800" t="s">
        <v>7</v>
      </c>
      <c r="F800" t="s">
        <v>105</v>
      </c>
      <c r="G800">
        <v>2029</v>
      </c>
      <c r="H800" t="s">
        <v>365</v>
      </c>
      <c r="I800" t="s">
        <v>377</v>
      </c>
      <c r="J800" t="s">
        <v>377</v>
      </c>
      <c r="K800" t="s">
        <v>378</v>
      </c>
      <c r="L800" t="s">
        <v>25</v>
      </c>
      <c r="M800">
        <v>-14427</v>
      </c>
      <c r="N800">
        <v>-13014</v>
      </c>
      <c r="O800">
        <v>-12968</v>
      </c>
      <c r="P800">
        <v>-13617</v>
      </c>
      <c r="Q800">
        <v>-13502</v>
      </c>
      <c r="R800">
        <v>-12817</v>
      </c>
      <c r="S800">
        <v>-14082</v>
      </c>
      <c r="T800">
        <v>-14339</v>
      </c>
      <c r="U800">
        <v>-13758</v>
      </c>
      <c r="V800">
        <v>-14987</v>
      </c>
      <c r="W800">
        <v>-11392</v>
      </c>
      <c r="X800">
        <v>-12809</v>
      </c>
      <c r="Y800">
        <v>-161711</v>
      </c>
      <c r="Z800">
        <f t="shared" si="26"/>
        <v>0</v>
      </c>
      <c r="AA800">
        <f t="shared" si="27"/>
        <v>-121283.25</v>
      </c>
    </row>
    <row r="801" spans="1:27" x14ac:dyDescent="0.35">
      <c r="A801" t="s">
        <v>370</v>
      </c>
      <c r="B801" t="s">
        <v>371</v>
      </c>
      <c r="C801">
        <v>502017</v>
      </c>
      <c r="D801" t="s">
        <v>381</v>
      </c>
      <c r="E801" t="s">
        <v>7</v>
      </c>
      <c r="F801" t="s">
        <v>105</v>
      </c>
      <c r="G801">
        <v>2030</v>
      </c>
      <c r="H801" t="s">
        <v>365</v>
      </c>
      <c r="I801" t="s">
        <v>377</v>
      </c>
      <c r="J801" t="s">
        <v>377</v>
      </c>
      <c r="K801" t="s">
        <v>378</v>
      </c>
      <c r="L801" t="s">
        <v>25</v>
      </c>
      <c r="M801">
        <v>-14427</v>
      </c>
      <c r="N801">
        <v>-13014</v>
      </c>
      <c r="O801">
        <v>-12968</v>
      </c>
      <c r="P801">
        <v>-13617</v>
      </c>
      <c r="Q801">
        <v>-13502</v>
      </c>
      <c r="R801">
        <v>-12817</v>
      </c>
      <c r="S801">
        <v>-14082</v>
      </c>
      <c r="T801">
        <v>-14339</v>
      </c>
      <c r="U801">
        <v>-13758</v>
      </c>
      <c r="V801">
        <v>-14987</v>
      </c>
      <c r="W801">
        <v>-11392</v>
      </c>
      <c r="X801">
        <v>-12809</v>
      </c>
      <c r="Y801">
        <v>-161711</v>
      </c>
      <c r="Z801">
        <f t="shared" si="26"/>
        <v>0</v>
      </c>
      <c r="AA801">
        <f t="shared" si="27"/>
        <v>-121283.25</v>
      </c>
    </row>
    <row r="802" spans="1:27" x14ac:dyDescent="0.35">
      <c r="A802" t="s">
        <v>370</v>
      </c>
      <c r="B802" t="s">
        <v>371</v>
      </c>
      <c r="C802">
        <v>502017</v>
      </c>
      <c r="D802" t="s">
        <v>381</v>
      </c>
      <c r="E802" t="s">
        <v>7</v>
      </c>
      <c r="F802" t="s">
        <v>105</v>
      </c>
      <c r="G802">
        <v>2025</v>
      </c>
      <c r="H802" t="s">
        <v>365</v>
      </c>
      <c r="I802" t="s">
        <v>377</v>
      </c>
      <c r="J802" t="s">
        <v>377</v>
      </c>
      <c r="K802" t="s">
        <v>378</v>
      </c>
      <c r="L802" t="s">
        <v>25</v>
      </c>
      <c r="M802">
        <v>-14427</v>
      </c>
      <c r="N802">
        <v>-13014</v>
      </c>
      <c r="O802">
        <v>-12968</v>
      </c>
      <c r="P802">
        <v>-13617</v>
      </c>
      <c r="Q802">
        <v>-13502</v>
      </c>
      <c r="R802">
        <v>-12816</v>
      </c>
      <c r="S802">
        <v>-14081</v>
      </c>
      <c r="T802">
        <v>-14339</v>
      </c>
      <c r="U802">
        <v>-13758</v>
      </c>
      <c r="V802">
        <v>-14987</v>
      </c>
      <c r="W802">
        <v>-11393</v>
      </c>
      <c r="X802">
        <v>-12809</v>
      </c>
      <c r="Y802">
        <v>-161711</v>
      </c>
      <c r="Z802">
        <f t="shared" si="26"/>
        <v>0</v>
      </c>
      <c r="AA802">
        <f t="shared" si="27"/>
        <v>-121283.25</v>
      </c>
    </row>
    <row r="803" spans="1:27" x14ac:dyDescent="0.35">
      <c r="A803" t="s">
        <v>370</v>
      </c>
      <c r="B803" t="s">
        <v>371</v>
      </c>
      <c r="C803">
        <v>502013</v>
      </c>
      <c r="D803" t="s">
        <v>376</v>
      </c>
      <c r="E803" t="s">
        <v>7</v>
      </c>
      <c r="F803" t="s">
        <v>21</v>
      </c>
      <c r="G803">
        <v>2022</v>
      </c>
      <c r="H803" t="s">
        <v>22</v>
      </c>
      <c r="I803" t="s">
        <v>387</v>
      </c>
      <c r="J803" t="s">
        <v>388</v>
      </c>
      <c r="K803" t="s">
        <v>378</v>
      </c>
      <c r="L803" t="s">
        <v>25</v>
      </c>
      <c r="M803">
        <v>-14347</v>
      </c>
      <c r="N803">
        <v>-14347</v>
      </c>
      <c r="O803">
        <v>-14347</v>
      </c>
      <c r="P803">
        <v>-14347</v>
      </c>
      <c r="Q803">
        <v>-14347</v>
      </c>
      <c r="R803">
        <v>-14347</v>
      </c>
      <c r="S803">
        <v>-14347</v>
      </c>
      <c r="T803">
        <v>-14347</v>
      </c>
      <c r="U803">
        <v>-14347</v>
      </c>
      <c r="V803">
        <v>-14347</v>
      </c>
      <c r="W803">
        <v>-14347</v>
      </c>
      <c r="X803">
        <v>-14347</v>
      </c>
      <c r="Y803">
        <v>-172162</v>
      </c>
      <c r="Z803">
        <f t="shared" si="26"/>
        <v>-129121.5</v>
      </c>
      <c r="AA803">
        <f t="shared" si="27"/>
        <v>0</v>
      </c>
    </row>
    <row r="804" spans="1:27" x14ac:dyDescent="0.35">
      <c r="A804" t="s">
        <v>370</v>
      </c>
      <c r="B804" t="s">
        <v>371</v>
      </c>
      <c r="C804">
        <v>512108</v>
      </c>
      <c r="D804" t="s">
        <v>389</v>
      </c>
      <c r="E804" t="s">
        <v>7</v>
      </c>
      <c r="F804" t="s">
        <v>105</v>
      </c>
      <c r="G804">
        <v>2027</v>
      </c>
      <c r="H804" t="s">
        <v>22</v>
      </c>
      <c r="I804" t="s">
        <v>377</v>
      </c>
      <c r="J804" t="s">
        <v>377</v>
      </c>
      <c r="K804" t="s">
        <v>378</v>
      </c>
      <c r="L804" t="s">
        <v>25</v>
      </c>
      <c r="M804">
        <v>-14198</v>
      </c>
      <c r="N804">
        <v>-14198</v>
      </c>
      <c r="O804">
        <v>-14198</v>
      </c>
      <c r="P804">
        <v>-14198</v>
      </c>
      <c r="Q804">
        <v>-14198</v>
      </c>
      <c r="R804">
        <v>-14198</v>
      </c>
      <c r="S804">
        <v>-14198</v>
      </c>
      <c r="T804">
        <v>-14198</v>
      </c>
      <c r="U804">
        <v>-14198</v>
      </c>
      <c r="V804">
        <v>-14198</v>
      </c>
      <c r="W804">
        <v>-14198</v>
      </c>
      <c r="X804">
        <v>-14198</v>
      </c>
      <c r="Y804">
        <v>-170376</v>
      </c>
      <c r="Z804">
        <f t="shared" si="26"/>
        <v>0</v>
      </c>
      <c r="AA804">
        <f t="shared" si="27"/>
        <v>-127782</v>
      </c>
    </row>
    <row r="805" spans="1:27" x14ac:dyDescent="0.35">
      <c r="A805" t="s">
        <v>370</v>
      </c>
      <c r="B805" t="s">
        <v>371</v>
      </c>
      <c r="C805">
        <v>502013</v>
      </c>
      <c r="D805" t="s">
        <v>376</v>
      </c>
      <c r="E805" t="s">
        <v>7</v>
      </c>
      <c r="F805" t="s">
        <v>21</v>
      </c>
      <c r="G805">
        <v>2021</v>
      </c>
      <c r="H805" t="s">
        <v>22</v>
      </c>
      <c r="I805" t="s">
        <v>387</v>
      </c>
      <c r="J805" t="s">
        <v>388</v>
      </c>
      <c r="K805" t="s">
        <v>378</v>
      </c>
      <c r="L805" t="s">
        <v>25</v>
      </c>
      <c r="M805">
        <v>-14124</v>
      </c>
      <c r="N805">
        <v>-14124</v>
      </c>
      <c r="O805">
        <v>-14124</v>
      </c>
      <c r="P805">
        <v>-14124</v>
      </c>
      <c r="Q805">
        <v>-14124</v>
      </c>
      <c r="R805">
        <v>-14124</v>
      </c>
      <c r="S805">
        <v>-14124</v>
      </c>
      <c r="T805">
        <v>-14124</v>
      </c>
      <c r="U805">
        <v>-14124</v>
      </c>
      <c r="V805">
        <v>-14124</v>
      </c>
      <c r="W805">
        <v>-14124</v>
      </c>
      <c r="X805">
        <v>-14124</v>
      </c>
      <c r="Y805">
        <v>-169493</v>
      </c>
      <c r="Z805">
        <f t="shared" si="26"/>
        <v>-127119.75</v>
      </c>
      <c r="AA805">
        <f t="shared" si="27"/>
        <v>0</v>
      </c>
    </row>
    <row r="806" spans="1:27" x14ac:dyDescent="0.35">
      <c r="A806" t="s">
        <v>370</v>
      </c>
      <c r="B806" t="s">
        <v>371</v>
      </c>
      <c r="C806">
        <v>502017</v>
      </c>
      <c r="D806" t="s">
        <v>381</v>
      </c>
      <c r="E806" t="s">
        <v>7</v>
      </c>
      <c r="F806" t="s">
        <v>105</v>
      </c>
      <c r="G806">
        <v>2024</v>
      </c>
      <c r="H806" t="s">
        <v>365</v>
      </c>
      <c r="I806" t="s">
        <v>377</v>
      </c>
      <c r="J806" t="s">
        <v>377</v>
      </c>
      <c r="K806" t="s">
        <v>378</v>
      </c>
      <c r="L806" t="s">
        <v>25</v>
      </c>
      <c r="M806">
        <v>-14067</v>
      </c>
      <c r="N806">
        <v>-13399</v>
      </c>
      <c r="O806">
        <v>-12645</v>
      </c>
      <c r="P806">
        <v>-13277</v>
      </c>
      <c r="Q806">
        <v>-13878</v>
      </c>
      <c r="R806">
        <v>-11785</v>
      </c>
      <c r="S806">
        <v>-13731</v>
      </c>
      <c r="T806">
        <v>-13978</v>
      </c>
      <c r="U806">
        <v>-12702</v>
      </c>
      <c r="V806">
        <v>-14610</v>
      </c>
      <c r="W806">
        <v>-11825</v>
      </c>
      <c r="X806">
        <v>-11783</v>
      </c>
      <c r="Y806">
        <v>-157680</v>
      </c>
      <c r="Z806">
        <f t="shared" si="26"/>
        <v>0</v>
      </c>
      <c r="AA806">
        <f t="shared" si="27"/>
        <v>-118260</v>
      </c>
    </row>
    <row r="807" spans="1:27" x14ac:dyDescent="0.35">
      <c r="A807" t="s">
        <v>370</v>
      </c>
      <c r="B807" t="s">
        <v>371</v>
      </c>
      <c r="C807">
        <v>512108</v>
      </c>
      <c r="D807" t="s">
        <v>389</v>
      </c>
      <c r="E807" t="s">
        <v>7</v>
      </c>
      <c r="F807" t="s">
        <v>105</v>
      </c>
      <c r="G807">
        <v>2026</v>
      </c>
      <c r="H807" t="s">
        <v>22</v>
      </c>
      <c r="I807" t="s">
        <v>377</v>
      </c>
      <c r="J807" t="s">
        <v>377</v>
      </c>
      <c r="K807" t="s">
        <v>378</v>
      </c>
      <c r="L807" t="s">
        <v>25</v>
      </c>
      <c r="M807">
        <v>-13784</v>
      </c>
      <c r="N807">
        <v>-13784</v>
      </c>
      <c r="O807">
        <v>-13784</v>
      </c>
      <c r="P807">
        <v>-13784</v>
      </c>
      <c r="Q807">
        <v>-13784</v>
      </c>
      <c r="R807">
        <v>-13784</v>
      </c>
      <c r="S807">
        <v>-13784</v>
      </c>
      <c r="T807">
        <v>-13784</v>
      </c>
      <c r="U807">
        <v>-13784</v>
      </c>
      <c r="V807">
        <v>-13784</v>
      </c>
      <c r="W807">
        <v>-13784</v>
      </c>
      <c r="X807">
        <v>-13784</v>
      </c>
      <c r="Y807">
        <v>-165414</v>
      </c>
      <c r="Z807">
        <f t="shared" si="26"/>
        <v>0</v>
      </c>
      <c r="AA807">
        <f t="shared" si="27"/>
        <v>-124060.5</v>
      </c>
    </row>
    <row r="808" spans="1:27" x14ac:dyDescent="0.35">
      <c r="A808" t="s">
        <v>370</v>
      </c>
      <c r="B808" t="s">
        <v>371</v>
      </c>
      <c r="C808">
        <v>512108</v>
      </c>
      <c r="D808" t="s">
        <v>389</v>
      </c>
      <c r="E808" t="s">
        <v>7</v>
      </c>
      <c r="F808" t="s">
        <v>105</v>
      </c>
      <c r="G808">
        <v>2025</v>
      </c>
      <c r="H808" t="s">
        <v>22</v>
      </c>
      <c r="I808" t="s">
        <v>377</v>
      </c>
      <c r="J808" t="s">
        <v>377</v>
      </c>
      <c r="K808" t="s">
        <v>378</v>
      </c>
      <c r="L808" t="s">
        <v>25</v>
      </c>
      <c r="M808">
        <v>-13383</v>
      </c>
      <c r="N808">
        <v>-13383</v>
      </c>
      <c r="O808">
        <v>-13383</v>
      </c>
      <c r="P808">
        <v>-13383</v>
      </c>
      <c r="Q808">
        <v>-13383</v>
      </c>
      <c r="R808">
        <v>-13383</v>
      </c>
      <c r="S808">
        <v>-13383</v>
      </c>
      <c r="T808">
        <v>-13383</v>
      </c>
      <c r="U808">
        <v>-13383</v>
      </c>
      <c r="V808">
        <v>-13383</v>
      </c>
      <c r="W808">
        <v>-13383</v>
      </c>
      <c r="X808">
        <v>-13383</v>
      </c>
      <c r="Y808">
        <v>-160596</v>
      </c>
      <c r="Z808">
        <f t="shared" si="26"/>
        <v>0</v>
      </c>
      <c r="AA808">
        <f t="shared" si="27"/>
        <v>-120447</v>
      </c>
    </row>
    <row r="809" spans="1:27" x14ac:dyDescent="0.35">
      <c r="A809" t="s">
        <v>370</v>
      </c>
      <c r="B809" t="s">
        <v>371</v>
      </c>
      <c r="C809">
        <v>512108</v>
      </c>
      <c r="D809" t="s">
        <v>389</v>
      </c>
      <c r="E809" t="s">
        <v>7</v>
      </c>
      <c r="F809" t="s">
        <v>105</v>
      </c>
      <c r="G809">
        <v>2024</v>
      </c>
      <c r="H809" t="s">
        <v>22</v>
      </c>
      <c r="I809" t="s">
        <v>377</v>
      </c>
      <c r="J809" t="s">
        <v>377</v>
      </c>
      <c r="K809" t="s">
        <v>378</v>
      </c>
      <c r="L809" t="s">
        <v>25</v>
      </c>
      <c r="M809">
        <v>-12990</v>
      </c>
      <c r="N809">
        <v>-12990</v>
      </c>
      <c r="O809">
        <v>-12990</v>
      </c>
      <c r="P809">
        <v>-12990</v>
      </c>
      <c r="Q809">
        <v>-12990</v>
      </c>
      <c r="R809">
        <v>-12990</v>
      </c>
      <c r="S809">
        <v>-12990</v>
      </c>
      <c r="T809">
        <v>-12990</v>
      </c>
      <c r="U809">
        <v>-12990</v>
      </c>
      <c r="V809">
        <v>-12990</v>
      </c>
      <c r="W809">
        <v>-12990</v>
      </c>
      <c r="X809">
        <v>-12990</v>
      </c>
      <c r="Y809">
        <v>-155885</v>
      </c>
      <c r="Z809">
        <f t="shared" si="26"/>
        <v>0</v>
      </c>
      <c r="AA809">
        <f t="shared" si="27"/>
        <v>-116913.75</v>
      </c>
    </row>
    <row r="810" spans="1:27" x14ac:dyDescent="0.35">
      <c r="A810" t="s">
        <v>370</v>
      </c>
      <c r="B810" t="s">
        <v>371</v>
      </c>
      <c r="C810">
        <v>502017</v>
      </c>
      <c r="D810" t="s">
        <v>381</v>
      </c>
      <c r="E810" t="s">
        <v>7</v>
      </c>
      <c r="F810" t="s">
        <v>105</v>
      </c>
      <c r="G810">
        <v>2025</v>
      </c>
      <c r="H810" t="s">
        <v>22</v>
      </c>
      <c r="I810" t="s">
        <v>385</v>
      </c>
      <c r="J810" t="s">
        <v>386</v>
      </c>
      <c r="K810" t="s">
        <v>378</v>
      </c>
      <c r="L810" t="s">
        <v>25</v>
      </c>
      <c r="M810">
        <v>-12950</v>
      </c>
      <c r="N810">
        <v>-12950</v>
      </c>
      <c r="O810">
        <v>-12950</v>
      </c>
      <c r="P810">
        <v>-12950</v>
      </c>
      <c r="Q810">
        <v>-12950</v>
      </c>
      <c r="R810">
        <v>-12950</v>
      </c>
      <c r="S810">
        <v>-12950</v>
      </c>
      <c r="T810">
        <v>-12950</v>
      </c>
      <c r="U810">
        <v>-12950</v>
      </c>
      <c r="V810">
        <v>-12950</v>
      </c>
      <c r="W810">
        <v>-12950</v>
      </c>
      <c r="X810">
        <v>-12950</v>
      </c>
      <c r="Y810">
        <v>-155403</v>
      </c>
      <c r="Z810">
        <f t="shared" ref="Z810:Z873" si="28">$Y810*IF($E810="Fixed",0.75,1)*IF(LEFT($F810,4)="0311",1,IF(LEFT($F810,4)="0301",0.403176412,0))</f>
        <v>0</v>
      </c>
      <c r="AA810">
        <f t="shared" ref="AA810:AA873" si="29">$Y810*IF($E810="Fixed",0.75,1)*IF(LEFT($F810,4)="0311",0,IF(LEFT($F810,4)="0301",1-0.403176412,1))</f>
        <v>-116552.25</v>
      </c>
    </row>
    <row r="811" spans="1:27" x14ac:dyDescent="0.35">
      <c r="A811" t="s">
        <v>370</v>
      </c>
      <c r="B811" t="s">
        <v>371</v>
      </c>
      <c r="C811">
        <v>502017</v>
      </c>
      <c r="D811" t="s">
        <v>381</v>
      </c>
      <c r="E811" t="s">
        <v>7</v>
      </c>
      <c r="F811" t="s">
        <v>105</v>
      </c>
      <c r="G811">
        <v>2026</v>
      </c>
      <c r="H811" t="s">
        <v>22</v>
      </c>
      <c r="I811" t="s">
        <v>385</v>
      </c>
      <c r="J811" t="s">
        <v>386</v>
      </c>
      <c r="K811" t="s">
        <v>378</v>
      </c>
      <c r="L811" t="s">
        <v>25</v>
      </c>
      <c r="M811">
        <v>-12950</v>
      </c>
      <c r="N811">
        <v>-12950</v>
      </c>
      <c r="O811">
        <v>-12950</v>
      </c>
      <c r="P811">
        <v>-12950</v>
      </c>
      <c r="Q811">
        <v>-12950</v>
      </c>
      <c r="R811">
        <v>-12950</v>
      </c>
      <c r="S811">
        <v>-12950</v>
      </c>
      <c r="T811">
        <v>-12950</v>
      </c>
      <c r="U811">
        <v>-12950</v>
      </c>
      <c r="V811">
        <v>-12950</v>
      </c>
      <c r="W811">
        <v>-12950</v>
      </c>
      <c r="X811">
        <v>-12950</v>
      </c>
      <c r="Y811">
        <v>-155403</v>
      </c>
      <c r="Z811">
        <f t="shared" si="28"/>
        <v>0</v>
      </c>
      <c r="AA811">
        <f t="shared" si="29"/>
        <v>-116552.25</v>
      </c>
    </row>
    <row r="812" spans="1:27" x14ac:dyDescent="0.35">
      <c r="A812" t="s">
        <v>370</v>
      </c>
      <c r="B812" t="s">
        <v>371</v>
      </c>
      <c r="C812">
        <v>502017</v>
      </c>
      <c r="D812" t="s">
        <v>381</v>
      </c>
      <c r="E812" t="s">
        <v>7</v>
      </c>
      <c r="F812" t="s">
        <v>105</v>
      </c>
      <c r="G812">
        <v>2027</v>
      </c>
      <c r="H812" t="s">
        <v>22</v>
      </c>
      <c r="I812" t="s">
        <v>385</v>
      </c>
      <c r="J812" t="s">
        <v>386</v>
      </c>
      <c r="K812" t="s">
        <v>378</v>
      </c>
      <c r="L812" t="s">
        <v>25</v>
      </c>
      <c r="M812">
        <v>-12950</v>
      </c>
      <c r="N812">
        <v>-12950</v>
      </c>
      <c r="O812">
        <v>-12950</v>
      </c>
      <c r="P812">
        <v>-12950</v>
      </c>
      <c r="Q812">
        <v>-12950</v>
      </c>
      <c r="R812">
        <v>-12950</v>
      </c>
      <c r="S812">
        <v>-12950</v>
      </c>
      <c r="T812">
        <v>-12950</v>
      </c>
      <c r="U812">
        <v>-12950</v>
      </c>
      <c r="V812">
        <v>-12950</v>
      </c>
      <c r="W812">
        <v>-12950</v>
      </c>
      <c r="X812">
        <v>-12950</v>
      </c>
      <c r="Y812">
        <v>-155403</v>
      </c>
      <c r="Z812">
        <f t="shared" si="28"/>
        <v>0</v>
      </c>
      <c r="AA812">
        <f t="shared" si="29"/>
        <v>-116552.25</v>
      </c>
    </row>
    <row r="813" spans="1:27" x14ac:dyDescent="0.35">
      <c r="A813" t="s">
        <v>370</v>
      </c>
      <c r="B813" t="s">
        <v>371</v>
      </c>
      <c r="C813">
        <v>502017</v>
      </c>
      <c r="D813" t="s">
        <v>381</v>
      </c>
      <c r="E813" t="s">
        <v>7</v>
      </c>
      <c r="F813" t="s">
        <v>105</v>
      </c>
      <c r="G813">
        <v>2028</v>
      </c>
      <c r="H813" t="s">
        <v>22</v>
      </c>
      <c r="I813" t="s">
        <v>385</v>
      </c>
      <c r="J813" t="s">
        <v>386</v>
      </c>
      <c r="K813" t="s">
        <v>378</v>
      </c>
      <c r="L813" t="s">
        <v>25</v>
      </c>
      <c r="M813">
        <v>-12950</v>
      </c>
      <c r="N813">
        <v>-12950</v>
      </c>
      <c r="O813">
        <v>-12950</v>
      </c>
      <c r="P813">
        <v>-12950</v>
      </c>
      <c r="Q813">
        <v>-12950</v>
      </c>
      <c r="R813">
        <v>-12950</v>
      </c>
      <c r="S813">
        <v>-12950</v>
      </c>
      <c r="T813">
        <v>-12950</v>
      </c>
      <c r="U813">
        <v>-12950</v>
      </c>
      <c r="V813">
        <v>-12950</v>
      </c>
      <c r="W813">
        <v>-12950</v>
      </c>
      <c r="X813">
        <v>-12950</v>
      </c>
      <c r="Y813">
        <v>-155403</v>
      </c>
      <c r="Z813">
        <f t="shared" si="28"/>
        <v>0</v>
      </c>
      <c r="AA813">
        <f t="shared" si="29"/>
        <v>-116552.25</v>
      </c>
    </row>
    <row r="814" spans="1:27" x14ac:dyDescent="0.35">
      <c r="A814" t="s">
        <v>370</v>
      </c>
      <c r="B814" t="s">
        <v>371</v>
      </c>
      <c r="C814">
        <v>502017</v>
      </c>
      <c r="D814" t="s">
        <v>381</v>
      </c>
      <c r="E814" t="s">
        <v>7</v>
      </c>
      <c r="F814" t="s">
        <v>105</v>
      </c>
      <c r="G814">
        <v>2029</v>
      </c>
      <c r="H814" t="s">
        <v>22</v>
      </c>
      <c r="I814" t="s">
        <v>385</v>
      </c>
      <c r="J814" t="s">
        <v>386</v>
      </c>
      <c r="K814" t="s">
        <v>378</v>
      </c>
      <c r="L814" t="s">
        <v>25</v>
      </c>
      <c r="M814">
        <v>-12950</v>
      </c>
      <c r="N814">
        <v>-12950</v>
      </c>
      <c r="O814">
        <v>-12950</v>
      </c>
      <c r="P814">
        <v>-12950</v>
      </c>
      <c r="Q814">
        <v>-12950</v>
      </c>
      <c r="R814">
        <v>-12950</v>
      </c>
      <c r="S814">
        <v>-12950</v>
      </c>
      <c r="T814">
        <v>-12950</v>
      </c>
      <c r="U814">
        <v>-12950</v>
      </c>
      <c r="V814">
        <v>-12950</v>
      </c>
      <c r="W814">
        <v>-12950</v>
      </c>
      <c r="X814">
        <v>-12950</v>
      </c>
      <c r="Y814">
        <v>-155403</v>
      </c>
      <c r="Z814">
        <f t="shared" si="28"/>
        <v>0</v>
      </c>
      <c r="AA814">
        <f t="shared" si="29"/>
        <v>-116552.25</v>
      </c>
    </row>
    <row r="815" spans="1:27" x14ac:dyDescent="0.35">
      <c r="A815" t="s">
        <v>370</v>
      </c>
      <c r="B815" t="s">
        <v>371</v>
      </c>
      <c r="C815">
        <v>502017</v>
      </c>
      <c r="D815" t="s">
        <v>381</v>
      </c>
      <c r="E815" t="s">
        <v>7</v>
      </c>
      <c r="F815" t="s">
        <v>105</v>
      </c>
      <c r="G815">
        <v>2030</v>
      </c>
      <c r="H815" t="s">
        <v>22</v>
      </c>
      <c r="I815" t="s">
        <v>385</v>
      </c>
      <c r="J815" t="s">
        <v>386</v>
      </c>
      <c r="K815" t="s">
        <v>378</v>
      </c>
      <c r="L815" t="s">
        <v>25</v>
      </c>
      <c r="M815">
        <v>-12950</v>
      </c>
      <c r="N815">
        <v>-12950</v>
      </c>
      <c r="O815">
        <v>-12950</v>
      </c>
      <c r="P815">
        <v>-12950</v>
      </c>
      <c r="Q815">
        <v>-12950</v>
      </c>
      <c r="R815">
        <v>-12950</v>
      </c>
      <c r="S815">
        <v>-12950</v>
      </c>
      <c r="T815">
        <v>-12950</v>
      </c>
      <c r="U815">
        <v>-12950</v>
      </c>
      <c r="V815">
        <v>-12950</v>
      </c>
      <c r="W815">
        <v>-12950</v>
      </c>
      <c r="X815">
        <v>-12950</v>
      </c>
      <c r="Y815">
        <v>-155403</v>
      </c>
      <c r="Z815">
        <f t="shared" si="28"/>
        <v>0</v>
      </c>
      <c r="AA815">
        <f t="shared" si="29"/>
        <v>-116552.25</v>
      </c>
    </row>
    <row r="816" spans="1:27" x14ac:dyDescent="0.35">
      <c r="A816" t="s">
        <v>370</v>
      </c>
      <c r="B816" t="s">
        <v>371</v>
      </c>
      <c r="C816">
        <v>512108</v>
      </c>
      <c r="D816" t="s">
        <v>389</v>
      </c>
      <c r="E816" t="s">
        <v>7</v>
      </c>
      <c r="F816" t="s">
        <v>105</v>
      </c>
      <c r="G816">
        <v>2023</v>
      </c>
      <c r="H816" t="s">
        <v>22</v>
      </c>
      <c r="I816" t="s">
        <v>377</v>
      </c>
      <c r="J816" t="s">
        <v>377</v>
      </c>
      <c r="K816" t="s">
        <v>378</v>
      </c>
      <c r="L816" t="s">
        <v>25</v>
      </c>
      <c r="M816">
        <v>-12738</v>
      </c>
      <c r="N816">
        <v>-12738</v>
      </c>
      <c r="O816">
        <v>-12738</v>
      </c>
      <c r="P816">
        <v>-12738</v>
      </c>
      <c r="Q816">
        <v>-12738</v>
      </c>
      <c r="R816">
        <v>-12738</v>
      </c>
      <c r="S816">
        <v>-12738</v>
      </c>
      <c r="T816">
        <v>-12738</v>
      </c>
      <c r="U816">
        <v>-12738</v>
      </c>
      <c r="V816">
        <v>-12738</v>
      </c>
      <c r="W816">
        <v>-12738</v>
      </c>
      <c r="X816">
        <v>-12738</v>
      </c>
      <c r="Y816">
        <v>-152862</v>
      </c>
      <c r="Z816">
        <f t="shared" si="28"/>
        <v>0</v>
      </c>
      <c r="AA816">
        <f t="shared" si="29"/>
        <v>-114646.5</v>
      </c>
    </row>
    <row r="817" spans="1:27" x14ac:dyDescent="0.35">
      <c r="A817" t="s">
        <v>370</v>
      </c>
      <c r="B817" t="s">
        <v>371</v>
      </c>
      <c r="C817">
        <v>512108</v>
      </c>
      <c r="D817" t="s">
        <v>389</v>
      </c>
      <c r="E817" t="s">
        <v>7</v>
      </c>
      <c r="F817" t="s">
        <v>105</v>
      </c>
      <c r="G817">
        <v>2022</v>
      </c>
      <c r="H817" t="s">
        <v>22</v>
      </c>
      <c r="I817" t="s">
        <v>377</v>
      </c>
      <c r="J817" t="s">
        <v>377</v>
      </c>
      <c r="K817" t="s">
        <v>378</v>
      </c>
      <c r="L817" t="s">
        <v>25</v>
      </c>
      <c r="M817">
        <v>-12489</v>
      </c>
      <c r="N817">
        <v>-12489</v>
      </c>
      <c r="O817">
        <v>-12489</v>
      </c>
      <c r="P817">
        <v>-12489</v>
      </c>
      <c r="Q817">
        <v>-12489</v>
      </c>
      <c r="R817">
        <v>-12489</v>
      </c>
      <c r="S817">
        <v>-12489</v>
      </c>
      <c r="T817">
        <v>-12489</v>
      </c>
      <c r="U817">
        <v>-12489</v>
      </c>
      <c r="V817">
        <v>-12489</v>
      </c>
      <c r="W817">
        <v>-12489</v>
      </c>
      <c r="X817">
        <v>-12489</v>
      </c>
      <c r="Y817">
        <v>-149862</v>
      </c>
      <c r="Z817">
        <f t="shared" si="28"/>
        <v>0</v>
      </c>
      <c r="AA817">
        <f t="shared" si="29"/>
        <v>-112396.5</v>
      </c>
    </row>
    <row r="818" spans="1:27" x14ac:dyDescent="0.35">
      <c r="A818" t="s">
        <v>370</v>
      </c>
      <c r="B818" t="s">
        <v>371</v>
      </c>
      <c r="C818">
        <v>502017</v>
      </c>
      <c r="D818" t="s">
        <v>381</v>
      </c>
      <c r="E818" t="s">
        <v>7</v>
      </c>
      <c r="F818" t="s">
        <v>105</v>
      </c>
      <c r="G818">
        <v>2024</v>
      </c>
      <c r="H818" t="s">
        <v>22</v>
      </c>
      <c r="I818" t="s">
        <v>385</v>
      </c>
      <c r="J818" t="s">
        <v>386</v>
      </c>
      <c r="K818" t="s">
        <v>378</v>
      </c>
      <c r="L818" t="s">
        <v>25</v>
      </c>
      <c r="M818">
        <v>-12336</v>
      </c>
      <c r="N818">
        <v>-12336</v>
      </c>
      <c r="O818">
        <v>-12336</v>
      </c>
      <c r="P818">
        <v>-12336</v>
      </c>
      <c r="Q818">
        <v>-12336</v>
      </c>
      <c r="R818">
        <v>-12336</v>
      </c>
      <c r="S818">
        <v>-12336</v>
      </c>
      <c r="T818">
        <v>-12336</v>
      </c>
      <c r="U818">
        <v>-12336</v>
      </c>
      <c r="V818">
        <v>-12336</v>
      </c>
      <c r="W818">
        <v>-12336</v>
      </c>
      <c r="X818">
        <v>-12336</v>
      </c>
      <c r="Y818">
        <v>-148036</v>
      </c>
      <c r="Z818">
        <f t="shared" si="28"/>
        <v>0</v>
      </c>
      <c r="AA818">
        <f t="shared" si="29"/>
        <v>-111027</v>
      </c>
    </row>
    <row r="819" spans="1:27" x14ac:dyDescent="0.35">
      <c r="A819" t="s">
        <v>370</v>
      </c>
      <c r="B819" t="s">
        <v>371</v>
      </c>
      <c r="C819">
        <v>512108</v>
      </c>
      <c r="D819" t="s">
        <v>389</v>
      </c>
      <c r="E819" t="s">
        <v>7</v>
      </c>
      <c r="F819" t="s">
        <v>105</v>
      </c>
      <c r="G819">
        <v>2021</v>
      </c>
      <c r="H819" t="s">
        <v>22</v>
      </c>
      <c r="I819" t="s">
        <v>377</v>
      </c>
      <c r="J819" t="s">
        <v>377</v>
      </c>
      <c r="K819" t="s">
        <v>378</v>
      </c>
      <c r="L819" t="s">
        <v>25</v>
      </c>
      <c r="M819">
        <v>-12244</v>
      </c>
      <c r="N819">
        <v>-12244</v>
      </c>
      <c r="O819">
        <v>-12244</v>
      </c>
      <c r="P819">
        <v>-12244</v>
      </c>
      <c r="Q819">
        <v>-12244</v>
      </c>
      <c r="R819">
        <v>-12244</v>
      </c>
      <c r="S819">
        <v>-12244</v>
      </c>
      <c r="T819">
        <v>-12244</v>
      </c>
      <c r="U819">
        <v>-12244</v>
      </c>
      <c r="V819">
        <v>-12244</v>
      </c>
      <c r="W819">
        <v>-12244</v>
      </c>
      <c r="X819">
        <v>-12244</v>
      </c>
      <c r="Y819">
        <v>-146932</v>
      </c>
      <c r="Z819">
        <f t="shared" si="28"/>
        <v>0</v>
      </c>
      <c r="AA819">
        <f t="shared" si="29"/>
        <v>-110199</v>
      </c>
    </row>
    <row r="820" spans="1:27" x14ac:dyDescent="0.35">
      <c r="A820" t="s">
        <v>370</v>
      </c>
      <c r="B820" t="s">
        <v>371</v>
      </c>
      <c r="C820">
        <v>502013</v>
      </c>
      <c r="D820" t="s">
        <v>376</v>
      </c>
      <c r="E820" t="s">
        <v>7</v>
      </c>
      <c r="F820" t="s">
        <v>366</v>
      </c>
      <c r="G820">
        <v>2030</v>
      </c>
      <c r="H820" t="s">
        <v>365</v>
      </c>
      <c r="I820" t="s">
        <v>373</v>
      </c>
      <c r="J820" t="s">
        <v>374</v>
      </c>
      <c r="K820" t="s">
        <v>375</v>
      </c>
      <c r="L820" t="s">
        <v>25</v>
      </c>
      <c r="M820">
        <v>-12102</v>
      </c>
      <c r="N820">
        <v>-12102</v>
      </c>
      <c r="O820">
        <v>-12102</v>
      </c>
      <c r="P820">
        <v>-12102</v>
      </c>
      <c r="Q820">
        <v>-12102</v>
      </c>
      <c r="R820">
        <v>-12102</v>
      </c>
      <c r="S820">
        <v>-12102</v>
      </c>
      <c r="T820">
        <v>-12102</v>
      </c>
      <c r="U820">
        <v>-12102</v>
      </c>
      <c r="V820">
        <v>-12102</v>
      </c>
      <c r="W820">
        <v>-12102</v>
      </c>
      <c r="X820">
        <v>-12108</v>
      </c>
      <c r="Y820">
        <v>-145236</v>
      </c>
      <c r="Z820">
        <f t="shared" si="28"/>
        <v>-43916.797029923997</v>
      </c>
      <c r="AA820">
        <f t="shared" si="29"/>
        <v>-65010.202970076003</v>
      </c>
    </row>
    <row r="821" spans="1:27" x14ac:dyDescent="0.35">
      <c r="A821" t="s">
        <v>370</v>
      </c>
      <c r="B821" t="s">
        <v>371</v>
      </c>
      <c r="C821">
        <v>502013</v>
      </c>
      <c r="D821" t="s">
        <v>376</v>
      </c>
      <c r="E821" t="s">
        <v>7</v>
      </c>
      <c r="F821" t="s">
        <v>366</v>
      </c>
      <c r="G821">
        <v>2029</v>
      </c>
      <c r="H821" t="s">
        <v>365</v>
      </c>
      <c r="I821" t="s">
        <v>373</v>
      </c>
      <c r="J821" t="s">
        <v>374</v>
      </c>
      <c r="K821" t="s">
        <v>375</v>
      </c>
      <c r="L821" t="s">
        <v>25</v>
      </c>
      <c r="M821">
        <v>-11750</v>
      </c>
      <c r="N821">
        <v>-11750</v>
      </c>
      <c r="O821">
        <v>-11750</v>
      </c>
      <c r="P821">
        <v>-11750</v>
      </c>
      <c r="Q821">
        <v>-11750</v>
      </c>
      <c r="R821">
        <v>-11750</v>
      </c>
      <c r="S821">
        <v>-11750</v>
      </c>
      <c r="T821">
        <v>-11750</v>
      </c>
      <c r="U821">
        <v>-11750</v>
      </c>
      <c r="V821">
        <v>-11750</v>
      </c>
      <c r="W821">
        <v>-11750</v>
      </c>
      <c r="X821">
        <v>-11755</v>
      </c>
      <c r="Y821">
        <v>-141001</v>
      </c>
      <c r="Z821">
        <f t="shared" si="28"/>
        <v>-42636.207951308999</v>
      </c>
      <c r="AA821">
        <f t="shared" si="29"/>
        <v>-63114.542048691001</v>
      </c>
    </row>
    <row r="822" spans="1:27" x14ac:dyDescent="0.35">
      <c r="A822" t="s">
        <v>370</v>
      </c>
      <c r="B822" t="s">
        <v>371</v>
      </c>
      <c r="C822">
        <v>502013</v>
      </c>
      <c r="D822" t="s">
        <v>376</v>
      </c>
      <c r="E822" t="s">
        <v>7</v>
      </c>
      <c r="F822" t="s">
        <v>366</v>
      </c>
      <c r="G822">
        <v>2028</v>
      </c>
      <c r="H822" t="s">
        <v>365</v>
      </c>
      <c r="I822" t="s">
        <v>373</v>
      </c>
      <c r="J822" t="s">
        <v>374</v>
      </c>
      <c r="K822" t="s">
        <v>375</v>
      </c>
      <c r="L822" t="s">
        <v>25</v>
      </c>
      <c r="M822">
        <v>-11407</v>
      </c>
      <c r="N822">
        <v>-11407</v>
      </c>
      <c r="O822">
        <v>-11407</v>
      </c>
      <c r="P822">
        <v>-11407</v>
      </c>
      <c r="Q822">
        <v>-11407</v>
      </c>
      <c r="R822">
        <v>-11407</v>
      </c>
      <c r="S822">
        <v>-11407</v>
      </c>
      <c r="T822">
        <v>-11407</v>
      </c>
      <c r="U822">
        <v>-11407</v>
      </c>
      <c r="V822">
        <v>-11407</v>
      </c>
      <c r="W822">
        <v>-11407</v>
      </c>
      <c r="X822">
        <v>-11413</v>
      </c>
      <c r="Y822">
        <v>-136892</v>
      </c>
      <c r="Z822">
        <f t="shared" si="28"/>
        <v>-41393.719043628</v>
      </c>
      <c r="AA822">
        <f t="shared" si="29"/>
        <v>-61275.280956372</v>
      </c>
    </row>
    <row r="823" spans="1:27" x14ac:dyDescent="0.35">
      <c r="A823" t="s">
        <v>370</v>
      </c>
      <c r="B823" t="s">
        <v>371</v>
      </c>
      <c r="C823">
        <v>502013</v>
      </c>
      <c r="D823" t="s">
        <v>376</v>
      </c>
      <c r="E823" t="s">
        <v>7</v>
      </c>
      <c r="F823" t="s">
        <v>366</v>
      </c>
      <c r="G823">
        <v>2027</v>
      </c>
      <c r="H823" t="s">
        <v>365</v>
      </c>
      <c r="I823" t="s">
        <v>373</v>
      </c>
      <c r="J823" t="s">
        <v>374</v>
      </c>
      <c r="K823" t="s">
        <v>375</v>
      </c>
      <c r="L823" t="s">
        <v>25</v>
      </c>
      <c r="M823">
        <v>-11075</v>
      </c>
      <c r="N823">
        <v>-11075</v>
      </c>
      <c r="O823">
        <v>-11075</v>
      </c>
      <c r="P823">
        <v>-11075</v>
      </c>
      <c r="Q823">
        <v>-11075</v>
      </c>
      <c r="R823">
        <v>-11075</v>
      </c>
      <c r="S823">
        <v>-11075</v>
      </c>
      <c r="T823">
        <v>-11075</v>
      </c>
      <c r="U823">
        <v>-11075</v>
      </c>
      <c r="V823">
        <v>-11075</v>
      </c>
      <c r="W823">
        <v>-11075</v>
      </c>
      <c r="X823">
        <v>-11081</v>
      </c>
      <c r="Y823">
        <v>-132908</v>
      </c>
      <c r="Z823">
        <f t="shared" si="28"/>
        <v>-40189.027924572001</v>
      </c>
      <c r="AA823">
        <f t="shared" si="29"/>
        <v>-59491.972075427999</v>
      </c>
    </row>
    <row r="824" spans="1:27" x14ac:dyDescent="0.35">
      <c r="A824" t="s">
        <v>370</v>
      </c>
      <c r="B824" t="s">
        <v>371</v>
      </c>
      <c r="C824">
        <v>512107</v>
      </c>
      <c r="D824" t="s">
        <v>372</v>
      </c>
      <c r="E824" t="s">
        <v>7</v>
      </c>
      <c r="F824" t="s">
        <v>105</v>
      </c>
      <c r="G824">
        <v>2021</v>
      </c>
      <c r="H824" t="s">
        <v>22</v>
      </c>
      <c r="I824" t="s">
        <v>385</v>
      </c>
      <c r="J824" t="s">
        <v>386</v>
      </c>
      <c r="K824" t="s">
        <v>378</v>
      </c>
      <c r="L824" t="s">
        <v>25</v>
      </c>
      <c r="M824">
        <v>-11012</v>
      </c>
      <c r="N824">
        <v>-11012</v>
      </c>
      <c r="O824">
        <v>-11012</v>
      </c>
      <c r="P824">
        <v>-11012</v>
      </c>
      <c r="Q824">
        <v>-11012</v>
      </c>
      <c r="R824">
        <v>-11012</v>
      </c>
      <c r="S824">
        <v>-19967</v>
      </c>
      <c r="T824">
        <v>-19967</v>
      </c>
      <c r="U824">
        <v>-19967</v>
      </c>
      <c r="V824">
        <v>-19967</v>
      </c>
      <c r="W824">
        <v>-19967</v>
      </c>
      <c r="X824">
        <v>-19967</v>
      </c>
      <c r="Y824">
        <v>-185876</v>
      </c>
      <c r="Z824">
        <f t="shared" si="28"/>
        <v>0</v>
      </c>
      <c r="AA824">
        <f t="shared" si="29"/>
        <v>-139407</v>
      </c>
    </row>
    <row r="825" spans="1:27" x14ac:dyDescent="0.35">
      <c r="A825" t="s">
        <v>370</v>
      </c>
      <c r="B825" t="s">
        <v>371</v>
      </c>
      <c r="C825">
        <v>502017</v>
      </c>
      <c r="D825" t="s">
        <v>381</v>
      </c>
      <c r="E825" t="s">
        <v>7</v>
      </c>
      <c r="F825" t="s">
        <v>21</v>
      </c>
      <c r="G825">
        <v>2025</v>
      </c>
      <c r="H825" t="s">
        <v>22</v>
      </c>
      <c r="I825" t="s">
        <v>387</v>
      </c>
      <c r="J825" t="s">
        <v>388</v>
      </c>
      <c r="K825" t="s">
        <v>378</v>
      </c>
      <c r="L825" t="s">
        <v>25</v>
      </c>
      <c r="M825">
        <v>-10797</v>
      </c>
      <c r="N825">
        <v>-10797</v>
      </c>
      <c r="O825">
        <v>-10797</v>
      </c>
      <c r="P825">
        <v>-10797</v>
      </c>
      <c r="Q825">
        <v>-10797</v>
      </c>
      <c r="R825">
        <v>-10797</v>
      </c>
      <c r="S825">
        <v>-10797</v>
      </c>
      <c r="T825">
        <v>-10797</v>
      </c>
      <c r="U825">
        <v>-10797</v>
      </c>
      <c r="V825">
        <v>-10797</v>
      </c>
      <c r="W825">
        <v>-10797</v>
      </c>
      <c r="X825">
        <v>-10797</v>
      </c>
      <c r="Y825">
        <v>-129564</v>
      </c>
      <c r="Z825">
        <f t="shared" si="28"/>
        <v>-97173</v>
      </c>
      <c r="AA825">
        <f t="shared" si="29"/>
        <v>0</v>
      </c>
    </row>
    <row r="826" spans="1:27" x14ac:dyDescent="0.35">
      <c r="A826" t="s">
        <v>370</v>
      </c>
      <c r="B826" t="s">
        <v>371</v>
      </c>
      <c r="C826">
        <v>502017</v>
      </c>
      <c r="D826" t="s">
        <v>381</v>
      </c>
      <c r="E826" t="s">
        <v>7</v>
      </c>
      <c r="F826" t="s">
        <v>21</v>
      </c>
      <c r="G826">
        <v>2026</v>
      </c>
      <c r="H826" t="s">
        <v>22</v>
      </c>
      <c r="I826" t="s">
        <v>387</v>
      </c>
      <c r="J826" t="s">
        <v>388</v>
      </c>
      <c r="K826" t="s">
        <v>378</v>
      </c>
      <c r="L826" t="s">
        <v>25</v>
      </c>
      <c r="M826">
        <v>-10797</v>
      </c>
      <c r="N826">
        <v>-10797</v>
      </c>
      <c r="O826">
        <v>-10797</v>
      </c>
      <c r="P826">
        <v>-10797</v>
      </c>
      <c r="Q826">
        <v>-10797</v>
      </c>
      <c r="R826">
        <v>-10797</v>
      </c>
      <c r="S826">
        <v>-10797</v>
      </c>
      <c r="T826">
        <v>-10797</v>
      </c>
      <c r="U826">
        <v>-10797</v>
      </c>
      <c r="V826">
        <v>-10797</v>
      </c>
      <c r="W826">
        <v>-10797</v>
      </c>
      <c r="X826">
        <v>-10797</v>
      </c>
      <c r="Y826">
        <v>-129564</v>
      </c>
      <c r="Z826">
        <f t="shared" si="28"/>
        <v>-97173</v>
      </c>
      <c r="AA826">
        <f t="shared" si="29"/>
        <v>0</v>
      </c>
    </row>
    <row r="827" spans="1:27" x14ac:dyDescent="0.35">
      <c r="A827" t="s">
        <v>370</v>
      </c>
      <c r="B827" t="s">
        <v>371</v>
      </c>
      <c r="C827">
        <v>502017</v>
      </c>
      <c r="D827" t="s">
        <v>381</v>
      </c>
      <c r="E827" t="s">
        <v>7</v>
      </c>
      <c r="F827" t="s">
        <v>21</v>
      </c>
      <c r="G827">
        <v>2027</v>
      </c>
      <c r="H827" t="s">
        <v>22</v>
      </c>
      <c r="I827" t="s">
        <v>387</v>
      </c>
      <c r="J827" t="s">
        <v>388</v>
      </c>
      <c r="K827" t="s">
        <v>378</v>
      </c>
      <c r="L827" t="s">
        <v>25</v>
      </c>
      <c r="M827">
        <v>-10797</v>
      </c>
      <c r="N827">
        <v>-10797</v>
      </c>
      <c r="O827">
        <v>-10797</v>
      </c>
      <c r="P827">
        <v>-10797</v>
      </c>
      <c r="Q827">
        <v>-10797</v>
      </c>
      <c r="R827">
        <v>-10797</v>
      </c>
      <c r="S827">
        <v>-10797</v>
      </c>
      <c r="T827">
        <v>-10797</v>
      </c>
      <c r="U827">
        <v>-10797</v>
      </c>
      <c r="V827">
        <v>-10797</v>
      </c>
      <c r="W827">
        <v>-10797</v>
      </c>
      <c r="X827">
        <v>-10797</v>
      </c>
      <c r="Y827">
        <v>-129564</v>
      </c>
      <c r="Z827">
        <f t="shared" si="28"/>
        <v>-97173</v>
      </c>
      <c r="AA827">
        <f t="shared" si="29"/>
        <v>0</v>
      </c>
    </row>
    <row r="828" spans="1:27" x14ac:dyDescent="0.35">
      <c r="A828" t="s">
        <v>370</v>
      </c>
      <c r="B828" t="s">
        <v>371</v>
      </c>
      <c r="C828">
        <v>502017</v>
      </c>
      <c r="D828" t="s">
        <v>381</v>
      </c>
      <c r="E828" t="s">
        <v>7</v>
      </c>
      <c r="F828" t="s">
        <v>21</v>
      </c>
      <c r="G828">
        <v>2028</v>
      </c>
      <c r="H828" t="s">
        <v>22</v>
      </c>
      <c r="I828" t="s">
        <v>387</v>
      </c>
      <c r="J828" t="s">
        <v>388</v>
      </c>
      <c r="K828" t="s">
        <v>378</v>
      </c>
      <c r="L828" t="s">
        <v>25</v>
      </c>
      <c r="M828">
        <v>-10797</v>
      </c>
      <c r="N828">
        <v>-10797</v>
      </c>
      <c r="O828">
        <v>-10797</v>
      </c>
      <c r="P828">
        <v>-10797</v>
      </c>
      <c r="Q828">
        <v>-10797</v>
      </c>
      <c r="R828">
        <v>-10797</v>
      </c>
      <c r="S828">
        <v>-10797</v>
      </c>
      <c r="T828">
        <v>-10797</v>
      </c>
      <c r="U828">
        <v>-10797</v>
      </c>
      <c r="V828">
        <v>-10797</v>
      </c>
      <c r="W828">
        <v>-10797</v>
      </c>
      <c r="X828">
        <v>-10797</v>
      </c>
      <c r="Y828">
        <v>-129564</v>
      </c>
      <c r="Z828">
        <f t="shared" si="28"/>
        <v>-97173</v>
      </c>
      <c r="AA828">
        <f t="shared" si="29"/>
        <v>0</v>
      </c>
    </row>
    <row r="829" spans="1:27" x14ac:dyDescent="0.35">
      <c r="A829" t="s">
        <v>370</v>
      </c>
      <c r="B829" t="s">
        <v>371</v>
      </c>
      <c r="C829">
        <v>502017</v>
      </c>
      <c r="D829" t="s">
        <v>381</v>
      </c>
      <c r="E829" t="s">
        <v>7</v>
      </c>
      <c r="F829" t="s">
        <v>21</v>
      </c>
      <c r="G829">
        <v>2029</v>
      </c>
      <c r="H829" t="s">
        <v>22</v>
      </c>
      <c r="I829" t="s">
        <v>387</v>
      </c>
      <c r="J829" t="s">
        <v>388</v>
      </c>
      <c r="K829" t="s">
        <v>378</v>
      </c>
      <c r="L829" t="s">
        <v>25</v>
      </c>
      <c r="M829">
        <v>-10797</v>
      </c>
      <c r="N829">
        <v>-10797</v>
      </c>
      <c r="O829">
        <v>-10797</v>
      </c>
      <c r="P829">
        <v>-10797</v>
      </c>
      <c r="Q829">
        <v>-10797</v>
      </c>
      <c r="R829">
        <v>-10797</v>
      </c>
      <c r="S829">
        <v>-10797</v>
      </c>
      <c r="T829">
        <v>-10797</v>
      </c>
      <c r="U829">
        <v>-10797</v>
      </c>
      <c r="V829">
        <v>-10797</v>
      </c>
      <c r="W829">
        <v>-10797</v>
      </c>
      <c r="X829">
        <v>-10797</v>
      </c>
      <c r="Y829">
        <v>-129564</v>
      </c>
      <c r="Z829">
        <f t="shared" si="28"/>
        <v>-97173</v>
      </c>
      <c r="AA829">
        <f t="shared" si="29"/>
        <v>0</v>
      </c>
    </row>
    <row r="830" spans="1:27" x14ac:dyDescent="0.35">
      <c r="A830" t="s">
        <v>370</v>
      </c>
      <c r="B830" t="s">
        <v>371</v>
      </c>
      <c r="C830">
        <v>502017</v>
      </c>
      <c r="D830" t="s">
        <v>381</v>
      </c>
      <c r="E830" t="s">
        <v>7</v>
      </c>
      <c r="F830" t="s">
        <v>21</v>
      </c>
      <c r="G830">
        <v>2030</v>
      </c>
      <c r="H830" t="s">
        <v>22</v>
      </c>
      <c r="I830" t="s">
        <v>387</v>
      </c>
      <c r="J830" t="s">
        <v>388</v>
      </c>
      <c r="K830" t="s">
        <v>378</v>
      </c>
      <c r="L830" t="s">
        <v>25</v>
      </c>
      <c r="M830">
        <v>-10797</v>
      </c>
      <c r="N830">
        <v>-10797</v>
      </c>
      <c r="O830">
        <v>-10797</v>
      </c>
      <c r="P830">
        <v>-10797</v>
      </c>
      <c r="Q830">
        <v>-10797</v>
      </c>
      <c r="R830">
        <v>-10797</v>
      </c>
      <c r="S830">
        <v>-10797</v>
      </c>
      <c r="T830">
        <v>-10797</v>
      </c>
      <c r="U830">
        <v>-10797</v>
      </c>
      <c r="V830">
        <v>-10797</v>
      </c>
      <c r="W830">
        <v>-10797</v>
      </c>
      <c r="X830">
        <v>-10797</v>
      </c>
      <c r="Y830">
        <v>-129564</v>
      </c>
      <c r="Z830">
        <f t="shared" si="28"/>
        <v>-97173</v>
      </c>
      <c r="AA830">
        <f t="shared" si="29"/>
        <v>0</v>
      </c>
    </row>
    <row r="831" spans="1:27" x14ac:dyDescent="0.35">
      <c r="A831" t="s">
        <v>370</v>
      </c>
      <c r="B831" t="s">
        <v>371</v>
      </c>
      <c r="C831">
        <v>502013</v>
      </c>
      <c r="D831" t="s">
        <v>376</v>
      </c>
      <c r="E831" t="s">
        <v>7</v>
      </c>
      <c r="F831" t="s">
        <v>366</v>
      </c>
      <c r="G831">
        <v>2026</v>
      </c>
      <c r="H831" t="s">
        <v>365</v>
      </c>
      <c r="I831" t="s">
        <v>373</v>
      </c>
      <c r="J831" t="s">
        <v>374</v>
      </c>
      <c r="K831" t="s">
        <v>375</v>
      </c>
      <c r="L831" t="s">
        <v>25</v>
      </c>
      <c r="M831">
        <v>-10753</v>
      </c>
      <c r="N831">
        <v>-10753</v>
      </c>
      <c r="O831">
        <v>-10753</v>
      </c>
      <c r="P831">
        <v>-10753</v>
      </c>
      <c r="Q831">
        <v>-10753</v>
      </c>
      <c r="R831">
        <v>-10753</v>
      </c>
      <c r="S831">
        <v>-10753</v>
      </c>
      <c r="T831">
        <v>-10753</v>
      </c>
      <c r="U831">
        <v>-10753</v>
      </c>
      <c r="V831">
        <v>-10753</v>
      </c>
      <c r="W831">
        <v>-10753</v>
      </c>
      <c r="X831">
        <v>-10758</v>
      </c>
      <c r="Y831">
        <v>-129037</v>
      </c>
      <c r="Z831">
        <f t="shared" si="28"/>
        <v>-39018.506006432995</v>
      </c>
      <c r="AA831">
        <f t="shared" si="29"/>
        <v>-57759.243993567005</v>
      </c>
    </row>
    <row r="832" spans="1:27" x14ac:dyDescent="0.35">
      <c r="A832" t="s">
        <v>370</v>
      </c>
      <c r="B832" t="s">
        <v>371</v>
      </c>
      <c r="C832">
        <v>502013</v>
      </c>
      <c r="D832" t="s">
        <v>376</v>
      </c>
      <c r="E832" t="s">
        <v>7</v>
      </c>
      <c r="F832" t="s">
        <v>366</v>
      </c>
      <c r="G832">
        <v>2025</v>
      </c>
      <c r="H832" t="s">
        <v>365</v>
      </c>
      <c r="I832" t="s">
        <v>373</v>
      </c>
      <c r="J832" t="s">
        <v>374</v>
      </c>
      <c r="K832" t="s">
        <v>375</v>
      </c>
      <c r="L832" t="s">
        <v>25</v>
      </c>
      <c r="M832">
        <v>-10439</v>
      </c>
      <c r="N832">
        <v>-10439</v>
      </c>
      <c r="O832">
        <v>-10439</v>
      </c>
      <c r="P832">
        <v>-10439</v>
      </c>
      <c r="Q832">
        <v>-10439</v>
      </c>
      <c r="R832">
        <v>-10439</v>
      </c>
      <c r="S832">
        <v>-10439</v>
      </c>
      <c r="T832">
        <v>-10439</v>
      </c>
      <c r="U832">
        <v>-10439</v>
      </c>
      <c r="V832">
        <v>-10439</v>
      </c>
      <c r="W832">
        <v>-10439</v>
      </c>
      <c r="X832">
        <v>-10445</v>
      </c>
      <c r="Y832">
        <v>-125279</v>
      </c>
      <c r="Z832">
        <f t="shared" si="28"/>
        <v>-37882.153289210997</v>
      </c>
      <c r="AA832">
        <f t="shared" si="29"/>
        <v>-56077.096710789003</v>
      </c>
    </row>
    <row r="833" spans="1:27" x14ac:dyDescent="0.35">
      <c r="A833" t="s">
        <v>370</v>
      </c>
      <c r="B833" t="s">
        <v>371</v>
      </c>
      <c r="C833">
        <v>502017</v>
      </c>
      <c r="D833" t="s">
        <v>381</v>
      </c>
      <c r="E833" t="s">
        <v>7</v>
      </c>
      <c r="F833" t="s">
        <v>21</v>
      </c>
      <c r="G833">
        <v>2024</v>
      </c>
      <c r="H833" t="s">
        <v>22</v>
      </c>
      <c r="I833" t="s">
        <v>387</v>
      </c>
      <c r="J833" t="s">
        <v>388</v>
      </c>
      <c r="K833" t="s">
        <v>378</v>
      </c>
      <c r="L833" t="s">
        <v>25</v>
      </c>
      <c r="M833">
        <v>-10285</v>
      </c>
      <c r="N833">
        <v>-10285</v>
      </c>
      <c r="O833">
        <v>-10285</v>
      </c>
      <c r="P833">
        <v>-10285</v>
      </c>
      <c r="Q833">
        <v>-10285</v>
      </c>
      <c r="R833">
        <v>-10285</v>
      </c>
      <c r="S833">
        <v>-10285</v>
      </c>
      <c r="T833">
        <v>-10285</v>
      </c>
      <c r="U833">
        <v>-10285</v>
      </c>
      <c r="V833">
        <v>-10285</v>
      </c>
      <c r="W833">
        <v>-10285</v>
      </c>
      <c r="X833">
        <v>-10285</v>
      </c>
      <c r="Y833">
        <v>-123422</v>
      </c>
      <c r="Z833">
        <f t="shared" si="28"/>
        <v>-92566.5</v>
      </c>
      <c r="AA833">
        <f t="shared" si="29"/>
        <v>0</v>
      </c>
    </row>
    <row r="834" spans="1:27" x14ac:dyDescent="0.35">
      <c r="A834" t="s">
        <v>370</v>
      </c>
      <c r="B834" t="s">
        <v>371</v>
      </c>
      <c r="C834">
        <v>502013</v>
      </c>
      <c r="D834" t="s">
        <v>376</v>
      </c>
      <c r="E834" t="s">
        <v>7</v>
      </c>
      <c r="F834" t="s">
        <v>366</v>
      </c>
      <c r="G834">
        <v>2024</v>
      </c>
      <c r="H834" t="s">
        <v>365</v>
      </c>
      <c r="I834" t="s">
        <v>373</v>
      </c>
      <c r="J834" t="s">
        <v>374</v>
      </c>
      <c r="K834" t="s">
        <v>375</v>
      </c>
      <c r="L834" t="s">
        <v>25</v>
      </c>
      <c r="M834">
        <v>-10181</v>
      </c>
      <c r="N834">
        <v>-10181</v>
      </c>
      <c r="O834">
        <v>-10181</v>
      </c>
      <c r="P834">
        <v>-10180</v>
      </c>
      <c r="Q834">
        <v>-10180</v>
      </c>
      <c r="R834">
        <v>-10180</v>
      </c>
      <c r="S834">
        <v>-10180</v>
      </c>
      <c r="T834">
        <v>-10180</v>
      </c>
      <c r="U834">
        <v>-10180</v>
      </c>
      <c r="V834">
        <v>-10180</v>
      </c>
      <c r="W834">
        <v>-10181</v>
      </c>
      <c r="X834">
        <v>-10181</v>
      </c>
      <c r="Y834">
        <v>-122161</v>
      </c>
      <c r="Z834">
        <f t="shared" si="28"/>
        <v>-36939.325249748996</v>
      </c>
      <c r="AA834">
        <f t="shared" si="29"/>
        <v>-54681.424750251004</v>
      </c>
    </row>
    <row r="835" spans="1:27" x14ac:dyDescent="0.35">
      <c r="A835" t="s">
        <v>370</v>
      </c>
      <c r="B835" t="s">
        <v>371</v>
      </c>
      <c r="C835">
        <v>512107</v>
      </c>
      <c r="D835" t="s">
        <v>372</v>
      </c>
      <c r="E835" t="s">
        <v>7</v>
      </c>
      <c r="F835" t="s">
        <v>105</v>
      </c>
      <c r="G835">
        <v>2030</v>
      </c>
      <c r="H835" t="s">
        <v>22</v>
      </c>
      <c r="I835" t="s">
        <v>390</v>
      </c>
      <c r="J835" t="s">
        <v>391</v>
      </c>
      <c r="K835" t="s">
        <v>378</v>
      </c>
      <c r="L835" t="s">
        <v>25</v>
      </c>
      <c r="M835">
        <v>-10041</v>
      </c>
      <c r="N835">
        <v>-10041</v>
      </c>
      <c r="O835">
        <v>-10041</v>
      </c>
      <c r="P835">
        <v>-10041</v>
      </c>
      <c r="Q835">
        <v>-10041</v>
      </c>
      <c r="R835">
        <v>-10041</v>
      </c>
      <c r="S835">
        <v>-10041</v>
      </c>
      <c r="T835">
        <v>-10041</v>
      </c>
      <c r="U835">
        <v>-10041</v>
      </c>
      <c r="V835">
        <v>-10041</v>
      </c>
      <c r="W835">
        <v>-10041</v>
      </c>
      <c r="X835">
        <v>-10041</v>
      </c>
      <c r="Y835">
        <v>-120487</v>
      </c>
      <c r="Z835">
        <f t="shared" si="28"/>
        <v>0</v>
      </c>
      <c r="AA835">
        <f t="shared" si="29"/>
        <v>-90365.25</v>
      </c>
    </row>
    <row r="836" spans="1:27" x14ac:dyDescent="0.35">
      <c r="A836" t="s">
        <v>370</v>
      </c>
      <c r="B836" t="s">
        <v>371</v>
      </c>
      <c r="C836">
        <v>502013</v>
      </c>
      <c r="D836" t="s">
        <v>376</v>
      </c>
      <c r="E836" t="s">
        <v>7</v>
      </c>
      <c r="F836" t="s">
        <v>366</v>
      </c>
      <c r="G836">
        <v>2023</v>
      </c>
      <c r="H836" t="s">
        <v>365</v>
      </c>
      <c r="I836" t="s">
        <v>373</v>
      </c>
      <c r="J836" t="s">
        <v>374</v>
      </c>
      <c r="K836" t="s">
        <v>375</v>
      </c>
      <c r="L836" t="s">
        <v>25</v>
      </c>
      <c r="M836">
        <v>-9797</v>
      </c>
      <c r="N836">
        <v>-9797</v>
      </c>
      <c r="O836">
        <v>-9797</v>
      </c>
      <c r="P836">
        <v>-9797</v>
      </c>
      <c r="Q836">
        <v>-9797</v>
      </c>
      <c r="R836">
        <v>-9797</v>
      </c>
      <c r="S836">
        <v>-9797</v>
      </c>
      <c r="T836">
        <v>-9797</v>
      </c>
      <c r="U836">
        <v>-9797</v>
      </c>
      <c r="V836">
        <v>-9797</v>
      </c>
      <c r="W836">
        <v>-9797</v>
      </c>
      <c r="X836">
        <v>-9797</v>
      </c>
      <c r="Y836">
        <v>-117560</v>
      </c>
      <c r="Z836">
        <f t="shared" si="28"/>
        <v>-35548.064246039998</v>
      </c>
      <c r="AA836">
        <f t="shared" si="29"/>
        <v>-52621.935753960002</v>
      </c>
    </row>
    <row r="837" spans="1:27" x14ac:dyDescent="0.35">
      <c r="A837" t="s">
        <v>370</v>
      </c>
      <c r="B837" t="s">
        <v>371</v>
      </c>
      <c r="C837">
        <v>512107</v>
      </c>
      <c r="D837" t="s">
        <v>372</v>
      </c>
      <c r="E837" t="s">
        <v>7</v>
      </c>
      <c r="F837" t="s">
        <v>105</v>
      </c>
      <c r="G837">
        <v>2029</v>
      </c>
      <c r="H837" t="s">
        <v>22</v>
      </c>
      <c r="I837" t="s">
        <v>390</v>
      </c>
      <c r="J837" t="s">
        <v>391</v>
      </c>
      <c r="K837" t="s">
        <v>378</v>
      </c>
      <c r="L837" t="s">
        <v>25</v>
      </c>
      <c r="M837">
        <v>-9748</v>
      </c>
      <c r="N837">
        <v>-9748</v>
      </c>
      <c r="O837">
        <v>-9748</v>
      </c>
      <c r="P837">
        <v>-9748</v>
      </c>
      <c r="Q837">
        <v>-9748</v>
      </c>
      <c r="R837">
        <v>-9748</v>
      </c>
      <c r="S837">
        <v>-9748</v>
      </c>
      <c r="T837">
        <v>-9748</v>
      </c>
      <c r="U837">
        <v>-9748</v>
      </c>
      <c r="V837">
        <v>-9748</v>
      </c>
      <c r="W837">
        <v>-9748</v>
      </c>
      <c r="X837">
        <v>-9748</v>
      </c>
      <c r="Y837">
        <v>-116974</v>
      </c>
      <c r="Z837">
        <f t="shared" si="28"/>
        <v>0</v>
      </c>
      <c r="AA837">
        <f t="shared" si="29"/>
        <v>-87730.5</v>
      </c>
    </row>
    <row r="838" spans="1:27" x14ac:dyDescent="0.35">
      <c r="A838" t="s">
        <v>370</v>
      </c>
      <c r="B838" t="s">
        <v>371</v>
      </c>
      <c r="C838">
        <v>502013</v>
      </c>
      <c r="D838" t="s">
        <v>376</v>
      </c>
      <c r="E838" t="s">
        <v>7</v>
      </c>
      <c r="F838" t="s">
        <v>366</v>
      </c>
      <c r="G838">
        <v>2022</v>
      </c>
      <c r="H838" t="s">
        <v>365</v>
      </c>
      <c r="I838" t="s">
        <v>373</v>
      </c>
      <c r="J838" t="s">
        <v>374</v>
      </c>
      <c r="K838" t="s">
        <v>375</v>
      </c>
      <c r="L838" t="s">
        <v>25</v>
      </c>
      <c r="M838">
        <v>-9510</v>
      </c>
      <c r="N838">
        <v>-9510</v>
      </c>
      <c r="O838">
        <v>-9510</v>
      </c>
      <c r="P838">
        <v>-9510</v>
      </c>
      <c r="Q838">
        <v>-9510</v>
      </c>
      <c r="R838">
        <v>-9510</v>
      </c>
      <c r="S838">
        <v>-9510</v>
      </c>
      <c r="T838">
        <v>-9510</v>
      </c>
      <c r="U838">
        <v>-9510</v>
      </c>
      <c r="V838">
        <v>-9510</v>
      </c>
      <c r="W838">
        <v>-9510</v>
      </c>
      <c r="X838">
        <v>-9510</v>
      </c>
      <c r="Y838">
        <v>-114125</v>
      </c>
      <c r="Z838">
        <f t="shared" si="28"/>
        <v>-34509.381014624996</v>
      </c>
      <c r="AA838">
        <f t="shared" si="29"/>
        <v>-51084.368985375004</v>
      </c>
    </row>
    <row r="839" spans="1:27" x14ac:dyDescent="0.35">
      <c r="A839" t="s">
        <v>370</v>
      </c>
      <c r="B839" t="s">
        <v>371</v>
      </c>
      <c r="C839">
        <v>512107</v>
      </c>
      <c r="D839" t="s">
        <v>372</v>
      </c>
      <c r="E839" t="s">
        <v>7</v>
      </c>
      <c r="F839" t="s">
        <v>105</v>
      </c>
      <c r="G839">
        <v>2028</v>
      </c>
      <c r="H839" t="s">
        <v>22</v>
      </c>
      <c r="I839" t="s">
        <v>390</v>
      </c>
      <c r="J839" t="s">
        <v>391</v>
      </c>
      <c r="K839" t="s">
        <v>378</v>
      </c>
      <c r="L839" t="s">
        <v>25</v>
      </c>
      <c r="M839">
        <v>-9464</v>
      </c>
      <c r="N839">
        <v>-9464</v>
      </c>
      <c r="O839">
        <v>-9464</v>
      </c>
      <c r="P839">
        <v>-9464</v>
      </c>
      <c r="Q839">
        <v>-9464</v>
      </c>
      <c r="R839">
        <v>-9464</v>
      </c>
      <c r="S839">
        <v>-9464</v>
      </c>
      <c r="T839">
        <v>-9464</v>
      </c>
      <c r="U839">
        <v>-9464</v>
      </c>
      <c r="V839">
        <v>-9464</v>
      </c>
      <c r="W839">
        <v>-9464</v>
      </c>
      <c r="X839">
        <v>-9464</v>
      </c>
      <c r="Y839">
        <v>-113565</v>
      </c>
      <c r="Z839">
        <f t="shared" si="28"/>
        <v>0</v>
      </c>
      <c r="AA839">
        <f t="shared" si="29"/>
        <v>-85173.75</v>
      </c>
    </row>
    <row r="840" spans="1:27" x14ac:dyDescent="0.35">
      <c r="A840" t="s">
        <v>370</v>
      </c>
      <c r="B840" t="s">
        <v>371</v>
      </c>
      <c r="C840">
        <v>512107</v>
      </c>
      <c r="D840" t="s">
        <v>372</v>
      </c>
      <c r="E840" t="s">
        <v>7</v>
      </c>
      <c r="F840" t="s">
        <v>105</v>
      </c>
      <c r="G840">
        <v>2027</v>
      </c>
      <c r="H840" t="s">
        <v>22</v>
      </c>
      <c r="I840" t="s">
        <v>390</v>
      </c>
      <c r="J840" t="s">
        <v>391</v>
      </c>
      <c r="K840" t="s">
        <v>378</v>
      </c>
      <c r="L840" t="s">
        <v>25</v>
      </c>
      <c r="M840">
        <v>-9188</v>
      </c>
      <c r="N840">
        <v>-9188</v>
      </c>
      <c r="O840">
        <v>-9188</v>
      </c>
      <c r="P840">
        <v>-9188</v>
      </c>
      <c r="Q840">
        <v>-9188</v>
      </c>
      <c r="R840">
        <v>-9188</v>
      </c>
      <c r="S840">
        <v>-9188</v>
      </c>
      <c r="T840">
        <v>-9188</v>
      </c>
      <c r="U840">
        <v>-9188</v>
      </c>
      <c r="V840">
        <v>-9188</v>
      </c>
      <c r="W840">
        <v>-9188</v>
      </c>
      <c r="X840">
        <v>-9188</v>
      </c>
      <c r="Y840">
        <v>-110260</v>
      </c>
      <c r="Z840">
        <f t="shared" si="28"/>
        <v>0</v>
      </c>
      <c r="AA840">
        <f t="shared" si="29"/>
        <v>-82695</v>
      </c>
    </row>
    <row r="841" spans="1:27" x14ac:dyDescent="0.35">
      <c r="A841" t="s">
        <v>370</v>
      </c>
      <c r="B841" t="s">
        <v>371</v>
      </c>
      <c r="C841">
        <v>512107</v>
      </c>
      <c r="D841" t="s">
        <v>372</v>
      </c>
      <c r="E841" t="s">
        <v>7</v>
      </c>
      <c r="F841" t="s">
        <v>21</v>
      </c>
      <c r="G841">
        <v>2021</v>
      </c>
      <c r="H841" t="s">
        <v>22</v>
      </c>
      <c r="I841" t="s">
        <v>387</v>
      </c>
      <c r="J841" t="s">
        <v>388</v>
      </c>
      <c r="K841" t="s">
        <v>378</v>
      </c>
      <c r="L841" t="s">
        <v>25</v>
      </c>
      <c r="M841">
        <v>-9181</v>
      </c>
      <c r="N841">
        <v>-9181</v>
      </c>
      <c r="O841">
        <v>-9181</v>
      </c>
      <c r="P841">
        <v>-9181</v>
      </c>
      <c r="Q841">
        <v>-9181</v>
      </c>
      <c r="R841">
        <v>-9181</v>
      </c>
      <c r="S841">
        <v>-16647</v>
      </c>
      <c r="T841">
        <v>-16647</v>
      </c>
      <c r="U841">
        <v>-16647</v>
      </c>
      <c r="V841">
        <v>-16647</v>
      </c>
      <c r="W841">
        <v>-16647</v>
      </c>
      <c r="X841">
        <v>-16647</v>
      </c>
      <c r="Y841">
        <v>-154971</v>
      </c>
      <c r="Z841">
        <f t="shared" si="28"/>
        <v>-116228.25</v>
      </c>
      <c r="AA841">
        <f t="shared" si="29"/>
        <v>0</v>
      </c>
    </row>
    <row r="842" spans="1:27" x14ac:dyDescent="0.35">
      <c r="A842" t="s">
        <v>370</v>
      </c>
      <c r="B842" t="s">
        <v>371</v>
      </c>
      <c r="C842">
        <v>512107</v>
      </c>
      <c r="D842" t="s">
        <v>372</v>
      </c>
      <c r="E842" t="s">
        <v>7</v>
      </c>
      <c r="F842" t="s">
        <v>105</v>
      </c>
      <c r="G842">
        <v>2026</v>
      </c>
      <c r="H842" t="s">
        <v>22</v>
      </c>
      <c r="I842" t="s">
        <v>390</v>
      </c>
      <c r="J842" t="s">
        <v>391</v>
      </c>
      <c r="K842" t="s">
        <v>378</v>
      </c>
      <c r="L842" t="s">
        <v>25</v>
      </c>
      <c r="M842">
        <v>-8921</v>
      </c>
      <c r="N842">
        <v>-8921</v>
      </c>
      <c r="O842">
        <v>-8921</v>
      </c>
      <c r="P842">
        <v>-8921</v>
      </c>
      <c r="Q842">
        <v>-8921</v>
      </c>
      <c r="R842">
        <v>-8921</v>
      </c>
      <c r="S842">
        <v>-8921</v>
      </c>
      <c r="T842">
        <v>-8921</v>
      </c>
      <c r="U842">
        <v>-8921</v>
      </c>
      <c r="V842">
        <v>-8921</v>
      </c>
      <c r="W842">
        <v>-8921</v>
      </c>
      <c r="X842">
        <v>-8921</v>
      </c>
      <c r="Y842">
        <v>-107049</v>
      </c>
      <c r="Z842">
        <f t="shared" si="28"/>
        <v>0</v>
      </c>
      <c r="AA842">
        <f t="shared" si="29"/>
        <v>-80286.75</v>
      </c>
    </row>
    <row r="843" spans="1:27" x14ac:dyDescent="0.35">
      <c r="A843" t="s">
        <v>370</v>
      </c>
      <c r="B843" t="s">
        <v>371</v>
      </c>
      <c r="C843">
        <v>512107</v>
      </c>
      <c r="D843" t="s">
        <v>372</v>
      </c>
      <c r="E843" t="s">
        <v>7</v>
      </c>
      <c r="F843" t="s">
        <v>105</v>
      </c>
      <c r="G843">
        <v>2025</v>
      </c>
      <c r="H843" t="s">
        <v>22</v>
      </c>
      <c r="I843" t="s">
        <v>390</v>
      </c>
      <c r="J843" t="s">
        <v>391</v>
      </c>
      <c r="K843" t="s">
        <v>378</v>
      </c>
      <c r="L843" t="s">
        <v>25</v>
      </c>
      <c r="M843">
        <v>-8661</v>
      </c>
      <c r="N843">
        <v>-8661</v>
      </c>
      <c r="O843">
        <v>-8661</v>
      </c>
      <c r="P843">
        <v>-8661</v>
      </c>
      <c r="Q843">
        <v>-8661</v>
      </c>
      <c r="R843">
        <v>-8661</v>
      </c>
      <c r="S843">
        <v>-8661</v>
      </c>
      <c r="T843">
        <v>-8661</v>
      </c>
      <c r="U843">
        <v>-8661</v>
      </c>
      <c r="V843">
        <v>-8661</v>
      </c>
      <c r="W843">
        <v>-8661</v>
      </c>
      <c r="X843">
        <v>-8661</v>
      </c>
      <c r="Y843">
        <v>-103931</v>
      </c>
      <c r="Z843">
        <f t="shared" si="28"/>
        <v>0</v>
      </c>
      <c r="AA843">
        <f t="shared" si="29"/>
        <v>-77948.25</v>
      </c>
    </row>
    <row r="844" spans="1:27" x14ac:dyDescent="0.35">
      <c r="A844" t="s">
        <v>370</v>
      </c>
      <c r="B844" t="s">
        <v>371</v>
      </c>
      <c r="C844">
        <v>512107</v>
      </c>
      <c r="D844" t="s">
        <v>372</v>
      </c>
      <c r="E844" t="s">
        <v>7</v>
      </c>
      <c r="F844" t="s">
        <v>105</v>
      </c>
      <c r="G844">
        <v>2024</v>
      </c>
      <c r="H844" t="s">
        <v>22</v>
      </c>
      <c r="I844" t="s">
        <v>390</v>
      </c>
      <c r="J844" t="s">
        <v>391</v>
      </c>
      <c r="K844" t="s">
        <v>378</v>
      </c>
      <c r="L844" t="s">
        <v>25</v>
      </c>
      <c r="M844">
        <v>-8367</v>
      </c>
      <c r="N844">
        <v>-8367</v>
      </c>
      <c r="O844">
        <v>-8367</v>
      </c>
      <c r="P844">
        <v>-8367</v>
      </c>
      <c r="Q844">
        <v>-8367</v>
      </c>
      <c r="R844">
        <v>-8367</v>
      </c>
      <c r="S844">
        <v>-8367</v>
      </c>
      <c r="T844">
        <v>-8367</v>
      </c>
      <c r="U844">
        <v>-8367</v>
      </c>
      <c r="V844">
        <v>-8367</v>
      </c>
      <c r="W844">
        <v>-8367</v>
      </c>
      <c r="X844">
        <v>-8367</v>
      </c>
      <c r="Y844">
        <v>-100404</v>
      </c>
      <c r="Z844">
        <f t="shared" si="28"/>
        <v>0</v>
      </c>
      <c r="AA844">
        <f t="shared" si="29"/>
        <v>-75303</v>
      </c>
    </row>
    <row r="845" spans="1:27" x14ac:dyDescent="0.35">
      <c r="A845" t="s">
        <v>370</v>
      </c>
      <c r="B845" t="s">
        <v>371</v>
      </c>
      <c r="C845">
        <v>512107</v>
      </c>
      <c r="D845" t="s">
        <v>372</v>
      </c>
      <c r="E845" t="s">
        <v>7</v>
      </c>
      <c r="F845" t="s">
        <v>105</v>
      </c>
      <c r="G845">
        <v>2023</v>
      </c>
      <c r="H845" t="s">
        <v>22</v>
      </c>
      <c r="I845" t="s">
        <v>390</v>
      </c>
      <c r="J845" t="s">
        <v>391</v>
      </c>
      <c r="K845" t="s">
        <v>378</v>
      </c>
      <c r="L845" t="s">
        <v>25</v>
      </c>
      <c r="M845">
        <v>-8334</v>
      </c>
      <c r="N845">
        <v>-8334</v>
      </c>
      <c r="O845">
        <v>-8334</v>
      </c>
      <c r="P845">
        <v>-8334</v>
      </c>
      <c r="Q845">
        <v>-8334</v>
      </c>
      <c r="R845">
        <v>-8334</v>
      </c>
      <c r="S845">
        <v>-8334</v>
      </c>
      <c r="T845">
        <v>-8334</v>
      </c>
      <c r="U845">
        <v>-8334</v>
      </c>
      <c r="V845">
        <v>-8334</v>
      </c>
      <c r="W845">
        <v>-8334</v>
      </c>
      <c r="X845">
        <v>-8334</v>
      </c>
      <c r="Y845">
        <v>-100008</v>
      </c>
      <c r="Z845">
        <f t="shared" si="28"/>
        <v>0</v>
      </c>
      <c r="AA845">
        <f t="shared" si="29"/>
        <v>-75006</v>
      </c>
    </row>
    <row r="846" spans="1:27" x14ac:dyDescent="0.35">
      <c r="A846" t="s">
        <v>370</v>
      </c>
      <c r="B846" t="s">
        <v>371</v>
      </c>
      <c r="C846">
        <v>512157</v>
      </c>
      <c r="D846" t="s">
        <v>382</v>
      </c>
      <c r="E846" t="s">
        <v>7</v>
      </c>
      <c r="F846" t="s">
        <v>105</v>
      </c>
      <c r="G846">
        <v>2025</v>
      </c>
      <c r="H846" t="s">
        <v>22</v>
      </c>
      <c r="I846" t="s">
        <v>385</v>
      </c>
      <c r="J846" t="s">
        <v>386</v>
      </c>
      <c r="K846" t="s">
        <v>378</v>
      </c>
      <c r="L846" t="s">
        <v>25</v>
      </c>
      <c r="M846">
        <v>-8228</v>
      </c>
      <c r="N846">
        <v>-8228</v>
      </c>
      <c r="O846">
        <v>-8228</v>
      </c>
      <c r="P846">
        <v>-8228</v>
      </c>
      <c r="Q846">
        <v>-8228</v>
      </c>
      <c r="R846">
        <v>-8228</v>
      </c>
      <c r="S846">
        <v>-8228</v>
      </c>
      <c r="T846">
        <v>-8228</v>
      </c>
      <c r="U846">
        <v>-8228</v>
      </c>
      <c r="V846">
        <v>-8228</v>
      </c>
      <c r="W846">
        <v>-8228</v>
      </c>
      <c r="X846">
        <v>-8228</v>
      </c>
      <c r="Y846">
        <v>-98739</v>
      </c>
      <c r="Z846">
        <f t="shared" si="28"/>
        <v>0</v>
      </c>
      <c r="AA846">
        <f t="shared" si="29"/>
        <v>-74054.25</v>
      </c>
    </row>
    <row r="847" spans="1:27" x14ac:dyDescent="0.35">
      <c r="A847" t="s">
        <v>370</v>
      </c>
      <c r="B847" t="s">
        <v>371</v>
      </c>
      <c r="C847">
        <v>512157</v>
      </c>
      <c r="D847" t="s">
        <v>382</v>
      </c>
      <c r="E847" t="s">
        <v>7</v>
      </c>
      <c r="F847" t="s">
        <v>105</v>
      </c>
      <c r="G847">
        <v>2026</v>
      </c>
      <c r="H847" t="s">
        <v>22</v>
      </c>
      <c r="I847" t="s">
        <v>385</v>
      </c>
      <c r="J847" t="s">
        <v>386</v>
      </c>
      <c r="K847" t="s">
        <v>378</v>
      </c>
      <c r="L847" t="s">
        <v>25</v>
      </c>
      <c r="M847">
        <v>-8228</v>
      </c>
      <c r="N847">
        <v>-8228</v>
      </c>
      <c r="O847">
        <v>-8228</v>
      </c>
      <c r="P847">
        <v>-8228</v>
      </c>
      <c r="Q847">
        <v>-8228</v>
      </c>
      <c r="R847">
        <v>-8228</v>
      </c>
      <c r="S847">
        <v>-8228</v>
      </c>
      <c r="T847">
        <v>-8228</v>
      </c>
      <c r="U847">
        <v>-8228</v>
      </c>
      <c r="V847">
        <v>-8228</v>
      </c>
      <c r="W847">
        <v>-8228</v>
      </c>
      <c r="X847">
        <v>-8228</v>
      </c>
      <c r="Y847">
        <v>-98739</v>
      </c>
      <c r="Z847">
        <f t="shared" si="28"/>
        <v>0</v>
      </c>
      <c r="AA847">
        <f t="shared" si="29"/>
        <v>-74054.25</v>
      </c>
    </row>
    <row r="848" spans="1:27" x14ac:dyDescent="0.35">
      <c r="A848" t="s">
        <v>370</v>
      </c>
      <c r="B848" t="s">
        <v>371</v>
      </c>
      <c r="C848">
        <v>512157</v>
      </c>
      <c r="D848" t="s">
        <v>382</v>
      </c>
      <c r="E848" t="s">
        <v>7</v>
      </c>
      <c r="F848" t="s">
        <v>105</v>
      </c>
      <c r="G848">
        <v>2027</v>
      </c>
      <c r="H848" t="s">
        <v>22</v>
      </c>
      <c r="I848" t="s">
        <v>385</v>
      </c>
      <c r="J848" t="s">
        <v>386</v>
      </c>
      <c r="K848" t="s">
        <v>378</v>
      </c>
      <c r="L848" t="s">
        <v>25</v>
      </c>
      <c r="M848">
        <v>-8228</v>
      </c>
      <c r="N848">
        <v>-8228</v>
      </c>
      <c r="O848">
        <v>-8228</v>
      </c>
      <c r="P848">
        <v>-8228</v>
      </c>
      <c r="Q848">
        <v>-8228</v>
      </c>
      <c r="R848">
        <v>-8228</v>
      </c>
      <c r="S848">
        <v>-8228</v>
      </c>
      <c r="T848">
        <v>-8228</v>
      </c>
      <c r="U848">
        <v>-8228</v>
      </c>
      <c r="V848">
        <v>-8228</v>
      </c>
      <c r="W848">
        <v>-8228</v>
      </c>
      <c r="X848">
        <v>-8228</v>
      </c>
      <c r="Y848">
        <v>-98739</v>
      </c>
      <c r="Z848">
        <f t="shared" si="28"/>
        <v>0</v>
      </c>
      <c r="AA848">
        <f t="shared" si="29"/>
        <v>-74054.25</v>
      </c>
    </row>
    <row r="849" spans="1:27" x14ac:dyDescent="0.35">
      <c r="A849" t="s">
        <v>370</v>
      </c>
      <c r="B849" t="s">
        <v>371</v>
      </c>
      <c r="C849">
        <v>512157</v>
      </c>
      <c r="D849" t="s">
        <v>382</v>
      </c>
      <c r="E849" t="s">
        <v>7</v>
      </c>
      <c r="F849" t="s">
        <v>105</v>
      </c>
      <c r="G849">
        <v>2028</v>
      </c>
      <c r="H849" t="s">
        <v>22</v>
      </c>
      <c r="I849" t="s">
        <v>385</v>
      </c>
      <c r="J849" t="s">
        <v>386</v>
      </c>
      <c r="K849" t="s">
        <v>378</v>
      </c>
      <c r="L849" t="s">
        <v>25</v>
      </c>
      <c r="M849">
        <v>-8228</v>
      </c>
      <c r="N849">
        <v>-8228</v>
      </c>
      <c r="O849">
        <v>-8228</v>
      </c>
      <c r="P849">
        <v>-8228</v>
      </c>
      <c r="Q849">
        <v>-8228</v>
      </c>
      <c r="R849">
        <v>-8228</v>
      </c>
      <c r="S849">
        <v>-8228</v>
      </c>
      <c r="T849">
        <v>-8228</v>
      </c>
      <c r="U849">
        <v>-8228</v>
      </c>
      <c r="V849">
        <v>-8228</v>
      </c>
      <c r="W849">
        <v>-8228</v>
      </c>
      <c r="X849">
        <v>-8228</v>
      </c>
      <c r="Y849">
        <v>-98739</v>
      </c>
      <c r="Z849">
        <f t="shared" si="28"/>
        <v>0</v>
      </c>
      <c r="AA849">
        <f t="shared" si="29"/>
        <v>-74054.25</v>
      </c>
    </row>
    <row r="850" spans="1:27" x14ac:dyDescent="0.35">
      <c r="A850" t="s">
        <v>370</v>
      </c>
      <c r="B850" t="s">
        <v>371</v>
      </c>
      <c r="C850">
        <v>512157</v>
      </c>
      <c r="D850" t="s">
        <v>382</v>
      </c>
      <c r="E850" t="s">
        <v>7</v>
      </c>
      <c r="F850" t="s">
        <v>105</v>
      </c>
      <c r="G850">
        <v>2029</v>
      </c>
      <c r="H850" t="s">
        <v>22</v>
      </c>
      <c r="I850" t="s">
        <v>385</v>
      </c>
      <c r="J850" t="s">
        <v>386</v>
      </c>
      <c r="K850" t="s">
        <v>378</v>
      </c>
      <c r="L850" t="s">
        <v>25</v>
      </c>
      <c r="M850">
        <v>-8228</v>
      </c>
      <c r="N850">
        <v>-8228</v>
      </c>
      <c r="O850">
        <v>-8228</v>
      </c>
      <c r="P850">
        <v>-8228</v>
      </c>
      <c r="Q850">
        <v>-8228</v>
      </c>
      <c r="R850">
        <v>-8228</v>
      </c>
      <c r="S850">
        <v>-8228</v>
      </c>
      <c r="T850">
        <v>-8228</v>
      </c>
      <c r="U850">
        <v>-8228</v>
      </c>
      <c r="V850">
        <v>-8228</v>
      </c>
      <c r="W850">
        <v>-8228</v>
      </c>
      <c r="X850">
        <v>-8228</v>
      </c>
      <c r="Y850">
        <v>-98739</v>
      </c>
      <c r="Z850">
        <f t="shared" si="28"/>
        <v>0</v>
      </c>
      <c r="AA850">
        <f t="shared" si="29"/>
        <v>-74054.25</v>
      </c>
    </row>
    <row r="851" spans="1:27" x14ac:dyDescent="0.35">
      <c r="A851" t="s">
        <v>370</v>
      </c>
      <c r="B851" t="s">
        <v>371</v>
      </c>
      <c r="C851">
        <v>512157</v>
      </c>
      <c r="D851" t="s">
        <v>382</v>
      </c>
      <c r="E851" t="s">
        <v>7</v>
      </c>
      <c r="F851" t="s">
        <v>105</v>
      </c>
      <c r="G851">
        <v>2030</v>
      </c>
      <c r="H851" t="s">
        <v>22</v>
      </c>
      <c r="I851" t="s">
        <v>385</v>
      </c>
      <c r="J851" t="s">
        <v>386</v>
      </c>
      <c r="K851" t="s">
        <v>378</v>
      </c>
      <c r="L851" t="s">
        <v>25</v>
      </c>
      <c r="M851">
        <v>-8228</v>
      </c>
      <c r="N851">
        <v>-8228</v>
      </c>
      <c r="O851">
        <v>-8228</v>
      </c>
      <c r="P851">
        <v>-8228</v>
      </c>
      <c r="Q851">
        <v>-8228</v>
      </c>
      <c r="R851">
        <v>-8228</v>
      </c>
      <c r="S851">
        <v>-8228</v>
      </c>
      <c r="T851">
        <v>-8228</v>
      </c>
      <c r="U851">
        <v>-8228</v>
      </c>
      <c r="V851">
        <v>-8228</v>
      </c>
      <c r="W851">
        <v>-8228</v>
      </c>
      <c r="X851">
        <v>-8228</v>
      </c>
      <c r="Y851">
        <v>-98739</v>
      </c>
      <c r="Z851">
        <f t="shared" si="28"/>
        <v>0</v>
      </c>
      <c r="AA851">
        <f t="shared" si="29"/>
        <v>-74054.25</v>
      </c>
    </row>
    <row r="852" spans="1:27" x14ac:dyDescent="0.35">
      <c r="A852" t="s">
        <v>370</v>
      </c>
      <c r="B852" t="s">
        <v>371</v>
      </c>
      <c r="C852">
        <v>512157</v>
      </c>
      <c r="D852" t="s">
        <v>382</v>
      </c>
      <c r="E852" t="s">
        <v>7</v>
      </c>
      <c r="F852" t="s">
        <v>105</v>
      </c>
      <c r="G852">
        <v>2024</v>
      </c>
      <c r="H852" t="s">
        <v>22</v>
      </c>
      <c r="I852" t="s">
        <v>385</v>
      </c>
      <c r="J852" t="s">
        <v>386</v>
      </c>
      <c r="K852" t="s">
        <v>378</v>
      </c>
      <c r="L852" t="s">
        <v>25</v>
      </c>
      <c r="M852">
        <v>-7989</v>
      </c>
      <c r="N852">
        <v>-7989</v>
      </c>
      <c r="O852">
        <v>-7989</v>
      </c>
      <c r="P852">
        <v>-7989</v>
      </c>
      <c r="Q852">
        <v>-7989</v>
      </c>
      <c r="R852">
        <v>-7989</v>
      </c>
      <c r="S852">
        <v>-7989</v>
      </c>
      <c r="T852">
        <v>-7989</v>
      </c>
      <c r="U852">
        <v>-7989</v>
      </c>
      <c r="V852">
        <v>-7989</v>
      </c>
      <c r="W852">
        <v>-7989</v>
      </c>
      <c r="X852">
        <v>-7989</v>
      </c>
      <c r="Y852">
        <v>-95864</v>
      </c>
      <c r="Z852">
        <f t="shared" si="28"/>
        <v>0</v>
      </c>
      <c r="AA852">
        <f t="shared" si="29"/>
        <v>-71898</v>
      </c>
    </row>
    <row r="853" spans="1:27" x14ac:dyDescent="0.35">
      <c r="A853" t="s">
        <v>370</v>
      </c>
      <c r="B853" t="s">
        <v>371</v>
      </c>
      <c r="C853">
        <v>502013</v>
      </c>
      <c r="D853" t="s">
        <v>376</v>
      </c>
      <c r="E853" t="s">
        <v>7</v>
      </c>
      <c r="F853" t="s">
        <v>105</v>
      </c>
      <c r="G853">
        <v>2030</v>
      </c>
      <c r="H853" t="s">
        <v>22</v>
      </c>
      <c r="I853" t="s">
        <v>390</v>
      </c>
      <c r="J853" t="s">
        <v>391</v>
      </c>
      <c r="K853" t="s">
        <v>378</v>
      </c>
      <c r="L853" t="s">
        <v>25</v>
      </c>
      <c r="M853">
        <v>-7447</v>
      </c>
      <c r="N853">
        <v>-7447</v>
      </c>
      <c r="O853">
        <v>-7447</v>
      </c>
      <c r="P853">
        <v>-7447</v>
      </c>
      <c r="Q853">
        <v>-7447</v>
      </c>
      <c r="R853">
        <v>-7447</v>
      </c>
      <c r="S853">
        <v>-7447</v>
      </c>
      <c r="T853">
        <v>-7447</v>
      </c>
      <c r="U853">
        <v>-7447</v>
      </c>
      <c r="V853">
        <v>-7447</v>
      </c>
      <c r="W853">
        <v>-7447</v>
      </c>
      <c r="X853">
        <v>-7447</v>
      </c>
      <c r="Y853">
        <v>-89365</v>
      </c>
      <c r="Z853">
        <f t="shared" si="28"/>
        <v>0</v>
      </c>
      <c r="AA853">
        <f t="shared" si="29"/>
        <v>-67023.75</v>
      </c>
    </row>
    <row r="854" spans="1:27" x14ac:dyDescent="0.35">
      <c r="A854" t="s">
        <v>370</v>
      </c>
      <c r="B854" t="s">
        <v>371</v>
      </c>
      <c r="C854">
        <v>502013</v>
      </c>
      <c r="D854" t="s">
        <v>376</v>
      </c>
      <c r="E854" t="s">
        <v>7</v>
      </c>
      <c r="F854" t="s">
        <v>105</v>
      </c>
      <c r="G854">
        <v>2029</v>
      </c>
      <c r="H854" t="s">
        <v>22</v>
      </c>
      <c r="I854" t="s">
        <v>390</v>
      </c>
      <c r="J854" t="s">
        <v>391</v>
      </c>
      <c r="K854" t="s">
        <v>378</v>
      </c>
      <c r="L854" t="s">
        <v>25</v>
      </c>
      <c r="M854">
        <v>-7230</v>
      </c>
      <c r="N854">
        <v>-7230</v>
      </c>
      <c r="O854">
        <v>-7230</v>
      </c>
      <c r="P854">
        <v>-7230</v>
      </c>
      <c r="Q854">
        <v>-7230</v>
      </c>
      <c r="R854">
        <v>-7230</v>
      </c>
      <c r="S854">
        <v>-7230</v>
      </c>
      <c r="T854">
        <v>-7230</v>
      </c>
      <c r="U854">
        <v>-7230</v>
      </c>
      <c r="V854">
        <v>-7230</v>
      </c>
      <c r="W854">
        <v>-7230</v>
      </c>
      <c r="X854">
        <v>-7230</v>
      </c>
      <c r="Y854">
        <v>-86759</v>
      </c>
      <c r="Z854">
        <f t="shared" si="28"/>
        <v>0</v>
      </c>
      <c r="AA854">
        <f t="shared" si="29"/>
        <v>-65069.25</v>
      </c>
    </row>
    <row r="855" spans="1:27" x14ac:dyDescent="0.35">
      <c r="A855" t="s">
        <v>370</v>
      </c>
      <c r="B855" t="s">
        <v>371</v>
      </c>
      <c r="C855">
        <v>502013</v>
      </c>
      <c r="D855" t="s">
        <v>376</v>
      </c>
      <c r="E855" t="s">
        <v>7</v>
      </c>
      <c r="F855" t="s">
        <v>105</v>
      </c>
      <c r="G855">
        <v>2028</v>
      </c>
      <c r="H855" t="s">
        <v>22</v>
      </c>
      <c r="I855" t="s">
        <v>390</v>
      </c>
      <c r="J855" t="s">
        <v>391</v>
      </c>
      <c r="K855" t="s">
        <v>378</v>
      </c>
      <c r="L855" t="s">
        <v>25</v>
      </c>
      <c r="M855">
        <v>-7019</v>
      </c>
      <c r="N855">
        <v>-7019</v>
      </c>
      <c r="O855">
        <v>-7019</v>
      </c>
      <c r="P855">
        <v>-7019</v>
      </c>
      <c r="Q855">
        <v>-7019</v>
      </c>
      <c r="R855">
        <v>-7019</v>
      </c>
      <c r="S855">
        <v>-7019</v>
      </c>
      <c r="T855">
        <v>-7019</v>
      </c>
      <c r="U855">
        <v>-7019</v>
      </c>
      <c r="V855">
        <v>-7019</v>
      </c>
      <c r="W855">
        <v>-7019</v>
      </c>
      <c r="X855">
        <v>-7019</v>
      </c>
      <c r="Y855">
        <v>-84231</v>
      </c>
      <c r="Z855">
        <f t="shared" si="28"/>
        <v>0</v>
      </c>
      <c r="AA855">
        <f t="shared" si="29"/>
        <v>-63173.25</v>
      </c>
    </row>
    <row r="856" spans="1:27" x14ac:dyDescent="0.35">
      <c r="A856" t="s">
        <v>370</v>
      </c>
      <c r="B856" t="s">
        <v>371</v>
      </c>
      <c r="C856">
        <v>512157</v>
      </c>
      <c r="D856" t="s">
        <v>382</v>
      </c>
      <c r="E856" t="s">
        <v>7</v>
      </c>
      <c r="F856" t="s">
        <v>21</v>
      </c>
      <c r="G856">
        <v>2025</v>
      </c>
      <c r="H856" t="s">
        <v>22</v>
      </c>
      <c r="I856" t="s">
        <v>387</v>
      </c>
      <c r="J856" t="s">
        <v>388</v>
      </c>
      <c r="K856" t="s">
        <v>378</v>
      </c>
      <c r="L856" t="s">
        <v>25</v>
      </c>
      <c r="M856">
        <v>-6860</v>
      </c>
      <c r="N856">
        <v>-6860</v>
      </c>
      <c r="O856">
        <v>-6860</v>
      </c>
      <c r="P856">
        <v>-6860</v>
      </c>
      <c r="Q856">
        <v>-6860</v>
      </c>
      <c r="R856">
        <v>-6860</v>
      </c>
      <c r="S856">
        <v>-6860</v>
      </c>
      <c r="T856">
        <v>-6860</v>
      </c>
      <c r="U856">
        <v>-6860</v>
      </c>
      <c r="V856">
        <v>-6860</v>
      </c>
      <c r="W856">
        <v>-6860</v>
      </c>
      <c r="X856">
        <v>-6860</v>
      </c>
      <c r="Y856">
        <v>-82322</v>
      </c>
      <c r="Z856">
        <f t="shared" si="28"/>
        <v>-61741.5</v>
      </c>
      <c r="AA856">
        <f t="shared" si="29"/>
        <v>0</v>
      </c>
    </row>
    <row r="857" spans="1:27" x14ac:dyDescent="0.35">
      <c r="A857" t="s">
        <v>370</v>
      </c>
      <c r="B857" t="s">
        <v>371</v>
      </c>
      <c r="C857">
        <v>512157</v>
      </c>
      <c r="D857" t="s">
        <v>382</v>
      </c>
      <c r="E857" t="s">
        <v>7</v>
      </c>
      <c r="F857" t="s">
        <v>21</v>
      </c>
      <c r="G857">
        <v>2026</v>
      </c>
      <c r="H857" t="s">
        <v>22</v>
      </c>
      <c r="I857" t="s">
        <v>387</v>
      </c>
      <c r="J857" t="s">
        <v>388</v>
      </c>
      <c r="K857" t="s">
        <v>378</v>
      </c>
      <c r="L857" t="s">
        <v>25</v>
      </c>
      <c r="M857">
        <v>-6860</v>
      </c>
      <c r="N857">
        <v>-6860</v>
      </c>
      <c r="O857">
        <v>-6860</v>
      </c>
      <c r="P857">
        <v>-6860</v>
      </c>
      <c r="Q857">
        <v>-6860</v>
      </c>
      <c r="R857">
        <v>-6860</v>
      </c>
      <c r="S857">
        <v>-6860</v>
      </c>
      <c r="T857">
        <v>-6860</v>
      </c>
      <c r="U857">
        <v>-6860</v>
      </c>
      <c r="V857">
        <v>-6860</v>
      </c>
      <c r="W857">
        <v>-6860</v>
      </c>
      <c r="X857">
        <v>-6860</v>
      </c>
      <c r="Y857">
        <v>-82322</v>
      </c>
      <c r="Z857">
        <f t="shared" si="28"/>
        <v>-61741.5</v>
      </c>
      <c r="AA857">
        <f t="shared" si="29"/>
        <v>0</v>
      </c>
    </row>
    <row r="858" spans="1:27" x14ac:dyDescent="0.35">
      <c r="A858" t="s">
        <v>370</v>
      </c>
      <c r="B858" t="s">
        <v>371</v>
      </c>
      <c r="C858">
        <v>512157</v>
      </c>
      <c r="D858" t="s">
        <v>382</v>
      </c>
      <c r="E858" t="s">
        <v>7</v>
      </c>
      <c r="F858" t="s">
        <v>21</v>
      </c>
      <c r="G858">
        <v>2027</v>
      </c>
      <c r="H858" t="s">
        <v>22</v>
      </c>
      <c r="I858" t="s">
        <v>387</v>
      </c>
      <c r="J858" t="s">
        <v>388</v>
      </c>
      <c r="K858" t="s">
        <v>378</v>
      </c>
      <c r="L858" t="s">
        <v>25</v>
      </c>
      <c r="M858">
        <v>-6860</v>
      </c>
      <c r="N858">
        <v>-6860</v>
      </c>
      <c r="O858">
        <v>-6860</v>
      </c>
      <c r="P858">
        <v>-6860</v>
      </c>
      <c r="Q858">
        <v>-6860</v>
      </c>
      <c r="R858">
        <v>-6860</v>
      </c>
      <c r="S858">
        <v>-6860</v>
      </c>
      <c r="T858">
        <v>-6860</v>
      </c>
      <c r="U858">
        <v>-6860</v>
      </c>
      <c r="V858">
        <v>-6860</v>
      </c>
      <c r="W858">
        <v>-6860</v>
      </c>
      <c r="X858">
        <v>-6860</v>
      </c>
      <c r="Y858">
        <v>-82322</v>
      </c>
      <c r="Z858">
        <f t="shared" si="28"/>
        <v>-61741.5</v>
      </c>
      <c r="AA858">
        <f t="shared" si="29"/>
        <v>0</v>
      </c>
    </row>
    <row r="859" spans="1:27" x14ac:dyDescent="0.35">
      <c r="A859" t="s">
        <v>370</v>
      </c>
      <c r="B859" t="s">
        <v>371</v>
      </c>
      <c r="C859">
        <v>512157</v>
      </c>
      <c r="D859" t="s">
        <v>382</v>
      </c>
      <c r="E859" t="s">
        <v>7</v>
      </c>
      <c r="F859" t="s">
        <v>21</v>
      </c>
      <c r="G859">
        <v>2028</v>
      </c>
      <c r="H859" t="s">
        <v>22</v>
      </c>
      <c r="I859" t="s">
        <v>387</v>
      </c>
      <c r="J859" t="s">
        <v>388</v>
      </c>
      <c r="K859" t="s">
        <v>378</v>
      </c>
      <c r="L859" t="s">
        <v>25</v>
      </c>
      <c r="M859">
        <v>-6860</v>
      </c>
      <c r="N859">
        <v>-6860</v>
      </c>
      <c r="O859">
        <v>-6860</v>
      </c>
      <c r="P859">
        <v>-6860</v>
      </c>
      <c r="Q859">
        <v>-6860</v>
      </c>
      <c r="R859">
        <v>-6860</v>
      </c>
      <c r="S859">
        <v>-6860</v>
      </c>
      <c r="T859">
        <v>-6860</v>
      </c>
      <c r="U859">
        <v>-6860</v>
      </c>
      <c r="V859">
        <v>-6860</v>
      </c>
      <c r="W859">
        <v>-6860</v>
      </c>
      <c r="X859">
        <v>-6860</v>
      </c>
      <c r="Y859">
        <v>-82322</v>
      </c>
      <c r="Z859">
        <f t="shared" si="28"/>
        <v>-61741.5</v>
      </c>
      <c r="AA859">
        <f t="shared" si="29"/>
        <v>0</v>
      </c>
    </row>
    <row r="860" spans="1:27" x14ac:dyDescent="0.35">
      <c r="A860" t="s">
        <v>370</v>
      </c>
      <c r="B860" t="s">
        <v>371</v>
      </c>
      <c r="C860">
        <v>512157</v>
      </c>
      <c r="D860" t="s">
        <v>382</v>
      </c>
      <c r="E860" t="s">
        <v>7</v>
      </c>
      <c r="F860" t="s">
        <v>21</v>
      </c>
      <c r="G860">
        <v>2029</v>
      </c>
      <c r="H860" t="s">
        <v>22</v>
      </c>
      <c r="I860" t="s">
        <v>387</v>
      </c>
      <c r="J860" t="s">
        <v>388</v>
      </c>
      <c r="K860" t="s">
        <v>378</v>
      </c>
      <c r="L860" t="s">
        <v>25</v>
      </c>
      <c r="M860">
        <v>-6860</v>
      </c>
      <c r="N860">
        <v>-6860</v>
      </c>
      <c r="O860">
        <v>-6860</v>
      </c>
      <c r="P860">
        <v>-6860</v>
      </c>
      <c r="Q860">
        <v>-6860</v>
      </c>
      <c r="R860">
        <v>-6860</v>
      </c>
      <c r="S860">
        <v>-6860</v>
      </c>
      <c r="T860">
        <v>-6860</v>
      </c>
      <c r="U860">
        <v>-6860</v>
      </c>
      <c r="V860">
        <v>-6860</v>
      </c>
      <c r="W860">
        <v>-6860</v>
      </c>
      <c r="X860">
        <v>-6860</v>
      </c>
      <c r="Y860">
        <v>-82322</v>
      </c>
      <c r="Z860">
        <f t="shared" si="28"/>
        <v>-61741.5</v>
      </c>
      <c r="AA860">
        <f t="shared" si="29"/>
        <v>0</v>
      </c>
    </row>
    <row r="861" spans="1:27" x14ac:dyDescent="0.35">
      <c r="A861" t="s">
        <v>370</v>
      </c>
      <c r="B861" t="s">
        <v>371</v>
      </c>
      <c r="C861">
        <v>512157</v>
      </c>
      <c r="D861" t="s">
        <v>382</v>
      </c>
      <c r="E861" t="s">
        <v>7</v>
      </c>
      <c r="F861" t="s">
        <v>21</v>
      </c>
      <c r="G861">
        <v>2030</v>
      </c>
      <c r="H861" t="s">
        <v>22</v>
      </c>
      <c r="I861" t="s">
        <v>387</v>
      </c>
      <c r="J861" t="s">
        <v>388</v>
      </c>
      <c r="K861" t="s">
        <v>378</v>
      </c>
      <c r="L861" t="s">
        <v>25</v>
      </c>
      <c r="M861">
        <v>-6860</v>
      </c>
      <c r="N861">
        <v>-6860</v>
      </c>
      <c r="O861">
        <v>-6860</v>
      </c>
      <c r="P861">
        <v>-6860</v>
      </c>
      <c r="Q861">
        <v>-6860</v>
      </c>
      <c r="R861">
        <v>-6860</v>
      </c>
      <c r="S861">
        <v>-6860</v>
      </c>
      <c r="T861">
        <v>-6860</v>
      </c>
      <c r="U861">
        <v>-6860</v>
      </c>
      <c r="V861">
        <v>-6860</v>
      </c>
      <c r="W861">
        <v>-6860</v>
      </c>
      <c r="X861">
        <v>-6860</v>
      </c>
      <c r="Y861">
        <v>-82322</v>
      </c>
      <c r="Z861">
        <f t="shared" si="28"/>
        <v>-61741.5</v>
      </c>
      <c r="AA861">
        <f t="shared" si="29"/>
        <v>0</v>
      </c>
    </row>
    <row r="862" spans="1:27" x14ac:dyDescent="0.35">
      <c r="A862" t="s">
        <v>370</v>
      </c>
      <c r="B862" t="s">
        <v>371</v>
      </c>
      <c r="C862">
        <v>502013</v>
      </c>
      <c r="D862" t="s">
        <v>376</v>
      </c>
      <c r="E862" t="s">
        <v>7</v>
      </c>
      <c r="F862" t="s">
        <v>105</v>
      </c>
      <c r="G862">
        <v>2027</v>
      </c>
      <c r="H862" t="s">
        <v>22</v>
      </c>
      <c r="I862" t="s">
        <v>390</v>
      </c>
      <c r="J862" t="s">
        <v>391</v>
      </c>
      <c r="K862" t="s">
        <v>378</v>
      </c>
      <c r="L862" t="s">
        <v>25</v>
      </c>
      <c r="M862">
        <v>-6815</v>
      </c>
      <c r="N862">
        <v>-6815</v>
      </c>
      <c r="O862">
        <v>-6815</v>
      </c>
      <c r="P862">
        <v>-6815</v>
      </c>
      <c r="Q862">
        <v>-6815</v>
      </c>
      <c r="R862">
        <v>-6815</v>
      </c>
      <c r="S862">
        <v>-6815</v>
      </c>
      <c r="T862">
        <v>-6815</v>
      </c>
      <c r="U862">
        <v>-6815</v>
      </c>
      <c r="V862">
        <v>-6815</v>
      </c>
      <c r="W862">
        <v>-6815</v>
      </c>
      <c r="X862">
        <v>-6815</v>
      </c>
      <c r="Y862">
        <v>-81780</v>
      </c>
      <c r="Z862">
        <f t="shared" si="28"/>
        <v>0</v>
      </c>
      <c r="AA862">
        <f t="shared" si="29"/>
        <v>-61335</v>
      </c>
    </row>
    <row r="863" spans="1:27" x14ac:dyDescent="0.35">
      <c r="A863" t="s">
        <v>370</v>
      </c>
      <c r="B863" t="s">
        <v>371</v>
      </c>
      <c r="C863">
        <v>512157</v>
      </c>
      <c r="D863" t="s">
        <v>382</v>
      </c>
      <c r="E863" t="s">
        <v>7</v>
      </c>
      <c r="F863" t="s">
        <v>21</v>
      </c>
      <c r="G863">
        <v>2024</v>
      </c>
      <c r="H863" t="s">
        <v>22</v>
      </c>
      <c r="I863" t="s">
        <v>387</v>
      </c>
      <c r="J863" t="s">
        <v>388</v>
      </c>
      <c r="K863" t="s">
        <v>378</v>
      </c>
      <c r="L863" t="s">
        <v>25</v>
      </c>
      <c r="M863">
        <v>-6660</v>
      </c>
      <c r="N863">
        <v>-6660</v>
      </c>
      <c r="O863">
        <v>-6660</v>
      </c>
      <c r="P863">
        <v>-6660</v>
      </c>
      <c r="Q863">
        <v>-6660</v>
      </c>
      <c r="R863">
        <v>-6660</v>
      </c>
      <c r="S863">
        <v>-6660</v>
      </c>
      <c r="T863">
        <v>-6660</v>
      </c>
      <c r="U863">
        <v>-6660</v>
      </c>
      <c r="V863">
        <v>-6660</v>
      </c>
      <c r="W863">
        <v>-6660</v>
      </c>
      <c r="X863">
        <v>-6660</v>
      </c>
      <c r="Y863">
        <v>-79925</v>
      </c>
      <c r="Z863">
        <f t="shared" si="28"/>
        <v>-59943.75</v>
      </c>
      <c r="AA863">
        <f t="shared" si="29"/>
        <v>0</v>
      </c>
    </row>
    <row r="864" spans="1:27" x14ac:dyDescent="0.35">
      <c r="A864" t="s">
        <v>370</v>
      </c>
      <c r="B864" t="s">
        <v>371</v>
      </c>
      <c r="C864">
        <v>502013</v>
      </c>
      <c r="D864" t="s">
        <v>376</v>
      </c>
      <c r="E864" t="s">
        <v>7</v>
      </c>
      <c r="F864" t="s">
        <v>105</v>
      </c>
      <c r="G864">
        <v>2026</v>
      </c>
      <c r="H864" t="s">
        <v>22</v>
      </c>
      <c r="I864" t="s">
        <v>390</v>
      </c>
      <c r="J864" t="s">
        <v>391</v>
      </c>
      <c r="K864" t="s">
        <v>378</v>
      </c>
      <c r="L864" t="s">
        <v>25</v>
      </c>
      <c r="M864">
        <v>-6616</v>
      </c>
      <c r="N864">
        <v>-6616</v>
      </c>
      <c r="O864">
        <v>-6616</v>
      </c>
      <c r="P864">
        <v>-6616</v>
      </c>
      <c r="Q864">
        <v>-6616</v>
      </c>
      <c r="R864">
        <v>-6616</v>
      </c>
      <c r="S864">
        <v>-6616</v>
      </c>
      <c r="T864">
        <v>-6616</v>
      </c>
      <c r="U864">
        <v>-6616</v>
      </c>
      <c r="V864">
        <v>-6616</v>
      </c>
      <c r="W864">
        <v>-6616</v>
      </c>
      <c r="X864">
        <v>-6616</v>
      </c>
      <c r="Y864">
        <v>-79398</v>
      </c>
      <c r="Z864">
        <f t="shared" si="28"/>
        <v>0</v>
      </c>
      <c r="AA864">
        <f t="shared" si="29"/>
        <v>-59548.5</v>
      </c>
    </row>
    <row r="865" spans="1:27" x14ac:dyDescent="0.35">
      <c r="A865" t="s">
        <v>370</v>
      </c>
      <c r="B865" t="s">
        <v>371</v>
      </c>
      <c r="C865">
        <v>502013</v>
      </c>
      <c r="D865" t="s">
        <v>376</v>
      </c>
      <c r="E865" t="s">
        <v>7</v>
      </c>
      <c r="F865" t="s">
        <v>105</v>
      </c>
      <c r="G865">
        <v>2025</v>
      </c>
      <c r="H865" t="s">
        <v>22</v>
      </c>
      <c r="I865" t="s">
        <v>390</v>
      </c>
      <c r="J865" t="s">
        <v>391</v>
      </c>
      <c r="K865" t="s">
        <v>378</v>
      </c>
      <c r="L865" t="s">
        <v>25</v>
      </c>
      <c r="M865">
        <v>-6424</v>
      </c>
      <c r="N865">
        <v>-6424</v>
      </c>
      <c r="O865">
        <v>-6424</v>
      </c>
      <c r="P865">
        <v>-6424</v>
      </c>
      <c r="Q865">
        <v>-6424</v>
      </c>
      <c r="R865">
        <v>-6424</v>
      </c>
      <c r="S865">
        <v>-6424</v>
      </c>
      <c r="T865">
        <v>-6424</v>
      </c>
      <c r="U865">
        <v>-6424</v>
      </c>
      <c r="V865">
        <v>-6424</v>
      </c>
      <c r="W865">
        <v>-6424</v>
      </c>
      <c r="X865">
        <v>-6424</v>
      </c>
      <c r="Y865">
        <v>-77085</v>
      </c>
      <c r="Z865">
        <f t="shared" si="28"/>
        <v>0</v>
      </c>
      <c r="AA865">
        <f t="shared" si="29"/>
        <v>-57813.75</v>
      </c>
    </row>
    <row r="866" spans="1:27" x14ac:dyDescent="0.35">
      <c r="A866" t="s">
        <v>370</v>
      </c>
      <c r="B866" t="s">
        <v>371</v>
      </c>
      <c r="C866">
        <v>502013</v>
      </c>
      <c r="D866" t="s">
        <v>376</v>
      </c>
      <c r="E866" t="s">
        <v>7</v>
      </c>
      <c r="F866" t="s">
        <v>105</v>
      </c>
      <c r="G866">
        <v>2024</v>
      </c>
      <c r="H866" t="s">
        <v>22</v>
      </c>
      <c r="I866" t="s">
        <v>390</v>
      </c>
      <c r="J866" t="s">
        <v>391</v>
      </c>
      <c r="K866" t="s">
        <v>378</v>
      </c>
      <c r="L866" t="s">
        <v>25</v>
      </c>
      <c r="M866">
        <v>-6224</v>
      </c>
      <c r="N866">
        <v>-6224</v>
      </c>
      <c r="O866">
        <v>-6224</v>
      </c>
      <c r="P866">
        <v>-6224</v>
      </c>
      <c r="Q866">
        <v>-6224</v>
      </c>
      <c r="R866">
        <v>-6224</v>
      </c>
      <c r="S866">
        <v>-6224</v>
      </c>
      <c r="T866">
        <v>-6224</v>
      </c>
      <c r="U866">
        <v>-6224</v>
      </c>
      <c r="V866">
        <v>-6224</v>
      </c>
      <c r="W866">
        <v>-6224</v>
      </c>
      <c r="X866">
        <v>-6224</v>
      </c>
      <c r="Y866">
        <v>-74688</v>
      </c>
      <c r="Z866">
        <f t="shared" si="28"/>
        <v>0</v>
      </c>
      <c r="AA866">
        <f t="shared" si="29"/>
        <v>-56016</v>
      </c>
    </row>
    <row r="867" spans="1:27" x14ac:dyDescent="0.35">
      <c r="A867" t="s">
        <v>370</v>
      </c>
      <c r="B867" t="s">
        <v>371</v>
      </c>
      <c r="C867">
        <v>502013</v>
      </c>
      <c r="D867" t="s">
        <v>376</v>
      </c>
      <c r="E867" t="s">
        <v>7</v>
      </c>
      <c r="F867" t="s">
        <v>105</v>
      </c>
      <c r="G867">
        <v>2023</v>
      </c>
      <c r="H867" t="s">
        <v>22</v>
      </c>
      <c r="I867" t="s">
        <v>390</v>
      </c>
      <c r="J867" t="s">
        <v>391</v>
      </c>
      <c r="K867" t="s">
        <v>378</v>
      </c>
      <c r="L867" t="s">
        <v>25</v>
      </c>
      <c r="M867">
        <v>-6048</v>
      </c>
      <c r="N867">
        <v>-6048</v>
      </c>
      <c r="O867">
        <v>-6048</v>
      </c>
      <c r="P867">
        <v>-6048</v>
      </c>
      <c r="Q867">
        <v>-6048</v>
      </c>
      <c r="R867">
        <v>-6048</v>
      </c>
      <c r="S867">
        <v>-6048</v>
      </c>
      <c r="T867">
        <v>-6048</v>
      </c>
      <c r="U867">
        <v>-6048</v>
      </c>
      <c r="V867">
        <v>-6048</v>
      </c>
      <c r="W867">
        <v>-6048</v>
      </c>
      <c r="X867">
        <v>-6048</v>
      </c>
      <c r="Y867">
        <v>-72579</v>
      </c>
      <c r="Z867">
        <f t="shared" si="28"/>
        <v>0</v>
      </c>
      <c r="AA867">
        <f t="shared" si="29"/>
        <v>-54434.25</v>
      </c>
    </row>
    <row r="868" spans="1:27" x14ac:dyDescent="0.35">
      <c r="A868" t="s">
        <v>370</v>
      </c>
      <c r="B868" t="s">
        <v>371</v>
      </c>
      <c r="C868">
        <v>502013</v>
      </c>
      <c r="D868" t="s">
        <v>376</v>
      </c>
      <c r="E868" t="s">
        <v>7</v>
      </c>
      <c r="F868" t="s">
        <v>105</v>
      </c>
      <c r="G868">
        <v>2030</v>
      </c>
      <c r="H868" t="s">
        <v>365</v>
      </c>
      <c r="I868" t="s">
        <v>377</v>
      </c>
      <c r="J868" t="s">
        <v>377</v>
      </c>
      <c r="K868" t="s">
        <v>378</v>
      </c>
      <c r="L868" t="s">
        <v>25</v>
      </c>
      <c r="M868">
        <v>-5851</v>
      </c>
      <c r="N868">
        <v>-5851</v>
      </c>
      <c r="O868">
        <v>-5851</v>
      </c>
      <c r="P868">
        <v>-5851</v>
      </c>
      <c r="Q868">
        <v>-5851</v>
      </c>
      <c r="R868">
        <v>-5851</v>
      </c>
      <c r="S868">
        <v>-5851</v>
      </c>
      <c r="T868">
        <v>-5851</v>
      </c>
      <c r="U868">
        <v>-5851</v>
      </c>
      <c r="V868">
        <v>-5851</v>
      </c>
      <c r="W868">
        <v>-5851</v>
      </c>
      <c r="X868">
        <v>-5854</v>
      </c>
      <c r="Y868">
        <v>-70220</v>
      </c>
      <c r="Z868">
        <f t="shared" si="28"/>
        <v>0</v>
      </c>
      <c r="AA868">
        <f t="shared" si="29"/>
        <v>-52665</v>
      </c>
    </row>
    <row r="869" spans="1:27" x14ac:dyDescent="0.35">
      <c r="A869" t="s">
        <v>370</v>
      </c>
      <c r="B869" t="s">
        <v>371</v>
      </c>
      <c r="C869">
        <v>502013</v>
      </c>
      <c r="D869" t="s">
        <v>376</v>
      </c>
      <c r="E869" t="s">
        <v>7</v>
      </c>
      <c r="F869" t="s">
        <v>105</v>
      </c>
      <c r="G869">
        <v>2029</v>
      </c>
      <c r="H869" t="s">
        <v>365</v>
      </c>
      <c r="I869" t="s">
        <v>377</v>
      </c>
      <c r="J869" t="s">
        <v>377</v>
      </c>
      <c r="K869" t="s">
        <v>378</v>
      </c>
      <c r="L869" t="s">
        <v>25</v>
      </c>
      <c r="M869">
        <v>-5681</v>
      </c>
      <c r="N869">
        <v>-5681</v>
      </c>
      <c r="O869">
        <v>-5681</v>
      </c>
      <c r="P869">
        <v>-5681</v>
      </c>
      <c r="Q869">
        <v>-5681</v>
      </c>
      <c r="R869">
        <v>-5681</v>
      </c>
      <c r="S869">
        <v>-5681</v>
      </c>
      <c r="T869">
        <v>-5681</v>
      </c>
      <c r="U869">
        <v>-5681</v>
      </c>
      <c r="V869">
        <v>-5681</v>
      </c>
      <c r="W869">
        <v>-5681</v>
      </c>
      <c r="X869">
        <v>-5684</v>
      </c>
      <c r="Y869">
        <v>-68173</v>
      </c>
      <c r="Z869">
        <f t="shared" si="28"/>
        <v>0</v>
      </c>
      <c r="AA869">
        <f t="shared" si="29"/>
        <v>-51129.75</v>
      </c>
    </row>
    <row r="870" spans="1:27" x14ac:dyDescent="0.35">
      <c r="A870" t="s">
        <v>370</v>
      </c>
      <c r="B870" t="s">
        <v>371</v>
      </c>
      <c r="C870">
        <v>502013</v>
      </c>
      <c r="D870" t="s">
        <v>376</v>
      </c>
      <c r="E870" t="s">
        <v>7</v>
      </c>
      <c r="F870" t="s">
        <v>105</v>
      </c>
      <c r="G870">
        <v>2028</v>
      </c>
      <c r="H870" t="s">
        <v>365</v>
      </c>
      <c r="I870" t="s">
        <v>377</v>
      </c>
      <c r="J870" t="s">
        <v>377</v>
      </c>
      <c r="K870" t="s">
        <v>378</v>
      </c>
      <c r="L870" t="s">
        <v>25</v>
      </c>
      <c r="M870">
        <v>-5515</v>
      </c>
      <c r="N870">
        <v>-5515</v>
      </c>
      <c r="O870">
        <v>-5515</v>
      </c>
      <c r="P870">
        <v>-5515</v>
      </c>
      <c r="Q870">
        <v>-5515</v>
      </c>
      <c r="R870">
        <v>-5515</v>
      </c>
      <c r="S870">
        <v>-5515</v>
      </c>
      <c r="T870">
        <v>-5515</v>
      </c>
      <c r="U870">
        <v>-5515</v>
      </c>
      <c r="V870">
        <v>-5515</v>
      </c>
      <c r="W870">
        <v>-5515</v>
      </c>
      <c r="X870">
        <v>-5518</v>
      </c>
      <c r="Y870">
        <v>-66186</v>
      </c>
      <c r="Z870">
        <f t="shared" si="28"/>
        <v>0</v>
      </c>
      <c r="AA870">
        <f t="shared" si="29"/>
        <v>-49639.5</v>
      </c>
    </row>
    <row r="871" spans="1:27" x14ac:dyDescent="0.35">
      <c r="A871" t="s">
        <v>370</v>
      </c>
      <c r="B871" t="s">
        <v>371</v>
      </c>
      <c r="C871">
        <v>512107</v>
      </c>
      <c r="D871" t="s">
        <v>372</v>
      </c>
      <c r="E871" t="s">
        <v>7</v>
      </c>
      <c r="F871" t="s">
        <v>105</v>
      </c>
      <c r="G871">
        <v>2030</v>
      </c>
      <c r="H871" t="s">
        <v>365</v>
      </c>
      <c r="I871" t="s">
        <v>385</v>
      </c>
      <c r="J871" t="s">
        <v>386</v>
      </c>
      <c r="K871" t="s">
        <v>378</v>
      </c>
      <c r="L871" t="s">
        <v>25</v>
      </c>
      <c r="M871">
        <v>-5422</v>
      </c>
      <c r="N871">
        <v>-4876</v>
      </c>
      <c r="O871">
        <v>-4839</v>
      </c>
      <c r="P871">
        <v>-5031</v>
      </c>
      <c r="Q871">
        <v>-4945</v>
      </c>
      <c r="R871">
        <v>-4657</v>
      </c>
      <c r="S871">
        <v>-5092</v>
      </c>
      <c r="T871">
        <v>-5286</v>
      </c>
      <c r="U871">
        <v>-5080</v>
      </c>
      <c r="V871">
        <v>-5508</v>
      </c>
      <c r="W871">
        <v>-4148</v>
      </c>
      <c r="X871">
        <v>-4467</v>
      </c>
      <c r="Y871">
        <v>-59350</v>
      </c>
      <c r="Z871">
        <f t="shared" si="28"/>
        <v>0</v>
      </c>
      <c r="AA871">
        <f t="shared" si="29"/>
        <v>-44512.5</v>
      </c>
    </row>
    <row r="872" spans="1:27" x14ac:dyDescent="0.35">
      <c r="A872" t="s">
        <v>370</v>
      </c>
      <c r="B872" t="s">
        <v>371</v>
      </c>
      <c r="C872">
        <v>502013</v>
      </c>
      <c r="D872" t="s">
        <v>376</v>
      </c>
      <c r="E872" t="s">
        <v>7</v>
      </c>
      <c r="F872" t="s">
        <v>105</v>
      </c>
      <c r="G872">
        <v>2027</v>
      </c>
      <c r="H872" t="s">
        <v>365</v>
      </c>
      <c r="I872" t="s">
        <v>377</v>
      </c>
      <c r="J872" t="s">
        <v>377</v>
      </c>
      <c r="K872" t="s">
        <v>378</v>
      </c>
      <c r="L872" t="s">
        <v>25</v>
      </c>
      <c r="M872">
        <v>-5355</v>
      </c>
      <c r="N872">
        <v>-5355</v>
      </c>
      <c r="O872">
        <v>-5355</v>
      </c>
      <c r="P872">
        <v>-5355</v>
      </c>
      <c r="Q872">
        <v>-5355</v>
      </c>
      <c r="R872">
        <v>-5355</v>
      </c>
      <c r="S872">
        <v>-5355</v>
      </c>
      <c r="T872">
        <v>-5355</v>
      </c>
      <c r="U872">
        <v>-5355</v>
      </c>
      <c r="V872">
        <v>-5355</v>
      </c>
      <c r="W872">
        <v>-5355</v>
      </c>
      <c r="X872">
        <v>-5357</v>
      </c>
      <c r="Y872">
        <v>-64260</v>
      </c>
      <c r="Z872">
        <f t="shared" si="28"/>
        <v>0</v>
      </c>
      <c r="AA872">
        <f t="shared" si="29"/>
        <v>-48195</v>
      </c>
    </row>
    <row r="873" spans="1:27" x14ac:dyDescent="0.35">
      <c r="A873" t="s">
        <v>370</v>
      </c>
      <c r="B873" t="s">
        <v>371</v>
      </c>
      <c r="C873">
        <v>512107</v>
      </c>
      <c r="D873" t="s">
        <v>372</v>
      </c>
      <c r="E873" t="s">
        <v>7</v>
      </c>
      <c r="F873" t="s">
        <v>105</v>
      </c>
      <c r="G873">
        <v>2029</v>
      </c>
      <c r="H873" t="s">
        <v>365</v>
      </c>
      <c r="I873" t="s">
        <v>385</v>
      </c>
      <c r="J873" t="s">
        <v>386</v>
      </c>
      <c r="K873" t="s">
        <v>378</v>
      </c>
      <c r="L873" t="s">
        <v>25</v>
      </c>
      <c r="M873">
        <v>-5264</v>
      </c>
      <c r="N873">
        <v>-4734</v>
      </c>
      <c r="O873">
        <v>-4697</v>
      </c>
      <c r="P873">
        <v>-4884</v>
      </c>
      <c r="Q873">
        <v>-4800</v>
      </c>
      <c r="R873">
        <v>-4521</v>
      </c>
      <c r="S873">
        <v>-4943</v>
      </c>
      <c r="T873">
        <v>-5132</v>
      </c>
      <c r="U873">
        <v>-4932</v>
      </c>
      <c r="V873">
        <v>-5347</v>
      </c>
      <c r="W873">
        <v>-4027</v>
      </c>
      <c r="X873">
        <v>-4337</v>
      </c>
      <c r="Y873">
        <v>-57619</v>
      </c>
      <c r="Z873">
        <f t="shared" si="28"/>
        <v>0</v>
      </c>
      <c r="AA873">
        <f t="shared" si="29"/>
        <v>-43214.25</v>
      </c>
    </row>
    <row r="874" spans="1:27" x14ac:dyDescent="0.35">
      <c r="A874" t="s">
        <v>370</v>
      </c>
      <c r="B874" t="s">
        <v>371</v>
      </c>
      <c r="C874">
        <v>502013</v>
      </c>
      <c r="D874" t="s">
        <v>376</v>
      </c>
      <c r="E874" t="s">
        <v>7</v>
      </c>
      <c r="F874" t="s">
        <v>105</v>
      </c>
      <c r="G874">
        <v>2026</v>
      </c>
      <c r="H874" t="s">
        <v>365</v>
      </c>
      <c r="I874" t="s">
        <v>377</v>
      </c>
      <c r="J874" t="s">
        <v>377</v>
      </c>
      <c r="K874" t="s">
        <v>378</v>
      </c>
      <c r="L874" t="s">
        <v>25</v>
      </c>
      <c r="M874">
        <v>-5199</v>
      </c>
      <c r="N874">
        <v>-5199</v>
      </c>
      <c r="O874">
        <v>-5199</v>
      </c>
      <c r="P874">
        <v>-5199</v>
      </c>
      <c r="Q874">
        <v>-5199</v>
      </c>
      <c r="R874">
        <v>-5199</v>
      </c>
      <c r="S874">
        <v>-5199</v>
      </c>
      <c r="T874">
        <v>-5199</v>
      </c>
      <c r="U874">
        <v>-5199</v>
      </c>
      <c r="V874">
        <v>-5199</v>
      </c>
      <c r="W874">
        <v>-5199</v>
      </c>
      <c r="X874">
        <v>-5201</v>
      </c>
      <c r="Y874">
        <v>-62388</v>
      </c>
      <c r="Z874">
        <f t="shared" ref="Z874:Z937" si="30">$Y874*IF($E874="Fixed",0.75,1)*IF(LEFT($F874,4)="0311",1,IF(LEFT($F874,4)="0301",0.403176412,0))</f>
        <v>0</v>
      </c>
      <c r="AA874">
        <f t="shared" ref="AA874:AA937" si="31">$Y874*IF($E874="Fixed",0.75,1)*IF(LEFT($F874,4)="0311",0,IF(LEFT($F874,4)="0301",1-0.403176412,1))</f>
        <v>-46791</v>
      </c>
    </row>
    <row r="875" spans="1:27" x14ac:dyDescent="0.35">
      <c r="A875" t="s">
        <v>370</v>
      </c>
      <c r="B875" t="s">
        <v>371</v>
      </c>
      <c r="C875">
        <v>512107</v>
      </c>
      <c r="D875" t="s">
        <v>372</v>
      </c>
      <c r="E875" t="s">
        <v>7</v>
      </c>
      <c r="F875" t="s">
        <v>105</v>
      </c>
      <c r="G875">
        <v>2028</v>
      </c>
      <c r="H875" t="s">
        <v>365</v>
      </c>
      <c r="I875" t="s">
        <v>385</v>
      </c>
      <c r="J875" t="s">
        <v>386</v>
      </c>
      <c r="K875" t="s">
        <v>378</v>
      </c>
      <c r="L875" t="s">
        <v>25</v>
      </c>
      <c r="M875">
        <v>-5110</v>
      </c>
      <c r="N875">
        <v>-4596</v>
      </c>
      <c r="O875">
        <v>-4561</v>
      </c>
      <c r="P875">
        <v>-4742</v>
      </c>
      <c r="Q875">
        <v>-4660</v>
      </c>
      <c r="R875">
        <v>-4389</v>
      </c>
      <c r="S875">
        <v>-4799</v>
      </c>
      <c r="T875">
        <v>-4983</v>
      </c>
      <c r="U875">
        <v>-4788</v>
      </c>
      <c r="V875">
        <v>-5191</v>
      </c>
      <c r="W875">
        <v>-3909</v>
      </c>
      <c r="X875">
        <v>-4211</v>
      </c>
      <c r="Y875">
        <v>-55940</v>
      </c>
      <c r="Z875">
        <f t="shared" si="30"/>
        <v>0</v>
      </c>
      <c r="AA875">
        <f t="shared" si="31"/>
        <v>-41955</v>
      </c>
    </row>
    <row r="876" spans="1:27" x14ac:dyDescent="0.35">
      <c r="A876" t="s">
        <v>370</v>
      </c>
      <c r="B876" t="s">
        <v>371</v>
      </c>
      <c r="C876">
        <v>502013</v>
      </c>
      <c r="D876" t="s">
        <v>376</v>
      </c>
      <c r="E876" t="s">
        <v>7</v>
      </c>
      <c r="F876" t="s">
        <v>105</v>
      </c>
      <c r="G876">
        <v>2025</v>
      </c>
      <c r="H876" t="s">
        <v>365</v>
      </c>
      <c r="I876" t="s">
        <v>377</v>
      </c>
      <c r="J876" t="s">
        <v>377</v>
      </c>
      <c r="K876" t="s">
        <v>378</v>
      </c>
      <c r="L876" t="s">
        <v>25</v>
      </c>
      <c r="M876">
        <v>-5047</v>
      </c>
      <c r="N876">
        <v>-5047</v>
      </c>
      <c r="O876">
        <v>-5047</v>
      </c>
      <c r="P876">
        <v>-5047</v>
      </c>
      <c r="Q876">
        <v>-5047</v>
      </c>
      <c r="R876">
        <v>-5047</v>
      </c>
      <c r="S876">
        <v>-5047</v>
      </c>
      <c r="T876">
        <v>-5047</v>
      </c>
      <c r="U876">
        <v>-5047</v>
      </c>
      <c r="V876">
        <v>-5047</v>
      </c>
      <c r="W876">
        <v>-5047</v>
      </c>
      <c r="X876">
        <v>-5050</v>
      </c>
      <c r="Y876">
        <v>-60571</v>
      </c>
      <c r="Z876">
        <f t="shared" si="30"/>
        <v>0</v>
      </c>
      <c r="AA876">
        <f t="shared" si="31"/>
        <v>-45428.25</v>
      </c>
    </row>
    <row r="877" spans="1:27" x14ac:dyDescent="0.35">
      <c r="A877" t="s">
        <v>370</v>
      </c>
      <c r="B877" t="s">
        <v>371</v>
      </c>
      <c r="C877">
        <v>512107</v>
      </c>
      <c r="D877" t="s">
        <v>372</v>
      </c>
      <c r="E877" t="s">
        <v>7</v>
      </c>
      <c r="F877" t="s">
        <v>105</v>
      </c>
      <c r="G877">
        <v>2027</v>
      </c>
      <c r="H877" t="s">
        <v>365</v>
      </c>
      <c r="I877" t="s">
        <v>385</v>
      </c>
      <c r="J877" t="s">
        <v>386</v>
      </c>
      <c r="K877" t="s">
        <v>378</v>
      </c>
      <c r="L877" t="s">
        <v>25</v>
      </c>
      <c r="M877">
        <v>-4962</v>
      </c>
      <c r="N877">
        <v>-4462</v>
      </c>
      <c r="O877">
        <v>-4428</v>
      </c>
      <c r="P877">
        <v>-4604</v>
      </c>
      <c r="Q877">
        <v>-4525</v>
      </c>
      <c r="R877">
        <v>-4261</v>
      </c>
      <c r="S877">
        <v>-4660</v>
      </c>
      <c r="T877">
        <v>-4838</v>
      </c>
      <c r="U877">
        <v>-4649</v>
      </c>
      <c r="V877">
        <v>-5040</v>
      </c>
      <c r="W877">
        <v>-3796</v>
      </c>
      <c r="X877">
        <v>-4088</v>
      </c>
      <c r="Y877">
        <v>-54312</v>
      </c>
      <c r="Z877">
        <f t="shared" si="30"/>
        <v>0</v>
      </c>
      <c r="AA877">
        <f t="shared" si="31"/>
        <v>-40734</v>
      </c>
    </row>
    <row r="878" spans="1:27" x14ac:dyDescent="0.35">
      <c r="A878" t="s">
        <v>370</v>
      </c>
      <c r="B878" t="s">
        <v>371</v>
      </c>
      <c r="C878">
        <v>502013</v>
      </c>
      <c r="D878" t="s">
        <v>376</v>
      </c>
      <c r="E878" t="s">
        <v>7</v>
      </c>
      <c r="F878" t="s">
        <v>105</v>
      </c>
      <c r="G878">
        <v>2024</v>
      </c>
      <c r="H878" t="s">
        <v>365</v>
      </c>
      <c r="I878" t="s">
        <v>377</v>
      </c>
      <c r="J878" t="s">
        <v>377</v>
      </c>
      <c r="K878" t="s">
        <v>378</v>
      </c>
      <c r="L878" t="s">
        <v>25</v>
      </c>
      <c r="M878">
        <v>-4922</v>
      </c>
      <c r="N878">
        <v>-4922</v>
      </c>
      <c r="O878">
        <v>-4922</v>
      </c>
      <c r="P878">
        <v>-4922</v>
      </c>
      <c r="Q878">
        <v>-4922</v>
      </c>
      <c r="R878">
        <v>-4922</v>
      </c>
      <c r="S878">
        <v>-4922</v>
      </c>
      <c r="T878">
        <v>-4922</v>
      </c>
      <c r="U878">
        <v>-4922</v>
      </c>
      <c r="V878">
        <v>-4922</v>
      </c>
      <c r="W878">
        <v>-4922</v>
      </c>
      <c r="X878">
        <v>-4922</v>
      </c>
      <c r="Y878">
        <v>-59064</v>
      </c>
      <c r="Z878">
        <f t="shared" si="30"/>
        <v>0</v>
      </c>
      <c r="AA878">
        <f t="shared" si="31"/>
        <v>-44298</v>
      </c>
    </row>
    <row r="879" spans="1:27" x14ac:dyDescent="0.35">
      <c r="A879" t="s">
        <v>370</v>
      </c>
      <c r="B879" t="s">
        <v>371</v>
      </c>
      <c r="C879">
        <v>512107</v>
      </c>
      <c r="D879" t="s">
        <v>372</v>
      </c>
      <c r="E879" t="s">
        <v>7</v>
      </c>
      <c r="F879" t="s">
        <v>105</v>
      </c>
      <c r="G879">
        <v>2026</v>
      </c>
      <c r="H879" t="s">
        <v>365</v>
      </c>
      <c r="I879" t="s">
        <v>385</v>
      </c>
      <c r="J879" t="s">
        <v>386</v>
      </c>
      <c r="K879" t="s">
        <v>378</v>
      </c>
      <c r="L879" t="s">
        <v>25</v>
      </c>
      <c r="M879">
        <v>-4817</v>
      </c>
      <c r="N879">
        <v>-4332</v>
      </c>
      <c r="O879">
        <v>-4299</v>
      </c>
      <c r="P879">
        <v>-4470</v>
      </c>
      <c r="Q879">
        <v>-4393</v>
      </c>
      <c r="R879">
        <v>-4137</v>
      </c>
      <c r="S879">
        <v>-4524</v>
      </c>
      <c r="T879">
        <v>-4697</v>
      </c>
      <c r="U879">
        <v>-4514</v>
      </c>
      <c r="V879">
        <v>-4893</v>
      </c>
      <c r="W879">
        <v>-3685</v>
      </c>
      <c r="X879">
        <v>-3969</v>
      </c>
      <c r="Y879">
        <v>-52730</v>
      </c>
      <c r="Z879">
        <f t="shared" si="30"/>
        <v>0</v>
      </c>
      <c r="AA879">
        <f t="shared" si="31"/>
        <v>-39547.5</v>
      </c>
    </row>
    <row r="880" spans="1:27" x14ac:dyDescent="0.35">
      <c r="A880" t="s">
        <v>370</v>
      </c>
      <c r="B880" t="s">
        <v>371</v>
      </c>
      <c r="C880">
        <v>502013</v>
      </c>
      <c r="D880" t="s">
        <v>376</v>
      </c>
      <c r="E880" t="s">
        <v>7</v>
      </c>
      <c r="F880" t="s">
        <v>105</v>
      </c>
      <c r="G880">
        <v>2023</v>
      </c>
      <c r="H880" t="s">
        <v>365</v>
      </c>
      <c r="I880" t="s">
        <v>377</v>
      </c>
      <c r="J880" t="s">
        <v>377</v>
      </c>
      <c r="K880" t="s">
        <v>378</v>
      </c>
      <c r="L880" t="s">
        <v>25</v>
      </c>
      <c r="M880">
        <v>-4737</v>
      </c>
      <c r="N880">
        <v>-4737</v>
      </c>
      <c r="O880">
        <v>-4737</v>
      </c>
      <c r="P880">
        <v>-4737</v>
      </c>
      <c r="Q880">
        <v>-4737</v>
      </c>
      <c r="R880">
        <v>-4737</v>
      </c>
      <c r="S880">
        <v>-4737</v>
      </c>
      <c r="T880">
        <v>-4737</v>
      </c>
      <c r="U880">
        <v>-4737</v>
      </c>
      <c r="V880">
        <v>-4737</v>
      </c>
      <c r="W880">
        <v>-4737</v>
      </c>
      <c r="X880">
        <v>-4737</v>
      </c>
      <c r="Y880">
        <v>-56839</v>
      </c>
      <c r="Z880">
        <f t="shared" si="30"/>
        <v>0</v>
      </c>
      <c r="AA880">
        <f t="shared" si="31"/>
        <v>-42629.25</v>
      </c>
    </row>
    <row r="881" spans="1:27" x14ac:dyDescent="0.35">
      <c r="A881" t="s">
        <v>370</v>
      </c>
      <c r="B881" t="s">
        <v>371</v>
      </c>
      <c r="C881">
        <v>512107</v>
      </c>
      <c r="D881" t="s">
        <v>372</v>
      </c>
      <c r="E881" t="s">
        <v>7</v>
      </c>
      <c r="F881" t="s">
        <v>105</v>
      </c>
      <c r="G881">
        <v>2025</v>
      </c>
      <c r="H881" t="s">
        <v>365</v>
      </c>
      <c r="I881" t="s">
        <v>385</v>
      </c>
      <c r="J881" t="s">
        <v>386</v>
      </c>
      <c r="K881" t="s">
        <v>378</v>
      </c>
      <c r="L881" t="s">
        <v>25</v>
      </c>
      <c r="M881">
        <v>-4677</v>
      </c>
      <c r="N881">
        <v>-4206</v>
      </c>
      <c r="O881">
        <v>-4174</v>
      </c>
      <c r="P881">
        <v>-4340</v>
      </c>
      <c r="Q881">
        <v>-4265</v>
      </c>
      <c r="R881">
        <v>-4017</v>
      </c>
      <c r="S881">
        <v>-4392</v>
      </c>
      <c r="T881">
        <v>-4560</v>
      </c>
      <c r="U881">
        <v>-4382</v>
      </c>
      <c r="V881">
        <v>-4751</v>
      </c>
      <c r="W881">
        <v>-3578</v>
      </c>
      <c r="X881">
        <v>-3853</v>
      </c>
      <c r="Y881">
        <v>-51194</v>
      </c>
      <c r="Z881">
        <f t="shared" si="30"/>
        <v>0</v>
      </c>
      <c r="AA881">
        <f t="shared" si="31"/>
        <v>-38395.5</v>
      </c>
    </row>
    <row r="882" spans="1:27" x14ac:dyDescent="0.35">
      <c r="A882" t="s">
        <v>370</v>
      </c>
      <c r="B882" t="s">
        <v>371</v>
      </c>
      <c r="C882">
        <v>502013</v>
      </c>
      <c r="D882" t="s">
        <v>376</v>
      </c>
      <c r="E882" t="s">
        <v>7</v>
      </c>
      <c r="F882" t="s">
        <v>105</v>
      </c>
      <c r="G882">
        <v>2022</v>
      </c>
      <c r="H882" t="s">
        <v>365</v>
      </c>
      <c r="I882" t="s">
        <v>377</v>
      </c>
      <c r="J882" t="s">
        <v>377</v>
      </c>
      <c r="K882" t="s">
        <v>378</v>
      </c>
      <c r="L882" t="s">
        <v>25</v>
      </c>
      <c r="M882">
        <v>-4598</v>
      </c>
      <c r="N882">
        <v>-4598</v>
      </c>
      <c r="O882">
        <v>-4598</v>
      </c>
      <c r="P882">
        <v>-4598</v>
      </c>
      <c r="Q882">
        <v>-4598</v>
      </c>
      <c r="R882">
        <v>-4598</v>
      </c>
      <c r="S882">
        <v>-4598</v>
      </c>
      <c r="T882">
        <v>-4598</v>
      </c>
      <c r="U882">
        <v>-4598</v>
      </c>
      <c r="V882">
        <v>-4598</v>
      </c>
      <c r="W882">
        <v>-4598</v>
      </c>
      <c r="X882">
        <v>-4598</v>
      </c>
      <c r="Y882">
        <v>-55178</v>
      </c>
      <c r="Z882">
        <f t="shared" si="30"/>
        <v>0</v>
      </c>
      <c r="AA882">
        <f t="shared" si="31"/>
        <v>-41383.5</v>
      </c>
    </row>
    <row r="883" spans="1:27" x14ac:dyDescent="0.35">
      <c r="A883" t="s">
        <v>370</v>
      </c>
      <c r="B883" t="s">
        <v>371</v>
      </c>
      <c r="C883">
        <v>512107</v>
      </c>
      <c r="D883" t="s">
        <v>372</v>
      </c>
      <c r="E883" t="s">
        <v>7</v>
      </c>
      <c r="F883" t="s">
        <v>105</v>
      </c>
      <c r="G883">
        <v>2024</v>
      </c>
      <c r="H883" t="s">
        <v>365</v>
      </c>
      <c r="I883" t="s">
        <v>385</v>
      </c>
      <c r="J883" t="s">
        <v>386</v>
      </c>
      <c r="K883" t="s">
        <v>378</v>
      </c>
      <c r="L883" t="s">
        <v>25</v>
      </c>
      <c r="M883">
        <v>-4565</v>
      </c>
      <c r="N883">
        <v>-4340</v>
      </c>
      <c r="O883">
        <v>-4076</v>
      </c>
      <c r="P883">
        <v>-4241</v>
      </c>
      <c r="Q883">
        <v>-4405</v>
      </c>
      <c r="R883">
        <v>-3696</v>
      </c>
      <c r="S883">
        <v>-4299</v>
      </c>
      <c r="T883">
        <v>-4456</v>
      </c>
      <c r="U883">
        <v>-4048</v>
      </c>
      <c r="V883">
        <v>-4644</v>
      </c>
      <c r="W883">
        <v>-3736</v>
      </c>
      <c r="X883">
        <v>-3549</v>
      </c>
      <c r="Y883">
        <v>-50055</v>
      </c>
      <c r="Z883">
        <f t="shared" si="30"/>
        <v>0</v>
      </c>
      <c r="AA883">
        <f t="shared" si="31"/>
        <v>-37541.25</v>
      </c>
    </row>
    <row r="884" spans="1:27" x14ac:dyDescent="0.35">
      <c r="A884" t="s">
        <v>370</v>
      </c>
      <c r="B884" t="s">
        <v>371</v>
      </c>
      <c r="C884">
        <v>512107</v>
      </c>
      <c r="D884" t="s">
        <v>372</v>
      </c>
      <c r="E884" t="s">
        <v>7</v>
      </c>
      <c r="F884" t="s">
        <v>21</v>
      </c>
      <c r="G884">
        <v>2030</v>
      </c>
      <c r="H884" t="s">
        <v>365</v>
      </c>
      <c r="I884" t="s">
        <v>387</v>
      </c>
      <c r="J884" t="s">
        <v>388</v>
      </c>
      <c r="K884" t="s">
        <v>378</v>
      </c>
      <c r="L884" t="s">
        <v>25</v>
      </c>
      <c r="M884">
        <v>-4520</v>
      </c>
      <c r="N884">
        <v>-4065</v>
      </c>
      <c r="O884">
        <v>-4034</v>
      </c>
      <c r="P884">
        <v>-4195</v>
      </c>
      <c r="Q884">
        <v>-4122</v>
      </c>
      <c r="R884">
        <v>-3882</v>
      </c>
      <c r="S884">
        <v>-4245</v>
      </c>
      <c r="T884">
        <v>-4408</v>
      </c>
      <c r="U884">
        <v>-4236</v>
      </c>
      <c r="V884">
        <v>-4592</v>
      </c>
      <c r="W884">
        <v>-3458</v>
      </c>
      <c r="X884">
        <v>-3725</v>
      </c>
      <c r="Y884">
        <v>-49482</v>
      </c>
      <c r="Z884">
        <f t="shared" si="30"/>
        <v>-37111.5</v>
      </c>
      <c r="AA884">
        <f t="shared" si="31"/>
        <v>0</v>
      </c>
    </row>
    <row r="885" spans="1:27" x14ac:dyDescent="0.35">
      <c r="A885" t="s">
        <v>370</v>
      </c>
      <c r="B885" t="s">
        <v>371</v>
      </c>
      <c r="C885">
        <v>512107</v>
      </c>
      <c r="D885" t="s">
        <v>372</v>
      </c>
      <c r="E885" t="s">
        <v>7</v>
      </c>
      <c r="F885" t="s">
        <v>21</v>
      </c>
      <c r="G885">
        <v>2029</v>
      </c>
      <c r="H885" t="s">
        <v>365</v>
      </c>
      <c r="I885" t="s">
        <v>387</v>
      </c>
      <c r="J885" t="s">
        <v>388</v>
      </c>
      <c r="K885" t="s">
        <v>378</v>
      </c>
      <c r="L885" t="s">
        <v>25</v>
      </c>
      <c r="M885">
        <v>-4388</v>
      </c>
      <c r="N885">
        <v>-3947</v>
      </c>
      <c r="O885">
        <v>-3916</v>
      </c>
      <c r="P885">
        <v>-4072</v>
      </c>
      <c r="Q885">
        <v>-4002</v>
      </c>
      <c r="R885">
        <v>-3769</v>
      </c>
      <c r="S885">
        <v>-4122</v>
      </c>
      <c r="T885">
        <v>-4279</v>
      </c>
      <c r="U885">
        <v>-4112</v>
      </c>
      <c r="V885">
        <v>-4458</v>
      </c>
      <c r="W885">
        <v>-3357</v>
      </c>
      <c r="X885">
        <v>-3616</v>
      </c>
      <c r="Y885">
        <v>-48039</v>
      </c>
      <c r="Z885">
        <f t="shared" si="30"/>
        <v>-36029.25</v>
      </c>
      <c r="AA885">
        <f t="shared" si="31"/>
        <v>0</v>
      </c>
    </row>
    <row r="886" spans="1:27" x14ac:dyDescent="0.35">
      <c r="A886" t="s">
        <v>370</v>
      </c>
      <c r="B886" t="s">
        <v>371</v>
      </c>
      <c r="C886">
        <v>512107</v>
      </c>
      <c r="D886" t="s">
        <v>372</v>
      </c>
      <c r="E886" t="s">
        <v>7</v>
      </c>
      <c r="F886" t="s">
        <v>21</v>
      </c>
      <c r="G886">
        <v>2028</v>
      </c>
      <c r="H886" t="s">
        <v>365</v>
      </c>
      <c r="I886" t="s">
        <v>387</v>
      </c>
      <c r="J886" t="s">
        <v>388</v>
      </c>
      <c r="K886" t="s">
        <v>378</v>
      </c>
      <c r="L886" t="s">
        <v>25</v>
      </c>
      <c r="M886">
        <v>-4261</v>
      </c>
      <c r="N886">
        <v>-3832</v>
      </c>
      <c r="O886">
        <v>-3802</v>
      </c>
      <c r="P886">
        <v>-3954</v>
      </c>
      <c r="Q886">
        <v>-3886</v>
      </c>
      <c r="R886">
        <v>-3659</v>
      </c>
      <c r="S886">
        <v>-4001</v>
      </c>
      <c r="T886">
        <v>-4154</v>
      </c>
      <c r="U886">
        <v>-3992</v>
      </c>
      <c r="V886">
        <v>-4328</v>
      </c>
      <c r="W886">
        <v>-3259</v>
      </c>
      <c r="X886">
        <v>-3511</v>
      </c>
      <c r="Y886">
        <v>-46639</v>
      </c>
      <c r="Z886">
        <f t="shared" si="30"/>
        <v>-34979.25</v>
      </c>
      <c r="AA886">
        <f t="shared" si="31"/>
        <v>0</v>
      </c>
    </row>
    <row r="887" spans="1:27" x14ac:dyDescent="0.35">
      <c r="A887" t="s">
        <v>370</v>
      </c>
      <c r="B887" t="s">
        <v>371</v>
      </c>
      <c r="C887">
        <v>512107</v>
      </c>
      <c r="D887" t="s">
        <v>372</v>
      </c>
      <c r="E887" t="s">
        <v>7</v>
      </c>
      <c r="F887" t="s">
        <v>105</v>
      </c>
      <c r="G887">
        <v>2023</v>
      </c>
      <c r="H887" t="s">
        <v>365</v>
      </c>
      <c r="I887" t="s">
        <v>385</v>
      </c>
      <c r="J887" t="s">
        <v>386</v>
      </c>
      <c r="K887" t="s">
        <v>378</v>
      </c>
      <c r="L887" t="s">
        <v>25</v>
      </c>
      <c r="M887">
        <v>-4226</v>
      </c>
      <c r="N887">
        <v>-4011</v>
      </c>
      <c r="O887">
        <v>-4377</v>
      </c>
      <c r="P887">
        <v>-3689</v>
      </c>
      <c r="Q887">
        <v>-4243</v>
      </c>
      <c r="R887">
        <v>-4068</v>
      </c>
      <c r="S887">
        <v>-3746</v>
      </c>
      <c r="T887">
        <v>-4519</v>
      </c>
      <c r="U887">
        <v>-3898</v>
      </c>
      <c r="V887">
        <v>-4305</v>
      </c>
      <c r="W887">
        <v>-3878</v>
      </c>
      <c r="X887">
        <v>-3247</v>
      </c>
      <c r="Y887">
        <v>-48206</v>
      </c>
      <c r="Z887">
        <f t="shared" si="30"/>
        <v>0</v>
      </c>
      <c r="AA887">
        <f t="shared" si="31"/>
        <v>-36154.5</v>
      </c>
    </row>
    <row r="888" spans="1:27" x14ac:dyDescent="0.35">
      <c r="A888" t="s">
        <v>370</v>
      </c>
      <c r="B888" t="s">
        <v>371</v>
      </c>
      <c r="C888">
        <v>512107</v>
      </c>
      <c r="D888" t="s">
        <v>372</v>
      </c>
      <c r="E888" t="s">
        <v>7</v>
      </c>
      <c r="F888" t="s">
        <v>105</v>
      </c>
      <c r="G888">
        <v>2022</v>
      </c>
      <c r="H888" t="s">
        <v>22</v>
      </c>
      <c r="I888" t="s">
        <v>390</v>
      </c>
      <c r="J888" t="s">
        <v>391</v>
      </c>
      <c r="K888" t="s">
        <v>378</v>
      </c>
      <c r="L888" t="s">
        <v>25</v>
      </c>
      <c r="M888">
        <v>-4138</v>
      </c>
      <c r="N888">
        <v>-4138</v>
      </c>
      <c r="O888">
        <v>-4138</v>
      </c>
      <c r="P888">
        <v>-4138</v>
      </c>
      <c r="Q888">
        <v>-4138</v>
      </c>
      <c r="R888">
        <v>-4138</v>
      </c>
      <c r="S888">
        <v>-4138</v>
      </c>
      <c r="T888">
        <v>-4138</v>
      </c>
      <c r="U888">
        <v>-4138</v>
      </c>
      <c r="V888">
        <v>-4138</v>
      </c>
      <c r="W888">
        <v>-4138</v>
      </c>
      <c r="X888">
        <v>-4138</v>
      </c>
      <c r="Y888">
        <v>-49650</v>
      </c>
      <c r="Z888">
        <f t="shared" si="30"/>
        <v>0</v>
      </c>
      <c r="AA888">
        <f t="shared" si="31"/>
        <v>-37237.5</v>
      </c>
    </row>
    <row r="889" spans="1:27" x14ac:dyDescent="0.35">
      <c r="A889" t="s">
        <v>370</v>
      </c>
      <c r="B889" t="s">
        <v>371</v>
      </c>
      <c r="C889">
        <v>512107</v>
      </c>
      <c r="D889" t="s">
        <v>372</v>
      </c>
      <c r="E889" t="s">
        <v>7</v>
      </c>
      <c r="F889" t="s">
        <v>21</v>
      </c>
      <c r="G889">
        <v>2027</v>
      </c>
      <c r="H889" t="s">
        <v>365</v>
      </c>
      <c r="I889" t="s">
        <v>387</v>
      </c>
      <c r="J889" t="s">
        <v>388</v>
      </c>
      <c r="K889" t="s">
        <v>378</v>
      </c>
      <c r="L889" t="s">
        <v>25</v>
      </c>
      <c r="M889">
        <v>-4137</v>
      </c>
      <c r="N889">
        <v>-3720</v>
      </c>
      <c r="O889">
        <v>-3692</v>
      </c>
      <c r="P889">
        <v>-3839</v>
      </c>
      <c r="Q889">
        <v>-3772</v>
      </c>
      <c r="R889">
        <v>-3553</v>
      </c>
      <c r="S889">
        <v>-3885</v>
      </c>
      <c r="T889">
        <v>-4033</v>
      </c>
      <c r="U889">
        <v>-3876</v>
      </c>
      <c r="V889">
        <v>-4202</v>
      </c>
      <c r="W889">
        <v>-3165</v>
      </c>
      <c r="X889">
        <v>-3408</v>
      </c>
      <c r="Y889">
        <v>-45282</v>
      </c>
      <c r="Z889">
        <f t="shared" si="30"/>
        <v>-33961.5</v>
      </c>
      <c r="AA889">
        <f t="shared" si="31"/>
        <v>0</v>
      </c>
    </row>
    <row r="890" spans="1:27" x14ac:dyDescent="0.35">
      <c r="A890" t="s">
        <v>370</v>
      </c>
      <c r="B890" t="s">
        <v>371</v>
      </c>
      <c r="C890">
        <v>502013</v>
      </c>
      <c r="D890" t="s">
        <v>376</v>
      </c>
      <c r="E890" t="s">
        <v>7</v>
      </c>
      <c r="F890" t="s">
        <v>105</v>
      </c>
      <c r="G890">
        <v>2022</v>
      </c>
      <c r="H890" t="s">
        <v>22</v>
      </c>
      <c r="I890" t="s">
        <v>390</v>
      </c>
      <c r="J890" t="s">
        <v>391</v>
      </c>
      <c r="K890" t="s">
        <v>378</v>
      </c>
      <c r="L890" t="s">
        <v>25</v>
      </c>
      <c r="M890">
        <v>-4036</v>
      </c>
      <c r="N890">
        <v>-4036</v>
      </c>
      <c r="O890">
        <v>-4036</v>
      </c>
      <c r="P890">
        <v>-4036</v>
      </c>
      <c r="Q890">
        <v>-4036</v>
      </c>
      <c r="R890">
        <v>-4036</v>
      </c>
      <c r="S890">
        <v>-4036</v>
      </c>
      <c r="T890">
        <v>-4036</v>
      </c>
      <c r="U890">
        <v>-4036</v>
      </c>
      <c r="V890">
        <v>-4036</v>
      </c>
      <c r="W890">
        <v>-4036</v>
      </c>
      <c r="X890">
        <v>-4036</v>
      </c>
      <c r="Y890">
        <v>-48437</v>
      </c>
      <c r="Z890">
        <f t="shared" si="30"/>
        <v>0</v>
      </c>
      <c r="AA890">
        <f t="shared" si="31"/>
        <v>-36327.75</v>
      </c>
    </row>
    <row r="891" spans="1:27" x14ac:dyDescent="0.35">
      <c r="A891" t="s">
        <v>370</v>
      </c>
      <c r="B891" t="s">
        <v>371</v>
      </c>
      <c r="C891">
        <v>512107</v>
      </c>
      <c r="D891" t="s">
        <v>372</v>
      </c>
      <c r="E891" t="s">
        <v>7</v>
      </c>
      <c r="F891" t="s">
        <v>21</v>
      </c>
      <c r="G891">
        <v>2026</v>
      </c>
      <c r="H891" t="s">
        <v>365</v>
      </c>
      <c r="I891" t="s">
        <v>387</v>
      </c>
      <c r="J891" t="s">
        <v>388</v>
      </c>
      <c r="K891" t="s">
        <v>378</v>
      </c>
      <c r="L891" t="s">
        <v>25</v>
      </c>
      <c r="M891">
        <v>-4016</v>
      </c>
      <c r="N891">
        <v>-3612</v>
      </c>
      <c r="O891">
        <v>-3584</v>
      </c>
      <c r="P891">
        <v>-3727</v>
      </c>
      <c r="Q891">
        <v>-3663</v>
      </c>
      <c r="R891">
        <v>-3449</v>
      </c>
      <c r="S891">
        <v>-3772</v>
      </c>
      <c r="T891">
        <v>-3916</v>
      </c>
      <c r="U891">
        <v>-3763</v>
      </c>
      <c r="V891">
        <v>-4080</v>
      </c>
      <c r="W891">
        <v>-3072</v>
      </c>
      <c r="X891">
        <v>-3309</v>
      </c>
      <c r="Y891">
        <v>-43963</v>
      </c>
      <c r="Z891">
        <f t="shared" si="30"/>
        <v>-32972.25</v>
      </c>
      <c r="AA891">
        <f t="shared" si="31"/>
        <v>0</v>
      </c>
    </row>
    <row r="892" spans="1:27" x14ac:dyDescent="0.35">
      <c r="A892" t="s">
        <v>370</v>
      </c>
      <c r="B892" t="s">
        <v>371</v>
      </c>
      <c r="C892">
        <v>506159</v>
      </c>
      <c r="D892" t="s">
        <v>392</v>
      </c>
      <c r="E892" t="s">
        <v>7</v>
      </c>
      <c r="F892" t="s">
        <v>21</v>
      </c>
      <c r="G892">
        <v>2021</v>
      </c>
      <c r="H892" t="s">
        <v>22</v>
      </c>
      <c r="I892" t="s">
        <v>387</v>
      </c>
      <c r="J892" t="s">
        <v>388</v>
      </c>
      <c r="K892" t="s">
        <v>378</v>
      </c>
      <c r="L892" t="s">
        <v>25</v>
      </c>
      <c r="M892">
        <v>-3989</v>
      </c>
      <c r="N892">
        <v>-3989</v>
      </c>
      <c r="O892">
        <v>-3989</v>
      </c>
      <c r="P892">
        <v>-3989</v>
      </c>
      <c r="Q892">
        <v>-3989</v>
      </c>
      <c r="R892">
        <v>-3989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-23932</v>
      </c>
      <c r="Z892">
        <f t="shared" si="30"/>
        <v>-17949</v>
      </c>
      <c r="AA892">
        <f t="shared" si="31"/>
        <v>0</v>
      </c>
    </row>
    <row r="893" spans="1:27" x14ac:dyDescent="0.35">
      <c r="A893" t="s">
        <v>370</v>
      </c>
      <c r="B893" t="s">
        <v>371</v>
      </c>
      <c r="C893">
        <v>502013</v>
      </c>
      <c r="D893" t="s">
        <v>376</v>
      </c>
      <c r="E893" t="s">
        <v>7</v>
      </c>
      <c r="F893" t="s">
        <v>105</v>
      </c>
      <c r="G893">
        <v>2021</v>
      </c>
      <c r="H893" t="s">
        <v>22</v>
      </c>
      <c r="I893" t="s">
        <v>390</v>
      </c>
      <c r="J893" t="s">
        <v>391</v>
      </c>
      <c r="K893" t="s">
        <v>378</v>
      </c>
      <c r="L893" t="s">
        <v>25</v>
      </c>
      <c r="M893">
        <v>-3974</v>
      </c>
      <c r="N893">
        <v>-3974</v>
      </c>
      <c r="O893">
        <v>-3974</v>
      </c>
      <c r="P893">
        <v>-3974</v>
      </c>
      <c r="Q893">
        <v>-3974</v>
      </c>
      <c r="R893">
        <v>-3974</v>
      </c>
      <c r="S893">
        <v>-3974</v>
      </c>
      <c r="T893">
        <v>-3974</v>
      </c>
      <c r="U893">
        <v>-3974</v>
      </c>
      <c r="V893">
        <v>-3974</v>
      </c>
      <c r="W893">
        <v>-3974</v>
      </c>
      <c r="X893">
        <v>-3974</v>
      </c>
      <c r="Y893">
        <v>-47686</v>
      </c>
      <c r="Z893">
        <f t="shared" si="30"/>
        <v>0</v>
      </c>
      <c r="AA893">
        <f t="shared" si="31"/>
        <v>-35764.5</v>
      </c>
    </row>
    <row r="894" spans="1:27" x14ac:dyDescent="0.35">
      <c r="A894" t="s">
        <v>370</v>
      </c>
      <c r="B894" t="s">
        <v>371</v>
      </c>
      <c r="C894">
        <v>512107</v>
      </c>
      <c r="D894" t="s">
        <v>372</v>
      </c>
      <c r="E894" t="s">
        <v>7</v>
      </c>
      <c r="F894" t="s">
        <v>105</v>
      </c>
      <c r="G894">
        <v>2022</v>
      </c>
      <c r="H894" t="s">
        <v>365</v>
      </c>
      <c r="I894" t="s">
        <v>385</v>
      </c>
      <c r="J894" t="s">
        <v>386</v>
      </c>
      <c r="K894" t="s">
        <v>378</v>
      </c>
      <c r="L894" t="s">
        <v>25</v>
      </c>
      <c r="M894">
        <v>-3950</v>
      </c>
      <c r="N894">
        <v>-3961</v>
      </c>
      <c r="O894">
        <v>-4323</v>
      </c>
      <c r="P894">
        <v>-3870</v>
      </c>
      <c r="Q894">
        <v>-3972</v>
      </c>
      <c r="R894">
        <v>-3968</v>
      </c>
      <c r="S894">
        <v>-3708</v>
      </c>
      <c r="T894">
        <v>-4467</v>
      </c>
      <c r="U894">
        <v>-4133</v>
      </c>
      <c r="V894">
        <v>-4034</v>
      </c>
      <c r="W894">
        <v>-3836</v>
      </c>
      <c r="X894">
        <v>-3446</v>
      </c>
      <c r="Y894">
        <v>-47668</v>
      </c>
      <c r="Z894">
        <f t="shared" si="30"/>
        <v>0</v>
      </c>
      <c r="AA894">
        <f t="shared" si="31"/>
        <v>-35751</v>
      </c>
    </row>
    <row r="895" spans="1:27" x14ac:dyDescent="0.35">
      <c r="A895" t="s">
        <v>370</v>
      </c>
      <c r="B895" t="s">
        <v>371</v>
      </c>
      <c r="C895">
        <v>512107</v>
      </c>
      <c r="D895" t="s">
        <v>372</v>
      </c>
      <c r="E895" t="s">
        <v>7</v>
      </c>
      <c r="F895" t="s">
        <v>105</v>
      </c>
      <c r="G895">
        <v>2021</v>
      </c>
      <c r="H895" t="s">
        <v>365</v>
      </c>
      <c r="I895" t="s">
        <v>385</v>
      </c>
      <c r="J895" t="s">
        <v>386</v>
      </c>
      <c r="K895" t="s">
        <v>378</v>
      </c>
      <c r="L895" t="s">
        <v>25</v>
      </c>
      <c r="M895">
        <v>-3905</v>
      </c>
      <c r="N895">
        <v>-3916</v>
      </c>
      <c r="O895">
        <v>-4274</v>
      </c>
      <c r="P895">
        <v>-3994</v>
      </c>
      <c r="Q895">
        <v>-3767</v>
      </c>
      <c r="R895">
        <v>-3929</v>
      </c>
      <c r="S895">
        <v>-3839</v>
      </c>
      <c r="T895">
        <v>-4199</v>
      </c>
      <c r="U895">
        <v>-4034</v>
      </c>
      <c r="V895">
        <v>-3992</v>
      </c>
      <c r="W895">
        <v>-3742</v>
      </c>
      <c r="X895">
        <v>-3587</v>
      </c>
      <c r="Y895">
        <v>-47179</v>
      </c>
      <c r="Z895">
        <f t="shared" si="30"/>
        <v>0</v>
      </c>
      <c r="AA895">
        <f t="shared" si="31"/>
        <v>-35384.25</v>
      </c>
    </row>
    <row r="896" spans="1:27" x14ac:dyDescent="0.35">
      <c r="A896" t="s">
        <v>370</v>
      </c>
      <c r="B896" t="s">
        <v>371</v>
      </c>
      <c r="C896">
        <v>512107</v>
      </c>
      <c r="D896" t="s">
        <v>372</v>
      </c>
      <c r="E896" t="s">
        <v>7</v>
      </c>
      <c r="F896" t="s">
        <v>21</v>
      </c>
      <c r="G896">
        <v>2025</v>
      </c>
      <c r="H896" t="s">
        <v>365</v>
      </c>
      <c r="I896" t="s">
        <v>387</v>
      </c>
      <c r="J896" t="s">
        <v>388</v>
      </c>
      <c r="K896" t="s">
        <v>378</v>
      </c>
      <c r="L896" t="s">
        <v>25</v>
      </c>
      <c r="M896">
        <v>-3899</v>
      </c>
      <c r="N896">
        <v>-3507</v>
      </c>
      <c r="O896">
        <v>-3480</v>
      </c>
      <c r="P896">
        <v>-3618</v>
      </c>
      <c r="Q896">
        <v>-3556</v>
      </c>
      <c r="R896">
        <v>-3349</v>
      </c>
      <c r="S896">
        <v>-3662</v>
      </c>
      <c r="T896">
        <v>-3802</v>
      </c>
      <c r="U896">
        <v>-3653</v>
      </c>
      <c r="V896">
        <v>-3961</v>
      </c>
      <c r="W896">
        <v>-2983</v>
      </c>
      <c r="X896">
        <v>-3213</v>
      </c>
      <c r="Y896">
        <v>-42682</v>
      </c>
      <c r="Z896">
        <f t="shared" si="30"/>
        <v>-32011.5</v>
      </c>
      <c r="AA896">
        <f t="shared" si="31"/>
        <v>0</v>
      </c>
    </row>
    <row r="897" spans="1:27" x14ac:dyDescent="0.35">
      <c r="A897" t="s">
        <v>370</v>
      </c>
      <c r="B897" t="s">
        <v>371</v>
      </c>
      <c r="C897">
        <v>512108</v>
      </c>
      <c r="D897" t="s">
        <v>389</v>
      </c>
      <c r="E897" t="s">
        <v>7</v>
      </c>
      <c r="F897" t="s">
        <v>105</v>
      </c>
      <c r="G897">
        <v>2030</v>
      </c>
      <c r="H897" t="s">
        <v>22</v>
      </c>
      <c r="I897" t="s">
        <v>385</v>
      </c>
      <c r="J897" t="s">
        <v>386</v>
      </c>
      <c r="K897" t="s">
        <v>378</v>
      </c>
      <c r="L897" t="s">
        <v>25</v>
      </c>
      <c r="M897">
        <v>-3879</v>
      </c>
      <c r="N897">
        <v>-3879</v>
      </c>
      <c r="O897">
        <v>-3879</v>
      </c>
      <c r="P897">
        <v>-3879</v>
      </c>
      <c r="Q897">
        <v>-3879</v>
      </c>
      <c r="R897">
        <v>-3879</v>
      </c>
      <c r="S897">
        <v>-3879</v>
      </c>
      <c r="T897">
        <v>-3879</v>
      </c>
      <c r="U897">
        <v>-3879</v>
      </c>
      <c r="V897">
        <v>-3879</v>
      </c>
      <c r="W897">
        <v>-3879</v>
      </c>
      <c r="X897">
        <v>-3879</v>
      </c>
      <c r="Y897">
        <v>-46545</v>
      </c>
      <c r="Z897">
        <f t="shared" si="30"/>
        <v>0</v>
      </c>
      <c r="AA897">
        <f t="shared" si="31"/>
        <v>-34908.75</v>
      </c>
    </row>
    <row r="898" spans="1:27" x14ac:dyDescent="0.35">
      <c r="A898" t="s">
        <v>370</v>
      </c>
      <c r="B898" t="s">
        <v>371</v>
      </c>
      <c r="C898">
        <v>512107</v>
      </c>
      <c r="D898" t="s">
        <v>372</v>
      </c>
      <c r="E898" t="s">
        <v>7</v>
      </c>
      <c r="F898" t="s">
        <v>21</v>
      </c>
      <c r="G898">
        <v>2024</v>
      </c>
      <c r="H898" t="s">
        <v>365</v>
      </c>
      <c r="I898" t="s">
        <v>387</v>
      </c>
      <c r="J898" t="s">
        <v>388</v>
      </c>
      <c r="K898" t="s">
        <v>378</v>
      </c>
      <c r="L898" t="s">
        <v>25</v>
      </c>
      <c r="M898">
        <v>-3806</v>
      </c>
      <c r="N898">
        <v>-3618</v>
      </c>
      <c r="O898">
        <v>-3398</v>
      </c>
      <c r="P898">
        <v>-3536</v>
      </c>
      <c r="Q898">
        <v>-3673</v>
      </c>
      <c r="R898">
        <v>-3081</v>
      </c>
      <c r="S898">
        <v>-3584</v>
      </c>
      <c r="T898">
        <v>-3715</v>
      </c>
      <c r="U898">
        <v>-3375</v>
      </c>
      <c r="V898">
        <v>-3872</v>
      </c>
      <c r="W898">
        <v>-3115</v>
      </c>
      <c r="X898">
        <v>-2959</v>
      </c>
      <c r="Y898">
        <v>-41733</v>
      </c>
      <c r="Z898">
        <f t="shared" si="30"/>
        <v>-31299.75</v>
      </c>
      <c r="AA898">
        <f t="shared" si="31"/>
        <v>0</v>
      </c>
    </row>
    <row r="899" spans="1:27" x14ac:dyDescent="0.35">
      <c r="A899" t="s">
        <v>370</v>
      </c>
      <c r="B899" t="s">
        <v>371</v>
      </c>
      <c r="C899">
        <v>512108</v>
      </c>
      <c r="D899" t="s">
        <v>389</v>
      </c>
      <c r="E899" t="s">
        <v>7</v>
      </c>
      <c r="F899" t="s">
        <v>105</v>
      </c>
      <c r="G899">
        <v>2029</v>
      </c>
      <c r="H899" t="s">
        <v>22</v>
      </c>
      <c r="I899" t="s">
        <v>385</v>
      </c>
      <c r="J899" t="s">
        <v>386</v>
      </c>
      <c r="K899" t="s">
        <v>378</v>
      </c>
      <c r="L899" t="s">
        <v>25</v>
      </c>
      <c r="M899">
        <v>-3766</v>
      </c>
      <c r="N899">
        <v>-3766</v>
      </c>
      <c r="O899">
        <v>-3766</v>
      </c>
      <c r="P899">
        <v>-3766</v>
      </c>
      <c r="Q899">
        <v>-3766</v>
      </c>
      <c r="R899">
        <v>-3766</v>
      </c>
      <c r="S899">
        <v>-3766</v>
      </c>
      <c r="T899">
        <v>-3766</v>
      </c>
      <c r="U899">
        <v>-3766</v>
      </c>
      <c r="V899">
        <v>-3766</v>
      </c>
      <c r="W899">
        <v>-3766</v>
      </c>
      <c r="X899">
        <v>-3766</v>
      </c>
      <c r="Y899">
        <v>-45188</v>
      </c>
      <c r="Z899">
        <f t="shared" si="30"/>
        <v>0</v>
      </c>
      <c r="AA899">
        <f t="shared" si="31"/>
        <v>-33891</v>
      </c>
    </row>
    <row r="900" spans="1:27" x14ac:dyDescent="0.35">
      <c r="A900" t="s">
        <v>370</v>
      </c>
      <c r="B900" t="s">
        <v>371</v>
      </c>
      <c r="C900">
        <v>512108</v>
      </c>
      <c r="D900" t="s">
        <v>389</v>
      </c>
      <c r="E900" t="s">
        <v>7</v>
      </c>
      <c r="F900" t="s">
        <v>105</v>
      </c>
      <c r="G900">
        <v>2028</v>
      </c>
      <c r="H900" t="s">
        <v>22</v>
      </c>
      <c r="I900" t="s">
        <v>385</v>
      </c>
      <c r="J900" t="s">
        <v>386</v>
      </c>
      <c r="K900" t="s">
        <v>378</v>
      </c>
      <c r="L900" t="s">
        <v>25</v>
      </c>
      <c r="M900">
        <v>-3656</v>
      </c>
      <c r="N900">
        <v>-3656</v>
      </c>
      <c r="O900">
        <v>-3656</v>
      </c>
      <c r="P900">
        <v>-3656</v>
      </c>
      <c r="Q900">
        <v>-3656</v>
      </c>
      <c r="R900">
        <v>-3656</v>
      </c>
      <c r="S900">
        <v>-3656</v>
      </c>
      <c r="T900">
        <v>-3656</v>
      </c>
      <c r="U900">
        <v>-3656</v>
      </c>
      <c r="V900">
        <v>-3656</v>
      </c>
      <c r="W900">
        <v>-3656</v>
      </c>
      <c r="X900">
        <v>-3656</v>
      </c>
      <c r="Y900">
        <v>-43871</v>
      </c>
      <c r="Z900">
        <f t="shared" si="30"/>
        <v>0</v>
      </c>
      <c r="AA900">
        <f t="shared" si="31"/>
        <v>-32903.25</v>
      </c>
    </row>
    <row r="901" spans="1:27" x14ac:dyDescent="0.35">
      <c r="A901" t="s">
        <v>370</v>
      </c>
      <c r="B901" t="s">
        <v>371</v>
      </c>
      <c r="C901">
        <v>502017</v>
      </c>
      <c r="D901" t="s">
        <v>381</v>
      </c>
      <c r="E901" t="s">
        <v>7</v>
      </c>
      <c r="F901" t="s">
        <v>105</v>
      </c>
      <c r="G901">
        <v>2026</v>
      </c>
      <c r="H901" t="s">
        <v>365</v>
      </c>
      <c r="I901" t="s">
        <v>385</v>
      </c>
      <c r="J901" t="s">
        <v>386</v>
      </c>
      <c r="K901" t="s">
        <v>378</v>
      </c>
      <c r="L901" t="s">
        <v>25</v>
      </c>
      <c r="M901">
        <v>-3607</v>
      </c>
      <c r="N901">
        <v>-3254</v>
      </c>
      <c r="O901">
        <v>-3242</v>
      </c>
      <c r="P901">
        <v>-3404</v>
      </c>
      <c r="Q901">
        <v>-3375</v>
      </c>
      <c r="R901">
        <v>-3204</v>
      </c>
      <c r="S901">
        <v>-3520</v>
      </c>
      <c r="T901">
        <v>-3585</v>
      </c>
      <c r="U901">
        <v>-3440</v>
      </c>
      <c r="V901">
        <v>-3747</v>
      </c>
      <c r="W901">
        <v>-2848</v>
      </c>
      <c r="X901">
        <v>-3202</v>
      </c>
      <c r="Y901">
        <v>-40428</v>
      </c>
      <c r="Z901">
        <f t="shared" si="30"/>
        <v>0</v>
      </c>
      <c r="AA901">
        <f t="shared" si="31"/>
        <v>-30321</v>
      </c>
    </row>
    <row r="902" spans="1:27" x14ac:dyDescent="0.35">
      <c r="A902" t="s">
        <v>370</v>
      </c>
      <c r="B902" t="s">
        <v>371</v>
      </c>
      <c r="C902">
        <v>502017</v>
      </c>
      <c r="D902" t="s">
        <v>381</v>
      </c>
      <c r="E902" t="s">
        <v>7</v>
      </c>
      <c r="F902" t="s">
        <v>105</v>
      </c>
      <c r="G902">
        <v>2027</v>
      </c>
      <c r="H902" t="s">
        <v>365</v>
      </c>
      <c r="I902" t="s">
        <v>385</v>
      </c>
      <c r="J902" t="s">
        <v>386</v>
      </c>
      <c r="K902" t="s">
        <v>378</v>
      </c>
      <c r="L902" t="s">
        <v>25</v>
      </c>
      <c r="M902">
        <v>-3607</v>
      </c>
      <c r="N902">
        <v>-3254</v>
      </c>
      <c r="O902">
        <v>-3242</v>
      </c>
      <c r="P902">
        <v>-3404</v>
      </c>
      <c r="Q902">
        <v>-3375</v>
      </c>
      <c r="R902">
        <v>-3204</v>
      </c>
      <c r="S902">
        <v>-3520</v>
      </c>
      <c r="T902">
        <v>-3585</v>
      </c>
      <c r="U902">
        <v>-3440</v>
      </c>
      <c r="V902">
        <v>-3747</v>
      </c>
      <c r="W902">
        <v>-2848</v>
      </c>
      <c r="X902">
        <v>-3202</v>
      </c>
      <c r="Y902">
        <v>-40428</v>
      </c>
      <c r="Z902">
        <f t="shared" si="30"/>
        <v>0</v>
      </c>
      <c r="AA902">
        <f t="shared" si="31"/>
        <v>-30321</v>
      </c>
    </row>
    <row r="903" spans="1:27" x14ac:dyDescent="0.35">
      <c r="A903" t="s">
        <v>370</v>
      </c>
      <c r="B903" t="s">
        <v>371</v>
      </c>
      <c r="C903">
        <v>502017</v>
      </c>
      <c r="D903" t="s">
        <v>381</v>
      </c>
      <c r="E903" t="s">
        <v>7</v>
      </c>
      <c r="F903" t="s">
        <v>105</v>
      </c>
      <c r="G903">
        <v>2028</v>
      </c>
      <c r="H903" t="s">
        <v>365</v>
      </c>
      <c r="I903" t="s">
        <v>385</v>
      </c>
      <c r="J903" t="s">
        <v>386</v>
      </c>
      <c r="K903" t="s">
        <v>378</v>
      </c>
      <c r="L903" t="s">
        <v>25</v>
      </c>
      <c r="M903">
        <v>-3607</v>
      </c>
      <c r="N903">
        <v>-3254</v>
      </c>
      <c r="O903">
        <v>-3242</v>
      </c>
      <c r="P903">
        <v>-3404</v>
      </c>
      <c r="Q903">
        <v>-3375</v>
      </c>
      <c r="R903">
        <v>-3204</v>
      </c>
      <c r="S903">
        <v>-3520</v>
      </c>
      <c r="T903">
        <v>-3585</v>
      </c>
      <c r="U903">
        <v>-3440</v>
      </c>
      <c r="V903">
        <v>-3747</v>
      </c>
      <c r="W903">
        <v>-2848</v>
      </c>
      <c r="X903">
        <v>-3202</v>
      </c>
      <c r="Y903">
        <v>-40428</v>
      </c>
      <c r="Z903">
        <f t="shared" si="30"/>
        <v>0</v>
      </c>
      <c r="AA903">
        <f t="shared" si="31"/>
        <v>-30321</v>
      </c>
    </row>
    <row r="904" spans="1:27" x14ac:dyDescent="0.35">
      <c r="A904" t="s">
        <v>370</v>
      </c>
      <c r="B904" t="s">
        <v>371</v>
      </c>
      <c r="C904">
        <v>502017</v>
      </c>
      <c r="D904" t="s">
        <v>381</v>
      </c>
      <c r="E904" t="s">
        <v>7</v>
      </c>
      <c r="F904" t="s">
        <v>105</v>
      </c>
      <c r="G904">
        <v>2029</v>
      </c>
      <c r="H904" t="s">
        <v>365</v>
      </c>
      <c r="I904" t="s">
        <v>385</v>
      </c>
      <c r="J904" t="s">
        <v>386</v>
      </c>
      <c r="K904" t="s">
        <v>378</v>
      </c>
      <c r="L904" t="s">
        <v>25</v>
      </c>
      <c r="M904">
        <v>-3607</v>
      </c>
      <c r="N904">
        <v>-3254</v>
      </c>
      <c r="O904">
        <v>-3242</v>
      </c>
      <c r="P904">
        <v>-3404</v>
      </c>
      <c r="Q904">
        <v>-3375</v>
      </c>
      <c r="R904">
        <v>-3204</v>
      </c>
      <c r="S904">
        <v>-3520</v>
      </c>
      <c r="T904">
        <v>-3585</v>
      </c>
      <c r="U904">
        <v>-3440</v>
      </c>
      <c r="V904">
        <v>-3747</v>
      </c>
      <c r="W904">
        <v>-2848</v>
      </c>
      <c r="X904">
        <v>-3202</v>
      </c>
      <c r="Y904">
        <v>-40428</v>
      </c>
      <c r="Z904">
        <f t="shared" si="30"/>
        <v>0</v>
      </c>
      <c r="AA904">
        <f t="shared" si="31"/>
        <v>-30321</v>
      </c>
    </row>
    <row r="905" spans="1:27" x14ac:dyDescent="0.35">
      <c r="A905" t="s">
        <v>370</v>
      </c>
      <c r="B905" t="s">
        <v>371</v>
      </c>
      <c r="C905">
        <v>502017</v>
      </c>
      <c r="D905" t="s">
        <v>381</v>
      </c>
      <c r="E905" t="s">
        <v>7</v>
      </c>
      <c r="F905" t="s">
        <v>105</v>
      </c>
      <c r="G905">
        <v>2030</v>
      </c>
      <c r="H905" t="s">
        <v>365</v>
      </c>
      <c r="I905" t="s">
        <v>385</v>
      </c>
      <c r="J905" t="s">
        <v>386</v>
      </c>
      <c r="K905" t="s">
        <v>378</v>
      </c>
      <c r="L905" t="s">
        <v>25</v>
      </c>
      <c r="M905">
        <v>-3607</v>
      </c>
      <c r="N905">
        <v>-3254</v>
      </c>
      <c r="O905">
        <v>-3242</v>
      </c>
      <c r="P905">
        <v>-3404</v>
      </c>
      <c r="Q905">
        <v>-3375</v>
      </c>
      <c r="R905">
        <v>-3204</v>
      </c>
      <c r="S905">
        <v>-3520</v>
      </c>
      <c r="T905">
        <v>-3585</v>
      </c>
      <c r="U905">
        <v>-3440</v>
      </c>
      <c r="V905">
        <v>-3747</v>
      </c>
      <c r="W905">
        <v>-2848</v>
      </c>
      <c r="X905">
        <v>-3202</v>
      </c>
      <c r="Y905">
        <v>-40428</v>
      </c>
      <c r="Z905">
        <f t="shared" si="30"/>
        <v>0</v>
      </c>
      <c r="AA905">
        <f t="shared" si="31"/>
        <v>-30321</v>
      </c>
    </row>
    <row r="906" spans="1:27" x14ac:dyDescent="0.35">
      <c r="A906" t="s">
        <v>370</v>
      </c>
      <c r="B906" t="s">
        <v>371</v>
      </c>
      <c r="C906">
        <v>502017</v>
      </c>
      <c r="D906" t="s">
        <v>381</v>
      </c>
      <c r="E906" t="s">
        <v>7</v>
      </c>
      <c r="F906" t="s">
        <v>105</v>
      </c>
      <c r="G906">
        <v>2025</v>
      </c>
      <c r="H906" t="s">
        <v>365</v>
      </c>
      <c r="I906" t="s">
        <v>385</v>
      </c>
      <c r="J906" t="s">
        <v>386</v>
      </c>
      <c r="K906" t="s">
        <v>378</v>
      </c>
      <c r="L906" t="s">
        <v>25</v>
      </c>
      <c r="M906">
        <v>-3607</v>
      </c>
      <c r="N906">
        <v>-3253</v>
      </c>
      <c r="O906">
        <v>-3242</v>
      </c>
      <c r="P906">
        <v>-3404</v>
      </c>
      <c r="Q906">
        <v>-3375</v>
      </c>
      <c r="R906">
        <v>-3204</v>
      </c>
      <c r="S906">
        <v>-3520</v>
      </c>
      <c r="T906">
        <v>-3585</v>
      </c>
      <c r="U906">
        <v>-3440</v>
      </c>
      <c r="V906">
        <v>-3747</v>
      </c>
      <c r="W906">
        <v>-2848</v>
      </c>
      <c r="X906">
        <v>-3202</v>
      </c>
      <c r="Y906">
        <v>-40428</v>
      </c>
      <c r="Z906">
        <f t="shared" si="30"/>
        <v>0</v>
      </c>
      <c r="AA906">
        <f t="shared" si="31"/>
        <v>-30321</v>
      </c>
    </row>
    <row r="907" spans="1:27" x14ac:dyDescent="0.35">
      <c r="A907" t="s">
        <v>370</v>
      </c>
      <c r="B907" t="s">
        <v>371</v>
      </c>
      <c r="C907">
        <v>512108</v>
      </c>
      <c r="D907" t="s">
        <v>389</v>
      </c>
      <c r="E907" t="s">
        <v>7</v>
      </c>
      <c r="F907" t="s">
        <v>105</v>
      </c>
      <c r="G907">
        <v>2027</v>
      </c>
      <c r="H907" t="s">
        <v>22</v>
      </c>
      <c r="I907" t="s">
        <v>385</v>
      </c>
      <c r="J907" t="s">
        <v>386</v>
      </c>
      <c r="K907" t="s">
        <v>378</v>
      </c>
      <c r="L907" t="s">
        <v>25</v>
      </c>
      <c r="M907">
        <v>-3550</v>
      </c>
      <c r="N907">
        <v>-3550</v>
      </c>
      <c r="O907">
        <v>-3550</v>
      </c>
      <c r="P907">
        <v>-3550</v>
      </c>
      <c r="Q907">
        <v>-3550</v>
      </c>
      <c r="R907">
        <v>-3550</v>
      </c>
      <c r="S907">
        <v>-3550</v>
      </c>
      <c r="T907">
        <v>-3550</v>
      </c>
      <c r="U907">
        <v>-3550</v>
      </c>
      <c r="V907">
        <v>-3550</v>
      </c>
      <c r="W907">
        <v>-3550</v>
      </c>
      <c r="X907">
        <v>-3550</v>
      </c>
      <c r="Y907">
        <v>-42594</v>
      </c>
      <c r="Z907">
        <f t="shared" si="30"/>
        <v>0</v>
      </c>
      <c r="AA907">
        <f t="shared" si="31"/>
        <v>-31945.5</v>
      </c>
    </row>
    <row r="908" spans="1:27" x14ac:dyDescent="0.35">
      <c r="A908" t="s">
        <v>370</v>
      </c>
      <c r="B908" t="s">
        <v>371</v>
      </c>
      <c r="C908">
        <v>512107</v>
      </c>
      <c r="D908" t="s">
        <v>372</v>
      </c>
      <c r="E908" t="s">
        <v>7</v>
      </c>
      <c r="F908" t="s">
        <v>21</v>
      </c>
      <c r="G908">
        <v>2023</v>
      </c>
      <c r="H908" t="s">
        <v>365</v>
      </c>
      <c r="I908" t="s">
        <v>387</v>
      </c>
      <c r="J908" t="s">
        <v>388</v>
      </c>
      <c r="K908" t="s">
        <v>378</v>
      </c>
      <c r="L908" t="s">
        <v>25</v>
      </c>
      <c r="M908">
        <v>-3523</v>
      </c>
      <c r="N908">
        <v>-3344</v>
      </c>
      <c r="O908">
        <v>-3649</v>
      </c>
      <c r="P908">
        <v>-3075</v>
      </c>
      <c r="Q908">
        <v>-3537</v>
      </c>
      <c r="R908">
        <v>-3391</v>
      </c>
      <c r="S908">
        <v>-3123</v>
      </c>
      <c r="T908">
        <v>-3768</v>
      </c>
      <c r="U908">
        <v>-3250</v>
      </c>
      <c r="V908">
        <v>-3589</v>
      </c>
      <c r="W908">
        <v>-3234</v>
      </c>
      <c r="X908">
        <v>-2707</v>
      </c>
      <c r="Y908">
        <v>-40191</v>
      </c>
      <c r="Z908">
        <f t="shared" si="30"/>
        <v>-30143.25</v>
      </c>
      <c r="AA908">
        <f t="shared" si="31"/>
        <v>0</v>
      </c>
    </row>
    <row r="909" spans="1:27" x14ac:dyDescent="0.35">
      <c r="A909" t="s">
        <v>370</v>
      </c>
      <c r="B909" t="s">
        <v>371</v>
      </c>
      <c r="C909">
        <v>502017</v>
      </c>
      <c r="D909" t="s">
        <v>381</v>
      </c>
      <c r="E909" t="s">
        <v>7</v>
      </c>
      <c r="F909" t="s">
        <v>105</v>
      </c>
      <c r="G909">
        <v>2024</v>
      </c>
      <c r="H909" t="s">
        <v>365</v>
      </c>
      <c r="I909" t="s">
        <v>385</v>
      </c>
      <c r="J909" t="s">
        <v>386</v>
      </c>
      <c r="K909" t="s">
        <v>378</v>
      </c>
      <c r="L909" t="s">
        <v>25</v>
      </c>
      <c r="M909">
        <v>-3517</v>
      </c>
      <c r="N909">
        <v>-3350</v>
      </c>
      <c r="O909">
        <v>-3161</v>
      </c>
      <c r="P909">
        <v>-3319</v>
      </c>
      <c r="Q909">
        <v>-3469</v>
      </c>
      <c r="R909">
        <v>-2946</v>
      </c>
      <c r="S909">
        <v>-3433</v>
      </c>
      <c r="T909">
        <v>-3495</v>
      </c>
      <c r="U909">
        <v>-3176</v>
      </c>
      <c r="V909">
        <v>-3652</v>
      </c>
      <c r="W909">
        <v>-2956</v>
      </c>
      <c r="X909">
        <v>-2946</v>
      </c>
      <c r="Y909">
        <v>-39420</v>
      </c>
      <c r="Z909">
        <f t="shared" si="30"/>
        <v>0</v>
      </c>
      <c r="AA909">
        <f t="shared" si="31"/>
        <v>-29565</v>
      </c>
    </row>
    <row r="910" spans="1:27" x14ac:dyDescent="0.35">
      <c r="A910" t="s">
        <v>370</v>
      </c>
      <c r="B910" t="s">
        <v>371</v>
      </c>
      <c r="C910">
        <v>512108</v>
      </c>
      <c r="D910" t="s">
        <v>389</v>
      </c>
      <c r="E910" t="s">
        <v>7</v>
      </c>
      <c r="F910" t="s">
        <v>105</v>
      </c>
      <c r="G910">
        <v>2026</v>
      </c>
      <c r="H910" t="s">
        <v>22</v>
      </c>
      <c r="I910" t="s">
        <v>385</v>
      </c>
      <c r="J910" t="s">
        <v>386</v>
      </c>
      <c r="K910" t="s">
        <v>378</v>
      </c>
      <c r="L910" t="s">
        <v>25</v>
      </c>
      <c r="M910">
        <v>-3446</v>
      </c>
      <c r="N910">
        <v>-3446</v>
      </c>
      <c r="O910">
        <v>-3446</v>
      </c>
      <c r="P910">
        <v>-3446</v>
      </c>
      <c r="Q910">
        <v>-3446</v>
      </c>
      <c r="R910">
        <v>-3446</v>
      </c>
      <c r="S910">
        <v>-3446</v>
      </c>
      <c r="T910">
        <v>-3446</v>
      </c>
      <c r="U910">
        <v>-3446</v>
      </c>
      <c r="V910">
        <v>-3446</v>
      </c>
      <c r="W910">
        <v>-3446</v>
      </c>
      <c r="X910">
        <v>-3446</v>
      </c>
      <c r="Y910">
        <v>-41353</v>
      </c>
      <c r="Z910">
        <f t="shared" si="30"/>
        <v>0</v>
      </c>
      <c r="AA910">
        <f t="shared" si="31"/>
        <v>-31014.75</v>
      </c>
    </row>
    <row r="911" spans="1:27" x14ac:dyDescent="0.35">
      <c r="A911" t="s">
        <v>370</v>
      </c>
      <c r="B911" t="s">
        <v>371</v>
      </c>
      <c r="C911">
        <v>512108</v>
      </c>
      <c r="D911" t="s">
        <v>389</v>
      </c>
      <c r="E911" t="s">
        <v>7</v>
      </c>
      <c r="F911" t="s">
        <v>105</v>
      </c>
      <c r="G911">
        <v>2025</v>
      </c>
      <c r="H911" t="s">
        <v>22</v>
      </c>
      <c r="I911" t="s">
        <v>385</v>
      </c>
      <c r="J911" t="s">
        <v>386</v>
      </c>
      <c r="K911" t="s">
        <v>378</v>
      </c>
      <c r="L911" t="s">
        <v>25</v>
      </c>
      <c r="M911">
        <v>-3346</v>
      </c>
      <c r="N911">
        <v>-3346</v>
      </c>
      <c r="O911">
        <v>-3346</v>
      </c>
      <c r="P911">
        <v>-3346</v>
      </c>
      <c r="Q911">
        <v>-3346</v>
      </c>
      <c r="R911">
        <v>-3346</v>
      </c>
      <c r="S911">
        <v>-3346</v>
      </c>
      <c r="T911">
        <v>-3346</v>
      </c>
      <c r="U911">
        <v>-3346</v>
      </c>
      <c r="V911">
        <v>-3346</v>
      </c>
      <c r="W911">
        <v>-3346</v>
      </c>
      <c r="X911">
        <v>-3346</v>
      </c>
      <c r="Y911">
        <v>-40149</v>
      </c>
      <c r="Z911">
        <f t="shared" si="30"/>
        <v>0</v>
      </c>
      <c r="AA911">
        <f t="shared" si="31"/>
        <v>-30111.75</v>
      </c>
    </row>
    <row r="912" spans="1:27" x14ac:dyDescent="0.35">
      <c r="A912" t="s">
        <v>370</v>
      </c>
      <c r="B912" t="s">
        <v>371</v>
      </c>
      <c r="C912">
        <v>512107</v>
      </c>
      <c r="D912" t="s">
        <v>372</v>
      </c>
      <c r="E912" t="s">
        <v>7</v>
      </c>
      <c r="F912" t="s">
        <v>21</v>
      </c>
      <c r="G912">
        <v>2022</v>
      </c>
      <c r="H912" t="s">
        <v>365</v>
      </c>
      <c r="I912" t="s">
        <v>387</v>
      </c>
      <c r="J912" t="s">
        <v>388</v>
      </c>
      <c r="K912" t="s">
        <v>378</v>
      </c>
      <c r="L912" t="s">
        <v>25</v>
      </c>
      <c r="M912">
        <v>-3293</v>
      </c>
      <c r="N912">
        <v>-3303</v>
      </c>
      <c r="O912">
        <v>-3604</v>
      </c>
      <c r="P912">
        <v>-3226</v>
      </c>
      <c r="Q912">
        <v>-3312</v>
      </c>
      <c r="R912">
        <v>-3309</v>
      </c>
      <c r="S912">
        <v>-3092</v>
      </c>
      <c r="T912">
        <v>-3724</v>
      </c>
      <c r="U912">
        <v>-3445</v>
      </c>
      <c r="V912">
        <v>-3363</v>
      </c>
      <c r="W912">
        <v>-3198</v>
      </c>
      <c r="X912">
        <v>-2873</v>
      </c>
      <c r="Y912">
        <v>-39742</v>
      </c>
      <c r="Z912">
        <f t="shared" si="30"/>
        <v>-29806.5</v>
      </c>
      <c r="AA912">
        <f t="shared" si="31"/>
        <v>0</v>
      </c>
    </row>
    <row r="913" spans="1:27" x14ac:dyDescent="0.35">
      <c r="A913" t="s">
        <v>370</v>
      </c>
      <c r="B913" t="s">
        <v>371</v>
      </c>
      <c r="C913">
        <v>512107</v>
      </c>
      <c r="D913" t="s">
        <v>372</v>
      </c>
      <c r="E913" t="s">
        <v>7</v>
      </c>
      <c r="F913" t="s">
        <v>21</v>
      </c>
      <c r="G913">
        <v>2021</v>
      </c>
      <c r="H913" t="s">
        <v>365</v>
      </c>
      <c r="I913" t="s">
        <v>387</v>
      </c>
      <c r="J913" t="s">
        <v>388</v>
      </c>
      <c r="K913" t="s">
        <v>378</v>
      </c>
      <c r="L913" t="s">
        <v>25</v>
      </c>
      <c r="M913">
        <v>-3256</v>
      </c>
      <c r="N913">
        <v>-3265</v>
      </c>
      <c r="O913">
        <v>-3564</v>
      </c>
      <c r="P913">
        <v>-3330</v>
      </c>
      <c r="Q913">
        <v>-3141</v>
      </c>
      <c r="R913">
        <v>-3276</v>
      </c>
      <c r="S913">
        <v>-3201</v>
      </c>
      <c r="T913">
        <v>-3501</v>
      </c>
      <c r="U913">
        <v>-3363</v>
      </c>
      <c r="V913">
        <v>-3328</v>
      </c>
      <c r="W913">
        <v>-3120</v>
      </c>
      <c r="X913">
        <v>-2991</v>
      </c>
      <c r="Y913">
        <v>-39335</v>
      </c>
      <c r="Z913">
        <f t="shared" si="30"/>
        <v>-29501.25</v>
      </c>
      <c r="AA913">
        <f t="shared" si="31"/>
        <v>0</v>
      </c>
    </row>
    <row r="914" spans="1:27" x14ac:dyDescent="0.35">
      <c r="A914" t="s">
        <v>370</v>
      </c>
      <c r="B914" t="s">
        <v>371</v>
      </c>
      <c r="C914">
        <v>512108</v>
      </c>
      <c r="D914" t="s">
        <v>389</v>
      </c>
      <c r="E914" t="s">
        <v>7</v>
      </c>
      <c r="F914" t="s">
        <v>105</v>
      </c>
      <c r="G914">
        <v>2024</v>
      </c>
      <c r="H914" t="s">
        <v>22</v>
      </c>
      <c r="I914" t="s">
        <v>385</v>
      </c>
      <c r="J914" t="s">
        <v>386</v>
      </c>
      <c r="K914" t="s">
        <v>378</v>
      </c>
      <c r="L914" t="s">
        <v>25</v>
      </c>
      <c r="M914">
        <v>-3248</v>
      </c>
      <c r="N914">
        <v>-3248</v>
      </c>
      <c r="O914">
        <v>-3248</v>
      </c>
      <c r="P914">
        <v>-3248</v>
      </c>
      <c r="Q914">
        <v>-3248</v>
      </c>
      <c r="R914">
        <v>-3248</v>
      </c>
      <c r="S914">
        <v>-3248</v>
      </c>
      <c r="T914">
        <v>-3248</v>
      </c>
      <c r="U914">
        <v>-3248</v>
      </c>
      <c r="V914">
        <v>-3248</v>
      </c>
      <c r="W914">
        <v>-3248</v>
      </c>
      <c r="X914">
        <v>-3248</v>
      </c>
      <c r="Y914">
        <v>-38971</v>
      </c>
      <c r="Z914">
        <f t="shared" si="30"/>
        <v>0</v>
      </c>
      <c r="AA914">
        <f t="shared" si="31"/>
        <v>-29228.25</v>
      </c>
    </row>
    <row r="915" spans="1:27" x14ac:dyDescent="0.35">
      <c r="A915" t="s">
        <v>370</v>
      </c>
      <c r="B915" t="s">
        <v>371</v>
      </c>
      <c r="C915">
        <v>512108</v>
      </c>
      <c r="D915" t="s">
        <v>389</v>
      </c>
      <c r="E915" t="s">
        <v>7</v>
      </c>
      <c r="F915" t="s">
        <v>21</v>
      </c>
      <c r="G915">
        <v>2030</v>
      </c>
      <c r="H915" t="s">
        <v>22</v>
      </c>
      <c r="I915" t="s">
        <v>387</v>
      </c>
      <c r="J915" t="s">
        <v>388</v>
      </c>
      <c r="K915" t="s">
        <v>378</v>
      </c>
      <c r="L915" t="s">
        <v>25</v>
      </c>
      <c r="M915">
        <v>-3234</v>
      </c>
      <c r="N915">
        <v>-3234</v>
      </c>
      <c r="O915">
        <v>-3234</v>
      </c>
      <c r="P915">
        <v>-3234</v>
      </c>
      <c r="Q915">
        <v>-3234</v>
      </c>
      <c r="R915">
        <v>-3234</v>
      </c>
      <c r="S915">
        <v>-3234</v>
      </c>
      <c r="T915">
        <v>-3234</v>
      </c>
      <c r="U915">
        <v>-3234</v>
      </c>
      <c r="V915">
        <v>-3234</v>
      </c>
      <c r="W915">
        <v>-3234</v>
      </c>
      <c r="X915">
        <v>-3234</v>
      </c>
      <c r="Y915">
        <v>-38806</v>
      </c>
      <c r="Z915">
        <f t="shared" si="30"/>
        <v>-29104.5</v>
      </c>
      <c r="AA915">
        <f t="shared" si="31"/>
        <v>0</v>
      </c>
    </row>
    <row r="916" spans="1:27" x14ac:dyDescent="0.35">
      <c r="A916" t="s">
        <v>370</v>
      </c>
      <c r="B916" t="s">
        <v>371</v>
      </c>
      <c r="C916">
        <v>512108</v>
      </c>
      <c r="D916" t="s">
        <v>389</v>
      </c>
      <c r="E916" t="s">
        <v>7</v>
      </c>
      <c r="F916" t="s">
        <v>105</v>
      </c>
      <c r="G916">
        <v>2023</v>
      </c>
      <c r="H916" t="s">
        <v>22</v>
      </c>
      <c r="I916" t="s">
        <v>385</v>
      </c>
      <c r="J916" t="s">
        <v>386</v>
      </c>
      <c r="K916" t="s">
        <v>378</v>
      </c>
      <c r="L916" t="s">
        <v>25</v>
      </c>
      <c r="M916">
        <v>-3185</v>
      </c>
      <c r="N916">
        <v>-3185</v>
      </c>
      <c r="O916">
        <v>-3185</v>
      </c>
      <c r="P916">
        <v>-3185</v>
      </c>
      <c r="Q916">
        <v>-3185</v>
      </c>
      <c r="R916">
        <v>-3185</v>
      </c>
      <c r="S916">
        <v>-3185</v>
      </c>
      <c r="T916">
        <v>-3185</v>
      </c>
      <c r="U916">
        <v>-3185</v>
      </c>
      <c r="V916">
        <v>-3185</v>
      </c>
      <c r="W916">
        <v>-3185</v>
      </c>
      <c r="X916">
        <v>-3185</v>
      </c>
      <c r="Y916">
        <v>-38215</v>
      </c>
      <c r="Z916">
        <f t="shared" si="30"/>
        <v>0</v>
      </c>
      <c r="AA916">
        <f t="shared" si="31"/>
        <v>-28661.25</v>
      </c>
    </row>
    <row r="917" spans="1:27" x14ac:dyDescent="0.35">
      <c r="A917" t="s">
        <v>370</v>
      </c>
      <c r="B917" t="s">
        <v>371</v>
      </c>
      <c r="C917">
        <v>512108</v>
      </c>
      <c r="D917" t="s">
        <v>389</v>
      </c>
      <c r="E917" t="s">
        <v>7</v>
      </c>
      <c r="F917" t="s">
        <v>21</v>
      </c>
      <c r="G917">
        <v>2029</v>
      </c>
      <c r="H917" t="s">
        <v>22</v>
      </c>
      <c r="I917" t="s">
        <v>387</v>
      </c>
      <c r="J917" t="s">
        <v>388</v>
      </c>
      <c r="K917" t="s">
        <v>378</v>
      </c>
      <c r="L917" t="s">
        <v>25</v>
      </c>
      <c r="M917">
        <v>-3140</v>
      </c>
      <c r="N917">
        <v>-3140</v>
      </c>
      <c r="O917">
        <v>-3140</v>
      </c>
      <c r="P917">
        <v>-3140</v>
      </c>
      <c r="Q917">
        <v>-3140</v>
      </c>
      <c r="R917">
        <v>-3140</v>
      </c>
      <c r="S917">
        <v>-3140</v>
      </c>
      <c r="T917">
        <v>-3140</v>
      </c>
      <c r="U917">
        <v>-3140</v>
      </c>
      <c r="V917">
        <v>-3140</v>
      </c>
      <c r="W917">
        <v>-3140</v>
      </c>
      <c r="X917">
        <v>-3140</v>
      </c>
      <c r="Y917">
        <v>-37674</v>
      </c>
      <c r="Z917">
        <f t="shared" si="30"/>
        <v>-28255.5</v>
      </c>
      <c r="AA917">
        <f t="shared" si="31"/>
        <v>0</v>
      </c>
    </row>
    <row r="918" spans="1:27" x14ac:dyDescent="0.35">
      <c r="A918" t="s">
        <v>370</v>
      </c>
      <c r="B918" t="s">
        <v>371</v>
      </c>
      <c r="C918">
        <v>512108</v>
      </c>
      <c r="D918" t="s">
        <v>389</v>
      </c>
      <c r="E918" t="s">
        <v>7</v>
      </c>
      <c r="F918" t="s">
        <v>105</v>
      </c>
      <c r="G918">
        <v>2022</v>
      </c>
      <c r="H918" t="s">
        <v>22</v>
      </c>
      <c r="I918" t="s">
        <v>385</v>
      </c>
      <c r="J918" t="s">
        <v>386</v>
      </c>
      <c r="K918" t="s">
        <v>378</v>
      </c>
      <c r="L918" t="s">
        <v>25</v>
      </c>
      <c r="M918">
        <v>-3122</v>
      </c>
      <c r="N918">
        <v>-3122</v>
      </c>
      <c r="O918">
        <v>-3122</v>
      </c>
      <c r="P918">
        <v>-3122</v>
      </c>
      <c r="Q918">
        <v>-3122</v>
      </c>
      <c r="R918">
        <v>-3122</v>
      </c>
      <c r="S918">
        <v>-3122</v>
      </c>
      <c r="T918">
        <v>-3122</v>
      </c>
      <c r="U918">
        <v>-3122</v>
      </c>
      <c r="V918">
        <v>-3122</v>
      </c>
      <c r="W918">
        <v>-3122</v>
      </c>
      <c r="X918">
        <v>-3122</v>
      </c>
      <c r="Y918">
        <v>-37466</v>
      </c>
      <c r="Z918">
        <f t="shared" si="30"/>
        <v>0</v>
      </c>
      <c r="AA918">
        <f t="shared" si="31"/>
        <v>-28099.5</v>
      </c>
    </row>
    <row r="919" spans="1:27" x14ac:dyDescent="0.35">
      <c r="A919" t="s">
        <v>370</v>
      </c>
      <c r="B919" t="s">
        <v>371</v>
      </c>
      <c r="C919">
        <v>512108</v>
      </c>
      <c r="D919" t="s">
        <v>389</v>
      </c>
      <c r="E919" t="s">
        <v>7</v>
      </c>
      <c r="F919" t="s">
        <v>105</v>
      </c>
      <c r="G919">
        <v>2021</v>
      </c>
      <c r="H919" t="s">
        <v>22</v>
      </c>
      <c r="I919" t="s">
        <v>385</v>
      </c>
      <c r="J919" t="s">
        <v>386</v>
      </c>
      <c r="K919" t="s">
        <v>378</v>
      </c>
      <c r="L919" t="s">
        <v>25</v>
      </c>
      <c r="M919">
        <v>-3061</v>
      </c>
      <c r="N919">
        <v>-3061</v>
      </c>
      <c r="O919">
        <v>-3061</v>
      </c>
      <c r="P919">
        <v>-3061</v>
      </c>
      <c r="Q919">
        <v>-3061</v>
      </c>
      <c r="R919">
        <v>-3061</v>
      </c>
      <c r="S919">
        <v>-3061</v>
      </c>
      <c r="T919">
        <v>-3061</v>
      </c>
      <c r="U919">
        <v>-3061</v>
      </c>
      <c r="V919">
        <v>-3061</v>
      </c>
      <c r="W919">
        <v>-3061</v>
      </c>
      <c r="X919">
        <v>-3061</v>
      </c>
      <c r="Y919">
        <v>-36733</v>
      </c>
      <c r="Z919">
        <f t="shared" si="30"/>
        <v>0</v>
      </c>
      <c r="AA919">
        <f t="shared" si="31"/>
        <v>-27549.75</v>
      </c>
    </row>
    <row r="920" spans="1:27" x14ac:dyDescent="0.35">
      <c r="A920" t="s">
        <v>370</v>
      </c>
      <c r="B920" t="s">
        <v>371</v>
      </c>
      <c r="C920">
        <v>512108</v>
      </c>
      <c r="D920" t="s">
        <v>389</v>
      </c>
      <c r="E920" t="s">
        <v>7</v>
      </c>
      <c r="F920" t="s">
        <v>21</v>
      </c>
      <c r="G920">
        <v>2028</v>
      </c>
      <c r="H920" t="s">
        <v>22</v>
      </c>
      <c r="I920" t="s">
        <v>387</v>
      </c>
      <c r="J920" t="s">
        <v>388</v>
      </c>
      <c r="K920" t="s">
        <v>378</v>
      </c>
      <c r="L920" t="s">
        <v>25</v>
      </c>
      <c r="M920">
        <v>-3048</v>
      </c>
      <c r="N920">
        <v>-3048</v>
      </c>
      <c r="O920">
        <v>-3048</v>
      </c>
      <c r="P920">
        <v>-3048</v>
      </c>
      <c r="Q920">
        <v>-3048</v>
      </c>
      <c r="R920">
        <v>-3048</v>
      </c>
      <c r="S920">
        <v>-3048</v>
      </c>
      <c r="T920">
        <v>-3048</v>
      </c>
      <c r="U920">
        <v>-3048</v>
      </c>
      <c r="V920">
        <v>-3048</v>
      </c>
      <c r="W920">
        <v>-3048</v>
      </c>
      <c r="X920">
        <v>-3048</v>
      </c>
      <c r="Y920">
        <v>-36576</v>
      </c>
      <c r="Z920">
        <f t="shared" si="30"/>
        <v>-27432</v>
      </c>
      <c r="AA920">
        <f t="shared" si="31"/>
        <v>0</v>
      </c>
    </row>
    <row r="921" spans="1:27" x14ac:dyDescent="0.35">
      <c r="A921" t="s">
        <v>370</v>
      </c>
      <c r="B921" t="s">
        <v>371</v>
      </c>
      <c r="C921">
        <v>502017</v>
      </c>
      <c r="D921" t="s">
        <v>381</v>
      </c>
      <c r="E921" t="s">
        <v>7</v>
      </c>
      <c r="F921" t="s">
        <v>105</v>
      </c>
      <c r="G921">
        <v>2025</v>
      </c>
      <c r="H921" t="s">
        <v>22</v>
      </c>
      <c r="I921" t="s">
        <v>390</v>
      </c>
      <c r="J921" t="s">
        <v>391</v>
      </c>
      <c r="K921" t="s">
        <v>378</v>
      </c>
      <c r="L921" t="s">
        <v>25</v>
      </c>
      <c r="M921">
        <v>-3038</v>
      </c>
      <c r="N921">
        <v>-3038</v>
      </c>
      <c r="O921">
        <v>-3038</v>
      </c>
      <c r="P921">
        <v>-3038</v>
      </c>
      <c r="Q921">
        <v>-3038</v>
      </c>
      <c r="R921">
        <v>-3038</v>
      </c>
      <c r="S921">
        <v>-3038</v>
      </c>
      <c r="T921">
        <v>-3038</v>
      </c>
      <c r="U921">
        <v>-3038</v>
      </c>
      <c r="V921">
        <v>-3038</v>
      </c>
      <c r="W921">
        <v>-3038</v>
      </c>
      <c r="X921">
        <v>-3038</v>
      </c>
      <c r="Y921">
        <v>-36453</v>
      </c>
      <c r="Z921">
        <f t="shared" si="30"/>
        <v>0</v>
      </c>
      <c r="AA921">
        <f t="shared" si="31"/>
        <v>-27339.75</v>
      </c>
    </row>
    <row r="922" spans="1:27" x14ac:dyDescent="0.35">
      <c r="A922" t="s">
        <v>370</v>
      </c>
      <c r="B922" t="s">
        <v>371</v>
      </c>
      <c r="C922">
        <v>502017</v>
      </c>
      <c r="D922" t="s">
        <v>381</v>
      </c>
      <c r="E922" t="s">
        <v>7</v>
      </c>
      <c r="F922" t="s">
        <v>105</v>
      </c>
      <c r="G922">
        <v>2026</v>
      </c>
      <c r="H922" t="s">
        <v>22</v>
      </c>
      <c r="I922" t="s">
        <v>390</v>
      </c>
      <c r="J922" t="s">
        <v>391</v>
      </c>
      <c r="K922" t="s">
        <v>378</v>
      </c>
      <c r="L922" t="s">
        <v>25</v>
      </c>
      <c r="M922">
        <v>-3038</v>
      </c>
      <c r="N922">
        <v>-3038</v>
      </c>
      <c r="O922">
        <v>-3038</v>
      </c>
      <c r="P922">
        <v>-3038</v>
      </c>
      <c r="Q922">
        <v>-3038</v>
      </c>
      <c r="R922">
        <v>-3038</v>
      </c>
      <c r="S922">
        <v>-3038</v>
      </c>
      <c r="T922">
        <v>-3038</v>
      </c>
      <c r="U922">
        <v>-3038</v>
      </c>
      <c r="V922">
        <v>-3038</v>
      </c>
      <c r="W922">
        <v>-3038</v>
      </c>
      <c r="X922">
        <v>-3038</v>
      </c>
      <c r="Y922">
        <v>-36453</v>
      </c>
      <c r="Z922">
        <f t="shared" si="30"/>
        <v>0</v>
      </c>
      <c r="AA922">
        <f t="shared" si="31"/>
        <v>-27339.75</v>
      </c>
    </row>
    <row r="923" spans="1:27" x14ac:dyDescent="0.35">
      <c r="A923" t="s">
        <v>370</v>
      </c>
      <c r="B923" t="s">
        <v>371</v>
      </c>
      <c r="C923">
        <v>502017</v>
      </c>
      <c r="D923" t="s">
        <v>381</v>
      </c>
      <c r="E923" t="s">
        <v>7</v>
      </c>
      <c r="F923" t="s">
        <v>105</v>
      </c>
      <c r="G923">
        <v>2027</v>
      </c>
      <c r="H923" t="s">
        <v>22</v>
      </c>
      <c r="I923" t="s">
        <v>390</v>
      </c>
      <c r="J923" t="s">
        <v>391</v>
      </c>
      <c r="K923" t="s">
        <v>378</v>
      </c>
      <c r="L923" t="s">
        <v>25</v>
      </c>
      <c r="M923">
        <v>-3038</v>
      </c>
      <c r="N923">
        <v>-3038</v>
      </c>
      <c r="O923">
        <v>-3038</v>
      </c>
      <c r="P923">
        <v>-3038</v>
      </c>
      <c r="Q923">
        <v>-3038</v>
      </c>
      <c r="R923">
        <v>-3038</v>
      </c>
      <c r="S923">
        <v>-3038</v>
      </c>
      <c r="T923">
        <v>-3038</v>
      </c>
      <c r="U923">
        <v>-3038</v>
      </c>
      <c r="V923">
        <v>-3038</v>
      </c>
      <c r="W923">
        <v>-3038</v>
      </c>
      <c r="X923">
        <v>-3038</v>
      </c>
      <c r="Y923">
        <v>-36453</v>
      </c>
      <c r="Z923">
        <f t="shared" si="30"/>
        <v>0</v>
      </c>
      <c r="AA923">
        <f t="shared" si="31"/>
        <v>-27339.75</v>
      </c>
    </row>
    <row r="924" spans="1:27" x14ac:dyDescent="0.35">
      <c r="A924" t="s">
        <v>370</v>
      </c>
      <c r="B924" t="s">
        <v>371</v>
      </c>
      <c r="C924">
        <v>502017</v>
      </c>
      <c r="D924" t="s">
        <v>381</v>
      </c>
      <c r="E924" t="s">
        <v>7</v>
      </c>
      <c r="F924" t="s">
        <v>105</v>
      </c>
      <c r="G924">
        <v>2028</v>
      </c>
      <c r="H924" t="s">
        <v>22</v>
      </c>
      <c r="I924" t="s">
        <v>390</v>
      </c>
      <c r="J924" t="s">
        <v>391</v>
      </c>
      <c r="K924" t="s">
        <v>378</v>
      </c>
      <c r="L924" t="s">
        <v>25</v>
      </c>
      <c r="M924">
        <v>-3038</v>
      </c>
      <c r="N924">
        <v>-3038</v>
      </c>
      <c r="O924">
        <v>-3038</v>
      </c>
      <c r="P924">
        <v>-3038</v>
      </c>
      <c r="Q924">
        <v>-3038</v>
      </c>
      <c r="R924">
        <v>-3038</v>
      </c>
      <c r="S924">
        <v>-3038</v>
      </c>
      <c r="T924">
        <v>-3038</v>
      </c>
      <c r="U924">
        <v>-3038</v>
      </c>
      <c r="V924">
        <v>-3038</v>
      </c>
      <c r="W924">
        <v>-3038</v>
      </c>
      <c r="X924">
        <v>-3038</v>
      </c>
      <c r="Y924">
        <v>-36453</v>
      </c>
      <c r="Z924">
        <f t="shared" si="30"/>
        <v>0</v>
      </c>
      <c r="AA924">
        <f t="shared" si="31"/>
        <v>-27339.75</v>
      </c>
    </row>
    <row r="925" spans="1:27" x14ac:dyDescent="0.35">
      <c r="A925" t="s">
        <v>370</v>
      </c>
      <c r="B925" t="s">
        <v>371</v>
      </c>
      <c r="C925">
        <v>502017</v>
      </c>
      <c r="D925" t="s">
        <v>381</v>
      </c>
      <c r="E925" t="s">
        <v>7</v>
      </c>
      <c r="F925" t="s">
        <v>105</v>
      </c>
      <c r="G925">
        <v>2029</v>
      </c>
      <c r="H925" t="s">
        <v>22</v>
      </c>
      <c r="I925" t="s">
        <v>390</v>
      </c>
      <c r="J925" t="s">
        <v>391</v>
      </c>
      <c r="K925" t="s">
        <v>378</v>
      </c>
      <c r="L925" t="s">
        <v>25</v>
      </c>
      <c r="M925">
        <v>-3038</v>
      </c>
      <c r="N925">
        <v>-3038</v>
      </c>
      <c r="O925">
        <v>-3038</v>
      </c>
      <c r="P925">
        <v>-3038</v>
      </c>
      <c r="Q925">
        <v>-3038</v>
      </c>
      <c r="R925">
        <v>-3038</v>
      </c>
      <c r="S925">
        <v>-3038</v>
      </c>
      <c r="T925">
        <v>-3038</v>
      </c>
      <c r="U925">
        <v>-3038</v>
      </c>
      <c r="V925">
        <v>-3038</v>
      </c>
      <c r="W925">
        <v>-3038</v>
      </c>
      <c r="X925">
        <v>-3038</v>
      </c>
      <c r="Y925">
        <v>-36453</v>
      </c>
      <c r="Z925">
        <f t="shared" si="30"/>
        <v>0</v>
      </c>
      <c r="AA925">
        <f t="shared" si="31"/>
        <v>-27339.75</v>
      </c>
    </row>
    <row r="926" spans="1:27" x14ac:dyDescent="0.35">
      <c r="A926" t="s">
        <v>370</v>
      </c>
      <c r="B926" t="s">
        <v>371</v>
      </c>
      <c r="C926">
        <v>502017</v>
      </c>
      <c r="D926" t="s">
        <v>381</v>
      </c>
      <c r="E926" t="s">
        <v>7</v>
      </c>
      <c r="F926" t="s">
        <v>105</v>
      </c>
      <c r="G926">
        <v>2030</v>
      </c>
      <c r="H926" t="s">
        <v>22</v>
      </c>
      <c r="I926" t="s">
        <v>390</v>
      </c>
      <c r="J926" t="s">
        <v>391</v>
      </c>
      <c r="K926" t="s">
        <v>378</v>
      </c>
      <c r="L926" t="s">
        <v>25</v>
      </c>
      <c r="M926">
        <v>-3038</v>
      </c>
      <c r="N926">
        <v>-3038</v>
      </c>
      <c r="O926">
        <v>-3038</v>
      </c>
      <c r="P926">
        <v>-3038</v>
      </c>
      <c r="Q926">
        <v>-3038</v>
      </c>
      <c r="R926">
        <v>-3038</v>
      </c>
      <c r="S926">
        <v>-3038</v>
      </c>
      <c r="T926">
        <v>-3038</v>
      </c>
      <c r="U926">
        <v>-3038</v>
      </c>
      <c r="V926">
        <v>-3038</v>
      </c>
      <c r="W926">
        <v>-3038</v>
      </c>
      <c r="X926">
        <v>-3038</v>
      </c>
      <c r="Y926">
        <v>-36453</v>
      </c>
      <c r="Z926">
        <f t="shared" si="30"/>
        <v>0</v>
      </c>
      <c r="AA926">
        <f t="shared" si="31"/>
        <v>-27339.75</v>
      </c>
    </row>
    <row r="927" spans="1:27" x14ac:dyDescent="0.35">
      <c r="A927" t="s">
        <v>370</v>
      </c>
      <c r="B927" t="s">
        <v>371</v>
      </c>
      <c r="C927">
        <v>502017</v>
      </c>
      <c r="D927" t="s">
        <v>381</v>
      </c>
      <c r="E927" t="s">
        <v>7</v>
      </c>
      <c r="F927" t="s">
        <v>21</v>
      </c>
      <c r="G927">
        <v>2026</v>
      </c>
      <c r="H927" t="s">
        <v>365</v>
      </c>
      <c r="I927" t="s">
        <v>387</v>
      </c>
      <c r="J927" t="s">
        <v>388</v>
      </c>
      <c r="K927" t="s">
        <v>378</v>
      </c>
      <c r="L927" t="s">
        <v>25</v>
      </c>
      <c r="M927">
        <v>-3007</v>
      </c>
      <c r="N927">
        <v>-2713</v>
      </c>
      <c r="O927">
        <v>-2703</v>
      </c>
      <c r="P927">
        <v>-2838</v>
      </c>
      <c r="Q927">
        <v>-2814</v>
      </c>
      <c r="R927">
        <v>-2671</v>
      </c>
      <c r="S927">
        <v>-2935</v>
      </c>
      <c r="T927">
        <v>-2989</v>
      </c>
      <c r="U927">
        <v>-2868</v>
      </c>
      <c r="V927">
        <v>-3124</v>
      </c>
      <c r="W927">
        <v>-2375</v>
      </c>
      <c r="X927">
        <v>-2670</v>
      </c>
      <c r="Y927">
        <v>-33706</v>
      </c>
      <c r="Z927">
        <f t="shared" si="30"/>
        <v>-25279.5</v>
      </c>
      <c r="AA927">
        <f t="shared" si="31"/>
        <v>0</v>
      </c>
    </row>
    <row r="928" spans="1:27" x14ac:dyDescent="0.35">
      <c r="A928" t="s">
        <v>370</v>
      </c>
      <c r="B928" t="s">
        <v>371</v>
      </c>
      <c r="C928">
        <v>502017</v>
      </c>
      <c r="D928" t="s">
        <v>381</v>
      </c>
      <c r="E928" t="s">
        <v>7</v>
      </c>
      <c r="F928" t="s">
        <v>21</v>
      </c>
      <c r="G928">
        <v>2027</v>
      </c>
      <c r="H928" t="s">
        <v>365</v>
      </c>
      <c r="I928" t="s">
        <v>387</v>
      </c>
      <c r="J928" t="s">
        <v>388</v>
      </c>
      <c r="K928" t="s">
        <v>378</v>
      </c>
      <c r="L928" t="s">
        <v>25</v>
      </c>
      <c r="M928">
        <v>-3007</v>
      </c>
      <c r="N928">
        <v>-2713</v>
      </c>
      <c r="O928">
        <v>-2703</v>
      </c>
      <c r="P928">
        <v>-2838</v>
      </c>
      <c r="Q928">
        <v>-2814</v>
      </c>
      <c r="R928">
        <v>-2671</v>
      </c>
      <c r="S928">
        <v>-2935</v>
      </c>
      <c r="T928">
        <v>-2989</v>
      </c>
      <c r="U928">
        <v>-2868</v>
      </c>
      <c r="V928">
        <v>-3124</v>
      </c>
      <c r="W928">
        <v>-2375</v>
      </c>
      <c r="X928">
        <v>-2670</v>
      </c>
      <c r="Y928">
        <v>-33706</v>
      </c>
      <c r="Z928">
        <f t="shared" si="30"/>
        <v>-25279.5</v>
      </c>
      <c r="AA928">
        <f t="shared" si="31"/>
        <v>0</v>
      </c>
    </row>
    <row r="929" spans="1:27" x14ac:dyDescent="0.35">
      <c r="A929" t="s">
        <v>370</v>
      </c>
      <c r="B929" t="s">
        <v>371</v>
      </c>
      <c r="C929">
        <v>502017</v>
      </c>
      <c r="D929" t="s">
        <v>381</v>
      </c>
      <c r="E929" t="s">
        <v>7</v>
      </c>
      <c r="F929" t="s">
        <v>21</v>
      </c>
      <c r="G929">
        <v>2028</v>
      </c>
      <c r="H929" t="s">
        <v>365</v>
      </c>
      <c r="I929" t="s">
        <v>387</v>
      </c>
      <c r="J929" t="s">
        <v>388</v>
      </c>
      <c r="K929" t="s">
        <v>378</v>
      </c>
      <c r="L929" t="s">
        <v>25</v>
      </c>
      <c r="M929">
        <v>-3007</v>
      </c>
      <c r="N929">
        <v>-2713</v>
      </c>
      <c r="O929">
        <v>-2703</v>
      </c>
      <c r="P929">
        <v>-2838</v>
      </c>
      <c r="Q929">
        <v>-2814</v>
      </c>
      <c r="R929">
        <v>-2671</v>
      </c>
      <c r="S929">
        <v>-2935</v>
      </c>
      <c r="T929">
        <v>-2989</v>
      </c>
      <c r="U929">
        <v>-2868</v>
      </c>
      <c r="V929">
        <v>-3124</v>
      </c>
      <c r="W929">
        <v>-2375</v>
      </c>
      <c r="X929">
        <v>-2670</v>
      </c>
      <c r="Y929">
        <v>-33706</v>
      </c>
      <c r="Z929">
        <f t="shared" si="30"/>
        <v>-25279.5</v>
      </c>
      <c r="AA929">
        <f t="shared" si="31"/>
        <v>0</v>
      </c>
    </row>
    <row r="930" spans="1:27" x14ac:dyDescent="0.35">
      <c r="A930" t="s">
        <v>370</v>
      </c>
      <c r="B930" t="s">
        <v>371</v>
      </c>
      <c r="C930">
        <v>502017</v>
      </c>
      <c r="D930" t="s">
        <v>381</v>
      </c>
      <c r="E930" t="s">
        <v>7</v>
      </c>
      <c r="F930" t="s">
        <v>21</v>
      </c>
      <c r="G930">
        <v>2029</v>
      </c>
      <c r="H930" t="s">
        <v>365</v>
      </c>
      <c r="I930" t="s">
        <v>387</v>
      </c>
      <c r="J930" t="s">
        <v>388</v>
      </c>
      <c r="K930" t="s">
        <v>378</v>
      </c>
      <c r="L930" t="s">
        <v>25</v>
      </c>
      <c r="M930">
        <v>-3007</v>
      </c>
      <c r="N930">
        <v>-2713</v>
      </c>
      <c r="O930">
        <v>-2703</v>
      </c>
      <c r="P930">
        <v>-2838</v>
      </c>
      <c r="Q930">
        <v>-2814</v>
      </c>
      <c r="R930">
        <v>-2671</v>
      </c>
      <c r="S930">
        <v>-2935</v>
      </c>
      <c r="T930">
        <v>-2989</v>
      </c>
      <c r="U930">
        <v>-2868</v>
      </c>
      <c r="V930">
        <v>-3124</v>
      </c>
      <c r="W930">
        <v>-2375</v>
      </c>
      <c r="X930">
        <v>-2670</v>
      </c>
      <c r="Y930">
        <v>-33706</v>
      </c>
      <c r="Z930">
        <f t="shared" si="30"/>
        <v>-25279.5</v>
      </c>
      <c r="AA930">
        <f t="shared" si="31"/>
        <v>0</v>
      </c>
    </row>
    <row r="931" spans="1:27" x14ac:dyDescent="0.35">
      <c r="A931" t="s">
        <v>370</v>
      </c>
      <c r="B931" t="s">
        <v>371</v>
      </c>
      <c r="C931">
        <v>502017</v>
      </c>
      <c r="D931" t="s">
        <v>381</v>
      </c>
      <c r="E931" t="s">
        <v>7</v>
      </c>
      <c r="F931" t="s">
        <v>21</v>
      </c>
      <c r="G931">
        <v>2030</v>
      </c>
      <c r="H931" t="s">
        <v>365</v>
      </c>
      <c r="I931" t="s">
        <v>387</v>
      </c>
      <c r="J931" t="s">
        <v>388</v>
      </c>
      <c r="K931" t="s">
        <v>378</v>
      </c>
      <c r="L931" t="s">
        <v>25</v>
      </c>
      <c r="M931">
        <v>-3007</v>
      </c>
      <c r="N931">
        <v>-2713</v>
      </c>
      <c r="O931">
        <v>-2703</v>
      </c>
      <c r="P931">
        <v>-2838</v>
      </c>
      <c r="Q931">
        <v>-2814</v>
      </c>
      <c r="R931">
        <v>-2671</v>
      </c>
      <c r="S931">
        <v>-2935</v>
      </c>
      <c r="T931">
        <v>-2989</v>
      </c>
      <c r="U931">
        <v>-2868</v>
      </c>
      <c r="V931">
        <v>-3124</v>
      </c>
      <c r="W931">
        <v>-2375</v>
      </c>
      <c r="X931">
        <v>-2670</v>
      </c>
      <c r="Y931">
        <v>-33706</v>
      </c>
      <c r="Z931">
        <f t="shared" si="30"/>
        <v>-25279.5</v>
      </c>
      <c r="AA931">
        <f t="shared" si="31"/>
        <v>0</v>
      </c>
    </row>
    <row r="932" spans="1:27" x14ac:dyDescent="0.35">
      <c r="A932" t="s">
        <v>370</v>
      </c>
      <c r="B932" t="s">
        <v>371</v>
      </c>
      <c r="C932">
        <v>502017</v>
      </c>
      <c r="D932" t="s">
        <v>381</v>
      </c>
      <c r="E932" t="s">
        <v>7</v>
      </c>
      <c r="F932" t="s">
        <v>21</v>
      </c>
      <c r="G932">
        <v>2025</v>
      </c>
      <c r="H932" t="s">
        <v>365</v>
      </c>
      <c r="I932" t="s">
        <v>387</v>
      </c>
      <c r="J932" t="s">
        <v>388</v>
      </c>
      <c r="K932" t="s">
        <v>378</v>
      </c>
      <c r="L932" t="s">
        <v>25</v>
      </c>
      <c r="M932">
        <v>-3007</v>
      </c>
      <c r="N932">
        <v>-2713</v>
      </c>
      <c r="O932">
        <v>-2703</v>
      </c>
      <c r="P932">
        <v>-2838</v>
      </c>
      <c r="Q932">
        <v>-2814</v>
      </c>
      <c r="R932">
        <v>-2671</v>
      </c>
      <c r="S932">
        <v>-2935</v>
      </c>
      <c r="T932">
        <v>-2989</v>
      </c>
      <c r="U932">
        <v>-2868</v>
      </c>
      <c r="V932">
        <v>-3124</v>
      </c>
      <c r="W932">
        <v>-2375</v>
      </c>
      <c r="X932">
        <v>-2670</v>
      </c>
      <c r="Y932">
        <v>-33706</v>
      </c>
      <c r="Z932">
        <f t="shared" si="30"/>
        <v>-25279.5</v>
      </c>
      <c r="AA932">
        <f t="shared" si="31"/>
        <v>0</v>
      </c>
    </row>
    <row r="933" spans="1:27" x14ac:dyDescent="0.35">
      <c r="A933" t="s">
        <v>370</v>
      </c>
      <c r="B933" t="s">
        <v>371</v>
      </c>
      <c r="C933">
        <v>512108</v>
      </c>
      <c r="D933" t="s">
        <v>389</v>
      </c>
      <c r="E933" t="s">
        <v>7</v>
      </c>
      <c r="F933" t="s">
        <v>21</v>
      </c>
      <c r="G933">
        <v>2027</v>
      </c>
      <c r="H933" t="s">
        <v>22</v>
      </c>
      <c r="I933" t="s">
        <v>387</v>
      </c>
      <c r="J933" t="s">
        <v>388</v>
      </c>
      <c r="K933" t="s">
        <v>378</v>
      </c>
      <c r="L933" t="s">
        <v>25</v>
      </c>
      <c r="M933">
        <v>-2959</v>
      </c>
      <c r="N933">
        <v>-2959</v>
      </c>
      <c r="O933">
        <v>-2959</v>
      </c>
      <c r="P933">
        <v>-2959</v>
      </c>
      <c r="Q933">
        <v>-2959</v>
      </c>
      <c r="R933">
        <v>-2959</v>
      </c>
      <c r="S933">
        <v>-2959</v>
      </c>
      <c r="T933">
        <v>-2959</v>
      </c>
      <c r="U933">
        <v>-2959</v>
      </c>
      <c r="V933">
        <v>-2959</v>
      </c>
      <c r="W933">
        <v>-2959</v>
      </c>
      <c r="X933">
        <v>-2959</v>
      </c>
      <c r="Y933">
        <v>-35512</v>
      </c>
      <c r="Z933">
        <f t="shared" si="30"/>
        <v>-26634</v>
      </c>
      <c r="AA933">
        <f t="shared" si="31"/>
        <v>0</v>
      </c>
    </row>
    <row r="934" spans="1:27" x14ac:dyDescent="0.35">
      <c r="A934" t="s">
        <v>370</v>
      </c>
      <c r="B934" t="s">
        <v>371</v>
      </c>
      <c r="C934">
        <v>502017</v>
      </c>
      <c r="D934" t="s">
        <v>381</v>
      </c>
      <c r="E934" t="s">
        <v>7</v>
      </c>
      <c r="F934" t="s">
        <v>21</v>
      </c>
      <c r="G934">
        <v>2024</v>
      </c>
      <c r="H934" t="s">
        <v>365</v>
      </c>
      <c r="I934" t="s">
        <v>387</v>
      </c>
      <c r="J934" t="s">
        <v>388</v>
      </c>
      <c r="K934" t="s">
        <v>378</v>
      </c>
      <c r="L934" t="s">
        <v>25</v>
      </c>
      <c r="M934">
        <v>-2932</v>
      </c>
      <c r="N934">
        <v>-2793</v>
      </c>
      <c r="O934">
        <v>-2636</v>
      </c>
      <c r="P934">
        <v>-2767</v>
      </c>
      <c r="Q934">
        <v>-2893</v>
      </c>
      <c r="R934">
        <v>-2456</v>
      </c>
      <c r="S934">
        <v>-2862</v>
      </c>
      <c r="T934">
        <v>-2914</v>
      </c>
      <c r="U934">
        <v>-2648</v>
      </c>
      <c r="V934">
        <v>-3045</v>
      </c>
      <c r="W934">
        <v>-2465</v>
      </c>
      <c r="X934">
        <v>-2456</v>
      </c>
      <c r="Y934">
        <v>-32866</v>
      </c>
      <c r="Z934">
        <f t="shared" si="30"/>
        <v>-24649.5</v>
      </c>
      <c r="AA934">
        <f t="shared" si="31"/>
        <v>0</v>
      </c>
    </row>
    <row r="935" spans="1:27" x14ac:dyDescent="0.35">
      <c r="A935" t="s">
        <v>370</v>
      </c>
      <c r="B935" t="s">
        <v>371</v>
      </c>
      <c r="C935">
        <v>502017</v>
      </c>
      <c r="D935" t="s">
        <v>381</v>
      </c>
      <c r="E935" t="s">
        <v>7</v>
      </c>
      <c r="F935" t="s">
        <v>105</v>
      </c>
      <c r="G935">
        <v>2024</v>
      </c>
      <c r="H935" t="s">
        <v>22</v>
      </c>
      <c r="I935" t="s">
        <v>390</v>
      </c>
      <c r="J935" t="s">
        <v>391</v>
      </c>
      <c r="K935" t="s">
        <v>378</v>
      </c>
      <c r="L935" t="s">
        <v>25</v>
      </c>
      <c r="M935">
        <v>-2894</v>
      </c>
      <c r="N935">
        <v>-2894</v>
      </c>
      <c r="O935">
        <v>-2894</v>
      </c>
      <c r="P935">
        <v>-2894</v>
      </c>
      <c r="Q935">
        <v>-2894</v>
      </c>
      <c r="R935">
        <v>-2894</v>
      </c>
      <c r="S935">
        <v>-2894</v>
      </c>
      <c r="T935">
        <v>-2894</v>
      </c>
      <c r="U935">
        <v>-2894</v>
      </c>
      <c r="V935">
        <v>-2894</v>
      </c>
      <c r="W935">
        <v>-2894</v>
      </c>
      <c r="X935">
        <v>-2894</v>
      </c>
      <c r="Y935">
        <v>-34725</v>
      </c>
      <c r="Z935">
        <f t="shared" si="30"/>
        <v>0</v>
      </c>
      <c r="AA935">
        <f t="shared" si="31"/>
        <v>-26043.75</v>
      </c>
    </row>
    <row r="936" spans="1:27" x14ac:dyDescent="0.35">
      <c r="A936" t="s">
        <v>370</v>
      </c>
      <c r="B936" t="s">
        <v>371</v>
      </c>
      <c r="C936">
        <v>512108</v>
      </c>
      <c r="D936" t="s">
        <v>389</v>
      </c>
      <c r="E936" t="s">
        <v>7</v>
      </c>
      <c r="F936" t="s">
        <v>21</v>
      </c>
      <c r="G936">
        <v>2026</v>
      </c>
      <c r="H936" t="s">
        <v>22</v>
      </c>
      <c r="I936" t="s">
        <v>387</v>
      </c>
      <c r="J936" t="s">
        <v>388</v>
      </c>
      <c r="K936" t="s">
        <v>378</v>
      </c>
      <c r="L936" t="s">
        <v>25</v>
      </c>
      <c r="M936">
        <v>-2873</v>
      </c>
      <c r="N936">
        <v>-2873</v>
      </c>
      <c r="O936">
        <v>-2873</v>
      </c>
      <c r="P936">
        <v>-2873</v>
      </c>
      <c r="Q936">
        <v>-2873</v>
      </c>
      <c r="R936">
        <v>-2873</v>
      </c>
      <c r="S936">
        <v>-2873</v>
      </c>
      <c r="T936">
        <v>-2873</v>
      </c>
      <c r="U936">
        <v>-2873</v>
      </c>
      <c r="V936">
        <v>-2873</v>
      </c>
      <c r="W936">
        <v>-2873</v>
      </c>
      <c r="X936">
        <v>-2873</v>
      </c>
      <c r="Y936">
        <v>-34478</v>
      </c>
      <c r="Z936">
        <f t="shared" si="30"/>
        <v>-25858.5</v>
      </c>
      <c r="AA936">
        <f t="shared" si="31"/>
        <v>0</v>
      </c>
    </row>
    <row r="937" spans="1:27" x14ac:dyDescent="0.35">
      <c r="A937" t="s">
        <v>370</v>
      </c>
      <c r="B937" t="s">
        <v>371</v>
      </c>
      <c r="C937">
        <v>512108</v>
      </c>
      <c r="D937" t="s">
        <v>389</v>
      </c>
      <c r="E937" t="s">
        <v>7</v>
      </c>
      <c r="F937" t="s">
        <v>21</v>
      </c>
      <c r="G937">
        <v>2025</v>
      </c>
      <c r="H937" t="s">
        <v>22</v>
      </c>
      <c r="I937" t="s">
        <v>387</v>
      </c>
      <c r="J937" t="s">
        <v>388</v>
      </c>
      <c r="K937" t="s">
        <v>378</v>
      </c>
      <c r="L937" t="s">
        <v>25</v>
      </c>
      <c r="M937">
        <v>-2789</v>
      </c>
      <c r="N937">
        <v>-2789</v>
      </c>
      <c r="O937">
        <v>-2789</v>
      </c>
      <c r="P937">
        <v>-2789</v>
      </c>
      <c r="Q937">
        <v>-2789</v>
      </c>
      <c r="R937">
        <v>-2789</v>
      </c>
      <c r="S937">
        <v>-2789</v>
      </c>
      <c r="T937">
        <v>-2789</v>
      </c>
      <c r="U937">
        <v>-2789</v>
      </c>
      <c r="V937">
        <v>-2789</v>
      </c>
      <c r="W937">
        <v>-2789</v>
      </c>
      <c r="X937">
        <v>-2789</v>
      </c>
      <c r="Y937">
        <v>-33473</v>
      </c>
      <c r="Z937">
        <f t="shared" si="30"/>
        <v>-25104.75</v>
      </c>
      <c r="AA937">
        <f t="shared" si="31"/>
        <v>0</v>
      </c>
    </row>
    <row r="938" spans="1:27" x14ac:dyDescent="0.35">
      <c r="A938" t="s">
        <v>370</v>
      </c>
      <c r="B938" t="s">
        <v>371</v>
      </c>
      <c r="C938">
        <v>512108</v>
      </c>
      <c r="D938" t="s">
        <v>389</v>
      </c>
      <c r="E938" t="s">
        <v>7</v>
      </c>
      <c r="F938" t="s">
        <v>21</v>
      </c>
      <c r="G938">
        <v>2024</v>
      </c>
      <c r="H938" t="s">
        <v>22</v>
      </c>
      <c r="I938" t="s">
        <v>387</v>
      </c>
      <c r="J938" t="s">
        <v>388</v>
      </c>
      <c r="K938" t="s">
        <v>378</v>
      </c>
      <c r="L938" t="s">
        <v>25</v>
      </c>
      <c r="M938">
        <v>-2708</v>
      </c>
      <c r="N938">
        <v>-2708</v>
      </c>
      <c r="O938">
        <v>-2708</v>
      </c>
      <c r="P938">
        <v>-2708</v>
      </c>
      <c r="Q938">
        <v>-2708</v>
      </c>
      <c r="R938">
        <v>-2708</v>
      </c>
      <c r="S938">
        <v>-2708</v>
      </c>
      <c r="T938">
        <v>-2708</v>
      </c>
      <c r="U938">
        <v>-2708</v>
      </c>
      <c r="V938">
        <v>-2708</v>
      </c>
      <c r="W938">
        <v>-2708</v>
      </c>
      <c r="X938">
        <v>-2708</v>
      </c>
      <c r="Y938">
        <v>-32491</v>
      </c>
      <c r="Z938">
        <f t="shared" ref="Z938:Z998" si="32">$Y938*IF($E938="Fixed",0.75,1)*IF(LEFT($F938,4)="0311",1,IF(LEFT($F938,4)="0301",0.403176412,0))</f>
        <v>-24368.25</v>
      </c>
      <c r="AA938">
        <f t="shared" ref="AA938:AA998" si="33">$Y938*IF($E938="Fixed",0.75,1)*IF(LEFT($F938,4)="0311",0,IF(LEFT($F938,4)="0301",1-0.403176412,1))</f>
        <v>0</v>
      </c>
    </row>
    <row r="939" spans="1:27" x14ac:dyDescent="0.35">
      <c r="A939" t="s">
        <v>370</v>
      </c>
      <c r="B939" t="s">
        <v>371</v>
      </c>
      <c r="C939">
        <v>512108</v>
      </c>
      <c r="D939" t="s">
        <v>389</v>
      </c>
      <c r="E939" t="s">
        <v>7</v>
      </c>
      <c r="F939" t="s">
        <v>21</v>
      </c>
      <c r="G939">
        <v>2023</v>
      </c>
      <c r="H939" t="s">
        <v>22</v>
      </c>
      <c r="I939" t="s">
        <v>387</v>
      </c>
      <c r="J939" t="s">
        <v>388</v>
      </c>
      <c r="K939" t="s">
        <v>378</v>
      </c>
      <c r="L939" t="s">
        <v>25</v>
      </c>
      <c r="M939">
        <v>-2655</v>
      </c>
      <c r="N939">
        <v>-2655</v>
      </c>
      <c r="O939">
        <v>-2655</v>
      </c>
      <c r="P939">
        <v>-2655</v>
      </c>
      <c r="Q939">
        <v>-2655</v>
      </c>
      <c r="R939">
        <v>-2655</v>
      </c>
      <c r="S939">
        <v>-2655</v>
      </c>
      <c r="T939">
        <v>-2655</v>
      </c>
      <c r="U939">
        <v>-2655</v>
      </c>
      <c r="V939">
        <v>-2655</v>
      </c>
      <c r="W939">
        <v>-2655</v>
      </c>
      <c r="X939">
        <v>-2655</v>
      </c>
      <c r="Y939">
        <v>-31861</v>
      </c>
      <c r="Z939">
        <f t="shared" si="32"/>
        <v>-23895.75</v>
      </c>
      <c r="AA939">
        <f t="shared" si="33"/>
        <v>0</v>
      </c>
    </row>
    <row r="940" spans="1:27" x14ac:dyDescent="0.35">
      <c r="A940" t="s">
        <v>370</v>
      </c>
      <c r="B940" t="s">
        <v>371</v>
      </c>
      <c r="C940">
        <v>512108</v>
      </c>
      <c r="D940" t="s">
        <v>389</v>
      </c>
      <c r="E940" t="s">
        <v>7</v>
      </c>
      <c r="F940" t="s">
        <v>21</v>
      </c>
      <c r="G940">
        <v>2022</v>
      </c>
      <c r="H940" t="s">
        <v>22</v>
      </c>
      <c r="I940" t="s">
        <v>387</v>
      </c>
      <c r="J940" t="s">
        <v>388</v>
      </c>
      <c r="K940" t="s">
        <v>378</v>
      </c>
      <c r="L940" t="s">
        <v>25</v>
      </c>
      <c r="M940">
        <v>-2603</v>
      </c>
      <c r="N940">
        <v>-2603</v>
      </c>
      <c r="O940">
        <v>-2603</v>
      </c>
      <c r="P940">
        <v>-2603</v>
      </c>
      <c r="Q940">
        <v>-2603</v>
      </c>
      <c r="R940">
        <v>-2603</v>
      </c>
      <c r="S940">
        <v>-2603</v>
      </c>
      <c r="T940">
        <v>-2603</v>
      </c>
      <c r="U940">
        <v>-2603</v>
      </c>
      <c r="V940">
        <v>-2603</v>
      </c>
      <c r="W940">
        <v>-2603</v>
      </c>
      <c r="X940">
        <v>-2603</v>
      </c>
      <c r="Y940">
        <v>-31236</v>
      </c>
      <c r="Z940">
        <f t="shared" si="32"/>
        <v>-23427</v>
      </c>
      <c r="AA940">
        <f t="shared" si="33"/>
        <v>0</v>
      </c>
    </row>
    <row r="941" spans="1:27" x14ac:dyDescent="0.35">
      <c r="A941" t="s">
        <v>370</v>
      </c>
      <c r="B941" t="s">
        <v>371</v>
      </c>
      <c r="C941">
        <v>512107</v>
      </c>
      <c r="D941" t="s">
        <v>372</v>
      </c>
      <c r="E941" t="s">
        <v>7</v>
      </c>
      <c r="F941" t="s">
        <v>105</v>
      </c>
      <c r="G941">
        <v>2021</v>
      </c>
      <c r="H941" t="s">
        <v>22</v>
      </c>
      <c r="I941" t="s">
        <v>390</v>
      </c>
      <c r="J941" t="s">
        <v>391</v>
      </c>
      <c r="K941" t="s">
        <v>378</v>
      </c>
      <c r="L941" t="s">
        <v>25</v>
      </c>
      <c r="M941">
        <v>-2583</v>
      </c>
      <c r="N941">
        <v>-2583</v>
      </c>
      <c r="O941">
        <v>-2583</v>
      </c>
      <c r="P941">
        <v>-2583</v>
      </c>
      <c r="Q941">
        <v>-2583</v>
      </c>
      <c r="R941">
        <v>-2583</v>
      </c>
      <c r="S941">
        <v>-4684</v>
      </c>
      <c r="T941">
        <v>-4684</v>
      </c>
      <c r="U941">
        <v>-4684</v>
      </c>
      <c r="V941">
        <v>-4684</v>
      </c>
      <c r="W941">
        <v>-4684</v>
      </c>
      <c r="X941">
        <v>-4684</v>
      </c>
      <c r="Y941">
        <v>-43601</v>
      </c>
      <c r="Z941">
        <f t="shared" si="32"/>
        <v>0</v>
      </c>
      <c r="AA941">
        <f t="shared" si="33"/>
        <v>-32700.75</v>
      </c>
    </row>
    <row r="942" spans="1:27" x14ac:dyDescent="0.35">
      <c r="A942" t="s">
        <v>370</v>
      </c>
      <c r="B942" t="s">
        <v>371</v>
      </c>
      <c r="C942">
        <v>512108</v>
      </c>
      <c r="D942" t="s">
        <v>389</v>
      </c>
      <c r="E942" t="s">
        <v>7</v>
      </c>
      <c r="F942" t="s">
        <v>21</v>
      </c>
      <c r="G942">
        <v>2021</v>
      </c>
      <c r="H942" t="s">
        <v>22</v>
      </c>
      <c r="I942" t="s">
        <v>387</v>
      </c>
      <c r="J942" t="s">
        <v>388</v>
      </c>
      <c r="K942" t="s">
        <v>378</v>
      </c>
      <c r="L942" t="s">
        <v>25</v>
      </c>
      <c r="M942">
        <v>-2552</v>
      </c>
      <c r="N942">
        <v>-2552</v>
      </c>
      <c r="O942">
        <v>-2552</v>
      </c>
      <c r="P942">
        <v>-2552</v>
      </c>
      <c r="Q942">
        <v>-2552</v>
      </c>
      <c r="R942">
        <v>-2552</v>
      </c>
      <c r="S942">
        <v>-2552</v>
      </c>
      <c r="T942">
        <v>-2552</v>
      </c>
      <c r="U942">
        <v>-2552</v>
      </c>
      <c r="V942">
        <v>-2552</v>
      </c>
      <c r="W942">
        <v>-2552</v>
      </c>
      <c r="X942">
        <v>-2552</v>
      </c>
      <c r="Y942">
        <v>-30626</v>
      </c>
      <c r="Z942">
        <f t="shared" si="32"/>
        <v>-22969.5</v>
      </c>
      <c r="AA942">
        <f t="shared" si="33"/>
        <v>0</v>
      </c>
    </row>
    <row r="943" spans="1:27" x14ac:dyDescent="0.35">
      <c r="A943" t="s">
        <v>370</v>
      </c>
      <c r="B943" t="s">
        <v>371</v>
      </c>
      <c r="C943">
        <v>512157</v>
      </c>
      <c r="D943" t="s">
        <v>382</v>
      </c>
      <c r="E943" t="s">
        <v>7</v>
      </c>
      <c r="F943" t="s">
        <v>105</v>
      </c>
      <c r="G943">
        <v>2025</v>
      </c>
      <c r="H943" t="s">
        <v>22</v>
      </c>
      <c r="I943" t="s">
        <v>390</v>
      </c>
      <c r="J943" t="s">
        <v>391</v>
      </c>
      <c r="K943" t="s">
        <v>378</v>
      </c>
      <c r="L943" t="s">
        <v>25</v>
      </c>
      <c r="M943">
        <v>-1930</v>
      </c>
      <c r="N943">
        <v>-1930</v>
      </c>
      <c r="O943">
        <v>-1930</v>
      </c>
      <c r="P943">
        <v>-1930</v>
      </c>
      <c r="Q943">
        <v>-1930</v>
      </c>
      <c r="R943">
        <v>-1930</v>
      </c>
      <c r="S943">
        <v>-1930</v>
      </c>
      <c r="T943">
        <v>-1930</v>
      </c>
      <c r="U943">
        <v>-1930</v>
      </c>
      <c r="V943">
        <v>-1930</v>
      </c>
      <c r="W943">
        <v>-1930</v>
      </c>
      <c r="X943">
        <v>-1930</v>
      </c>
      <c r="Y943">
        <v>-23161</v>
      </c>
      <c r="Z943">
        <f t="shared" si="32"/>
        <v>0</v>
      </c>
      <c r="AA943">
        <f t="shared" si="33"/>
        <v>-17370.75</v>
      </c>
    </row>
    <row r="944" spans="1:27" x14ac:dyDescent="0.35">
      <c r="A944" t="s">
        <v>370</v>
      </c>
      <c r="B944" t="s">
        <v>371</v>
      </c>
      <c r="C944">
        <v>512157</v>
      </c>
      <c r="D944" t="s">
        <v>382</v>
      </c>
      <c r="E944" t="s">
        <v>7</v>
      </c>
      <c r="F944" t="s">
        <v>105</v>
      </c>
      <c r="G944">
        <v>2026</v>
      </c>
      <c r="H944" t="s">
        <v>22</v>
      </c>
      <c r="I944" t="s">
        <v>390</v>
      </c>
      <c r="J944" t="s">
        <v>391</v>
      </c>
      <c r="K944" t="s">
        <v>378</v>
      </c>
      <c r="L944" t="s">
        <v>25</v>
      </c>
      <c r="M944">
        <v>-1930</v>
      </c>
      <c r="N944">
        <v>-1930</v>
      </c>
      <c r="O944">
        <v>-1930</v>
      </c>
      <c r="P944">
        <v>-1930</v>
      </c>
      <c r="Q944">
        <v>-1930</v>
      </c>
      <c r="R944">
        <v>-1930</v>
      </c>
      <c r="S944">
        <v>-1930</v>
      </c>
      <c r="T944">
        <v>-1930</v>
      </c>
      <c r="U944">
        <v>-1930</v>
      </c>
      <c r="V944">
        <v>-1930</v>
      </c>
      <c r="W944">
        <v>-1930</v>
      </c>
      <c r="X944">
        <v>-1930</v>
      </c>
      <c r="Y944">
        <v>-23161</v>
      </c>
      <c r="Z944">
        <f t="shared" si="32"/>
        <v>0</v>
      </c>
      <c r="AA944">
        <f t="shared" si="33"/>
        <v>-17370.75</v>
      </c>
    </row>
    <row r="945" spans="1:27" x14ac:dyDescent="0.35">
      <c r="A945" t="s">
        <v>370</v>
      </c>
      <c r="B945" t="s">
        <v>371</v>
      </c>
      <c r="C945">
        <v>512157</v>
      </c>
      <c r="D945" t="s">
        <v>382</v>
      </c>
      <c r="E945" t="s">
        <v>7</v>
      </c>
      <c r="F945" t="s">
        <v>105</v>
      </c>
      <c r="G945">
        <v>2027</v>
      </c>
      <c r="H945" t="s">
        <v>22</v>
      </c>
      <c r="I945" t="s">
        <v>390</v>
      </c>
      <c r="J945" t="s">
        <v>391</v>
      </c>
      <c r="K945" t="s">
        <v>378</v>
      </c>
      <c r="L945" t="s">
        <v>25</v>
      </c>
      <c r="M945">
        <v>-1930</v>
      </c>
      <c r="N945">
        <v>-1930</v>
      </c>
      <c r="O945">
        <v>-1930</v>
      </c>
      <c r="P945">
        <v>-1930</v>
      </c>
      <c r="Q945">
        <v>-1930</v>
      </c>
      <c r="R945">
        <v>-1930</v>
      </c>
      <c r="S945">
        <v>-1930</v>
      </c>
      <c r="T945">
        <v>-1930</v>
      </c>
      <c r="U945">
        <v>-1930</v>
      </c>
      <c r="V945">
        <v>-1930</v>
      </c>
      <c r="W945">
        <v>-1930</v>
      </c>
      <c r="X945">
        <v>-1930</v>
      </c>
      <c r="Y945">
        <v>-23161</v>
      </c>
      <c r="Z945">
        <f t="shared" si="32"/>
        <v>0</v>
      </c>
      <c r="AA945">
        <f t="shared" si="33"/>
        <v>-17370.75</v>
      </c>
    </row>
    <row r="946" spans="1:27" x14ac:dyDescent="0.35">
      <c r="A946" t="s">
        <v>370</v>
      </c>
      <c r="B946" t="s">
        <v>371</v>
      </c>
      <c r="C946">
        <v>512157</v>
      </c>
      <c r="D946" t="s">
        <v>382</v>
      </c>
      <c r="E946" t="s">
        <v>7</v>
      </c>
      <c r="F946" t="s">
        <v>105</v>
      </c>
      <c r="G946">
        <v>2028</v>
      </c>
      <c r="H946" t="s">
        <v>22</v>
      </c>
      <c r="I946" t="s">
        <v>390</v>
      </c>
      <c r="J946" t="s">
        <v>391</v>
      </c>
      <c r="K946" t="s">
        <v>378</v>
      </c>
      <c r="L946" t="s">
        <v>25</v>
      </c>
      <c r="M946">
        <v>-1930</v>
      </c>
      <c r="N946">
        <v>-1930</v>
      </c>
      <c r="O946">
        <v>-1930</v>
      </c>
      <c r="P946">
        <v>-1930</v>
      </c>
      <c r="Q946">
        <v>-1930</v>
      </c>
      <c r="R946">
        <v>-1930</v>
      </c>
      <c r="S946">
        <v>-1930</v>
      </c>
      <c r="T946">
        <v>-1930</v>
      </c>
      <c r="U946">
        <v>-1930</v>
      </c>
      <c r="V946">
        <v>-1930</v>
      </c>
      <c r="W946">
        <v>-1930</v>
      </c>
      <c r="X946">
        <v>-1930</v>
      </c>
      <c r="Y946">
        <v>-23161</v>
      </c>
      <c r="Z946">
        <f t="shared" si="32"/>
        <v>0</v>
      </c>
      <c r="AA946">
        <f t="shared" si="33"/>
        <v>-17370.75</v>
      </c>
    </row>
    <row r="947" spans="1:27" x14ac:dyDescent="0.35">
      <c r="A947" t="s">
        <v>370</v>
      </c>
      <c r="B947" t="s">
        <v>371</v>
      </c>
      <c r="C947">
        <v>512157</v>
      </c>
      <c r="D947" t="s">
        <v>382</v>
      </c>
      <c r="E947" t="s">
        <v>7</v>
      </c>
      <c r="F947" t="s">
        <v>105</v>
      </c>
      <c r="G947">
        <v>2029</v>
      </c>
      <c r="H947" t="s">
        <v>22</v>
      </c>
      <c r="I947" t="s">
        <v>390</v>
      </c>
      <c r="J947" t="s">
        <v>391</v>
      </c>
      <c r="K947" t="s">
        <v>378</v>
      </c>
      <c r="L947" t="s">
        <v>25</v>
      </c>
      <c r="M947">
        <v>-1930</v>
      </c>
      <c r="N947">
        <v>-1930</v>
      </c>
      <c r="O947">
        <v>-1930</v>
      </c>
      <c r="P947">
        <v>-1930</v>
      </c>
      <c r="Q947">
        <v>-1930</v>
      </c>
      <c r="R947">
        <v>-1930</v>
      </c>
      <c r="S947">
        <v>-1930</v>
      </c>
      <c r="T947">
        <v>-1930</v>
      </c>
      <c r="U947">
        <v>-1930</v>
      </c>
      <c r="V947">
        <v>-1930</v>
      </c>
      <c r="W947">
        <v>-1930</v>
      </c>
      <c r="X947">
        <v>-1930</v>
      </c>
      <c r="Y947">
        <v>-23161</v>
      </c>
      <c r="Z947">
        <f t="shared" si="32"/>
        <v>0</v>
      </c>
      <c r="AA947">
        <f t="shared" si="33"/>
        <v>-17370.75</v>
      </c>
    </row>
    <row r="948" spans="1:27" x14ac:dyDescent="0.35">
      <c r="A948" t="s">
        <v>370</v>
      </c>
      <c r="B948" t="s">
        <v>371</v>
      </c>
      <c r="C948">
        <v>512157</v>
      </c>
      <c r="D948" t="s">
        <v>382</v>
      </c>
      <c r="E948" t="s">
        <v>7</v>
      </c>
      <c r="F948" t="s">
        <v>105</v>
      </c>
      <c r="G948">
        <v>2030</v>
      </c>
      <c r="H948" t="s">
        <v>22</v>
      </c>
      <c r="I948" t="s">
        <v>390</v>
      </c>
      <c r="J948" t="s">
        <v>391</v>
      </c>
      <c r="K948" t="s">
        <v>378</v>
      </c>
      <c r="L948" t="s">
        <v>25</v>
      </c>
      <c r="M948">
        <v>-1930</v>
      </c>
      <c r="N948">
        <v>-1930</v>
      </c>
      <c r="O948">
        <v>-1930</v>
      </c>
      <c r="P948">
        <v>-1930</v>
      </c>
      <c r="Q948">
        <v>-1930</v>
      </c>
      <c r="R948">
        <v>-1930</v>
      </c>
      <c r="S948">
        <v>-1930</v>
      </c>
      <c r="T948">
        <v>-1930</v>
      </c>
      <c r="U948">
        <v>-1930</v>
      </c>
      <c r="V948">
        <v>-1930</v>
      </c>
      <c r="W948">
        <v>-1930</v>
      </c>
      <c r="X948">
        <v>-1930</v>
      </c>
      <c r="Y948">
        <v>-23161</v>
      </c>
      <c r="Z948">
        <f t="shared" si="32"/>
        <v>0</v>
      </c>
      <c r="AA948">
        <f t="shared" si="33"/>
        <v>-17370.75</v>
      </c>
    </row>
    <row r="949" spans="1:27" x14ac:dyDescent="0.35">
      <c r="A949" t="s">
        <v>370</v>
      </c>
      <c r="B949" t="s">
        <v>371</v>
      </c>
      <c r="C949">
        <v>512157</v>
      </c>
      <c r="D949" t="s">
        <v>382</v>
      </c>
      <c r="E949" t="s">
        <v>7</v>
      </c>
      <c r="F949" t="s">
        <v>105</v>
      </c>
      <c r="G949">
        <v>2024</v>
      </c>
      <c r="H949" t="s">
        <v>22</v>
      </c>
      <c r="I949" t="s">
        <v>390</v>
      </c>
      <c r="J949" t="s">
        <v>391</v>
      </c>
      <c r="K949" t="s">
        <v>378</v>
      </c>
      <c r="L949" t="s">
        <v>25</v>
      </c>
      <c r="M949">
        <v>-1874</v>
      </c>
      <c r="N949">
        <v>-1874</v>
      </c>
      <c r="O949">
        <v>-1874</v>
      </c>
      <c r="P949">
        <v>-1874</v>
      </c>
      <c r="Q949">
        <v>-1874</v>
      </c>
      <c r="R949">
        <v>-1874</v>
      </c>
      <c r="S949">
        <v>-1874</v>
      </c>
      <c r="T949">
        <v>-1874</v>
      </c>
      <c r="U949">
        <v>-1874</v>
      </c>
      <c r="V949">
        <v>-1874</v>
      </c>
      <c r="W949">
        <v>-1874</v>
      </c>
      <c r="X949">
        <v>-1874</v>
      </c>
      <c r="Y949">
        <v>-22487</v>
      </c>
      <c r="Z949">
        <f t="shared" si="32"/>
        <v>0</v>
      </c>
      <c r="AA949">
        <f t="shared" si="33"/>
        <v>-16865.25</v>
      </c>
    </row>
    <row r="950" spans="1:27" x14ac:dyDescent="0.35">
      <c r="A950" t="s">
        <v>370</v>
      </c>
      <c r="B950" t="s">
        <v>371</v>
      </c>
      <c r="C950">
        <v>502013</v>
      </c>
      <c r="D950" t="s">
        <v>376</v>
      </c>
      <c r="E950" t="s">
        <v>7</v>
      </c>
      <c r="F950" t="s">
        <v>105</v>
      </c>
      <c r="G950">
        <v>2030</v>
      </c>
      <c r="H950" t="s">
        <v>365</v>
      </c>
      <c r="I950" t="s">
        <v>385</v>
      </c>
      <c r="J950" t="s">
        <v>386</v>
      </c>
      <c r="K950" t="s">
        <v>378</v>
      </c>
      <c r="L950" t="s">
        <v>25</v>
      </c>
      <c r="M950">
        <v>-1463</v>
      </c>
      <c r="N950">
        <v>-1463</v>
      </c>
      <c r="O950">
        <v>-1463</v>
      </c>
      <c r="P950">
        <v>-1463</v>
      </c>
      <c r="Q950">
        <v>-1463</v>
      </c>
      <c r="R950">
        <v>-1463</v>
      </c>
      <c r="S950">
        <v>-1463</v>
      </c>
      <c r="T950">
        <v>-1463</v>
      </c>
      <c r="U950">
        <v>-1463</v>
      </c>
      <c r="V950">
        <v>-1463</v>
      </c>
      <c r="W950">
        <v>-1463</v>
      </c>
      <c r="X950">
        <v>-1464</v>
      </c>
      <c r="Y950">
        <v>-17555</v>
      </c>
      <c r="Z950">
        <f t="shared" si="32"/>
        <v>0</v>
      </c>
      <c r="AA950">
        <f t="shared" si="33"/>
        <v>-13166.25</v>
      </c>
    </row>
    <row r="951" spans="1:27" x14ac:dyDescent="0.35">
      <c r="A951" t="s">
        <v>370</v>
      </c>
      <c r="B951" t="s">
        <v>371</v>
      </c>
      <c r="C951">
        <v>502013</v>
      </c>
      <c r="D951" t="s">
        <v>376</v>
      </c>
      <c r="E951" t="s">
        <v>7</v>
      </c>
      <c r="F951" t="s">
        <v>105</v>
      </c>
      <c r="G951">
        <v>2029</v>
      </c>
      <c r="H951" t="s">
        <v>365</v>
      </c>
      <c r="I951" t="s">
        <v>385</v>
      </c>
      <c r="J951" t="s">
        <v>386</v>
      </c>
      <c r="K951" t="s">
        <v>378</v>
      </c>
      <c r="L951" t="s">
        <v>25</v>
      </c>
      <c r="M951">
        <v>-1420</v>
      </c>
      <c r="N951">
        <v>-1420</v>
      </c>
      <c r="O951">
        <v>-1420</v>
      </c>
      <c r="P951">
        <v>-1420</v>
      </c>
      <c r="Q951">
        <v>-1420</v>
      </c>
      <c r="R951">
        <v>-1420</v>
      </c>
      <c r="S951">
        <v>-1420</v>
      </c>
      <c r="T951">
        <v>-1420</v>
      </c>
      <c r="U951">
        <v>-1420</v>
      </c>
      <c r="V951">
        <v>-1420</v>
      </c>
      <c r="W951">
        <v>-1420</v>
      </c>
      <c r="X951">
        <v>-1421</v>
      </c>
      <c r="Y951">
        <v>-17043</v>
      </c>
      <c r="Z951">
        <f t="shared" si="32"/>
        <v>0</v>
      </c>
      <c r="AA951">
        <f t="shared" si="33"/>
        <v>-12782.25</v>
      </c>
    </row>
    <row r="952" spans="1:27" x14ac:dyDescent="0.35">
      <c r="A952" t="s">
        <v>370</v>
      </c>
      <c r="B952" t="s">
        <v>371</v>
      </c>
      <c r="C952">
        <v>502013</v>
      </c>
      <c r="D952" t="s">
        <v>376</v>
      </c>
      <c r="E952" t="s">
        <v>7</v>
      </c>
      <c r="F952" t="s">
        <v>105</v>
      </c>
      <c r="G952">
        <v>2028</v>
      </c>
      <c r="H952" t="s">
        <v>365</v>
      </c>
      <c r="I952" t="s">
        <v>385</v>
      </c>
      <c r="J952" t="s">
        <v>386</v>
      </c>
      <c r="K952" t="s">
        <v>378</v>
      </c>
      <c r="L952" t="s">
        <v>25</v>
      </c>
      <c r="M952">
        <v>-1379</v>
      </c>
      <c r="N952">
        <v>-1379</v>
      </c>
      <c r="O952">
        <v>-1379</v>
      </c>
      <c r="P952">
        <v>-1379</v>
      </c>
      <c r="Q952">
        <v>-1379</v>
      </c>
      <c r="R952">
        <v>-1379</v>
      </c>
      <c r="S952">
        <v>-1379</v>
      </c>
      <c r="T952">
        <v>-1379</v>
      </c>
      <c r="U952">
        <v>-1379</v>
      </c>
      <c r="V952">
        <v>-1379</v>
      </c>
      <c r="W952">
        <v>-1379</v>
      </c>
      <c r="X952">
        <v>-1379</v>
      </c>
      <c r="Y952">
        <v>-16546</v>
      </c>
      <c r="Z952">
        <f t="shared" si="32"/>
        <v>0</v>
      </c>
      <c r="AA952">
        <f t="shared" si="33"/>
        <v>-12409.5</v>
      </c>
    </row>
    <row r="953" spans="1:27" x14ac:dyDescent="0.35">
      <c r="A953" t="s">
        <v>370</v>
      </c>
      <c r="B953" t="s">
        <v>371</v>
      </c>
      <c r="C953">
        <v>502013</v>
      </c>
      <c r="D953" t="s">
        <v>376</v>
      </c>
      <c r="E953" t="s">
        <v>7</v>
      </c>
      <c r="F953" t="s">
        <v>105</v>
      </c>
      <c r="G953">
        <v>2027</v>
      </c>
      <c r="H953" t="s">
        <v>365</v>
      </c>
      <c r="I953" t="s">
        <v>385</v>
      </c>
      <c r="J953" t="s">
        <v>386</v>
      </c>
      <c r="K953" t="s">
        <v>378</v>
      </c>
      <c r="L953" t="s">
        <v>25</v>
      </c>
      <c r="M953">
        <v>-1339</v>
      </c>
      <c r="N953">
        <v>-1339</v>
      </c>
      <c r="O953">
        <v>-1339</v>
      </c>
      <c r="P953">
        <v>-1339</v>
      </c>
      <c r="Q953">
        <v>-1339</v>
      </c>
      <c r="R953">
        <v>-1339</v>
      </c>
      <c r="S953">
        <v>-1339</v>
      </c>
      <c r="T953">
        <v>-1339</v>
      </c>
      <c r="U953">
        <v>-1339</v>
      </c>
      <c r="V953">
        <v>-1339</v>
      </c>
      <c r="W953">
        <v>-1339</v>
      </c>
      <c r="X953">
        <v>-1339</v>
      </c>
      <c r="Y953">
        <v>-16065</v>
      </c>
      <c r="Z953">
        <f t="shared" si="32"/>
        <v>0</v>
      </c>
      <c r="AA953">
        <f t="shared" si="33"/>
        <v>-12048.75</v>
      </c>
    </row>
    <row r="954" spans="1:27" x14ac:dyDescent="0.35">
      <c r="A954" t="s">
        <v>370</v>
      </c>
      <c r="B954" t="s">
        <v>371</v>
      </c>
      <c r="C954">
        <v>502013</v>
      </c>
      <c r="D954" t="s">
        <v>376</v>
      </c>
      <c r="E954" t="s">
        <v>7</v>
      </c>
      <c r="F954" t="s">
        <v>105</v>
      </c>
      <c r="G954">
        <v>2026</v>
      </c>
      <c r="H954" t="s">
        <v>365</v>
      </c>
      <c r="I954" t="s">
        <v>385</v>
      </c>
      <c r="J954" t="s">
        <v>386</v>
      </c>
      <c r="K954" t="s">
        <v>378</v>
      </c>
      <c r="L954" t="s">
        <v>25</v>
      </c>
      <c r="M954">
        <v>-1300</v>
      </c>
      <c r="N954">
        <v>-1300</v>
      </c>
      <c r="O954">
        <v>-1300</v>
      </c>
      <c r="P954">
        <v>-1300</v>
      </c>
      <c r="Q954">
        <v>-1300</v>
      </c>
      <c r="R954">
        <v>-1300</v>
      </c>
      <c r="S954">
        <v>-1300</v>
      </c>
      <c r="T954">
        <v>-1300</v>
      </c>
      <c r="U954">
        <v>-1300</v>
      </c>
      <c r="V954">
        <v>-1300</v>
      </c>
      <c r="W954">
        <v>-1300</v>
      </c>
      <c r="X954">
        <v>-1300</v>
      </c>
      <c r="Y954">
        <v>-15597</v>
      </c>
      <c r="Z954">
        <f t="shared" si="32"/>
        <v>0</v>
      </c>
      <c r="AA954">
        <f t="shared" si="33"/>
        <v>-11697.75</v>
      </c>
    </row>
    <row r="955" spans="1:27" x14ac:dyDescent="0.35">
      <c r="A955" t="s">
        <v>370</v>
      </c>
      <c r="B955" t="s">
        <v>371</v>
      </c>
      <c r="C955">
        <v>512107</v>
      </c>
      <c r="D955" t="s">
        <v>372</v>
      </c>
      <c r="E955" t="s">
        <v>7</v>
      </c>
      <c r="F955" t="s">
        <v>105</v>
      </c>
      <c r="G955">
        <v>2030</v>
      </c>
      <c r="H955" t="s">
        <v>365</v>
      </c>
      <c r="I955" t="s">
        <v>390</v>
      </c>
      <c r="J955" t="s">
        <v>391</v>
      </c>
      <c r="K955" t="s">
        <v>378</v>
      </c>
      <c r="L955" t="s">
        <v>25</v>
      </c>
      <c r="M955">
        <v>-1272</v>
      </c>
      <c r="N955">
        <v>-1144</v>
      </c>
      <c r="O955">
        <v>-1135</v>
      </c>
      <c r="P955">
        <v>-1180</v>
      </c>
      <c r="Q955">
        <v>-1160</v>
      </c>
      <c r="R955">
        <v>-1092</v>
      </c>
      <c r="S955">
        <v>-1194</v>
      </c>
      <c r="T955">
        <v>-1240</v>
      </c>
      <c r="U955">
        <v>-1192</v>
      </c>
      <c r="V955">
        <v>-1292</v>
      </c>
      <c r="W955">
        <v>-973</v>
      </c>
      <c r="X955">
        <v>-1048</v>
      </c>
      <c r="Y955">
        <v>-13921</v>
      </c>
      <c r="Z955">
        <f t="shared" si="32"/>
        <v>0</v>
      </c>
      <c r="AA955">
        <f t="shared" si="33"/>
        <v>-10440.75</v>
      </c>
    </row>
    <row r="956" spans="1:27" x14ac:dyDescent="0.35">
      <c r="A956" t="s">
        <v>370</v>
      </c>
      <c r="B956" t="s">
        <v>371</v>
      </c>
      <c r="C956">
        <v>502013</v>
      </c>
      <c r="D956" t="s">
        <v>376</v>
      </c>
      <c r="E956" t="s">
        <v>7</v>
      </c>
      <c r="F956" t="s">
        <v>105</v>
      </c>
      <c r="G956">
        <v>2025</v>
      </c>
      <c r="H956" t="s">
        <v>365</v>
      </c>
      <c r="I956" t="s">
        <v>385</v>
      </c>
      <c r="J956" t="s">
        <v>386</v>
      </c>
      <c r="K956" t="s">
        <v>378</v>
      </c>
      <c r="L956" t="s">
        <v>25</v>
      </c>
      <c r="M956">
        <v>-1262</v>
      </c>
      <c r="N956">
        <v>-1262</v>
      </c>
      <c r="O956">
        <v>-1262</v>
      </c>
      <c r="P956">
        <v>-1262</v>
      </c>
      <c r="Q956">
        <v>-1262</v>
      </c>
      <c r="R956">
        <v>-1262</v>
      </c>
      <c r="S956">
        <v>-1262</v>
      </c>
      <c r="T956">
        <v>-1262</v>
      </c>
      <c r="U956">
        <v>-1262</v>
      </c>
      <c r="V956">
        <v>-1262</v>
      </c>
      <c r="W956">
        <v>-1262</v>
      </c>
      <c r="X956">
        <v>-1262</v>
      </c>
      <c r="Y956">
        <v>-15143</v>
      </c>
      <c r="Z956">
        <f t="shared" si="32"/>
        <v>0</v>
      </c>
      <c r="AA956">
        <f t="shared" si="33"/>
        <v>-11357.25</v>
      </c>
    </row>
    <row r="957" spans="1:27" x14ac:dyDescent="0.35">
      <c r="A957" t="s">
        <v>370</v>
      </c>
      <c r="B957" t="s">
        <v>371</v>
      </c>
      <c r="C957">
        <v>512107</v>
      </c>
      <c r="D957" t="s">
        <v>372</v>
      </c>
      <c r="E957" t="s">
        <v>7</v>
      </c>
      <c r="F957" t="s">
        <v>105</v>
      </c>
      <c r="G957">
        <v>2029</v>
      </c>
      <c r="H957" t="s">
        <v>365</v>
      </c>
      <c r="I957" t="s">
        <v>390</v>
      </c>
      <c r="J957" t="s">
        <v>391</v>
      </c>
      <c r="K957" t="s">
        <v>378</v>
      </c>
      <c r="L957" t="s">
        <v>25</v>
      </c>
      <c r="M957">
        <v>-1235</v>
      </c>
      <c r="N957">
        <v>-1110</v>
      </c>
      <c r="O957">
        <v>-1102</v>
      </c>
      <c r="P957">
        <v>-1146</v>
      </c>
      <c r="Q957">
        <v>-1126</v>
      </c>
      <c r="R957">
        <v>-1060</v>
      </c>
      <c r="S957">
        <v>-1160</v>
      </c>
      <c r="T957">
        <v>-1204</v>
      </c>
      <c r="U957">
        <v>-1157</v>
      </c>
      <c r="V957">
        <v>-1254</v>
      </c>
      <c r="W957">
        <v>-945</v>
      </c>
      <c r="X957">
        <v>-1017</v>
      </c>
      <c r="Y957">
        <v>-13516</v>
      </c>
      <c r="Z957">
        <f t="shared" si="32"/>
        <v>0</v>
      </c>
      <c r="AA957">
        <f t="shared" si="33"/>
        <v>-10137</v>
      </c>
    </row>
    <row r="958" spans="1:27" x14ac:dyDescent="0.35">
      <c r="A958" t="s">
        <v>370</v>
      </c>
      <c r="B958" t="s">
        <v>371</v>
      </c>
      <c r="C958">
        <v>502013</v>
      </c>
      <c r="D958" t="s">
        <v>376</v>
      </c>
      <c r="E958" t="s">
        <v>7</v>
      </c>
      <c r="F958" t="s">
        <v>105</v>
      </c>
      <c r="G958">
        <v>2024</v>
      </c>
      <c r="H958" t="s">
        <v>365</v>
      </c>
      <c r="I958" t="s">
        <v>385</v>
      </c>
      <c r="J958" t="s">
        <v>386</v>
      </c>
      <c r="K958" t="s">
        <v>378</v>
      </c>
      <c r="L958" t="s">
        <v>25</v>
      </c>
      <c r="M958">
        <v>-1231</v>
      </c>
      <c r="N958">
        <v>-1231</v>
      </c>
      <c r="O958">
        <v>-1231</v>
      </c>
      <c r="P958">
        <v>-1230</v>
      </c>
      <c r="Q958">
        <v>-1230</v>
      </c>
      <c r="R958">
        <v>-1230</v>
      </c>
      <c r="S958">
        <v>-1230</v>
      </c>
      <c r="T958">
        <v>-1230</v>
      </c>
      <c r="U958">
        <v>-1230</v>
      </c>
      <c r="V958">
        <v>-1230</v>
      </c>
      <c r="W958">
        <v>-1231</v>
      </c>
      <c r="X958">
        <v>-1231</v>
      </c>
      <c r="Y958">
        <v>-14766</v>
      </c>
      <c r="Z958">
        <f t="shared" si="32"/>
        <v>0</v>
      </c>
      <c r="AA958">
        <f t="shared" si="33"/>
        <v>-11074.5</v>
      </c>
    </row>
    <row r="959" spans="1:27" x14ac:dyDescent="0.35">
      <c r="A959" t="s">
        <v>370</v>
      </c>
      <c r="B959" t="s">
        <v>371</v>
      </c>
      <c r="C959">
        <v>502013</v>
      </c>
      <c r="D959" t="s">
        <v>376</v>
      </c>
      <c r="E959" t="s">
        <v>7</v>
      </c>
      <c r="F959" t="s">
        <v>21</v>
      </c>
      <c r="G959">
        <v>2030</v>
      </c>
      <c r="H959" t="s">
        <v>365</v>
      </c>
      <c r="I959" t="s">
        <v>387</v>
      </c>
      <c r="J959" t="s">
        <v>388</v>
      </c>
      <c r="K959" t="s">
        <v>378</v>
      </c>
      <c r="L959" t="s">
        <v>25</v>
      </c>
      <c r="M959">
        <v>-1220</v>
      </c>
      <c r="N959">
        <v>-1220</v>
      </c>
      <c r="O959">
        <v>-1220</v>
      </c>
      <c r="P959">
        <v>-1220</v>
      </c>
      <c r="Q959">
        <v>-1220</v>
      </c>
      <c r="R959">
        <v>-1220</v>
      </c>
      <c r="S959">
        <v>-1220</v>
      </c>
      <c r="T959">
        <v>-1220</v>
      </c>
      <c r="U959">
        <v>-1220</v>
      </c>
      <c r="V959">
        <v>-1220</v>
      </c>
      <c r="W959">
        <v>-1220</v>
      </c>
      <c r="X959">
        <v>-1220</v>
      </c>
      <c r="Y959">
        <v>-14636</v>
      </c>
      <c r="Z959">
        <f t="shared" si="32"/>
        <v>-10977</v>
      </c>
      <c r="AA959">
        <f t="shared" si="33"/>
        <v>0</v>
      </c>
    </row>
    <row r="960" spans="1:27" x14ac:dyDescent="0.35">
      <c r="A960" t="s">
        <v>370</v>
      </c>
      <c r="B960" t="s">
        <v>371</v>
      </c>
      <c r="C960">
        <v>512107</v>
      </c>
      <c r="D960" t="s">
        <v>372</v>
      </c>
      <c r="E960" t="s">
        <v>7</v>
      </c>
      <c r="F960" t="s">
        <v>105</v>
      </c>
      <c r="G960">
        <v>2028</v>
      </c>
      <c r="H960" t="s">
        <v>365</v>
      </c>
      <c r="I960" t="s">
        <v>390</v>
      </c>
      <c r="J960" t="s">
        <v>391</v>
      </c>
      <c r="K960" t="s">
        <v>378</v>
      </c>
      <c r="L960" t="s">
        <v>25</v>
      </c>
      <c r="M960">
        <v>-1199</v>
      </c>
      <c r="N960">
        <v>-1078</v>
      </c>
      <c r="O960">
        <v>-1070</v>
      </c>
      <c r="P960">
        <v>-1112</v>
      </c>
      <c r="Q960">
        <v>-1093</v>
      </c>
      <c r="R960">
        <v>-1030</v>
      </c>
      <c r="S960">
        <v>-1126</v>
      </c>
      <c r="T960">
        <v>-1169</v>
      </c>
      <c r="U960">
        <v>-1123</v>
      </c>
      <c r="V960">
        <v>-1218</v>
      </c>
      <c r="W960">
        <v>-917</v>
      </c>
      <c r="X960">
        <v>-988</v>
      </c>
      <c r="Y960">
        <v>-13122</v>
      </c>
      <c r="Z960">
        <f t="shared" si="32"/>
        <v>0</v>
      </c>
      <c r="AA960">
        <f t="shared" si="33"/>
        <v>-9841.5</v>
      </c>
    </row>
    <row r="961" spans="1:27" x14ac:dyDescent="0.35">
      <c r="A961" t="s">
        <v>370</v>
      </c>
      <c r="B961" t="s">
        <v>371</v>
      </c>
      <c r="C961">
        <v>502013</v>
      </c>
      <c r="D961" t="s">
        <v>376</v>
      </c>
      <c r="E961" t="s">
        <v>7</v>
      </c>
      <c r="F961" t="s">
        <v>105</v>
      </c>
      <c r="G961">
        <v>2023</v>
      </c>
      <c r="H961" t="s">
        <v>365</v>
      </c>
      <c r="I961" t="s">
        <v>385</v>
      </c>
      <c r="J961" t="s">
        <v>386</v>
      </c>
      <c r="K961" t="s">
        <v>378</v>
      </c>
      <c r="L961" t="s">
        <v>25</v>
      </c>
      <c r="M961">
        <v>-1184</v>
      </c>
      <c r="N961">
        <v>-1184</v>
      </c>
      <c r="O961">
        <v>-1184</v>
      </c>
      <c r="P961">
        <v>-1184</v>
      </c>
      <c r="Q961">
        <v>-1184</v>
      </c>
      <c r="R961">
        <v>-1184</v>
      </c>
      <c r="S961">
        <v>-1184</v>
      </c>
      <c r="T961">
        <v>-1184</v>
      </c>
      <c r="U961">
        <v>-1184</v>
      </c>
      <c r="V961">
        <v>-1184</v>
      </c>
      <c r="W961">
        <v>-1184</v>
      </c>
      <c r="X961">
        <v>-1184</v>
      </c>
      <c r="Y961">
        <v>-14210</v>
      </c>
      <c r="Z961">
        <f t="shared" si="32"/>
        <v>0</v>
      </c>
      <c r="AA961">
        <f t="shared" si="33"/>
        <v>-10657.5</v>
      </c>
    </row>
    <row r="962" spans="1:27" x14ac:dyDescent="0.35">
      <c r="A962" t="s">
        <v>370</v>
      </c>
      <c r="B962" t="s">
        <v>371</v>
      </c>
      <c r="C962">
        <v>502013</v>
      </c>
      <c r="D962" t="s">
        <v>376</v>
      </c>
      <c r="E962" t="s">
        <v>7</v>
      </c>
      <c r="F962" t="s">
        <v>21</v>
      </c>
      <c r="G962">
        <v>2029</v>
      </c>
      <c r="H962" t="s">
        <v>365</v>
      </c>
      <c r="I962" t="s">
        <v>387</v>
      </c>
      <c r="J962" t="s">
        <v>388</v>
      </c>
      <c r="K962" t="s">
        <v>378</v>
      </c>
      <c r="L962" t="s">
        <v>25</v>
      </c>
      <c r="M962">
        <v>-1184</v>
      </c>
      <c r="N962">
        <v>-1184</v>
      </c>
      <c r="O962">
        <v>-1184</v>
      </c>
      <c r="P962">
        <v>-1184</v>
      </c>
      <c r="Q962">
        <v>-1184</v>
      </c>
      <c r="R962">
        <v>-1184</v>
      </c>
      <c r="S962">
        <v>-1184</v>
      </c>
      <c r="T962">
        <v>-1184</v>
      </c>
      <c r="U962">
        <v>-1184</v>
      </c>
      <c r="V962">
        <v>-1184</v>
      </c>
      <c r="W962">
        <v>-1184</v>
      </c>
      <c r="X962">
        <v>-1185</v>
      </c>
      <c r="Y962">
        <v>-14209</v>
      </c>
      <c r="Z962">
        <f t="shared" si="32"/>
        <v>-10656.75</v>
      </c>
      <c r="AA962">
        <f t="shared" si="33"/>
        <v>0</v>
      </c>
    </row>
    <row r="963" spans="1:27" x14ac:dyDescent="0.35">
      <c r="A963" t="s">
        <v>370</v>
      </c>
      <c r="B963" t="s">
        <v>371</v>
      </c>
      <c r="C963">
        <v>512107</v>
      </c>
      <c r="D963" t="s">
        <v>372</v>
      </c>
      <c r="E963" t="s">
        <v>7</v>
      </c>
      <c r="F963" t="s">
        <v>105</v>
      </c>
      <c r="G963">
        <v>2027</v>
      </c>
      <c r="H963" t="s">
        <v>365</v>
      </c>
      <c r="I963" t="s">
        <v>390</v>
      </c>
      <c r="J963" t="s">
        <v>391</v>
      </c>
      <c r="K963" t="s">
        <v>378</v>
      </c>
      <c r="L963" t="s">
        <v>25</v>
      </c>
      <c r="M963">
        <v>-1164</v>
      </c>
      <c r="N963">
        <v>-1047</v>
      </c>
      <c r="O963">
        <v>-1039</v>
      </c>
      <c r="P963">
        <v>-1080</v>
      </c>
      <c r="Q963">
        <v>-1061</v>
      </c>
      <c r="R963">
        <v>-1000</v>
      </c>
      <c r="S963">
        <v>-1093</v>
      </c>
      <c r="T963">
        <v>-1135</v>
      </c>
      <c r="U963">
        <v>-1091</v>
      </c>
      <c r="V963">
        <v>-1182</v>
      </c>
      <c r="W963">
        <v>-890</v>
      </c>
      <c r="X963">
        <v>-959</v>
      </c>
      <c r="Y963">
        <v>-12740</v>
      </c>
      <c r="Z963">
        <f t="shared" si="32"/>
        <v>0</v>
      </c>
      <c r="AA963">
        <f t="shared" si="33"/>
        <v>-9555</v>
      </c>
    </row>
    <row r="964" spans="1:27" x14ac:dyDescent="0.35">
      <c r="A964" t="s">
        <v>370</v>
      </c>
      <c r="B964" t="s">
        <v>371</v>
      </c>
      <c r="C964">
        <v>502013</v>
      </c>
      <c r="D964" t="s">
        <v>376</v>
      </c>
      <c r="E964" t="s">
        <v>7</v>
      </c>
      <c r="F964" t="s">
        <v>21</v>
      </c>
      <c r="G964">
        <v>2028</v>
      </c>
      <c r="H964" t="s">
        <v>365</v>
      </c>
      <c r="I964" t="s">
        <v>387</v>
      </c>
      <c r="J964" t="s">
        <v>388</v>
      </c>
      <c r="K964" t="s">
        <v>378</v>
      </c>
      <c r="L964" t="s">
        <v>25</v>
      </c>
      <c r="M964">
        <v>-1150</v>
      </c>
      <c r="N964">
        <v>-1150</v>
      </c>
      <c r="O964">
        <v>-1150</v>
      </c>
      <c r="P964">
        <v>-1150</v>
      </c>
      <c r="Q964">
        <v>-1150</v>
      </c>
      <c r="R964">
        <v>-1150</v>
      </c>
      <c r="S964">
        <v>-1150</v>
      </c>
      <c r="T964">
        <v>-1150</v>
      </c>
      <c r="U964">
        <v>-1150</v>
      </c>
      <c r="V964">
        <v>-1150</v>
      </c>
      <c r="W964">
        <v>-1150</v>
      </c>
      <c r="X964">
        <v>-1150</v>
      </c>
      <c r="Y964">
        <v>-13795</v>
      </c>
      <c r="Z964">
        <f t="shared" si="32"/>
        <v>-10346.25</v>
      </c>
      <c r="AA964">
        <f t="shared" si="33"/>
        <v>0</v>
      </c>
    </row>
    <row r="965" spans="1:27" x14ac:dyDescent="0.35">
      <c r="A965" t="s">
        <v>370</v>
      </c>
      <c r="B965" t="s">
        <v>371</v>
      </c>
      <c r="C965">
        <v>502013</v>
      </c>
      <c r="D965" t="s">
        <v>376</v>
      </c>
      <c r="E965" t="s">
        <v>7</v>
      </c>
      <c r="F965" t="s">
        <v>105</v>
      </c>
      <c r="G965">
        <v>2022</v>
      </c>
      <c r="H965" t="s">
        <v>365</v>
      </c>
      <c r="I965" t="s">
        <v>385</v>
      </c>
      <c r="J965" t="s">
        <v>386</v>
      </c>
      <c r="K965" t="s">
        <v>378</v>
      </c>
      <c r="L965" t="s">
        <v>25</v>
      </c>
      <c r="M965">
        <v>-1150</v>
      </c>
      <c r="N965">
        <v>-1150</v>
      </c>
      <c r="O965">
        <v>-1150</v>
      </c>
      <c r="P965">
        <v>-1150</v>
      </c>
      <c r="Q965">
        <v>-1150</v>
      </c>
      <c r="R965">
        <v>-1150</v>
      </c>
      <c r="S965">
        <v>-1150</v>
      </c>
      <c r="T965">
        <v>-1150</v>
      </c>
      <c r="U965">
        <v>-1150</v>
      </c>
      <c r="V965">
        <v>-1150</v>
      </c>
      <c r="W965">
        <v>-1150</v>
      </c>
      <c r="X965">
        <v>-1150</v>
      </c>
      <c r="Y965">
        <v>-13795</v>
      </c>
      <c r="Z965">
        <f t="shared" si="32"/>
        <v>0</v>
      </c>
      <c r="AA965">
        <f t="shared" si="33"/>
        <v>-10346.25</v>
      </c>
    </row>
    <row r="966" spans="1:27" x14ac:dyDescent="0.35">
      <c r="A966" t="s">
        <v>370</v>
      </c>
      <c r="B966" t="s">
        <v>371</v>
      </c>
      <c r="C966">
        <v>512107</v>
      </c>
      <c r="D966" t="s">
        <v>372</v>
      </c>
      <c r="E966" t="s">
        <v>7</v>
      </c>
      <c r="F966" t="s">
        <v>105</v>
      </c>
      <c r="G966">
        <v>2026</v>
      </c>
      <c r="H966" t="s">
        <v>365</v>
      </c>
      <c r="I966" t="s">
        <v>390</v>
      </c>
      <c r="J966" t="s">
        <v>391</v>
      </c>
      <c r="K966" t="s">
        <v>378</v>
      </c>
      <c r="L966" t="s">
        <v>25</v>
      </c>
      <c r="M966">
        <v>-1130</v>
      </c>
      <c r="N966">
        <v>-1016</v>
      </c>
      <c r="O966">
        <v>-1008</v>
      </c>
      <c r="P966">
        <v>-1049</v>
      </c>
      <c r="Q966">
        <v>-1030</v>
      </c>
      <c r="R966">
        <v>-970</v>
      </c>
      <c r="S966">
        <v>-1061</v>
      </c>
      <c r="T966">
        <v>-1102</v>
      </c>
      <c r="U966">
        <v>-1059</v>
      </c>
      <c r="V966">
        <v>-1148</v>
      </c>
      <c r="W966">
        <v>-864</v>
      </c>
      <c r="X966">
        <v>-931</v>
      </c>
      <c r="Y966">
        <v>-12369</v>
      </c>
      <c r="Z966">
        <f t="shared" si="32"/>
        <v>0</v>
      </c>
      <c r="AA966">
        <f t="shared" si="33"/>
        <v>-9276.75</v>
      </c>
    </row>
    <row r="967" spans="1:27" x14ac:dyDescent="0.35">
      <c r="A967" t="s">
        <v>370</v>
      </c>
      <c r="B967" t="s">
        <v>371</v>
      </c>
      <c r="C967">
        <v>502013</v>
      </c>
      <c r="D967" t="s">
        <v>376</v>
      </c>
      <c r="E967" t="s">
        <v>7</v>
      </c>
      <c r="F967" t="s">
        <v>21</v>
      </c>
      <c r="G967">
        <v>2027</v>
      </c>
      <c r="H967" t="s">
        <v>365</v>
      </c>
      <c r="I967" t="s">
        <v>387</v>
      </c>
      <c r="J967" t="s">
        <v>388</v>
      </c>
      <c r="K967" t="s">
        <v>378</v>
      </c>
      <c r="L967" t="s">
        <v>25</v>
      </c>
      <c r="M967">
        <v>-1116</v>
      </c>
      <c r="N967">
        <v>-1116</v>
      </c>
      <c r="O967">
        <v>-1116</v>
      </c>
      <c r="P967">
        <v>-1116</v>
      </c>
      <c r="Q967">
        <v>-1116</v>
      </c>
      <c r="R967">
        <v>-1116</v>
      </c>
      <c r="S967">
        <v>-1116</v>
      </c>
      <c r="T967">
        <v>-1116</v>
      </c>
      <c r="U967">
        <v>-1116</v>
      </c>
      <c r="V967">
        <v>-1116</v>
      </c>
      <c r="W967">
        <v>-1116</v>
      </c>
      <c r="X967">
        <v>-1117</v>
      </c>
      <c r="Y967">
        <v>-13394</v>
      </c>
      <c r="Z967">
        <f t="shared" si="32"/>
        <v>-10045.5</v>
      </c>
      <c r="AA967">
        <f t="shared" si="33"/>
        <v>0</v>
      </c>
    </row>
    <row r="968" spans="1:27" x14ac:dyDescent="0.35">
      <c r="A968" t="s">
        <v>370</v>
      </c>
      <c r="B968" t="s">
        <v>371</v>
      </c>
      <c r="C968">
        <v>512107</v>
      </c>
      <c r="D968" t="s">
        <v>372</v>
      </c>
      <c r="E968" t="s">
        <v>7</v>
      </c>
      <c r="F968" t="s">
        <v>105</v>
      </c>
      <c r="G968">
        <v>2025</v>
      </c>
      <c r="H968" t="s">
        <v>365</v>
      </c>
      <c r="I968" t="s">
        <v>390</v>
      </c>
      <c r="J968" t="s">
        <v>391</v>
      </c>
      <c r="K968" t="s">
        <v>378</v>
      </c>
      <c r="L968" t="s">
        <v>25</v>
      </c>
      <c r="M968">
        <v>-1097</v>
      </c>
      <c r="N968">
        <v>-987</v>
      </c>
      <c r="O968">
        <v>-979</v>
      </c>
      <c r="P968">
        <v>-1018</v>
      </c>
      <c r="Q968">
        <v>-1000</v>
      </c>
      <c r="R968">
        <v>-942</v>
      </c>
      <c r="S968">
        <v>-1030</v>
      </c>
      <c r="T968">
        <v>-1070</v>
      </c>
      <c r="U968">
        <v>-1028</v>
      </c>
      <c r="V968">
        <v>-1114</v>
      </c>
      <c r="W968">
        <v>-839</v>
      </c>
      <c r="X968">
        <v>-904</v>
      </c>
      <c r="Y968">
        <v>-12009</v>
      </c>
      <c r="Z968">
        <f t="shared" si="32"/>
        <v>0</v>
      </c>
      <c r="AA968">
        <f t="shared" si="33"/>
        <v>-9006.75</v>
      </c>
    </row>
    <row r="969" spans="1:27" x14ac:dyDescent="0.35">
      <c r="A969" t="s">
        <v>370</v>
      </c>
      <c r="B969" t="s">
        <v>371</v>
      </c>
      <c r="C969">
        <v>502013</v>
      </c>
      <c r="D969" t="s">
        <v>376</v>
      </c>
      <c r="E969" t="s">
        <v>7</v>
      </c>
      <c r="F969" t="s">
        <v>21</v>
      </c>
      <c r="G969">
        <v>2026</v>
      </c>
      <c r="H969" t="s">
        <v>365</v>
      </c>
      <c r="I969" t="s">
        <v>387</v>
      </c>
      <c r="J969" t="s">
        <v>388</v>
      </c>
      <c r="K969" t="s">
        <v>378</v>
      </c>
      <c r="L969" t="s">
        <v>25</v>
      </c>
      <c r="M969">
        <v>-1084</v>
      </c>
      <c r="N969">
        <v>-1084</v>
      </c>
      <c r="O969">
        <v>-1084</v>
      </c>
      <c r="P969">
        <v>-1084</v>
      </c>
      <c r="Q969">
        <v>-1084</v>
      </c>
      <c r="R969">
        <v>-1084</v>
      </c>
      <c r="S969">
        <v>-1084</v>
      </c>
      <c r="T969">
        <v>-1084</v>
      </c>
      <c r="U969">
        <v>-1084</v>
      </c>
      <c r="V969">
        <v>-1084</v>
      </c>
      <c r="W969">
        <v>-1084</v>
      </c>
      <c r="X969">
        <v>-1084</v>
      </c>
      <c r="Y969">
        <v>-13004</v>
      </c>
      <c r="Z969">
        <f t="shared" si="32"/>
        <v>-9753</v>
      </c>
      <c r="AA969">
        <f t="shared" si="33"/>
        <v>0</v>
      </c>
    </row>
    <row r="970" spans="1:27" x14ac:dyDescent="0.35">
      <c r="A970" t="s">
        <v>370</v>
      </c>
      <c r="B970" t="s">
        <v>371</v>
      </c>
      <c r="C970">
        <v>512107</v>
      </c>
      <c r="D970" t="s">
        <v>372</v>
      </c>
      <c r="E970" t="s">
        <v>7</v>
      </c>
      <c r="F970" t="s">
        <v>105</v>
      </c>
      <c r="G970">
        <v>2024</v>
      </c>
      <c r="H970" t="s">
        <v>365</v>
      </c>
      <c r="I970" t="s">
        <v>390</v>
      </c>
      <c r="J970" t="s">
        <v>391</v>
      </c>
      <c r="K970" t="s">
        <v>378</v>
      </c>
      <c r="L970" t="s">
        <v>25</v>
      </c>
      <c r="M970">
        <v>-1071</v>
      </c>
      <c r="N970">
        <v>-1018</v>
      </c>
      <c r="O970">
        <v>-956</v>
      </c>
      <c r="P970">
        <v>-995</v>
      </c>
      <c r="Q970">
        <v>-1033</v>
      </c>
      <c r="R970">
        <v>-867</v>
      </c>
      <c r="S970">
        <v>-1008</v>
      </c>
      <c r="T970">
        <v>-1045</v>
      </c>
      <c r="U970">
        <v>-950</v>
      </c>
      <c r="V970">
        <v>-1089</v>
      </c>
      <c r="W970">
        <v>-876</v>
      </c>
      <c r="X970">
        <v>-833</v>
      </c>
      <c r="Y970">
        <v>-11741</v>
      </c>
      <c r="Z970">
        <f t="shared" si="32"/>
        <v>0</v>
      </c>
      <c r="AA970">
        <f t="shared" si="33"/>
        <v>-8805.75</v>
      </c>
    </row>
    <row r="971" spans="1:27" x14ac:dyDescent="0.35">
      <c r="A971" t="s">
        <v>370</v>
      </c>
      <c r="B971" t="s">
        <v>371</v>
      </c>
      <c r="C971">
        <v>502013</v>
      </c>
      <c r="D971" t="s">
        <v>376</v>
      </c>
      <c r="E971" t="s">
        <v>7</v>
      </c>
      <c r="F971" t="s">
        <v>21</v>
      </c>
      <c r="G971">
        <v>2025</v>
      </c>
      <c r="H971" t="s">
        <v>365</v>
      </c>
      <c r="I971" t="s">
        <v>387</v>
      </c>
      <c r="J971" t="s">
        <v>388</v>
      </c>
      <c r="K971" t="s">
        <v>378</v>
      </c>
      <c r="L971" t="s">
        <v>25</v>
      </c>
      <c r="M971">
        <v>-1052</v>
      </c>
      <c r="N971">
        <v>-1052</v>
      </c>
      <c r="O971">
        <v>-1052</v>
      </c>
      <c r="P971">
        <v>-1052</v>
      </c>
      <c r="Q971">
        <v>-1052</v>
      </c>
      <c r="R971">
        <v>-1052</v>
      </c>
      <c r="S971">
        <v>-1052</v>
      </c>
      <c r="T971">
        <v>-1052</v>
      </c>
      <c r="U971">
        <v>-1052</v>
      </c>
      <c r="V971">
        <v>-1052</v>
      </c>
      <c r="W971">
        <v>-1052</v>
      </c>
      <c r="X971">
        <v>-1053</v>
      </c>
      <c r="Y971">
        <v>-12625</v>
      </c>
      <c r="Z971">
        <f t="shared" si="32"/>
        <v>-9468.75</v>
      </c>
      <c r="AA971">
        <f t="shared" si="33"/>
        <v>0</v>
      </c>
    </row>
    <row r="972" spans="1:27" x14ac:dyDescent="0.35">
      <c r="A972" t="s">
        <v>370</v>
      </c>
      <c r="B972" t="s">
        <v>371</v>
      </c>
      <c r="C972">
        <v>502013</v>
      </c>
      <c r="D972" t="s">
        <v>376</v>
      </c>
      <c r="E972" t="s">
        <v>7</v>
      </c>
      <c r="F972" t="s">
        <v>21</v>
      </c>
      <c r="G972">
        <v>2024</v>
      </c>
      <c r="H972" t="s">
        <v>365</v>
      </c>
      <c r="I972" t="s">
        <v>387</v>
      </c>
      <c r="J972" t="s">
        <v>388</v>
      </c>
      <c r="K972" t="s">
        <v>378</v>
      </c>
      <c r="L972" t="s">
        <v>25</v>
      </c>
      <c r="M972">
        <v>-1026</v>
      </c>
      <c r="N972">
        <v>-1026</v>
      </c>
      <c r="O972">
        <v>-1026</v>
      </c>
      <c r="P972">
        <v>-1026</v>
      </c>
      <c r="Q972">
        <v>-1026</v>
      </c>
      <c r="R972">
        <v>-1026</v>
      </c>
      <c r="S972">
        <v>-1026</v>
      </c>
      <c r="T972">
        <v>-1026</v>
      </c>
      <c r="U972">
        <v>-1026</v>
      </c>
      <c r="V972">
        <v>-1026</v>
      </c>
      <c r="W972">
        <v>-1026</v>
      </c>
      <c r="X972">
        <v>-1026</v>
      </c>
      <c r="Y972">
        <v>-12311</v>
      </c>
      <c r="Z972">
        <f t="shared" si="32"/>
        <v>-9233.25</v>
      </c>
      <c r="AA972">
        <f t="shared" si="33"/>
        <v>0</v>
      </c>
    </row>
    <row r="973" spans="1:27" x14ac:dyDescent="0.35">
      <c r="A973" t="s">
        <v>370</v>
      </c>
      <c r="B973" t="s">
        <v>371</v>
      </c>
      <c r="C973">
        <v>512107</v>
      </c>
      <c r="D973" t="s">
        <v>372</v>
      </c>
      <c r="E973" t="s">
        <v>7</v>
      </c>
      <c r="F973" t="s">
        <v>105</v>
      </c>
      <c r="G973">
        <v>2023</v>
      </c>
      <c r="H973" t="s">
        <v>365</v>
      </c>
      <c r="I973" t="s">
        <v>390</v>
      </c>
      <c r="J973" t="s">
        <v>391</v>
      </c>
      <c r="K973" t="s">
        <v>378</v>
      </c>
      <c r="L973" t="s">
        <v>25</v>
      </c>
      <c r="M973">
        <v>-991</v>
      </c>
      <c r="N973">
        <v>-941</v>
      </c>
      <c r="O973">
        <v>-1027</v>
      </c>
      <c r="P973">
        <v>-865</v>
      </c>
      <c r="Q973">
        <v>-995</v>
      </c>
      <c r="R973">
        <v>-954</v>
      </c>
      <c r="S973">
        <v>-879</v>
      </c>
      <c r="T973">
        <v>-1060</v>
      </c>
      <c r="U973">
        <v>-914</v>
      </c>
      <c r="V973">
        <v>-1010</v>
      </c>
      <c r="W973">
        <v>-910</v>
      </c>
      <c r="X973">
        <v>-762</v>
      </c>
      <c r="Y973">
        <v>-11308</v>
      </c>
      <c r="Z973">
        <f t="shared" si="32"/>
        <v>0</v>
      </c>
      <c r="AA973">
        <f t="shared" si="33"/>
        <v>-8481</v>
      </c>
    </row>
    <row r="974" spans="1:27" x14ac:dyDescent="0.35">
      <c r="A974" t="s">
        <v>370</v>
      </c>
      <c r="B974" t="s">
        <v>371</v>
      </c>
      <c r="C974">
        <v>502013</v>
      </c>
      <c r="D974" t="s">
        <v>376</v>
      </c>
      <c r="E974" t="s">
        <v>7</v>
      </c>
      <c r="F974" t="s">
        <v>21</v>
      </c>
      <c r="G974">
        <v>2023</v>
      </c>
      <c r="H974" t="s">
        <v>365</v>
      </c>
      <c r="I974" t="s">
        <v>387</v>
      </c>
      <c r="J974" t="s">
        <v>388</v>
      </c>
      <c r="K974" t="s">
        <v>378</v>
      </c>
      <c r="L974" t="s">
        <v>25</v>
      </c>
      <c r="M974">
        <v>-987</v>
      </c>
      <c r="N974">
        <v>-987</v>
      </c>
      <c r="O974">
        <v>-987</v>
      </c>
      <c r="P974">
        <v>-987</v>
      </c>
      <c r="Q974">
        <v>-987</v>
      </c>
      <c r="R974">
        <v>-987</v>
      </c>
      <c r="S974">
        <v>-987</v>
      </c>
      <c r="T974">
        <v>-987</v>
      </c>
      <c r="U974">
        <v>-987</v>
      </c>
      <c r="V974">
        <v>-987</v>
      </c>
      <c r="W974">
        <v>-987</v>
      </c>
      <c r="X974">
        <v>-987</v>
      </c>
      <c r="Y974">
        <v>-11847</v>
      </c>
      <c r="Z974">
        <f t="shared" si="32"/>
        <v>-8885.25</v>
      </c>
      <c r="AA974">
        <f t="shared" si="33"/>
        <v>0</v>
      </c>
    </row>
    <row r="975" spans="1:27" x14ac:dyDescent="0.35">
      <c r="A975" t="s">
        <v>370</v>
      </c>
      <c r="B975" t="s">
        <v>371</v>
      </c>
      <c r="C975">
        <v>502013</v>
      </c>
      <c r="D975" t="s">
        <v>376</v>
      </c>
      <c r="E975" t="s">
        <v>7</v>
      </c>
      <c r="F975" t="s">
        <v>21</v>
      </c>
      <c r="G975">
        <v>2022</v>
      </c>
      <c r="H975" t="s">
        <v>365</v>
      </c>
      <c r="I975" t="s">
        <v>387</v>
      </c>
      <c r="J975" t="s">
        <v>388</v>
      </c>
      <c r="K975" t="s">
        <v>378</v>
      </c>
      <c r="L975" t="s">
        <v>25</v>
      </c>
      <c r="M975">
        <v>-958</v>
      </c>
      <c r="N975">
        <v>-958</v>
      </c>
      <c r="O975">
        <v>-958</v>
      </c>
      <c r="P975">
        <v>-958</v>
      </c>
      <c r="Q975">
        <v>-958</v>
      </c>
      <c r="R975">
        <v>-958</v>
      </c>
      <c r="S975">
        <v>-958</v>
      </c>
      <c r="T975">
        <v>-958</v>
      </c>
      <c r="U975">
        <v>-958</v>
      </c>
      <c r="V975">
        <v>-958</v>
      </c>
      <c r="W975">
        <v>-958</v>
      </c>
      <c r="X975">
        <v>-958</v>
      </c>
      <c r="Y975">
        <v>-11501</v>
      </c>
      <c r="Z975">
        <f t="shared" si="32"/>
        <v>-8625.75</v>
      </c>
      <c r="AA975">
        <f t="shared" si="33"/>
        <v>0</v>
      </c>
    </row>
    <row r="976" spans="1:27" x14ac:dyDescent="0.35">
      <c r="A976" t="s">
        <v>370</v>
      </c>
      <c r="B976" t="s">
        <v>371</v>
      </c>
      <c r="C976">
        <v>512107</v>
      </c>
      <c r="D976" t="s">
        <v>372</v>
      </c>
      <c r="E976" t="s">
        <v>7</v>
      </c>
      <c r="F976" t="s">
        <v>105</v>
      </c>
      <c r="G976">
        <v>2022</v>
      </c>
      <c r="H976" t="s">
        <v>365</v>
      </c>
      <c r="I976" t="s">
        <v>390</v>
      </c>
      <c r="J976" t="s">
        <v>391</v>
      </c>
      <c r="K976" t="s">
        <v>378</v>
      </c>
      <c r="L976" t="s">
        <v>25</v>
      </c>
      <c r="M976">
        <v>-927</v>
      </c>
      <c r="N976">
        <v>-929</v>
      </c>
      <c r="O976">
        <v>-1014</v>
      </c>
      <c r="P976">
        <v>-908</v>
      </c>
      <c r="Q976">
        <v>-932</v>
      </c>
      <c r="R976">
        <v>-931</v>
      </c>
      <c r="S976">
        <v>-870</v>
      </c>
      <c r="T976">
        <v>-1048</v>
      </c>
      <c r="U976">
        <v>-969</v>
      </c>
      <c r="V976">
        <v>-946</v>
      </c>
      <c r="W976">
        <v>-900</v>
      </c>
      <c r="X976">
        <v>-808</v>
      </c>
      <c r="Y976">
        <v>-11181</v>
      </c>
      <c r="Z976">
        <f t="shared" si="32"/>
        <v>0</v>
      </c>
      <c r="AA976">
        <f t="shared" si="33"/>
        <v>-8385.75</v>
      </c>
    </row>
    <row r="977" spans="1:27" x14ac:dyDescent="0.35">
      <c r="A977" t="s">
        <v>370</v>
      </c>
      <c r="B977" t="s">
        <v>371</v>
      </c>
      <c r="C977">
        <v>512107</v>
      </c>
      <c r="D977" t="s">
        <v>372</v>
      </c>
      <c r="E977" t="s">
        <v>7</v>
      </c>
      <c r="F977" t="s">
        <v>105</v>
      </c>
      <c r="G977">
        <v>2021</v>
      </c>
      <c r="H977" t="s">
        <v>365</v>
      </c>
      <c r="I977" t="s">
        <v>390</v>
      </c>
      <c r="J977" t="s">
        <v>391</v>
      </c>
      <c r="K977" t="s">
        <v>378</v>
      </c>
      <c r="L977" t="s">
        <v>25</v>
      </c>
      <c r="M977">
        <v>-916</v>
      </c>
      <c r="N977">
        <v>-919</v>
      </c>
      <c r="O977">
        <v>-1003</v>
      </c>
      <c r="P977">
        <v>-937</v>
      </c>
      <c r="Q977">
        <v>-884</v>
      </c>
      <c r="R977">
        <v>-922</v>
      </c>
      <c r="S977">
        <v>-901</v>
      </c>
      <c r="T977">
        <v>-985</v>
      </c>
      <c r="U977">
        <v>-946</v>
      </c>
      <c r="V977">
        <v>-936</v>
      </c>
      <c r="W977">
        <v>-878</v>
      </c>
      <c r="X977">
        <v>-841</v>
      </c>
      <c r="Y977">
        <v>-11067</v>
      </c>
      <c r="Z977">
        <f t="shared" si="32"/>
        <v>0</v>
      </c>
      <c r="AA977">
        <f t="shared" si="33"/>
        <v>-8300.25</v>
      </c>
    </row>
    <row r="978" spans="1:27" x14ac:dyDescent="0.35">
      <c r="A978" t="s">
        <v>370</v>
      </c>
      <c r="B978" t="s">
        <v>371</v>
      </c>
      <c r="C978">
        <v>512108</v>
      </c>
      <c r="D978" t="s">
        <v>389</v>
      </c>
      <c r="E978" t="s">
        <v>7</v>
      </c>
      <c r="F978" t="s">
        <v>105</v>
      </c>
      <c r="G978">
        <v>2030</v>
      </c>
      <c r="H978" t="s">
        <v>22</v>
      </c>
      <c r="I978" t="s">
        <v>390</v>
      </c>
      <c r="J978" t="s">
        <v>391</v>
      </c>
      <c r="K978" t="s">
        <v>378</v>
      </c>
      <c r="L978" t="s">
        <v>25</v>
      </c>
      <c r="M978">
        <v>-910</v>
      </c>
      <c r="N978">
        <v>-910</v>
      </c>
      <c r="O978">
        <v>-910</v>
      </c>
      <c r="P978">
        <v>-910</v>
      </c>
      <c r="Q978">
        <v>-910</v>
      </c>
      <c r="R978">
        <v>-910</v>
      </c>
      <c r="S978">
        <v>-910</v>
      </c>
      <c r="T978">
        <v>-910</v>
      </c>
      <c r="U978">
        <v>-910</v>
      </c>
      <c r="V978">
        <v>-910</v>
      </c>
      <c r="W978">
        <v>-910</v>
      </c>
      <c r="X978">
        <v>-910</v>
      </c>
      <c r="Y978">
        <v>-10918</v>
      </c>
      <c r="Z978">
        <f t="shared" si="32"/>
        <v>0</v>
      </c>
      <c r="AA978">
        <f t="shared" si="33"/>
        <v>-8188.5</v>
      </c>
    </row>
    <row r="979" spans="1:27" x14ac:dyDescent="0.35">
      <c r="A979" t="s">
        <v>370</v>
      </c>
      <c r="B979" t="s">
        <v>371</v>
      </c>
      <c r="C979">
        <v>512108</v>
      </c>
      <c r="D979" t="s">
        <v>389</v>
      </c>
      <c r="E979" t="s">
        <v>7</v>
      </c>
      <c r="F979" t="s">
        <v>105</v>
      </c>
      <c r="G979">
        <v>2029</v>
      </c>
      <c r="H979" t="s">
        <v>22</v>
      </c>
      <c r="I979" t="s">
        <v>390</v>
      </c>
      <c r="J979" t="s">
        <v>391</v>
      </c>
      <c r="K979" t="s">
        <v>378</v>
      </c>
      <c r="L979" t="s">
        <v>25</v>
      </c>
      <c r="M979">
        <v>-883</v>
      </c>
      <c r="N979">
        <v>-883</v>
      </c>
      <c r="O979">
        <v>-883</v>
      </c>
      <c r="P979">
        <v>-883</v>
      </c>
      <c r="Q979">
        <v>-883</v>
      </c>
      <c r="R979">
        <v>-883</v>
      </c>
      <c r="S979">
        <v>-883</v>
      </c>
      <c r="T979">
        <v>-883</v>
      </c>
      <c r="U979">
        <v>-883</v>
      </c>
      <c r="V979">
        <v>-883</v>
      </c>
      <c r="W979">
        <v>-883</v>
      </c>
      <c r="X979">
        <v>-883</v>
      </c>
      <c r="Y979">
        <v>-10600</v>
      </c>
      <c r="Z979">
        <f t="shared" si="32"/>
        <v>0</v>
      </c>
      <c r="AA979">
        <f t="shared" si="33"/>
        <v>-7950</v>
      </c>
    </row>
    <row r="980" spans="1:27" x14ac:dyDescent="0.35">
      <c r="A980" t="s">
        <v>370</v>
      </c>
      <c r="B980" t="s">
        <v>371</v>
      </c>
      <c r="C980">
        <v>512108</v>
      </c>
      <c r="D980" t="s">
        <v>389</v>
      </c>
      <c r="E980" t="s">
        <v>7</v>
      </c>
      <c r="F980" t="s">
        <v>105</v>
      </c>
      <c r="G980">
        <v>2028</v>
      </c>
      <c r="H980" t="s">
        <v>22</v>
      </c>
      <c r="I980" t="s">
        <v>390</v>
      </c>
      <c r="J980" t="s">
        <v>391</v>
      </c>
      <c r="K980" t="s">
        <v>378</v>
      </c>
      <c r="L980" t="s">
        <v>25</v>
      </c>
      <c r="M980">
        <v>-858</v>
      </c>
      <c r="N980">
        <v>-858</v>
      </c>
      <c r="O980">
        <v>-858</v>
      </c>
      <c r="P980">
        <v>-858</v>
      </c>
      <c r="Q980">
        <v>-858</v>
      </c>
      <c r="R980">
        <v>-858</v>
      </c>
      <c r="S980">
        <v>-858</v>
      </c>
      <c r="T980">
        <v>-858</v>
      </c>
      <c r="U980">
        <v>-858</v>
      </c>
      <c r="V980">
        <v>-858</v>
      </c>
      <c r="W980">
        <v>-858</v>
      </c>
      <c r="X980">
        <v>-858</v>
      </c>
      <c r="Y980">
        <v>-10291</v>
      </c>
      <c r="Z980">
        <f t="shared" si="32"/>
        <v>0</v>
      </c>
      <c r="AA980">
        <f t="shared" si="33"/>
        <v>-7718.25</v>
      </c>
    </row>
    <row r="981" spans="1:27" x14ac:dyDescent="0.35">
      <c r="A981" t="s">
        <v>370</v>
      </c>
      <c r="B981" t="s">
        <v>371</v>
      </c>
      <c r="C981">
        <v>502017</v>
      </c>
      <c r="D981" t="s">
        <v>381</v>
      </c>
      <c r="E981" t="s">
        <v>7</v>
      </c>
      <c r="F981" t="s">
        <v>105</v>
      </c>
      <c r="G981">
        <v>2026</v>
      </c>
      <c r="H981" t="s">
        <v>365</v>
      </c>
      <c r="I981" t="s">
        <v>390</v>
      </c>
      <c r="J981" t="s">
        <v>391</v>
      </c>
      <c r="K981" t="s">
        <v>378</v>
      </c>
      <c r="L981" t="s">
        <v>25</v>
      </c>
      <c r="M981">
        <v>-846</v>
      </c>
      <c r="N981">
        <v>-763</v>
      </c>
      <c r="O981">
        <v>-760</v>
      </c>
      <c r="P981">
        <v>-799</v>
      </c>
      <c r="Q981">
        <v>-792</v>
      </c>
      <c r="R981">
        <v>-752</v>
      </c>
      <c r="S981">
        <v>-826</v>
      </c>
      <c r="T981">
        <v>-841</v>
      </c>
      <c r="U981">
        <v>-807</v>
      </c>
      <c r="V981">
        <v>-879</v>
      </c>
      <c r="W981">
        <v>-668</v>
      </c>
      <c r="X981">
        <v>-751</v>
      </c>
      <c r="Y981">
        <v>-9483</v>
      </c>
      <c r="Z981">
        <f t="shared" si="32"/>
        <v>0</v>
      </c>
      <c r="AA981">
        <f t="shared" si="33"/>
        <v>-7112.25</v>
      </c>
    </row>
    <row r="982" spans="1:27" x14ac:dyDescent="0.35">
      <c r="A982" t="s">
        <v>370</v>
      </c>
      <c r="B982" t="s">
        <v>371</v>
      </c>
      <c r="C982">
        <v>502017</v>
      </c>
      <c r="D982" t="s">
        <v>381</v>
      </c>
      <c r="E982" t="s">
        <v>7</v>
      </c>
      <c r="F982" t="s">
        <v>105</v>
      </c>
      <c r="G982">
        <v>2027</v>
      </c>
      <c r="H982" t="s">
        <v>365</v>
      </c>
      <c r="I982" t="s">
        <v>390</v>
      </c>
      <c r="J982" t="s">
        <v>391</v>
      </c>
      <c r="K982" t="s">
        <v>378</v>
      </c>
      <c r="L982" t="s">
        <v>25</v>
      </c>
      <c r="M982">
        <v>-846</v>
      </c>
      <c r="N982">
        <v>-763</v>
      </c>
      <c r="O982">
        <v>-760</v>
      </c>
      <c r="P982">
        <v>-799</v>
      </c>
      <c r="Q982">
        <v>-792</v>
      </c>
      <c r="R982">
        <v>-752</v>
      </c>
      <c r="S982">
        <v>-826</v>
      </c>
      <c r="T982">
        <v>-841</v>
      </c>
      <c r="U982">
        <v>-807</v>
      </c>
      <c r="V982">
        <v>-879</v>
      </c>
      <c r="W982">
        <v>-668</v>
      </c>
      <c r="X982">
        <v>-751</v>
      </c>
      <c r="Y982">
        <v>-9483</v>
      </c>
      <c r="Z982">
        <f t="shared" si="32"/>
        <v>0</v>
      </c>
      <c r="AA982">
        <f t="shared" si="33"/>
        <v>-7112.25</v>
      </c>
    </row>
    <row r="983" spans="1:27" x14ac:dyDescent="0.35">
      <c r="A983" t="s">
        <v>370</v>
      </c>
      <c r="B983" t="s">
        <v>371</v>
      </c>
      <c r="C983">
        <v>502017</v>
      </c>
      <c r="D983" t="s">
        <v>381</v>
      </c>
      <c r="E983" t="s">
        <v>7</v>
      </c>
      <c r="F983" t="s">
        <v>105</v>
      </c>
      <c r="G983">
        <v>2028</v>
      </c>
      <c r="H983" t="s">
        <v>365</v>
      </c>
      <c r="I983" t="s">
        <v>390</v>
      </c>
      <c r="J983" t="s">
        <v>391</v>
      </c>
      <c r="K983" t="s">
        <v>378</v>
      </c>
      <c r="L983" t="s">
        <v>25</v>
      </c>
      <c r="M983">
        <v>-846</v>
      </c>
      <c r="N983">
        <v>-763</v>
      </c>
      <c r="O983">
        <v>-760</v>
      </c>
      <c r="P983">
        <v>-799</v>
      </c>
      <c r="Q983">
        <v>-792</v>
      </c>
      <c r="R983">
        <v>-752</v>
      </c>
      <c r="S983">
        <v>-826</v>
      </c>
      <c r="T983">
        <v>-841</v>
      </c>
      <c r="U983">
        <v>-807</v>
      </c>
      <c r="V983">
        <v>-879</v>
      </c>
      <c r="W983">
        <v>-668</v>
      </c>
      <c r="X983">
        <v>-751</v>
      </c>
      <c r="Y983">
        <v>-9483</v>
      </c>
      <c r="Z983">
        <f t="shared" si="32"/>
        <v>0</v>
      </c>
      <c r="AA983">
        <f t="shared" si="33"/>
        <v>-7112.25</v>
      </c>
    </row>
    <row r="984" spans="1:27" x14ac:dyDescent="0.35">
      <c r="A984" t="s">
        <v>370</v>
      </c>
      <c r="B984" t="s">
        <v>371</v>
      </c>
      <c r="C984">
        <v>502017</v>
      </c>
      <c r="D984" t="s">
        <v>381</v>
      </c>
      <c r="E984" t="s">
        <v>7</v>
      </c>
      <c r="F984" t="s">
        <v>105</v>
      </c>
      <c r="G984">
        <v>2029</v>
      </c>
      <c r="H984" t="s">
        <v>365</v>
      </c>
      <c r="I984" t="s">
        <v>390</v>
      </c>
      <c r="J984" t="s">
        <v>391</v>
      </c>
      <c r="K984" t="s">
        <v>378</v>
      </c>
      <c r="L984" t="s">
        <v>25</v>
      </c>
      <c r="M984">
        <v>-846</v>
      </c>
      <c r="N984">
        <v>-763</v>
      </c>
      <c r="O984">
        <v>-760</v>
      </c>
      <c r="P984">
        <v>-799</v>
      </c>
      <c r="Q984">
        <v>-792</v>
      </c>
      <c r="R984">
        <v>-752</v>
      </c>
      <c r="S984">
        <v>-826</v>
      </c>
      <c r="T984">
        <v>-841</v>
      </c>
      <c r="U984">
        <v>-807</v>
      </c>
      <c r="V984">
        <v>-879</v>
      </c>
      <c r="W984">
        <v>-668</v>
      </c>
      <c r="X984">
        <v>-751</v>
      </c>
      <c r="Y984">
        <v>-9483</v>
      </c>
      <c r="Z984">
        <f t="shared" si="32"/>
        <v>0</v>
      </c>
      <c r="AA984">
        <f t="shared" si="33"/>
        <v>-7112.25</v>
      </c>
    </row>
    <row r="985" spans="1:27" x14ac:dyDescent="0.35">
      <c r="A985" t="s">
        <v>370</v>
      </c>
      <c r="B985" t="s">
        <v>371</v>
      </c>
      <c r="C985">
        <v>502017</v>
      </c>
      <c r="D985" t="s">
        <v>381</v>
      </c>
      <c r="E985" t="s">
        <v>7</v>
      </c>
      <c r="F985" t="s">
        <v>105</v>
      </c>
      <c r="G985">
        <v>2030</v>
      </c>
      <c r="H985" t="s">
        <v>365</v>
      </c>
      <c r="I985" t="s">
        <v>390</v>
      </c>
      <c r="J985" t="s">
        <v>391</v>
      </c>
      <c r="K985" t="s">
        <v>378</v>
      </c>
      <c r="L985" t="s">
        <v>25</v>
      </c>
      <c r="M985">
        <v>-846</v>
      </c>
      <c r="N985">
        <v>-763</v>
      </c>
      <c r="O985">
        <v>-760</v>
      </c>
      <c r="P985">
        <v>-799</v>
      </c>
      <c r="Q985">
        <v>-792</v>
      </c>
      <c r="R985">
        <v>-752</v>
      </c>
      <c r="S985">
        <v>-826</v>
      </c>
      <c r="T985">
        <v>-841</v>
      </c>
      <c r="U985">
        <v>-807</v>
      </c>
      <c r="V985">
        <v>-879</v>
      </c>
      <c r="W985">
        <v>-668</v>
      </c>
      <c r="X985">
        <v>-751</v>
      </c>
      <c r="Y985">
        <v>-9483</v>
      </c>
      <c r="Z985">
        <f t="shared" si="32"/>
        <v>0</v>
      </c>
      <c r="AA985">
        <f t="shared" si="33"/>
        <v>-7112.25</v>
      </c>
    </row>
    <row r="986" spans="1:27" x14ac:dyDescent="0.35">
      <c r="A986" t="s">
        <v>370</v>
      </c>
      <c r="B986" t="s">
        <v>371</v>
      </c>
      <c r="C986">
        <v>502017</v>
      </c>
      <c r="D986" t="s">
        <v>381</v>
      </c>
      <c r="E986" t="s">
        <v>7</v>
      </c>
      <c r="F986" t="s">
        <v>105</v>
      </c>
      <c r="G986">
        <v>2025</v>
      </c>
      <c r="H986" t="s">
        <v>365</v>
      </c>
      <c r="I986" t="s">
        <v>390</v>
      </c>
      <c r="J986" t="s">
        <v>391</v>
      </c>
      <c r="K986" t="s">
        <v>378</v>
      </c>
      <c r="L986" t="s">
        <v>25</v>
      </c>
      <c r="M986">
        <v>-846</v>
      </c>
      <c r="N986">
        <v>-763</v>
      </c>
      <c r="O986">
        <v>-760</v>
      </c>
      <c r="P986">
        <v>-799</v>
      </c>
      <c r="Q986">
        <v>-792</v>
      </c>
      <c r="R986">
        <v>-752</v>
      </c>
      <c r="S986">
        <v>-826</v>
      </c>
      <c r="T986">
        <v>-841</v>
      </c>
      <c r="U986">
        <v>-807</v>
      </c>
      <c r="V986">
        <v>-879</v>
      </c>
      <c r="W986">
        <v>-668</v>
      </c>
      <c r="X986">
        <v>-751</v>
      </c>
      <c r="Y986">
        <v>-9483</v>
      </c>
      <c r="Z986">
        <f t="shared" si="32"/>
        <v>0</v>
      </c>
      <c r="AA986">
        <f t="shared" si="33"/>
        <v>-7112.25</v>
      </c>
    </row>
    <row r="987" spans="1:27" x14ac:dyDescent="0.35">
      <c r="A987" t="s">
        <v>370</v>
      </c>
      <c r="B987" t="s">
        <v>371</v>
      </c>
      <c r="C987">
        <v>512108</v>
      </c>
      <c r="D987" t="s">
        <v>389</v>
      </c>
      <c r="E987" t="s">
        <v>7</v>
      </c>
      <c r="F987" t="s">
        <v>105</v>
      </c>
      <c r="G987">
        <v>2027</v>
      </c>
      <c r="H987" t="s">
        <v>22</v>
      </c>
      <c r="I987" t="s">
        <v>390</v>
      </c>
      <c r="J987" t="s">
        <v>391</v>
      </c>
      <c r="K987" t="s">
        <v>378</v>
      </c>
      <c r="L987" t="s">
        <v>25</v>
      </c>
      <c r="M987">
        <v>-833</v>
      </c>
      <c r="N987">
        <v>-833</v>
      </c>
      <c r="O987">
        <v>-833</v>
      </c>
      <c r="P987">
        <v>-833</v>
      </c>
      <c r="Q987">
        <v>-833</v>
      </c>
      <c r="R987">
        <v>-833</v>
      </c>
      <c r="S987">
        <v>-833</v>
      </c>
      <c r="T987">
        <v>-833</v>
      </c>
      <c r="U987">
        <v>-833</v>
      </c>
      <c r="V987">
        <v>-833</v>
      </c>
      <c r="W987">
        <v>-833</v>
      </c>
      <c r="X987">
        <v>-833</v>
      </c>
      <c r="Y987">
        <v>-9991</v>
      </c>
      <c r="Z987">
        <f t="shared" si="32"/>
        <v>0</v>
      </c>
      <c r="AA987">
        <f t="shared" si="33"/>
        <v>-7493.25</v>
      </c>
    </row>
    <row r="988" spans="1:27" x14ac:dyDescent="0.35">
      <c r="A988" t="s">
        <v>370</v>
      </c>
      <c r="B988" t="s">
        <v>371</v>
      </c>
      <c r="C988">
        <v>502017</v>
      </c>
      <c r="D988" t="s">
        <v>381</v>
      </c>
      <c r="E988" t="s">
        <v>7</v>
      </c>
      <c r="F988" t="s">
        <v>105</v>
      </c>
      <c r="G988">
        <v>2024</v>
      </c>
      <c r="H988" t="s">
        <v>365</v>
      </c>
      <c r="I988" t="s">
        <v>390</v>
      </c>
      <c r="J988" t="s">
        <v>391</v>
      </c>
      <c r="K988" t="s">
        <v>378</v>
      </c>
      <c r="L988" t="s">
        <v>25</v>
      </c>
      <c r="M988">
        <v>-825</v>
      </c>
      <c r="N988">
        <v>-786</v>
      </c>
      <c r="O988">
        <v>-742</v>
      </c>
      <c r="P988">
        <v>-779</v>
      </c>
      <c r="Q988">
        <v>-814</v>
      </c>
      <c r="R988">
        <v>-691</v>
      </c>
      <c r="S988">
        <v>-805</v>
      </c>
      <c r="T988">
        <v>-820</v>
      </c>
      <c r="U988">
        <v>-745</v>
      </c>
      <c r="V988">
        <v>-857</v>
      </c>
      <c r="W988">
        <v>-693</v>
      </c>
      <c r="X988">
        <v>-691</v>
      </c>
      <c r="Y988">
        <v>-9247</v>
      </c>
      <c r="Z988">
        <f t="shared" si="32"/>
        <v>0</v>
      </c>
      <c r="AA988">
        <f t="shared" si="33"/>
        <v>-6935.25</v>
      </c>
    </row>
    <row r="989" spans="1:27" x14ac:dyDescent="0.35">
      <c r="A989" t="s">
        <v>370</v>
      </c>
      <c r="B989" t="s">
        <v>371</v>
      </c>
      <c r="C989">
        <v>512108</v>
      </c>
      <c r="D989" t="s">
        <v>389</v>
      </c>
      <c r="E989" t="s">
        <v>7</v>
      </c>
      <c r="F989" t="s">
        <v>105</v>
      </c>
      <c r="G989">
        <v>2026</v>
      </c>
      <c r="H989" t="s">
        <v>22</v>
      </c>
      <c r="I989" t="s">
        <v>390</v>
      </c>
      <c r="J989" t="s">
        <v>391</v>
      </c>
      <c r="K989" t="s">
        <v>378</v>
      </c>
      <c r="L989" t="s">
        <v>25</v>
      </c>
      <c r="M989">
        <v>-808</v>
      </c>
      <c r="N989">
        <v>-808</v>
      </c>
      <c r="O989">
        <v>-808</v>
      </c>
      <c r="P989">
        <v>-808</v>
      </c>
      <c r="Q989">
        <v>-808</v>
      </c>
      <c r="R989">
        <v>-808</v>
      </c>
      <c r="S989">
        <v>-808</v>
      </c>
      <c r="T989">
        <v>-808</v>
      </c>
      <c r="U989">
        <v>-808</v>
      </c>
      <c r="V989">
        <v>-808</v>
      </c>
      <c r="W989">
        <v>-808</v>
      </c>
      <c r="X989">
        <v>-808</v>
      </c>
      <c r="Y989">
        <v>-9700</v>
      </c>
      <c r="Z989">
        <f t="shared" si="32"/>
        <v>0</v>
      </c>
      <c r="AA989">
        <f t="shared" si="33"/>
        <v>-7275</v>
      </c>
    </row>
    <row r="990" spans="1:27" x14ac:dyDescent="0.35">
      <c r="A990" t="s">
        <v>370</v>
      </c>
      <c r="B990" t="s">
        <v>371</v>
      </c>
      <c r="C990">
        <v>512108</v>
      </c>
      <c r="D990" t="s">
        <v>389</v>
      </c>
      <c r="E990" t="s">
        <v>7</v>
      </c>
      <c r="F990" t="s">
        <v>105</v>
      </c>
      <c r="G990">
        <v>2025</v>
      </c>
      <c r="H990" t="s">
        <v>22</v>
      </c>
      <c r="I990" t="s">
        <v>390</v>
      </c>
      <c r="J990" t="s">
        <v>391</v>
      </c>
      <c r="K990" t="s">
        <v>378</v>
      </c>
      <c r="L990" t="s">
        <v>25</v>
      </c>
      <c r="M990">
        <v>-785</v>
      </c>
      <c r="N990">
        <v>-785</v>
      </c>
      <c r="O990">
        <v>-785</v>
      </c>
      <c r="P990">
        <v>-785</v>
      </c>
      <c r="Q990">
        <v>-785</v>
      </c>
      <c r="R990">
        <v>-785</v>
      </c>
      <c r="S990">
        <v>-785</v>
      </c>
      <c r="T990">
        <v>-785</v>
      </c>
      <c r="U990">
        <v>-785</v>
      </c>
      <c r="V990">
        <v>-785</v>
      </c>
      <c r="W990">
        <v>-785</v>
      </c>
      <c r="X990">
        <v>-785</v>
      </c>
      <c r="Y990">
        <v>-9418</v>
      </c>
      <c r="Z990">
        <f t="shared" si="32"/>
        <v>0</v>
      </c>
      <c r="AA990">
        <f t="shared" si="33"/>
        <v>-7063.5</v>
      </c>
    </row>
    <row r="991" spans="1:27" x14ac:dyDescent="0.35">
      <c r="A991" t="s">
        <v>370</v>
      </c>
      <c r="B991" t="s">
        <v>371</v>
      </c>
      <c r="C991">
        <v>512108</v>
      </c>
      <c r="D991" t="s">
        <v>389</v>
      </c>
      <c r="E991" t="s">
        <v>7</v>
      </c>
      <c r="F991" t="s">
        <v>105</v>
      </c>
      <c r="G991">
        <v>2024</v>
      </c>
      <c r="H991" t="s">
        <v>22</v>
      </c>
      <c r="I991" t="s">
        <v>390</v>
      </c>
      <c r="J991" t="s">
        <v>391</v>
      </c>
      <c r="K991" t="s">
        <v>378</v>
      </c>
      <c r="L991" t="s">
        <v>25</v>
      </c>
      <c r="M991">
        <v>-762</v>
      </c>
      <c r="N991">
        <v>-762</v>
      </c>
      <c r="O991">
        <v>-762</v>
      </c>
      <c r="P991">
        <v>-762</v>
      </c>
      <c r="Q991">
        <v>-762</v>
      </c>
      <c r="R991">
        <v>-762</v>
      </c>
      <c r="S991">
        <v>-762</v>
      </c>
      <c r="T991">
        <v>-762</v>
      </c>
      <c r="U991">
        <v>-762</v>
      </c>
      <c r="V991">
        <v>-762</v>
      </c>
      <c r="W991">
        <v>-762</v>
      </c>
      <c r="X991">
        <v>-762</v>
      </c>
      <c r="Y991">
        <v>-9141</v>
      </c>
      <c r="Z991">
        <f t="shared" si="32"/>
        <v>0</v>
      </c>
      <c r="AA991">
        <f t="shared" si="33"/>
        <v>-6855.75</v>
      </c>
    </row>
    <row r="992" spans="1:27" x14ac:dyDescent="0.35">
      <c r="A992" t="s">
        <v>370</v>
      </c>
      <c r="B992" t="s">
        <v>371</v>
      </c>
      <c r="C992">
        <v>512108</v>
      </c>
      <c r="D992" t="s">
        <v>389</v>
      </c>
      <c r="E992" t="s">
        <v>7</v>
      </c>
      <c r="F992" t="s">
        <v>105</v>
      </c>
      <c r="G992">
        <v>2023</v>
      </c>
      <c r="H992" t="s">
        <v>22</v>
      </c>
      <c r="I992" t="s">
        <v>390</v>
      </c>
      <c r="J992" t="s">
        <v>391</v>
      </c>
      <c r="K992" t="s">
        <v>378</v>
      </c>
      <c r="L992" t="s">
        <v>25</v>
      </c>
      <c r="M992">
        <v>-747</v>
      </c>
      <c r="N992">
        <v>-747</v>
      </c>
      <c r="O992">
        <v>-747</v>
      </c>
      <c r="P992">
        <v>-747</v>
      </c>
      <c r="Q992">
        <v>-747</v>
      </c>
      <c r="R992">
        <v>-747</v>
      </c>
      <c r="S992">
        <v>-747</v>
      </c>
      <c r="T992">
        <v>-747</v>
      </c>
      <c r="U992">
        <v>-747</v>
      </c>
      <c r="V992">
        <v>-747</v>
      </c>
      <c r="W992">
        <v>-747</v>
      </c>
      <c r="X992">
        <v>-747</v>
      </c>
      <c r="Y992">
        <v>-8964</v>
      </c>
      <c r="Z992">
        <f t="shared" si="32"/>
        <v>0</v>
      </c>
      <c r="AA992">
        <f t="shared" si="33"/>
        <v>-6723</v>
      </c>
    </row>
    <row r="993" spans="1:27" x14ac:dyDescent="0.35">
      <c r="A993" t="s">
        <v>370</v>
      </c>
      <c r="B993" t="s">
        <v>371</v>
      </c>
      <c r="C993">
        <v>512108</v>
      </c>
      <c r="D993" t="s">
        <v>389</v>
      </c>
      <c r="E993" t="s">
        <v>7</v>
      </c>
      <c r="F993" t="s">
        <v>105</v>
      </c>
      <c r="G993">
        <v>2022</v>
      </c>
      <c r="H993" t="s">
        <v>22</v>
      </c>
      <c r="I993" t="s">
        <v>390</v>
      </c>
      <c r="J993" t="s">
        <v>391</v>
      </c>
      <c r="K993" t="s">
        <v>378</v>
      </c>
      <c r="L993" t="s">
        <v>25</v>
      </c>
      <c r="M993">
        <v>-732</v>
      </c>
      <c r="N993">
        <v>-732</v>
      </c>
      <c r="O993">
        <v>-732</v>
      </c>
      <c r="P993">
        <v>-732</v>
      </c>
      <c r="Q993">
        <v>-732</v>
      </c>
      <c r="R993">
        <v>-732</v>
      </c>
      <c r="S993">
        <v>-732</v>
      </c>
      <c r="T993">
        <v>-732</v>
      </c>
      <c r="U993">
        <v>-732</v>
      </c>
      <c r="V993">
        <v>-732</v>
      </c>
      <c r="W993">
        <v>-732</v>
      </c>
      <c r="X993">
        <v>-732</v>
      </c>
      <c r="Y993">
        <v>-8788</v>
      </c>
      <c r="Z993">
        <f t="shared" si="32"/>
        <v>0</v>
      </c>
      <c r="AA993">
        <f t="shared" si="33"/>
        <v>-6591</v>
      </c>
    </row>
    <row r="994" spans="1:27" x14ac:dyDescent="0.35">
      <c r="A994" t="s">
        <v>370</v>
      </c>
      <c r="B994" t="s">
        <v>371</v>
      </c>
      <c r="C994">
        <v>512108</v>
      </c>
      <c r="D994" t="s">
        <v>389</v>
      </c>
      <c r="E994" t="s">
        <v>7</v>
      </c>
      <c r="F994" t="s">
        <v>105</v>
      </c>
      <c r="G994">
        <v>2021</v>
      </c>
      <c r="H994" t="s">
        <v>22</v>
      </c>
      <c r="I994" t="s">
        <v>390</v>
      </c>
      <c r="J994" t="s">
        <v>391</v>
      </c>
      <c r="K994" t="s">
        <v>378</v>
      </c>
      <c r="L994" t="s">
        <v>25</v>
      </c>
      <c r="M994">
        <v>-718</v>
      </c>
      <c r="N994">
        <v>-718</v>
      </c>
      <c r="O994">
        <v>-718</v>
      </c>
      <c r="P994">
        <v>-718</v>
      </c>
      <c r="Q994">
        <v>-718</v>
      </c>
      <c r="R994">
        <v>-718</v>
      </c>
      <c r="S994">
        <v>-718</v>
      </c>
      <c r="T994">
        <v>-718</v>
      </c>
      <c r="U994">
        <v>-718</v>
      </c>
      <c r="V994">
        <v>-718</v>
      </c>
      <c r="W994">
        <v>-718</v>
      </c>
      <c r="X994">
        <v>-718</v>
      </c>
      <c r="Y994">
        <v>-8616</v>
      </c>
      <c r="Z994">
        <f t="shared" si="32"/>
        <v>0</v>
      </c>
      <c r="AA994">
        <f t="shared" si="33"/>
        <v>-6462</v>
      </c>
    </row>
    <row r="995" spans="1:27" x14ac:dyDescent="0.35">
      <c r="A995" t="s">
        <v>370</v>
      </c>
      <c r="B995" t="s">
        <v>371</v>
      </c>
      <c r="C995">
        <v>502013</v>
      </c>
      <c r="D995" t="s">
        <v>376</v>
      </c>
      <c r="E995" t="s">
        <v>7</v>
      </c>
      <c r="F995" t="s">
        <v>105</v>
      </c>
      <c r="G995">
        <v>2030</v>
      </c>
      <c r="H995" t="s">
        <v>365</v>
      </c>
      <c r="I995" t="s">
        <v>390</v>
      </c>
      <c r="J995" t="s">
        <v>391</v>
      </c>
      <c r="K995" t="s">
        <v>378</v>
      </c>
      <c r="L995" t="s">
        <v>25</v>
      </c>
      <c r="M995">
        <v>-343</v>
      </c>
      <c r="N995">
        <v>-343</v>
      </c>
      <c r="O995">
        <v>-343</v>
      </c>
      <c r="P995">
        <v>-343</v>
      </c>
      <c r="Q995">
        <v>-343</v>
      </c>
      <c r="R995">
        <v>-343</v>
      </c>
      <c r="S995">
        <v>-343</v>
      </c>
      <c r="T995">
        <v>-343</v>
      </c>
      <c r="U995">
        <v>-343</v>
      </c>
      <c r="V995">
        <v>-343</v>
      </c>
      <c r="W995">
        <v>-343</v>
      </c>
      <c r="X995">
        <v>-343</v>
      </c>
      <c r="Y995">
        <v>-4118</v>
      </c>
      <c r="Z995">
        <f t="shared" si="32"/>
        <v>0</v>
      </c>
      <c r="AA995">
        <f t="shared" si="33"/>
        <v>-3088.5</v>
      </c>
    </row>
    <row r="996" spans="1:27" x14ac:dyDescent="0.35">
      <c r="A996" t="s">
        <v>370</v>
      </c>
      <c r="B996" t="s">
        <v>371</v>
      </c>
      <c r="C996">
        <v>502013</v>
      </c>
      <c r="D996" t="s">
        <v>376</v>
      </c>
      <c r="E996" t="s">
        <v>7</v>
      </c>
      <c r="F996" t="s">
        <v>105</v>
      </c>
      <c r="G996">
        <v>2029</v>
      </c>
      <c r="H996" t="s">
        <v>365</v>
      </c>
      <c r="I996" t="s">
        <v>390</v>
      </c>
      <c r="J996" t="s">
        <v>391</v>
      </c>
      <c r="K996" t="s">
        <v>378</v>
      </c>
      <c r="L996" t="s">
        <v>25</v>
      </c>
      <c r="M996">
        <v>-333</v>
      </c>
      <c r="N996">
        <v>-333</v>
      </c>
      <c r="O996">
        <v>-333</v>
      </c>
      <c r="P996">
        <v>-333</v>
      </c>
      <c r="Q996">
        <v>-333</v>
      </c>
      <c r="R996">
        <v>-333</v>
      </c>
      <c r="S996">
        <v>-333</v>
      </c>
      <c r="T996">
        <v>-333</v>
      </c>
      <c r="U996">
        <v>-333</v>
      </c>
      <c r="V996">
        <v>-333</v>
      </c>
      <c r="W996">
        <v>-333</v>
      </c>
      <c r="X996">
        <v>-333</v>
      </c>
      <c r="Y996">
        <v>-3998</v>
      </c>
      <c r="Z996">
        <f t="shared" si="32"/>
        <v>0</v>
      </c>
      <c r="AA996">
        <f t="shared" si="33"/>
        <v>-2998.5</v>
      </c>
    </row>
    <row r="997" spans="1:27" x14ac:dyDescent="0.35">
      <c r="A997" t="s">
        <v>370</v>
      </c>
      <c r="B997" t="s">
        <v>371</v>
      </c>
      <c r="C997">
        <v>502013</v>
      </c>
      <c r="D997" t="s">
        <v>376</v>
      </c>
      <c r="E997" t="s">
        <v>7</v>
      </c>
      <c r="F997" t="s">
        <v>105</v>
      </c>
      <c r="G997">
        <v>2028</v>
      </c>
      <c r="H997" t="s">
        <v>365</v>
      </c>
      <c r="I997" t="s">
        <v>390</v>
      </c>
      <c r="J997" t="s">
        <v>391</v>
      </c>
      <c r="K997" t="s">
        <v>378</v>
      </c>
      <c r="L997" t="s">
        <v>25</v>
      </c>
      <c r="M997">
        <v>-323</v>
      </c>
      <c r="N997">
        <v>-323</v>
      </c>
      <c r="O997">
        <v>-323</v>
      </c>
      <c r="P997">
        <v>-323</v>
      </c>
      <c r="Q997">
        <v>-323</v>
      </c>
      <c r="R997">
        <v>-323</v>
      </c>
      <c r="S997">
        <v>-323</v>
      </c>
      <c r="T997">
        <v>-323</v>
      </c>
      <c r="U997">
        <v>-323</v>
      </c>
      <c r="V997">
        <v>-323</v>
      </c>
      <c r="W997">
        <v>-323</v>
      </c>
      <c r="X997">
        <v>-324</v>
      </c>
      <c r="Y997">
        <v>-3881</v>
      </c>
      <c r="Z997">
        <f t="shared" si="32"/>
        <v>0</v>
      </c>
      <c r="AA997">
        <f t="shared" si="33"/>
        <v>-2910.75</v>
      </c>
    </row>
    <row r="998" spans="1:27" x14ac:dyDescent="0.35">
      <c r="A998" t="s">
        <v>370</v>
      </c>
      <c r="B998" t="s">
        <v>371</v>
      </c>
      <c r="C998">
        <v>502013</v>
      </c>
      <c r="D998" t="s">
        <v>376</v>
      </c>
      <c r="E998" t="s">
        <v>7</v>
      </c>
      <c r="F998" t="s">
        <v>105</v>
      </c>
      <c r="G998">
        <v>2027</v>
      </c>
      <c r="H998" t="s">
        <v>365</v>
      </c>
      <c r="I998" t="s">
        <v>390</v>
      </c>
      <c r="J998" t="s">
        <v>391</v>
      </c>
      <c r="K998" t="s">
        <v>378</v>
      </c>
      <c r="L998" t="s">
        <v>25</v>
      </c>
      <c r="M998">
        <v>-314</v>
      </c>
      <c r="N998">
        <v>-314</v>
      </c>
      <c r="O998">
        <v>-314</v>
      </c>
      <c r="P998">
        <v>-314</v>
      </c>
      <c r="Q998">
        <v>-314</v>
      </c>
      <c r="R998">
        <v>-314</v>
      </c>
      <c r="S998">
        <v>-314</v>
      </c>
      <c r="T998">
        <v>-314</v>
      </c>
      <c r="U998">
        <v>-314</v>
      </c>
      <c r="V998">
        <v>-314</v>
      </c>
      <c r="W998">
        <v>-314</v>
      </c>
      <c r="X998">
        <v>-314</v>
      </c>
      <c r="Y998">
        <v>-3768</v>
      </c>
      <c r="Z998">
        <f t="shared" si="32"/>
        <v>0</v>
      </c>
      <c r="AA998">
        <f t="shared" si="33"/>
        <v>-2826</v>
      </c>
    </row>
    <row r="999" spans="1:27" x14ac:dyDescent="0.35">
      <c r="A999" t="s">
        <v>370</v>
      </c>
      <c r="B999" t="s">
        <v>371</v>
      </c>
      <c r="C999">
        <v>502013</v>
      </c>
      <c r="D999" t="s">
        <v>376</v>
      </c>
      <c r="E999" t="s">
        <v>7</v>
      </c>
      <c r="F999" t="s">
        <v>105</v>
      </c>
      <c r="G999">
        <v>2026</v>
      </c>
      <c r="H999" t="s">
        <v>365</v>
      </c>
      <c r="I999" t="s">
        <v>390</v>
      </c>
      <c r="J999" t="s">
        <v>391</v>
      </c>
      <c r="K999" t="s">
        <v>378</v>
      </c>
      <c r="L999" t="s">
        <v>25</v>
      </c>
      <c r="M999">
        <v>-305</v>
      </c>
      <c r="N999">
        <v>-305</v>
      </c>
      <c r="O999">
        <v>-305</v>
      </c>
      <c r="P999">
        <v>-305</v>
      </c>
      <c r="Q999">
        <v>-305</v>
      </c>
      <c r="R999">
        <v>-305</v>
      </c>
      <c r="S999">
        <v>-305</v>
      </c>
      <c r="T999">
        <v>-305</v>
      </c>
      <c r="U999">
        <v>-305</v>
      </c>
      <c r="V999">
        <v>-305</v>
      </c>
      <c r="W999">
        <v>-305</v>
      </c>
      <c r="X999">
        <v>-305</v>
      </c>
      <c r="Y999">
        <v>-3658</v>
      </c>
      <c r="Z999">
        <f t="shared" ref="Z999:Z1031" si="34">$Y999*IF($E999="Fixed",0.75,1)*IF(LEFT($F999,4)="0311",1,IF(LEFT($F999,4)="0301",0.403176412,0))</f>
        <v>0</v>
      </c>
      <c r="AA999">
        <f t="shared" ref="AA999:AA1031" si="35">$Y999*IF($E999="Fixed",0.75,1)*IF(LEFT($F999,4)="0311",0,IF(LEFT($F999,4)="0301",1-0.403176412,1))</f>
        <v>-2743.5</v>
      </c>
    </row>
    <row r="1000" spans="1:27" x14ac:dyDescent="0.35">
      <c r="A1000" t="s">
        <v>370</v>
      </c>
      <c r="B1000" t="s">
        <v>371</v>
      </c>
      <c r="C1000">
        <v>502013</v>
      </c>
      <c r="D1000" t="s">
        <v>376</v>
      </c>
      <c r="E1000" t="s">
        <v>7</v>
      </c>
      <c r="F1000" t="s">
        <v>105</v>
      </c>
      <c r="G1000">
        <v>2025</v>
      </c>
      <c r="H1000" t="s">
        <v>365</v>
      </c>
      <c r="I1000" t="s">
        <v>390</v>
      </c>
      <c r="J1000" t="s">
        <v>391</v>
      </c>
      <c r="K1000" t="s">
        <v>378</v>
      </c>
      <c r="L1000" t="s">
        <v>25</v>
      </c>
      <c r="M1000">
        <v>-296</v>
      </c>
      <c r="N1000">
        <v>-296</v>
      </c>
      <c r="O1000">
        <v>-296</v>
      </c>
      <c r="P1000">
        <v>-296</v>
      </c>
      <c r="Q1000">
        <v>-296</v>
      </c>
      <c r="R1000">
        <v>-296</v>
      </c>
      <c r="S1000">
        <v>-296</v>
      </c>
      <c r="T1000">
        <v>-296</v>
      </c>
      <c r="U1000">
        <v>-296</v>
      </c>
      <c r="V1000">
        <v>-296</v>
      </c>
      <c r="W1000">
        <v>-296</v>
      </c>
      <c r="X1000">
        <v>-296</v>
      </c>
      <c r="Y1000">
        <v>-3552</v>
      </c>
      <c r="Z1000">
        <f t="shared" si="34"/>
        <v>0</v>
      </c>
      <c r="AA1000">
        <f t="shared" si="35"/>
        <v>-2664</v>
      </c>
    </row>
    <row r="1001" spans="1:27" x14ac:dyDescent="0.35">
      <c r="A1001" t="s">
        <v>370</v>
      </c>
      <c r="B1001" t="s">
        <v>371</v>
      </c>
      <c r="C1001">
        <v>502013</v>
      </c>
      <c r="D1001" t="s">
        <v>376</v>
      </c>
      <c r="E1001" t="s">
        <v>7</v>
      </c>
      <c r="F1001" t="s">
        <v>105</v>
      </c>
      <c r="G1001">
        <v>2024</v>
      </c>
      <c r="H1001" t="s">
        <v>365</v>
      </c>
      <c r="I1001" t="s">
        <v>390</v>
      </c>
      <c r="J1001" t="s">
        <v>391</v>
      </c>
      <c r="K1001" t="s">
        <v>378</v>
      </c>
      <c r="L1001" t="s">
        <v>25</v>
      </c>
      <c r="M1001">
        <v>-289</v>
      </c>
      <c r="N1001">
        <v>-289</v>
      </c>
      <c r="O1001">
        <v>-289</v>
      </c>
      <c r="P1001">
        <v>-289</v>
      </c>
      <c r="Q1001">
        <v>-289</v>
      </c>
      <c r="R1001">
        <v>-289</v>
      </c>
      <c r="S1001">
        <v>-289</v>
      </c>
      <c r="T1001">
        <v>-289</v>
      </c>
      <c r="U1001">
        <v>-289</v>
      </c>
      <c r="V1001">
        <v>-289</v>
      </c>
      <c r="W1001">
        <v>-289</v>
      </c>
      <c r="X1001">
        <v>-289</v>
      </c>
      <c r="Y1001">
        <v>-3464</v>
      </c>
      <c r="Z1001">
        <f t="shared" si="34"/>
        <v>0</v>
      </c>
      <c r="AA1001">
        <f t="shared" si="35"/>
        <v>-2598</v>
      </c>
    </row>
    <row r="1002" spans="1:27" x14ac:dyDescent="0.35">
      <c r="A1002" t="s">
        <v>370</v>
      </c>
      <c r="B1002" t="s">
        <v>371</v>
      </c>
      <c r="C1002">
        <v>502013</v>
      </c>
      <c r="D1002" t="s">
        <v>376</v>
      </c>
      <c r="E1002" t="s">
        <v>7</v>
      </c>
      <c r="F1002" t="s">
        <v>105</v>
      </c>
      <c r="G1002">
        <v>2023</v>
      </c>
      <c r="H1002" t="s">
        <v>365</v>
      </c>
      <c r="I1002" t="s">
        <v>390</v>
      </c>
      <c r="J1002" t="s">
        <v>391</v>
      </c>
      <c r="K1002" t="s">
        <v>378</v>
      </c>
      <c r="L1002" t="s">
        <v>25</v>
      </c>
      <c r="M1002">
        <v>-278</v>
      </c>
      <c r="N1002">
        <v>-278</v>
      </c>
      <c r="O1002">
        <v>-278</v>
      </c>
      <c r="P1002">
        <v>-278</v>
      </c>
      <c r="Q1002">
        <v>-278</v>
      </c>
      <c r="R1002">
        <v>-278</v>
      </c>
      <c r="S1002">
        <v>-278</v>
      </c>
      <c r="T1002">
        <v>-278</v>
      </c>
      <c r="U1002">
        <v>-278</v>
      </c>
      <c r="V1002">
        <v>-278</v>
      </c>
      <c r="W1002">
        <v>-278</v>
      </c>
      <c r="X1002">
        <v>-278</v>
      </c>
      <c r="Y1002">
        <v>-3333</v>
      </c>
      <c r="Z1002">
        <f t="shared" si="34"/>
        <v>0</v>
      </c>
      <c r="AA1002">
        <f t="shared" si="35"/>
        <v>-2499.75</v>
      </c>
    </row>
    <row r="1003" spans="1:27" x14ac:dyDescent="0.35">
      <c r="A1003" t="s">
        <v>370</v>
      </c>
      <c r="B1003" t="s">
        <v>371</v>
      </c>
      <c r="C1003">
        <v>502013</v>
      </c>
      <c r="D1003" t="s">
        <v>376</v>
      </c>
      <c r="E1003" t="s">
        <v>7</v>
      </c>
      <c r="F1003" t="s">
        <v>105</v>
      </c>
      <c r="G1003">
        <v>2022</v>
      </c>
      <c r="H1003" t="s">
        <v>365</v>
      </c>
      <c r="I1003" t="s">
        <v>390</v>
      </c>
      <c r="J1003" t="s">
        <v>391</v>
      </c>
      <c r="K1003" t="s">
        <v>378</v>
      </c>
      <c r="L1003" t="s">
        <v>25</v>
      </c>
      <c r="M1003">
        <v>-270</v>
      </c>
      <c r="N1003">
        <v>-270</v>
      </c>
      <c r="O1003">
        <v>-270</v>
      </c>
      <c r="P1003">
        <v>-270</v>
      </c>
      <c r="Q1003">
        <v>-270</v>
      </c>
      <c r="R1003">
        <v>-270</v>
      </c>
      <c r="S1003">
        <v>-270</v>
      </c>
      <c r="T1003">
        <v>-270</v>
      </c>
      <c r="U1003">
        <v>-270</v>
      </c>
      <c r="V1003">
        <v>-270</v>
      </c>
      <c r="W1003">
        <v>-270</v>
      </c>
      <c r="X1003">
        <v>-270</v>
      </c>
      <c r="Y1003">
        <v>-3236</v>
      </c>
      <c r="Z1003">
        <f t="shared" si="34"/>
        <v>0</v>
      </c>
      <c r="AA1003">
        <f t="shared" si="35"/>
        <v>-2427</v>
      </c>
    </row>
    <row r="1004" spans="1:27" x14ac:dyDescent="0.35">
      <c r="A1004" t="s">
        <v>370</v>
      </c>
      <c r="B1004" t="s">
        <v>371</v>
      </c>
      <c r="C1004">
        <v>502013</v>
      </c>
      <c r="D1004" t="s">
        <v>376</v>
      </c>
      <c r="E1004" t="s">
        <v>7</v>
      </c>
      <c r="F1004" t="s">
        <v>366</v>
      </c>
      <c r="G1004">
        <v>2021</v>
      </c>
      <c r="H1004" t="s">
        <v>365</v>
      </c>
      <c r="I1004" t="s">
        <v>373</v>
      </c>
      <c r="J1004" t="s">
        <v>374</v>
      </c>
      <c r="K1004" t="s">
        <v>375</v>
      </c>
      <c r="L1004" t="s">
        <v>25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-9256</v>
      </c>
      <c r="T1004">
        <v>-9256</v>
      </c>
      <c r="U1004">
        <v>-9256</v>
      </c>
      <c r="V1004">
        <v>-9256</v>
      </c>
      <c r="W1004">
        <v>-9256</v>
      </c>
      <c r="X1004">
        <v>-9256</v>
      </c>
      <c r="Y1004">
        <v>-55533</v>
      </c>
      <c r="Z1004">
        <f t="shared" si="34"/>
        <v>-16792.196765697001</v>
      </c>
      <c r="AA1004">
        <f t="shared" si="35"/>
        <v>-24857.553234302999</v>
      </c>
    </row>
    <row r="1005" spans="1:27" x14ac:dyDescent="0.35">
      <c r="A1005" t="s">
        <v>370</v>
      </c>
      <c r="B1005" t="s">
        <v>371</v>
      </c>
      <c r="C1005">
        <v>502013</v>
      </c>
      <c r="D1005" t="s">
        <v>376</v>
      </c>
      <c r="E1005" t="s">
        <v>7</v>
      </c>
      <c r="F1005" t="s">
        <v>366</v>
      </c>
      <c r="G1005">
        <v>2021</v>
      </c>
      <c r="H1005" t="s">
        <v>365</v>
      </c>
      <c r="I1005" t="s">
        <v>393</v>
      </c>
      <c r="J1005" t="s">
        <v>394</v>
      </c>
      <c r="K1005" t="s">
        <v>380</v>
      </c>
      <c r="L1005" t="s">
        <v>25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9256</v>
      </c>
      <c r="T1005">
        <v>9256</v>
      </c>
      <c r="U1005">
        <v>9256</v>
      </c>
      <c r="V1005">
        <v>9256</v>
      </c>
      <c r="W1005">
        <v>9256</v>
      </c>
      <c r="X1005">
        <v>9256</v>
      </c>
      <c r="Y1005">
        <v>55533</v>
      </c>
      <c r="Z1005">
        <f t="shared" si="34"/>
        <v>16792.196765697001</v>
      </c>
      <c r="AA1005">
        <f t="shared" si="35"/>
        <v>24857.553234302999</v>
      </c>
    </row>
    <row r="1006" spans="1:27" x14ac:dyDescent="0.35">
      <c r="A1006" t="s">
        <v>370</v>
      </c>
      <c r="B1006" t="s">
        <v>371</v>
      </c>
      <c r="C1006">
        <v>502013</v>
      </c>
      <c r="D1006" t="s">
        <v>376</v>
      </c>
      <c r="E1006" t="s">
        <v>7</v>
      </c>
      <c r="F1006" t="s">
        <v>21</v>
      </c>
      <c r="G1006">
        <v>2021</v>
      </c>
      <c r="H1006" t="s">
        <v>365</v>
      </c>
      <c r="I1006" t="s">
        <v>387</v>
      </c>
      <c r="J1006" t="s">
        <v>388</v>
      </c>
      <c r="K1006" t="s">
        <v>378</v>
      </c>
      <c r="L1006" t="s">
        <v>25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-933</v>
      </c>
      <c r="T1006">
        <v>-933</v>
      </c>
      <c r="U1006">
        <v>-933</v>
      </c>
      <c r="V1006">
        <v>-933</v>
      </c>
      <c r="W1006">
        <v>-933</v>
      </c>
      <c r="X1006">
        <v>-933</v>
      </c>
      <c r="Y1006">
        <v>-5596</v>
      </c>
      <c r="Z1006">
        <f t="shared" si="34"/>
        <v>-4197</v>
      </c>
      <c r="AA1006">
        <f t="shared" si="35"/>
        <v>0</v>
      </c>
    </row>
    <row r="1007" spans="1:27" x14ac:dyDescent="0.35">
      <c r="A1007" t="s">
        <v>370</v>
      </c>
      <c r="B1007" t="s">
        <v>371</v>
      </c>
      <c r="C1007">
        <v>502013</v>
      </c>
      <c r="D1007" t="s">
        <v>376</v>
      </c>
      <c r="E1007" t="s">
        <v>7</v>
      </c>
      <c r="F1007" t="s">
        <v>21</v>
      </c>
      <c r="G1007">
        <v>2021</v>
      </c>
      <c r="H1007" t="s">
        <v>365</v>
      </c>
      <c r="I1007" t="s">
        <v>373</v>
      </c>
      <c r="J1007" t="s">
        <v>374</v>
      </c>
      <c r="K1007" t="s">
        <v>375</v>
      </c>
      <c r="L1007" t="s">
        <v>25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3731</v>
      </c>
      <c r="T1007">
        <v>3731</v>
      </c>
      <c r="U1007">
        <v>3731</v>
      </c>
      <c r="V1007">
        <v>3731</v>
      </c>
      <c r="W1007">
        <v>3731</v>
      </c>
      <c r="X1007">
        <v>3731</v>
      </c>
      <c r="Y1007">
        <v>22385</v>
      </c>
      <c r="Z1007">
        <f t="shared" si="34"/>
        <v>16788.75</v>
      </c>
      <c r="AA1007">
        <f t="shared" si="35"/>
        <v>0</v>
      </c>
    </row>
    <row r="1008" spans="1:27" x14ac:dyDescent="0.35">
      <c r="A1008" t="s">
        <v>370</v>
      </c>
      <c r="B1008" t="s">
        <v>371</v>
      </c>
      <c r="C1008">
        <v>502013</v>
      </c>
      <c r="D1008" t="s">
        <v>376</v>
      </c>
      <c r="E1008" t="s">
        <v>7</v>
      </c>
      <c r="F1008" t="s">
        <v>105</v>
      </c>
      <c r="G1008">
        <v>2021</v>
      </c>
      <c r="H1008" t="s">
        <v>365</v>
      </c>
      <c r="I1008" t="s">
        <v>377</v>
      </c>
      <c r="J1008" t="s">
        <v>377</v>
      </c>
      <c r="K1008" t="s">
        <v>378</v>
      </c>
      <c r="L1008" t="s">
        <v>25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-4475</v>
      </c>
      <c r="T1008">
        <v>-4475</v>
      </c>
      <c r="U1008">
        <v>-4475</v>
      </c>
      <c r="V1008">
        <v>-4475</v>
      </c>
      <c r="W1008">
        <v>-4475</v>
      </c>
      <c r="X1008">
        <v>-4475</v>
      </c>
      <c r="Y1008">
        <v>-26850</v>
      </c>
      <c r="Z1008">
        <f t="shared" si="34"/>
        <v>0</v>
      </c>
      <c r="AA1008">
        <f t="shared" si="35"/>
        <v>-20137.5</v>
      </c>
    </row>
    <row r="1009" spans="1:27" x14ac:dyDescent="0.35">
      <c r="A1009" t="s">
        <v>370</v>
      </c>
      <c r="B1009" t="s">
        <v>371</v>
      </c>
      <c r="C1009">
        <v>502013</v>
      </c>
      <c r="D1009" t="s">
        <v>376</v>
      </c>
      <c r="E1009" t="s">
        <v>7</v>
      </c>
      <c r="F1009" t="s">
        <v>105</v>
      </c>
      <c r="G1009">
        <v>2021</v>
      </c>
      <c r="H1009" t="s">
        <v>365</v>
      </c>
      <c r="I1009" t="s">
        <v>385</v>
      </c>
      <c r="J1009" t="s">
        <v>386</v>
      </c>
      <c r="K1009" t="s">
        <v>378</v>
      </c>
      <c r="L1009" t="s">
        <v>25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-1119</v>
      </c>
      <c r="T1009">
        <v>-1119</v>
      </c>
      <c r="U1009">
        <v>-1119</v>
      </c>
      <c r="V1009">
        <v>-1119</v>
      </c>
      <c r="W1009">
        <v>-1119</v>
      </c>
      <c r="X1009">
        <v>-1119</v>
      </c>
      <c r="Y1009">
        <v>-6712</v>
      </c>
      <c r="Z1009">
        <f t="shared" si="34"/>
        <v>0</v>
      </c>
      <c r="AA1009">
        <f t="shared" si="35"/>
        <v>-5034</v>
      </c>
    </row>
    <row r="1010" spans="1:27" x14ac:dyDescent="0.35">
      <c r="A1010" t="s">
        <v>370</v>
      </c>
      <c r="B1010" t="s">
        <v>371</v>
      </c>
      <c r="C1010">
        <v>502013</v>
      </c>
      <c r="D1010" t="s">
        <v>376</v>
      </c>
      <c r="E1010" t="s">
        <v>7</v>
      </c>
      <c r="F1010" t="s">
        <v>105</v>
      </c>
      <c r="G1010">
        <v>2021</v>
      </c>
      <c r="H1010" t="s">
        <v>365</v>
      </c>
      <c r="I1010" t="s">
        <v>390</v>
      </c>
      <c r="J1010" t="s">
        <v>391</v>
      </c>
      <c r="K1010" t="s">
        <v>378</v>
      </c>
      <c r="L1010" t="s">
        <v>25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-262</v>
      </c>
      <c r="T1010">
        <v>-262</v>
      </c>
      <c r="U1010">
        <v>-262</v>
      </c>
      <c r="V1010">
        <v>-262</v>
      </c>
      <c r="W1010">
        <v>-262</v>
      </c>
      <c r="X1010">
        <v>-262</v>
      </c>
      <c r="Y1010">
        <v>-1575</v>
      </c>
      <c r="Z1010">
        <f t="shared" si="34"/>
        <v>0</v>
      </c>
      <c r="AA1010">
        <f t="shared" si="35"/>
        <v>-1181.25</v>
      </c>
    </row>
    <row r="1011" spans="1:27" x14ac:dyDescent="0.35">
      <c r="A1011" t="s">
        <v>370</v>
      </c>
      <c r="B1011" t="s">
        <v>371</v>
      </c>
      <c r="C1011">
        <v>502013</v>
      </c>
      <c r="D1011" t="s">
        <v>376</v>
      </c>
      <c r="E1011" t="s">
        <v>7</v>
      </c>
      <c r="F1011" t="s">
        <v>105</v>
      </c>
      <c r="G1011">
        <v>2021</v>
      </c>
      <c r="H1011" t="s">
        <v>365</v>
      </c>
      <c r="I1011" t="s">
        <v>383</v>
      </c>
      <c r="J1011" t="s">
        <v>384</v>
      </c>
      <c r="K1011" t="s">
        <v>378</v>
      </c>
      <c r="L1011" t="s">
        <v>25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4475</v>
      </c>
      <c r="T1011">
        <v>4475</v>
      </c>
      <c r="U1011">
        <v>4475</v>
      </c>
      <c r="V1011">
        <v>4475</v>
      </c>
      <c r="W1011">
        <v>4475</v>
      </c>
      <c r="X1011">
        <v>4475</v>
      </c>
      <c r="Y1011">
        <v>26850</v>
      </c>
      <c r="Z1011">
        <f t="shared" si="34"/>
        <v>0</v>
      </c>
      <c r="AA1011">
        <f t="shared" si="35"/>
        <v>20137.5</v>
      </c>
    </row>
    <row r="1012" spans="1:27" x14ac:dyDescent="0.35">
      <c r="A1012" t="s">
        <v>370</v>
      </c>
      <c r="B1012" t="s">
        <v>371</v>
      </c>
      <c r="C1012">
        <v>502013</v>
      </c>
      <c r="D1012" t="s">
        <v>376</v>
      </c>
      <c r="E1012" t="s">
        <v>7</v>
      </c>
      <c r="F1012" t="s">
        <v>105</v>
      </c>
      <c r="G1012">
        <v>2021</v>
      </c>
      <c r="H1012" t="s">
        <v>365</v>
      </c>
      <c r="I1012" t="s">
        <v>373</v>
      </c>
      <c r="J1012" t="s">
        <v>374</v>
      </c>
      <c r="K1012" t="s">
        <v>375</v>
      </c>
      <c r="L1012" t="s">
        <v>25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5525</v>
      </c>
      <c r="T1012">
        <v>5525</v>
      </c>
      <c r="U1012">
        <v>5525</v>
      </c>
      <c r="V1012">
        <v>5525</v>
      </c>
      <c r="W1012">
        <v>5525</v>
      </c>
      <c r="X1012">
        <v>5525</v>
      </c>
      <c r="Y1012">
        <v>33148</v>
      </c>
      <c r="Z1012">
        <f t="shared" si="34"/>
        <v>0</v>
      </c>
      <c r="AA1012">
        <f t="shared" si="35"/>
        <v>24861</v>
      </c>
    </row>
    <row r="1013" spans="1:27" x14ac:dyDescent="0.35">
      <c r="A1013" t="s">
        <v>370</v>
      </c>
      <c r="B1013" t="s">
        <v>371</v>
      </c>
      <c r="C1013">
        <v>502017</v>
      </c>
      <c r="D1013" t="s">
        <v>381</v>
      </c>
      <c r="E1013" t="s">
        <v>7</v>
      </c>
      <c r="F1013" t="s">
        <v>366</v>
      </c>
      <c r="G1013">
        <v>2023</v>
      </c>
      <c r="H1013" t="s">
        <v>365</v>
      </c>
      <c r="I1013" t="s">
        <v>373</v>
      </c>
      <c r="J1013" t="s">
        <v>374</v>
      </c>
      <c r="K1013" t="s">
        <v>375</v>
      </c>
      <c r="L1013" t="s">
        <v>25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-26473</v>
      </c>
      <c r="T1013">
        <v>-30338</v>
      </c>
      <c r="U1013">
        <v>-26271</v>
      </c>
      <c r="V1013">
        <v>-29261</v>
      </c>
      <c r="W1013">
        <v>-26447</v>
      </c>
      <c r="X1013">
        <v>-24783</v>
      </c>
      <c r="Y1013">
        <v>-163573</v>
      </c>
      <c r="Z1013">
        <f t="shared" si="34"/>
        <v>-49461.581430056998</v>
      </c>
      <c r="AA1013">
        <f t="shared" si="35"/>
        <v>-73218.168569943009</v>
      </c>
    </row>
    <row r="1014" spans="1:27" x14ac:dyDescent="0.35">
      <c r="A1014" t="s">
        <v>370</v>
      </c>
      <c r="B1014" t="s">
        <v>371</v>
      </c>
      <c r="C1014">
        <v>502017</v>
      </c>
      <c r="D1014" t="s">
        <v>381</v>
      </c>
      <c r="E1014" t="s">
        <v>7</v>
      </c>
      <c r="F1014" t="s">
        <v>366</v>
      </c>
      <c r="G1014">
        <v>2023</v>
      </c>
      <c r="H1014" t="s">
        <v>365</v>
      </c>
      <c r="I1014" t="s">
        <v>395</v>
      </c>
      <c r="J1014" t="s">
        <v>396</v>
      </c>
      <c r="K1014" t="s">
        <v>397</v>
      </c>
      <c r="L1014" t="s">
        <v>25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26473</v>
      </c>
      <c r="T1014">
        <v>30338</v>
      </c>
      <c r="U1014">
        <v>26271</v>
      </c>
      <c r="V1014">
        <v>29261</v>
      </c>
      <c r="W1014">
        <v>26447</v>
      </c>
      <c r="X1014">
        <v>24783</v>
      </c>
      <c r="Y1014">
        <v>163573</v>
      </c>
      <c r="Z1014">
        <f t="shared" si="34"/>
        <v>49461.581430056998</v>
      </c>
      <c r="AA1014">
        <f t="shared" si="35"/>
        <v>73218.168569943009</v>
      </c>
    </row>
    <row r="1015" spans="1:27" x14ac:dyDescent="0.35">
      <c r="A1015" t="s">
        <v>370</v>
      </c>
      <c r="B1015" t="s">
        <v>371</v>
      </c>
      <c r="C1015">
        <v>502017</v>
      </c>
      <c r="D1015" t="s">
        <v>381</v>
      </c>
      <c r="E1015" t="s">
        <v>7</v>
      </c>
      <c r="F1015" t="s">
        <v>366</v>
      </c>
      <c r="G1015">
        <v>2023</v>
      </c>
      <c r="H1015" t="s">
        <v>22</v>
      </c>
      <c r="I1015" t="s">
        <v>373</v>
      </c>
      <c r="J1015" t="s">
        <v>374</v>
      </c>
      <c r="K1015" t="s">
        <v>375</v>
      </c>
      <c r="L1015" t="s">
        <v>25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-96443</v>
      </c>
      <c r="T1015">
        <v>-96443</v>
      </c>
      <c r="U1015">
        <v>-96443</v>
      </c>
      <c r="V1015">
        <v>-96443</v>
      </c>
      <c r="W1015">
        <v>-96443</v>
      </c>
      <c r="X1015">
        <v>-96443</v>
      </c>
      <c r="Y1015">
        <v>-578658</v>
      </c>
      <c r="Z1015">
        <f t="shared" si="34"/>
        <v>-174975.94216132199</v>
      </c>
      <c r="AA1015">
        <f t="shared" si="35"/>
        <v>-259017.55783867801</v>
      </c>
    </row>
    <row r="1016" spans="1:27" x14ac:dyDescent="0.35">
      <c r="A1016" t="s">
        <v>370</v>
      </c>
      <c r="B1016" t="s">
        <v>371</v>
      </c>
      <c r="C1016">
        <v>502017</v>
      </c>
      <c r="D1016" t="s">
        <v>381</v>
      </c>
      <c r="E1016" t="s">
        <v>7</v>
      </c>
      <c r="F1016" t="s">
        <v>366</v>
      </c>
      <c r="G1016">
        <v>2023</v>
      </c>
      <c r="H1016" t="s">
        <v>22</v>
      </c>
      <c r="I1016" t="s">
        <v>398</v>
      </c>
      <c r="J1016" t="s">
        <v>399</v>
      </c>
      <c r="K1016" t="s">
        <v>400</v>
      </c>
      <c r="L1016" t="s">
        <v>25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96443</v>
      </c>
      <c r="T1016">
        <v>96443</v>
      </c>
      <c r="U1016">
        <v>96443</v>
      </c>
      <c r="V1016">
        <v>96443</v>
      </c>
      <c r="W1016">
        <v>96443</v>
      </c>
      <c r="X1016">
        <v>96443</v>
      </c>
      <c r="Y1016">
        <v>578658</v>
      </c>
      <c r="Z1016">
        <f t="shared" si="34"/>
        <v>174975.94216132199</v>
      </c>
      <c r="AA1016">
        <f t="shared" si="35"/>
        <v>259017.55783867801</v>
      </c>
    </row>
    <row r="1017" spans="1:27" x14ac:dyDescent="0.35">
      <c r="A1017" t="s">
        <v>370</v>
      </c>
      <c r="B1017" t="s">
        <v>371</v>
      </c>
      <c r="C1017">
        <v>502017</v>
      </c>
      <c r="D1017" t="s">
        <v>381</v>
      </c>
      <c r="E1017" t="s">
        <v>7</v>
      </c>
      <c r="F1017" t="s">
        <v>21</v>
      </c>
      <c r="G1017">
        <v>2023</v>
      </c>
      <c r="H1017" t="s">
        <v>365</v>
      </c>
      <c r="I1017" t="s">
        <v>387</v>
      </c>
      <c r="J1017" t="s">
        <v>388</v>
      </c>
      <c r="K1017" t="s">
        <v>378</v>
      </c>
      <c r="L1017" t="s">
        <v>25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-2668</v>
      </c>
      <c r="T1017">
        <v>-3057</v>
      </c>
      <c r="U1017">
        <v>-2647</v>
      </c>
      <c r="V1017">
        <v>-2949</v>
      </c>
      <c r="W1017">
        <v>-2665</v>
      </c>
      <c r="X1017">
        <v>-2498</v>
      </c>
      <c r="Y1017">
        <v>-16484</v>
      </c>
      <c r="Z1017">
        <f t="shared" si="34"/>
        <v>-12363</v>
      </c>
      <c r="AA1017">
        <f t="shared" si="35"/>
        <v>0</v>
      </c>
    </row>
    <row r="1018" spans="1:27" x14ac:dyDescent="0.35">
      <c r="A1018" t="s">
        <v>370</v>
      </c>
      <c r="B1018" t="s">
        <v>371</v>
      </c>
      <c r="C1018">
        <v>502017</v>
      </c>
      <c r="D1018" t="s">
        <v>381</v>
      </c>
      <c r="E1018" t="s">
        <v>7</v>
      </c>
      <c r="F1018" t="s">
        <v>21</v>
      </c>
      <c r="G1018">
        <v>2023</v>
      </c>
      <c r="H1018" t="s">
        <v>365</v>
      </c>
      <c r="I1018" t="s">
        <v>373</v>
      </c>
      <c r="J1018" t="s">
        <v>374</v>
      </c>
      <c r="K1018" t="s">
        <v>375</v>
      </c>
      <c r="L1018" t="s">
        <v>25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10671</v>
      </c>
      <c r="T1018">
        <v>12229</v>
      </c>
      <c r="U1018">
        <v>10590</v>
      </c>
      <c r="V1018">
        <v>11795</v>
      </c>
      <c r="W1018">
        <v>10661</v>
      </c>
      <c r="X1018">
        <v>9990</v>
      </c>
      <c r="Y1018">
        <v>65936</v>
      </c>
      <c r="Z1018">
        <f t="shared" si="34"/>
        <v>49452</v>
      </c>
      <c r="AA1018">
        <f t="shared" si="35"/>
        <v>0</v>
      </c>
    </row>
    <row r="1019" spans="1:27" x14ac:dyDescent="0.35">
      <c r="A1019" t="s">
        <v>370</v>
      </c>
      <c r="B1019" t="s">
        <v>371</v>
      </c>
      <c r="C1019">
        <v>502017</v>
      </c>
      <c r="D1019" t="s">
        <v>381</v>
      </c>
      <c r="E1019" t="s">
        <v>7</v>
      </c>
      <c r="F1019" t="s">
        <v>21</v>
      </c>
      <c r="G1019">
        <v>2023</v>
      </c>
      <c r="H1019" t="s">
        <v>22</v>
      </c>
      <c r="I1019" t="s">
        <v>387</v>
      </c>
      <c r="J1019" t="s">
        <v>388</v>
      </c>
      <c r="K1019" t="s">
        <v>378</v>
      </c>
      <c r="L1019" t="s">
        <v>25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-9719</v>
      </c>
      <c r="T1019">
        <v>-9719</v>
      </c>
      <c r="U1019">
        <v>-9719</v>
      </c>
      <c r="V1019">
        <v>-9719</v>
      </c>
      <c r="W1019">
        <v>-9719</v>
      </c>
      <c r="X1019">
        <v>-9719</v>
      </c>
      <c r="Y1019">
        <v>-58314</v>
      </c>
      <c r="Z1019">
        <f t="shared" si="34"/>
        <v>-43735.5</v>
      </c>
      <c r="AA1019">
        <f t="shared" si="35"/>
        <v>0</v>
      </c>
    </row>
    <row r="1020" spans="1:27" x14ac:dyDescent="0.35">
      <c r="A1020" t="s">
        <v>370</v>
      </c>
      <c r="B1020" t="s">
        <v>371</v>
      </c>
      <c r="C1020">
        <v>502017</v>
      </c>
      <c r="D1020" t="s">
        <v>381</v>
      </c>
      <c r="E1020" t="s">
        <v>7</v>
      </c>
      <c r="F1020" t="s">
        <v>21</v>
      </c>
      <c r="G1020">
        <v>2023</v>
      </c>
      <c r="H1020" t="s">
        <v>22</v>
      </c>
      <c r="I1020" t="s">
        <v>373</v>
      </c>
      <c r="J1020" t="s">
        <v>374</v>
      </c>
      <c r="K1020" t="s">
        <v>375</v>
      </c>
      <c r="L1020" t="s">
        <v>25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38876</v>
      </c>
      <c r="T1020">
        <v>38876</v>
      </c>
      <c r="U1020">
        <v>38876</v>
      </c>
      <c r="V1020">
        <v>38876</v>
      </c>
      <c r="W1020">
        <v>38876</v>
      </c>
      <c r="X1020">
        <v>38876</v>
      </c>
      <c r="Y1020">
        <v>233257</v>
      </c>
      <c r="Z1020">
        <f t="shared" si="34"/>
        <v>174942.75</v>
      </c>
      <c r="AA1020">
        <f t="shared" si="35"/>
        <v>0</v>
      </c>
    </row>
    <row r="1021" spans="1:27" x14ac:dyDescent="0.35">
      <c r="A1021" t="s">
        <v>370</v>
      </c>
      <c r="B1021" t="s">
        <v>371</v>
      </c>
      <c r="C1021">
        <v>502017</v>
      </c>
      <c r="D1021" t="s">
        <v>381</v>
      </c>
      <c r="E1021" t="s">
        <v>7</v>
      </c>
      <c r="F1021" t="s">
        <v>105</v>
      </c>
      <c r="G1021">
        <v>2023</v>
      </c>
      <c r="H1021" t="s">
        <v>365</v>
      </c>
      <c r="I1021" t="s">
        <v>377</v>
      </c>
      <c r="J1021" t="s">
        <v>377</v>
      </c>
      <c r="K1021" t="s">
        <v>378</v>
      </c>
      <c r="L1021" t="s">
        <v>25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-12799</v>
      </c>
      <c r="T1021">
        <v>-14668</v>
      </c>
      <c r="U1021">
        <v>-12702</v>
      </c>
      <c r="V1021">
        <v>-14147</v>
      </c>
      <c r="W1021">
        <v>-12787</v>
      </c>
      <c r="X1021">
        <v>-11982</v>
      </c>
      <c r="Y1021">
        <v>-79086</v>
      </c>
      <c r="Z1021">
        <f t="shared" si="34"/>
        <v>0</v>
      </c>
      <c r="AA1021">
        <f t="shared" si="35"/>
        <v>-59314.5</v>
      </c>
    </row>
    <row r="1022" spans="1:27" x14ac:dyDescent="0.35">
      <c r="A1022" t="s">
        <v>370</v>
      </c>
      <c r="B1022" t="s">
        <v>371</v>
      </c>
      <c r="C1022">
        <v>502017</v>
      </c>
      <c r="D1022" t="s">
        <v>381</v>
      </c>
      <c r="E1022" t="s">
        <v>7</v>
      </c>
      <c r="F1022" t="s">
        <v>105</v>
      </c>
      <c r="G1022">
        <v>2023</v>
      </c>
      <c r="H1022" t="s">
        <v>365</v>
      </c>
      <c r="I1022" t="s">
        <v>385</v>
      </c>
      <c r="J1022" t="s">
        <v>386</v>
      </c>
      <c r="K1022" t="s">
        <v>378</v>
      </c>
      <c r="L1022" t="s">
        <v>25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-3200</v>
      </c>
      <c r="T1022">
        <v>-3667</v>
      </c>
      <c r="U1022">
        <v>-3175</v>
      </c>
      <c r="V1022">
        <v>-3537</v>
      </c>
      <c r="W1022">
        <v>-3197</v>
      </c>
      <c r="X1022">
        <v>-2996</v>
      </c>
      <c r="Y1022">
        <v>-19771</v>
      </c>
      <c r="Z1022">
        <f t="shared" si="34"/>
        <v>0</v>
      </c>
      <c r="AA1022">
        <f t="shared" si="35"/>
        <v>-14828.25</v>
      </c>
    </row>
    <row r="1023" spans="1:27" x14ac:dyDescent="0.35">
      <c r="A1023" t="s">
        <v>370</v>
      </c>
      <c r="B1023" t="s">
        <v>371</v>
      </c>
      <c r="C1023">
        <v>502017</v>
      </c>
      <c r="D1023" t="s">
        <v>381</v>
      </c>
      <c r="E1023" t="s">
        <v>7</v>
      </c>
      <c r="F1023" t="s">
        <v>105</v>
      </c>
      <c r="G1023">
        <v>2023</v>
      </c>
      <c r="H1023" t="s">
        <v>365</v>
      </c>
      <c r="I1023" t="s">
        <v>390</v>
      </c>
      <c r="J1023" t="s">
        <v>391</v>
      </c>
      <c r="K1023" t="s">
        <v>378</v>
      </c>
      <c r="L1023" t="s">
        <v>25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-751</v>
      </c>
      <c r="T1023">
        <v>-860</v>
      </c>
      <c r="U1023">
        <v>-745</v>
      </c>
      <c r="V1023">
        <v>-830</v>
      </c>
      <c r="W1023">
        <v>-750</v>
      </c>
      <c r="X1023">
        <v>-703</v>
      </c>
      <c r="Y1023">
        <v>-4638</v>
      </c>
      <c r="Z1023">
        <f t="shared" si="34"/>
        <v>0</v>
      </c>
      <c r="AA1023">
        <f t="shared" si="35"/>
        <v>-3478.5</v>
      </c>
    </row>
    <row r="1024" spans="1:27" x14ac:dyDescent="0.35">
      <c r="A1024" t="s">
        <v>370</v>
      </c>
      <c r="B1024" t="s">
        <v>371</v>
      </c>
      <c r="C1024">
        <v>502017</v>
      </c>
      <c r="D1024" t="s">
        <v>381</v>
      </c>
      <c r="E1024" t="s">
        <v>7</v>
      </c>
      <c r="F1024" t="s">
        <v>105</v>
      </c>
      <c r="G1024">
        <v>2023</v>
      </c>
      <c r="H1024" t="s">
        <v>365</v>
      </c>
      <c r="I1024" t="s">
        <v>383</v>
      </c>
      <c r="J1024" t="s">
        <v>384</v>
      </c>
      <c r="K1024" t="s">
        <v>378</v>
      </c>
      <c r="L1024" t="s">
        <v>25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12799</v>
      </c>
      <c r="T1024">
        <v>14668</v>
      </c>
      <c r="U1024">
        <v>12702</v>
      </c>
      <c r="V1024">
        <v>14147</v>
      </c>
      <c r="W1024">
        <v>12787</v>
      </c>
      <c r="X1024">
        <v>11982</v>
      </c>
      <c r="Y1024">
        <v>79086</v>
      </c>
      <c r="Z1024">
        <f t="shared" si="34"/>
        <v>0</v>
      </c>
      <c r="AA1024">
        <f t="shared" si="35"/>
        <v>59314.5</v>
      </c>
    </row>
    <row r="1025" spans="1:27" x14ac:dyDescent="0.35">
      <c r="A1025" t="s">
        <v>370</v>
      </c>
      <c r="B1025" t="s">
        <v>371</v>
      </c>
      <c r="C1025">
        <v>502017</v>
      </c>
      <c r="D1025" t="s">
        <v>381</v>
      </c>
      <c r="E1025" t="s">
        <v>7</v>
      </c>
      <c r="F1025" t="s">
        <v>105</v>
      </c>
      <c r="G1025">
        <v>2023</v>
      </c>
      <c r="H1025" t="s">
        <v>365</v>
      </c>
      <c r="I1025" t="s">
        <v>373</v>
      </c>
      <c r="J1025" t="s">
        <v>374</v>
      </c>
      <c r="K1025" t="s">
        <v>375</v>
      </c>
      <c r="L1025" t="s">
        <v>25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15802</v>
      </c>
      <c r="T1025">
        <v>18109</v>
      </c>
      <c r="U1025">
        <v>15681</v>
      </c>
      <c r="V1025">
        <v>17466</v>
      </c>
      <c r="W1025">
        <v>15786</v>
      </c>
      <c r="X1025">
        <v>14793</v>
      </c>
      <c r="Y1025">
        <v>97637</v>
      </c>
      <c r="Z1025">
        <f t="shared" si="34"/>
        <v>0</v>
      </c>
      <c r="AA1025">
        <f t="shared" si="35"/>
        <v>73227.75</v>
      </c>
    </row>
    <row r="1026" spans="1:27" x14ac:dyDescent="0.35">
      <c r="A1026" t="s">
        <v>370</v>
      </c>
      <c r="B1026" t="s">
        <v>371</v>
      </c>
      <c r="C1026">
        <v>502017</v>
      </c>
      <c r="D1026" t="s">
        <v>381</v>
      </c>
      <c r="E1026" t="s">
        <v>7</v>
      </c>
      <c r="F1026" t="s">
        <v>105</v>
      </c>
      <c r="G1026">
        <v>2023</v>
      </c>
      <c r="H1026" t="s">
        <v>22</v>
      </c>
      <c r="I1026" t="s">
        <v>377</v>
      </c>
      <c r="J1026" t="s">
        <v>377</v>
      </c>
      <c r="K1026" t="s">
        <v>378</v>
      </c>
      <c r="L1026" t="s">
        <v>25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-46629</v>
      </c>
      <c r="T1026">
        <v>-46629</v>
      </c>
      <c r="U1026">
        <v>-46629</v>
      </c>
      <c r="V1026">
        <v>-46629</v>
      </c>
      <c r="W1026">
        <v>-46629</v>
      </c>
      <c r="X1026">
        <v>-46629</v>
      </c>
      <c r="Y1026">
        <v>-279775</v>
      </c>
      <c r="Z1026">
        <f t="shared" si="34"/>
        <v>0</v>
      </c>
      <c r="AA1026">
        <f t="shared" si="35"/>
        <v>-209831.25</v>
      </c>
    </row>
    <row r="1027" spans="1:27" x14ac:dyDescent="0.35">
      <c r="A1027" t="s">
        <v>370</v>
      </c>
      <c r="B1027" t="s">
        <v>371</v>
      </c>
      <c r="C1027">
        <v>502017</v>
      </c>
      <c r="D1027" t="s">
        <v>381</v>
      </c>
      <c r="E1027" t="s">
        <v>7</v>
      </c>
      <c r="F1027" t="s">
        <v>105</v>
      </c>
      <c r="G1027">
        <v>2023</v>
      </c>
      <c r="H1027" t="s">
        <v>22</v>
      </c>
      <c r="I1027" t="s">
        <v>385</v>
      </c>
      <c r="J1027" t="s">
        <v>386</v>
      </c>
      <c r="K1027" t="s">
        <v>378</v>
      </c>
      <c r="L1027" t="s">
        <v>25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-11657</v>
      </c>
      <c r="T1027">
        <v>-11657</v>
      </c>
      <c r="U1027">
        <v>-11657</v>
      </c>
      <c r="V1027">
        <v>-11657</v>
      </c>
      <c r="W1027">
        <v>-11657</v>
      </c>
      <c r="X1027">
        <v>-11657</v>
      </c>
      <c r="Y1027">
        <v>-69944</v>
      </c>
      <c r="Z1027">
        <f t="shared" si="34"/>
        <v>0</v>
      </c>
      <c r="AA1027">
        <f t="shared" si="35"/>
        <v>-52458</v>
      </c>
    </row>
    <row r="1028" spans="1:27" x14ac:dyDescent="0.35">
      <c r="A1028" t="s">
        <v>370</v>
      </c>
      <c r="B1028" t="s">
        <v>371</v>
      </c>
      <c r="C1028">
        <v>502017</v>
      </c>
      <c r="D1028" t="s">
        <v>381</v>
      </c>
      <c r="E1028" t="s">
        <v>7</v>
      </c>
      <c r="F1028" t="s">
        <v>105</v>
      </c>
      <c r="G1028">
        <v>2023</v>
      </c>
      <c r="H1028" t="s">
        <v>22</v>
      </c>
      <c r="I1028" t="s">
        <v>390</v>
      </c>
      <c r="J1028" t="s">
        <v>391</v>
      </c>
      <c r="K1028" t="s">
        <v>378</v>
      </c>
      <c r="L1028" t="s">
        <v>25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-2734</v>
      </c>
      <c r="T1028">
        <v>-2734</v>
      </c>
      <c r="U1028">
        <v>-2734</v>
      </c>
      <c r="V1028">
        <v>-2734</v>
      </c>
      <c r="W1028">
        <v>-2734</v>
      </c>
      <c r="X1028">
        <v>-2734</v>
      </c>
      <c r="Y1028">
        <v>-16407</v>
      </c>
      <c r="Z1028">
        <f t="shared" si="34"/>
        <v>0</v>
      </c>
      <c r="AA1028">
        <f t="shared" si="35"/>
        <v>-12305.25</v>
      </c>
    </row>
    <row r="1029" spans="1:27" x14ac:dyDescent="0.35">
      <c r="A1029" t="s">
        <v>370</v>
      </c>
      <c r="B1029" t="s">
        <v>371</v>
      </c>
      <c r="C1029">
        <v>502017</v>
      </c>
      <c r="D1029" t="s">
        <v>381</v>
      </c>
      <c r="E1029" t="s">
        <v>7</v>
      </c>
      <c r="F1029" t="s">
        <v>105</v>
      </c>
      <c r="G1029">
        <v>2023</v>
      </c>
      <c r="H1029" t="s">
        <v>22</v>
      </c>
      <c r="I1029" t="s">
        <v>383</v>
      </c>
      <c r="J1029" t="s">
        <v>384</v>
      </c>
      <c r="K1029" t="s">
        <v>378</v>
      </c>
      <c r="L1029" t="s">
        <v>25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46629</v>
      </c>
      <c r="T1029">
        <v>46629</v>
      </c>
      <c r="U1029">
        <v>46629</v>
      </c>
      <c r="V1029">
        <v>46629</v>
      </c>
      <c r="W1029">
        <v>46629</v>
      </c>
      <c r="X1029">
        <v>46629</v>
      </c>
      <c r="Y1029">
        <v>279775</v>
      </c>
      <c r="Z1029">
        <f t="shared" si="34"/>
        <v>0</v>
      </c>
      <c r="AA1029">
        <f t="shared" si="35"/>
        <v>209831.25</v>
      </c>
    </row>
    <row r="1030" spans="1:27" x14ac:dyDescent="0.35">
      <c r="A1030" t="s">
        <v>370</v>
      </c>
      <c r="B1030" t="s">
        <v>371</v>
      </c>
      <c r="C1030">
        <v>502017</v>
      </c>
      <c r="D1030" t="s">
        <v>381</v>
      </c>
      <c r="E1030" t="s">
        <v>7</v>
      </c>
      <c r="F1030" t="s">
        <v>105</v>
      </c>
      <c r="G1030">
        <v>2023</v>
      </c>
      <c r="H1030" t="s">
        <v>22</v>
      </c>
      <c r="I1030" t="s">
        <v>373</v>
      </c>
      <c r="J1030" t="s">
        <v>374</v>
      </c>
      <c r="K1030" t="s">
        <v>375</v>
      </c>
      <c r="L1030" t="s">
        <v>25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57567</v>
      </c>
      <c r="T1030">
        <v>57567</v>
      </c>
      <c r="U1030">
        <v>57567</v>
      </c>
      <c r="V1030">
        <v>57567</v>
      </c>
      <c r="W1030">
        <v>57567</v>
      </c>
      <c r="X1030">
        <v>57567</v>
      </c>
      <c r="Y1030">
        <v>345401</v>
      </c>
      <c r="Z1030">
        <f t="shared" si="34"/>
        <v>0</v>
      </c>
      <c r="AA1030">
        <f t="shared" si="35"/>
        <v>259050.75</v>
      </c>
    </row>
    <row r="1031" spans="1:27" x14ac:dyDescent="0.35">
      <c r="A1031" t="s">
        <v>370</v>
      </c>
      <c r="B1031" t="s">
        <v>371</v>
      </c>
      <c r="C1031">
        <v>512107</v>
      </c>
      <c r="D1031" t="s">
        <v>372</v>
      </c>
      <c r="E1031" t="s">
        <v>7</v>
      </c>
      <c r="F1031" t="s">
        <v>366</v>
      </c>
      <c r="G1031">
        <v>2021</v>
      </c>
      <c r="H1031" t="s">
        <v>22</v>
      </c>
      <c r="I1031" t="s">
        <v>393</v>
      </c>
      <c r="J1031" t="s">
        <v>394</v>
      </c>
      <c r="K1031" t="s">
        <v>380</v>
      </c>
      <c r="L1031" t="s">
        <v>25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74090</v>
      </c>
      <c r="T1031">
        <v>74090</v>
      </c>
      <c r="U1031">
        <v>74090</v>
      </c>
      <c r="V1031">
        <v>74090</v>
      </c>
      <c r="W1031">
        <v>74090</v>
      </c>
      <c r="X1031">
        <v>74090</v>
      </c>
      <c r="Y1031">
        <v>444540</v>
      </c>
      <c r="Z1031">
        <f t="shared" si="34"/>
        <v>134421.03164286001</v>
      </c>
      <c r="AA1031">
        <f t="shared" si="35"/>
        <v>198983.96835713999</v>
      </c>
    </row>
    <row r="1032" spans="1:27" x14ac:dyDescent="0.35">
      <c r="A1032" t="s">
        <v>370</v>
      </c>
      <c r="B1032" t="s">
        <v>371</v>
      </c>
      <c r="C1032">
        <v>512157</v>
      </c>
      <c r="D1032" t="s">
        <v>382</v>
      </c>
      <c r="E1032" t="s">
        <v>7</v>
      </c>
      <c r="F1032" t="s">
        <v>366</v>
      </c>
      <c r="G1032">
        <v>2023</v>
      </c>
      <c r="H1032" t="s">
        <v>22</v>
      </c>
      <c r="I1032" t="s">
        <v>373</v>
      </c>
      <c r="J1032" t="s">
        <v>374</v>
      </c>
      <c r="K1032" t="s">
        <v>375</v>
      </c>
      <c r="L1032" t="s">
        <v>25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-64166</v>
      </c>
      <c r="T1032">
        <v>-64166</v>
      </c>
      <c r="U1032">
        <v>-64166</v>
      </c>
      <c r="V1032">
        <v>-64166</v>
      </c>
      <c r="W1032">
        <v>-64166</v>
      </c>
      <c r="X1032">
        <v>-64166</v>
      </c>
      <c r="Y1032">
        <v>-384996</v>
      </c>
      <c r="Z1032">
        <f t="shared" ref="Z1032:Z1075" si="36">$Y1032*IF($E1032="Fixed",0.75,1)*IF(LEFT($F1032,4)="0311",1,IF(LEFT($F1032,4)="0301",0.403176412,0))</f>
        <v>-116415.97943576399</v>
      </c>
      <c r="AA1032">
        <f t="shared" ref="AA1032:AA1075" si="37">$Y1032*IF($E1032="Fixed",0.75,1)*IF(LEFT($F1032,4)="0311",0,IF(LEFT($F1032,4)="0301",1-0.403176412,1))</f>
        <v>-172331.02056423601</v>
      </c>
    </row>
    <row r="1033" spans="1:27" x14ac:dyDescent="0.35">
      <c r="A1033" t="s">
        <v>370</v>
      </c>
      <c r="B1033" t="s">
        <v>371</v>
      </c>
      <c r="C1033">
        <v>512157</v>
      </c>
      <c r="D1033" t="s">
        <v>382</v>
      </c>
      <c r="E1033" t="s">
        <v>7</v>
      </c>
      <c r="F1033" t="s">
        <v>366</v>
      </c>
      <c r="G1033">
        <v>2023</v>
      </c>
      <c r="H1033" t="s">
        <v>22</v>
      </c>
      <c r="I1033" t="s">
        <v>395</v>
      </c>
      <c r="J1033" t="s">
        <v>396</v>
      </c>
      <c r="K1033" t="s">
        <v>397</v>
      </c>
      <c r="L1033" t="s">
        <v>25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64166</v>
      </c>
      <c r="T1033">
        <v>64166</v>
      </c>
      <c r="U1033">
        <v>64166</v>
      </c>
      <c r="V1033">
        <v>64166</v>
      </c>
      <c r="W1033">
        <v>64166</v>
      </c>
      <c r="X1033">
        <v>64166</v>
      </c>
      <c r="Y1033">
        <v>384996</v>
      </c>
      <c r="Z1033">
        <f t="shared" si="36"/>
        <v>116415.97943576399</v>
      </c>
      <c r="AA1033">
        <f t="shared" si="37"/>
        <v>172331.02056423601</v>
      </c>
    </row>
    <row r="1034" spans="1:27" x14ac:dyDescent="0.35">
      <c r="A1034" t="s">
        <v>370</v>
      </c>
      <c r="B1034" t="s">
        <v>371</v>
      </c>
      <c r="C1034">
        <v>512157</v>
      </c>
      <c r="D1034" t="s">
        <v>382</v>
      </c>
      <c r="E1034" t="s">
        <v>7</v>
      </c>
      <c r="F1034" t="s">
        <v>21</v>
      </c>
      <c r="G1034">
        <v>2023</v>
      </c>
      <c r="H1034" t="s">
        <v>22</v>
      </c>
      <c r="I1034" t="s">
        <v>387</v>
      </c>
      <c r="J1034" t="s">
        <v>388</v>
      </c>
      <c r="K1034" t="s">
        <v>378</v>
      </c>
      <c r="L1034" t="s">
        <v>25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-6466</v>
      </c>
      <c r="T1034">
        <v>-6466</v>
      </c>
      <c r="U1034">
        <v>-6466</v>
      </c>
      <c r="V1034">
        <v>-6466</v>
      </c>
      <c r="W1034">
        <v>-6466</v>
      </c>
      <c r="X1034">
        <v>-6466</v>
      </c>
      <c r="Y1034">
        <v>-38798</v>
      </c>
      <c r="Z1034">
        <f t="shared" si="36"/>
        <v>-29098.5</v>
      </c>
      <c r="AA1034">
        <f t="shared" si="37"/>
        <v>0</v>
      </c>
    </row>
    <row r="1035" spans="1:27" x14ac:dyDescent="0.35">
      <c r="A1035" t="s">
        <v>370</v>
      </c>
      <c r="B1035" t="s">
        <v>371</v>
      </c>
      <c r="C1035">
        <v>512157</v>
      </c>
      <c r="D1035" t="s">
        <v>382</v>
      </c>
      <c r="E1035" t="s">
        <v>7</v>
      </c>
      <c r="F1035" t="s">
        <v>21</v>
      </c>
      <c r="G1035">
        <v>2023</v>
      </c>
      <c r="H1035" t="s">
        <v>22</v>
      </c>
      <c r="I1035" t="s">
        <v>373</v>
      </c>
      <c r="J1035" t="s">
        <v>374</v>
      </c>
      <c r="K1035" t="s">
        <v>375</v>
      </c>
      <c r="L1035" t="s">
        <v>25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25865</v>
      </c>
      <c r="T1035">
        <v>25865</v>
      </c>
      <c r="U1035">
        <v>25865</v>
      </c>
      <c r="V1035">
        <v>25865</v>
      </c>
      <c r="W1035">
        <v>25865</v>
      </c>
      <c r="X1035">
        <v>25865</v>
      </c>
      <c r="Y1035">
        <v>155192</v>
      </c>
      <c r="Z1035">
        <f t="shared" si="36"/>
        <v>116394</v>
      </c>
      <c r="AA1035">
        <f t="shared" si="37"/>
        <v>0</v>
      </c>
    </row>
    <row r="1036" spans="1:27" x14ac:dyDescent="0.35">
      <c r="A1036" t="s">
        <v>370</v>
      </c>
      <c r="B1036" t="s">
        <v>371</v>
      </c>
      <c r="C1036">
        <v>512157</v>
      </c>
      <c r="D1036" t="s">
        <v>382</v>
      </c>
      <c r="E1036" t="s">
        <v>7</v>
      </c>
      <c r="F1036" t="s">
        <v>105</v>
      </c>
      <c r="G1036">
        <v>2023</v>
      </c>
      <c r="H1036" t="s">
        <v>22</v>
      </c>
      <c r="I1036" t="s">
        <v>377</v>
      </c>
      <c r="J1036" t="s">
        <v>377</v>
      </c>
      <c r="K1036" t="s">
        <v>378</v>
      </c>
      <c r="L1036" t="s">
        <v>25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-31024</v>
      </c>
      <c r="T1036">
        <v>-31024</v>
      </c>
      <c r="U1036">
        <v>-31024</v>
      </c>
      <c r="V1036">
        <v>-31024</v>
      </c>
      <c r="W1036">
        <v>-31024</v>
      </c>
      <c r="X1036">
        <v>-31024</v>
      </c>
      <c r="Y1036">
        <v>-186141</v>
      </c>
      <c r="Z1036">
        <f t="shared" si="36"/>
        <v>0</v>
      </c>
      <c r="AA1036">
        <f t="shared" si="37"/>
        <v>-139605.75</v>
      </c>
    </row>
    <row r="1037" spans="1:27" x14ac:dyDescent="0.35">
      <c r="A1037" t="s">
        <v>370</v>
      </c>
      <c r="B1037" t="s">
        <v>371</v>
      </c>
      <c r="C1037">
        <v>512157</v>
      </c>
      <c r="D1037" t="s">
        <v>382</v>
      </c>
      <c r="E1037" t="s">
        <v>7</v>
      </c>
      <c r="F1037" t="s">
        <v>105</v>
      </c>
      <c r="G1037">
        <v>2023</v>
      </c>
      <c r="H1037" t="s">
        <v>22</v>
      </c>
      <c r="I1037" t="s">
        <v>385</v>
      </c>
      <c r="J1037" t="s">
        <v>386</v>
      </c>
      <c r="K1037" t="s">
        <v>378</v>
      </c>
      <c r="L1037" t="s">
        <v>25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-7756</v>
      </c>
      <c r="T1037">
        <v>-7756</v>
      </c>
      <c r="U1037">
        <v>-7756</v>
      </c>
      <c r="V1037">
        <v>-7756</v>
      </c>
      <c r="W1037">
        <v>-7756</v>
      </c>
      <c r="X1037">
        <v>-7756</v>
      </c>
      <c r="Y1037">
        <v>-46535</v>
      </c>
      <c r="Z1037">
        <f t="shared" si="36"/>
        <v>0</v>
      </c>
      <c r="AA1037">
        <f t="shared" si="37"/>
        <v>-34901.25</v>
      </c>
    </row>
    <row r="1038" spans="1:27" x14ac:dyDescent="0.35">
      <c r="A1038" t="s">
        <v>370</v>
      </c>
      <c r="B1038" t="s">
        <v>371</v>
      </c>
      <c r="C1038">
        <v>512157</v>
      </c>
      <c r="D1038" t="s">
        <v>382</v>
      </c>
      <c r="E1038" t="s">
        <v>7</v>
      </c>
      <c r="F1038" t="s">
        <v>105</v>
      </c>
      <c r="G1038">
        <v>2023</v>
      </c>
      <c r="H1038" t="s">
        <v>22</v>
      </c>
      <c r="I1038" t="s">
        <v>390</v>
      </c>
      <c r="J1038" t="s">
        <v>391</v>
      </c>
      <c r="K1038" t="s">
        <v>378</v>
      </c>
      <c r="L1038" t="s">
        <v>25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-1819</v>
      </c>
      <c r="T1038">
        <v>-1819</v>
      </c>
      <c r="U1038">
        <v>-1819</v>
      </c>
      <c r="V1038">
        <v>-1819</v>
      </c>
      <c r="W1038">
        <v>-1819</v>
      </c>
      <c r="X1038">
        <v>-1819</v>
      </c>
      <c r="Y1038">
        <v>-10916</v>
      </c>
      <c r="Z1038">
        <f t="shared" si="36"/>
        <v>0</v>
      </c>
      <c r="AA1038">
        <f t="shared" si="37"/>
        <v>-8187</v>
      </c>
    </row>
    <row r="1039" spans="1:27" x14ac:dyDescent="0.35">
      <c r="A1039" t="s">
        <v>370</v>
      </c>
      <c r="B1039" t="s">
        <v>371</v>
      </c>
      <c r="C1039">
        <v>512157</v>
      </c>
      <c r="D1039" t="s">
        <v>382</v>
      </c>
      <c r="E1039" t="s">
        <v>7</v>
      </c>
      <c r="F1039" t="s">
        <v>105</v>
      </c>
      <c r="G1039">
        <v>2023</v>
      </c>
      <c r="H1039" t="s">
        <v>22</v>
      </c>
      <c r="I1039" t="s">
        <v>383</v>
      </c>
      <c r="J1039" t="s">
        <v>384</v>
      </c>
      <c r="K1039" t="s">
        <v>378</v>
      </c>
      <c r="L1039" t="s">
        <v>25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31024</v>
      </c>
      <c r="T1039">
        <v>31024</v>
      </c>
      <c r="U1039">
        <v>31024</v>
      </c>
      <c r="V1039">
        <v>31024</v>
      </c>
      <c r="W1039">
        <v>31024</v>
      </c>
      <c r="X1039">
        <v>31024</v>
      </c>
      <c r="Y1039">
        <v>186141</v>
      </c>
      <c r="Z1039">
        <f t="shared" si="36"/>
        <v>0</v>
      </c>
      <c r="AA1039">
        <f t="shared" si="37"/>
        <v>139605.75</v>
      </c>
    </row>
    <row r="1040" spans="1:27" x14ac:dyDescent="0.35">
      <c r="A1040" t="s">
        <v>370</v>
      </c>
      <c r="B1040" t="s">
        <v>371</v>
      </c>
      <c r="C1040">
        <v>512157</v>
      </c>
      <c r="D1040" t="s">
        <v>382</v>
      </c>
      <c r="E1040" t="s">
        <v>7</v>
      </c>
      <c r="F1040" t="s">
        <v>105</v>
      </c>
      <c r="G1040">
        <v>2023</v>
      </c>
      <c r="H1040" t="s">
        <v>22</v>
      </c>
      <c r="I1040" t="s">
        <v>373</v>
      </c>
      <c r="J1040" t="s">
        <v>374</v>
      </c>
      <c r="K1040" t="s">
        <v>375</v>
      </c>
      <c r="L1040" t="s">
        <v>25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38301</v>
      </c>
      <c r="T1040">
        <v>38301</v>
      </c>
      <c r="U1040">
        <v>38301</v>
      </c>
      <c r="V1040">
        <v>38301</v>
      </c>
      <c r="W1040">
        <v>38301</v>
      </c>
      <c r="X1040">
        <v>38301</v>
      </c>
      <c r="Y1040">
        <v>229804</v>
      </c>
      <c r="Z1040">
        <f t="shared" si="36"/>
        <v>0</v>
      </c>
      <c r="AA1040">
        <f t="shared" si="37"/>
        <v>172353</v>
      </c>
    </row>
    <row r="1041" spans="1:27" x14ac:dyDescent="0.35">
      <c r="A1041" t="s">
        <v>370</v>
      </c>
      <c r="B1041" t="s">
        <v>371</v>
      </c>
      <c r="C1041">
        <v>501253</v>
      </c>
      <c r="D1041" t="s">
        <v>379</v>
      </c>
      <c r="E1041" t="s">
        <v>7</v>
      </c>
      <c r="F1041" t="s">
        <v>105</v>
      </c>
      <c r="G1041">
        <v>2025</v>
      </c>
      <c r="H1041" t="s">
        <v>22</v>
      </c>
      <c r="I1041" t="s">
        <v>390</v>
      </c>
      <c r="J1041" t="s">
        <v>391</v>
      </c>
      <c r="K1041" t="s">
        <v>378</v>
      </c>
      <c r="L1041" t="s">
        <v>25</v>
      </c>
      <c r="M1041">
        <v>2373</v>
      </c>
      <c r="N1041">
        <v>2373</v>
      </c>
      <c r="O1041">
        <v>2373</v>
      </c>
      <c r="P1041">
        <v>2373</v>
      </c>
      <c r="Q1041">
        <v>2373</v>
      </c>
      <c r="R1041">
        <v>2373</v>
      </c>
      <c r="S1041">
        <v>2373</v>
      </c>
      <c r="T1041">
        <v>2373</v>
      </c>
      <c r="U1041">
        <v>2373</v>
      </c>
      <c r="V1041">
        <v>2373</v>
      </c>
      <c r="W1041">
        <v>2373</v>
      </c>
      <c r="X1041">
        <v>2373</v>
      </c>
      <c r="Y1041">
        <v>28478</v>
      </c>
      <c r="Z1041">
        <f t="shared" si="36"/>
        <v>0</v>
      </c>
      <c r="AA1041">
        <f t="shared" si="37"/>
        <v>21358.5</v>
      </c>
    </row>
    <row r="1042" spans="1:27" x14ac:dyDescent="0.35">
      <c r="A1042" t="s">
        <v>370</v>
      </c>
      <c r="B1042" t="s">
        <v>371</v>
      </c>
      <c r="C1042">
        <v>501253</v>
      </c>
      <c r="D1042" t="s">
        <v>379</v>
      </c>
      <c r="E1042" t="s">
        <v>7</v>
      </c>
      <c r="F1042" t="s">
        <v>105</v>
      </c>
      <c r="G1042">
        <v>2026</v>
      </c>
      <c r="H1042" t="s">
        <v>22</v>
      </c>
      <c r="I1042" t="s">
        <v>390</v>
      </c>
      <c r="J1042" t="s">
        <v>391</v>
      </c>
      <c r="K1042" t="s">
        <v>378</v>
      </c>
      <c r="L1042" t="s">
        <v>25</v>
      </c>
      <c r="M1042">
        <v>2402</v>
      </c>
      <c r="N1042">
        <v>2402</v>
      </c>
      <c r="O1042">
        <v>2402</v>
      </c>
      <c r="P1042">
        <v>2402</v>
      </c>
      <c r="Q1042">
        <v>2402</v>
      </c>
      <c r="R1042">
        <v>2402</v>
      </c>
      <c r="S1042">
        <v>2402</v>
      </c>
      <c r="T1042">
        <v>2402</v>
      </c>
      <c r="U1042">
        <v>2402</v>
      </c>
      <c r="V1042">
        <v>2402</v>
      </c>
      <c r="W1042">
        <v>2402</v>
      </c>
      <c r="X1042">
        <v>2402</v>
      </c>
      <c r="Y1042">
        <v>28822</v>
      </c>
      <c r="Z1042">
        <f t="shared" si="36"/>
        <v>0</v>
      </c>
      <c r="AA1042">
        <f t="shared" si="37"/>
        <v>21616.5</v>
      </c>
    </row>
    <row r="1043" spans="1:27" x14ac:dyDescent="0.35">
      <c r="A1043" t="s">
        <v>370</v>
      </c>
      <c r="B1043" t="s">
        <v>371</v>
      </c>
      <c r="C1043">
        <v>501253</v>
      </c>
      <c r="D1043" t="s">
        <v>379</v>
      </c>
      <c r="E1043" t="s">
        <v>7</v>
      </c>
      <c r="F1043" t="s">
        <v>105</v>
      </c>
      <c r="G1043">
        <v>2024</v>
      </c>
      <c r="H1043" t="s">
        <v>22</v>
      </c>
      <c r="I1043" t="s">
        <v>390</v>
      </c>
      <c r="J1043" t="s">
        <v>391</v>
      </c>
      <c r="K1043" t="s">
        <v>378</v>
      </c>
      <c r="L1043" t="s">
        <v>25</v>
      </c>
      <c r="M1043">
        <v>2430</v>
      </c>
      <c r="N1043">
        <v>2430</v>
      </c>
      <c r="O1043">
        <v>2430</v>
      </c>
      <c r="P1043">
        <v>2430</v>
      </c>
      <c r="Q1043">
        <v>2430</v>
      </c>
      <c r="R1043">
        <v>2430</v>
      </c>
      <c r="S1043">
        <v>2430</v>
      </c>
      <c r="T1043">
        <v>2430</v>
      </c>
      <c r="U1043">
        <v>2430</v>
      </c>
      <c r="V1043">
        <v>2430</v>
      </c>
      <c r="W1043">
        <v>2430</v>
      </c>
      <c r="X1043">
        <v>2430</v>
      </c>
      <c r="Y1043">
        <v>29158</v>
      </c>
      <c r="Z1043">
        <f t="shared" si="36"/>
        <v>0</v>
      </c>
      <c r="AA1043">
        <f t="shared" si="37"/>
        <v>21868.5</v>
      </c>
    </row>
    <row r="1044" spans="1:27" x14ac:dyDescent="0.35">
      <c r="A1044" t="s">
        <v>370</v>
      </c>
      <c r="B1044" t="s">
        <v>371</v>
      </c>
      <c r="C1044">
        <v>501253</v>
      </c>
      <c r="D1044" t="s">
        <v>379</v>
      </c>
      <c r="E1044" t="s">
        <v>7</v>
      </c>
      <c r="F1044" t="s">
        <v>105</v>
      </c>
      <c r="G1044">
        <v>2027</v>
      </c>
      <c r="H1044" t="s">
        <v>22</v>
      </c>
      <c r="I1044" t="s">
        <v>390</v>
      </c>
      <c r="J1044" t="s">
        <v>391</v>
      </c>
      <c r="K1044" t="s">
        <v>378</v>
      </c>
      <c r="L1044" t="s">
        <v>25</v>
      </c>
      <c r="M1044">
        <v>2431</v>
      </c>
      <c r="N1044">
        <v>2431</v>
      </c>
      <c r="O1044">
        <v>2431</v>
      </c>
      <c r="P1044">
        <v>2431</v>
      </c>
      <c r="Q1044">
        <v>2431</v>
      </c>
      <c r="R1044">
        <v>2431</v>
      </c>
      <c r="S1044">
        <v>2431</v>
      </c>
      <c r="T1044">
        <v>2431</v>
      </c>
      <c r="U1044">
        <v>2431</v>
      </c>
      <c r="V1044">
        <v>2431</v>
      </c>
      <c r="W1044">
        <v>2431</v>
      </c>
      <c r="X1044">
        <v>2431</v>
      </c>
      <c r="Y1044">
        <v>29166</v>
      </c>
      <c r="Z1044">
        <f t="shared" si="36"/>
        <v>0</v>
      </c>
      <c r="AA1044">
        <f t="shared" si="37"/>
        <v>21874.5</v>
      </c>
    </row>
    <row r="1045" spans="1:27" x14ac:dyDescent="0.35">
      <c r="A1045" t="s">
        <v>370</v>
      </c>
      <c r="B1045" t="s">
        <v>371</v>
      </c>
      <c r="C1045">
        <v>501253</v>
      </c>
      <c r="D1045" t="s">
        <v>379</v>
      </c>
      <c r="E1045" t="s">
        <v>7</v>
      </c>
      <c r="F1045" t="s">
        <v>105</v>
      </c>
      <c r="G1045">
        <v>2028</v>
      </c>
      <c r="H1045" t="s">
        <v>22</v>
      </c>
      <c r="I1045" t="s">
        <v>390</v>
      </c>
      <c r="J1045" t="s">
        <v>391</v>
      </c>
      <c r="K1045" t="s">
        <v>378</v>
      </c>
      <c r="L1045" t="s">
        <v>25</v>
      </c>
      <c r="M1045">
        <v>2459</v>
      </c>
      <c r="N1045">
        <v>2459</v>
      </c>
      <c r="O1045">
        <v>2459</v>
      </c>
      <c r="P1045">
        <v>2459</v>
      </c>
      <c r="Q1045">
        <v>2459</v>
      </c>
      <c r="R1045">
        <v>2459</v>
      </c>
      <c r="S1045">
        <v>2459</v>
      </c>
      <c r="T1045">
        <v>2459</v>
      </c>
      <c r="U1045">
        <v>2459</v>
      </c>
      <c r="V1045">
        <v>2459</v>
      </c>
      <c r="W1045">
        <v>2459</v>
      </c>
      <c r="X1045">
        <v>2459</v>
      </c>
      <c r="Y1045">
        <v>29510</v>
      </c>
      <c r="Z1045">
        <f t="shared" si="36"/>
        <v>0</v>
      </c>
      <c r="AA1045">
        <f t="shared" si="37"/>
        <v>22132.5</v>
      </c>
    </row>
    <row r="1046" spans="1:27" x14ac:dyDescent="0.35">
      <c r="A1046" t="s">
        <v>370</v>
      </c>
      <c r="B1046" t="s">
        <v>371</v>
      </c>
      <c r="C1046">
        <v>501253</v>
      </c>
      <c r="D1046" t="s">
        <v>379</v>
      </c>
      <c r="E1046" t="s">
        <v>7</v>
      </c>
      <c r="F1046" t="s">
        <v>105</v>
      </c>
      <c r="G1046">
        <v>2023</v>
      </c>
      <c r="H1046" t="s">
        <v>22</v>
      </c>
      <c r="I1046" t="s">
        <v>390</v>
      </c>
      <c r="J1046" t="s">
        <v>391</v>
      </c>
      <c r="K1046" t="s">
        <v>378</v>
      </c>
      <c r="L1046" t="s">
        <v>25</v>
      </c>
      <c r="M1046">
        <v>2477</v>
      </c>
      <c r="N1046">
        <v>2477</v>
      </c>
      <c r="O1046">
        <v>2477</v>
      </c>
      <c r="P1046">
        <v>2477</v>
      </c>
      <c r="Q1046">
        <v>2477</v>
      </c>
      <c r="R1046">
        <v>2477</v>
      </c>
      <c r="S1046">
        <v>2477</v>
      </c>
      <c r="T1046">
        <v>2477</v>
      </c>
      <c r="U1046">
        <v>2477</v>
      </c>
      <c r="V1046">
        <v>2477</v>
      </c>
      <c r="W1046">
        <v>2477</v>
      </c>
      <c r="X1046">
        <v>2477</v>
      </c>
      <c r="Y1046">
        <v>29720</v>
      </c>
      <c r="Z1046">
        <f t="shared" si="36"/>
        <v>0</v>
      </c>
      <c r="AA1046">
        <f t="shared" si="37"/>
        <v>22290</v>
      </c>
    </row>
    <row r="1047" spans="1:27" x14ac:dyDescent="0.35">
      <c r="A1047" t="s">
        <v>370</v>
      </c>
      <c r="B1047" t="s">
        <v>371</v>
      </c>
      <c r="C1047">
        <v>501253</v>
      </c>
      <c r="D1047" t="s">
        <v>379</v>
      </c>
      <c r="E1047" t="s">
        <v>7</v>
      </c>
      <c r="F1047" t="s">
        <v>105</v>
      </c>
      <c r="G1047">
        <v>2029</v>
      </c>
      <c r="H1047" t="s">
        <v>22</v>
      </c>
      <c r="I1047" t="s">
        <v>390</v>
      </c>
      <c r="J1047" t="s">
        <v>391</v>
      </c>
      <c r="K1047" t="s">
        <v>378</v>
      </c>
      <c r="L1047" t="s">
        <v>25</v>
      </c>
      <c r="M1047">
        <v>2488</v>
      </c>
      <c r="N1047">
        <v>2488</v>
      </c>
      <c r="O1047">
        <v>2488</v>
      </c>
      <c r="P1047">
        <v>2488</v>
      </c>
      <c r="Q1047">
        <v>2488</v>
      </c>
      <c r="R1047">
        <v>2488</v>
      </c>
      <c r="S1047">
        <v>2488</v>
      </c>
      <c r="T1047">
        <v>2488</v>
      </c>
      <c r="U1047">
        <v>2488</v>
      </c>
      <c r="V1047">
        <v>2488</v>
      </c>
      <c r="W1047">
        <v>2488</v>
      </c>
      <c r="X1047">
        <v>2488</v>
      </c>
      <c r="Y1047">
        <v>29852</v>
      </c>
      <c r="Z1047">
        <f t="shared" si="36"/>
        <v>0</v>
      </c>
      <c r="AA1047">
        <f t="shared" si="37"/>
        <v>22389</v>
      </c>
    </row>
    <row r="1048" spans="1:27" x14ac:dyDescent="0.35">
      <c r="A1048" t="s">
        <v>370</v>
      </c>
      <c r="B1048" t="s">
        <v>371</v>
      </c>
      <c r="C1048">
        <v>501253</v>
      </c>
      <c r="D1048" t="s">
        <v>379</v>
      </c>
      <c r="E1048" t="s">
        <v>7</v>
      </c>
      <c r="F1048" t="s">
        <v>105</v>
      </c>
      <c r="G1048">
        <v>2030</v>
      </c>
      <c r="H1048" t="s">
        <v>22</v>
      </c>
      <c r="I1048" t="s">
        <v>390</v>
      </c>
      <c r="J1048" t="s">
        <v>391</v>
      </c>
      <c r="K1048" t="s">
        <v>378</v>
      </c>
      <c r="L1048" t="s">
        <v>25</v>
      </c>
      <c r="M1048">
        <v>2516</v>
      </c>
      <c r="N1048">
        <v>2516</v>
      </c>
      <c r="O1048">
        <v>2516</v>
      </c>
      <c r="P1048">
        <v>2516</v>
      </c>
      <c r="Q1048">
        <v>2516</v>
      </c>
      <c r="R1048">
        <v>2516</v>
      </c>
      <c r="S1048">
        <v>2516</v>
      </c>
      <c r="T1048">
        <v>2516</v>
      </c>
      <c r="U1048">
        <v>2516</v>
      </c>
      <c r="V1048">
        <v>2516</v>
      </c>
      <c r="W1048">
        <v>2516</v>
      </c>
      <c r="X1048">
        <v>2516</v>
      </c>
      <c r="Y1048">
        <v>30197</v>
      </c>
      <c r="Z1048">
        <f t="shared" si="36"/>
        <v>0</v>
      </c>
      <c r="AA1048">
        <f t="shared" si="37"/>
        <v>22647.75</v>
      </c>
    </row>
    <row r="1049" spans="1:27" x14ac:dyDescent="0.35">
      <c r="A1049" t="s">
        <v>370</v>
      </c>
      <c r="B1049" t="s">
        <v>371</v>
      </c>
      <c r="C1049">
        <v>501253</v>
      </c>
      <c r="D1049" t="s">
        <v>379</v>
      </c>
      <c r="E1049" t="s">
        <v>7</v>
      </c>
      <c r="F1049" t="s">
        <v>105</v>
      </c>
      <c r="G1049">
        <v>2022</v>
      </c>
      <c r="H1049" t="s">
        <v>22</v>
      </c>
      <c r="I1049" t="s">
        <v>390</v>
      </c>
      <c r="J1049" t="s">
        <v>391</v>
      </c>
      <c r="K1049" t="s">
        <v>378</v>
      </c>
      <c r="L1049" t="s">
        <v>25</v>
      </c>
      <c r="M1049">
        <v>2522</v>
      </c>
      <c r="N1049">
        <v>2522</v>
      </c>
      <c r="O1049">
        <v>2522</v>
      </c>
      <c r="P1049">
        <v>2522</v>
      </c>
      <c r="Q1049">
        <v>2522</v>
      </c>
      <c r="R1049">
        <v>2522</v>
      </c>
      <c r="S1049">
        <v>2522</v>
      </c>
      <c r="T1049">
        <v>2522</v>
      </c>
      <c r="U1049">
        <v>2522</v>
      </c>
      <c r="V1049">
        <v>2522</v>
      </c>
      <c r="W1049">
        <v>2522</v>
      </c>
      <c r="X1049">
        <v>2522</v>
      </c>
      <c r="Y1049">
        <v>30267</v>
      </c>
      <c r="Z1049">
        <f t="shared" si="36"/>
        <v>0</v>
      </c>
      <c r="AA1049">
        <f t="shared" si="37"/>
        <v>22700.25</v>
      </c>
    </row>
    <row r="1050" spans="1:27" x14ac:dyDescent="0.35">
      <c r="A1050" t="s">
        <v>370</v>
      </c>
      <c r="B1050" t="s">
        <v>371</v>
      </c>
      <c r="C1050">
        <v>501253</v>
      </c>
      <c r="D1050" t="s">
        <v>379</v>
      </c>
      <c r="E1050" t="s">
        <v>7</v>
      </c>
      <c r="F1050" t="s">
        <v>105</v>
      </c>
      <c r="G1050">
        <v>2021</v>
      </c>
      <c r="H1050" t="s">
        <v>22</v>
      </c>
      <c r="I1050" t="s">
        <v>390</v>
      </c>
      <c r="J1050" t="s">
        <v>391</v>
      </c>
      <c r="K1050" t="s">
        <v>378</v>
      </c>
      <c r="L1050" t="s">
        <v>25</v>
      </c>
      <c r="M1050">
        <v>2552</v>
      </c>
      <c r="N1050">
        <v>2552</v>
      </c>
      <c r="O1050">
        <v>2552</v>
      </c>
      <c r="P1050">
        <v>2552</v>
      </c>
      <c r="Q1050">
        <v>2552</v>
      </c>
      <c r="R1050">
        <v>2552</v>
      </c>
      <c r="S1050">
        <v>2552</v>
      </c>
      <c r="T1050">
        <v>2552</v>
      </c>
      <c r="U1050">
        <v>2552</v>
      </c>
      <c r="V1050">
        <v>2552</v>
      </c>
      <c r="W1050">
        <v>2552</v>
      </c>
      <c r="X1050">
        <v>2552</v>
      </c>
      <c r="Y1050">
        <v>30629</v>
      </c>
      <c r="Z1050">
        <f t="shared" si="36"/>
        <v>0</v>
      </c>
      <c r="AA1050">
        <f t="shared" si="37"/>
        <v>22971.75</v>
      </c>
    </row>
    <row r="1051" spans="1:27" x14ac:dyDescent="0.35">
      <c r="A1051" t="s">
        <v>370</v>
      </c>
      <c r="B1051" t="s">
        <v>371</v>
      </c>
      <c r="C1051">
        <v>512107</v>
      </c>
      <c r="D1051" t="s">
        <v>372</v>
      </c>
      <c r="E1051" t="s">
        <v>7</v>
      </c>
      <c r="F1051" t="s">
        <v>366</v>
      </c>
      <c r="G1051">
        <v>2021</v>
      </c>
      <c r="H1051" t="s">
        <v>365</v>
      </c>
      <c r="I1051" t="s">
        <v>401</v>
      </c>
      <c r="J1051" t="s">
        <v>402</v>
      </c>
      <c r="K1051" t="s">
        <v>380</v>
      </c>
      <c r="L1051" t="s">
        <v>25</v>
      </c>
      <c r="M1051">
        <v>2735</v>
      </c>
      <c r="N1051">
        <v>2745</v>
      </c>
      <c r="O1051">
        <v>2995</v>
      </c>
      <c r="P1051">
        <v>2807</v>
      </c>
      <c r="Q1051">
        <v>2654</v>
      </c>
      <c r="R1051">
        <v>2770</v>
      </c>
      <c r="S1051">
        <v>2714</v>
      </c>
      <c r="T1051">
        <v>2954</v>
      </c>
      <c r="U1051">
        <v>2834</v>
      </c>
      <c r="V1051">
        <v>2813</v>
      </c>
      <c r="W1051">
        <v>2633</v>
      </c>
      <c r="X1051">
        <v>2554</v>
      </c>
      <c r="Y1051">
        <v>33207</v>
      </c>
      <c r="Z1051">
        <f t="shared" si="36"/>
        <v>10041.209334962999</v>
      </c>
      <c r="AA1051">
        <f t="shared" si="37"/>
        <v>14864.040665037001</v>
      </c>
    </row>
    <row r="1052" spans="1:27" x14ac:dyDescent="0.35">
      <c r="A1052" t="s">
        <v>370</v>
      </c>
      <c r="B1052" t="s">
        <v>371</v>
      </c>
      <c r="C1052">
        <v>512107</v>
      </c>
      <c r="D1052" t="s">
        <v>372</v>
      </c>
      <c r="E1052" t="s">
        <v>7</v>
      </c>
      <c r="F1052" t="s">
        <v>366</v>
      </c>
      <c r="G1052">
        <v>2022</v>
      </c>
      <c r="H1052" t="s">
        <v>365</v>
      </c>
      <c r="I1052" t="s">
        <v>401</v>
      </c>
      <c r="J1052" t="s">
        <v>402</v>
      </c>
      <c r="K1052" t="s">
        <v>380</v>
      </c>
      <c r="L1052" t="s">
        <v>25</v>
      </c>
      <c r="M1052">
        <v>2800</v>
      </c>
      <c r="N1052">
        <v>2810</v>
      </c>
      <c r="O1052">
        <v>3066</v>
      </c>
      <c r="P1052">
        <v>2751</v>
      </c>
      <c r="Q1052">
        <v>2828</v>
      </c>
      <c r="R1052">
        <v>2828</v>
      </c>
      <c r="S1052">
        <v>2649</v>
      </c>
      <c r="T1052">
        <v>3178</v>
      </c>
      <c r="U1052">
        <v>2937</v>
      </c>
      <c r="V1052">
        <v>2874</v>
      </c>
      <c r="W1052">
        <v>2729</v>
      </c>
      <c r="X1052">
        <v>2477</v>
      </c>
      <c r="Y1052">
        <v>33928</v>
      </c>
      <c r="Z1052">
        <f t="shared" si="36"/>
        <v>10259.226979752</v>
      </c>
      <c r="AA1052">
        <f t="shared" si="37"/>
        <v>15186.773020248</v>
      </c>
    </row>
    <row r="1053" spans="1:27" x14ac:dyDescent="0.35">
      <c r="A1053" t="s">
        <v>370</v>
      </c>
      <c r="B1053" t="s">
        <v>371</v>
      </c>
      <c r="C1053">
        <v>512107</v>
      </c>
      <c r="D1053" t="s">
        <v>372</v>
      </c>
      <c r="E1053" t="s">
        <v>7</v>
      </c>
      <c r="F1053" t="s">
        <v>366</v>
      </c>
      <c r="G1053">
        <v>2023</v>
      </c>
      <c r="H1053" t="s">
        <v>365</v>
      </c>
      <c r="I1053" t="s">
        <v>401</v>
      </c>
      <c r="J1053" t="s">
        <v>402</v>
      </c>
      <c r="K1053" t="s">
        <v>380</v>
      </c>
      <c r="L1053" t="s">
        <v>25</v>
      </c>
      <c r="M1053">
        <v>3039</v>
      </c>
      <c r="N1053">
        <v>2888</v>
      </c>
      <c r="O1053">
        <v>3149</v>
      </c>
      <c r="P1053">
        <v>2659</v>
      </c>
      <c r="Q1053">
        <v>3059</v>
      </c>
      <c r="R1053">
        <v>2935</v>
      </c>
      <c r="S1053">
        <v>2707</v>
      </c>
      <c r="T1053">
        <v>3258</v>
      </c>
      <c r="U1053">
        <v>2809</v>
      </c>
      <c r="V1053">
        <v>3106</v>
      </c>
      <c r="W1053">
        <v>2795</v>
      </c>
      <c r="X1053">
        <v>2357</v>
      </c>
      <c r="Y1053">
        <v>34760</v>
      </c>
      <c r="Z1053">
        <f t="shared" si="36"/>
        <v>10510.80906084</v>
      </c>
      <c r="AA1053">
        <f t="shared" si="37"/>
        <v>15559.19093916</v>
      </c>
    </row>
    <row r="1054" spans="1:27" x14ac:dyDescent="0.35">
      <c r="A1054" t="s">
        <v>370</v>
      </c>
      <c r="B1054" t="s">
        <v>371</v>
      </c>
      <c r="C1054">
        <v>512107</v>
      </c>
      <c r="D1054" t="s">
        <v>372</v>
      </c>
      <c r="E1054" t="s">
        <v>7</v>
      </c>
      <c r="F1054" t="s">
        <v>366</v>
      </c>
      <c r="G1054">
        <v>2024</v>
      </c>
      <c r="H1054" t="s">
        <v>365</v>
      </c>
      <c r="I1054" t="s">
        <v>401</v>
      </c>
      <c r="J1054" t="s">
        <v>402</v>
      </c>
      <c r="K1054" t="s">
        <v>380</v>
      </c>
      <c r="L1054" t="s">
        <v>25</v>
      </c>
      <c r="M1054">
        <v>3283</v>
      </c>
      <c r="N1054">
        <v>3123</v>
      </c>
      <c r="O1054">
        <v>2933</v>
      </c>
      <c r="P1054">
        <v>3055</v>
      </c>
      <c r="Q1054">
        <v>3175</v>
      </c>
      <c r="R1054">
        <v>2667</v>
      </c>
      <c r="S1054">
        <v>3103</v>
      </c>
      <c r="T1054">
        <v>3212</v>
      </c>
      <c r="U1054">
        <v>2916</v>
      </c>
      <c r="V1054">
        <v>3348</v>
      </c>
      <c r="W1054">
        <v>2692</v>
      </c>
      <c r="X1054">
        <v>2571</v>
      </c>
      <c r="Y1054">
        <v>36077</v>
      </c>
      <c r="Z1054">
        <f t="shared" si="36"/>
        <v>10909.046561793</v>
      </c>
      <c r="AA1054">
        <f t="shared" si="37"/>
        <v>16148.703438207</v>
      </c>
    </row>
    <row r="1055" spans="1:27" x14ac:dyDescent="0.35">
      <c r="A1055" t="s">
        <v>370</v>
      </c>
      <c r="B1055" t="s">
        <v>371</v>
      </c>
      <c r="C1055">
        <v>512107</v>
      </c>
      <c r="D1055" t="s">
        <v>372</v>
      </c>
      <c r="E1055" t="s">
        <v>7</v>
      </c>
      <c r="F1055" t="s">
        <v>366</v>
      </c>
      <c r="G1055">
        <v>2025</v>
      </c>
      <c r="H1055" t="s">
        <v>365</v>
      </c>
      <c r="I1055" t="s">
        <v>401</v>
      </c>
      <c r="J1055" t="s">
        <v>402</v>
      </c>
      <c r="K1055" t="s">
        <v>380</v>
      </c>
      <c r="L1055" t="s">
        <v>25</v>
      </c>
      <c r="M1055">
        <v>3363</v>
      </c>
      <c r="N1055">
        <v>3027</v>
      </c>
      <c r="O1055">
        <v>3003</v>
      </c>
      <c r="P1055">
        <v>3125</v>
      </c>
      <c r="Q1055">
        <v>3073</v>
      </c>
      <c r="R1055">
        <v>2896</v>
      </c>
      <c r="S1055">
        <v>3168</v>
      </c>
      <c r="T1055">
        <v>3286</v>
      </c>
      <c r="U1055">
        <v>3155</v>
      </c>
      <c r="V1055">
        <v>3424</v>
      </c>
      <c r="W1055">
        <v>2577</v>
      </c>
      <c r="X1055">
        <v>2788</v>
      </c>
      <c r="Y1055">
        <v>36883</v>
      </c>
      <c r="Z1055">
        <f t="shared" si="36"/>
        <v>11152.766702846999</v>
      </c>
      <c r="AA1055">
        <f t="shared" si="37"/>
        <v>16509.483297153001</v>
      </c>
    </row>
    <row r="1056" spans="1:27" x14ac:dyDescent="0.35">
      <c r="A1056" t="s">
        <v>370</v>
      </c>
      <c r="B1056" t="s">
        <v>371</v>
      </c>
      <c r="C1056">
        <v>512107</v>
      </c>
      <c r="D1056" t="s">
        <v>372</v>
      </c>
      <c r="E1056" t="s">
        <v>7</v>
      </c>
      <c r="F1056" t="s">
        <v>366</v>
      </c>
      <c r="G1056">
        <v>2026</v>
      </c>
      <c r="H1056" t="s">
        <v>365</v>
      </c>
      <c r="I1056" t="s">
        <v>401</v>
      </c>
      <c r="J1056" t="s">
        <v>402</v>
      </c>
      <c r="K1056" t="s">
        <v>380</v>
      </c>
      <c r="L1056" t="s">
        <v>25</v>
      </c>
      <c r="M1056">
        <v>3463</v>
      </c>
      <c r="N1056">
        <v>3118</v>
      </c>
      <c r="O1056">
        <v>3093</v>
      </c>
      <c r="P1056">
        <v>3218</v>
      </c>
      <c r="Q1056">
        <v>3165</v>
      </c>
      <c r="R1056">
        <v>2983</v>
      </c>
      <c r="S1056">
        <v>3263</v>
      </c>
      <c r="T1056">
        <v>3384</v>
      </c>
      <c r="U1056">
        <v>3249</v>
      </c>
      <c r="V1056">
        <v>3527</v>
      </c>
      <c r="W1056">
        <v>2654</v>
      </c>
      <c r="X1056">
        <v>2871</v>
      </c>
      <c r="Y1056">
        <v>37989</v>
      </c>
      <c r="Z1056">
        <f t="shared" si="36"/>
        <v>11487.201536601</v>
      </c>
      <c r="AA1056">
        <f t="shared" si="37"/>
        <v>17004.548463399002</v>
      </c>
    </row>
    <row r="1057" spans="1:27" x14ac:dyDescent="0.35">
      <c r="A1057" t="s">
        <v>370</v>
      </c>
      <c r="B1057" t="s">
        <v>371</v>
      </c>
      <c r="C1057">
        <v>512107</v>
      </c>
      <c r="D1057" t="s">
        <v>372</v>
      </c>
      <c r="E1057" t="s">
        <v>7</v>
      </c>
      <c r="F1057" t="s">
        <v>366</v>
      </c>
      <c r="G1057">
        <v>2027</v>
      </c>
      <c r="H1057" t="s">
        <v>365</v>
      </c>
      <c r="I1057" t="s">
        <v>401</v>
      </c>
      <c r="J1057" t="s">
        <v>402</v>
      </c>
      <c r="K1057" t="s">
        <v>380</v>
      </c>
      <c r="L1057" t="s">
        <v>25</v>
      </c>
      <c r="M1057">
        <v>3567</v>
      </c>
      <c r="N1057">
        <v>3211</v>
      </c>
      <c r="O1057">
        <v>3185</v>
      </c>
      <c r="P1057">
        <v>3315</v>
      </c>
      <c r="Q1057">
        <v>3260</v>
      </c>
      <c r="R1057">
        <v>3072</v>
      </c>
      <c r="S1057">
        <v>3361</v>
      </c>
      <c r="T1057">
        <v>3486</v>
      </c>
      <c r="U1057">
        <v>3347</v>
      </c>
      <c r="V1057">
        <v>3633</v>
      </c>
      <c r="W1057">
        <v>2734</v>
      </c>
      <c r="X1057">
        <v>2957</v>
      </c>
      <c r="Y1057">
        <v>39129</v>
      </c>
      <c r="Z1057">
        <f t="shared" si="36"/>
        <v>11831.917368860999</v>
      </c>
      <c r="AA1057">
        <f t="shared" si="37"/>
        <v>17514.832631139001</v>
      </c>
    </row>
    <row r="1058" spans="1:27" x14ac:dyDescent="0.35">
      <c r="A1058" t="s">
        <v>370</v>
      </c>
      <c r="B1058" t="s">
        <v>371</v>
      </c>
      <c r="C1058">
        <v>512107</v>
      </c>
      <c r="D1058" t="s">
        <v>372</v>
      </c>
      <c r="E1058" t="s">
        <v>7</v>
      </c>
      <c r="F1058" t="s">
        <v>366</v>
      </c>
      <c r="G1058">
        <v>2028</v>
      </c>
      <c r="H1058" t="s">
        <v>365</v>
      </c>
      <c r="I1058" t="s">
        <v>401</v>
      </c>
      <c r="J1058" t="s">
        <v>402</v>
      </c>
      <c r="K1058" t="s">
        <v>380</v>
      </c>
      <c r="L1058" t="s">
        <v>25</v>
      </c>
      <c r="M1058">
        <v>3674</v>
      </c>
      <c r="N1058">
        <v>3307</v>
      </c>
      <c r="O1058">
        <v>3281</v>
      </c>
      <c r="P1058">
        <v>3414</v>
      </c>
      <c r="Q1058">
        <v>3358</v>
      </c>
      <c r="R1058">
        <v>3164</v>
      </c>
      <c r="S1058">
        <v>3462</v>
      </c>
      <c r="T1058">
        <v>3590</v>
      </c>
      <c r="U1058">
        <v>3447</v>
      </c>
      <c r="V1058">
        <v>3742</v>
      </c>
      <c r="W1058">
        <v>2816</v>
      </c>
      <c r="X1058">
        <v>3046</v>
      </c>
      <c r="Y1058">
        <v>40302</v>
      </c>
      <c r="Z1058">
        <f t="shared" si="36"/>
        <v>12186.611817318</v>
      </c>
      <c r="AA1058">
        <f t="shared" si="37"/>
        <v>18039.888182682</v>
      </c>
    </row>
    <row r="1059" spans="1:27" x14ac:dyDescent="0.35">
      <c r="A1059" t="s">
        <v>370</v>
      </c>
      <c r="B1059" t="s">
        <v>371</v>
      </c>
      <c r="C1059">
        <v>512107</v>
      </c>
      <c r="D1059" t="s">
        <v>372</v>
      </c>
      <c r="E1059" t="s">
        <v>7</v>
      </c>
      <c r="F1059" t="s">
        <v>366</v>
      </c>
      <c r="G1059">
        <v>2029</v>
      </c>
      <c r="H1059" t="s">
        <v>365</v>
      </c>
      <c r="I1059" t="s">
        <v>401</v>
      </c>
      <c r="J1059" t="s">
        <v>402</v>
      </c>
      <c r="K1059" t="s">
        <v>380</v>
      </c>
      <c r="L1059" t="s">
        <v>25</v>
      </c>
      <c r="M1059">
        <v>3785</v>
      </c>
      <c r="N1059">
        <v>3407</v>
      </c>
      <c r="O1059">
        <v>3379</v>
      </c>
      <c r="P1059">
        <v>3517</v>
      </c>
      <c r="Q1059">
        <v>3459</v>
      </c>
      <c r="R1059">
        <v>3259</v>
      </c>
      <c r="S1059">
        <v>3566</v>
      </c>
      <c r="T1059">
        <v>3698</v>
      </c>
      <c r="U1059">
        <v>3551</v>
      </c>
      <c r="V1059">
        <v>3854</v>
      </c>
      <c r="W1059">
        <v>2900</v>
      </c>
      <c r="X1059">
        <v>3137</v>
      </c>
      <c r="Y1059">
        <v>41512</v>
      </c>
      <c r="Z1059">
        <f t="shared" si="36"/>
        <v>12552.494411207999</v>
      </c>
      <c r="AA1059">
        <f t="shared" si="37"/>
        <v>18581.505588791999</v>
      </c>
    </row>
    <row r="1060" spans="1:27" x14ac:dyDescent="0.35">
      <c r="A1060" t="s">
        <v>370</v>
      </c>
      <c r="B1060" t="s">
        <v>371</v>
      </c>
      <c r="C1060">
        <v>502013</v>
      </c>
      <c r="D1060" t="s">
        <v>376</v>
      </c>
      <c r="E1060" t="s">
        <v>7</v>
      </c>
      <c r="F1060" t="s">
        <v>21</v>
      </c>
      <c r="G1060">
        <v>2022</v>
      </c>
      <c r="H1060" t="s">
        <v>365</v>
      </c>
      <c r="I1060" t="s">
        <v>373</v>
      </c>
      <c r="J1060" t="s">
        <v>374</v>
      </c>
      <c r="K1060" t="s">
        <v>375</v>
      </c>
      <c r="L1060" t="s">
        <v>25</v>
      </c>
      <c r="M1060">
        <v>3834</v>
      </c>
      <c r="N1060">
        <v>3834</v>
      </c>
      <c r="O1060">
        <v>3834</v>
      </c>
      <c r="P1060">
        <v>3834</v>
      </c>
      <c r="Q1060">
        <v>3834</v>
      </c>
      <c r="R1060">
        <v>3834</v>
      </c>
      <c r="S1060">
        <v>3834</v>
      </c>
      <c r="T1060">
        <v>3834</v>
      </c>
      <c r="U1060">
        <v>3834</v>
      </c>
      <c r="V1060">
        <v>3834</v>
      </c>
      <c r="W1060">
        <v>3834</v>
      </c>
      <c r="X1060">
        <v>3834</v>
      </c>
      <c r="Y1060">
        <v>46004</v>
      </c>
      <c r="Z1060">
        <f t="shared" si="36"/>
        <v>34503</v>
      </c>
      <c r="AA1060">
        <f t="shared" si="37"/>
        <v>0</v>
      </c>
    </row>
    <row r="1061" spans="1:27" x14ac:dyDescent="0.35">
      <c r="A1061" t="s">
        <v>370</v>
      </c>
      <c r="B1061" t="s">
        <v>371</v>
      </c>
      <c r="C1061">
        <v>512107</v>
      </c>
      <c r="D1061" t="s">
        <v>372</v>
      </c>
      <c r="E1061" t="s">
        <v>7</v>
      </c>
      <c r="F1061" t="s">
        <v>366</v>
      </c>
      <c r="G1061">
        <v>2030</v>
      </c>
      <c r="H1061" t="s">
        <v>365</v>
      </c>
      <c r="I1061" t="s">
        <v>401</v>
      </c>
      <c r="J1061" t="s">
        <v>402</v>
      </c>
      <c r="K1061" t="s">
        <v>380</v>
      </c>
      <c r="L1061" t="s">
        <v>25</v>
      </c>
      <c r="M1061">
        <v>3898</v>
      </c>
      <c r="N1061">
        <v>3509</v>
      </c>
      <c r="O1061">
        <v>3481</v>
      </c>
      <c r="P1061">
        <v>3622</v>
      </c>
      <c r="Q1061">
        <v>3563</v>
      </c>
      <c r="R1061">
        <v>3357</v>
      </c>
      <c r="S1061">
        <v>3673</v>
      </c>
      <c r="T1061">
        <v>3809</v>
      </c>
      <c r="U1061">
        <v>3657</v>
      </c>
      <c r="V1061">
        <v>3970</v>
      </c>
      <c r="W1061">
        <v>2988</v>
      </c>
      <c r="X1061">
        <v>3232</v>
      </c>
      <c r="Y1061">
        <v>42758</v>
      </c>
      <c r="Z1061">
        <f t="shared" si="36"/>
        <v>12929.262768221999</v>
      </c>
      <c r="AA1061">
        <f t="shared" si="37"/>
        <v>19139.237231777999</v>
      </c>
    </row>
    <row r="1062" spans="1:27" x14ac:dyDescent="0.35">
      <c r="A1062" t="s">
        <v>370</v>
      </c>
      <c r="B1062" t="s">
        <v>371</v>
      </c>
      <c r="C1062">
        <v>502013</v>
      </c>
      <c r="D1062" t="s">
        <v>376</v>
      </c>
      <c r="E1062" t="s">
        <v>7</v>
      </c>
      <c r="F1062" t="s">
        <v>21</v>
      </c>
      <c r="G1062">
        <v>2023</v>
      </c>
      <c r="H1062" t="s">
        <v>365</v>
      </c>
      <c r="I1062" t="s">
        <v>373</v>
      </c>
      <c r="J1062" t="s">
        <v>374</v>
      </c>
      <c r="K1062" t="s">
        <v>375</v>
      </c>
      <c r="L1062" t="s">
        <v>25</v>
      </c>
      <c r="M1062">
        <v>3949</v>
      </c>
      <c r="N1062">
        <v>3949</v>
      </c>
      <c r="O1062">
        <v>3949</v>
      </c>
      <c r="P1062">
        <v>3949</v>
      </c>
      <c r="Q1062">
        <v>3949</v>
      </c>
      <c r="R1062">
        <v>3949</v>
      </c>
      <c r="S1062">
        <v>3949</v>
      </c>
      <c r="T1062">
        <v>3949</v>
      </c>
      <c r="U1062">
        <v>3949</v>
      </c>
      <c r="V1062">
        <v>3949</v>
      </c>
      <c r="W1062">
        <v>3949</v>
      </c>
      <c r="X1062">
        <v>3949</v>
      </c>
      <c r="Y1062">
        <v>47388</v>
      </c>
      <c r="Z1062">
        <f t="shared" si="36"/>
        <v>35541</v>
      </c>
      <c r="AA1062">
        <f t="shared" si="37"/>
        <v>0</v>
      </c>
    </row>
    <row r="1063" spans="1:27" x14ac:dyDescent="0.35">
      <c r="A1063" t="s">
        <v>370</v>
      </c>
      <c r="B1063" t="s">
        <v>371</v>
      </c>
      <c r="C1063">
        <v>502013</v>
      </c>
      <c r="D1063" t="s">
        <v>376</v>
      </c>
      <c r="E1063" t="s">
        <v>7</v>
      </c>
      <c r="F1063" t="s">
        <v>21</v>
      </c>
      <c r="G1063">
        <v>2024</v>
      </c>
      <c r="H1063" t="s">
        <v>365</v>
      </c>
      <c r="I1063" t="s">
        <v>373</v>
      </c>
      <c r="J1063" t="s">
        <v>374</v>
      </c>
      <c r="K1063" t="s">
        <v>375</v>
      </c>
      <c r="L1063" t="s">
        <v>25</v>
      </c>
      <c r="M1063">
        <v>4104</v>
      </c>
      <c r="N1063">
        <v>4104</v>
      </c>
      <c r="O1063">
        <v>4104</v>
      </c>
      <c r="P1063">
        <v>4103</v>
      </c>
      <c r="Q1063">
        <v>4103</v>
      </c>
      <c r="R1063">
        <v>4103</v>
      </c>
      <c r="S1063">
        <v>4103</v>
      </c>
      <c r="T1063">
        <v>4103</v>
      </c>
      <c r="U1063">
        <v>4103</v>
      </c>
      <c r="V1063">
        <v>4103</v>
      </c>
      <c r="W1063">
        <v>4104</v>
      </c>
      <c r="X1063">
        <v>4104</v>
      </c>
      <c r="Y1063">
        <v>49243</v>
      </c>
      <c r="Z1063">
        <f t="shared" si="36"/>
        <v>36932.25</v>
      </c>
      <c r="AA1063">
        <f t="shared" si="37"/>
        <v>0</v>
      </c>
    </row>
    <row r="1064" spans="1:27" x14ac:dyDescent="0.35">
      <c r="A1064" t="s">
        <v>370</v>
      </c>
      <c r="B1064" t="s">
        <v>371</v>
      </c>
      <c r="C1064">
        <v>502013</v>
      </c>
      <c r="D1064" t="s">
        <v>376</v>
      </c>
      <c r="E1064" t="s">
        <v>7</v>
      </c>
      <c r="F1064" t="s">
        <v>21</v>
      </c>
      <c r="G1064">
        <v>2025</v>
      </c>
      <c r="H1064" t="s">
        <v>365</v>
      </c>
      <c r="I1064" t="s">
        <v>373</v>
      </c>
      <c r="J1064" t="s">
        <v>374</v>
      </c>
      <c r="K1064" t="s">
        <v>375</v>
      </c>
      <c r="L1064" t="s">
        <v>25</v>
      </c>
      <c r="M1064">
        <v>4208</v>
      </c>
      <c r="N1064">
        <v>4208</v>
      </c>
      <c r="O1064">
        <v>4208</v>
      </c>
      <c r="P1064">
        <v>4208</v>
      </c>
      <c r="Q1064">
        <v>4208</v>
      </c>
      <c r="R1064">
        <v>4208</v>
      </c>
      <c r="S1064">
        <v>4208</v>
      </c>
      <c r="T1064">
        <v>4208</v>
      </c>
      <c r="U1064">
        <v>4208</v>
      </c>
      <c r="V1064">
        <v>4208</v>
      </c>
      <c r="W1064">
        <v>4208</v>
      </c>
      <c r="X1064">
        <v>4210</v>
      </c>
      <c r="Y1064">
        <v>50500</v>
      </c>
      <c r="Z1064">
        <f t="shared" si="36"/>
        <v>37875</v>
      </c>
      <c r="AA1064">
        <f t="shared" si="37"/>
        <v>0</v>
      </c>
    </row>
    <row r="1065" spans="1:27" x14ac:dyDescent="0.35">
      <c r="A1065" t="s">
        <v>370</v>
      </c>
      <c r="B1065" t="s">
        <v>371</v>
      </c>
      <c r="C1065">
        <v>502013</v>
      </c>
      <c r="D1065" t="s">
        <v>376</v>
      </c>
      <c r="E1065" t="s">
        <v>7</v>
      </c>
      <c r="F1065" t="s">
        <v>21</v>
      </c>
      <c r="G1065">
        <v>2026</v>
      </c>
      <c r="H1065" t="s">
        <v>365</v>
      </c>
      <c r="I1065" t="s">
        <v>373</v>
      </c>
      <c r="J1065" t="s">
        <v>374</v>
      </c>
      <c r="K1065" t="s">
        <v>375</v>
      </c>
      <c r="L1065" t="s">
        <v>25</v>
      </c>
      <c r="M1065">
        <v>4334</v>
      </c>
      <c r="N1065">
        <v>4334</v>
      </c>
      <c r="O1065">
        <v>4334</v>
      </c>
      <c r="P1065">
        <v>4334</v>
      </c>
      <c r="Q1065">
        <v>4334</v>
      </c>
      <c r="R1065">
        <v>4334</v>
      </c>
      <c r="S1065">
        <v>4334</v>
      </c>
      <c r="T1065">
        <v>4334</v>
      </c>
      <c r="U1065">
        <v>4334</v>
      </c>
      <c r="V1065">
        <v>4334</v>
      </c>
      <c r="W1065">
        <v>4334</v>
      </c>
      <c r="X1065">
        <v>4336</v>
      </c>
      <c r="Y1065">
        <v>52015</v>
      </c>
      <c r="Z1065">
        <f t="shared" si="36"/>
        <v>39011.25</v>
      </c>
      <c r="AA1065">
        <f t="shared" si="37"/>
        <v>0</v>
      </c>
    </row>
    <row r="1066" spans="1:27" x14ac:dyDescent="0.35">
      <c r="A1066" t="s">
        <v>370</v>
      </c>
      <c r="B1066" t="s">
        <v>371</v>
      </c>
      <c r="C1066">
        <v>502013</v>
      </c>
      <c r="D1066" t="s">
        <v>376</v>
      </c>
      <c r="E1066" t="s">
        <v>7</v>
      </c>
      <c r="F1066" t="s">
        <v>21</v>
      </c>
      <c r="G1066">
        <v>2027</v>
      </c>
      <c r="H1066" t="s">
        <v>365</v>
      </c>
      <c r="I1066" t="s">
        <v>373</v>
      </c>
      <c r="J1066" t="s">
        <v>374</v>
      </c>
      <c r="K1066" t="s">
        <v>375</v>
      </c>
      <c r="L1066" t="s">
        <v>25</v>
      </c>
      <c r="M1066">
        <v>4464</v>
      </c>
      <c r="N1066">
        <v>4464</v>
      </c>
      <c r="O1066">
        <v>4464</v>
      </c>
      <c r="P1066">
        <v>4464</v>
      </c>
      <c r="Q1066">
        <v>4464</v>
      </c>
      <c r="R1066">
        <v>4464</v>
      </c>
      <c r="S1066">
        <v>4464</v>
      </c>
      <c r="T1066">
        <v>4464</v>
      </c>
      <c r="U1066">
        <v>4464</v>
      </c>
      <c r="V1066">
        <v>4464</v>
      </c>
      <c r="W1066">
        <v>4464</v>
      </c>
      <c r="X1066">
        <v>4467</v>
      </c>
      <c r="Y1066">
        <v>53575</v>
      </c>
      <c r="Z1066">
        <f t="shared" si="36"/>
        <v>40181.25</v>
      </c>
      <c r="AA1066">
        <f t="shared" si="37"/>
        <v>0</v>
      </c>
    </row>
    <row r="1067" spans="1:27" x14ac:dyDescent="0.35">
      <c r="A1067" t="s">
        <v>370</v>
      </c>
      <c r="B1067" t="s">
        <v>371</v>
      </c>
      <c r="C1067">
        <v>502013</v>
      </c>
      <c r="D1067" t="s">
        <v>376</v>
      </c>
      <c r="E1067" t="s">
        <v>7</v>
      </c>
      <c r="F1067" t="s">
        <v>105</v>
      </c>
      <c r="G1067">
        <v>2022</v>
      </c>
      <c r="H1067" t="s">
        <v>365</v>
      </c>
      <c r="I1067" t="s">
        <v>383</v>
      </c>
      <c r="J1067" t="s">
        <v>384</v>
      </c>
      <c r="K1067" t="s">
        <v>378</v>
      </c>
      <c r="L1067" t="s">
        <v>25</v>
      </c>
      <c r="M1067">
        <v>4598</v>
      </c>
      <c r="N1067">
        <v>4598</v>
      </c>
      <c r="O1067">
        <v>4598</v>
      </c>
      <c r="P1067">
        <v>4598</v>
      </c>
      <c r="Q1067">
        <v>4598</v>
      </c>
      <c r="R1067">
        <v>4598</v>
      </c>
      <c r="S1067">
        <v>4598</v>
      </c>
      <c r="T1067">
        <v>4598</v>
      </c>
      <c r="U1067">
        <v>4598</v>
      </c>
      <c r="V1067">
        <v>4598</v>
      </c>
      <c r="W1067">
        <v>4598</v>
      </c>
      <c r="X1067">
        <v>4598</v>
      </c>
      <c r="Y1067">
        <v>55178</v>
      </c>
      <c r="Z1067">
        <f t="shared" si="36"/>
        <v>0</v>
      </c>
      <c r="AA1067">
        <f t="shared" si="37"/>
        <v>41383.5</v>
      </c>
    </row>
    <row r="1068" spans="1:27" x14ac:dyDescent="0.35">
      <c r="A1068" t="s">
        <v>370</v>
      </c>
      <c r="B1068" t="s">
        <v>371</v>
      </c>
      <c r="C1068">
        <v>502013</v>
      </c>
      <c r="D1068" t="s">
        <v>376</v>
      </c>
      <c r="E1068" t="s">
        <v>7</v>
      </c>
      <c r="F1068" t="s">
        <v>21</v>
      </c>
      <c r="G1068">
        <v>2028</v>
      </c>
      <c r="H1068" t="s">
        <v>365</v>
      </c>
      <c r="I1068" t="s">
        <v>373</v>
      </c>
      <c r="J1068" t="s">
        <v>374</v>
      </c>
      <c r="K1068" t="s">
        <v>375</v>
      </c>
      <c r="L1068" t="s">
        <v>25</v>
      </c>
      <c r="M1068">
        <v>4598</v>
      </c>
      <c r="N1068">
        <v>4598</v>
      </c>
      <c r="O1068">
        <v>4598</v>
      </c>
      <c r="P1068">
        <v>4598</v>
      </c>
      <c r="Q1068">
        <v>4598</v>
      </c>
      <c r="R1068">
        <v>4598</v>
      </c>
      <c r="S1068">
        <v>4598</v>
      </c>
      <c r="T1068">
        <v>4598</v>
      </c>
      <c r="U1068">
        <v>4598</v>
      </c>
      <c r="V1068">
        <v>4598</v>
      </c>
      <c r="W1068">
        <v>4598</v>
      </c>
      <c r="X1068">
        <v>4600</v>
      </c>
      <c r="Y1068">
        <v>55181</v>
      </c>
      <c r="Z1068">
        <f t="shared" si="36"/>
        <v>41385.75</v>
      </c>
      <c r="AA1068">
        <f t="shared" si="37"/>
        <v>0</v>
      </c>
    </row>
    <row r="1069" spans="1:27" x14ac:dyDescent="0.35">
      <c r="A1069" t="s">
        <v>370</v>
      </c>
      <c r="B1069" t="s">
        <v>371</v>
      </c>
      <c r="C1069">
        <v>502013</v>
      </c>
      <c r="D1069" t="s">
        <v>376</v>
      </c>
      <c r="E1069" t="s">
        <v>7</v>
      </c>
      <c r="F1069" t="s">
        <v>21</v>
      </c>
      <c r="G1069">
        <v>2029</v>
      </c>
      <c r="H1069" t="s">
        <v>365</v>
      </c>
      <c r="I1069" t="s">
        <v>373</v>
      </c>
      <c r="J1069" t="s">
        <v>374</v>
      </c>
      <c r="K1069" t="s">
        <v>375</v>
      </c>
      <c r="L1069" t="s">
        <v>25</v>
      </c>
      <c r="M1069">
        <v>4736</v>
      </c>
      <c r="N1069">
        <v>4736</v>
      </c>
      <c r="O1069">
        <v>4736</v>
      </c>
      <c r="P1069">
        <v>4736</v>
      </c>
      <c r="Q1069">
        <v>4736</v>
      </c>
      <c r="R1069">
        <v>4736</v>
      </c>
      <c r="S1069">
        <v>4736</v>
      </c>
      <c r="T1069">
        <v>4736</v>
      </c>
      <c r="U1069">
        <v>4736</v>
      </c>
      <c r="V1069">
        <v>4736</v>
      </c>
      <c r="W1069">
        <v>4736</v>
      </c>
      <c r="X1069">
        <v>4739</v>
      </c>
      <c r="Y1069">
        <v>56838</v>
      </c>
      <c r="Z1069">
        <f t="shared" si="36"/>
        <v>42628.5</v>
      </c>
      <c r="AA1069">
        <f t="shared" si="37"/>
        <v>0</v>
      </c>
    </row>
    <row r="1070" spans="1:27" x14ac:dyDescent="0.35">
      <c r="A1070" t="s">
        <v>370</v>
      </c>
      <c r="B1070" t="s">
        <v>371</v>
      </c>
      <c r="C1070">
        <v>502013</v>
      </c>
      <c r="D1070" t="s">
        <v>376</v>
      </c>
      <c r="E1070" t="s">
        <v>7</v>
      </c>
      <c r="F1070" t="s">
        <v>105</v>
      </c>
      <c r="G1070">
        <v>2023</v>
      </c>
      <c r="H1070" t="s">
        <v>365</v>
      </c>
      <c r="I1070" t="s">
        <v>383</v>
      </c>
      <c r="J1070" t="s">
        <v>384</v>
      </c>
      <c r="K1070" t="s">
        <v>378</v>
      </c>
      <c r="L1070" t="s">
        <v>25</v>
      </c>
      <c r="M1070">
        <v>4737</v>
      </c>
      <c r="N1070">
        <v>4737</v>
      </c>
      <c r="O1070">
        <v>4737</v>
      </c>
      <c r="P1070">
        <v>4737</v>
      </c>
      <c r="Q1070">
        <v>4737</v>
      </c>
      <c r="R1070">
        <v>4737</v>
      </c>
      <c r="S1070">
        <v>4737</v>
      </c>
      <c r="T1070">
        <v>4737</v>
      </c>
      <c r="U1070">
        <v>4737</v>
      </c>
      <c r="V1070">
        <v>4737</v>
      </c>
      <c r="W1070">
        <v>4737</v>
      </c>
      <c r="X1070">
        <v>4737</v>
      </c>
      <c r="Y1070">
        <v>56839</v>
      </c>
      <c r="Z1070">
        <f t="shared" si="36"/>
        <v>0</v>
      </c>
      <c r="AA1070">
        <f t="shared" si="37"/>
        <v>42629.25</v>
      </c>
    </row>
    <row r="1071" spans="1:27" x14ac:dyDescent="0.35">
      <c r="A1071" t="s">
        <v>370</v>
      </c>
      <c r="B1071" t="s">
        <v>371</v>
      </c>
      <c r="C1071">
        <v>502013</v>
      </c>
      <c r="D1071" t="s">
        <v>376</v>
      </c>
      <c r="E1071" t="s">
        <v>7</v>
      </c>
      <c r="F1071" t="s">
        <v>21</v>
      </c>
      <c r="G1071">
        <v>2030</v>
      </c>
      <c r="H1071" t="s">
        <v>365</v>
      </c>
      <c r="I1071" t="s">
        <v>373</v>
      </c>
      <c r="J1071" t="s">
        <v>374</v>
      </c>
      <c r="K1071" t="s">
        <v>375</v>
      </c>
      <c r="L1071" t="s">
        <v>25</v>
      </c>
      <c r="M1071">
        <v>4879</v>
      </c>
      <c r="N1071">
        <v>4879</v>
      </c>
      <c r="O1071">
        <v>4879</v>
      </c>
      <c r="P1071">
        <v>4879</v>
      </c>
      <c r="Q1071">
        <v>4879</v>
      </c>
      <c r="R1071">
        <v>4879</v>
      </c>
      <c r="S1071">
        <v>4879</v>
      </c>
      <c r="T1071">
        <v>4879</v>
      </c>
      <c r="U1071">
        <v>4879</v>
      </c>
      <c r="V1071">
        <v>4879</v>
      </c>
      <c r="W1071">
        <v>4879</v>
      </c>
      <c r="X1071">
        <v>4881</v>
      </c>
      <c r="Y1071">
        <v>58544</v>
      </c>
      <c r="Z1071">
        <f t="shared" si="36"/>
        <v>43908</v>
      </c>
      <c r="AA1071">
        <f t="shared" si="37"/>
        <v>0</v>
      </c>
    </row>
    <row r="1072" spans="1:27" x14ac:dyDescent="0.35">
      <c r="A1072" t="s">
        <v>370</v>
      </c>
      <c r="B1072" t="s">
        <v>371</v>
      </c>
      <c r="C1072">
        <v>502013</v>
      </c>
      <c r="D1072" t="s">
        <v>376</v>
      </c>
      <c r="E1072" t="s">
        <v>7</v>
      </c>
      <c r="F1072" t="s">
        <v>105</v>
      </c>
      <c r="G1072">
        <v>2024</v>
      </c>
      <c r="H1072" t="s">
        <v>365</v>
      </c>
      <c r="I1072" t="s">
        <v>383</v>
      </c>
      <c r="J1072" t="s">
        <v>384</v>
      </c>
      <c r="K1072" t="s">
        <v>378</v>
      </c>
      <c r="L1072" t="s">
        <v>25</v>
      </c>
      <c r="M1072">
        <v>4922</v>
      </c>
      <c r="N1072">
        <v>4922</v>
      </c>
      <c r="O1072">
        <v>4922</v>
      </c>
      <c r="P1072">
        <v>4922</v>
      </c>
      <c r="Q1072">
        <v>4922</v>
      </c>
      <c r="R1072">
        <v>4922</v>
      </c>
      <c r="S1072">
        <v>4922</v>
      </c>
      <c r="T1072">
        <v>4922</v>
      </c>
      <c r="U1072">
        <v>4922</v>
      </c>
      <c r="V1072">
        <v>4922</v>
      </c>
      <c r="W1072">
        <v>4922</v>
      </c>
      <c r="X1072">
        <v>4922</v>
      </c>
      <c r="Y1072">
        <v>59064</v>
      </c>
      <c r="Z1072">
        <f t="shared" si="36"/>
        <v>0</v>
      </c>
      <c r="AA1072">
        <f t="shared" si="37"/>
        <v>44298</v>
      </c>
    </row>
    <row r="1073" spans="1:27" x14ac:dyDescent="0.35">
      <c r="A1073" t="s">
        <v>370</v>
      </c>
      <c r="B1073" t="s">
        <v>371</v>
      </c>
      <c r="C1073">
        <v>502013</v>
      </c>
      <c r="D1073" t="s">
        <v>376</v>
      </c>
      <c r="E1073" t="s">
        <v>7</v>
      </c>
      <c r="F1073" t="s">
        <v>105</v>
      </c>
      <c r="G1073">
        <v>2025</v>
      </c>
      <c r="H1073" t="s">
        <v>365</v>
      </c>
      <c r="I1073" t="s">
        <v>383</v>
      </c>
      <c r="J1073" t="s">
        <v>384</v>
      </c>
      <c r="K1073" t="s">
        <v>378</v>
      </c>
      <c r="L1073" t="s">
        <v>25</v>
      </c>
      <c r="M1073">
        <v>5047</v>
      </c>
      <c r="N1073">
        <v>5047</v>
      </c>
      <c r="O1073">
        <v>5047</v>
      </c>
      <c r="P1073">
        <v>5047</v>
      </c>
      <c r="Q1073">
        <v>5047</v>
      </c>
      <c r="R1073">
        <v>5047</v>
      </c>
      <c r="S1073">
        <v>5047</v>
      </c>
      <c r="T1073">
        <v>5047</v>
      </c>
      <c r="U1073">
        <v>5047</v>
      </c>
      <c r="V1073">
        <v>5047</v>
      </c>
      <c r="W1073">
        <v>5047</v>
      </c>
      <c r="X1073">
        <v>5050</v>
      </c>
      <c r="Y1073">
        <v>60571</v>
      </c>
      <c r="Z1073">
        <f t="shared" si="36"/>
        <v>0</v>
      </c>
      <c r="AA1073">
        <f t="shared" si="37"/>
        <v>45428.25</v>
      </c>
    </row>
    <row r="1074" spans="1:27" x14ac:dyDescent="0.35">
      <c r="A1074" t="s">
        <v>370</v>
      </c>
      <c r="B1074" t="s">
        <v>371</v>
      </c>
      <c r="C1074">
        <v>502013</v>
      </c>
      <c r="D1074" t="s">
        <v>376</v>
      </c>
      <c r="E1074" t="s">
        <v>7</v>
      </c>
      <c r="F1074" t="s">
        <v>105</v>
      </c>
      <c r="G1074">
        <v>2026</v>
      </c>
      <c r="H1074" t="s">
        <v>365</v>
      </c>
      <c r="I1074" t="s">
        <v>383</v>
      </c>
      <c r="J1074" t="s">
        <v>384</v>
      </c>
      <c r="K1074" t="s">
        <v>378</v>
      </c>
      <c r="L1074" t="s">
        <v>25</v>
      </c>
      <c r="M1074">
        <v>5199</v>
      </c>
      <c r="N1074">
        <v>5199</v>
      </c>
      <c r="O1074">
        <v>5199</v>
      </c>
      <c r="P1074">
        <v>5199</v>
      </c>
      <c r="Q1074">
        <v>5199</v>
      </c>
      <c r="R1074">
        <v>5199</v>
      </c>
      <c r="S1074">
        <v>5199</v>
      </c>
      <c r="T1074">
        <v>5199</v>
      </c>
      <c r="U1074">
        <v>5199</v>
      </c>
      <c r="V1074">
        <v>5199</v>
      </c>
      <c r="W1074">
        <v>5199</v>
      </c>
      <c r="X1074">
        <v>5201</v>
      </c>
      <c r="Y1074">
        <v>62388</v>
      </c>
      <c r="Z1074">
        <f t="shared" si="36"/>
        <v>0</v>
      </c>
      <c r="AA1074">
        <f t="shared" si="37"/>
        <v>46791</v>
      </c>
    </row>
    <row r="1075" spans="1:27" x14ac:dyDescent="0.35">
      <c r="A1075" t="s">
        <v>370</v>
      </c>
      <c r="B1075" t="s">
        <v>371</v>
      </c>
      <c r="C1075">
        <v>502013</v>
      </c>
      <c r="D1075" t="s">
        <v>376</v>
      </c>
      <c r="E1075" t="s">
        <v>7</v>
      </c>
      <c r="F1075" t="s">
        <v>105</v>
      </c>
      <c r="G1075">
        <v>2027</v>
      </c>
      <c r="H1075" t="s">
        <v>365</v>
      </c>
      <c r="I1075" t="s">
        <v>383</v>
      </c>
      <c r="J1075" t="s">
        <v>384</v>
      </c>
      <c r="K1075" t="s">
        <v>378</v>
      </c>
      <c r="L1075" t="s">
        <v>25</v>
      </c>
      <c r="M1075">
        <v>5355</v>
      </c>
      <c r="N1075">
        <v>5355</v>
      </c>
      <c r="O1075">
        <v>5355</v>
      </c>
      <c r="P1075">
        <v>5355</v>
      </c>
      <c r="Q1075">
        <v>5355</v>
      </c>
      <c r="R1075">
        <v>5355</v>
      </c>
      <c r="S1075">
        <v>5355</v>
      </c>
      <c r="T1075">
        <v>5355</v>
      </c>
      <c r="U1075">
        <v>5355</v>
      </c>
      <c r="V1075">
        <v>5355</v>
      </c>
      <c r="W1075">
        <v>5355</v>
      </c>
      <c r="X1075">
        <v>5357</v>
      </c>
      <c r="Y1075">
        <v>64260</v>
      </c>
      <c r="Z1075">
        <f t="shared" si="36"/>
        <v>0</v>
      </c>
      <c r="AA1075">
        <f t="shared" si="37"/>
        <v>48195</v>
      </c>
    </row>
    <row r="1076" spans="1:27" x14ac:dyDescent="0.35">
      <c r="A1076" t="s">
        <v>370</v>
      </c>
      <c r="B1076" t="s">
        <v>371</v>
      </c>
      <c r="C1076">
        <v>502013</v>
      </c>
      <c r="D1076" t="s">
        <v>376</v>
      </c>
      <c r="E1076" t="s">
        <v>7</v>
      </c>
      <c r="F1076" t="s">
        <v>105</v>
      </c>
      <c r="G1076">
        <v>2028</v>
      </c>
      <c r="H1076" t="s">
        <v>365</v>
      </c>
      <c r="I1076" t="s">
        <v>383</v>
      </c>
      <c r="J1076" t="s">
        <v>384</v>
      </c>
      <c r="K1076" t="s">
        <v>378</v>
      </c>
      <c r="L1076" t="s">
        <v>25</v>
      </c>
      <c r="M1076">
        <v>5515</v>
      </c>
      <c r="N1076">
        <v>5515</v>
      </c>
      <c r="O1076">
        <v>5515</v>
      </c>
      <c r="P1076">
        <v>5515</v>
      </c>
      <c r="Q1076">
        <v>5515</v>
      </c>
      <c r="R1076">
        <v>5515</v>
      </c>
      <c r="S1076">
        <v>5515</v>
      </c>
      <c r="T1076">
        <v>5515</v>
      </c>
      <c r="U1076">
        <v>5515</v>
      </c>
      <c r="V1076">
        <v>5515</v>
      </c>
      <c r="W1076">
        <v>5515</v>
      </c>
      <c r="X1076">
        <v>5518</v>
      </c>
      <c r="Y1076">
        <v>66186</v>
      </c>
      <c r="Z1076">
        <f t="shared" ref="Z1076:Z1138" si="38">$Y1076*IF($E1076="Fixed",0.75,1)*IF(LEFT($F1076,4)="0311",1,IF(LEFT($F1076,4)="0301",0.403176412,0))</f>
        <v>0</v>
      </c>
      <c r="AA1076">
        <f t="shared" ref="AA1076:AA1138" si="39">$Y1076*IF($E1076="Fixed",0.75,1)*IF(LEFT($F1076,4)="0311",0,IF(LEFT($F1076,4)="0301",1-0.403176412,1))</f>
        <v>49639.5</v>
      </c>
    </row>
    <row r="1077" spans="1:27" x14ac:dyDescent="0.35">
      <c r="A1077" t="s">
        <v>370</v>
      </c>
      <c r="B1077" t="s">
        <v>371</v>
      </c>
      <c r="C1077">
        <v>512108</v>
      </c>
      <c r="D1077" t="s">
        <v>389</v>
      </c>
      <c r="E1077" t="s">
        <v>7</v>
      </c>
      <c r="F1077" t="s">
        <v>366</v>
      </c>
      <c r="G1077">
        <v>2021</v>
      </c>
      <c r="H1077" t="s">
        <v>22</v>
      </c>
      <c r="I1077" t="s">
        <v>403</v>
      </c>
      <c r="J1077" t="s">
        <v>404</v>
      </c>
      <c r="K1077" t="s">
        <v>405</v>
      </c>
      <c r="L1077" t="s">
        <v>25</v>
      </c>
      <c r="M1077">
        <v>5628</v>
      </c>
      <c r="N1077">
        <v>5628</v>
      </c>
      <c r="O1077">
        <v>5628</v>
      </c>
      <c r="P1077">
        <v>5628</v>
      </c>
      <c r="Q1077">
        <v>5628</v>
      </c>
      <c r="R1077">
        <v>5628</v>
      </c>
      <c r="S1077">
        <v>5628</v>
      </c>
      <c r="T1077">
        <v>5628</v>
      </c>
      <c r="U1077">
        <v>5628</v>
      </c>
      <c r="V1077">
        <v>5628</v>
      </c>
      <c r="W1077">
        <v>5628</v>
      </c>
      <c r="X1077">
        <v>5628</v>
      </c>
      <c r="Y1077">
        <v>67536</v>
      </c>
      <c r="Z1077">
        <f t="shared" si="38"/>
        <v>20421.691620623998</v>
      </c>
      <c r="AA1077">
        <f t="shared" si="39"/>
        <v>30230.308379376002</v>
      </c>
    </row>
    <row r="1078" spans="1:27" x14ac:dyDescent="0.35">
      <c r="A1078" t="s">
        <v>370</v>
      </c>
      <c r="B1078" t="s">
        <v>371</v>
      </c>
      <c r="C1078">
        <v>512108</v>
      </c>
      <c r="D1078" t="s">
        <v>389</v>
      </c>
      <c r="E1078" t="s">
        <v>7</v>
      </c>
      <c r="F1078" t="s">
        <v>366</v>
      </c>
      <c r="G1078">
        <v>2021</v>
      </c>
      <c r="H1078" t="s">
        <v>22</v>
      </c>
      <c r="I1078" t="s">
        <v>406</v>
      </c>
      <c r="J1078" t="s">
        <v>407</v>
      </c>
      <c r="K1078" t="s">
        <v>405</v>
      </c>
      <c r="L1078" t="s">
        <v>25</v>
      </c>
      <c r="M1078">
        <v>5628</v>
      </c>
      <c r="N1078">
        <v>5628</v>
      </c>
      <c r="O1078">
        <v>5628</v>
      </c>
      <c r="P1078">
        <v>5628</v>
      </c>
      <c r="Q1078">
        <v>5628</v>
      </c>
      <c r="R1078">
        <v>5628</v>
      </c>
      <c r="S1078">
        <v>5628</v>
      </c>
      <c r="T1078">
        <v>5628</v>
      </c>
      <c r="U1078">
        <v>5628</v>
      </c>
      <c r="V1078">
        <v>5628</v>
      </c>
      <c r="W1078">
        <v>5628</v>
      </c>
      <c r="X1078">
        <v>5628</v>
      </c>
      <c r="Y1078">
        <v>67536</v>
      </c>
      <c r="Z1078">
        <f t="shared" si="38"/>
        <v>20421.691620623998</v>
      </c>
      <c r="AA1078">
        <f t="shared" si="39"/>
        <v>30230.308379376002</v>
      </c>
    </row>
    <row r="1079" spans="1:27" x14ac:dyDescent="0.35">
      <c r="A1079" t="s">
        <v>370</v>
      </c>
      <c r="B1079" t="s">
        <v>371</v>
      </c>
      <c r="C1079">
        <v>512108</v>
      </c>
      <c r="D1079" t="s">
        <v>389</v>
      </c>
      <c r="E1079" t="s">
        <v>7</v>
      </c>
      <c r="F1079" t="s">
        <v>366</v>
      </c>
      <c r="G1079">
        <v>2021</v>
      </c>
      <c r="H1079" t="s">
        <v>22</v>
      </c>
      <c r="I1079" t="s">
        <v>408</v>
      </c>
      <c r="J1079" t="s">
        <v>409</v>
      </c>
      <c r="K1079" t="s">
        <v>405</v>
      </c>
      <c r="L1079" t="s">
        <v>25</v>
      </c>
      <c r="M1079">
        <v>5628</v>
      </c>
      <c r="N1079">
        <v>5628</v>
      </c>
      <c r="O1079">
        <v>5628</v>
      </c>
      <c r="P1079">
        <v>5628</v>
      </c>
      <c r="Q1079">
        <v>5628</v>
      </c>
      <c r="R1079">
        <v>5628</v>
      </c>
      <c r="S1079">
        <v>5628</v>
      </c>
      <c r="T1079">
        <v>5628</v>
      </c>
      <c r="U1079">
        <v>5628</v>
      </c>
      <c r="V1079">
        <v>5628</v>
      </c>
      <c r="W1079">
        <v>5628</v>
      </c>
      <c r="X1079">
        <v>5628</v>
      </c>
      <c r="Y1079">
        <v>67536</v>
      </c>
      <c r="Z1079">
        <f t="shared" si="38"/>
        <v>20421.691620623998</v>
      </c>
      <c r="AA1079">
        <f t="shared" si="39"/>
        <v>30230.308379376002</v>
      </c>
    </row>
    <row r="1080" spans="1:27" x14ac:dyDescent="0.35">
      <c r="A1080" t="s">
        <v>370</v>
      </c>
      <c r="B1080" t="s">
        <v>371</v>
      </c>
      <c r="C1080">
        <v>502013</v>
      </c>
      <c r="D1080" t="s">
        <v>376</v>
      </c>
      <c r="E1080" t="s">
        <v>7</v>
      </c>
      <c r="F1080" t="s">
        <v>105</v>
      </c>
      <c r="G1080">
        <v>2022</v>
      </c>
      <c r="H1080" t="s">
        <v>365</v>
      </c>
      <c r="I1080" t="s">
        <v>373</v>
      </c>
      <c r="J1080" t="s">
        <v>374</v>
      </c>
      <c r="K1080" t="s">
        <v>375</v>
      </c>
      <c r="L1080" t="s">
        <v>25</v>
      </c>
      <c r="M1080">
        <v>5677</v>
      </c>
      <c r="N1080">
        <v>5677</v>
      </c>
      <c r="O1080">
        <v>5677</v>
      </c>
      <c r="P1080">
        <v>5677</v>
      </c>
      <c r="Q1080">
        <v>5677</v>
      </c>
      <c r="R1080">
        <v>5677</v>
      </c>
      <c r="S1080">
        <v>5677</v>
      </c>
      <c r="T1080">
        <v>5677</v>
      </c>
      <c r="U1080">
        <v>5677</v>
      </c>
      <c r="V1080">
        <v>5677</v>
      </c>
      <c r="W1080">
        <v>5677</v>
      </c>
      <c r="X1080">
        <v>5677</v>
      </c>
      <c r="Y1080">
        <v>68121</v>
      </c>
      <c r="Z1080">
        <f t="shared" si="38"/>
        <v>0</v>
      </c>
      <c r="AA1080">
        <f t="shared" si="39"/>
        <v>51090.75</v>
      </c>
    </row>
    <row r="1081" spans="1:27" x14ac:dyDescent="0.35">
      <c r="A1081" t="s">
        <v>370</v>
      </c>
      <c r="B1081" t="s">
        <v>371</v>
      </c>
      <c r="C1081">
        <v>502013</v>
      </c>
      <c r="D1081" t="s">
        <v>376</v>
      </c>
      <c r="E1081" t="s">
        <v>7</v>
      </c>
      <c r="F1081" t="s">
        <v>105</v>
      </c>
      <c r="G1081">
        <v>2029</v>
      </c>
      <c r="H1081" t="s">
        <v>365</v>
      </c>
      <c r="I1081" t="s">
        <v>383</v>
      </c>
      <c r="J1081" t="s">
        <v>384</v>
      </c>
      <c r="K1081" t="s">
        <v>378</v>
      </c>
      <c r="L1081" t="s">
        <v>25</v>
      </c>
      <c r="M1081">
        <v>5681</v>
      </c>
      <c r="N1081">
        <v>5681</v>
      </c>
      <c r="O1081">
        <v>5681</v>
      </c>
      <c r="P1081">
        <v>5681</v>
      </c>
      <c r="Q1081">
        <v>5681</v>
      </c>
      <c r="R1081">
        <v>5681</v>
      </c>
      <c r="S1081">
        <v>5681</v>
      </c>
      <c r="T1081">
        <v>5681</v>
      </c>
      <c r="U1081">
        <v>5681</v>
      </c>
      <c r="V1081">
        <v>5681</v>
      </c>
      <c r="W1081">
        <v>5681</v>
      </c>
      <c r="X1081">
        <v>5684</v>
      </c>
      <c r="Y1081">
        <v>68173</v>
      </c>
      <c r="Z1081">
        <f t="shared" si="38"/>
        <v>0</v>
      </c>
      <c r="AA1081">
        <f t="shared" si="39"/>
        <v>51129.75</v>
      </c>
    </row>
    <row r="1082" spans="1:27" x14ac:dyDescent="0.35">
      <c r="A1082" t="s">
        <v>370</v>
      </c>
      <c r="B1082" t="s">
        <v>371</v>
      </c>
      <c r="C1082">
        <v>512108</v>
      </c>
      <c r="D1082" t="s">
        <v>389</v>
      </c>
      <c r="E1082" t="s">
        <v>7</v>
      </c>
      <c r="F1082" t="s">
        <v>366</v>
      </c>
      <c r="G1082">
        <v>2022</v>
      </c>
      <c r="H1082" t="s">
        <v>22</v>
      </c>
      <c r="I1082" t="s">
        <v>403</v>
      </c>
      <c r="J1082" t="s">
        <v>404</v>
      </c>
      <c r="K1082" t="s">
        <v>405</v>
      </c>
      <c r="L1082" t="s">
        <v>25</v>
      </c>
      <c r="M1082">
        <v>5740</v>
      </c>
      <c r="N1082">
        <v>5740</v>
      </c>
      <c r="O1082">
        <v>5740</v>
      </c>
      <c r="P1082">
        <v>5740</v>
      </c>
      <c r="Q1082">
        <v>5740</v>
      </c>
      <c r="R1082">
        <v>5740</v>
      </c>
      <c r="S1082">
        <v>5740</v>
      </c>
      <c r="T1082">
        <v>5740</v>
      </c>
      <c r="U1082">
        <v>5740</v>
      </c>
      <c r="V1082">
        <v>5740</v>
      </c>
      <c r="W1082">
        <v>5740</v>
      </c>
      <c r="X1082">
        <v>5740</v>
      </c>
      <c r="Y1082">
        <v>68880</v>
      </c>
      <c r="Z1082">
        <f t="shared" si="38"/>
        <v>20828.093443919999</v>
      </c>
      <c r="AA1082">
        <f t="shared" si="39"/>
        <v>30831.906556080001</v>
      </c>
    </row>
    <row r="1083" spans="1:27" x14ac:dyDescent="0.35">
      <c r="A1083" t="s">
        <v>370</v>
      </c>
      <c r="B1083" t="s">
        <v>371</v>
      </c>
      <c r="C1083">
        <v>512108</v>
      </c>
      <c r="D1083" t="s">
        <v>389</v>
      </c>
      <c r="E1083" t="s">
        <v>7</v>
      </c>
      <c r="F1083" t="s">
        <v>366</v>
      </c>
      <c r="G1083">
        <v>2022</v>
      </c>
      <c r="H1083" t="s">
        <v>22</v>
      </c>
      <c r="I1083" t="s">
        <v>406</v>
      </c>
      <c r="J1083" t="s">
        <v>407</v>
      </c>
      <c r="K1083" t="s">
        <v>405</v>
      </c>
      <c r="L1083" t="s">
        <v>25</v>
      </c>
      <c r="M1083">
        <v>5740</v>
      </c>
      <c r="N1083">
        <v>5740</v>
      </c>
      <c r="O1083">
        <v>5740</v>
      </c>
      <c r="P1083">
        <v>5740</v>
      </c>
      <c r="Q1083">
        <v>5740</v>
      </c>
      <c r="R1083">
        <v>5740</v>
      </c>
      <c r="S1083">
        <v>5740</v>
      </c>
      <c r="T1083">
        <v>5740</v>
      </c>
      <c r="U1083">
        <v>5740</v>
      </c>
      <c r="V1083">
        <v>5740</v>
      </c>
      <c r="W1083">
        <v>5740</v>
      </c>
      <c r="X1083">
        <v>5740</v>
      </c>
      <c r="Y1083">
        <v>68880</v>
      </c>
      <c r="Z1083">
        <f t="shared" si="38"/>
        <v>20828.093443919999</v>
      </c>
      <c r="AA1083">
        <f t="shared" si="39"/>
        <v>30831.906556080001</v>
      </c>
    </row>
    <row r="1084" spans="1:27" x14ac:dyDescent="0.35">
      <c r="A1084" t="s">
        <v>370</v>
      </c>
      <c r="B1084" t="s">
        <v>371</v>
      </c>
      <c r="C1084">
        <v>512108</v>
      </c>
      <c r="D1084" t="s">
        <v>389</v>
      </c>
      <c r="E1084" t="s">
        <v>7</v>
      </c>
      <c r="F1084" t="s">
        <v>366</v>
      </c>
      <c r="G1084">
        <v>2022</v>
      </c>
      <c r="H1084" t="s">
        <v>22</v>
      </c>
      <c r="I1084" t="s">
        <v>408</v>
      </c>
      <c r="J1084" t="s">
        <v>409</v>
      </c>
      <c r="K1084" t="s">
        <v>405</v>
      </c>
      <c r="L1084" t="s">
        <v>25</v>
      </c>
      <c r="M1084">
        <v>5740</v>
      </c>
      <c r="N1084">
        <v>5740</v>
      </c>
      <c r="O1084">
        <v>5740</v>
      </c>
      <c r="P1084">
        <v>5740</v>
      </c>
      <c r="Q1084">
        <v>5740</v>
      </c>
      <c r="R1084">
        <v>5740</v>
      </c>
      <c r="S1084">
        <v>5740</v>
      </c>
      <c r="T1084">
        <v>5740</v>
      </c>
      <c r="U1084">
        <v>5740</v>
      </c>
      <c r="V1084">
        <v>5740</v>
      </c>
      <c r="W1084">
        <v>5740</v>
      </c>
      <c r="X1084">
        <v>5740</v>
      </c>
      <c r="Y1084">
        <v>68880</v>
      </c>
      <c r="Z1084">
        <f t="shared" si="38"/>
        <v>20828.093443919999</v>
      </c>
      <c r="AA1084">
        <f t="shared" si="39"/>
        <v>30831.906556080001</v>
      </c>
    </row>
    <row r="1085" spans="1:27" x14ac:dyDescent="0.35">
      <c r="A1085" t="s">
        <v>370</v>
      </c>
      <c r="B1085" t="s">
        <v>371</v>
      </c>
      <c r="C1085">
        <v>502013</v>
      </c>
      <c r="D1085" t="s">
        <v>376</v>
      </c>
      <c r="E1085" t="s">
        <v>7</v>
      </c>
      <c r="F1085" t="s">
        <v>105</v>
      </c>
      <c r="G1085">
        <v>2023</v>
      </c>
      <c r="H1085" t="s">
        <v>365</v>
      </c>
      <c r="I1085" t="s">
        <v>373</v>
      </c>
      <c r="J1085" t="s">
        <v>374</v>
      </c>
      <c r="K1085" t="s">
        <v>375</v>
      </c>
      <c r="L1085" t="s">
        <v>25</v>
      </c>
      <c r="M1085">
        <v>5848</v>
      </c>
      <c r="N1085">
        <v>5848</v>
      </c>
      <c r="O1085">
        <v>5848</v>
      </c>
      <c r="P1085">
        <v>5848</v>
      </c>
      <c r="Q1085">
        <v>5848</v>
      </c>
      <c r="R1085">
        <v>5848</v>
      </c>
      <c r="S1085">
        <v>5848</v>
      </c>
      <c r="T1085">
        <v>5848</v>
      </c>
      <c r="U1085">
        <v>5848</v>
      </c>
      <c r="V1085">
        <v>5848</v>
      </c>
      <c r="W1085">
        <v>5848</v>
      </c>
      <c r="X1085">
        <v>5848</v>
      </c>
      <c r="Y1085">
        <v>70172</v>
      </c>
      <c r="Z1085">
        <f t="shared" si="38"/>
        <v>0</v>
      </c>
      <c r="AA1085">
        <f t="shared" si="39"/>
        <v>52629</v>
      </c>
    </row>
    <row r="1086" spans="1:27" x14ac:dyDescent="0.35">
      <c r="A1086" t="s">
        <v>370</v>
      </c>
      <c r="B1086" t="s">
        <v>371</v>
      </c>
      <c r="C1086">
        <v>502013</v>
      </c>
      <c r="D1086" t="s">
        <v>376</v>
      </c>
      <c r="E1086" t="s">
        <v>7</v>
      </c>
      <c r="F1086" t="s">
        <v>105</v>
      </c>
      <c r="G1086">
        <v>2030</v>
      </c>
      <c r="H1086" t="s">
        <v>365</v>
      </c>
      <c r="I1086" t="s">
        <v>383</v>
      </c>
      <c r="J1086" t="s">
        <v>384</v>
      </c>
      <c r="K1086" t="s">
        <v>378</v>
      </c>
      <c r="L1086" t="s">
        <v>25</v>
      </c>
      <c r="M1086">
        <v>5851</v>
      </c>
      <c r="N1086">
        <v>5851</v>
      </c>
      <c r="O1086">
        <v>5851</v>
      </c>
      <c r="P1086">
        <v>5851</v>
      </c>
      <c r="Q1086">
        <v>5851</v>
      </c>
      <c r="R1086">
        <v>5851</v>
      </c>
      <c r="S1086">
        <v>5851</v>
      </c>
      <c r="T1086">
        <v>5851</v>
      </c>
      <c r="U1086">
        <v>5851</v>
      </c>
      <c r="V1086">
        <v>5851</v>
      </c>
      <c r="W1086">
        <v>5851</v>
      </c>
      <c r="X1086">
        <v>5854</v>
      </c>
      <c r="Y1086">
        <v>70220</v>
      </c>
      <c r="Z1086">
        <f t="shared" si="38"/>
        <v>0</v>
      </c>
      <c r="AA1086">
        <f t="shared" si="39"/>
        <v>52665</v>
      </c>
    </row>
    <row r="1087" spans="1:27" x14ac:dyDescent="0.35">
      <c r="A1087" t="s">
        <v>370</v>
      </c>
      <c r="B1087" t="s">
        <v>371</v>
      </c>
      <c r="C1087">
        <v>512108</v>
      </c>
      <c r="D1087" t="s">
        <v>389</v>
      </c>
      <c r="E1087" t="s">
        <v>7</v>
      </c>
      <c r="F1087" t="s">
        <v>366</v>
      </c>
      <c r="G1087">
        <v>2023</v>
      </c>
      <c r="H1087" t="s">
        <v>22</v>
      </c>
      <c r="I1087" t="s">
        <v>403</v>
      </c>
      <c r="J1087" t="s">
        <v>404</v>
      </c>
      <c r="K1087" t="s">
        <v>405</v>
      </c>
      <c r="L1087" t="s">
        <v>25</v>
      </c>
      <c r="M1087">
        <v>5855</v>
      </c>
      <c r="N1087">
        <v>5855</v>
      </c>
      <c r="O1087">
        <v>5855</v>
      </c>
      <c r="P1087">
        <v>5855</v>
      </c>
      <c r="Q1087">
        <v>5855</v>
      </c>
      <c r="R1087">
        <v>5855</v>
      </c>
      <c r="S1087">
        <v>5855</v>
      </c>
      <c r="T1087">
        <v>5855</v>
      </c>
      <c r="U1087">
        <v>5855</v>
      </c>
      <c r="V1087">
        <v>5855</v>
      </c>
      <c r="W1087">
        <v>5855</v>
      </c>
      <c r="X1087">
        <v>5855</v>
      </c>
      <c r="Y1087">
        <v>70260</v>
      </c>
      <c r="Z1087">
        <f t="shared" si="38"/>
        <v>21245.381030339999</v>
      </c>
      <c r="AA1087">
        <f t="shared" si="39"/>
        <v>31449.618969660001</v>
      </c>
    </row>
    <row r="1088" spans="1:27" x14ac:dyDescent="0.35">
      <c r="A1088" t="s">
        <v>370</v>
      </c>
      <c r="B1088" t="s">
        <v>371</v>
      </c>
      <c r="C1088">
        <v>512108</v>
      </c>
      <c r="D1088" t="s">
        <v>389</v>
      </c>
      <c r="E1088" t="s">
        <v>7</v>
      </c>
      <c r="F1088" t="s">
        <v>366</v>
      </c>
      <c r="G1088">
        <v>2023</v>
      </c>
      <c r="H1088" t="s">
        <v>22</v>
      </c>
      <c r="I1088" t="s">
        <v>406</v>
      </c>
      <c r="J1088" t="s">
        <v>407</v>
      </c>
      <c r="K1088" t="s">
        <v>405</v>
      </c>
      <c r="L1088" t="s">
        <v>25</v>
      </c>
      <c r="M1088">
        <v>5855</v>
      </c>
      <c r="N1088">
        <v>5855</v>
      </c>
      <c r="O1088">
        <v>5855</v>
      </c>
      <c r="P1088">
        <v>5855</v>
      </c>
      <c r="Q1088">
        <v>5855</v>
      </c>
      <c r="R1088">
        <v>5855</v>
      </c>
      <c r="S1088">
        <v>5855</v>
      </c>
      <c r="T1088">
        <v>5855</v>
      </c>
      <c r="U1088">
        <v>5855</v>
      </c>
      <c r="V1088">
        <v>5855</v>
      </c>
      <c r="W1088">
        <v>5855</v>
      </c>
      <c r="X1088">
        <v>5855</v>
      </c>
      <c r="Y1088">
        <v>70260</v>
      </c>
      <c r="Z1088">
        <f t="shared" si="38"/>
        <v>21245.381030339999</v>
      </c>
      <c r="AA1088">
        <f t="shared" si="39"/>
        <v>31449.618969660001</v>
      </c>
    </row>
    <row r="1089" spans="1:27" x14ac:dyDescent="0.35">
      <c r="A1089" t="s">
        <v>370</v>
      </c>
      <c r="B1089" t="s">
        <v>371</v>
      </c>
      <c r="C1089">
        <v>512108</v>
      </c>
      <c r="D1089" t="s">
        <v>389</v>
      </c>
      <c r="E1089" t="s">
        <v>7</v>
      </c>
      <c r="F1089" t="s">
        <v>366</v>
      </c>
      <c r="G1089">
        <v>2023</v>
      </c>
      <c r="H1089" t="s">
        <v>22</v>
      </c>
      <c r="I1089" t="s">
        <v>408</v>
      </c>
      <c r="J1089" t="s">
        <v>409</v>
      </c>
      <c r="K1089" t="s">
        <v>405</v>
      </c>
      <c r="L1089" t="s">
        <v>25</v>
      </c>
      <c r="M1089">
        <v>5855</v>
      </c>
      <c r="N1089">
        <v>5855</v>
      </c>
      <c r="O1089">
        <v>5855</v>
      </c>
      <c r="P1089">
        <v>5855</v>
      </c>
      <c r="Q1089">
        <v>5855</v>
      </c>
      <c r="R1089">
        <v>5855</v>
      </c>
      <c r="S1089">
        <v>5855</v>
      </c>
      <c r="T1089">
        <v>5855</v>
      </c>
      <c r="U1089">
        <v>5855</v>
      </c>
      <c r="V1089">
        <v>5855</v>
      </c>
      <c r="W1089">
        <v>5855</v>
      </c>
      <c r="X1089">
        <v>5855</v>
      </c>
      <c r="Y1089">
        <v>70260</v>
      </c>
      <c r="Z1089">
        <f t="shared" si="38"/>
        <v>21245.381030339999</v>
      </c>
      <c r="AA1089">
        <f t="shared" si="39"/>
        <v>31449.618969660001</v>
      </c>
    </row>
    <row r="1090" spans="1:27" x14ac:dyDescent="0.35">
      <c r="A1090" t="s">
        <v>370</v>
      </c>
      <c r="B1090" t="s">
        <v>371</v>
      </c>
      <c r="C1090">
        <v>512108</v>
      </c>
      <c r="D1090" t="s">
        <v>389</v>
      </c>
      <c r="E1090" t="s">
        <v>7</v>
      </c>
      <c r="F1090" t="s">
        <v>366</v>
      </c>
      <c r="G1090">
        <v>2024</v>
      </c>
      <c r="H1090" t="s">
        <v>22</v>
      </c>
      <c r="I1090" t="s">
        <v>403</v>
      </c>
      <c r="J1090" t="s">
        <v>404</v>
      </c>
      <c r="K1090" t="s">
        <v>405</v>
      </c>
      <c r="L1090" t="s">
        <v>25</v>
      </c>
      <c r="M1090">
        <v>5970</v>
      </c>
      <c r="N1090">
        <v>5970</v>
      </c>
      <c r="O1090">
        <v>5970</v>
      </c>
      <c r="P1090">
        <v>5970</v>
      </c>
      <c r="Q1090">
        <v>5970</v>
      </c>
      <c r="R1090">
        <v>5970</v>
      </c>
      <c r="S1090">
        <v>5970</v>
      </c>
      <c r="T1090">
        <v>5970</v>
      </c>
      <c r="U1090">
        <v>5970</v>
      </c>
      <c r="V1090">
        <v>5970</v>
      </c>
      <c r="W1090">
        <v>5970</v>
      </c>
      <c r="X1090">
        <v>5970</v>
      </c>
      <c r="Y1090">
        <v>71640</v>
      </c>
      <c r="Z1090">
        <f t="shared" si="38"/>
        <v>21662.668616759998</v>
      </c>
      <c r="AA1090">
        <f t="shared" si="39"/>
        <v>32067.331383240002</v>
      </c>
    </row>
    <row r="1091" spans="1:27" x14ac:dyDescent="0.35">
      <c r="A1091" t="s">
        <v>370</v>
      </c>
      <c r="B1091" t="s">
        <v>371</v>
      </c>
      <c r="C1091">
        <v>512108</v>
      </c>
      <c r="D1091" t="s">
        <v>389</v>
      </c>
      <c r="E1091" t="s">
        <v>7</v>
      </c>
      <c r="F1091" t="s">
        <v>366</v>
      </c>
      <c r="G1091">
        <v>2024</v>
      </c>
      <c r="H1091" t="s">
        <v>22</v>
      </c>
      <c r="I1091" t="s">
        <v>406</v>
      </c>
      <c r="J1091" t="s">
        <v>407</v>
      </c>
      <c r="K1091" t="s">
        <v>405</v>
      </c>
      <c r="L1091" t="s">
        <v>25</v>
      </c>
      <c r="M1091">
        <v>5970</v>
      </c>
      <c r="N1091">
        <v>5970</v>
      </c>
      <c r="O1091">
        <v>5970</v>
      </c>
      <c r="P1091">
        <v>5970</v>
      </c>
      <c r="Q1091">
        <v>5970</v>
      </c>
      <c r="R1091">
        <v>5970</v>
      </c>
      <c r="S1091">
        <v>5970</v>
      </c>
      <c r="T1091">
        <v>5970</v>
      </c>
      <c r="U1091">
        <v>5970</v>
      </c>
      <c r="V1091">
        <v>5970</v>
      </c>
      <c r="W1091">
        <v>5970</v>
      </c>
      <c r="X1091">
        <v>5970</v>
      </c>
      <c r="Y1091">
        <v>71640</v>
      </c>
      <c r="Z1091">
        <f t="shared" si="38"/>
        <v>21662.668616759998</v>
      </c>
      <c r="AA1091">
        <f t="shared" si="39"/>
        <v>32067.331383240002</v>
      </c>
    </row>
    <row r="1092" spans="1:27" x14ac:dyDescent="0.35">
      <c r="A1092" t="s">
        <v>370</v>
      </c>
      <c r="B1092" t="s">
        <v>371</v>
      </c>
      <c r="C1092">
        <v>512108</v>
      </c>
      <c r="D1092" t="s">
        <v>389</v>
      </c>
      <c r="E1092" t="s">
        <v>7</v>
      </c>
      <c r="F1092" t="s">
        <v>366</v>
      </c>
      <c r="G1092">
        <v>2024</v>
      </c>
      <c r="H1092" t="s">
        <v>22</v>
      </c>
      <c r="I1092" t="s">
        <v>408</v>
      </c>
      <c r="J1092" t="s">
        <v>409</v>
      </c>
      <c r="K1092" t="s">
        <v>405</v>
      </c>
      <c r="L1092" t="s">
        <v>25</v>
      </c>
      <c r="M1092">
        <v>5970</v>
      </c>
      <c r="N1092">
        <v>5970</v>
      </c>
      <c r="O1092">
        <v>5970</v>
      </c>
      <c r="P1092">
        <v>5970</v>
      </c>
      <c r="Q1092">
        <v>5970</v>
      </c>
      <c r="R1092">
        <v>5970</v>
      </c>
      <c r="S1092">
        <v>5970</v>
      </c>
      <c r="T1092">
        <v>5970</v>
      </c>
      <c r="U1092">
        <v>5970</v>
      </c>
      <c r="V1092">
        <v>5970</v>
      </c>
      <c r="W1092">
        <v>5970</v>
      </c>
      <c r="X1092">
        <v>5970</v>
      </c>
      <c r="Y1092">
        <v>71640</v>
      </c>
      <c r="Z1092">
        <f t="shared" si="38"/>
        <v>21662.668616759998</v>
      </c>
      <c r="AA1092">
        <f t="shared" si="39"/>
        <v>32067.331383240002</v>
      </c>
    </row>
    <row r="1093" spans="1:27" x14ac:dyDescent="0.35">
      <c r="A1093" t="s">
        <v>370</v>
      </c>
      <c r="B1093" t="s">
        <v>371</v>
      </c>
      <c r="C1093">
        <v>502013</v>
      </c>
      <c r="D1093" t="s">
        <v>376</v>
      </c>
      <c r="E1093" t="s">
        <v>7</v>
      </c>
      <c r="F1093" t="s">
        <v>105</v>
      </c>
      <c r="G1093">
        <v>2024</v>
      </c>
      <c r="H1093" t="s">
        <v>365</v>
      </c>
      <c r="I1093" t="s">
        <v>373</v>
      </c>
      <c r="J1093" t="s">
        <v>374</v>
      </c>
      <c r="K1093" t="s">
        <v>375</v>
      </c>
      <c r="L1093" t="s">
        <v>25</v>
      </c>
      <c r="M1093">
        <v>6077</v>
      </c>
      <c r="N1093">
        <v>6077</v>
      </c>
      <c r="O1093">
        <v>6077</v>
      </c>
      <c r="P1093">
        <v>6076</v>
      </c>
      <c r="Q1093">
        <v>6076</v>
      </c>
      <c r="R1093">
        <v>6076</v>
      </c>
      <c r="S1093">
        <v>6076</v>
      </c>
      <c r="T1093">
        <v>6076</v>
      </c>
      <c r="U1093">
        <v>6076</v>
      </c>
      <c r="V1093">
        <v>6076</v>
      </c>
      <c r="W1093">
        <v>6077</v>
      </c>
      <c r="X1093">
        <v>6077</v>
      </c>
      <c r="Y1093">
        <v>72918</v>
      </c>
      <c r="Z1093">
        <f t="shared" si="38"/>
        <v>0</v>
      </c>
      <c r="AA1093">
        <f t="shared" si="39"/>
        <v>54688.5</v>
      </c>
    </row>
    <row r="1094" spans="1:27" x14ac:dyDescent="0.35">
      <c r="A1094" t="s">
        <v>370</v>
      </c>
      <c r="B1094" t="s">
        <v>371</v>
      </c>
      <c r="C1094">
        <v>512108</v>
      </c>
      <c r="D1094" t="s">
        <v>389</v>
      </c>
      <c r="E1094" t="s">
        <v>7</v>
      </c>
      <c r="F1094" t="s">
        <v>366</v>
      </c>
      <c r="G1094">
        <v>2025</v>
      </c>
      <c r="H1094" t="s">
        <v>22</v>
      </c>
      <c r="I1094" t="s">
        <v>403</v>
      </c>
      <c r="J1094" t="s">
        <v>404</v>
      </c>
      <c r="K1094" t="s">
        <v>405</v>
      </c>
      <c r="L1094" t="s">
        <v>25</v>
      </c>
      <c r="M1094">
        <v>6151</v>
      </c>
      <c r="N1094">
        <v>6151</v>
      </c>
      <c r="O1094">
        <v>6151</v>
      </c>
      <c r="P1094">
        <v>6151</v>
      </c>
      <c r="Q1094">
        <v>6151</v>
      </c>
      <c r="R1094">
        <v>6151</v>
      </c>
      <c r="S1094">
        <v>6151</v>
      </c>
      <c r="T1094">
        <v>6151</v>
      </c>
      <c r="U1094">
        <v>6151</v>
      </c>
      <c r="V1094">
        <v>6151</v>
      </c>
      <c r="W1094">
        <v>6151</v>
      </c>
      <c r="X1094">
        <v>6151</v>
      </c>
      <c r="Y1094">
        <v>73812</v>
      </c>
      <c r="Z1094">
        <f t="shared" si="38"/>
        <v>22319.442991907999</v>
      </c>
      <c r="AA1094">
        <f t="shared" si="39"/>
        <v>33039.557008092001</v>
      </c>
    </row>
    <row r="1095" spans="1:27" x14ac:dyDescent="0.35">
      <c r="A1095" t="s">
        <v>370</v>
      </c>
      <c r="B1095" t="s">
        <v>371</v>
      </c>
      <c r="C1095">
        <v>512108</v>
      </c>
      <c r="D1095" t="s">
        <v>389</v>
      </c>
      <c r="E1095" t="s">
        <v>7</v>
      </c>
      <c r="F1095" t="s">
        <v>366</v>
      </c>
      <c r="G1095">
        <v>2025</v>
      </c>
      <c r="H1095" t="s">
        <v>22</v>
      </c>
      <c r="I1095" t="s">
        <v>406</v>
      </c>
      <c r="J1095" t="s">
        <v>407</v>
      </c>
      <c r="K1095" t="s">
        <v>405</v>
      </c>
      <c r="L1095" t="s">
        <v>25</v>
      </c>
      <c r="M1095">
        <v>6151</v>
      </c>
      <c r="N1095">
        <v>6151</v>
      </c>
      <c r="O1095">
        <v>6151</v>
      </c>
      <c r="P1095">
        <v>6151</v>
      </c>
      <c r="Q1095">
        <v>6151</v>
      </c>
      <c r="R1095">
        <v>6151</v>
      </c>
      <c r="S1095">
        <v>6151</v>
      </c>
      <c r="T1095">
        <v>6151</v>
      </c>
      <c r="U1095">
        <v>6151</v>
      </c>
      <c r="V1095">
        <v>6151</v>
      </c>
      <c r="W1095">
        <v>6151</v>
      </c>
      <c r="X1095">
        <v>6151</v>
      </c>
      <c r="Y1095">
        <v>73812</v>
      </c>
      <c r="Z1095">
        <f t="shared" si="38"/>
        <v>22319.442991907999</v>
      </c>
      <c r="AA1095">
        <f t="shared" si="39"/>
        <v>33039.557008092001</v>
      </c>
    </row>
    <row r="1096" spans="1:27" x14ac:dyDescent="0.35">
      <c r="A1096" t="s">
        <v>370</v>
      </c>
      <c r="B1096" t="s">
        <v>371</v>
      </c>
      <c r="C1096">
        <v>512108</v>
      </c>
      <c r="D1096" t="s">
        <v>389</v>
      </c>
      <c r="E1096" t="s">
        <v>7</v>
      </c>
      <c r="F1096" t="s">
        <v>366</v>
      </c>
      <c r="G1096">
        <v>2025</v>
      </c>
      <c r="H1096" t="s">
        <v>22</v>
      </c>
      <c r="I1096" t="s">
        <v>408</v>
      </c>
      <c r="J1096" t="s">
        <v>409</v>
      </c>
      <c r="K1096" t="s">
        <v>405</v>
      </c>
      <c r="L1096" t="s">
        <v>25</v>
      </c>
      <c r="M1096">
        <v>6151</v>
      </c>
      <c r="N1096">
        <v>6151</v>
      </c>
      <c r="O1096">
        <v>6151</v>
      </c>
      <c r="P1096">
        <v>6151</v>
      </c>
      <c r="Q1096">
        <v>6151</v>
      </c>
      <c r="R1096">
        <v>6151</v>
      </c>
      <c r="S1096">
        <v>6151</v>
      </c>
      <c r="T1096">
        <v>6151</v>
      </c>
      <c r="U1096">
        <v>6151</v>
      </c>
      <c r="V1096">
        <v>6151</v>
      </c>
      <c r="W1096">
        <v>6151</v>
      </c>
      <c r="X1096">
        <v>6151</v>
      </c>
      <c r="Y1096">
        <v>73812</v>
      </c>
      <c r="Z1096">
        <f t="shared" si="38"/>
        <v>22319.442991907999</v>
      </c>
      <c r="AA1096">
        <f t="shared" si="39"/>
        <v>33039.557008092001</v>
      </c>
    </row>
    <row r="1097" spans="1:27" x14ac:dyDescent="0.35">
      <c r="A1097" t="s">
        <v>370</v>
      </c>
      <c r="B1097" t="s">
        <v>371</v>
      </c>
      <c r="C1097">
        <v>502013</v>
      </c>
      <c r="D1097" t="s">
        <v>376</v>
      </c>
      <c r="E1097" t="s">
        <v>7</v>
      </c>
      <c r="F1097" t="s">
        <v>105</v>
      </c>
      <c r="G1097">
        <v>2025</v>
      </c>
      <c r="H1097" t="s">
        <v>365</v>
      </c>
      <c r="I1097" t="s">
        <v>373</v>
      </c>
      <c r="J1097" t="s">
        <v>374</v>
      </c>
      <c r="K1097" t="s">
        <v>375</v>
      </c>
      <c r="L1097" t="s">
        <v>25</v>
      </c>
      <c r="M1097">
        <v>6231</v>
      </c>
      <c r="N1097">
        <v>6231</v>
      </c>
      <c r="O1097">
        <v>6231</v>
      </c>
      <c r="P1097">
        <v>6231</v>
      </c>
      <c r="Q1097">
        <v>6231</v>
      </c>
      <c r="R1097">
        <v>6231</v>
      </c>
      <c r="S1097">
        <v>6231</v>
      </c>
      <c r="T1097">
        <v>6231</v>
      </c>
      <c r="U1097">
        <v>6231</v>
      </c>
      <c r="V1097">
        <v>6231</v>
      </c>
      <c r="W1097">
        <v>6231</v>
      </c>
      <c r="X1097">
        <v>6234</v>
      </c>
      <c r="Y1097">
        <v>74779</v>
      </c>
      <c r="Z1097">
        <f t="shared" si="38"/>
        <v>0</v>
      </c>
      <c r="AA1097">
        <f t="shared" si="39"/>
        <v>56084.25</v>
      </c>
    </row>
    <row r="1098" spans="1:27" x14ac:dyDescent="0.35">
      <c r="A1098" t="s">
        <v>370</v>
      </c>
      <c r="B1098" t="s">
        <v>371</v>
      </c>
      <c r="C1098">
        <v>512108</v>
      </c>
      <c r="D1098" t="s">
        <v>389</v>
      </c>
      <c r="E1098" t="s">
        <v>7</v>
      </c>
      <c r="F1098" t="s">
        <v>366</v>
      </c>
      <c r="G1098">
        <v>2026</v>
      </c>
      <c r="H1098" t="s">
        <v>22</v>
      </c>
      <c r="I1098" t="s">
        <v>403</v>
      </c>
      <c r="J1098" t="s">
        <v>404</v>
      </c>
      <c r="K1098" t="s">
        <v>405</v>
      </c>
      <c r="L1098" t="s">
        <v>25</v>
      </c>
      <c r="M1098">
        <v>6336</v>
      </c>
      <c r="N1098">
        <v>6336</v>
      </c>
      <c r="O1098">
        <v>6336</v>
      </c>
      <c r="P1098">
        <v>6336</v>
      </c>
      <c r="Q1098">
        <v>6336</v>
      </c>
      <c r="R1098">
        <v>6336</v>
      </c>
      <c r="S1098">
        <v>6336</v>
      </c>
      <c r="T1098">
        <v>6336</v>
      </c>
      <c r="U1098">
        <v>6336</v>
      </c>
      <c r="V1098">
        <v>6336</v>
      </c>
      <c r="W1098">
        <v>6336</v>
      </c>
      <c r="X1098">
        <v>6336</v>
      </c>
      <c r="Y1098">
        <v>76026</v>
      </c>
      <c r="Z1098">
        <f t="shared" si="38"/>
        <v>22988.917424034</v>
      </c>
      <c r="AA1098">
        <f t="shared" si="39"/>
        <v>34030.582575966</v>
      </c>
    </row>
    <row r="1099" spans="1:27" x14ac:dyDescent="0.35">
      <c r="A1099" t="s">
        <v>370</v>
      </c>
      <c r="B1099" t="s">
        <v>371</v>
      </c>
      <c r="C1099">
        <v>512108</v>
      </c>
      <c r="D1099" t="s">
        <v>389</v>
      </c>
      <c r="E1099" t="s">
        <v>7</v>
      </c>
      <c r="F1099" t="s">
        <v>366</v>
      </c>
      <c r="G1099">
        <v>2026</v>
      </c>
      <c r="H1099" t="s">
        <v>22</v>
      </c>
      <c r="I1099" t="s">
        <v>406</v>
      </c>
      <c r="J1099" t="s">
        <v>407</v>
      </c>
      <c r="K1099" t="s">
        <v>405</v>
      </c>
      <c r="L1099" t="s">
        <v>25</v>
      </c>
      <c r="M1099">
        <v>6336</v>
      </c>
      <c r="N1099">
        <v>6336</v>
      </c>
      <c r="O1099">
        <v>6336</v>
      </c>
      <c r="P1099">
        <v>6336</v>
      </c>
      <c r="Q1099">
        <v>6336</v>
      </c>
      <c r="R1099">
        <v>6336</v>
      </c>
      <c r="S1099">
        <v>6336</v>
      </c>
      <c r="T1099">
        <v>6336</v>
      </c>
      <c r="U1099">
        <v>6336</v>
      </c>
      <c r="V1099">
        <v>6336</v>
      </c>
      <c r="W1099">
        <v>6336</v>
      </c>
      <c r="X1099">
        <v>6336</v>
      </c>
      <c r="Y1099">
        <v>76026</v>
      </c>
      <c r="Z1099">
        <f t="shared" si="38"/>
        <v>22988.917424034</v>
      </c>
      <c r="AA1099">
        <f t="shared" si="39"/>
        <v>34030.582575966</v>
      </c>
    </row>
    <row r="1100" spans="1:27" x14ac:dyDescent="0.35">
      <c r="A1100" t="s">
        <v>370</v>
      </c>
      <c r="B1100" t="s">
        <v>371</v>
      </c>
      <c r="C1100">
        <v>512108</v>
      </c>
      <c r="D1100" t="s">
        <v>389</v>
      </c>
      <c r="E1100" t="s">
        <v>7</v>
      </c>
      <c r="F1100" t="s">
        <v>366</v>
      </c>
      <c r="G1100">
        <v>2026</v>
      </c>
      <c r="H1100" t="s">
        <v>22</v>
      </c>
      <c r="I1100" t="s">
        <v>408</v>
      </c>
      <c r="J1100" t="s">
        <v>409</v>
      </c>
      <c r="K1100" t="s">
        <v>405</v>
      </c>
      <c r="L1100" t="s">
        <v>25</v>
      </c>
      <c r="M1100">
        <v>6336</v>
      </c>
      <c r="N1100">
        <v>6336</v>
      </c>
      <c r="O1100">
        <v>6336</v>
      </c>
      <c r="P1100">
        <v>6336</v>
      </c>
      <c r="Q1100">
        <v>6336</v>
      </c>
      <c r="R1100">
        <v>6336</v>
      </c>
      <c r="S1100">
        <v>6336</v>
      </c>
      <c r="T1100">
        <v>6336</v>
      </c>
      <c r="U1100">
        <v>6336</v>
      </c>
      <c r="V1100">
        <v>6336</v>
      </c>
      <c r="W1100">
        <v>6336</v>
      </c>
      <c r="X1100">
        <v>6336</v>
      </c>
      <c r="Y1100">
        <v>76026</v>
      </c>
      <c r="Z1100">
        <f t="shared" si="38"/>
        <v>22988.917424034</v>
      </c>
      <c r="AA1100">
        <f t="shared" si="39"/>
        <v>34030.582575966</v>
      </c>
    </row>
    <row r="1101" spans="1:27" x14ac:dyDescent="0.35">
      <c r="A1101" t="s">
        <v>370</v>
      </c>
      <c r="B1101" t="s">
        <v>371</v>
      </c>
      <c r="C1101">
        <v>502013</v>
      </c>
      <c r="D1101" t="s">
        <v>376</v>
      </c>
      <c r="E1101" t="s">
        <v>7</v>
      </c>
      <c r="F1101" t="s">
        <v>105</v>
      </c>
      <c r="G1101">
        <v>2026</v>
      </c>
      <c r="H1101" t="s">
        <v>365</v>
      </c>
      <c r="I1101" t="s">
        <v>373</v>
      </c>
      <c r="J1101" t="s">
        <v>374</v>
      </c>
      <c r="K1101" t="s">
        <v>375</v>
      </c>
      <c r="L1101" t="s">
        <v>25</v>
      </c>
      <c r="M1101">
        <v>6418</v>
      </c>
      <c r="N1101">
        <v>6418</v>
      </c>
      <c r="O1101">
        <v>6418</v>
      </c>
      <c r="P1101">
        <v>6418</v>
      </c>
      <c r="Q1101">
        <v>6418</v>
      </c>
      <c r="R1101">
        <v>6418</v>
      </c>
      <c r="S1101">
        <v>6418</v>
      </c>
      <c r="T1101">
        <v>6418</v>
      </c>
      <c r="U1101">
        <v>6418</v>
      </c>
      <c r="V1101">
        <v>6418</v>
      </c>
      <c r="W1101">
        <v>6418</v>
      </c>
      <c r="X1101">
        <v>6421</v>
      </c>
      <c r="Y1101">
        <v>77022</v>
      </c>
      <c r="Z1101">
        <f t="shared" si="38"/>
        <v>0</v>
      </c>
      <c r="AA1101">
        <f t="shared" si="39"/>
        <v>57766.5</v>
      </c>
    </row>
    <row r="1102" spans="1:27" x14ac:dyDescent="0.35">
      <c r="A1102" t="s">
        <v>370</v>
      </c>
      <c r="B1102" t="s">
        <v>371</v>
      </c>
      <c r="C1102">
        <v>512108</v>
      </c>
      <c r="D1102" t="s">
        <v>389</v>
      </c>
      <c r="E1102" t="s">
        <v>7</v>
      </c>
      <c r="F1102" t="s">
        <v>366</v>
      </c>
      <c r="G1102">
        <v>2027</v>
      </c>
      <c r="H1102" t="s">
        <v>22</v>
      </c>
      <c r="I1102" t="s">
        <v>403</v>
      </c>
      <c r="J1102" t="s">
        <v>404</v>
      </c>
      <c r="K1102" t="s">
        <v>405</v>
      </c>
      <c r="L1102" t="s">
        <v>25</v>
      </c>
      <c r="M1102">
        <v>6526</v>
      </c>
      <c r="N1102">
        <v>6526</v>
      </c>
      <c r="O1102">
        <v>6526</v>
      </c>
      <c r="P1102">
        <v>6526</v>
      </c>
      <c r="Q1102">
        <v>6526</v>
      </c>
      <c r="R1102">
        <v>6526</v>
      </c>
      <c r="S1102">
        <v>6526</v>
      </c>
      <c r="T1102">
        <v>6526</v>
      </c>
      <c r="U1102">
        <v>6526</v>
      </c>
      <c r="V1102">
        <v>6526</v>
      </c>
      <c r="W1102">
        <v>6526</v>
      </c>
      <c r="X1102">
        <v>6526</v>
      </c>
      <c r="Y1102">
        <v>78307</v>
      </c>
      <c r="Z1102">
        <f t="shared" si="38"/>
        <v>23678.651470862998</v>
      </c>
      <c r="AA1102">
        <f t="shared" si="39"/>
        <v>35051.598529137002</v>
      </c>
    </row>
    <row r="1103" spans="1:27" x14ac:dyDescent="0.35">
      <c r="A1103" t="s">
        <v>370</v>
      </c>
      <c r="B1103" t="s">
        <v>371</v>
      </c>
      <c r="C1103">
        <v>512108</v>
      </c>
      <c r="D1103" t="s">
        <v>389</v>
      </c>
      <c r="E1103" t="s">
        <v>7</v>
      </c>
      <c r="F1103" t="s">
        <v>366</v>
      </c>
      <c r="G1103">
        <v>2027</v>
      </c>
      <c r="H1103" t="s">
        <v>22</v>
      </c>
      <c r="I1103" t="s">
        <v>406</v>
      </c>
      <c r="J1103" t="s">
        <v>407</v>
      </c>
      <c r="K1103" t="s">
        <v>405</v>
      </c>
      <c r="L1103" t="s">
        <v>25</v>
      </c>
      <c r="M1103">
        <v>6526</v>
      </c>
      <c r="N1103">
        <v>6526</v>
      </c>
      <c r="O1103">
        <v>6526</v>
      </c>
      <c r="P1103">
        <v>6526</v>
      </c>
      <c r="Q1103">
        <v>6526</v>
      </c>
      <c r="R1103">
        <v>6526</v>
      </c>
      <c r="S1103">
        <v>6526</v>
      </c>
      <c r="T1103">
        <v>6526</v>
      </c>
      <c r="U1103">
        <v>6526</v>
      </c>
      <c r="V1103">
        <v>6526</v>
      </c>
      <c r="W1103">
        <v>6526</v>
      </c>
      <c r="X1103">
        <v>6526</v>
      </c>
      <c r="Y1103">
        <v>78307</v>
      </c>
      <c r="Z1103">
        <f t="shared" si="38"/>
        <v>23678.651470862998</v>
      </c>
      <c r="AA1103">
        <f t="shared" si="39"/>
        <v>35051.598529137002</v>
      </c>
    </row>
    <row r="1104" spans="1:27" x14ac:dyDescent="0.35">
      <c r="A1104" t="s">
        <v>370</v>
      </c>
      <c r="B1104" t="s">
        <v>371</v>
      </c>
      <c r="C1104">
        <v>512108</v>
      </c>
      <c r="D1104" t="s">
        <v>389</v>
      </c>
      <c r="E1104" t="s">
        <v>7</v>
      </c>
      <c r="F1104" t="s">
        <v>366</v>
      </c>
      <c r="G1104">
        <v>2027</v>
      </c>
      <c r="H1104" t="s">
        <v>22</v>
      </c>
      <c r="I1104" t="s">
        <v>408</v>
      </c>
      <c r="J1104" t="s">
        <v>409</v>
      </c>
      <c r="K1104" t="s">
        <v>405</v>
      </c>
      <c r="L1104" t="s">
        <v>25</v>
      </c>
      <c r="M1104">
        <v>6526</v>
      </c>
      <c r="N1104">
        <v>6526</v>
      </c>
      <c r="O1104">
        <v>6526</v>
      </c>
      <c r="P1104">
        <v>6526</v>
      </c>
      <c r="Q1104">
        <v>6526</v>
      </c>
      <c r="R1104">
        <v>6526</v>
      </c>
      <c r="S1104">
        <v>6526</v>
      </c>
      <c r="T1104">
        <v>6526</v>
      </c>
      <c r="U1104">
        <v>6526</v>
      </c>
      <c r="V1104">
        <v>6526</v>
      </c>
      <c r="W1104">
        <v>6526</v>
      </c>
      <c r="X1104">
        <v>6526</v>
      </c>
      <c r="Y1104">
        <v>78307</v>
      </c>
      <c r="Z1104">
        <f t="shared" si="38"/>
        <v>23678.651470862998</v>
      </c>
      <c r="AA1104">
        <f t="shared" si="39"/>
        <v>35051.598529137002</v>
      </c>
    </row>
    <row r="1105" spans="1:27" x14ac:dyDescent="0.35">
      <c r="A1105" t="s">
        <v>370</v>
      </c>
      <c r="B1105" t="s">
        <v>371</v>
      </c>
      <c r="C1105">
        <v>502013</v>
      </c>
      <c r="D1105" t="s">
        <v>376</v>
      </c>
      <c r="E1105" t="s">
        <v>7</v>
      </c>
      <c r="F1105" t="s">
        <v>105</v>
      </c>
      <c r="G1105">
        <v>2027</v>
      </c>
      <c r="H1105" t="s">
        <v>365</v>
      </c>
      <c r="I1105" t="s">
        <v>373</v>
      </c>
      <c r="J1105" t="s">
        <v>374</v>
      </c>
      <c r="K1105" t="s">
        <v>375</v>
      </c>
      <c r="L1105" t="s">
        <v>25</v>
      </c>
      <c r="M1105">
        <v>6611</v>
      </c>
      <c r="N1105">
        <v>6611</v>
      </c>
      <c r="O1105">
        <v>6611</v>
      </c>
      <c r="P1105">
        <v>6611</v>
      </c>
      <c r="Q1105">
        <v>6611</v>
      </c>
      <c r="R1105">
        <v>6611</v>
      </c>
      <c r="S1105">
        <v>6611</v>
      </c>
      <c r="T1105">
        <v>6611</v>
      </c>
      <c r="U1105">
        <v>6611</v>
      </c>
      <c r="V1105">
        <v>6611</v>
      </c>
      <c r="W1105">
        <v>6611</v>
      </c>
      <c r="X1105">
        <v>6614</v>
      </c>
      <c r="Y1105">
        <v>79333</v>
      </c>
      <c r="Z1105">
        <f t="shared" si="38"/>
        <v>0</v>
      </c>
      <c r="AA1105">
        <f t="shared" si="39"/>
        <v>59499.75</v>
      </c>
    </row>
    <row r="1106" spans="1:27" x14ac:dyDescent="0.35">
      <c r="A1106" t="s">
        <v>370</v>
      </c>
      <c r="B1106" t="s">
        <v>371</v>
      </c>
      <c r="C1106">
        <v>512108</v>
      </c>
      <c r="D1106" t="s">
        <v>389</v>
      </c>
      <c r="E1106" t="s">
        <v>7</v>
      </c>
      <c r="F1106" t="s">
        <v>366</v>
      </c>
      <c r="G1106">
        <v>2028</v>
      </c>
      <c r="H1106" t="s">
        <v>22</v>
      </c>
      <c r="I1106" t="s">
        <v>403</v>
      </c>
      <c r="J1106" t="s">
        <v>404</v>
      </c>
      <c r="K1106" t="s">
        <v>405</v>
      </c>
      <c r="L1106" t="s">
        <v>25</v>
      </c>
      <c r="M1106">
        <v>6721</v>
      </c>
      <c r="N1106">
        <v>6721</v>
      </c>
      <c r="O1106">
        <v>6721</v>
      </c>
      <c r="P1106">
        <v>6721</v>
      </c>
      <c r="Q1106">
        <v>6721</v>
      </c>
      <c r="R1106">
        <v>6721</v>
      </c>
      <c r="S1106">
        <v>6721</v>
      </c>
      <c r="T1106">
        <v>6721</v>
      </c>
      <c r="U1106">
        <v>6721</v>
      </c>
      <c r="V1106">
        <v>6721</v>
      </c>
      <c r="W1106">
        <v>6721</v>
      </c>
      <c r="X1106">
        <v>6721</v>
      </c>
      <c r="Y1106">
        <v>80654</v>
      </c>
      <c r="Z1106">
        <f t="shared" si="38"/>
        <v>24388.342750085998</v>
      </c>
      <c r="AA1106">
        <f t="shared" si="39"/>
        <v>36102.157249914002</v>
      </c>
    </row>
    <row r="1107" spans="1:27" x14ac:dyDescent="0.35">
      <c r="A1107" t="s">
        <v>370</v>
      </c>
      <c r="B1107" t="s">
        <v>371</v>
      </c>
      <c r="C1107">
        <v>512108</v>
      </c>
      <c r="D1107" t="s">
        <v>389</v>
      </c>
      <c r="E1107" t="s">
        <v>7</v>
      </c>
      <c r="F1107" t="s">
        <v>366</v>
      </c>
      <c r="G1107">
        <v>2028</v>
      </c>
      <c r="H1107" t="s">
        <v>22</v>
      </c>
      <c r="I1107" t="s">
        <v>406</v>
      </c>
      <c r="J1107" t="s">
        <v>407</v>
      </c>
      <c r="K1107" t="s">
        <v>405</v>
      </c>
      <c r="L1107" t="s">
        <v>25</v>
      </c>
      <c r="M1107">
        <v>6721</v>
      </c>
      <c r="N1107">
        <v>6721</v>
      </c>
      <c r="O1107">
        <v>6721</v>
      </c>
      <c r="P1107">
        <v>6721</v>
      </c>
      <c r="Q1107">
        <v>6721</v>
      </c>
      <c r="R1107">
        <v>6721</v>
      </c>
      <c r="S1107">
        <v>6721</v>
      </c>
      <c r="T1107">
        <v>6721</v>
      </c>
      <c r="U1107">
        <v>6721</v>
      </c>
      <c r="V1107">
        <v>6721</v>
      </c>
      <c r="W1107">
        <v>6721</v>
      </c>
      <c r="X1107">
        <v>6721</v>
      </c>
      <c r="Y1107">
        <v>80654</v>
      </c>
      <c r="Z1107">
        <f t="shared" si="38"/>
        <v>24388.342750085998</v>
      </c>
      <c r="AA1107">
        <f t="shared" si="39"/>
        <v>36102.157249914002</v>
      </c>
    </row>
    <row r="1108" spans="1:27" x14ac:dyDescent="0.35">
      <c r="A1108" t="s">
        <v>370</v>
      </c>
      <c r="B1108" t="s">
        <v>371</v>
      </c>
      <c r="C1108">
        <v>512108</v>
      </c>
      <c r="D1108" t="s">
        <v>389</v>
      </c>
      <c r="E1108" t="s">
        <v>7</v>
      </c>
      <c r="F1108" t="s">
        <v>366</v>
      </c>
      <c r="G1108">
        <v>2028</v>
      </c>
      <c r="H1108" t="s">
        <v>22</v>
      </c>
      <c r="I1108" t="s">
        <v>408</v>
      </c>
      <c r="J1108" t="s">
        <v>409</v>
      </c>
      <c r="K1108" t="s">
        <v>405</v>
      </c>
      <c r="L1108" t="s">
        <v>25</v>
      </c>
      <c r="M1108">
        <v>6721</v>
      </c>
      <c r="N1108">
        <v>6721</v>
      </c>
      <c r="O1108">
        <v>6721</v>
      </c>
      <c r="P1108">
        <v>6721</v>
      </c>
      <c r="Q1108">
        <v>6721</v>
      </c>
      <c r="R1108">
        <v>6721</v>
      </c>
      <c r="S1108">
        <v>6721</v>
      </c>
      <c r="T1108">
        <v>6721</v>
      </c>
      <c r="U1108">
        <v>6721</v>
      </c>
      <c r="V1108">
        <v>6721</v>
      </c>
      <c r="W1108">
        <v>6721</v>
      </c>
      <c r="X1108">
        <v>6721</v>
      </c>
      <c r="Y1108">
        <v>80654</v>
      </c>
      <c r="Z1108">
        <f t="shared" si="38"/>
        <v>24388.342750085998</v>
      </c>
      <c r="AA1108">
        <f t="shared" si="39"/>
        <v>36102.157249914002</v>
      </c>
    </row>
    <row r="1109" spans="1:27" x14ac:dyDescent="0.35">
      <c r="A1109" t="s">
        <v>370</v>
      </c>
      <c r="B1109" t="s">
        <v>371</v>
      </c>
      <c r="C1109">
        <v>502013</v>
      </c>
      <c r="D1109" t="s">
        <v>376</v>
      </c>
      <c r="E1109" t="s">
        <v>7</v>
      </c>
      <c r="F1109" t="s">
        <v>105</v>
      </c>
      <c r="G1109">
        <v>2028</v>
      </c>
      <c r="H1109" t="s">
        <v>365</v>
      </c>
      <c r="I1109" t="s">
        <v>373</v>
      </c>
      <c r="J1109" t="s">
        <v>374</v>
      </c>
      <c r="K1109" t="s">
        <v>375</v>
      </c>
      <c r="L1109" t="s">
        <v>25</v>
      </c>
      <c r="M1109">
        <v>6809</v>
      </c>
      <c r="N1109">
        <v>6809</v>
      </c>
      <c r="O1109">
        <v>6809</v>
      </c>
      <c r="P1109">
        <v>6809</v>
      </c>
      <c r="Q1109">
        <v>6809</v>
      </c>
      <c r="R1109">
        <v>6809</v>
      </c>
      <c r="S1109">
        <v>6809</v>
      </c>
      <c r="T1109">
        <v>6809</v>
      </c>
      <c r="U1109">
        <v>6809</v>
      </c>
      <c r="V1109">
        <v>6809</v>
      </c>
      <c r="W1109">
        <v>6809</v>
      </c>
      <c r="X1109">
        <v>6812</v>
      </c>
      <c r="Y1109">
        <v>81711</v>
      </c>
      <c r="Z1109">
        <f t="shared" si="38"/>
        <v>0</v>
      </c>
      <c r="AA1109">
        <f t="shared" si="39"/>
        <v>61283.25</v>
      </c>
    </row>
    <row r="1110" spans="1:27" x14ac:dyDescent="0.35">
      <c r="A1110" t="s">
        <v>370</v>
      </c>
      <c r="B1110" t="s">
        <v>371</v>
      </c>
      <c r="C1110">
        <v>512108</v>
      </c>
      <c r="D1110" t="s">
        <v>389</v>
      </c>
      <c r="E1110" t="s">
        <v>7</v>
      </c>
      <c r="F1110" t="s">
        <v>366</v>
      </c>
      <c r="G1110">
        <v>2029</v>
      </c>
      <c r="H1110" t="s">
        <v>22</v>
      </c>
      <c r="I1110" t="s">
        <v>403</v>
      </c>
      <c r="J1110" t="s">
        <v>404</v>
      </c>
      <c r="K1110" t="s">
        <v>405</v>
      </c>
      <c r="L1110" t="s">
        <v>25</v>
      </c>
      <c r="M1110">
        <v>6923</v>
      </c>
      <c r="N1110">
        <v>6923</v>
      </c>
      <c r="O1110">
        <v>6923</v>
      </c>
      <c r="P1110">
        <v>6923</v>
      </c>
      <c r="Q1110">
        <v>6923</v>
      </c>
      <c r="R1110">
        <v>6923</v>
      </c>
      <c r="S1110">
        <v>6923</v>
      </c>
      <c r="T1110">
        <v>6923</v>
      </c>
      <c r="U1110">
        <v>6923</v>
      </c>
      <c r="V1110">
        <v>6923</v>
      </c>
      <c r="W1110">
        <v>6923</v>
      </c>
      <c r="X1110">
        <v>6923</v>
      </c>
      <c r="Y1110">
        <v>83075</v>
      </c>
      <c r="Z1110">
        <f t="shared" si="38"/>
        <v>25120.410320175</v>
      </c>
      <c r="AA1110">
        <f t="shared" si="39"/>
        <v>37185.839679825003</v>
      </c>
    </row>
    <row r="1111" spans="1:27" x14ac:dyDescent="0.35">
      <c r="A1111" t="s">
        <v>370</v>
      </c>
      <c r="B1111" t="s">
        <v>371</v>
      </c>
      <c r="C1111">
        <v>512108</v>
      </c>
      <c r="D1111" t="s">
        <v>389</v>
      </c>
      <c r="E1111" t="s">
        <v>7</v>
      </c>
      <c r="F1111" t="s">
        <v>366</v>
      </c>
      <c r="G1111">
        <v>2029</v>
      </c>
      <c r="H1111" t="s">
        <v>22</v>
      </c>
      <c r="I1111" t="s">
        <v>406</v>
      </c>
      <c r="J1111" t="s">
        <v>407</v>
      </c>
      <c r="K1111" t="s">
        <v>405</v>
      </c>
      <c r="L1111" t="s">
        <v>25</v>
      </c>
      <c r="M1111">
        <v>6923</v>
      </c>
      <c r="N1111">
        <v>6923</v>
      </c>
      <c r="O1111">
        <v>6923</v>
      </c>
      <c r="P1111">
        <v>6923</v>
      </c>
      <c r="Q1111">
        <v>6923</v>
      </c>
      <c r="R1111">
        <v>6923</v>
      </c>
      <c r="S1111">
        <v>6923</v>
      </c>
      <c r="T1111">
        <v>6923</v>
      </c>
      <c r="U1111">
        <v>6923</v>
      </c>
      <c r="V1111">
        <v>6923</v>
      </c>
      <c r="W1111">
        <v>6923</v>
      </c>
      <c r="X1111">
        <v>6923</v>
      </c>
      <c r="Y1111">
        <v>83075</v>
      </c>
      <c r="Z1111">
        <f t="shared" si="38"/>
        <v>25120.410320175</v>
      </c>
      <c r="AA1111">
        <f t="shared" si="39"/>
        <v>37185.839679825003</v>
      </c>
    </row>
    <row r="1112" spans="1:27" x14ac:dyDescent="0.35">
      <c r="A1112" t="s">
        <v>370</v>
      </c>
      <c r="B1112" t="s">
        <v>371</v>
      </c>
      <c r="C1112">
        <v>512108</v>
      </c>
      <c r="D1112" t="s">
        <v>389</v>
      </c>
      <c r="E1112" t="s">
        <v>7</v>
      </c>
      <c r="F1112" t="s">
        <v>366</v>
      </c>
      <c r="G1112">
        <v>2029</v>
      </c>
      <c r="H1112" t="s">
        <v>22</v>
      </c>
      <c r="I1112" t="s">
        <v>408</v>
      </c>
      <c r="J1112" t="s">
        <v>409</v>
      </c>
      <c r="K1112" t="s">
        <v>405</v>
      </c>
      <c r="L1112" t="s">
        <v>25</v>
      </c>
      <c r="M1112">
        <v>6923</v>
      </c>
      <c r="N1112">
        <v>6923</v>
      </c>
      <c r="O1112">
        <v>6923</v>
      </c>
      <c r="P1112">
        <v>6923</v>
      </c>
      <c r="Q1112">
        <v>6923</v>
      </c>
      <c r="R1112">
        <v>6923</v>
      </c>
      <c r="S1112">
        <v>6923</v>
      </c>
      <c r="T1112">
        <v>6923</v>
      </c>
      <c r="U1112">
        <v>6923</v>
      </c>
      <c r="V1112">
        <v>6923</v>
      </c>
      <c r="W1112">
        <v>6923</v>
      </c>
      <c r="X1112">
        <v>6923</v>
      </c>
      <c r="Y1112">
        <v>83075</v>
      </c>
      <c r="Z1112">
        <f t="shared" si="38"/>
        <v>25120.410320175</v>
      </c>
      <c r="AA1112">
        <f t="shared" si="39"/>
        <v>37185.839679825003</v>
      </c>
    </row>
    <row r="1113" spans="1:27" x14ac:dyDescent="0.35">
      <c r="A1113" t="s">
        <v>370</v>
      </c>
      <c r="B1113" t="s">
        <v>371</v>
      </c>
      <c r="C1113">
        <v>502013</v>
      </c>
      <c r="D1113" t="s">
        <v>376</v>
      </c>
      <c r="E1113" t="s">
        <v>7</v>
      </c>
      <c r="F1113" t="s">
        <v>105</v>
      </c>
      <c r="G1113">
        <v>2029</v>
      </c>
      <c r="H1113" t="s">
        <v>365</v>
      </c>
      <c r="I1113" t="s">
        <v>373</v>
      </c>
      <c r="J1113" t="s">
        <v>374</v>
      </c>
      <c r="K1113" t="s">
        <v>375</v>
      </c>
      <c r="L1113" t="s">
        <v>25</v>
      </c>
      <c r="M1113">
        <v>7013</v>
      </c>
      <c r="N1113">
        <v>7013</v>
      </c>
      <c r="O1113">
        <v>7013</v>
      </c>
      <c r="P1113">
        <v>7013</v>
      </c>
      <c r="Q1113">
        <v>7013</v>
      </c>
      <c r="R1113">
        <v>7013</v>
      </c>
      <c r="S1113">
        <v>7013</v>
      </c>
      <c r="T1113">
        <v>7013</v>
      </c>
      <c r="U1113">
        <v>7013</v>
      </c>
      <c r="V1113">
        <v>7013</v>
      </c>
      <c r="W1113">
        <v>7013</v>
      </c>
      <c r="X1113">
        <v>7017</v>
      </c>
      <c r="Y1113">
        <v>84164</v>
      </c>
      <c r="Z1113">
        <f t="shared" si="38"/>
        <v>0</v>
      </c>
      <c r="AA1113">
        <f t="shared" si="39"/>
        <v>63123</v>
      </c>
    </row>
    <row r="1114" spans="1:27" x14ac:dyDescent="0.35">
      <c r="A1114" t="s">
        <v>370</v>
      </c>
      <c r="B1114" t="s">
        <v>371</v>
      </c>
      <c r="C1114">
        <v>512108</v>
      </c>
      <c r="D1114" t="s">
        <v>389</v>
      </c>
      <c r="E1114" t="s">
        <v>7</v>
      </c>
      <c r="F1114" t="s">
        <v>366</v>
      </c>
      <c r="G1114">
        <v>2030</v>
      </c>
      <c r="H1114" t="s">
        <v>22</v>
      </c>
      <c r="I1114" t="s">
        <v>403</v>
      </c>
      <c r="J1114" t="s">
        <v>404</v>
      </c>
      <c r="K1114" t="s">
        <v>405</v>
      </c>
      <c r="L1114" t="s">
        <v>25</v>
      </c>
      <c r="M1114">
        <v>7131</v>
      </c>
      <c r="N1114">
        <v>7131</v>
      </c>
      <c r="O1114">
        <v>7131</v>
      </c>
      <c r="P1114">
        <v>7131</v>
      </c>
      <c r="Q1114">
        <v>7131</v>
      </c>
      <c r="R1114">
        <v>7131</v>
      </c>
      <c r="S1114">
        <v>7131</v>
      </c>
      <c r="T1114">
        <v>7131</v>
      </c>
      <c r="U1114">
        <v>7131</v>
      </c>
      <c r="V1114">
        <v>7131</v>
      </c>
      <c r="W1114">
        <v>7131</v>
      </c>
      <c r="X1114">
        <v>7131</v>
      </c>
      <c r="Y1114">
        <v>85570</v>
      </c>
      <c r="Z1114">
        <f t="shared" si="38"/>
        <v>25874.854181129998</v>
      </c>
      <c r="AA1114">
        <f t="shared" si="39"/>
        <v>38302.645818869998</v>
      </c>
    </row>
    <row r="1115" spans="1:27" x14ac:dyDescent="0.35">
      <c r="A1115" t="s">
        <v>370</v>
      </c>
      <c r="B1115" t="s">
        <v>371</v>
      </c>
      <c r="C1115">
        <v>512108</v>
      </c>
      <c r="D1115" t="s">
        <v>389</v>
      </c>
      <c r="E1115" t="s">
        <v>7</v>
      </c>
      <c r="F1115" t="s">
        <v>366</v>
      </c>
      <c r="G1115">
        <v>2030</v>
      </c>
      <c r="H1115" t="s">
        <v>22</v>
      </c>
      <c r="I1115" t="s">
        <v>406</v>
      </c>
      <c r="J1115" t="s">
        <v>407</v>
      </c>
      <c r="K1115" t="s">
        <v>405</v>
      </c>
      <c r="L1115" t="s">
        <v>25</v>
      </c>
      <c r="M1115">
        <v>7131</v>
      </c>
      <c r="N1115">
        <v>7131</v>
      </c>
      <c r="O1115">
        <v>7131</v>
      </c>
      <c r="P1115">
        <v>7131</v>
      </c>
      <c r="Q1115">
        <v>7131</v>
      </c>
      <c r="R1115">
        <v>7131</v>
      </c>
      <c r="S1115">
        <v>7131</v>
      </c>
      <c r="T1115">
        <v>7131</v>
      </c>
      <c r="U1115">
        <v>7131</v>
      </c>
      <c r="V1115">
        <v>7131</v>
      </c>
      <c r="W1115">
        <v>7131</v>
      </c>
      <c r="X1115">
        <v>7131</v>
      </c>
      <c r="Y1115">
        <v>85570</v>
      </c>
      <c r="Z1115">
        <f t="shared" si="38"/>
        <v>25874.854181129998</v>
      </c>
      <c r="AA1115">
        <f t="shared" si="39"/>
        <v>38302.645818869998</v>
      </c>
    </row>
    <row r="1116" spans="1:27" x14ac:dyDescent="0.35">
      <c r="A1116" t="s">
        <v>370</v>
      </c>
      <c r="B1116" t="s">
        <v>371</v>
      </c>
      <c r="C1116">
        <v>512108</v>
      </c>
      <c r="D1116" t="s">
        <v>389</v>
      </c>
      <c r="E1116" t="s">
        <v>7</v>
      </c>
      <c r="F1116" t="s">
        <v>366</v>
      </c>
      <c r="G1116">
        <v>2030</v>
      </c>
      <c r="H1116" t="s">
        <v>22</v>
      </c>
      <c r="I1116" t="s">
        <v>408</v>
      </c>
      <c r="J1116" t="s">
        <v>409</v>
      </c>
      <c r="K1116" t="s">
        <v>405</v>
      </c>
      <c r="L1116" t="s">
        <v>25</v>
      </c>
      <c r="M1116">
        <v>7131</v>
      </c>
      <c r="N1116">
        <v>7131</v>
      </c>
      <c r="O1116">
        <v>7131</v>
      </c>
      <c r="P1116">
        <v>7131</v>
      </c>
      <c r="Q1116">
        <v>7131</v>
      </c>
      <c r="R1116">
        <v>7131</v>
      </c>
      <c r="S1116">
        <v>7131</v>
      </c>
      <c r="T1116">
        <v>7131</v>
      </c>
      <c r="U1116">
        <v>7131</v>
      </c>
      <c r="V1116">
        <v>7131</v>
      </c>
      <c r="W1116">
        <v>7131</v>
      </c>
      <c r="X1116">
        <v>7131</v>
      </c>
      <c r="Y1116">
        <v>85570</v>
      </c>
      <c r="Z1116">
        <f t="shared" si="38"/>
        <v>25874.854181129998</v>
      </c>
      <c r="AA1116">
        <f t="shared" si="39"/>
        <v>38302.645818869998</v>
      </c>
    </row>
    <row r="1117" spans="1:27" x14ac:dyDescent="0.35">
      <c r="A1117" t="s">
        <v>370</v>
      </c>
      <c r="B1117" t="s">
        <v>371</v>
      </c>
      <c r="C1117">
        <v>502013</v>
      </c>
      <c r="D1117" t="s">
        <v>376</v>
      </c>
      <c r="E1117" t="s">
        <v>7</v>
      </c>
      <c r="F1117" t="s">
        <v>105</v>
      </c>
      <c r="G1117">
        <v>2030</v>
      </c>
      <c r="H1117" t="s">
        <v>365</v>
      </c>
      <c r="I1117" t="s">
        <v>373</v>
      </c>
      <c r="J1117" t="s">
        <v>374</v>
      </c>
      <c r="K1117" t="s">
        <v>375</v>
      </c>
      <c r="L1117" t="s">
        <v>25</v>
      </c>
      <c r="M1117">
        <v>7224</v>
      </c>
      <c r="N1117">
        <v>7224</v>
      </c>
      <c r="O1117">
        <v>7224</v>
      </c>
      <c r="P1117">
        <v>7224</v>
      </c>
      <c r="Q1117">
        <v>7224</v>
      </c>
      <c r="R1117">
        <v>7224</v>
      </c>
      <c r="S1117">
        <v>7224</v>
      </c>
      <c r="T1117">
        <v>7224</v>
      </c>
      <c r="U1117">
        <v>7224</v>
      </c>
      <c r="V1117">
        <v>7224</v>
      </c>
      <c r="W1117">
        <v>7224</v>
      </c>
      <c r="X1117">
        <v>7227</v>
      </c>
      <c r="Y1117">
        <v>86691</v>
      </c>
      <c r="Z1117">
        <f t="shared" si="38"/>
        <v>0</v>
      </c>
      <c r="AA1117">
        <f t="shared" si="39"/>
        <v>65018.25</v>
      </c>
    </row>
    <row r="1118" spans="1:27" x14ac:dyDescent="0.35">
      <c r="A1118" t="s">
        <v>370</v>
      </c>
      <c r="B1118" t="s">
        <v>371</v>
      </c>
      <c r="C1118">
        <v>501253</v>
      </c>
      <c r="D1118" t="s">
        <v>379</v>
      </c>
      <c r="E1118" t="s">
        <v>7</v>
      </c>
      <c r="F1118" t="s">
        <v>21</v>
      </c>
      <c r="G1118">
        <v>2025</v>
      </c>
      <c r="H1118" t="s">
        <v>22</v>
      </c>
      <c r="I1118" t="s">
        <v>387</v>
      </c>
      <c r="J1118" t="s">
        <v>388</v>
      </c>
      <c r="K1118" t="s">
        <v>378</v>
      </c>
      <c r="L1118" t="s">
        <v>25</v>
      </c>
      <c r="M1118">
        <v>8435</v>
      </c>
      <c r="N1118">
        <v>8435</v>
      </c>
      <c r="O1118">
        <v>8435</v>
      </c>
      <c r="P1118">
        <v>8435</v>
      </c>
      <c r="Q1118">
        <v>8435</v>
      </c>
      <c r="R1118">
        <v>8435</v>
      </c>
      <c r="S1118">
        <v>8435</v>
      </c>
      <c r="T1118">
        <v>8435</v>
      </c>
      <c r="U1118">
        <v>8435</v>
      </c>
      <c r="V1118">
        <v>8435</v>
      </c>
      <c r="W1118">
        <v>8435</v>
      </c>
      <c r="X1118">
        <v>8435</v>
      </c>
      <c r="Y1118">
        <v>101220</v>
      </c>
      <c r="Z1118">
        <f t="shared" si="38"/>
        <v>75915</v>
      </c>
      <c r="AA1118">
        <f t="shared" si="39"/>
        <v>0</v>
      </c>
    </row>
    <row r="1119" spans="1:27" x14ac:dyDescent="0.35">
      <c r="A1119" t="s">
        <v>370</v>
      </c>
      <c r="B1119" t="s">
        <v>371</v>
      </c>
      <c r="C1119">
        <v>512108</v>
      </c>
      <c r="D1119" t="s">
        <v>389</v>
      </c>
      <c r="E1119" t="s">
        <v>7</v>
      </c>
      <c r="F1119" t="s">
        <v>366</v>
      </c>
      <c r="G1119">
        <v>2021</v>
      </c>
      <c r="H1119" t="s">
        <v>22</v>
      </c>
      <c r="I1119" t="s">
        <v>410</v>
      </c>
      <c r="J1119" t="s">
        <v>411</v>
      </c>
      <c r="K1119" t="s">
        <v>405</v>
      </c>
      <c r="L1119" t="s">
        <v>25</v>
      </c>
      <c r="M1119">
        <v>8441</v>
      </c>
      <c r="N1119">
        <v>8441</v>
      </c>
      <c r="O1119">
        <v>8441</v>
      </c>
      <c r="P1119">
        <v>8441</v>
      </c>
      <c r="Q1119">
        <v>8441</v>
      </c>
      <c r="R1119">
        <v>8441</v>
      </c>
      <c r="S1119">
        <v>8441</v>
      </c>
      <c r="T1119">
        <v>8441</v>
      </c>
      <c r="U1119">
        <v>8441</v>
      </c>
      <c r="V1119">
        <v>8441</v>
      </c>
      <c r="W1119">
        <v>8441</v>
      </c>
      <c r="X1119">
        <v>8441</v>
      </c>
      <c r="Y1119">
        <v>101292</v>
      </c>
      <c r="Z1119">
        <f t="shared" si="38"/>
        <v>30628.908843228</v>
      </c>
      <c r="AA1119">
        <f t="shared" si="39"/>
        <v>45340.091156772003</v>
      </c>
    </row>
    <row r="1120" spans="1:27" x14ac:dyDescent="0.35">
      <c r="A1120" t="s">
        <v>370</v>
      </c>
      <c r="B1120" t="s">
        <v>371</v>
      </c>
      <c r="C1120">
        <v>501253</v>
      </c>
      <c r="D1120" t="s">
        <v>379</v>
      </c>
      <c r="E1120" t="s">
        <v>7</v>
      </c>
      <c r="F1120" t="s">
        <v>21</v>
      </c>
      <c r="G1120">
        <v>2026</v>
      </c>
      <c r="H1120" t="s">
        <v>22</v>
      </c>
      <c r="I1120" t="s">
        <v>387</v>
      </c>
      <c r="J1120" t="s">
        <v>388</v>
      </c>
      <c r="K1120" t="s">
        <v>378</v>
      </c>
      <c r="L1120" t="s">
        <v>25</v>
      </c>
      <c r="M1120">
        <v>8537</v>
      </c>
      <c r="N1120">
        <v>8537</v>
      </c>
      <c r="O1120">
        <v>8537</v>
      </c>
      <c r="P1120">
        <v>8537</v>
      </c>
      <c r="Q1120">
        <v>8537</v>
      </c>
      <c r="R1120">
        <v>8537</v>
      </c>
      <c r="S1120">
        <v>8537</v>
      </c>
      <c r="T1120">
        <v>8537</v>
      </c>
      <c r="U1120">
        <v>8537</v>
      </c>
      <c r="V1120">
        <v>8537</v>
      </c>
      <c r="W1120">
        <v>8537</v>
      </c>
      <c r="X1120">
        <v>8537</v>
      </c>
      <c r="Y1120">
        <v>102442</v>
      </c>
      <c r="Z1120">
        <f t="shared" si="38"/>
        <v>76831.5</v>
      </c>
      <c r="AA1120">
        <f t="shared" si="39"/>
        <v>0</v>
      </c>
    </row>
    <row r="1121" spans="1:27" x14ac:dyDescent="0.35">
      <c r="A1121" t="s">
        <v>370</v>
      </c>
      <c r="B1121" t="s">
        <v>371</v>
      </c>
      <c r="C1121">
        <v>512108</v>
      </c>
      <c r="D1121" t="s">
        <v>389</v>
      </c>
      <c r="E1121" t="s">
        <v>7</v>
      </c>
      <c r="F1121" t="s">
        <v>366</v>
      </c>
      <c r="G1121">
        <v>2022</v>
      </c>
      <c r="H1121" t="s">
        <v>22</v>
      </c>
      <c r="I1121" t="s">
        <v>410</v>
      </c>
      <c r="J1121" t="s">
        <v>411</v>
      </c>
      <c r="K1121" t="s">
        <v>405</v>
      </c>
      <c r="L1121" t="s">
        <v>25</v>
      </c>
      <c r="M1121">
        <v>8610</v>
      </c>
      <c r="N1121">
        <v>8610</v>
      </c>
      <c r="O1121">
        <v>8610</v>
      </c>
      <c r="P1121">
        <v>8610</v>
      </c>
      <c r="Q1121">
        <v>8610</v>
      </c>
      <c r="R1121">
        <v>8610</v>
      </c>
      <c r="S1121">
        <v>8610</v>
      </c>
      <c r="T1121">
        <v>8610</v>
      </c>
      <c r="U1121">
        <v>8610</v>
      </c>
      <c r="V1121">
        <v>8610</v>
      </c>
      <c r="W1121">
        <v>8610</v>
      </c>
      <c r="X1121">
        <v>8610</v>
      </c>
      <c r="Y1121">
        <v>103320</v>
      </c>
      <c r="Z1121">
        <f t="shared" si="38"/>
        <v>31242.140165879999</v>
      </c>
      <c r="AA1121">
        <f t="shared" si="39"/>
        <v>46247.859834119998</v>
      </c>
    </row>
    <row r="1122" spans="1:27" x14ac:dyDescent="0.35">
      <c r="A1122" t="s">
        <v>370</v>
      </c>
      <c r="B1122" t="s">
        <v>371</v>
      </c>
      <c r="C1122">
        <v>501253</v>
      </c>
      <c r="D1122" t="s">
        <v>379</v>
      </c>
      <c r="E1122" t="s">
        <v>7</v>
      </c>
      <c r="F1122" t="s">
        <v>21</v>
      </c>
      <c r="G1122">
        <v>2024</v>
      </c>
      <c r="H1122" t="s">
        <v>22</v>
      </c>
      <c r="I1122" t="s">
        <v>387</v>
      </c>
      <c r="J1122" t="s">
        <v>388</v>
      </c>
      <c r="K1122" t="s">
        <v>378</v>
      </c>
      <c r="L1122" t="s">
        <v>25</v>
      </c>
      <c r="M1122">
        <v>8636</v>
      </c>
      <c r="N1122">
        <v>8636</v>
      </c>
      <c r="O1122">
        <v>8636</v>
      </c>
      <c r="P1122">
        <v>8636</v>
      </c>
      <c r="Q1122">
        <v>8636</v>
      </c>
      <c r="R1122">
        <v>8636</v>
      </c>
      <c r="S1122">
        <v>8636</v>
      </c>
      <c r="T1122">
        <v>8636</v>
      </c>
      <c r="U1122">
        <v>8636</v>
      </c>
      <c r="V1122">
        <v>8636</v>
      </c>
      <c r="W1122">
        <v>8636</v>
      </c>
      <c r="X1122">
        <v>8636</v>
      </c>
      <c r="Y1122">
        <v>103636</v>
      </c>
      <c r="Z1122">
        <f t="shared" si="38"/>
        <v>77727</v>
      </c>
      <c r="AA1122">
        <f t="shared" si="39"/>
        <v>0</v>
      </c>
    </row>
    <row r="1123" spans="1:27" x14ac:dyDescent="0.35">
      <c r="A1123" t="s">
        <v>370</v>
      </c>
      <c r="B1123" t="s">
        <v>371</v>
      </c>
      <c r="C1123">
        <v>501253</v>
      </c>
      <c r="D1123" t="s">
        <v>379</v>
      </c>
      <c r="E1123" t="s">
        <v>7</v>
      </c>
      <c r="F1123" t="s">
        <v>21</v>
      </c>
      <c r="G1123">
        <v>2027</v>
      </c>
      <c r="H1123" t="s">
        <v>22</v>
      </c>
      <c r="I1123" t="s">
        <v>387</v>
      </c>
      <c r="J1123" t="s">
        <v>388</v>
      </c>
      <c r="K1123" t="s">
        <v>378</v>
      </c>
      <c r="L1123" t="s">
        <v>25</v>
      </c>
      <c r="M1123">
        <v>8639</v>
      </c>
      <c r="N1123">
        <v>8639</v>
      </c>
      <c r="O1123">
        <v>8639</v>
      </c>
      <c r="P1123">
        <v>8639</v>
      </c>
      <c r="Q1123">
        <v>8639</v>
      </c>
      <c r="R1123">
        <v>8639</v>
      </c>
      <c r="S1123">
        <v>8639</v>
      </c>
      <c r="T1123">
        <v>8639</v>
      </c>
      <c r="U1123">
        <v>8639</v>
      </c>
      <c r="V1123">
        <v>8639</v>
      </c>
      <c r="W1123">
        <v>8639</v>
      </c>
      <c r="X1123">
        <v>8639</v>
      </c>
      <c r="Y1123">
        <v>103665</v>
      </c>
      <c r="Z1123">
        <f t="shared" si="38"/>
        <v>77748.75</v>
      </c>
      <c r="AA1123">
        <f t="shared" si="39"/>
        <v>0</v>
      </c>
    </row>
    <row r="1124" spans="1:27" x14ac:dyDescent="0.35">
      <c r="A1124" t="s">
        <v>370</v>
      </c>
      <c r="B1124" t="s">
        <v>371</v>
      </c>
      <c r="C1124">
        <v>501253</v>
      </c>
      <c r="D1124" t="s">
        <v>379</v>
      </c>
      <c r="E1124" t="s">
        <v>7</v>
      </c>
      <c r="F1124" t="s">
        <v>21</v>
      </c>
      <c r="G1124">
        <v>2028</v>
      </c>
      <c r="H1124" t="s">
        <v>22</v>
      </c>
      <c r="I1124" t="s">
        <v>387</v>
      </c>
      <c r="J1124" t="s">
        <v>388</v>
      </c>
      <c r="K1124" t="s">
        <v>378</v>
      </c>
      <c r="L1124" t="s">
        <v>25</v>
      </c>
      <c r="M1124">
        <v>8741</v>
      </c>
      <c r="N1124">
        <v>8741</v>
      </c>
      <c r="O1124">
        <v>8741</v>
      </c>
      <c r="P1124">
        <v>8741</v>
      </c>
      <c r="Q1124">
        <v>8741</v>
      </c>
      <c r="R1124">
        <v>8741</v>
      </c>
      <c r="S1124">
        <v>8741</v>
      </c>
      <c r="T1124">
        <v>8741</v>
      </c>
      <c r="U1124">
        <v>8741</v>
      </c>
      <c r="V1124">
        <v>8741</v>
      </c>
      <c r="W1124">
        <v>8741</v>
      </c>
      <c r="X1124">
        <v>8741</v>
      </c>
      <c r="Y1124">
        <v>104889</v>
      </c>
      <c r="Z1124">
        <f t="shared" si="38"/>
        <v>78666.75</v>
      </c>
      <c r="AA1124">
        <f t="shared" si="39"/>
        <v>0</v>
      </c>
    </row>
    <row r="1125" spans="1:27" x14ac:dyDescent="0.35">
      <c r="A1125" t="s">
        <v>370</v>
      </c>
      <c r="B1125" t="s">
        <v>371</v>
      </c>
      <c r="C1125">
        <v>512108</v>
      </c>
      <c r="D1125" t="s">
        <v>389</v>
      </c>
      <c r="E1125" t="s">
        <v>7</v>
      </c>
      <c r="F1125" t="s">
        <v>366</v>
      </c>
      <c r="G1125">
        <v>2023</v>
      </c>
      <c r="H1125" t="s">
        <v>22</v>
      </c>
      <c r="I1125" t="s">
        <v>410</v>
      </c>
      <c r="J1125" t="s">
        <v>411</v>
      </c>
      <c r="K1125" t="s">
        <v>405</v>
      </c>
      <c r="L1125" t="s">
        <v>25</v>
      </c>
      <c r="M1125">
        <v>8782</v>
      </c>
      <c r="N1125">
        <v>8782</v>
      </c>
      <c r="O1125">
        <v>8782</v>
      </c>
      <c r="P1125">
        <v>8782</v>
      </c>
      <c r="Q1125">
        <v>8782</v>
      </c>
      <c r="R1125">
        <v>8782</v>
      </c>
      <c r="S1125">
        <v>8782</v>
      </c>
      <c r="T1125">
        <v>8782</v>
      </c>
      <c r="U1125">
        <v>8782</v>
      </c>
      <c r="V1125">
        <v>8782</v>
      </c>
      <c r="W1125">
        <v>8782</v>
      </c>
      <c r="X1125">
        <v>8782</v>
      </c>
      <c r="Y1125">
        <v>105384</v>
      </c>
      <c r="Z1125">
        <f t="shared" si="38"/>
        <v>31866.257251655999</v>
      </c>
      <c r="AA1125">
        <f t="shared" si="39"/>
        <v>47171.742748344004</v>
      </c>
    </row>
    <row r="1126" spans="1:27" x14ac:dyDescent="0.35">
      <c r="A1126" t="s">
        <v>370</v>
      </c>
      <c r="B1126" t="s">
        <v>371</v>
      </c>
      <c r="C1126">
        <v>501253</v>
      </c>
      <c r="D1126" t="s">
        <v>379</v>
      </c>
      <c r="E1126" t="s">
        <v>7</v>
      </c>
      <c r="F1126" t="s">
        <v>21</v>
      </c>
      <c r="G1126">
        <v>2023</v>
      </c>
      <c r="H1126" t="s">
        <v>22</v>
      </c>
      <c r="I1126" t="s">
        <v>387</v>
      </c>
      <c r="J1126" t="s">
        <v>388</v>
      </c>
      <c r="K1126" t="s">
        <v>378</v>
      </c>
      <c r="L1126" t="s">
        <v>25</v>
      </c>
      <c r="M1126">
        <v>8803</v>
      </c>
      <c r="N1126">
        <v>8803</v>
      </c>
      <c r="O1126">
        <v>8803</v>
      </c>
      <c r="P1126">
        <v>8803</v>
      </c>
      <c r="Q1126">
        <v>8803</v>
      </c>
      <c r="R1126">
        <v>8803</v>
      </c>
      <c r="S1126">
        <v>8803</v>
      </c>
      <c r="T1126">
        <v>8803</v>
      </c>
      <c r="U1126">
        <v>8803</v>
      </c>
      <c r="V1126">
        <v>8803</v>
      </c>
      <c r="W1126">
        <v>8803</v>
      </c>
      <c r="X1126">
        <v>8803</v>
      </c>
      <c r="Y1126">
        <v>105635</v>
      </c>
      <c r="Z1126">
        <f t="shared" si="38"/>
        <v>79226.25</v>
      </c>
      <c r="AA1126">
        <f t="shared" si="39"/>
        <v>0</v>
      </c>
    </row>
    <row r="1127" spans="1:27" x14ac:dyDescent="0.35">
      <c r="A1127" t="s">
        <v>370</v>
      </c>
      <c r="B1127" t="s">
        <v>371</v>
      </c>
      <c r="C1127">
        <v>501253</v>
      </c>
      <c r="D1127" t="s">
        <v>379</v>
      </c>
      <c r="E1127" t="s">
        <v>7</v>
      </c>
      <c r="F1127" t="s">
        <v>21</v>
      </c>
      <c r="G1127">
        <v>2029</v>
      </c>
      <c r="H1127" t="s">
        <v>22</v>
      </c>
      <c r="I1127" t="s">
        <v>387</v>
      </c>
      <c r="J1127" t="s">
        <v>388</v>
      </c>
      <c r="K1127" t="s">
        <v>378</v>
      </c>
      <c r="L1127" t="s">
        <v>25</v>
      </c>
      <c r="M1127">
        <v>8842</v>
      </c>
      <c r="N1127">
        <v>8842</v>
      </c>
      <c r="O1127">
        <v>8842</v>
      </c>
      <c r="P1127">
        <v>8842</v>
      </c>
      <c r="Q1127">
        <v>8842</v>
      </c>
      <c r="R1127">
        <v>8842</v>
      </c>
      <c r="S1127">
        <v>8842</v>
      </c>
      <c r="T1127">
        <v>8842</v>
      </c>
      <c r="U1127">
        <v>8842</v>
      </c>
      <c r="V1127">
        <v>8842</v>
      </c>
      <c r="W1127">
        <v>8842</v>
      </c>
      <c r="X1127">
        <v>8842</v>
      </c>
      <c r="Y1127">
        <v>106105</v>
      </c>
      <c r="Z1127">
        <f t="shared" si="38"/>
        <v>79578.75</v>
      </c>
      <c r="AA1127">
        <f t="shared" si="39"/>
        <v>0</v>
      </c>
    </row>
    <row r="1128" spans="1:27" x14ac:dyDescent="0.35">
      <c r="A1128" t="s">
        <v>370</v>
      </c>
      <c r="B1128" t="s">
        <v>371</v>
      </c>
      <c r="C1128">
        <v>501253</v>
      </c>
      <c r="D1128" t="s">
        <v>379</v>
      </c>
      <c r="E1128" t="s">
        <v>7</v>
      </c>
      <c r="F1128" t="s">
        <v>21</v>
      </c>
      <c r="G1128">
        <v>2030</v>
      </c>
      <c r="H1128" t="s">
        <v>22</v>
      </c>
      <c r="I1128" t="s">
        <v>387</v>
      </c>
      <c r="J1128" t="s">
        <v>388</v>
      </c>
      <c r="K1128" t="s">
        <v>378</v>
      </c>
      <c r="L1128" t="s">
        <v>25</v>
      </c>
      <c r="M1128">
        <v>8944</v>
      </c>
      <c r="N1128">
        <v>8944</v>
      </c>
      <c r="O1128">
        <v>8944</v>
      </c>
      <c r="P1128">
        <v>8944</v>
      </c>
      <c r="Q1128">
        <v>8944</v>
      </c>
      <c r="R1128">
        <v>8944</v>
      </c>
      <c r="S1128">
        <v>8944</v>
      </c>
      <c r="T1128">
        <v>8944</v>
      </c>
      <c r="U1128">
        <v>8944</v>
      </c>
      <c r="V1128">
        <v>8944</v>
      </c>
      <c r="W1128">
        <v>8944</v>
      </c>
      <c r="X1128">
        <v>8944</v>
      </c>
      <c r="Y1128">
        <v>107331</v>
      </c>
      <c r="Z1128">
        <f t="shared" si="38"/>
        <v>80498.25</v>
      </c>
      <c r="AA1128">
        <f t="shared" si="39"/>
        <v>0</v>
      </c>
    </row>
    <row r="1129" spans="1:27" x14ac:dyDescent="0.35">
      <c r="A1129" t="s">
        <v>370</v>
      </c>
      <c r="B1129" t="s">
        <v>371</v>
      </c>
      <c r="C1129">
        <v>512108</v>
      </c>
      <c r="D1129" t="s">
        <v>389</v>
      </c>
      <c r="E1129" t="s">
        <v>7</v>
      </c>
      <c r="F1129" t="s">
        <v>366</v>
      </c>
      <c r="G1129">
        <v>2024</v>
      </c>
      <c r="H1129" t="s">
        <v>22</v>
      </c>
      <c r="I1129" t="s">
        <v>410</v>
      </c>
      <c r="J1129" t="s">
        <v>411</v>
      </c>
      <c r="K1129" t="s">
        <v>405</v>
      </c>
      <c r="L1129" t="s">
        <v>25</v>
      </c>
      <c r="M1129">
        <v>8958</v>
      </c>
      <c r="N1129">
        <v>8958</v>
      </c>
      <c r="O1129">
        <v>8958</v>
      </c>
      <c r="P1129">
        <v>8958</v>
      </c>
      <c r="Q1129">
        <v>8958</v>
      </c>
      <c r="R1129">
        <v>8958</v>
      </c>
      <c r="S1129">
        <v>8958</v>
      </c>
      <c r="T1129">
        <v>8958</v>
      </c>
      <c r="U1129">
        <v>8958</v>
      </c>
      <c r="V1129">
        <v>8958</v>
      </c>
      <c r="W1129">
        <v>8958</v>
      </c>
      <c r="X1129">
        <v>8958</v>
      </c>
      <c r="Y1129">
        <v>107496</v>
      </c>
      <c r="Z1129">
        <f t="shared" si="38"/>
        <v>32504.888688264</v>
      </c>
      <c r="AA1129">
        <f t="shared" si="39"/>
        <v>48117.111311736</v>
      </c>
    </row>
    <row r="1130" spans="1:27" x14ac:dyDescent="0.35">
      <c r="A1130" t="s">
        <v>370</v>
      </c>
      <c r="B1130" t="s">
        <v>371</v>
      </c>
      <c r="C1130">
        <v>501253</v>
      </c>
      <c r="D1130" t="s">
        <v>379</v>
      </c>
      <c r="E1130" t="s">
        <v>7</v>
      </c>
      <c r="F1130" t="s">
        <v>21</v>
      </c>
      <c r="G1130">
        <v>2022</v>
      </c>
      <c r="H1130" t="s">
        <v>22</v>
      </c>
      <c r="I1130" t="s">
        <v>387</v>
      </c>
      <c r="J1130" t="s">
        <v>388</v>
      </c>
      <c r="K1130" t="s">
        <v>378</v>
      </c>
      <c r="L1130" t="s">
        <v>25</v>
      </c>
      <c r="M1130">
        <v>8965</v>
      </c>
      <c r="N1130">
        <v>8965</v>
      </c>
      <c r="O1130">
        <v>8965</v>
      </c>
      <c r="P1130">
        <v>8965</v>
      </c>
      <c r="Q1130">
        <v>8965</v>
      </c>
      <c r="R1130">
        <v>8965</v>
      </c>
      <c r="S1130">
        <v>8965</v>
      </c>
      <c r="T1130">
        <v>8965</v>
      </c>
      <c r="U1130">
        <v>8965</v>
      </c>
      <c r="V1130">
        <v>8965</v>
      </c>
      <c r="W1130">
        <v>8965</v>
      </c>
      <c r="X1130">
        <v>8965</v>
      </c>
      <c r="Y1130">
        <v>107581</v>
      </c>
      <c r="Z1130">
        <f t="shared" si="38"/>
        <v>80685.75</v>
      </c>
      <c r="AA1130">
        <f t="shared" si="39"/>
        <v>0</v>
      </c>
    </row>
    <row r="1131" spans="1:27" x14ac:dyDescent="0.35">
      <c r="A1131" t="s">
        <v>370</v>
      </c>
      <c r="B1131" t="s">
        <v>371</v>
      </c>
      <c r="C1131">
        <v>501253</v>
      </c>
      <c r="D1131" t="s">
        <v>379</v>
      </c>
      <c r="E1131" t="s">
        <v>7</v>
      </c>
      <c r="F1131" t="s">
        <v>21</v>
      </c>
      <c r="G1131">
        <v>2021</v>
      </c>
      <c r="H1131" t="s">
        <v>22</v>
      </c>
      <c r="I1131" t="s">
        <v>387</v>
      </c>
      <c r="J1131" t="s">
        <v>388</v>
      </c>
      <c r="K1131" t="s">
        <v>378</v>
      </c>
      <c r="L1131" t="s">
        <v>25</v>
      </c>
      <c r="M1131">
        <v>9072</v>
      </c>
      <c r="N1131">
        <v>9072</v>
      </c>
      <c r="O1131">
        <v>9072</v>
      </c>
      <c r="P1131">
        <v>9072</v>
      </c>
      <c r="Q1131">
        <v>9072</v>
      </c>
      <c r="R1131">
        <v>9072</v>
      </c>
      <c r="S1131">
        <v>9072</v>
      </c>
      <c r="T1131">
        <v>9072</v>
      </c>
      <c r="U1131">
        <v>9072</v>
      </c>
      <c r="V1131">
        <v>9072</v>
      </c>
      <c r="W1131">
        <v>9072</v>
      </c>
      <c r="X1131">
        <v>9072</v>
      </c>
      <c r="Y1131">
        <v>108867</v>
      </c>
      <c r="Z1131">
        <f t="shared" si="38"/>
        <v>81650.25</v>
      </c>
      <c r="AA1131">
        <f t="shared" si="39"/>
        <v>0</v>
      </c>
    </row>
    <row r="1132" spans="1:27" x14ac:dyDescent="0.35">
      <c r="A1132" t="s">
        <v>370</v>
      </c>
      <c r="B1132" t="s">
        <v>371</v>
      </c>
      <c r="C1132">
        <v>512108</v>
      </c>
      <c r="D1132" t="s">
        <v>389</v>
      </c>
      <c r="E1132" t="s">
        <v>7</v>
      </c>
      <c r="F1132" t="s">
        <v>366</v>
      </c>
      <c r="G1132">
        <v>2025</v>
      </c>
      <c r="H1132" t="s">
        <v>22</v>
      </c>
      <c r="I1132" t="s">
        <v>410</v>
      </c>
      <c r="J1132" t="s">
        <v>411</v>
      </c>
      <c r="K1132" t="s">
        <v>405</v>
      </c>
      <c r="L1132" t="s">
        <v>25</v>
      </c>
      <c r="M1132">
        <v>9227</v>
      </c>
      <c r="N1132">
        <v>9227</v>
      </c>
      <c r="O1132">
        <v>9227</v>
      </c>
      <c r="P1132">
        <v>9227</v>
      </c>
      <c r="Q1132">
        <v>9227</v>
      </c>
      <c r="R1132">
        <v>9227</v>
      </c>
      <c r="S1132">
        <v>9227</v>
      </c>
      <c r="T1132">
        <v>9227</v>
      </c>
      <c r="U1132">
        <v>9227</v>
      </c>
      <c r="V1132">
        <v>9227</v>
      </c>
      <c r="W1132">
        <v>9227</v>
      </c>
      <c r="X1132">
        <v>9227</v>
      </c>
      <c r="Y1132">
        <v>110724</v>
      </c>
      <c r="Z1132">
        <f t="shared" si="38"/>
        <v>33480.978781715996</v>
      </c>
      <c r="AA1132">
        <f t="shared" si="39"/>
        <v>49562.021218284004</v>
      </c>
    </row>
    <row r="1133" spans="1:27" x14ac:dyDescent="0.35">
      <c r="A1133" t="s">
        <v>370</v>
      </c>
      <c r="B1133" t="s">
        <v>371</v>
      </c>
      <c r="C1133">
        <v>512108</v>
      </c>
      <c r="D1133" t="s">
        <v>389</v>
      </c>
      <c r="E1133" t="s">
        <v>7</v>
      </c>
      <c r="F1133" t="s">
        <v>366</v>
      </c>
      <c r="G1133">
        <v>2026</v>
      </c>
      <c r="H1133" t="s">
        <v>22</v>
      </c>
      <c r="I1133" t="s">
        <v>410</v>
      </c>
      <c r="J1133" t="s">
        <v>411</v>
      </c>
      <c r="K1133" t="s">
        <v>405</v>
      </c>
      <c r="L1133" t="s">
        <v>25</v>
      </c>
      <c r="M1133">
        <v>9504</v>
      </c>
      <c r="N1133">
        <v>9504</v>
      </c>
      <c r="O1133">
        <v>9504</v>
      </c>
      <c r="P1133">
        <v>9504</v>
      </c>
      <c r="Q1133">
        <v>9504</v>
      </c>
      <c r="R1133">
        <v>9504</v>
      </c>
      <c r="S1133">
        <v>9504</v>
      </c>
      <c r="T1133">
        <v>9504</v>
      </c>
      <c r="U1133">
        <v>9504</v>
      </c>
      <c r="V1133">
        <v>9504</v>
      </c>
      <c r="W1133">
        <v>9504</v>
      </c>
      <c r="X1133">
        <v>9504</v>
      </c>
      <c r="Y1133">
        <v>114046</v>
      </c>
      <c r="Z1133">
        <f t="shared" si="38"/>
        <v>34485.492812213997</v>
      </c>
      <c r="AA1133">
        <f t="shared" si="39"/>
        <v>51049.007187786003</v>
      </c>
    </row>
    <row r="1134" spans="1:27" x14ac:dyDescent="0.35">
      <c r="A1134" t="s">
        <v>370</v>
      </c>
      <c r="B1134" t="s">
        <v>371</v>
      </c>
      <c r="C1134">
        <v>502013</v>
      </c>
      <c r="D1134" t="s">
        <v>376</v>
      </c>
      <c r="E1134" t="s">
        <v>7</v>
      </c>
      <c r="F1134" t="s">
        <v>366</v>
      </c>
      <c r="G1134">
        <v>2022</v>
      </c>
      <c r="H1134" t="s">
        <v>365</v>
      </c>
      <c r="I1134" t="s">
        <v>393</v>
      </c>
      <c r="J1134" t="s">
        <v>394</v>
      </c>
      <c r="K1134" t="s">
        <v>380</v>
      </c>
      <c r="L1134" t="s">
        <v>25</v>
      </c>
      <c r="M1134">
        <v>9510</v>
      </c>
      <c r="N1134">
        <v>9510</v>
      </c>
      <c r="O1134">
        <v>9510</v>
      </c>
      <c r="P1134">
        <v>9510</v>
      </c>
      <c r="Q1134">
        <v>9510</v>
      </c>
      <c r="R1134">
        <v>9510</v>
      </c>
      <c r="S1134">
        <v>9510</v>
      </c>
      <c r="T1134">
        <v>9510</v>
      </c>
      <c r="U1134">
        <v>9510</v>
      </c>
      <c r="V1134">
        <v>9510</v>
      </c>
      <c r="W1134">
        <v>9510</v>
      </c>
      <c r="X1134">
        <v>9510</v>
      </c>
      <c r="Y1134">
        <v>114125</v>
      </c>
      <c r="Z1134">
        <f t="shared" si="38"/>
        <v>34509.381014624996</v>
      </c>
      <c r="AA1134">
        <f t="shared" si="39"/>
        <v>51084.368985375004</v>
      </c>
    </row>
    <row r="1135" spans="1:27" x14ac:dyDescent="0.35">
      <c r="A1135" t="s">
        <v>370</v>
      </c>
      <c r="B1135" t="s">
        <v>371</v>
      </c>
      <c r="C1135">
        <v>512108</v>
      </c>
      <c r="D1135" t="s">
        <v>389</v>
      </c>
      <c r="E1135" t="s">
        <v>7</v>
      </c>
      <c r="F1135" t="s">
        <v>366</v>
      </c>
      <c r="G1135">
        <v>2027</v>
      </c>
      <c r="H1135" t="s">
        <v>22</v>
      </c>
      <c r="I1135" t="s">
        <v>410</v>
      </c>
      <c r="J1135" t="s">
        <v>411</v>
      </c>
      <c r="K1135" t="s">
        <v>405</v>
      </c>
      <c r="L1135" t="s">
        <v>25</v>
      </c>
      <c r="M1135">
        <v>9789</v>
      </c>
      <c r="N1135">
        <v>9789</v>
      </c>
      <c r="O1135">
        <v>9789</v>
      </c>
      <c r="P1135">
        <v>9789</v>
      </c>
      <c r="Q1135">
        <v>9789</v>
      </c>
      <c r="R1135">
        <v>9789</v>
      </c>
      <c r="S1135">
        <v>9789</v>
      </c>
      <c r="T1135">
        <v>9789</v>
      </c>
      <c r="U1135">
        <v>9789</v>
      </c>
      <c r="V1135">
        <v>9789</v>
      </c>
      <c r="W1135">
        <v>9789</v>
      </c>
      <c r="X1135">
        <v>9789</v>
      </c>
      <c r="Y1135">
        <v>117467</v>
      </c>
      <c r="Z1135">
        <f t="shared" si="38"/>
        <v>35519.942691302997</v>
      </c>
      <c r="AA1135">
        <f t="shared" si="39"/>
        <v>52580.307308697003</v>
      </c>
    </row>
    <row r="1136" spans="1:27" x14ac:dyDescent="0.35">
      <c r="A1136" t="s">
        <v>370</v>
      </c>
      <c r="B1136" t="s">
        <v>371</v>
      </c>
      <c r="C1136">
        <v>502013</v>
      </c>
      <c r="D1136" t="s">
        <v>376</v>
      </c>
      <c r="E1136" t="s">
        <v>7</v>
      </c>
      <c r="F1136" t="s">
        <v>366</v>
      </c>
      <c r="G1136">
        <v>2023</v>
      </c>
      <c r="H1136" t="s">
        <v>365</v>
      </c>
      <c r="I1136" t="s">
        <v>393</v>
      </c>
      <c r="J1136" t="s">
        <v>394</v>
      </c>
      <c r="K1136" t="s">
        <v>380</v>
      </c>
      <c r="L1136" t="s">
        <v>25</v>
      </c>
      <c r="M1136">
        <v>9797</v>
      </c>
      <c r="N1136">
        <v>9797</v>
      </c>
      <c r="O1136">
        <v>9797</v>
      </c>
      <c r="P1136">
        <v>9797</v>
      </c>
      <c r="Q1136">
        <v>9797</v>
      </c>
      <c r="R1136">
        <v>9797</v>
      </c>
      <c r="S1136">
        <v>9797</v>
      </c>
      <c r="T1136">
        <v>9797</v>
      </c>
      <c r="U1136">
        <v>9797</v>
      </c>
      <c r="V1136">
        <v>9797</v>
      </c>
      <c r="W1136">
        <v>9797</v>
      </c>
      <c r="X1136">
        <v>9797</v>
      </c>
      <c r="Y1136">
        <v>117560</v>
      </c>
      <c r="Z1136">
        <f t="shared" si="38"/>
        <v>35548.064246039998</v>
      </c>
      <c r="AA1136">
        <f t="shared" si="39"/>
        <v>52621.935753960002</v>
      </c>
    </row>
    <row r="1137" spans="1:27" x14ac:dyDescent="0.35">
      <c r="A1137" t="s">
        <v>370</v>
      </c>
      <c r="B1137" t="s">
        <v>371</v>
      </c>
      <c r="C1137">
        <v>512108</v>
      </c>
      <c r="D1137" t="s">
        <v>389</v>
      </c>
      <c r="E1137" t="s">
        <v>7</v>
      </c>
      <c r="F1137" t="s">
        <v>366</v>
      </c>
      <c r="G1137">
        <v>2028</v>
      </c>
      <c r="H1137" t="s">
        <v>22</v>
      </c>
      <c r="I1137" t="s">
        <v>410</v>
      </c>
      <c r="J1137" t="s">
        <v>411</v>
      </c>
      <c r="K1137" t="s">
        <v>405</v>
      </c>
      <c r="L1137" t="s">
        <v>25</v>
      </c>
      <c r="M1137">
        <v>10082</v>
      </c>
      <c r="N1137">
        <v>10082</v>
      </c>
      <c r="O1137">
        <v>10082</v>
      </c>
      <c r="P1137">
        <v>10082</v>
      </c>
      <c r="Q1137">
        <v>10082</v>
      </c>
      <c r="R1137">
        <v>10082</v>
      </c>
      <c r="S1137">
        <v>10082</v>
      </c>
      <c r="T1137">
        <v>10082</v>
      </c>
      <c r="U1137">
        <v>10082</v>
      </c>
      <c r="V1137">
        <v>10082</v>
      </c>
      <c r="W1137">
        <v>10082</v>
      </c>
      <c r="X1137">
        <v>10082</v>
      </c>
      <c r="Y1137">
        <v>120988</v>
      </c>
      <c r="Z1137">
        <f t="shared" si="38"/>
        <v>36584.630801291998</v>
      </c>
      <c r="AA1137">
        <f t="shared" si="39"/>
        <v>54156.369198708002</v>
      </c>
    </row>
    <row r="1138" spans="1:27" x14ac:dyDescent="0.35">
      <c r="A1138" t="s">
        <v>370</v>
      </c>
      <c r="B1138" t="s">
        <v>371</v>
      </c>
      <c r="C1138">
        <v>501253</v>
      </c>
      <c r="D1138" t="s">
        <v>379</v>
      </c>
      <c r="E1138" t="s">
        <v>7</v>
      </c>
      <c r="F1138" t="s">
        <v>105</v>
      </c>
      <c r="G1138">
        <v>2025</v>
      </c>
      <c r="H1138" t="s">
        <v>22</v>
      </c>
      <c r="I1138" t="s">
        <v>385</v>
      </c>
      <c r="J1138" t="s">
        <v>386</v>
      </c>
      <c r="K1138" t="s">
        <v>378</v>
      </c>
      <c r="L1138" t="s">
        <v>25</v>
      </c>
      <c r="M1138">
        <v>10117</v>
      </c>
      <c r="N1138">
        <v>10117</v>
      </c>
      <c r="O1138">
        <v>10117</v>
      </c>
      <c r="P1138">
        <v>10117</v>
      </c>
      <c r="Q1138">
        <v>10117</v>
      </c>
      <c r="R1138">
        <v>10117</v>
      </c>
      <c r="S1138">
        <v>10117</v>
      </c>
      <c r="T1138">
        <v>10117</v>
      </c>
      <c r="U1138">
        <v>10117</v>
      </c>
      <c r="V1138">
        <v>10117</v>
      </c>
      <c r="W1138">
        <v>10117</v>
      </c>
      <c r="X1138">
        <v>10117</v>
      </c>
      <c r="Y1138">
        <v>121406</v>
      </c>
      <c r="Z1138">
        <f t="shared" si="38"/>
        <v>0</v>
      </c>
      <c r="AA1138">
        <f t="shared" si="39"/>
        <v>91054.5</v>
      </c>
    </row>
    <row r="1139" spans="1:27" x14ac:dyDescent="0.35">
      <c r="A1139" t="s">
        <v>370</v>
      </c>
      <c r="B1139" t="s">
        <v>371</v>
      </c>
      <c r="C1139">
        <v>502013</v>
      </c>
      <c r="D1139" t="s">
        <v>376</v>
      </c>
      <c r="E1139" t="s">
        <v>7</v>
      </c>
      <c r="F1139" t="s">
        <v>366</v>
      </c>
      <c r="G1139">
        <v>2024</v>
      </c>
      <c r="H1139" t="s">
        <v>365</v>
      </c>
      <c r="I1139" t="s">
        <v>393</v>
      </c>
      <c r="J1139" t="s">
        <v>394</v>
      </c>
      <c r="K1139" t="s">
        <v>380</v>
      </c>
      <c r="L1139" t="s">
        <v>25</v>
      </c>
      <c r="M1139">
        <v>10181</v>
      </c>
      <c r="N1139">
        <v>10181</v>
      </c>
      <c r="O1139">
        <v>10181</v>
      </c>
      <c r="P1139">
        <v>10180</v>
      </c>
      <c r="Q1139">
        <v>10180</v>
      </c>
      <c r="R1139">
        <v>10180</v>
      </c>
      <c r="S1139">
        <v>10180</v>
      </c>
      <c r="T1139">
        <v>10180</v>
      </c>
      <c r="U1139">
        <v>10180</v>
      </c>
      <c r="V1139">
        <v>10180</v>
      </c>
      <c r="W1139">
        <v>10181</v>
      </c>
      <c r="X1139">
        <v>10181</v>
      </c>
      <c r="Y1139">
        <v>122161</v>
      </c>
      <c r="Z1139">
        <f t="shared" ref="Z1139:Z1202" si="40">$Y1139*IF($E1139="Fixed",0.75,1)*IF(LEFT($F1139,4)="0311",1,IF(LEFT($F1139,4)="0301",0.403176412,0))</f>
        <v>36939.325249748996</v>
      </c>
      <c r="AA1139">
        <f t="shared" ref="AA1139:AA1202" si="41">$Y1139*IF($E1139="Fixed",0.75,1)*IF(LEFT($F1139,4)="0311",0,IF(LEFT($F1139,4)="0301",1-0.403176412,1))</f>
        <v>54681.424750251004</v>
      </c>
    </row>
    <row r="1140" spans="1:27" x14ac:dyDescent="0.35">
      <c r="A1140" t="s">
        <v>370</v>
      </c>
      <c r="B1140" t="s">
        <v>371</v>
      </c>
      <c r="C1140">
        <v>512108</v>
      </c>
      <c r="D1140" t="s">
        <v>389</v>
      </c>
      <c r="E1140" t="s">
        <v>7</v>
      </c>
      <c r="F1140" t="s">
        <v>21</v>
      </c>
      <c r="G1140">
        <v>2021</v>
      </c>
      <c r="H1140" t="s">
        <v>22</v>
      </c>
      <c r="I1140" t="s">
        <v>373</v>
      </c>
      <c r="J1140" t="s">
        <v>374</v>
      </c>
      <c r="K1140" t="s">
        <v>375</v>
      </c>
      <c r="L1140" t="s">
        <v>25</v>
      </c>
      <c r="M1140">
        <v>10209</v>
      </c>
      <c r="N1140">
        <v>10209</v>
      </c>
      <c r="O1140">
        <v>10209</v>
      </c>
      <c r="P1140">
        <v>10209</v>
      </c>
      <c r="Q1140">
        <v>10209</v>
      </c>
      <c r="R1140">
        <v>10209</v>
      </c>
      <c r="S1140">
        <v>10209</v>
      </c>
      <c r="T1140">
        <v>10209</v>
      </c>
      <c r="U1140">
        <v>10209</v>
      </c>
      <c r="V1140">
        <v>10209</v>
      </c>
      <c r="W1140">
        <v>10209</v>
      </c>
      <c r="X1140">
        <v>10209</v>
      </c>
      <c r="Y1140">
        <v>122502</v>
      </c>
      <c r="Z1140">
        <f t="shared" si="40"/>
        <v>91876.5</v>
      </c>
      <c r="AA1140">
        <f t="shared" si="41"/>
        <v>0</v>
      </c>
    </row>
    <row r="1141" spans="1:27" x14ac:dyDescent="0.35">
      <c r="A1141" t="s">
        <v>370</v>
      </c>
      <c r="B1141" t="s">
        <v>371</v>
      </c>
      <c r="C1141">
        <v>501253</v>
      </c>
      <c r="D1141" t="s">
        <v>379</v>
      </c>
      <c r="E1141" t="s">
        <v>7</v>
      </c>
      <c r="F1141" t="s">
        <v>105</v>
      </c>
      <c r="G1141">
        <v>2026</v>
      </c>
      <c r="H1141" t="s">
        <v>22</v>
      </c>
      <c r="I1141" t="s">
        <v>385</v>
      </c>
      <c r="J1141" t="s">
        <v>386</v>
      </c>
      <c r="K1141" t="s">
        <v>378</v>
      </c>
      <c r="L1141" t="s">
        <v>25</v>
      </c>
      <c r="M1141">
        <v>10239</v>
      </c>
      <c r="N1141">
        <v>10239</v>
      </c>
      <c r="O1141">
        <v>10239</v>
      </c>
      <c r="P1141">
        <v>10239</v>
      </c>
      <c r="Q1141">
        <v>10239</v>
      </c>
      <c r="R1141">
        <v>10239</v>
      </c>
      <c r="S1141">
        <v>10239</v>
      </c>
      <c r="T1141">
        <v>10239</v>
      </c>
      <c r="U1141">
        <v>10239</v>
      </c>
      <c r="V1141">
        <v>10239</v>
      </c>
      <c r="W1141">
        <v>10239</v>
      </c>
      <c r="X1141">
        <v>10239</v>
      </c>
      <c r="Y1141">
        <v>122872</v>
      </c>
      <c r="Z1141">
        <f t="shared" si="40"/>
        <v>0</v>
      </c>
      <c r="AA1141">
        <f t="shared" si="41"/>
        <v>92154</v>
      </c>
    </row>
    <row r="1142" spans="1:27" x14ac:dyDescent="0.35">
      <c r="A1142" t="s">
        <v>370</v>
      </c>
      <c r="B1142" t="s">
        <v>371</v>
      </c>
      <c r="C1142">
        <v>501253</v>
      </c>
      <c r="D1142" t="s">
        <v>379</v>
      </c>
      <c r="E1142" t="s">
        <v>7</v>
      </c>
      <c r="F1142" t="s">
        <v>105</v>
      </c>
      <c r="G1142">
        <v>2024</v>
      </c>
      <c r="H1142" t="s">
        <v>22</v>
      </c>
      <c r="I1142" t="s">
        <v>385</v>
      </c>
      <c r="J1142" t="s">
        <v>386</v>
      </c>
      <c r="K1142" t="s">
        <v>378</v>
      </c>
      <c r="L1142" t="s">
        <v>25</v>
      </c>
      <c r="M1142">
        <v>10359</v>
      </c>
      <c r="N1142">
        <v>10359</v>
      </c>
      <c r="O1142">
        <v>10359</v>
      </c>
      <c r="P1142">
        <v>10359</v>
      </c>
      <c r="Q1142">
        <v>10359</v>
      </c>
      <c r="R1142">
        <v>10359</v>
      </c>
      <c r="S1142">
        <v>10359</v>
      </c>
      <c r="T1142">
        <v>10359</v>
      </c>
      <c r="U1142">
        <v>10359</v>
      </c>
      <c r="V1142">
        <v>10359</v>
      </c>
      <c r="W1142">
        <v>10359</v>
      </c>
      <c r="X1142">
        <v>10359</v>
      </c>
      <c r="Y1142">
        <v>124304</v>
      </c>
      <c r="Z1142">
        <f t="shared" si="40"/>
        <v>0</v>
      </c>
      <c r="AA1142">
        <f t="shared" si="41"/>
        <v>93228</v>
      </c>
    </row>
    <row r="1143" spans="1:27" x14ac:dyDescent="0.35">
      <c r="A1143" t="s">
        <v>370</v>
      </c>
      <c r="B1143" t="s">
        <v>371</v>
      </c>
      <c r="C1143">
        <v>501253</v>
      </c>
      <c r="D1143" t="s">
        <v>379</v>
      </c>
      <c r="E1143" t="s">
        <v>7</v>
      </c>
      <c r="F1143" t="s">
        <v>105</v>
      </c>
      <c r="G1143">
        <v>2027</v>
      </c>
      <c r="H1143" t="s">
        <v>22</v>
      </c>
      <c r="I1143" t="s">
        <v>385</v>
      </c>
      <c r="J1143" t="s">
        <v>386</v>
      </c>
      <c r="K1143" t="s">
        <v>378</v>
      </c>
      <c r="L1143" t="s">
        <v>25</v>
      </c>
      <c r="M1143">
        <v>10362</v>
      </c>
      <c r="N1143">
        <v>10362</v>
      </c>
      <c r="O1143">
        <v>10362</v>
      </c>
      <c r="P1143">
        <v>10362</v>
      </c>
      <c r="Q1143">
        <v>10362</v>
      </c>
      <c r="R1143">
        <v>10362</v>
      </c>
      <c r="S1143">
        <v>10362</v>
      </c>
      <c r="T1143">
        <v>10362</v>
      </c>
      <c r="U1143">
        <v>10362</v>
      </c>
      <c r="V1143">
        <v>10362</v>
      </c>
      <c r="W1143">
        <v>10362</v>
      </c>
      <c r="X1143">
        <v>10362</v>
      </c>
      <c r="Y1143">
        <v>124339</v>
      </c>
      <c r="Z1143">
        <f t="shared" si="40"/>
        <v>0</v>
      </c>
      <c r="AA1143">
        <f t="shared" si="41"/>
        <v>93254.25</v>
      </c>
    </row>
    <row r="1144" spans="1:27" x14ac:dyDescent="0.35">
      <c r="A1144" t="s">
        <v>370</v>
      </c>
      <c r="B1144" t="s">
        <v>371</v>
      </c>
      <c r="C1144">
        <v>512108</v>
      </c>
      <c r="D1144" t="s">
        <v>389</v>
      </c>
      <c r="E1144" t="s">
        <v>7</v>
      </c>
      <c r="F1144" t="s">
        <v>366</v>
      </c>
      <c r="G1144">
        <v>2029</v>
      </c>
      <c r="H1144" t="s">
        <v>22</v>
      </c>
      <c r="I1144" t="s">
        <v>410</v>
      </c>
      <c r="J1144" t="s">
        <v>411</v>
      </c>
      <c r="K1144" t="s">
        <v>405</v>
      </c>
      <c r="L1144" t="s">
        <v>25</v>
      </c>
      <c r="M1144">
        <v>10385</v>
      </c>
      <c r="N1144">
        <v>10385</v>
      </c>
      <c r="O1144">
        <v>10385</v>
      </c>
      <c r="P1144">
        <v>10385</v>
      </c>
      <c r="Q1144">
        <v>10385</v>
      </c>
      <c r="R1144">
        <v>10385</v>
      </c>
      <c r="S1144">
        <v>10385</v>
      </c>
      <c r="T1144">
        <v>10385</v>
      </c>
      <c r="U1144">
        <v>10385</v>
      </c>
      <c r="V1144">
        <v>10385</v>
      </c>
      <c r="W1144">
        <v>10385</v>
      </c>
      <c r="X1144">
        <v>10385</v>
      </c>
      <c r="Y1144">
        <v>124620</v>
      </c>
      <c r="Z1144">
        <f t="shared" si="40"/>
        <v>37682.883347579998</v>
      </c>
      <c r="AA1144">
        <f t="shared" si="41"/>
        <v>55782.116652420002</v>
      </c>
    </row>
    <row r="1145" spans="1:27" x14ac:dyDescent="0.35">
      <c r="A1145" t="s">
        <v>370</v>
      </c>
      <c r="B1145" t="s">
        <v>371</v>
      </c>
      <c r="C1145">
        <v>512108</v>
      </c>
      <c r="D1145" t="s">
        <v>389</v>
      </c>
      <c r="E1145" t="s">
        <v>7</v>
      </c>
      <c r="F1145" t="s">
        <v>21</v>
      </c>
      <c r="G1145">
        <v>2022</v>
      </c>
      <c r="H1145" t="s">
        <v>22</v>
      </c>
      <c r="I1145" t="s">
        <v>373</v>
      </c>
      <c r="J1145" t="s">
        <v>374</v>
      </c>
      <c r="K1145" t="s">
        <v>375</v>
      </c>
      <c r="L1145" t="s">
        <v>25</v>
      </c>
      <c r="M1145">
        <v>10412</v>
      </c>
      <c r="N1145">
        <v>10412</v>
      </c>
      <c r="O1145">
        <v>10412</v>
      </c>
      <c r="P1145">
        <v>10412</v>
      </c>
      <c r="Q1145">
        <v>10412</v>
      </c>
      <c r="R1145">
        <v>10412</v>
      </c>
      <c r="S1145">
        <v>10412</v>
      </c>
      <c r="T1145">
        <v>10412</v>
      </c>
      <c r="U1145">
        <v>10412</v>
      </c>
      <c r="V1145">
        <v>10412</v>
      </c>
      <c r="W1145">
        <v>10412</v>
      </c>
      <c r="X1145">
        <v>10412</v>
      </c>
      <c r="Y1145">
        <v>124945</v>
      </c>
      <c r="Z1145">
        <f t="shared" si="40"/>
        <v>93708.75</v>
      </c>
      <c r="AA1145">
        <f t="shared" si="41"/>
        <v>0</v>
      </c>
    </row>
    <row r="1146" spans="1:27" x14ac:dyDescent="0.35">
      <c r="A1146" t="s">
        <v>370</v>
      </c>
      <c r="B1146" t="s">
        <v>371</v>
      </c>
      <c r="C1146">
        <v>502013</v>
      </c>
      <c r="D1146" t="s">
        <v>376</v>
      </c>
      <c r="E1146" t="s">
        <v>7</v>
      </c>
      <c r="F1146" t="s">
        <v>366</v>
      </c>
      <c r="G1146">
        <v>2025</v>
      </c>
      <c r="H1146" t="s">
        <v>365</v>
      </c>
      <c r="I1146" t="s">
        <v>393</v>
      </c>
      <c r="J1146" t="s">
        <v>394</v>
      </c>
      <c r="K1146" t="s">
        <v>380</v>
      </c>
      <c r="L1146" t="s">
        <v>25</v>
      </c>
      <c r="M1146">
        <v>10439</v>
      </c>
      <c r="N1146">
        <v>10439</v>
      </c>
      <c r="O1146">
        <v>10439</v>
      </c>
      <c r="P1146">
        <v>10439</v>
      </c>
      <c r="Q1146">
        <v>10439</v>
      </c>
      <c r="R1146">
        <v>10439</v>
      </c>
      <c r="S1146">
        <v>10439</v>
      </c>
      <c r="T1146">
        <v>10439</v>
      </c>
      <c r="U1146">
        <v>10439</v>
      </c>
      <c r="V1146">
        <v>10439</v>
      </c>
      <c r="W1146">
        <v>10439</v>
      </c>
      <c r="X1146">
        <v>10445</v>
      </c>
      <c r="Y1146">
        <v>125279</v>
      </c>
      <c r="Z1146">
        <f t="shared" si="40"/>
        <v>37882.153289210997</v>
      </c>
      <c r="AA1146">
        <f t="shared" si="41"/>
        <v>56077.096710789003</v>
      </c>
    </row>
    <row r="1147" spans="1:27" x14ac:dyDescent="0.35">
      <c r="A1147" t="s">
        <v>370</v>
      </c>
      <c r="B1147" t="s">
        <v>371</v>
      </c>
      <c r="C1147">
        <v>501253</v>
      </c>
      <c r="D1147" t="s">
        <v>379</v>
      </c>
      <c r="E1147" t="s">
        <v>7</v>
      </c>
      <c r="F1147" t="s">
        <v>105</v>
      </c>
      <c r="G1147">
        <v>2028</v>
      </c>
      <c r="H1147" t="s">
        <v>22</v>
      </c>
      <c r="I1147" t="s">
        <v>385</v>
      </c>
      <c r="J1147" t="s">
        <v>386</v>
      </c>
      <c r="K1147" t="s">
        <v>378</v>
      </c>
      <c r="L1147" t="s">
        <v>25</v>
      </c>
      <c r="M1147">
        <v>10484</v>
      </c>
      <c r="N1147">
        <v>10484</v>
      </c>
      <c r="O1147">
        <v>10484</v>
      </c>
      <c r="P1147">
        <v>10484</v>
      </c>
      <c r="Q1147">
        <v>10484</v>
      </c>
      <c r="R1147">
        <v>10484</v>
      </c>
      <c r="S1147">
        <v>10484</v>
      </c>
      <c r="T1147">
        <v>10484</v>
      </c>
      <c r="U1147">
        <v>10484</v>
      </c>
      <c r="V1147">
        <v>10484</v>
      </c>
      <c r="W1147">
        <v>10484</v>
      </c>
      <c r="X1147">
        <v>10484</v>
      </c>
      <c r="Y1147">
        <v>125806</v>
      </c>
      <c r="Z1147">
        <f t="shared" si="40"/>
        <v>0</v>
      </c>
      <c r="AA1147">
        <f t="shared" si="41"/>
        <v>94354.5</v>
      </c>
    </row>
    <row r="1148" spans="1:27" x14ac:dyDescent="0.35">
      <c r="A1148" t="s">
        <v>370</v>
      </c>
      <c r="B1148" t="s">
        <v>371</v>
      </c>
      <c r="C1148">
        <v>501253</v>
      </c>
      <c r="D1148" t="s">
        <v>379</v>
      </c>
      <c r="E1148" t="s">
        <v>7</v>
      </c>
      <c r="F1148" t="s">
        <v>105</v>
      </c>
      <c r="G1148">
        <v>2023</v>
      </c>
      <c r="H1148" t="s">
        <v>22</v>
      </c>
      <c r="I1148" t="s">
        <v>385</v>
      </c>
      <c r="J1148" t="s">
        <v>386</v>
      </c>
      <c r="K1148" t="s">
        <v>378</v>
      </c>
      <c r="L1148" t="s">
        <v>25</v>
      </c>
      <c r="M1148">
        <v>10558</v>
      </c>
      <c r="N1148">
        <v>10558</v>
      </c>
      <c r="O1148">
        <v>10558</v>
      </c>
      <c r="P1148">
        <v>10558</v>
      </c>
      <c r="Q1148">
        <v>10558</v>
      </c>
      <c r="R1148">
        <v>10558</v>
      </c>
      <c r="S1148">
        <v>10558</v>
      </c>
      <c r="T1148">
        <v>10558</v>
      </c>
      <c r="U1148">
        <v>10558</v>
      </c>
      <c r="V1148">
        <v>10558</v>
      </c>
      <c r="W1148">
        <v>10558</v>
      </c>
      <c r="X1148">
        <v>10558</v>
      </c>
      <c r="Y1148">
        <v>126701</v>
      </c>
      <c r="Z1148">
        <f t="shared" si="40"/>
        <v>0</v>
      </c>
      <c r="AA1148">
        <f t="shared" si="41"/>
        <v>95025.75</v>
      </c>
    </row>
    <row r="1149" spans="1:27" x14ac:dyDescent="0.35">
      <c r="A1149" t="s">
        <v>370</v>
      </c>
      <c r="B1149" t="s">
        <v>371</v>
      </c>
      <c r="C1149">
        <v>501253</v>
      </c>
      <c r="D1149" t="s">
        <v>379</v>
      </c>
      <c r="E1149" t="s">
        <v>7</v>
      </c>
      <c r="F1149" t="s">
        <v>105</v>
      </c>
      <c r="G1149">
        <v>2029</v>
      </c>
      <c r="H1149" t="s">
        <v>22</v>
      </c>
      <c r="I1149" t="s">
        <v>385</v>
      </c>
      <c r="J1149" t="s">
        <v>386</v>
      </c>
      <c r="K1149" t="s">
        <v>378</v>
      </c>
      <c r="L1149" t="s">
        <v>25</v>
      </c>
      <c r="M1149">
        <v>10605</v>
      </c>
      <c r="N1149">
        <v>10605</v>
      </c>
      <c r="O1149">
        <v>10605</v>
      </c>
      <c r="P1149">
        <v>10605</v>
      </c>
      <c r="Q1149">
        <v>10605</v>
      </c>
      <c r="R1149">
        <v>10605</v>
      </c>
      <c r="S1149">
        <v>10605</v>
      </c>
      <c r="T1149">
        <v>10605</v>
      </c>
      <c r="U1149">
        <v>10605</v>
      </c>
      <c r="V1149">
        <v>10605</v>
      </c>
      <c r="W1149">
        <v>10605</v>
      </c>
      <c r="X1149">
        <v>10605</v>
      </c>
      <c r="Y1149">
        <v>127265</v>
      </c>
      <c r="Z1149">
        <f t="shared" si="40"/>
        <v>0</v>
      </c>
      <c r="AA1149">
        <f t="shared" si="41"/>
        <v>95448.75</v>
      </c>
    </row>
    <row r="1150" spans="1:27" x14ac:dyDescent="0.35">
      <c r="A1150" t="s">
        <v>370</v>
      </c>
      <c r="B1150" t="s">
        <v>371</v>
      </c>
      <c r="C1150">
        <v>512108</v>
      </c>
      <c r="D1150" t="s">
        <v>389</v>
      </c>
      <c r="E1150" t="s">
        <v>7</v>
      </c>
      <c r="F1150" t="s">
        <v>21</v>
      </c>
      <c r="G1150">
        <v>2023</v>
      </c>
      <c r="H1150" t="s">
        <v>22</v>
      </c>
      <c r="I1150" t="s">
        <v>373</v>
      </c>
      <c r="J1150" t="s">
        <v>374</v>
      </c>
      <c r="K1150" t="s">
        <v>375</v>
      </c>
      <c r="L1150" t="s">
        <v>25</v>
      </c>
      <c r="M1150">
        <v>10620</v>
      </c>
      <c r="N1150">
        <v>10620</v>
      </c>
      <c r="O1150">
        <v>10620</v>
      </c>
      <c r="P1150">
        <v>10620</v>
      </c>
      <c r="Q1150">
        <v>10620</v>
      </c>
      <c r="R1150">
        <v>10620</v>
      </c>
      <c r="S1150">
        <v>10620</v>
      </c>
      <c r="T1150">
        <v>10620</v>
      </c>
      <c r="U1150">
        <v>10620</v>
      </c>
      <c r="V1150">
        <v>10620</v>
      </c>
      <c r="W1150">
        <v>10620</v>
      </c>
      <c r="X1150">
        <v>10620</v>
      </c>
      <c r="Y1150">
        <v>127446</v>
      </c>
      <c r="Z1150">
        <f t="shared" si="40"/>
        <v>95584.5</v>
      </c>
      <c r="AA1150">
        <f t="shared" si="41"/>
        <v>0</v>
      </c>
    </row>
    <row r="1151" spans="1:27" x14ac:dyDescent="0.35">
      <c r="A1151" t="s">
        <v>370</v>
      </c>
      <c r="B1151" t="s">
        <v>371</v>
      </c>
      <c r="C1151">
        <v>512108</v>
      </c>
      <c r="D1151" t="s">
        <v>389</v>
      </c>
      <c r="E1151" t="s">
        <v>7</v>
      </c>
      <c r="F1151" t="s">
        <v>366</v>
      </c>
      <c r="G1151">
        <v>2030</v>
      </c>
      <c r="H1151" t="s">
        <v>22</v>
      </c>
      <c r="I1151" t="s">
        <v>410</v>
      </c>
      <c r="J1151" t="s">
        <v>411</v>
      </c>
      <c r="K1151" t="s">
        <v>405</v>
      </c>
      <c r="L1151" t="s">
        <v>25</v>
      </c>
      <c r="M1151">
        <v>10697</v>
      </c>
      <c r="N1151">
        <v>10697</v>
      </c>
      <c r="O1151">
        <v>10697</v>
      </c>
      <c r="P1151">
        <v>10697</v>
      </c>
      <c r="Q1151">
        <v>10697</v>
      </c>
      <c r="R1151">
        <v>10697</v>
      </c>
      <c r="S1151">
        <v>10697</v>
      </c>
      <c r="T1151">
        <v>10697</v>
      </c>
      <c r="U1151">
        <v>10697</v>
      </c>
      <c r="V1151">
        <v>10697</v>
      </c>
      <c r="W1151">
        <v>10697</v>
      </c>
      <c r="X1151">
        <v>10697</v>
      </c>
      <c r="Y1151">
        <v>128362</v>
      </c>
      <c r="Z1151">
        <f t="shared" si="40"/>
        <v>38814.397947858</v>
      </c>
      <c r="AA1151">
        <f t="shared" si="41"/>
        <v>57457.102052142</v>
      </c>
    </row>
    <row r="1152" spans="1:27" x14ac:dyDescent="0.35">
      <c r="A1152" t="s">
        <v>370</v>
      </c>
      <c r="B1152" t="s">
        <v>371</v>
      </c>
      <c r="C1152">
        <v>501253</v>
      </c>
      <c r="D1152" t="s">
        <v>379</v>
      </c>
      <c r="E1152" t="s">
        <v>7</v>
      </c>
      <c r="F1152" t="s">
        <v>105</v>
      </c>
      <c r="G1152">
        <v>2030</v>
      </c>
      <c r="H1152" t="s">
        <v>22</v>
      </c>
      <c r="I1152" t="s">
        <v>385</v>
      </c>
      <c r="J1152" t="s">
        <v>386</v>
      </c>
      <c r="K1152" t="s">
        <v>378</v>
      </c>
      <c r="L1152" t="s">
        <v>25</v>
      </c>
      <c r="M1152">
        <v>10728</v>
      </c>
      <c r="N1152">
        <v>10728</v>
      </c>
      <c r="O1152">
        <v>10728</v>
      </c>
      <c r="P1152">
        <v>10728</v>
      </c>
      <c r="Q1152">
        <v>10728</v>
      </c>
      <c r="R1152">
        <v>10728</v>
      </c>
      <c r="S1152">
        <v>10728</v>
      </c>
      <c r="T1152">
        <v>10728</v>
      </c>
      <c r="U1152">
        <v>10728</v>
      </c>
      <c r="V1152">
        <v>10728</v>
      </c>
      <c r="W1152">
        <v>10728</v>
      </c>
      <c r="X1152">
        <v>10728</v>
      </c>
      <c r="Y1152">
        <v>128736</v>
      </c>
      <c r="Z1152">
        <f t="shared" si="40"/>
        <v>0</v>
      </c>
      <c r="AA1152">
        <f t="shared" si="41"/>
        <v>96552</v>
      </c>
    </row>
    <row r="1153" spans="1:27" x14ac:dyDescent="0.35">
      <c r="A1153" t="s">
        <v>370</v>
      </c>
      <c r="B1153" t="s">
        <v>371</v>
      </c>
      <c r="C1153">
        <v>502013</v>
      </c>
      <c r="D1153" t="s">
        <v>376</v>
      </c>
      <c r="E1153" t="s">
        <v>7</v>
      </c>
      <c r="F1153" t="s">
        <v>366</v>
      </c>
      <c r="G1153">
        <v>2026</v>
      </c>
      <c r="H1153" t="s">
        <v>365</v>
      </c>
      <c r="I1153" t="s">
        <v>393</v>
      </c>
      <c r="J1153" t="s">
        <v>394</v>
      </c>
      <c r="K1153" t="s">
        <v>380</v>
      </c>
      <c r="L1153" t="s">
        <v>25</v>
      </c>
      <c r="M1153">
        <v>10753</v>
      </c>
      <c r="N1153">
        <v>10753</v>
      </c>
      <c r="O1153">
        <v>10753</v>
      </c>
      <c r="P1153">
        <v>10753</v>
      </c>
      <c r="Q1153">
        <v>10753</v>
      </c>
      <c r="R1153">
        <v>10753</v>
      </c>
      <c r="S1153">
        <v>10753</v>
      </c>
      <c r="T1153">
        <v>10753</v>
      </c>
      <c r="U1153">
        <v>10753</v>
      </c>
      <c r="V1153">
        <v>10753</v>
      </c>
      <c r="W1153">
        <v>10753</v>
      </c>
      <c r="X1153">
        <v>10758</v>
      </c>
      <c r="Y1153">
        <v>129037</v>
      </c>
      <c r="Z1153">
        <f t="shared" si="40"/>
        <v>39018.506006432995</v>
      </c>
      <c r="AA1153">
        <f t="shared" si="41"/>
        <v>57759.243993567005</v>
      </c>
    </row>
    <row r="1154" spans="1:27" x14ac:dyDescent="0.35">
      <c r="A1154" t="s">
        <v>370</v>
      </c>
      <c r="B1154" t="s">
        <v>371</v>
      </c>
      <c r="C1154">
        <v>501253</v>
      </c>
      <c r="D1154" t="s">
        <v>379</v>
      </c>
      <c r="E1154" t="s">
        <v>7</v>
      </c>
      <c r="F1154" t="s">
        <v>105</v>
      </c>
      <c r="G1154">
        <v>2022</v>
      </c>
      <c r="H1154" t="s">
        <v>22</v>
      </c>
      <c r="I1154" t="s">
        <v>385</v>
      </c>
      <c r="J1154" t="s">
        <v>386</v>
      </c>
      <c r="K1154" t="s">
        <v>378</v>
      </c>
      <c r="L1154" t="s">
        <v>25</v>
      </c>
      <c r="M1154">
        <v>10753</v>
      </c>
      <c r="N1154">
        <v>10753</v>
      </c>
      <c r="O1154">
        <v>10753</v>
      </c>
      <c r="P1154">
        <v>10753</v>
      </c>
      <c r="Q1154">
        <v>10753</v>
      </c>
      <c r="R1154">
        <v>10753</v>
      </c>
      <c r="S1154">
        <v>10753</v>
      </c>
      <c r="T1154">
        <v>10753</v>
      </c>
      <c r="U1154">
        <v>10753</v>
      </c>
      <c r="V1154">
        <v>10753</v>
      </c>
      <c r="W1154">
        <v>10753</v>
      </c>
      <c r="X1154">
        <v>10753</v>
      </c>
      <c r="Y1154">
        <v>129035</v>
      </c>
      <c r="Z1154">
        <f t="shared" si="40"/>
        <v>0</v>
      </c>
      <c r="AA1154">
        <f t="shared" si="41"/>
        <v>96776.25</v>
      </c>
    </row>
    <row r="1155" spans="1:27" x14ac:dyDescent="0.35">
      <c r="A1155" t="s">
        <v>370</v>
      </c>
      <c r="B1155" t="s">
        <v>371</v>
      </c>
      <c r="C1155">
        <v>512108</v>
      </c>
      <c r="D1155" t="s">
        <v>389</v>
      </c>
      <c r="E1155" t="s">
        <v>7</v>
      </c>
      <c r="F1155" t="s">
        <v>21</v>
      </c>
      <c r="G1155">
        <v>2024</v>
      </c>
      <c r="H1155" t="s">
        <v>22</v>
      </c>
      <c r="I1155" t="s">
        <v>373</v>
      </c>
      <c r="J1155" t="s">
        <v>374</v>
      </c>
      <c r="K1155" t="s">
        <v>375</v>
      </c>
      <c r="L1155" t="s">
        <v>25</v>
      </c>
      <c r="M1155">
        <v>10830</v>
      </c>
      <c r="N1155">
        <v>10830</v>
      </c>
      <c r="O1155">
        <v>10830</v>
      </c>
      <c r="P1155">
        <v>10830</v>
      </c>
      <c r="Q1155">
        <v>10830</v>
      </c>
      <c r="R1155">
        <v>10830</v>
      </c>
      <c r="S1155">
        <v>10830</v>
      </c>
      <c r="T1155">
        <v>10830</v>
      </c>
      <c r="U1155">
        <v>10830</v>
      </c>
      <c r="V1155">
        <v>10830</v>
      </c>
      <c r="W1155">
        <v>10830</v>
      </c>
      <c r="X1155">
        <v>10830</v>
      </c>
      <c r="Y1155">
        <v>129966</v>
      </c>
      <c r="Z1155">
        <f t="shared" si="40"/>
        <v>97474.5</v>
      </c>
      <c r="AA1155">
        <f t="shared" si="41"/>
        <v>0</v>
      </c>
    </row>
    <row r="1156" spans="1:27" x14ac:dyDescent="0.35">
      <c r="A1156" t="s">
        <v>370</v>
      </c>
      <c r="B1156" t="s">
        <v>371</v>
      </c>
      <c r="C1156">
        <v>501253</v>
      </c>
      <c r="D1156" t="s">
        <v>379</v>
      </c>
      <c r="E1156" t="s">
        <v>7</v>
      </c>
      <c r="F1156" t="s">
        <v>105</v>
      </c>
      <c r="G1156">
        <v>2021</v>
      </c>
      <c r="H1156" t="s">
        <v>22</v>
      </c>
      <c r="I1156" t="s">
        <v>385</v>
      </c>
      <c r="J1156" t="s">
        <v>386</v>
      </c>
      <c r="K1156" t="s">
        <v>378</v>
      </c>
      <c r="L1156" t="s">
        <v>25</v>
      </c>
      <c r="M1156">
        <v>10882</v>
      </c>
      <c r="N1156">
        <v>10882</v>
      </c>
      <c r="O1156">
        <v>10882</v>
      </c>
      <c r="P1156">
        <v>10882</v>
      </c>
      <c r="Q1156">
        <v>10882</v>
      </c>
      <c r="R1156">
        <v>10882</v>
      </c>
      <c r="S1156">
        <v>10882</v>
      </c>
      <c r="T1156">
        <v>10882</v>
      </c>
      <c r="U1156">
        <v>10882</v>
      </c>
      <c r="V1156">
        <v>10882</v>
      </c>
      <c r="W1156">
        <v>10882</v>
      </c>
      <c r="X1156">
        <v>10882</v>
      </c>
      <c r="Y1156">
        <v>130578</v>
      </c>
      <c r="Z1156">
        <f t="shared" si="40"/>
        <v>0</v>
      </c>
      <c r="AA1156">
        <f t="shared" si="41"/>
        <v>97933.5</v>
      </c>
    </row>
    <row r="1157" spans="1:27" x14ac:dyDescent="0.35">
      <c r="A1157" t="s">
        <v>370</v>
      </c>
      <c r="B1157" t="s">
        <v>371</v>
      </c>
      <c r="C1157">
        <v>502013</v>
      </c>
      <c r="D1157" t="s">
        <v>376</v>
      </c>
      <c r="E1157" t="s">
        <v>7</v>
      </c>
      <c r="F1157" t="s">
        <v>366</v>
      </c>
      <c r="G1157">
        <v>2027</v>
      </c>
      <c r="H1157" t="s">
        <v>365</v>
      </c>
      <c r="I1157" t="s">
        <v>393</v>
      </c>
      <c r="J1157" t="s">
        <v>394</v>
      </c>
      <c r="K1157" t="s">
        <v>380</v>
      </c>
      <c r="L1157" t="s">
        <v>25</v>
      </c>
      <c r="M1157">
        <v>11075</v>
      </c>
      <c r="N1157">
        <v>11075</v>
      </c>
      <c r="O1157">
        <v>11075</v>
      </c>
      <c r="P1157">
        <v>11075</v>
      </c>
      <c r="Q1157">
        <v>11075</v>
      </c>
      <c r="R1157">
        <v>11075</v>
      </c>
      <c r="S1157">
        <v>11075</v>
      </c>
      <c r="T1157">
        <v>11075</v>
      </c>
      <c r="U1157">
        <v>11075</v>
      </c>
      <c r="V1157">
        <v>11075</v>
      </c>
      <c r="W1157">
        <v>11075</v>
      </c>
      <c r="X1157">
        <v>11081</v>
      </c>
      <c r="Y1157">
        <v>132908</v>
      </c>
      <c r="Z1157">
        <f t="shared" si="40"/>
        <v>40189.027924572001</v>
      </c>
      <c r="AA1157">
        <f t="shared" si="41"/>
        <v>59491.972075427999</v>
      </c>
    </row>
    <row r="1158" spans="1:27" x14ac:dyDescent="0.35">
      <c r="A1158" t="s">
        <v>370</v>
      </c>
      <c r="B1158" t="s">
        <v>371</v>
      </c>
      <c r="C1158">
        <v>512108</v>
      </c>
      <c r="D1158" t="s">
        <v>389</v>
      </c>
      <c r="E1158" t="s">
        <v>7</v>
      </c>
      <c r="F1158" t="s">
        <v>21</v>
      </c>
      <c r="G1158">
        <v>2025</v>
      </c>
      <c r="H1158" t="s">
        <v>22</v>
      </c>
      <c r="I1158" t="s">
        <v>373</v>
      </c>
      <c r="J1158" t="s">
        <v>374</v>
      </c>
      <c r="K1158" t="s">
        <v>375</v>
      </c>
      <c r="L1158" t="s">
        <v>25</v>
      </c>
      <c r="M1158">
        <v>11158</v>
      </c>
      <c r="N1158">
        <v>11158</v>
      </c>
      <c r="O1158">
        <v>11158</v>
      </c>
      <c r="P1158">
        <v>11158</v>
      </c>
      <c r="Q1158">
        <v>11158</v>
      </c>
      <c r="R1158">
        <v>11158</v>
      </c>
      <c r="S1158">
        <v>11158</v>
      </c>
      <c r="T1158">
        <v>11158</v>
      </c>
      <c r="U1158">
        <v>11158</v>
      </c>
      <c r="V1158">
        <v>11158</v>
      </c>
      <c r="W1158">
        <v>11158</v>
      </c>
      <c r="X1158">
        <v>11158</v>
      </c>
      <c r="Y1158">
        <v>133894</v>
      </c>
      <c r="Z1158">
        <f t="shared" si="40"/>
        <v>100420.5</v>
      </c>
      <c r="AA1158">
        <f t="shared" si="41"/>
        <v>0</v>
      </c>
    </row>
    <row r="1159" spans="1:27" x14ac:dyDescent="0.35">
      <c r="A1159" t="s">
        <v>370</v>
      </c>
      <c r="B1159" t="s">
        <v>371</v>
      </c>
      <c r="C1159">
        <v>502013</v>
      </c>
      <c r="D1159" t="s">
        <v>376</v>
      </c>
      <c r="E1159" t="s">
        <v>7</v>
      </c>
      <c r="F1159" t="s">
        <v>366</v>
      </c>
      <c r="G1159">
        <v>2028</v>
      </c>
      <c r="H1159" t="s">
        <v>365</v>
      </c>
      <c r="I1159" t="s">
        <v>393</v>
      </c>
      <c r="J1159" t="s">
        <v>394</v>
      </c>
      <c r="K1159" t="s">
        <v>380</v>
      </c>
      <c r="L1159" t="s">
        <v>25</v>
      </c>
      <c r="M1159">
        <v>11407</v>
      </c>
      <c r="N1159">
        <v>11407</v>
      </c>
      <c r="O1159">
        <v>11407</v>
      </c>
      <c r="P1159">
        <v>11407</v>
      </c>
      <c r="Q1159">
        <v>11407</v>
      </c>
      <c r="R1159">
        <v>11407</v>
      </c>
      <c r="S1159">
        <v>11407</v>
      </c>
      <c r="T1159">
        <v>11407</v>
      </c>
      <c r="U1159">
        <v>11407</v>
      </c>
      <c r="V1159">
        <v>11407</v>
      </c>
      <c r="W1159">
        <v>11407</v>
      </c>
      <c r="X1159">
        <v>11413</v>
      </c>
      <c r="Y1159">
        <v>136892</v>
      </c>
      <c r="Z1159">
        <f t="shared" si="40"/>
        <v>41393.719043628</v>
      </c>
      <c r="AA1159">
        <f t="shared" si="41"/>
        <v>61275.280956372</v>
      </c>
    </row>
    <row r="1160" spans="1:27" x14ac:dyDescent="0.35">
      <c r="A1160" t="s">
        <v>370</v>
      </c>
      <c r="B1160" t="s">
        <v>371</v>
      </c>
      <c r="C1160">
        <v>512108</v>
      </c>
      <c r="D1160" t="s">
        <v>389</v>
      </c>
      <c r="E1160" t="s">
        <v>7</v>
      </c>
      <c r="F1160" t="s">
        <v>21</v>
      </c>
      <c r="G1160">
        <v>2026</v>
      </c>
      <c r="H1160" t="s">
        <v>22</v>
      </c>
      <c r="I1160" t="s">
        <v>373</v>
      </c>
      <c r="J1160" t="s">
        <v>374</v>
      </c>
      <c r="K1160" t="s">
        <v>375</v>
      </c>
      <c r="L1160" t="s">
        <v>25</v>
      </c>
      <c r="M1160">
        <v>11493</v>
      </c>
      <c r="N1160">
        <v>11493</v>
      </c>
      <c r="O1160">
        <v>11493</v>
      </c>
      <c r="P1160">
        <v>11493</v>
      </c>
      <c r="Q1160">
        <v>11493</v>
      </c>
      <c r="R1160">
        <v>11493</v>
      </c>
      <c r="S1160">
        <v>11493</v>
      </c>
      <c r="T1160">
        <v>11493</v>
      </c>
      <c r="U1160">
        <v>11493</v>
      </c>
      <c r="V1160">
        <v>11493</v>
      </c>
      <c r="W1160">
        <v>11493</v>
      </c>
      <c r="X1160">
        <v>11493</v>
      </c>
      <c r="Y1160">
        <v>137910</v>
      </c>
      <c r="Z1160">
        <f t="shared" si="40"/>
        <v>103432.5</v>
      </c>
      <c r="AA1160">
        <f t="shared" si="41"/>
        <v>0</v>
      </c>
    </row>
    <row r="1161" spans="1:27" x14ac:dyDescent="0.35">
      <c r="A1161" t="s">
        <v>370</v>
      </c>
      <c r="B1161" t="s">
        <v>371</v>
      </c>
      <c r="C1161">
        <v>502017</v>
      </c>
      <c r="D1161" t="s">
        <v>381</v>
      </c>
      <c r="E1161" t="s">
        <v>7</v>
      </c>
      <c r="F1161" t="s">
        <v>21</v>
      </c>
      <c r="G1161">
        <v>2024</v>
      </c>
      <c r="H1161" t="s">
        <v>365</v>
      </c>
      <c r="I1161" t="s">
        <v>373</v>
      </c>
      <c r="J1161" t="s">
        <v>374</v>
      </c>
      <c r="K1161" t="s">
        <v>375</v>
      </c>
      <c r="L1161" t="s">
        <v>25</v>
      </c>
      <c r="M1161">
        <v>11728</v>
      </c>
      <c r="N1161">
        <v>11171</v>
      </c>
      <c r="O1161">
        <v>10543</v>
      </c>
      <c r="P1161">
        <v>11070</v>
      </c>
      <c r="Q1161">
        <v>11570</v>
      </c>
      <c r="R1161">
        <v>9826</v>
      </c>
      <c r="S1161">
        <v>11448</v>
      </c>
      <c r="T1161">
        <v>11654</v>
      </c>
      <c r="U1161">
        <v>10590</v>
      </c>
      <c r="V1161">
        <v>12181</v>
      </c>
      <c r="W1161">
        <v>9859</v>
      </c>
      <c r="X1161">
        <v>9824</v>
      </c>
      <c r="Y1161">
        <v>131463</v>
      </c>
      <c r="Z1161">
        <f t="shared" si="40"/>
        <v>98597.25</v>
      </c>
      <c r="AA1161">
        <f t="shared" si="41"/>
        <v>0</v>
      </c>
    </row>
    <row r="1162" spans="1:27" x14ac:dyDescent="0.35">
      <c r="A1162" t="s">
        <v>370</v>
      </c>
      <c r="B1162" t="s">
        <v>371</v>
      </c>
      <c r="C1162">
        <v>502013</v>
      </c>
      <c r="D1162" t="s">
        <v>376</v>
      </c>
      <c r="E1162" t="s">
        <v>7</v>
      </c>
      <c r="F1162" t="s">
        <v>366</v>
      </c>
      <c r="G1162">
        <v>2029</v>
      </c>
      <c r="H1162" t="s">
        <v>365</v>
      </c>
      <c r="I1162" t="s">
        <v>393</v>
      </c>
      <c r="J1162" t="s">
        <v>394</v>
      </c>
      <c r="K1162" t="s">
        <v>380</v>
      </c>
      <c r="L1162" t="s">
        <v>25</v>
      </c>
      <c r="M1162">
        <v>11750</v>
      </c>
      <c r="N1162">
        <v>11750</v>
      </c>
      <c r="O1162">
        <v>11750</v>
      </c>
      <c r="P1162">
        <v>11750</v>
      </c>
      <c r="Q1162">
        <v>11750</v>
      </c>
      <c r="R1162">
        <v>11750</v>
      </c>
      <c r="S1162">
        <v>11750</v>
      </c>
      <c r="T1162">
        <v>11750</v>
      </c>
      <c r="U1162">
        <v>11750</v>
      </c>
      <c r="V1162">
        <v>11750</v>
      </c>
      <c r="W1162">
        <v>11750</v>
      </c>
      <c r="X1162">
        <v>11755</v>
      </c>
      <c r="Y1162">
        <v>141001</v>
      </c>
      <c r="Z1162">
        <f t="shared" si="40"/>
        <v>42636.207951308999</v>
      </c>
      <c r="AA1162">
        <f t="shared" si="41"/>
        <v>63114.542048691001</v>
      </c>
    </row>
    <row r="1163" spans="1:27" x14ac:dyDescent="0.35">
      <c r="A1163" t="s">
        <v>370</v>
      </c>
      <c r="B1163" t="s">
        <v>371</v>
      </c>
      <c r="C1163">
        <v>512108</v>
      </c>
      <c r="D1163" t="s">
        <v>389</v>
      </c>
      <c r="E1163" t="s">
        <v>7</v>
      </c>
      <c r="F1163" t="s">
        <v>21</v>
      </c>
      <c r="G1163">
        <v>2027</v>
      </c>
      <c r="H1163" t="s">
        <v>22</v>
      </c>
      <c r="I1163" t="s">
        <v>373</v>
      </c>
      <c r="J1163" t="s">
        <v>374</v>
      </c>
      <c r="K1163" t="s">
        <v>375</v>
      </c>
      <c r="L1163" t="s">
        <v>25</v>
      </c>
      <c r="M1163">
        <v>11837</v>
      </c>
      <c r="N1163">
        <v>11837</v>
      </c>
      <c r="O1163">
        <v>11837</v>
      </c>
      <c r="P1163">
        <v>11837</v>
      </c>
      <c r="Q1163">
        <v>11837</v>
      </c>
      <c r="R1163">
        <v>11837</v>
      </c>
      <c r="S1163">
        <v>11837</v>
      </c>
      <c r="T1163">
        <v>11837</v>
      </c>
      <c r="U1163">
        <v>11837</v>
      </c>
      <c r="V1163">
        <v>11837</v>
      </c>
      <c r="W1163">
        <v>11837</v>
      </c>
      <c r="X1163">
        <v>11837</v>
      </c>
      <c r="Y1163">
        <v>142048</v>
      </c>
      <c r="Z1163">
        <f t="shared" si="40"/>
        <v>106536</v>
      </c>
      <c r="AA1163">
        <f t="shared" si="41"/>
        <v>0</v>
      </c>
    </row>
    <row r="1164" spans="1:27" x14ac:dyDescent="0.35">
      <c r="A1164" t="s">
        <v>370</v>
      </c>
      <c r="B1164" t="s">
        <v>371</v>
      </c>
      <c r="C1164">
        <v>502017</v>
      </c>
      <c r="D1164" t="s">
        <v>381</v>
      </c>
      <c r="E1164" t="s">
        <v>7</v>
      </c>
      <c r="F1164" t="s">
        <v>21</v>
      </c>
      <c r="G1164">
        <v>2025</v>
      </c>
      <c r="H1164" t="s">
        <v>365</v>
      </c>
      <c r="I1164" t="s">
        <v>373</v>
      </c>
      <c r="J1164" t="s">
        <v>374</v>
      </c>
      <c r="K1164" t="s">
        <v>375</v>
      </c>
      <c r="L1164" t="s">
        <v>25</v>
      </c>
      <c r="M1164">
        <v>12028</v>
      </c>
      <c r="N1164">
        <v>10850</v>
      </c>
      <c r="O1164">
        <v>10812</v>
      </c>
      <c r="P1164">
        <v>11353</v>
      </c>
      <c r="Q1164">
        <v>11257</v>
      </c>
      <c r="R1164">
        <v>10685</v>
      </c>
      <c r="S1164">
        <v>11740</v>
      </c>
      <c r="T1164">
        <v>11955</v>
      </c>
      <c r="U1164">
        <v>11470</v>
      </c>
      <c r="V1164">
        <v>12495</v>
      </c>
      <c r="W1164">
        <v>9498</v>
      </c>
      <c r="X1164">
        <v>10679</v>
      </c>
      <c r="Y1164">
        <v>134823</v>
      </c>
      <c r="Z1164">
        <f t="shared" si="40"/>
        <v>101117.25</v>
      </c>
      <c r="AA1164">
        <f t="shared" si="41"/>
        <v>0</v>
      </c>
    </row>
    <row r="1165" spans="1:27" x14ac:dyDescent="0.35">
      <c r="A1165" t="s">
        <v>370</v>
      </c>
      <c r="B1165" t="s">
        <v>371</v>
      </c>
      <c r="C1165">
        <v>502017</v>
      </c>
      <c r="D1165" t="s">
        <v>381</v>
      </c>
      <c r="E1165" t="s">
        <v>7</v>
      </c>
      <c r="F1165" t="s">
        <v>21</v>
      </c>
      <c r="G1165">
        <v>2026</v>
      </c>
      <c r="H1165" t="s">
        <v>365</v>
      </c>
      <c r="I1165" t="s">
        <v>373</v>
      </c>
      <c r="J1165" t="s">
        <v>374</v>
      </c>
      <c r="K1165" t="s">
        <v>375</v>
      </c>
      <c r="L1165" t="s">
        <v>25</v>
      </c>
      <c r="M1165">
        <v>12029</v>
      </c>
      <c r="N1165">
        <v>10850</v>
      </c>
      <c r="O1165">
        <v>10812</v>
      </c>
      <c r="P1165">
        <v>11353</v>
      </c>
      <c r="Q1165">
        <v>11257</v>
      </c>
      <c r="R1165">
        <v>10686</v>
      </c>
      <c r="S1165">
        <v>11740</v>
      </c>
      <c r="T1165">
        <v>11955</v>
      </c>
      <c r="U1165">
        <v>11471</v>
      </c>
      <c r="V1165">
        <v>12495</v>
      </c>
      <c r="W1165">
        <v>9498</v>
      </c>
      <c r="X1165">
        <v>10679</v>
      </c>
      <c r="Y1165">
        <v>134824</v>
      </c>
      <c r="Z1165">
        <f t="shared" si="40"/>
        <v>101118</v>
      </c>
      <c r="AA1165">
        <f t="shared" si="41"/>
        <v>0</v>
      </c>
    </row>
    <row r="1166" spans="1:27" x14ac:dyDescent="0.35">
      <c r="A1166" t="s">
        <v>370</v>
      </c>
      <c r="B1166" t="s">
        <v>371</v>
      </c>
      <c r="C1166">
        <v>502017</v>
      </c>
      <c r="D1166" t="s">
        <v>381</v>
      </c>
      <c r="E1166" t="s">
        <v>7</v>
      </c>
      <c r="F1166" t="s">
        <v>21</v>
      </c>
      <c r="G1166">
        <v>2027</v>
      </c>
      <c r="H1166" t="s">
        <v>365</v>
      </c>
      <c r="I1166" t="s">
        <v>373</v>
      </c>
      <c r="J1166" t="s">
        <v>374</v>
      </c>
      <c r="K1166" t="s">
        <v>375</v>
      </c>
      <c r="L1166" t="s">
        <v>25</v>
      </c>
      <c r="M1166">
        <v>12029</v>
      </c>
      <c r="N1166">
        <v>10850</v>
      </c>
      <c r="O1166">
        <v>10812</v>
      </c>
      <c r="P1166">
        <v>11353</v>
      </c>
      <c r="Q1166">
        <v>11257</v>
      </c>
      <c r="R1166">
        <v>10686</v>
      </c>
      <c r="S1166">
        <v>11740</v>
      </c>
      <c r="T1166">
        <v>11955</v>
      </c>
      <c r="U1166">
        <v>11471</v>
      </c>
      <c r="V1166">
        <v>12495</v>
      </c>
      <c r="W1166">
        <v>9498</v>
      </c>
      <c r="X1166">
        <v>10679</v>
      </c>
      <c r="Y1166">
        <v>134824</v>
      </c>
      <c r="Z1166">
        <f t="shared" si="40"/>
        <v>101118</v>
      </c>
      <c r="AA1166">
        <f t="shared" si="41"/>
        <v>0</v>
      </c>
    </row>
    <row r="1167" spans="1:27" x14ac:dyDescent="0.35">
      <c r="A1167" t="s">
        <v>370</v>
      </c>
      <c r="B1167" t="s">
        <v>371</v>
      </c>
      <c r="C1167">
        <v>502017</v>
      </c>
      <c r="D1167" t="s">
        <v>381</v>
      </c>
      <c r="E1167" t="s">
        <v>7</v>
      </c>
      <c r="F1167" t="s">
        <v>21</v>
      </c>
      <c r="G1167">
        <v>2028</v>
      </c>
      <c r="H1167" t="s">
        <v>365</v>
      </c>
      <c r="I1167" t="s">
        <v>373</v>
      </c>
      <c r="J1167" t="s">
        <v>374</v>
      </c>
      <c r="K1167" t="s">
        <v>375</v>
      </c>
      <c r="L1167" t="s">
        <v>25</v>
      </c>
      <c r="M1167">
        <v>12029</v>
      </c>
      <c r="N1167">
        <v>10850</v>
      </c>
      <c r="O1167">
        <v>10812</v>
      </c>
      <c r="P1167">
        <v>11353</v>
      </c>
      <c r="Q1167">
        <v>11257</v>
      </c>
      <c r="R1167">
        <v>10686</v>
      </c>
      <c r="S1167">
        <v>11740</v>
      </c>
      <c r="T1167">
        <v>11955</v>
      </c>
      <c r="U1167">
        <v>11471</v>
      </c>
      <c r="V1167">
        <v>12495</v>
      </c>
      <c r="W1167">
        <v>9498</v>
      </c>
      <c r="X1167">
        <v>10679</v>
      </c>
      <c r="Y1167">
        <v>134824</v>
      </c>
      <c r="Z1167">
        <f t="shared" si="40"/>
        <v>101118</v>
      </c>
      <c r="AA1167">
        <f t="shared" si="41"/>
        <v>0</v>
      </c>
    </row>
    <row r="1168" spans="1:27" x14ac:dyDescent="0.35">
      <c r="A1168" t="s">
        <v>370</v>
      </c>
      <c r="B1168" t="s">
        <v>371</v>
      </c>
      <c r="C1168">
        <v>502017</v>
      </c>
      <c r="D1168" t="s">
        <v>381</v>
      </c>
      <c r="E1168" t="s">
        <v>7</v>
      </c>
      <c r="F1168" t="s">
        <v>21</v>
      </c>
      <c r="G1168">
        <v>2029</v>
      </c>
      <c r="H1168" t="s">
        <v>365</v>
      </c>
      <c r="I1168" t="s">
        <v>373</v>
      </c>
      <c r="J1168" t="s">
        <v>374</v>
      </c>
      <c r="K1168" t="s">
        <v>375</v>
      </c>
      <c r="L1168" t="s">
        <v>25</v>
      </c>
      <c r="M1168">
        <v>12029</v>
      </c>
      <c r="N1168">
        <v>10850</v>
      </c>
      <c r="O1168">
        <v>10812</v>
      </c>
      <c r="P1168">
        <v>11353</v>
      </c>
      <c r="Q1168">
        <v>11257</v>
      </c>
      <c r="R1168">
        <v>10686</v>
      </c>
      <c r="S1168">
        <v>11740</v>
      </c>
      <c r="T1168">
        <v>11955</v>
      </c>
      <c r="U1168">
        <v>11471</v>
      </c>
      <c r="V1168">
        <v>12495</v>
      </c>
      <c r="W1168">
        <v>9498</v>
      </c>
      <c r="X1168">
        <v>10679</v>
      </c>
      <c r="Y1168">
        <v>134824</v>
      </c>
      <c r="Z1168">
        <f t="shared" si="40"/>
        <v>101118</v>
      </c>
      <c r="AA1168">
        <f t="shared" si="41"/>
        <v>0</v>
      </c>
    </row>
    <row r="1169" spans="1:27" x14ac:dyDescent="0.35">
      <c r="A1169" t="s">
        <v>370</v>
      </c>
      <c r="B1169" t="s">
        <v>371</v>
      </c>
      <c r="C1169">
        <v>502017</v>
      </c>
      <c r="D1169" t="s">
        <v>381</v>
      </c>
      <c r="E1169" t="s">
        <v>7</v>
      </c>
      <c r="F1169" t="s">
        <v>21</v>
      </c>
      <c r="G1169">
        <v>2030</v>
      </c>
      <c r="H1169" t="s">
        <v>365</v>
      </c>
      <c r="I1169" t="s">
        <v>373</v>
      </c>
      <c r="J1169" t="s">
        <v>374</v>
      </c>
      <c r="K1169" t="s">
        <v>375</v>
      </c>
      <c r="L1169" t="s">
        <v>25</v>
      </c>
      <c r="M1169">
        <v>12029</v>
      </c>
      <c r="N1169">
        <v>10850</v>
      </c>
      <c r="O1169">
        <v>10812</v>
      </c>
      <c r="P1169">
        <v>11353</v>
      </c>
      <c r="Q1169">
        <v>11257</v>
      </c>
      <c r="R1169">
        <v>10686</v>
      </c>
      <c r="S1169">
        <v>11740</v>
      </c>
      <c r="T1169">
        <v>11955</v>
      </c>
      <c r="U1169">
        <v>11471</v>
      </c>
      <c r="V1169">
        <v>12495</v>
      </c>
      <c r="W1169">
        <v>9498</v>
      </c>
      <c r="X1169">
        <v>10679</v>
      </c>
      <c r="Y1169">
        <v>134824</v>
      </c>
      <c r="Z1169">
        <f t="shared" si="40"/>
        <v>101118</v>
      </c>
      <c r="AA1169">
        <f t="shared" si="41"/>
        <v>0</v>
      </c>
    </row>
    <row r="1170" spans="1:27" x14ac:dyDescent="0.35">
      <c r="A1170" t="s">
        <v>370</v>
      </c>
      <c r="B1170" t="s">
        <v>371</v>
      </c>
      <c r="C1170">
        <v>502013</v>
      </c>
      <c r="D1170" t="s">
        <v>376</v>
      </c>
      <c r="E1170" t="s">
        <v>7</v>
      </c>
      <c r="F1170" t="s">
        <v>366</v>
      </c>
      <c r="G1170">
        <v>2030</v>
      </c>
      <c r="H1170" t="s">
        <v>365</v>
      </c>
      <c r="I1170" t="s">
        <v>393</v>
      </c>
      <c r="J1170" t="s">
        <v>394</v>
      </c>
      <c r="K1170" t="s">
        <v>380</v>
      </c>
      <c r="L1170" t="s">
        <v>25</v>
      </c>
      <c r="M1170">
        <v>12102</v>
      </c>
      <c r="N1170">
        <v>12102</v>
      </c>
      <c r="O1170">
        <v>12102</v>
      </c>
      <c r="P1170">
        <v>12102</v>
      </c>
      <c r="Q1170">
        <v>12102</v>
      </c>
      <c r="R1170">
        <v>12102</v>
      </c>
      <c r="S1170">
        <v>12102</v>
      </c>
      <c r="T1170">
        <v>12102</v>
      </c>
      <c r="U1170">
        <v>12102</v>
      </c>
      <c r="V1170">
        <v>12102</v>
      </c>
      <c r="W1170">
        <v>12102</v>
      </c>
      <c r="X1170">
        <v>12108</v>
      </c>
      <c r="Y1170">
        <v>145236</v>
      </c>
      <c r="Z1170">
        <f t="shared" si="40"/>
        <v>43916.797029923997</v>
      </c>
      <c r="AA1170">
        <f t="shared" si="41"/>
        <v>65010.202970076003</v>
      </c>
    </row>
    <row r="1171" spans="1:27" x14ac:dyDescent="0.35">
      <c r="A1171" t="s">
        <v>370</v>
      </c>
      <c r="B1171" t="s">
        <v>371</v>
      </c>
      <c r="C1171">
        <v>512108</v>
      </c>
      <c r="D1171" t="s">
        <v>389</v>
      </c>
      <c r="E1171" t="s">
        <v>7</v>
      </c>
      <c r="F1171" t="s">
        <v>21</v>
      </c>
      <c r="G1171">
        <v>2028</v>
      </c>
      <c r="H1171" t="s">
        <v>22</v>
      </c>
      <c r="I1171" t="s">
        <v>373</v>
      </c>
      <c r="J1171" t="s">
        <v>374</v>
      </c>
      <c r="K1171" t="s">
        <v>375</v>
      </c>
      <c r="L1171" t="s">
        <v>25</v>
      </c>
      <c r="M1171">
        <v>12192</v>
      </c>
      <c r="N1171">
        <v>12192</v>
      </c>
      <c r="O1171">
        <v>12192</v>
      </c>
      <c r="P1171">
        <v>12192</v>
      </c>
      <c r="Q1171">
        <v>12192</v>
      </c>
      <c r="R1171">
        <v>12192</v>
      </c>
      <c r="S1171">
        <v>12192</v>
      </c>
      <c r="T1171">
        <v>12192</v>
      </c>
      <c r="U1171">
        <v>12192</v>
      </c>
      <c r="V1171">
        <v>12192</v>
      </c>
      <c r="W1171">
        <v>12192</v>
      </c>
      <c r="X1171">
        <v>12192</v>
      </c>
      <c r="Y1171">
        <v>146306</v>
      </c>
      <c r="Z1171">
        <f t="shared" si="40"/>
        <v>109729.5</v>
      </c>
      <c r="AA1171">
        <f t="shared" si="41"/>
        <v>0</v>
      </c>
    </row>
    <row r="1172" spans="1:27" x14ac:dyDescent="0.35">
      <c r="A1172" t="s">
        <v>370</v>
      </c>
      <c r="B1172" t="s">
        <v>371</v>
      </c>
      <c r="C1172">
        <v>512108</v>
      </c>
      <c r="D1172" t="s">
        <v>389</v>
      </c>
      <c r="E1172" t="s">
        <v>7</v>
      </c>
      <c r="F1172" t="s">
        <v>105</v>
      </c>
      <c r="G1172">
        <v>2021</v>
      </c>
      <c r="H1172" t="s">
        <v>22</v>
      </c>
      <c r="I1172" t="s">
        <v>383</v>
      </c>
      <c r="J1172" t="s">
        <v>384</v>
      </c>
      <c r="K1172" t="s">
        <v>378</v>
      </c>
      <c r="L1172" t="s">
        <v>25</v>
      </c>
      <c r="M1172">
        <v>12244</v>
      </c>
      <c r="N1172">
        <v>12244</v>
      </c>
      <c r="O1172">
        <v>12244</v>
      </c>
      <c r="P1172">
        <v>12244</v>
      </c>
      <c r="Q1172">
        <v>12244</v>
      </c>
      <c r="R1172">
        <v>12244</v>
      </c>
      <c r="S1172">
        <v>12244</v>
      </c>
      <c r="T1172">
        <v>12244</v>
      </c>
      <c r="U1172">
        <v>12244</v>
      </c>
      <c r="V1172">
        <v>12244</v>
      </c>
      <c r="W1172">
        <v>12244</v>
      </c>
      <c r="X1172">
        <v>12244</v>
      </c>
      <c r="Y1172">
        <v>146932</v>
      </c>
      <c r="Z1172">
        <f t="shared" si="40"/>
        <v>0</v>
      </c>
      <c r="AA1172">
        <f t="shared" si="41"/>
        <v>110199</v>
      </c>
    </row>
    <row r="1173" spans="1:27" x14ac:dyDescent="0.35">
      <c r="A1173" t="s">
        <v>370</v>
      </c>
      <c r="B1173" t="s">
        <v>371</v>
      </c>
      <c r="C1173">
        <v>512108</v>
      </c>
      <c r="D1173" t="s">
        <v>389</v>
      </c>
      <c r="E1173" t="s">
        <v>7</v>
      </c>
      <c r="F1173" t="s">
        <v>105</v>
      </c>
      <c r="G1173">
        <v>2022</v>
      </c>
      <c r="H1173" t="s">
        <v>22</v>
      </c>
      <c r="I1173" t="s">
        <v>383</v>
      </c>
      <c r="J1173" t="s">
        <v>384</v>
      </c>
      <c r="K1173" t="s">
        <v>378</v>
      </c>
      <c r="L1173" t="s">
        <v>25</v>
      </c>
      <c r="M1173">
        <v>12489</v>
      </c>
      <c r="N1173">
        <v>12489</v>
      </c>
      <c r="O1173">
        <v>12489</v>
      </c>
      <c r="P1173">
        <v>12489</v>
      </c>
      <c r="Q1173">
        <v>12489</v>
      </c>
      <c r="R1173">
        <v>12489</v>
      </c>
      <c r="S1173">
        <v>12489</v>
      </c>
      <c r="T1173">
        <v>12489</v>
      </c>
      <c r="U1173">
        <v>12489</v>
      </c>
      <c r="V1173">
        <v>12489</v>
      </c>
      <c r="W1173">
        <v>12489</v>
      </c>
      <c r="X1173">
        <v>12489</v>
      </c>
      <c r="Y1173">
        <v>149862</v>
      </c>
      <c r="Z1173">
        <f t="shared" si="40"/>
        <v>0</v>
      </c>
      <c r="AA1173">
        <f t="shared" si="41"/>
        <v>112396.5</v>
      </c>
    </row>
    <row r="1174" spans="1:27" x14ac:dyDescent="0.35">
      <c r="A1174" t="s">
        <v>370</v>
      </c>
      <c r="B1174" t="s">
        <v>371</v>
      </c>
      <c r="C1174">
        <v>512108</v>
      </c>
      <c r="D1174" t="s">
        <v>389</v>
      </c>
      <c r="E1174" t="s">
        <v>7</v>
      </c>
      <c r="F1174" t="s">
        <v>21</v>
      </c>
      <c r="G1174">
        <v>2029</v>
      </c>
      <c r="H1174" t="s">
        <v>22</v>
      </c>
      <c r="I1174" t="s">
        <v>373</v>
      </c>
      <c r="J1174" t="s">
        <v>374</v>
      </c>
      <c r="K1174" t="s">
        <v>375</v>
      </c>
      <c r="L1174" t="s">
        <v>25</v>
      </c>
      <c r="M1174">
        <v>12558</v>
      </c>
      <c r="N1174">
        <v>12558</v>
      </c>
      <c r="O1174">
        <v>12558</v>
      </c>
      <c r="P1174">
        <v>12558</v>
      </c>
      <c r="Q1174">
        <v>12558</v>
      </c>
      <c r="R1174">
        <v>12558</v>
      </c>
      <c r="S1174">
        <v>12558</v>
      </c>
      <c r="T1174">
        <v>12558</v>
      </c>
      <c r="U1174">
        <v>12558</v>
      </c>
      <c r="V1174">
        <v>12558</v>
      </c>
      <c r="W1174">
        <v>12558</v>
      </c>
      <c r="X1174">
        <v>12558</v>
      </c>
      <c r="Y1174">
        <v>150697</v>
      </c>
      <c r="Z1174">
        <f t="shared" si="40"/>
        <v>113022.75</v>
      </c>
      <c r="AA1174">
        <f t="shared" si="41"/>
        <v>0</v>
      </c>
    </row>
    <row r="1175" spans="1:27" x14ac:dyDescent="0.35">
      <c r="A1175" t="s">
        <v>370</v>
      </c>
      <c r="B1175" t="s">
        <v>371</v>
      </c>
      <c r="C1175">
        <v>512108</v>
      </c>
      <c r="D1175" t="s">
        <v>389</v>
      </c>
      <c r="E1175" t="s">
        <v>7</v>
      </c>
      <c r="F1175" t="s">
        <v>105</v>
      </c>
      <c r="G1175">
        <v>2023</v>
      </c>
      <c r="H1175" t="s">
        <v>22</v>
      </c>
      <c r="I1175" t="s">
        <v>383</v>
      </c>
      <c r="J1175" t="s">
        <v>384</v>
      </c>
      <c r="K1175" t="s">
        <v>378</v>
      </c>
      <c r="L1175" t="s">
        <v>25</v>
      </c>
      <c r="M1175">
        <v>12738</v>
      </c>
      <c r="N1175">
        <v>12738</v>
      </c>
      <c r="O1175">
        <v>12738</v>
      </c>
      <c r="P1175">
        <v>12738</v>
      </c>
      <c r="Q1175">
        <v>12738</v>
      </c>
      <c r="R1175">
        <v>12738</v>
      </c>
      <c r="S1175">
        <v>12738</v>
      </c>
      <c r="T1175">
        <v>12738</v>
      </c>
      <c r="U1175">
        <v>12738</v>
      </c>
      <c r="V1175">
        <v>12738</v>
      </c>
      <c r="W1175">
        <v>12738</v>
      </c>
      <c r="X1175">
        <v>12738</v>
      </c>
      <c r="Y1175">
        <v>152862</v>
      </c>
      <c r="Z1175">
        <f t="shared" si="40"/>
        <v>0</v>
      </c>
      <c r="AA1175">
        <f t="shared" si="41"/>
        <v>114646.5</v>
      </c>
    </row>
    <row r="1176" spans="1:27" x14ac:dyDescent="0.35">
      <c r="A1176" t="s">
        <v>370</v>
      </c>
      <c r="B1176" t="s">
        <v>371</v>
      </c>
      <c r="C1176">
        <v>512108</v>
      </c>
      <c r="D1176" t="s">
        <v>389</v>
      </c>
      <c r="E1176" t="s">
        <v>7</v>
      </c>
      <c r="F1176" t="s">
        <v>21</v>
      </c>
      <c r="G1176">
        <v>2030</v>
      </c>
      <c r="H1176" t="s">
        <v>22</v>
      </c>
      <c r="I1176" t="s">
        <v>373</v>
      </c>
      <c r="J1176" t="s">
        <v>374</v>
      </c>
      <c r="K1176" t="s">
        <v>375</v>
      </c>
      <c r="L1176" t="s">
        <v>25</v>
      </c>
      <c r="M1176">
        <v>12935</v>
      </c>
      <c r="N1176">
        <v>12935</v>
      </c>
      <c r="O1176">
        <v>12935</v>
      </c>
      <c r="P1176">
        <v>12935</v>
      </c>
      <c r="Q1176">
        <v>12935</v>
      </c>
      <c r="R1176">
        <v>12935</v>
      </c>
      <c r="S1176">
        <v>12935</v>
      </c>
      <c r="T1176">
        <v>12935</v>
      </c>
      <c r="U1176">
        <v>12935</v>
      </c>
      <c r="V1176">
        <v>12935</v>
      </c>
      <c r="W1176">
        <v>12935</v>
      </c>
      <c r="X1176">
        <v>12935</v>
      </c>
      <c r="Y1176">
        <v>155223</v>
      </c>
      <c r="Z1176">
        <f t="shared" si="40"/>
        <v>116417.25</v>
      </c>
      <c r="AA1176">
        <f t="shared" si="41"/>
        <v>0</v>
      </c>
    </row>
    <row r="1177" spans="1:27" x14ac:dyDescent="0.35">
      <c r="A1177" t="s">
        <v>370</v>
      </c>
      <c r="B1177" t="s">
        <v>371</v>
      </c>
      <c r="C1177">
        <v>512108</v>
      </c>
      <c r="D1177" t="s">
        <v>389</v>
      </c>
      <c r="E1177" t="s">
        <v>7</v>
      </c>
      <c r="F1177" t="s">
        <v>105</v>
      </c>
      <c r="G1177">
        <v>2024</v>
      </c>
      <c r="H1177" t="s">
        <v>22</v>
      </c>
      <c r="I1177" t="s">
        <v>383</v>
      </c>
      <c r="J1177" t="s">
        <v>384</v>
      </c>
      <c r="K1177" t="s">
        <v>378</v>
      </c>
      <c r="L1177" t="s">
        <v>25</v>
      </c>
      <c r="M1177">
        <v>12990</v>
      </c>
      <c r="N1177">
        <v>12990</v>
      </c>
      <c r="O1177">
        <v>12990</v>
      </c>
      <c r="P1177">
        <v>12990</v>
      </c>
      <c r="Q1177">
        <v>12990</v>
      </c>
      <c r="R1177">
        <v>12990</v>
      </c>
      <c r="S1177">
        <v>12990</v>
      </c>
      <c r="T1177">
        <v>12990</v>
      </c>
      <c r="U1177">
        <v>12990</v>
      </c>
      <c r="V1177">
        <v>12990</v>
      </c>
      <c r="W1177">
        <v>12990</v>
      </c>
      <c r="X1177">
        <v>12990</v>
      </c>
      <c r="Y1177">
        <v>155885</v>
      </c>
      <c r="Z1177">
        <f t="shared" si="40"/>
        <v>0</v>
      </c>
      <c r="AA1177">
        <f t="shared" si="41"/>
        <v>116913.75</v>
      </c>
    </row>
    <row r="1178" spans="1:27" x14ac:dyDescent="0.35">
      <c r="A1178" t="s">
        <v>370</v>
      </c>
      <c r="B1178" t="s">
        <v>371</v>
      </c>
      <c r="C1178">
        <v>512107</v>
      </c>
      <c r="D1178" t="s">
        <v>372</v>
      </c>
      <c r="E1178" t="s">
        <v>7</v>
      </c>
      <c r="F1178" t="s">
        <v>21</v>
      </c>
      <c r="G1178">
        <v>2021</v>
      </c>
      <c r="H1178" t="s">
        <v>365</v>
      </c>
      <c r="I1178" t="s">
        <v>373</v>
      </c>
      <c r="J1178" t="s">
        <v>374</v>
      </c>
      <c r="K1178" t="s">
        <v>375</v>
      </c>
      <c r="L1178" t="s">
        <v>25</v>
      </c>
      <c r="M1178">
        <v>13024</v>
      </c>
      <c r="N1178">
        <v>13059</v>
      </c>
      <c r="O1178">
        <v>14255</v>
      </c>
      <c r="P1178">
        <v>13321</v>
      </c>
      <c r="Q1178">
        <v>12563</v>
      </c>
      <c r="R1178">
        <v>13103</v>
      </c>
      <c r="S1178">
        <v>12804</v>
      </c>
      <c r="T1178">
        <v>14003</v>
      </c>
      <c r="U1178">
        <v>13452</v>
      </c>
      <c r="V1178">
        <v>13313</v>
      </c>
      <c r="W1178">
        <v>12481</v>
      </c>
      <c r="X1178">
        <v>11963</v>
      </c>
      <c r="Y1178">
        <v>157340</v>
      </c>
      <c r="Z1178">
        <f t="shared" si="40"/>
        <v>118005</v>
      </c>
      <c r="AA1178">
        <f t="shared" si="41"/>
        <v>0</v>
      </c>
    </row>
    <row r="1179" spans="1:27" x14ac:dyDescent="0.35">
      <c r="A1179" t="s">
        <v>370</v>
      </c>
      <c r="B1179" t="s">
        <v>371</v>
      </c>
      <c r="C1179">
        <v>512107</v>
      </c>
      <c r="D1179" t="s">
        <v>372</v>
      </c>
      <c r="E1179" t="s">
        <v>7</v>
      </c>
      <c r="F1179" t="s">
        <v>21</v>
      </c>
      <c r="G1179">
        <v>2022</v>
      </c>
      <c r="H1179" t="s">
        <v>365</v>
      </c>
      <c r="I1179" t="s">
        <v>373</v>
      </c>
      <c r="J1179" t="s">
        <v>374</v>
      </c>
      <c r="K1179" t="s">
        <v>375</v>
      </c>
      <c r="L1179" t="s">
        <v>25</v>
      </c>
      <c r="M1179">
        <v>13172</v>
      </c>
      <c r="N1179">
        <v>13211</v>
      </c>
      <c r="O1179">
        <v>14416</v>
      </c>
      <c r="P1179">
        <v>12905</v>
      </c>
      <c r="Q1179">
        <v>13248</v>
      </c>
      <c r="R1179">
        <v>13234</v>
      </c>
      <c r="S1179">
        <v>12367</v>
      </c>
      <c r="T1179">
        <v>14898</v>
      </c>
      <c r="U1179">
        <v>13782</v>
      </c>
      <c r="V1179">
        <v>13452</v>
      </c>
      <c r="W1179">
        <v>12791</v>
      </c>
      <c r="X1179">
        <v>11493</v>
      </c>
      <c r="Y1179">
        <v>158970</v>
      </c>
      <c r="Z1179">
        <f t="shared" si="40"/>
        <v>119227.5</v>
      </c>
      <c r="AA1179">
        <f t="shared" si="41"/>
        <v>0</v>
      </c>
    </row>
    <row r="1180" spans="1:27" x14ac:dyDescent="0.35">
      <c r="A1180" t="s">
        <v>370</v>
      </c>
      <c r="B1180" t="s">
        <v>371</v>
      </c>
      <c r="C1180">
        <v>512108</v>
      </c>
      <c r="D1180" t="s">
        <v>389</v>
      </c>
      <c r="E1180" t="s">
        <v>7</v>
      </c>
      <c r="F1180" t="s">
        <v>105</v>
      </c>
      <c r="G1180">
        <v>2025</v>
      </c>
      <c r="H1180" t="s">
        <v>22</v>
      </c>
      <c r="I1180" t="s">
        <v>383</v>
      </c>
      <c r="J1180" t="s">
        <v>384</v>
      </c>
      <c r="K1180" t="s">
        <v>378</v>
      </c>
      <c r="L1180" t="s">
        <v>25</v>
      </c>
      <c r="M1180">
        <v>13383</v>
      </c>
      <c r="N1180">
        <v>13383</v>
      </c>
      <c r="O1180">
        <v>13383</v>
      </c>
      <c r="P1180">
        <v>13383</v>
      </c>
      <c r="Q1180">
        <v>13383</v>
      </c>
      <c r="R1180">
        <v>13383</v>
      </c>
      <c r="S1180">
        <v>13383</v>
      </c>
      <c r="T1180">
        <v>13383</v>
      </c>
      <c r="U1180">
        <v>13383</v>
      </c>
      <c r="V1180">
        <v>13383</v>
      </c>
      <c r="W1180">
        <v>13383</v>
      </c>
      <c r="X1180">
        <v>13383</v>
      </c>
      <c r="Y1180">
        <v>160596</v>
      </c>
      <c r="Z1180">
        <f t="shared" si="40"/>
        <v>0</v>
      </c>
      <c r="AA1180">
        <f t="shared" si="41"/>
        <v>120447</v>
      </c>
    </row>
    <row r="1181" spans="1:27" x14ac:dyDescent="0.35">
      <c r="A1181" t="s">
        <v>370</v>
      </c>
      <c r="B1181" t="s">
        <v>371</v>
      </c>
      <c r="C1181">
        <v>512108</v>
      </c>
      <c r="D1181" t="s">
        <v>389</v>
      </c>
      <c r="E1181" t="s">
        <v>7</v>
      </c>
      <c r="F1181" t="s">
        <v>105</v>
      </c>
      <c r="G1181">
        <v>2026</v>
      </c>
      <c r="H1181" t="s">
        <v>22</v>
      </c>
      <c r="I1181" t="s">
        <v>383</v>
      </c>
      <c r="J1181" t="s">
        <v>384</v>
      </c>
      <c r="K1181" t="s">
        <v>378</v>
      </c>
      <c r="L1181" t="s">
        <v>25</v>
      </c>
      <c r="M1181">
        <v>13784</v>
      </c>
      <c r="N1181">
        <v>13784</v>
      </c>
      <c r="O1181">
        <v>13784</v>
      </c>
      <c r="P1181">
        <v>13784</v>
      </c>
      <c r="Q1181">
        <v>13784</v>
      </c>
      <c r="R1181">
        <v>13784</v>
      </c>
      <c r="S1181">
        <v>13784</v>
      </c>
      <c r="T1181">
        <v>13784</v>
      </c>
      <c r="U1181">
        <v>13784</v>
      </c>
      <c r="V1181">
        <v>13784</v>
      </c>
      <c r="W1181">
        <v>13784</v>
      </c>
      <c r="X1181">
        <v>13784</v>
      </c>
      <c r="Y1181">
        <v>165414</v>
      </c>
      <c r="Z1181">
        <f t="shared" si="40"/>
        <v>0</v>
      </c>
      <c r="AA1181">
        <f t="shared" si="41"/>
        <v>124060.5</v>
      </c>
    </row>
    <row r="1182" spans="1:27" x14ac:dyDescent="0.35">
      <c r="A1182" t="s">
        <v>370</v>
      </c>
      <c r="B1182" t="s">
        <v>371</v>
      </c>
      <c r="C1182">
        <v>502017</v>
      </c>
      <c r="D1182" t="s">
        <v>381</v>
      </c>
      <c r="E1182" t="s">
        <v>7</v>
      </c>
      <c r="F1182" t="s">
        <v>105</v>
      </c>
      <c r="G1182">
        <v>2024</v>
      </c>
      <c r="H1182" t="s">
        <v>365</v>
      </c>
      <c r="I1182" t="s">
        <v>383</v>
      </c>
      <c r="J1182" t="s">
        <v>384</v>
      </c>
      <c r="K1182" t="s">
        <v>378</v>
      </c>
      <c r="L1182" t="s">
        <v>25</v>
      </c>
      <c r="M1182">
        <v>14067</v>
      </c>
      <c r="N1182">
        <v>13399</v>
      </c>
      <c r="O1182">
        <v>12645</v>
      </c>
      <c r="P1182">
        <v>13277</v>
      </c>
      <c r="Q1182">
        <v>13878</v>
      </c>
      <c r="R1182">
        <v>11785</v>
      </c>
      <c r="S1182">
        <v>13731</v>
      </c>
      <c r="T1182">
        <v>13978</v>
      </c>
      <c r="U1182">
        <v>12702</v>
      </c>
      <c r="V1182">
        <v>14610</v>
      </c>
      <c r="W1182">
        <v>11825</v>
      </c>
      <c r="X1182">
        <v>11783</v>
      </c>
      <c r="Y1182">
        <v>157680</v>
      </c>
      <c r="Z1182">
        <f t="shared" si="40"/>
        <v>0</v>
      </c>
      <c r="AA1182">
        <f t="shared" si="41"/>
        <v>118260</v>
      </c>
    </row>
    <row r="1183" spans="1:27" x14ac:dyDescent="0.35">
      <c r="A1183" t="s">
        <v>370</v>
      </c>
      <c r="B1183" t="s">
        <v>371</v>
      </c>
      <c r="C1183">
        <v>512107</v>
      </c>
      <c r="D1183" t="s">
        <v>372</v>
      </c>
      <c r="E1183" t="s">
        <v>7</v>
      </c>
      <c r="F1183" t="s">
        <v>21</v>
      </c>
      <c r="G1183">
        <v>2023</v>
      </c>
      <c r="H1183" t="s">
        <v>365</v>
      </c>
      <c r="I1183" t="s">
        <v>373</v>
      </c>
      <c r="J1183" t="s">
        <v>374</v>
      </c>
      <c r="K1183" t="s">
        <v>375</v>
      </c>
      <c r="L1183" t="s">
        <v>25</v>
      </c>
      <c r="M1183">
        <v>14092</v>
      </c>
      <c r="N1183">
        <v>13377</v>
      </c>
      <c r="O1183">
        <v>14595</v>
      </c>
      <c r="P1183">
        <v>12302</v>
      </c>
      <c r="Q1183">
        <v>14149</v>
      </c>
      <c r="R1183">
        <v>13566</v>
      </c>
      <c r="S1183">
        <v>12491</v>
      </c>
      <c r="T1183">
        <v>15071</v>
      </c>
      <c r="U1183">
        <v>13001</v>
      </c>
      <c r="V1183">
        <v>14355</v>
      </c>
      <c r="W1183">
        <v>12934</v>
      </c>
      <c r="X1183">
        <v>10830</v>
      </c>
      <c r="Y1183">
        <v>160763</v>
      </c>
      <c r="Z1183">
        <f t="shared" si="40"/>
        <v>120572.25</v>
      </c>
      <c r="AA1183">
        <f t="shared" si="41"/>
        <v>0</v>
      </c>
    </row>
    <row r="1184" spans="1:27" x14ac:dyDescent="0.35">
      <c r="A1184" t="s">
        <v>370</v>
      </c>
      <c r="B1184" t="s">
        <v>371</v>
      </c>
      <c r="C1184">
        <v>512108</v>
      </c>
      <c r="D1184" t="s">
        <v>389</v>
      </c>
      <c r="E1184" t="s">
        <v>7</v>
      </c>
      <c r="F1184" t="s">
        <v>105</v>
      </c>
      <c r="G1184">
        <v>2027</v>
      </c>
      <c r="H1184" t="s">
        <v>22</v>
      </c>
      <c r="I1184" t="s">
        <v>383</v>
      </c>
      <c r="J1184" t="s">
        <v>384</v>
      </c>
      <c r="K1184" t="s">
        <v>378</v>
      </c>
      <c r="L1184" t="s">
        <v>25</v>
      </c>
      <c r="M1184">
        <v>14198</v>
      </c>
      <c r="N1184">
        <v>14198</v>
      </c>
      <c r="O1184">
        <v>14198</v>
      </c>
      <c r="P1184">
        <v>14198</v>
      </c>
      <c r="Q1184">
        <v>14198</v>
      </c>
      <c r="R1184">
        <v>14198</v>
      </c>
      <c r="S1184">
        <v>14198</v>
      </c>
      <c r="T1184">
        <v>14198</v>
      </c>
      <c r="U1184">
        <v>14198</v>
      </c>
      <c r="V1184">
        <v>14198</v>
      </c>
      <c r="W1184">
        <v>14198</v>
      </c>
      <c r="X1184">
        <v>14198</v>
      </c>
      <c r="Y1184">
        <v>170376</v>
      </c>
      <c r="Z1184">
        <f t="shared" si="40"/>
        <v>0</v>
      </c>
      <c r="AA1184">
        <f t="shared" si="41"/>
        <v>127782</v>
      </c>
    </row>
    <row r="1185" spans="1:27" x14ac:dyDescent="0.35">
      <c r="A1185" t="s">
        <v>370</v>
      </c>
      <c r="B1185" t="s">
        <v>371</v>
      </c>
      <c r="C1185">
        <v>502017</v>
      </c>
      <c r="D1185" t="s">
        <v>381</v>
      </c>
      <c r="E1185" t="s">
        <v>7</v>
      </c>
      <c r="F1185" t="s">
        <v>105</v>
      </c>
      <c r="G1185">
        <v>2025</v>
      </c>
      <c r="H1185" t="s">
        <v>365</v>
      </c>
      <c r="I1185" t="s">
        <v>383</v>
      </c>
      <c r="J1185" t="s">
        <v>384</v>
      </c>
      <c r="K1185" t="s">
        <v>378</v>
      </c>
      <c r="L1185" t="s">
        <v>25</v>
      </c>
      <c r="M1185">
        <v>14427</v>
      </c>
      <c r="N1185">
        <v>13014</v>
      </c>
      <c r="O1185">
        <v>12968</v>
      </c>
      <c r="P1185">
        <v>13617</v>
      </c>
      <c r="Q1185">
        <v>13502</v>
      </c>
      <c r="R1185">
        <v>12816</v>
      </c>
      <c r="S1185">
        <v>14081</v>
      </c>
      <c r="T1185">
        <v>14339</v>
      </c>
      <c r="U1185">
        <v>13758</v>
      </c>
      <c r="V1185">
        <v>14987</v>
      </c>
      <c r="W1185">
        <v>11393</v>
      </c>
      <c r="X1185">
        <v>12809</v>
      </c>
      <c r="Y1185">
        <v>161711</v>
      </c>
      <c r="Z1185">
        <f t="shared" si="40"/>
        <v>0</v>
      </c>
      <c r="AA1185">
        <f t="shared" si="41"/>
        <v>121283.25</v>
      </c>
    </row>
    <row r="1186" spans="1:27" x14ac:dyDescent="0.35">
      <c r="A1186" t="s">
        <v>370</v>
      </c>
      <c r="B1186" t="s">
        <v>371</v>
      </c>
      <c r="C1186">
        <v>502017</v>
      </c>
      <c r="D1186" t="s">
        <v>381</v>
      </c>
      <c r="E1186" t="s">
        <v>7</v>
      </c>
      <c r="F1186" t="s">
        <v>105</v>
      </c>
      <c r="G1186">
        <v>2026</v>
      </c>
      <c r="H1186" t="s">
        <v>365</v>
      </c>
      <c r="I1186" t="s">
        <v>383</v>
      </c>
      <c r="J1186" t="s">
        <v>384</v>
      </c>
      <c r="K1186" t="s">
        <v>378</v>
      </c>
      <c r="L1186" t="s">
        <v>25</v>
      </c>
      <c r="M1186">
        <v>14427</v>
      </c>
      <c r="N1186">
        <v>13014</v>
      </c>
      <c r="O1186">
        <v>12968</v>
      </c>
      <c r="P1186">
        <v>13617</v>
      </c>
      <c r="Q1186">
        <v>13502</v>
      </c>
      <c r="R1186">
        <v>12817</v>
      </c>
      <c r="S1186">
        <v>14082</v>
      </c>
      <c r="T1186">
        <v>14339</v>
      </c>
      <c r="U1186">
        <v>13758</v>
      </c>
      <c r="V1186">
        <v>14987</v>
      </c>
      <c r="W1186">
        <v>11392</v>
      </c>
      <c r="X1186">
        <v>12809</v>
      </c>
      <c r="Y1186">
        <v>161711</v>
      </c>
      <c r="Z1186">
        <f t="shared" si="40"/>
        <v>0</v>
      </c>
      <c r="AA1186">
        <f t="shared" si="41"/>
        <v>121283.25</v>
      </c>
    </row>
    <row r="1187" spans="1:27" x14ac:dyDescent="0.35">
      <c r="A1187" t="s">
        <v>370</v>
      </c>
      <c r="B1187" t="s">
        <v>371</v>
      </c>
      <c r="C1187">
        <v>502017</v>
      </c>
      <c r="D1187" t="s">
        <v>381</v>
      </c>
      <c r="E1187" t="s">
        <v>7</v>
      </c>
      <c r="F1187" t="s">
        <v>105</v>
      </c>
      <c r="G1187">
        <v>2027</v>
      </c>
      <c r="H1187" t="s">
        <v>365</v>
      </c>
      <c r="I1187" t="s">
        <v>383</v>
      </c>
      <c r="J1187" t="s">
        <v>384</v>
      </c>
      <c r="K1187" t="s">
        <v>378</v>
      </c>
      <c r="L1187" t="s">
        <v>25</v>
      </c>
      <c r="M1187">
        <v>14427</v>
      </c>
      <c r="N1187">
        <v>13014</v>
      </c>
      <c r="O1187">
        <v>12968</v>
      </c>
      <c r="P1187">
        <v>13617</v>
      </c>
      <c r="Q1187">
        <v>13502</v>
      </c>
      <c r="R1187">
        <v>12817</v>
      </c>
      <c r="S1187">
        <v>14082</v>
      </c>
      <c r="T1187">
        <v>14339</v>
      </c>
      <c r="U1187">
        <v>13758</v>
      </c>
      <c r="V1187">
        <v>14987</v>
      </c>
      <c r="W1187">
        <v>11392</v>
      </c>
      <c r="X1187">
        <v>12809</v>
      </c>
      <c r="Y1187">
        <v>161711</v>
      </c>
      <c r="Z1187">
        <f t="shared" si="40"/>
        <v>0</v>
      </c>
      <c r="AA1187">
        <f t="shared" si="41"/>
        <v>121283.25</v>
      </c>
    </row>
    <row r="1188" spans="1:27" x14ac:dyDescent="0.35">
      <c r="A1188" t="s">
        <v>370</v>
      </c>
      <c r="B1188" t="s">
        <v>371</v>
      </c>
      <c r="C1188">
        <v>502017</v>
      </c>
      <c r="D1188" t="s">
        <v>381</v>
      </c>
      <c r="E1188" t="s">
        <v>7</v>
      </c>
      <c r="F1188" t="s">
        <v>105</v>
      </c>
      <c r="G1188">
        <v>2028</v>
      </c>
      <c r="H1188" t="s">
        <v>365</v>
      </c>
      <c r="I1188" t="s">
        <v>383</v>
      </c>
      <c r="J1188" t="s">
        <v>384</v>
      </c>
      <c r="K1188" t="s">
        <v>378</v>
      </c>
      <c r="L1188" t="s">
        <v>25</v>
      </c>
      <c r="M1188">
        <v>14427</v>
      </c>
      <c r="N1188">
        <v>13014</v>
      </c>
      <c r="O1188">
        <v>12968</v>
      </c>
      <c r="P1188">
        <v>13617</v>
      </c>
      <c r="Q1188">
        <v>13502</v>
      </c>
      <c r="R1188">
        <v>12817</v>
      </c>
      <c r="S1188">
        <v>14082</v>
      </c>
      <c r="T1188">
        <v>14339</v>
      </c>
      <c r="U1188">
        <v>13758</v>
      </c>
      <c r="V1188">
        <v>14987</v>
      </c>
      <c r="W1188">
        <v>11392</v>
      </c>
      <c r="X1188">
        <v>12809</v>
      </c>
      <c r="Y1188">
        <v>161711</v>
      </c>
      <c r="Z1188">
        <f t="shared" si="40"/>
        <v>0</v>
      </c>
      <c r="AA1188">
        <f t="shared" si="41"/>
        <v>121283.25</v>
      </c>
    </row>
    <row r="1189" spans="1:27" x14ac:dyDescent="0.35">
      <c r="A1189" t="s">
        <v>370</v>
      </c>
      <c r="B1189" t="s">
        <v>371</v>
      </c>
      <c r="C1189">
        <v>502017</v>
      </c>
      <c r="D1189" t="s">
        <v>381</v>
      </c>
      <c r="E1189" t="s">
        <v>7</v>
      </c>
      <c r="F1189" t="s">
        <v>105</v>
      </c>
      <c r="G1189">
        <v>2029</v>
      </c>
      <c r="H1189" t="s">
        <v>365</v>
      </c>
      <c r="I1189" t="s">
        <v>383</v>
      </c>
      <c r="J1189" t="s">
        <v>384</v>
      </c>
      <c r="K1189" t="s">
        <v>378</v>
      </c>
      <c r="L1189" t="s">
        <v>25</v>
      </c>
      <c r="M1189">
        <v>14427</v>
      </c>
      <c r="N1189">
        <v>13014</v>
      </c>
      <c r="O1189">
        <v>12968</v>
      </c>
      <c r="P1189">
        <v>13617</v>
      </c>
      <c r="Q1189">
        <v>13502</v>
      </c>
      <c r="R1189">
        <v>12817</v>
      </c>
      <c r="S1189">
        <v>14082</v>
      </c>
      <c r="T1189">
        <v>14339</v>
      </c>
      <c r="U1189">
        <v>13758</v>
      </c>
      <c r="V1189">
        <v>14987</v>
      </c>
      <c r="W1189">
        <v>11392</v>
      </c>
      <c r="X1189">
        <v>12809</v>
      </c>
      <c r="Y1189">
        <v>161711</v>
      </c>
      <c r="Z1189">
        <f t="shared" si="40"/>
        <v>0</v>
      </c>
      <c r="AA1189">
        <f t="shared" si="41"/>
        <v>121283.25</v>
      </c>
    </row>
    <row r="1190" spans="1:27" x14ac:dyDescent="0.35">
      <c r="A1190" t="s">
        <v>370</v>
      </c>
      <c r="B1190" t="s">
        <v>371</v>
      </c>
      <c r="C1190">
        <v>502017</v>
      </c>
      <c r="D1190" t="s">
        <v>381</v>
      </c>
      <c r="E1190" t="s">
        <v>7</v>
      </c>
      <c r="F1190" t="s">
        <v>105</v>
      </c>
      <c r="G1190">
        <v>2030</v>
      </c>
      <c r="H1190" t="s">
        <v>365</v>
      </c>
      <c r="I1190" t="s">
        <v>383</v>
      </c>
      <c r="J1190" t="s">
        <v>384</v>
      </c>
      <c r="K1190" t="s">
        <v>378</v>
      </c>
      <c r="L1190" t="s">
        <v>25</v>
      </c>
      <c r="M1190">
        <v>14427</v>
      </c>
      <c r="N1190">
        <v>13014</v>
      </c>
      <c r="O1190">
        <v>12968</v>
      </c>
      <c r="P1190">
        <v>13617</v>
      </c>
      <c r="Q1190">
        <v>13502</v>
      </c>
      <c r="R1190">
        <v>12817</v>
      </c>
      <c r="S1190">
        <v>14082</v>
      </c>
      <c r="T1190">
        <v>14339</v>
      </c>
      <c r="U1190">
        <v>13758</v>
      </c>
      <c r="V1190">
        <v>14987</v>
      </c>
      <c r="W1190">
        <v>11392</v>
      </c>
      <c r="X1190">
        <v>12809</v>
      </c>
      <c r="Y1190">
        <v>161711</v>
      </c>
      <c r="Z1190">
        <f t="shared" si="40"/>
        <v>0</v>
      </c>
      <c r="AA1190">
        <f t="shared" si="41"/>
        <v>121283.25</v>
      </c>
    </row>
    <row r="1191" spans="1:27" x14ac:dyDescent="0.35">
      <c r="A1191" t="s">
        <v>370</v>
      </c>
      <c r="B1191" t="s">
        <v>371</v>
      </c>
      <c r="C1191">
        <v>512108</v>
      </c>
      <c r="D1191" t="s">
        <v>389</v>
      </c>
      <c r="E1191" t="s">
        <v>7</v>
      </c>
      <c r="F1191" t="s">
        <v>105</v>
      </c>
      <c r="G1191">
        <v>2028</v>
      </c>
      <c r="H1191" t="s">
        <v>22</v>
      </c>
      <c r="I1191" t="s">
        <v>383</v>
      </c>
      <c r="J1191" t="s">
        <v>384</v>
      </c>
      <c r="K1191" t="s">
        <v>378</v>
      </c>
      <c r="L1191" t="s">
        <v>25</v>
      </c>
      <c r="M1191">
        <v>14624</v>
      </c>
      <c r="N1191">
        <v>14624</v>
      </c>
      <c r="O1191">
        <v>14624</v>
      </c>
      <c r="P1191">
        <v>14624</v>
      </c>
      <c r="Q1191">
        <v>14624</v>
      </c>
      <c r="R1191">
        <v>14624</v>
      </c>
      <c r="S1191">
        <v>14624</v>
      </c>
      <c r="T1191">
        <v>14624</v>
      </c>
      <c r="U1191">
        <v>14624</v>
      </c>
      <c r="V1191">
        <v>14624</v>
      </c>
      <c r="W1191">
        <v>14624</v>
      </c>
      <c r="X1191">
        <v>14624</v>
      </c>
      <c r="Y1191">
        <v>175483</v>
      </c>
      <c r="Z1191">
        <f t="shared" si="40"/>
        <v>0</v>
      </c>
      <c r="AA1191">
        <f t="shared" si="41"/>
        <v>131612.25</v>
      </c>
    </row>
    <row r="1192" spans="1:27" x14ac:dyDescent="0.35">
      <c r="A1192" t="s">
        <v>370</v>
      </c>
      <c r="B1192" t="s">
        <v>371</v>
      </c>
      <c r="C1192">
        <v>512108</v>
      </c>
      <c r="D1192" t="s">
        <v>389</v>
      </c>
      <c r="E1192" t="s">
        <v>7</v>
      </c>
      <c r="F1192" t="s">
        <v>105</v>
      </c>
      <c r="G1192">
        <v>2029</v>
      </c>
      <c r="H1192" t="s">
        <v>22</v>
      </c>
      <c r="I1192" t="s">
        <v>383</v>
      </c>
      <c r="J1192" t="s">
        <v>384</v>
      </c>
      <c r="K1192" t="s">
        <v>378</v>
      </c>
      <c r="L1192" t="s">
        <v>25</v>
      </c>
      <c r="M1192">
        <v>15063</v>
      </c>
      <c r="N1192">
        <v>15063</v>
      </c>
      <c r="O1192">
        <v>15063</v>
      </c>
      <c r="P1192">
        <v>15063</v>
      </c>
      <c r="Q1192">
        <v>15063</v>
      </c>
      <c r="R1192">
        <v>15063</v>
      </c>
      <c r="S1192">
        <v>15063</v>
      </c>
      <c r="T1192">
        <v>15063</v>
      </c>
      <c r="U1192">
        <v>15063</v>
      </c>
      <c r="V1192">
        <v>15063</v>
      </c>
      <c r="W1192">
        <v>15063</v>
      </c>
      <c r="X1192">
        <v>15063</v>
      </c>
      <c r="Y1192">
        <v>180750</v>
      </c>
      <c r="Z1192">
        <f t="shared" si="40"/>
        <v>0</v>
      </c>
      <c r="AA1192">
        <f t="shared" si="41"/>
        <v>135562.5</v>
      </c>
    </row>
    <row r="1193" spans="1:27" x14ac:dyDescent="0.35">
      <c r="A1193" t="s">
        <v>370</v>
      </c>
      <c r="B1193" t="s">
        <v>371</v>
      </c>
      <c r="C1193">
        <v>512108</v>
      </c>
      <c r="D1193" t="s">
        <v>389</v>
      </c>
      <c r="E1193" t="s">
        <v>7</v>
      </c>
      <c r="F1193" t="s">
        <v>105</v>
      </c>
      <c r="G1193">
        <v>2021</v>
      </c>
      <c r="H1193" t="s">
        <v>22</v>
      </c>
      <c r="I1193" t="s">
        <v>373</v>
      </c>
      <c r="J1193" t="s">
        <v>374</v>
      </c>
      <c r="K1193" t="s">
        <v>375</v>
      </c>
      <c r="L1193" t="s">
        <v>25</v>
      </c>
      <c r="M1193">
        <v>15116</v>
      </c>
      <c r="N1193">
        <v>15116</v>
      </c>
      <c r="O1193">
        <v>15116</v>
      </c>
      <c r="P1193">
        <v>15116</v>
      </c>
      <c r="Q1193">
        <v>15116</v>
      </c>
      <c r="R1193">
        <v>15116</v>
      </c>
      <c r="S1193">
        <v>15116</v>
      </c>
      <c r="T1193">
        <v>15116</v>
      </c>
      <c r="U1193">
        <v>15116</v>
      </c>
      <c r="V1193">
        <v>15116</v>
      </c>
      <c r="W1193">
        <v>15116</v>
      </c>
      <c r="X1193">
        <v>15116</v>
      </c>
      <c r="Y1193">
        <v>181398</v>
      </c>
      <c r="Z1193">
        <f t="shared" si="40"/>
        <v>0</v>
      </c>
      <c r="AA1193">
        <f t="shared" si="41"/>
        <v>136048.5</v>
      </c>
    </row>
    <row r="1194" spans="1:27" x14ac:dyDescent="0.35">
      <c r="A1194" t="s">
        <v>370</v>
      </c>
      <c r="B1194" t="s">
        <v>371</v>
      </c>
      <c r="C1194">
        <v>512107</v>
      </c>
      <c r="D1194" t="s">
        <v>372</v>
      </c>
      <c r="E1194" t="s">
        <v>7</v>
      </c>
      <c r="F1194" t="s">
        <v>21</v>
      </c>
      <c r="G1194">
        <v>2024</v>
      </c>
      <c r="H1194" t="s">
        <v>365</v>
      </c>
      <c r="I1194" t="s">
        <v>373</v>
      </c>
      <c r="J1194" t="s">
        <v>374</v>
      </c>
      <c r="K1194" t="s">
        <v>375</v>
      </c>
      <c r="L1194" t="s">
        <v>25</v>
      </c>
      <c r="M1194">
        <v>15223</v>
      </c>
      <c r="N1194">
        <v>14474</v>
      </c>
      <c r="O1194">
        <v>13593</v>
      </c>
      <c r="P1194">
        <v>14144</v>
      </c>
      <c r="Q1194">
        <v>14692</v>
      </c>
      <c r="R1194">
        <v>12325</v>
      </c>
      <c r="S1194">
        <v>14338</v>
      </c>
      <c r="T1194">
        <v>14861</v>
      </c>
      <c r="U1194">
        <v>13500</v>
      </c>
      <c r="V1194">
        <v>15486</v>
      </c>
      <c r="W1194">
        <v>12459</v>
      </c>
      <c r="X1194">
        <v>11836</v>
      </c>
      <c r="Y1194">
        <v>166931</v>
      </c>
      <c r="Z1194">
        <f t="shared" si="40"/>
        <v>125198.25</v>
      </c>
      <c r="AA1194">
        <f t="shared" si="41"/>
        <v>0</v>
      </c>
    </row>
    <row r="1195" spans="1:27" x14ac:dyDescent="0.35">
      <c r="A1195" t="s">
        <v>370</v>
      </c>
      <c r="B1195" t="s">
        <v>371</v>
      </c>
      <c r="C1195">
        <v>512108</v>
      </c>
      <c r="D1195" t="s">
        <v>389</v>
      </c>
      <c r="E1195" t="s">
        <v>7</v>
      </c>
      <c r="F1195" t="s">
        <v>105</v>
      </c>
      <c r="G1195">
        <v>2022</v>
      </c>
      <c r="H1195" t="s">
        <v>22</v>
      </c>
      <c r="I1195" t="s">
        <v>373</v>
      </c>
      <c r="J1195" t="s">
        <v>374</v>
      </c>
      <c r="K1195" t="s">
        <v>375</v>
      </c>
      <c r="L1195" t="s">
        <v>25</v>
      </c>
      <c r="M1195">
        <v>15418</v>
      </c>
      <c r="N1195">
        <v>15418</v>
      </c>
      <c r="O1195">
        <v>15418</v>
      </c>
      <c r="P1195">
        <v>15418</v>
      </c>
      <c r="Q1195">
        <v>15418</v>
      </c>
      <c r="R1195">
        <v>15418</v>
      </c>
      <c r="S1195">
        <v>15418</v>
      </c>
      <c r="T1195">
        <v>15418</v>
      </c>
      <c r="U1195">
        <v>15418</v>
      </c>
      <c r="V1195">
        <v>15418</v>
      </c>
      <c r="W1195">
        <v>15418</v>
      </c>
      <c r="X1195">
        <v>15418</v>
      </c>
      <c r="Y1195">
        <v>185015</v>
      </c>
      <c r="Z1195">
        <f t="shared" si="40"/>
        <v>0</v>
      </c>
      <c r="AA1195">
        <f t="shared" si="41"/>
        <v>138761.25</v>
      </c>
    </row>
    <row r="1196" spans="1:27" x14ac:dyDescent="0.35">
      <c r="A1196" t="s">
        <v>370</v>
      </c>
      <c r="B1196" t="s">
        <v>371</v>
      </c>
      <c r="C1196">
        <v>512108</v>
      </c>
      <c r="D1196" t="s">
        <v>389</v>
      </c>
      <c r="E1196" t="s">
        <v>7</v>
      </c>
      <c r="F1196" t="s">
        <v>105</v>
      </c>
      <c r="G1196">
        <v>2030</v>
      </c>
      <c r="H1196" t="s">
        <v>22</v>
      </c>
      <c r="I1196" t="s">
        <v>383</v>
      </c>
      <c r="J1196" t="s">
        <v>384</v>
      </c>
      <c r="K1196" t="s">
        <v>378</v>
      </c>
      <c r="L1196" t="s">
        <v>25</v>
      </c>
      <c r="M1196">
        <v>15515</v>
      </c>
      <c r="N1196">
        <v>15515</v>
      </c>
      <c r="O1196">
        <v>15515</v>
      </c>
      <c r="P1196">
        <v>15515</v>
      </c>
      <c r="Q1196">
        <v>15515</v>
      </c>
      <c r="R1196">
        <v>15515</v>
      </c>
      <c r="S1196">
        <v>15515</v>
      </c>
      <c r="T1196">
        <v>15515</v>
      </c>
      <c r="U1196">
        <v>15515</v>
      </c>
      <c r="V1196">
        <v>15515</v>
      </c>
      <c r="W1196">
        <v>15515</v>
      </c>
      <c r="X1196">
        <v>15515</v>
      </c>
      <c r="Y1196">
        <v>186179</v>
      </c>
      <c r="Z1196">
        <f t="shared" si="40"/>
        <v>0</v>
      </c>
      <c r="AA1196">
        <f t="shared" si="41"/>
        <v>139634.25</v>
      </c>
    </row>
    <row r="1197" spans="1:27" x14ac:dyDescent="0.35">
      <c r="A1197" t="s">
        <v>370</v>
      </c>
      <c r="B1197" t="s">
        <v>371</v>
      </c>
      <c r="C1197">
        <v>512107</v>
      </c>
      <c r="D1197" t="s">
        <v>372</v>
      </c>
      <c r="E1197" t="s">
        <v>7</v>
      </c>
      <c r="F1197" t="s">
        <v>21</v>
      </c>
      <c r="G1197">
        <v>2025</v>
      </c>
      <c r="H1197" t="s">
        <v>365</v>
      </c>
      <c r="I1197" t="s">
        <v>373</v>
      </c>
      <c r="J1197" t="s">
        <v>374</v>
      </c>
      <c r="K1197" t="s">
        <v>375</v>
      </c>
      <c r="L1197" t="s">
        <v>25</v>
      </c>
      <c r="M1197">
        <v>15597</v>
      </c>
      <c r="N1197">
        <v>14027</v>
      </c>
      <c r="O1197">
        <v>13919</v>
      </c>
      <c r="P1197">
        <v>14473</v>
      </c>
      <c r="Q1197">
        <v>14224</v>
      </c>
      <c r="R1197">
        <v>13395</v>
      </c>
      <c r="S1197">
        <v>14648</v>
      </c>
      <c r="T1197">
        <v>15208</v>
      </c>
      <c r="U1197">
        <v>14614</v>
      </c>
      <c r="V1197">
        <v>15843</v>
      </c>
      <c r="W1197">
        <v>11932</v>
      </c>
      <c r="X1197">
        <v>12851</v>
      </c>
      <c r="Y1197">
        <v>170730</v>
      </c>
      <c r="Z1197">
        <f t="shared" si="40"/>
        <v>128047.5</v>
      </c>
      <c r="AA1197">
        <f t="shared" si="41"/>
        <v>0</v>
      </c>
    </row>
    <row r="1198" spans="1:27" x14ac:dyDescent="0.35">
      <c r="A1198" t="s">
        <v>370</v>
      </c>
      <c r="B1198" t="s">
        <v>371</v>
      </c>
      <c r="C1198">
        <v>512107</v>
      </c>
      <c r="D1198" t="s">
        <v>372</v>
      </c>
      <c r="E1198" t="s">
        <v>7</v>
      </c>
      <c r="F1198" t="s">
        <v>105</v>
      </c>
      <c r="G1198">
        <v>2021</v>
      </c>
      <c r="H1198" t="s">
        <v>365</v>
      </c>
      <c r="I1198" t="s">
        <v>383</v>
      </c>
      <c r="J1198" t="s">
        <v>384</v>
      </c>
      <c r="K1198" t="s">
        <v>378</v>
      </c>
      <c r="L1198" t="s">
        <v>25</v>
      </c>
      <c r="M1198">
        <v>15621</v>
      </c>
      <c r="N1198">
        <v>15664</v>
      </c>
      <c r="O1198">
        <v>17098</v>
      </c>
      <c r="P1198">
        <v>15977</v>
      </c>
      <c r="Q1198">
        <v>15069</v>
      </c>
      <c r="R1198">
        <v>15716</v>
      </c>
      <c r="S1198">
        <v>15357</v>
      </c>
      <c r="T1198">
        <v>16796</v>
      </c>
      <c r="U1198">
        <v>16135</v>
      </c>
      <c r="V1198">
        <v>15968</v>
      </c>
      <c r="W1198">
        <v>14970</v>
      </c>
      <c r="X1198">
        <v>14348</v>
      </c>
      <c r="Y1198">
        <v>188717</v>
      </c>
      <c r="Z1198">
        <f t="shared" si="40"/>
        <v>0</v>
      </c>
      <c r="AA1198">
        <f t="shared" si="41"/>
        <v>141537.75</v>
      </c>
    </row>
    <row r="1199" spans="1:27" x14ac:dyDescent="0.35">
      <c r="A1199" t="s">
        <v>370</v>
      </c>
      <c r="B1199" t="s">
        <v>371</v>
      </c>
      <c r="C1199">
        <v>512108</v>
      </c>
      <c r="D1199" t="s">
        <v>389</v>
      </c>
      <c r="E1199" t="s">
        <v>7</v>
      </c>
      <c r="F1199" t="s">
        <v>105</v>
      </c>
      <c r="G1199">
        <v>2023</v>
      </c>
      <c r="H1199" t="s">
        <v>22</v>
      </c>
      <c r="I1199" t="s">
        <v>373</v>
      </c>
      <c r="J1199" t="s">
        <v>374</v>
      </c>
      <c r="K1199" t="s">
        <v>375</v>
      </c>
      <c r="L1199" t="s">
        <v>25</v>
      </c>
      <c r="M1199">
        <v>15727</v>
      </c>
      <c r="N1199">
        <v>15727</v>
      </c>
      <c r="O1199">
        <v>15727</v>
      </c>
      <c r="P1199">
        <v>15727</v>
      </c>
      <c r="Q1199">
        <v>15727</v>
      </c>
      <c r="R1199">
        <v>15727</v>
      </c>
      <c r="S1199">
        <v>15727</v>
      </c>
      <c r="T1199">
        <v>15727</v>
      </c>
      <c r="U1199">
        <v>15727</v>
      </c>
      <c r="V1199">
        <v>15727</v>
      </c>
      <c r="W1199">
        <v>15727</v>
      </c>
      <c r="X1199">
        <v>15727</v>
      </c>
      <c r="Y1199">
        <v>188718</v>
      </c>
      <c r="Z1199">
        <f t="shared" si="40"/>
        <v>0</v>
      </c>
      <c r="AA1199">
        <f t="shared" si="41"/>
        <v>141538.5</v>
      </c>
    </row>
    <row r="1200" spans="1:27" x14ac:dyDescent="0.35">
      <c r="A1200" t="s">
        <v>370</v>
      </c>
      <c r="B1200" t="s">
        <v>371</v>
      </c>
      <c r="C1200">
        <v>512107</v>
      </c>
      <c r="D1200" t="s">
        <v>372</v>
      </c>
      <c r="E1200" t="s">
        <v>7</v>
      </c>
      <c r="F1200" t="s">
        <v>105</v>
      </c>
      <c r="G1200">
        <v>2022</v>
      </c>
      <c r="H1200" t="s">
        <v>365</v>
      </c>
      <c r="I1200" t="s">
        <v>383</v>
      </c>
      <c r="J1200" t="s">
        <v>384</v>
      </c>
      <c r="K1200" t="s">
        <v>378</v>
      </c>
      <c r="L1200" t="s">
        <v>25</v>
      </c>
      <c r="M1200">
        <v>15799</v>
      </c>
      <c r="N1200">
        <v>15845</v>
      </c>
      <c r="O1200">
        <v>17291</v>
      </c>
      <c r="P1200">
        <v>15479</v>
      </c>
      <c r="Q1200">
        <v>15890</v>
      </c>
      <c r="R1200">
        <v>15873</v>
      </c>
      <c r="S1200">
        <v>14833</v>
      </c>
      <c r="T1200">
        <v>17869</v>
      </c>
      <c r="U1200">
        <v>16530</v>
      </c>
      <c r="V1200">
        <v>16135</v>
      </c>
      <c r="W1200">
        <v>15342</v>
      </c>
      <c r="X1200">
        <v>13785</v>
      </c>
      <c r="Y1200">
        <v>190673</v>
      </c>
      <c r="Z1200">
        <f t="shared" si="40"/>
        <v>0</v>
      </c>
      <c r="AA1200">
        <f t="shared" si="41"/>
        <v>143004.75</v>
      </c>
    </row>
    <row r="1201" spans="1:27" x14ac:dyDescent="0.35">
      <c r="A1201" t="s">
        <v>370</v>
      </c>
      <c r="B1201" t="s">
        <v>371</v>
      </c>
      <c r="C1201">
        <v>506159</v>
      </c>
      <c r="D1201" t="s">
        <v>392</v>
      </c>
      <c r="E1201" t="s">
        <v>7</v>
      </c>
      <c r="F1201" t="s">
        <v>21</v>
      </c>
      <c r="G1201">
        <v>2021</v>
      </c>
      <c r="H1201" t="s">
        <v>22</v>
      </c>
      <c r="I1201" t="s">
        <v>412</v>
      </c>
      <c r="J1201" t="s">
        <v>413</v>
      </c>
      <c r="K1201" t="s">
        <v>414</v>
      </c>
      <c r="L1201" t="s">
        <v>25</v>
      </c>
      <c r="M1201">
        <v>15955</v>
      </c>
      <c r="N1201">
        <v>15955</v>
      </c>
      <c r="O1201">
        <v>15955</v>
      </c>
      <c r="P1201">
        <v>15955</v>
      </c>
      <c r="Q1201">
        <v>15955</v>
      </c>
      <c r="R1201">
        <v>15955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95728</v>
      </c>
      <c r="Z1201">
        <f t="shared" si="40"/>
        <v>71796</v>
      </c>
      <c r="AA1201">
        <f t="shared" si="41"/>
        <v>0</v>
      </c>
    </row>
    <row r="1202" spans="1:27" x14ac:dyDescent="0.35">
      <c r="A1202" t="s">
        <v>370</v>
      </c>
      <c r="B1202" t="s">
        <v>371</v>
      </c>
      <c r="C1202">
        <v>512108</v>
      </c>
      <c r="D1202" t="s">
        <v>389</v>
      </c>
      <c r="E1202" t="s">
        <v>7</v>
      </c>
      <c r="F1202" t="s">
        <v>105</v>
      </c>
      <c r="G1202">
        <v>2024</v>
      </c>
      <c r="H1202" t="s">
        <v>22</v>
      </c>
      <c r="I1202" t="s">
        <v>373</v>
      </c>
      <c r="J1202" t="s">
        <v>374</v>
      </c>
      <c r="K1202" t="s">
        <v>375</v>
      </c>
      <c r="L1202" t="s">
        <v>25</v>
      </c>
      <c r="M1202">
        <v>16038</v>
      </c>
      <c r="N1202">
        <v>16038</v>
      </c>
      <c r="O1202">
        <v>16038</v>
      </c>
      <c r="P1202">
        <v>16038</v>
      </c>
      <c r="Q1202">
        <v>16038</v>
      </c>
      <c r="R1202">
        <v>16038</v>
      </c>
      <c r="S1202">
        <v>16038</v>
      </c>
      <c r="T1202">
        <v>16038</v>
      </c>
      <c r="U1202">
        <v>16038</v>
      </c>
      <c r="V1202">
        <v>16038</v>
      </c>
      <c r="W1202">
        <v>16038</v>
      </c>
      <c r="X1202">
        <v>16038</v>
      </c>
      <c r="Y1202">
        <v>192450</v>
      </c>
      <c r="Z1202">
        <f t="shared" si="40"/>
        <v>0</v>
      </c>
      <c r="AA1202">
        <f t="shared" si="41"/>
        <v>144337.5</v>
      </c>
    </row>
    <row r="1203" spans="1:27" x14ac:dyDescent="0.35">
      <c r="A1203" t="s">
        <v>370</v>
      </c>
      <c r="B1203" t="s">
        <v>371</v>
      </c>
      <c r="C1203">
        <v>512107</v>
      </c>
      <c r="D1203" t="s">
        <v>372</v>
      </c>
      <c r="E1203" t="s">
        <v>7</v>
      </c>
      <c r="F1203" t="s">
        <v>21</v>
      </c>
      <c r="G1203">
        <v>2026</v>
      </c>
      <c r="H1203" t="s">
        <v>365</v>
      </c>
      <c r="I1203" t="s">
        <v>373</v>
      </c>
      <c r="J1203" t="s">
        <v>374</v>
      </c>
      <c r="K1203" t="s">
        <v>375</v>
      </c>
      <c r="L1203" t="s">
        <v>25</v>
      </c>
      <c r="M1203">
        <v>16064</v>
      </c>
      <c r="N1203">
        <v>14447</v>
      </c>
      <c r="O1203">
        <v>14336</v>
      </c>
      <c r="P1203">
        <v>14907</v>
      </c>
      <c r="Q1203">
        <v>14650</v>
      </c>
      <c r="R1203">
        <v>13797</v>
      </c>
      <c r="S1203">
        <v>15087</v>
      </c>
      <c r="T1203">
        <v>15664</v>
      </c>
      <c r="U1203">
        <v>15052</v>
      </c>
      <c r="V1203">
        <v>16319</v>
      </c>
      <c r="W1203">
        <v>12290</v>
      </c>
      <c r="X1203">
        <v>13237</v>
      </c>
      <c r="Y1203">
        <v>175851</v>
      </c>
      <c r="Z1203">
        <f t="shared" ref="Z1203:Z1263" si="42">$Y1203*IF($E1203="Fixed",0.75,1)*IF(LEFT($F1203,4)="0311",1,IF(LEFT($F1203,4)="0301",0.403176412,0))</f>
        <v>131888.25</v>
      </c>
      <c r="AA1203">
        <f t="shared" ref="AA1203:AA1263" si="43">$Y1203*IF($E1203="Fixed",0.75,1)*IF(LEFT($F1203,4)="0311",0,IF(LEFT($F1203,4)="0301",1-0.403176412,1))</f>
        <v>0</v>
      </c>
    </row>
    <row r="1204" spans="1:27" x14ac:dyDescent="0.35">
      <c r="A1204" t="s">
        <v>370</v>
      </c>
      <c r="B1204" t="s">
        <v>371</v>
      </c>
      <c r="C1204">
        <v>512108</v>
      </c>
      <c r="D1204" t="s">
        <v>389</v>
      </c>
      <c r="E1204" t="s">
        <v>7</v>
      </c>
      <c r="F1204" t="s">
        <v>105</v>
      </c>
      <c r="G1204">
        <v>2025</v>
      </c>
      <c r="H1204" t="s">
        <v>22</v>
      </c>
      <c r="I1204" t="s">
        <v>373</v>
      </c>
      <c r="J1204" t="s">
        <v>374</v>
      </c>
      <c r="K1204" t="s">
        <v>375</v>
      </c>
      <c r="L1204" t="s">
        <v>25</v>
      </c>
      <c r="M1204">
        <v>16522</v>
      </c>
      <c r="N1204">
        <v>16522</v>
      </c>
      <c r="O1204">
        <v>16522</v>
      </c>
      <c r="P1204">
        <v>16522</v>
      </c>
      <c r="Q1204">
        <v>16522</v>
      </c>
      <c r="R1204">
        <v>16522</v>
      </c>
      <c r="S1204">
        <v>16522</v>
      </c>
      <c r="T1204">
        <v>16522</v>
      </c>
      <c r="U1204">
        <v>16522</v>
      </c>
      <c r="V1204">
        <v>16522</v>
      </c>
      <c r="W1204">
        <v>16522</v>
      </c>
      <c r="X1204">
        <v>16522</v>
      </c>
      <c r="Y1204">
        <v>198266</v>
      </c>
      <c r="Z1204">
        <f t="shared" si="42"/>
        <v>0</v>
      </c>
      <c r="AA1204">
        <f t="shared" si="43"/>
        <v>148699.5</v>
      </c>
    </row>
    <row r="1205" spans="1:27" x14ac:dyDescent="0.35">
      <c r="A1205" t="s">
        <v>370</v>
      </c>
      <c r="B1205" t="s">
        <v>371</v>
      </c>
      <c r="C1205">
        <v>512107</v>
      </c>
      <c r="D1205" t="s">
        <v>372</v>
      </c>
      <c r="E1205" t="s">
        <v>7</v>
      </c>
      <c r="F1205" t="s">
        <v>21</v>
      </c>
      <c r="G1205">
        <v>2027</v>
      </c>
      <c r="H1205" t="s">
        <v>365</v>
      </c>
      <c r="I1205" t="s">
        <v>373</v>
      </c>
      <c r="J1205" t="s">
        <v>374</v>
      </c>
      <c r="K1205" t="s">
        <v>375</v>
      </c>
      <c r="L1205" t="s">
        <v>25</v>
      </c>
      <c r="M1205">
        <v>16546</v>
      </c>
      <c r="N1205">
        <v>14881</v>
      </c>
      <c r="O1205">
        <v>14767</v>
      </c>
      <c r="P1205">
        <v>15354</v>
      </c>
      <c r="Q1205">
        <v>15090</v>
      </c>
      <c r="R1205">
        <v>14211</v>
      </c>
      <c r="S1205">
        <v>15540</v>
      </c>
      <c r="T1205">
        <v>16134</v>
      </c>
      <c r="U1205">
        <v>15504</v>
      </c>
      <c r="V1205">
        <v>16808</v>
      </c>
      <c r="W1205">
        <v>12658</v>
      </c>
      <c r="X1205">
        <v>13634</v>
      </c>
      <c r="Y1205">
        <v>181127</v>
      </c>
      <c r="Z1205">
        <f t="shared" si="42"/>
        <v>135845.25</v>
      </c>
      <c r="AA1205">
        <f t="shared" si="43"/>
        <v>0</v>
      </c>
    </row>
    <row r="1206" spans="1:27" x14ac:dyDescent="0.35">
      <c r="A1206" t="s">
        <v>370</v>
      </c>
      <c r="B1206" t="s">
        <v>371</v>
      </c>
      <c r="C1206">
        <v>512107</v>
      </c>
      <c r="D1206" t="s">
        <v>372</v>
      </c>
      <c r="E1206" t="s">
        <v>7</v>
      </c>
      <c r="F1206" t="s">
        <v>105</v>
      </c>
      <c r="G1206">
        <v>2023</v>
      </c>
      <c r="H1206" t="s">
        <v>365</v>
      </c>
      <c r="I1206" t="s">
        <v>383</v>
      </c>
      <c r="J1206" t="s">
        <v>384</v>
      </c>
      <c r="K1206" t="s">
        <v>378</v>
      </c>
      <c r="L1206" t="s">
        <v>25</v>
      </c>
      <c r="M1206">
        <v>16903</v>
      </c>
      <c r="N1206">
        <v>16044</v>
      </c>
      <c r="O1206">
        <v>17506</v>
      </c>
      <c r="P1206">
        <v>14755</v>
      </c>
      <c r="Q1206">
        <v>16971</v>
      </c>
      <c r="R1206">
        <v>16271</v>
      </c>
      <c r="S1206">
        <v>14982</v>
      </c>
      <c r="T1206">
        <v>18077</v>
      </c>
      <c r="U1206">
        <v>15594</v>
      </c>
      <c r="V1206">
        <v>17218</v>
      </c>
      <c r="W1206">
        <v>15514</v>
      </c>
      <c r="X1206">
        <v>12989</v>
      </c>
      <c r="Y1206">
        <v>192824</v>
      </c>
      <c r="Z1206">
        <f t="shared" si="42"/>
        <v>0</v>
      </c>
      <c r="AA1206">
        <f t="shared" si="43"/>
        <v>144618</v>
      </c>
    </row>
    <row r="1207" spans="1:27" x14ac:dyDescent="0.35">
      <c r="A1207" t="s">
        <v>370</v>
      </c>
      <c r="B1207" t="s">
        <v>371</v>
      </c>
      <c r="C1207">
        <v>512108</v>
      </c>
      <c r="D1207" t="s">
        <v>389</v>
      </c>
      <c r="E1207" t="s">
        <v>7</v>
      </c>
      <c r="F1207" t="s">
        <v>105</v>
      </c>
      <c r="G1207">
        <v>2026</v>
      </c>
      <c r="H1207" t="s">
        <v>22</v>
      </c>
      <c r="I1207" t="s">
        <v>373</v>
      </c>
      <c r="J1207" t="s">
        <v>374</v>
      </c>
      <c r="K1207" t="s">
        <v>375</v>
      </c>
      <c r="L1207" t="s">
        <v>25</v>
      </c>
      <c r="M1207">
        <v>17018</v>
      </c>
      <c r="N1207">
        <v>17018</v>
      </c>
      <c r="O1207">
        <v>17018</v>
      </c>
      <c r="P1207">
        <v>17018</v>
      </c>
      <c r="Q1207">
        <v>17018</v>
      </c>
      <c r="R1207">
        <v>17018</v>
      </c>
      <c r="S1207">
        <v>17018</v>
      </c>
      <c r="T1207">
        <v>17018</v>
      </c>
      <c r="U1207">
        <v>17018</v>
      </c>
      <c r="V1207">
        <v>17018</v>
      </c>
      <c r="W1207">
        <v>17018</v>
      </c>
      <c r="X1207">
        <v>17018</v>
      </c>
      <c r="Y1207">
        <v>204214</v>
      </c>
      <c r="Z1207">
        <f t="shared" si="42"/>
        <v>0</v>
      </c>
      <c r="AA1207">
        <f t="shared" si="43"/>
        <v>153160.5</v>
      </c>
    </row>
    <row r="1208" spans="1:27" x14ac:dyDescent="0.35">
      <c r="A1208" t="s">
        <v>370</v>
      </c>
      <c r="B1208" t="s">
        <v>371</v>
      </c>
      <c r="C1208">
        <v>512107</v>
      </c>
      <c r="D1208" t="s">
        <v>372</v>
      </c>
      <c r="E1208" t="s">
        <v>7</v>
      </c>
      <c r="F1208" t="s">
        <v>21</v>
      </c>
      <c r="G1208">
        <v>2028</v>
      </c>
      <c r="H1208" t="s">
        <v>365</v>
      </c>
      <c r="I1208" t="s">
        <v>373</v>
      </c>
      <c r="J1208" t="s">
        <v>374</v>
      </c>
      <c r="K1208" t="s">
        <v>375</v>
      </c>
      <c r="L1208" t="s">
        <v>25</v>
      </c>
      <c r="M1208">
        <v>17042</v>
      </c>
      <c r="N1208">
        <v>15327</v>
      </c>
      <c r="O1208">
        <v>15209</v>
      </c>
      <c r="P1208">
        <v>15815</v>
      </c>
      <c r="Q1208">
        <v>15542</v>
      </c>
      <c r="R1208">
        <v>14637</v>
      </c>
      <c r="S1208">
        <v>16006</v>
      </c>
      <c r="T1208">
        <v>16617</v>
      </c>
      <c r="U1208">
        <v>15969</v>
      </c>
      <c r="V1208">
        <v>17312</v>
      </c>
      <c r="W1208">
        <v>13038</v>
      </c>
      <c r="X1208">
        <v>14042</v>
      </c>
      <c r="Y1208">
        <v>186556</v>
      </c>
      <c r="Z1208">
        <f t="shared" si="42"/>
        <v>139917</v>
      </c>
      <c r="AA1208">
        <f t="shared" si="43"/>
        <v>0</v>
      </c>
    </row>
    <row r="1209" spans="1:27" x14ac:dyDescent="0.35">
      <c r="A1209" t="s">
        <v>370</v>
      </c>
      <c r="B1209" t="s">
        <v>371</v>
      </c>
      <c r="C1209">
        <v>502017</v>
      </c>
      <c r="D1209" t="s">
        <v>381</v>
      </c>
      <c r="E1209" t="s">
        <v>7</v>
      </c>
      <c r="F1209" t="s">
        <v>105</v>
      </c>
      <c r="G1209">
        <v>2024</v>
      </c>
      <c r="H1209" t="s">
        <v>365</v>
      </c>
      <c r="I1209" t="s">
        <v>373</v>
      </c>
      <c r="J1209" t="s">
        <v>374</v>
      </c>
      <c r="K1209" t="s">
        <v>375</v>
      </c>
      <c r="L1209" t="s">
        <v>25</v>
      </c>
      <c r="M1209">
        <v>17366</v>
      </c>
      <c r="N1209">
        <v>16542</v>
      </c>
      <c r="O1209">
        <v>15611</v>
      </c>
      <c r="P1209">
        <v>16391</v>
      </c>
      <c r="Q1209">
        <v>17133</v>
      </c>
      <c r="R1209">
        <v>14550</v>
      </c>
      <c r="S1209">
        <v>16952</v>
      </c>
      <c r="T1209">
        <v>17257</v>
      </c>
      <c r="U1209">
        <v>15682</v>
      </c>
      <c r="V1209">
        <v>18037</v>
      </c>
      <c r="W1209">
        <v>14598</v>
      </c>
      <c r="X1209">
        <v>14547</v>
      </c>
      <c r="Y1209">
        <v>194667</v>
      </c>
      <c r="Z1209">
        <f t="shared" si="42"/>
        <v>0</v>
      </c>
      <c r="AA1209">
        <f t="shared" si="43"/>
        <v>146000.25</v>
      </c>
    </row>
    <row r="1210" spans="1:27" x14ac:dyDescent="0.35">
      <c r="A1210" t="s">
        <v>370</v>
      </c>
      <c r="B1210" t="s">
        <v>371</v>
      </c>
      <c r="C1210">
        <v>512108</v>
      </c>
      <c r="D1210" t="s">
        <v>389</v>
      </c>
      <c r="E1210" t="s">
        <v>7</v>
      </c>
      <c r="F1210" t="s">
        <v>105</v>
      </c>
      <c r="G1210">
        <v>2027</v>
      </c>
      <c r="H1210" t="s">
        <v>22</v>
      </c>
      <c r="I1210" t="s">
        <v>373</v>
      </c>
      <c r="J1210" t="s">
        <v>374</v>
      </c>
      <c r="K1210" t="s">
        <v>375</v>
      </c>
      <c r="L1210" t="s">
        <v>25</v>
      </c>
      <c r="M1210">
        <v>17528</v>
      </c>
      <c r="N1210">
        <v>17528</v>
      </c>
      <c r="O1210">
        <v>17528</v>
      </c>
      <c r="P1210">
        <v>17528</v>
      </c>
      <c r="Q1210">
        <v>17528</v>
      </c>
      <c r="R1210">
        <v>17528</v>
      </c>
      <c r="S1210">
        <v>17528</v>
      </c>
      <c r="T1210">
        <v>17528</v>
      </c>
      <c r="U1210">
        <v>17528</v>
      </c>
      <c r="V1210">
        <v>17528</v>
      </c>
      <c r="W1210">
        <v>17528</v>
      </c>
      <c r="X1210">
        <v>17528</v>
      </c>
      <c r="Y1210">
        <v>210341</v>
      </c>
      <c r="Z1210">
        <f t="shared" si="42"/>
        <v>0</v>
      </c>
      <c r="AA1210">
        <f t="shared" si="43"/>
        <v>157755.75</v>
      </c>
    </row>
    <row r="1211" spans="1:27" x14ac:dyDescent="0.35">
      <c r="A1211" t="s">
        <v>370</v>
      </c>
      <c r="B1211" t="s">
        <v>371</v>
      </c>
      <c r="C1211">
        <v>512107</v>
      </c>
      <c r="D1211" t="s">
        <v>372</v>
      </c>
      <c r="E1211" t="s">
        <v>7</v>
      </c>
      <c r="F1211" t="s">
        <v>21</v>
      </c>
      <c r="G1211">
        <v>2029</v>
      </c>
      <c r="H1211" t="s">
        <v>365</v>
      </c>
      <c r="I1211" t="s">
        <v>373</v>
      </c>
      <c r="J1211" t="s">
        <v>374</v>
      </c>
      <c r="K1211" t="s">
        <v>375</v>
      </c>
      <c r="L1211" t="s">
        <v>25</v>
      </c>
      <c r="M1211">
        <v>17554</v>
      </c>
      <c r="N1211">
        <v>15787</v>
      </c>
      <c r="O1211">
        <v>15666</v>
      </c>
      <c r="P1211">
        <v>16289</v>
      </c>
      <c r="Q1211">
        <v>16009</v>
      </c>
      <c r="R1211">
        <v>15076</v>
      </c>
      <c r="S1211">
        <v>16486</v>
      </c>
      <c r="T1211">
        <v>17116</v>
      </c>
      <c r="U1211">
        <v>16448</v>
      </c>
      <c r="V1211">
        <v>17832</v>
      </c>
      <c r="W1211">
        <v>13429</v>
      </c>
      <c r="X1211">
        <v>14464</v>
      </c>
      <c r="Y1211">
        <v>192156</v>
      </c>
      <c r="Z1211">
        <f t="shared" si="42"/>
        <v>144117</v>
      </c>
      <c r="AA1211">
        <f t="shared" si="43"/>
        <v>0</v>
      </c>
    </row>
    <row r="1212" spans="1:27" x14ac:dyDescent="0.35">
      <c r="A1212" t="s">
        <v>370</v>
      </c>
      <c r="B1212" t="s">
        <v>371</v>
      </c>
      <c r="C1212">
        <v>502017</v>
      </c>
      <c r="D1212" t="s">
        <v>381</v>
      </c>
      <c r="E1212" t="s">
        <v>7</v>
      </c>
      <c r="F1212" t="s">
        <v>105</v>
      </c>
      <c r="G1212">
        <v>2025</v>
      </c>
      <c r="H1212" t="s">
        <v>365</v>
      </c>
      <c r="I1212" t="s">
        <v>373</v>
      </c>
      <c r="J1212" t="s">
        <v>374</v>
      </c>
      <c r="K1212" t="s">
        <v>375</v>
      </c>
      <c r="L1212" t="s">
        <v>25</v>
      </c>
      <c r="M1212">
        <v>17811</v>
      </c>
      <c r="N1212">
        <v>16066</v>
      </c>
      <c r="O1212">
        <v>16010</v>
      </c>
      <c r="P1212">
        <v>16811</v>
      </c>
      <c r="Q1212">
        <v>16669</v>
      </c>
      <c r="R1212">
        <v>15823</v>
      </c>
      <c r="S1212">
        <v>17384</v>
      </c>
      <c r="T1212">
        <v>17703</v>
      </c>
      <c r="U1212">
        <v>16985</v>
      </c>
      <c r="V1212">
        <v>18502</v>
      </c>
      <c r="W1212">
        <v>14065</v>
      </c>
      <c r="X1212">
        <v>15813</v>
      </c>
      <c r="Y1212">
        <v>199643</v>
      </c>
      <c r="Z1212">
        <f t="shared" si="42"/>
        <v>0</v>
      </c>
      <c r="AA1212">
        <f t="shared" si="43"/>
        <v>149732.25</v>
      </c>
    </row>
    <row r="1213" spans="1:27" x14ac:dyDescent="0.35">
      <c r="A1213" t="s">
        <v>370</v>
      </c>
      <c r="B1213" t="s">
        <v>371</v>
      </c>
      <c r="C1213">
        <v>502017</v>
      </c>
      <c r="D1213" t="s">
        <v>381</v>
      </c>
      <c r="E1213" t="s">
        <v>7</v>
      </c>
      <c r="F1213" t="s">
        <v>105</v>
      </c>
      <c r="G1213">
        <v>2026</v>
      </c>
      <c r="H1213" t="s">
        <v>365</v>
      </c>
      <c r="I1213" t="s">
        <v>373</v>
      </c>
      <c r="J1213" t="s">
        <v>374</v>
      </c>
      <c r="K1213" t="s">
        <v>375</v>
      </c>
      <c r="L1213" t="s">
        <v>25</v>
      </c>
      <c r="M1213">
        <v>17812</v>
      </c>
      <c r="N1213">
        <v>16067</v>
      </c>
      <c r="O1213">
        <v>16010</v>
      </c>
      <c r="P1213">
        <v>16810</v>
      </c>
      <c r="Q1213">
        <v>16669</v>
      </c>
      <c r="R1213">
        <v>15823</v>
      </c>
      <c r="S1213">
        <v>17385</v>
      </c>
      <c r="T1213">
        <v>17702</v>
      </c>
      <c r="U1213">
        <v>16985</v>
      </c>
      <c r="V1213">
        <v>18502</v>
      </c>
      <c r="W1213">
        <v>14065</v>
      </c>
      <c r="X1213">
        <v>15813</v>
      </c>
      <c r="Y1213">
        <v>199643</v>
      </c>
      <c r="Z1213">
        <f t="shared" si="42"/>
        <v>0</v>
      </c>
      <c r="AA1213">
        <f t="shared" si="43"/>
        <v>149732.25</v>
      </c>
    </row>
    <row r="1214" spans="1:27" x14ac:dyDescent="0.35">
      <c r="A1214" t="s">
        <v>370</v>
      </c>
      <c r="B1214" t="s">
        <v>371</v>
      </c>
      <c r="C1214">
        <v>502017</v>
      </c>
      <c r="D1214" t="s">
        <v>381</v>
      </c>
      <c r="E1214" t="s">
        <v>7</v>
      </c>
      <c r="F1214" t="s">
        <v>105</v>
      </c>
      <c r="G1214">
        <v>2027</v>
      </c>
      <c r="H1214" t="s">
        <v>365</v>
      </c>
      <c r="I1214" t="s">
        <v>373</v>
      </c>
      <c r="J1214" t="s">
        <v>374</v>
      </c>
      <c r="K1214" t="s">
        <v>375</v>
      </c>
      <c r="L1214" t="s">
        <v>25</v>
      </c>
      <c r="M1214">
        <v>17812</v>
      </c>
      <c r="N1214">
        <v>16067</v>
      </c>
      <c r="O1214">
        <v>16010</v>
      </c>
      <c r="P1214">
        <v>16810</v>
      </c>
      <c r="Q1214">
        <v>16669</v>
      </c>
      <c r="R1214">
        <v>15823</v>
      </c>
      <c r="S1214">
        <v>17385</v>
      </c>
      <c r="T1214">
        <v>17702</v>
      </c>
      <c r="U1214">
        <v>16985</v>
      </c>
      <c r="V1214">
        <v>18502</v>
      </c>
      <c r="W1214">
        <v>14065</v>
      </c>
      <c r="X1214">
        <v>15813</v>
      </c>
      <c r="Y1214">
        <v>199643</v>
      </c>
      <c r="Z1214">
        <f t="shared" si="42"/>
        <v>0</v>
      </c>
      <c r="AA1214">
        <f t="shared" si="43"/>
        <v>149732.25</v>
      </c>
    </row>
    <row r="1215" spans="1:27" x14ac:dyDescent="0.35">
      <c r="A1215" t="s">
        <v>370</v>
      </c>
      <c r="B1215" t="s">
        <v>371</v>
      </c>
      <c r="C1215">
        <v>502017</v>
      </c>
      <c r="D1215" t="s">
        <v>381</v>
      </c>
      <c r="E1215" t="s">
        <v>7</v>
      </c>
      <c r="F1215" t="s">
        <v>105</v>
      </c>
      <c r="G1215">
        <v>2028</v>
      </c>
      <c r="H1215" t="s">
        <v>365</v>
      </c>
      <c r="I1215" t="s">
        <v>373</v>
      </c>
      <c r="J1215" t="s">
        <v>374</v>
      </c>
      <c r="K1215" t="s">
        <v>375</v>
      </c>
      <c r="L1215" t="s">
        <v>25</v>
      </c>
      <c r="M1215">
        <v>17812</v>
      </c>
      <c r="N1215">
        <v>16067</v>
      </c>
      <c r="O1215">
        <v>16010</v>
      </c>
      <c r="P1215">
        <v>16810</v>
      </c>
      <c r="Q1215">
        <v>16669</v>
      </c>
      <c r="R1215">
        <v>15823</v>
      </c>
      <c r="S1215">
        <v>17385</v>
      </c>
      <c r="T1215">
        <v>17702</v>
      </c>
      <c r="U1215">
        <v>16985</v>
      </c>
      <c r="V1215">
        <v>18502</v>
      </c>
      <c r="W1215">
        <v>14065</v>
      </c>
      <c r="X1215">
        <v>15813</v>
      </c>
      <c r="Y1215">
        <v>199643</v>
      </c>
      <c r="Z1215">
        <f t="shared" si="42"/>
        <v>0</v>
      </c>
      <c r="AA1215">
        <f t="shared" si="43"/>
        <v>149732.25</v>
      </c>
    </row>
    <row r="1216" spans="1:27" x14ac:dyDescent="0.35">
      <c r="A1216" t="s">
        <v>370</v>
      </c>
      <c r="B1216" t="s">
        <v>371</v>
      </c>
      <c r="C1216">
        <v>502017</v>
      </c>
      <c r="D1216" t="s">
        <v>381</v>
      </c>
      <c r="E1216" t="s">
        <v>7</v>
      </c>
      <c r="F1216" t="s">
        <v>105</v>
      </c>
      <c r="G1216">
        <v>2029</v>
      </c>
      <c r="H1216" t="s">
        <v>365</v>
      </c>
      <c r="I1216" t="s">
        <v>373</v>
      </c>
      <c r="J1216" t="s">
        <v>374</v>
      </c>
      <c r="K1216" t="s">
        <v>375</v>
      </c>
      <c r="L1216" t="s">
        <v>25</v>
      </c>
      <c r="M1216">
        <v>17812</v>
      </c>
      <c r="N1216">
        <v>16067</v>
      </c>
      <c r="O1216">
        <v>16010</v>
      </c>
      <c r="P1216">
        <v>16810</v>
      </c>
      <c r="Q1216">
        <v>16669</v>
      </c>
      <c r="R1216">
        <v>15823</v>
      </c>
      <c r="S1216">
        <v>17385</v>
      </c>
      <c r="T1216">
        <v>17702</v>
      </c>
      <c r="U1216">
        <v>16985</v>
      </c>
      <c r="V1216">
        <v>18502</v>
      </c>
      <c r="W1216">
        <v>14065</v>
      </c>
      <c r="X1216">
        <v>15813</v>
      </c>
      <c r="Y1216">
        <v>199643</v>
      </c>
      <c r="Z1216">
        <f t="shared" si="42"/>
        <v>0</v>
      </c>
      <c r="AA1216">
        <f t="shared" si="43"/>
        <v>149732.25</v>
      </c>
    </row>
    <row r="1217" spans="1:27" x14ac:dyDescent="0.35">
      <c r="A1217" t="s">
        <v>370</v>
      </c>
      <c r="B1217" t="s">
        <v>371</v>
      </c>
      <c r="C1217">
        <v>502017</v>
      </c>
      <c r="D1217" t="s">
        <v>381</v>
      </c>
      <c r="E1217" t="s">
        <v>7</v>
      </c>
      <c r="F1217" t="s">
        <v>105</v>
      </c>
      <c r="G1217">
        <v>2030</v>
      </c>
      <c r="H1217" t="s">
        <v>365</v>
      </c>
      <c r="I1217" t="s">
        <v>373</v>
      </c>
      <c r="J1217" t="s">
        <v>374</v>
      </c>
      <c r="K1217" t="s">
        <v>375</v>
      </c>
      <c r="L1217" t="s">
        <v>25</v>
      </c>
      <c r="M1217">
        <v>17812</v>
      </c>
      <c r="N1217">
        <v>16067</v>
      </c>
      <c r="O1217">
        <v>16010</v>
      </c>
      <c r="P1217">
        <v>16810</v>
      </c>
      <c r="Q1217">
        <v>16669</v>
      </c>
      <c r="R1217">
        <v>15823</v>
      </c>
      <c r="S1217">
        <v>17385</v>
      </c>
      <c r="T1217">
        <v>17702</v>
      </c>
      <c r="U1217">
        <v>16985</v>
      </c>
      <c r="V1217">
        <v>18502</v>
      </c>
      <c r="W1217">
        <v>14065</v>
      </c>
      <c r="X1217">
        <v>15813</v>
      </c>
      <c r="Y1217">
        <v>199643</v>
      </c>
      <c r="Z1217">
        <f t="shared" si="42"/>
        <v>0</v>
      </c>
      <c r="AA1217">
        <f t="shared" si="43"/>
        <v>149732.25</v>
      </c>
    </row>
    <row r="1218" spans="1:27" x14ac:dyDescent="0.35">
      <c r="A1218" t="s">
        <v>370</v>
      </c>
      <c r="B1218" t="s">
        <v>371</v>
      </c>
      <c r="C1218">
        <v>512108</v>
      </c>
      <c r="D1218" t="s">
        <v>389</v>
      </c>
      <c r="E1218" t="s">
        <v>7</v>
      </c>
      <c r="F1218" t="s">
        <v>105</v>
      </c>
      <c r="G1218">
        <v>2028</v>
      </c>
      <c r="H1218" t="s">
        <v>22</v>
      </c>
      <c r="I1218" t="s">
        <v>373</v>
      </c>
      <c r="J1218" t="s">
        <v>374</v>
      </c>
      <c r="K1218" t="s">
        <v>375</v>
      </c>
      <c r="L1218" t="s">
        <v>25</v>
      </c>
      <c r="M1218">
        <v>18054</v>
      </c>
      <c r="N1218">
        <v>18054</v>
      </c>
      <c r="O1218">
        <v>18054</v>
      </c>
      <c r="P1218">
        <v>18054</v>
      </c>
      <c r="Q1218">
        <v>18054</v>
      </c>
      <c r="R1218">
        <v>18054</v>
      </c>
      <c r="S1218">
        <v>18054</v>
      </c>
      <c r="T1218">
        <v>18054</v>
      </c>
      <c r="U1218">
        <v>18054</v>
      </c>
      <c r="V1218">
        <v>18054</v>
      </c>
      <c r="W1218">
        <v>18054</v>
      </c>
      <c r="X1218">
        <v>18054</v>
      </c>
      <c r="Y1218">
        <v>216646</v>
      </c>
      <c r="Z1218">
        <f t="shared" si="42"/>
        <v>0</v>
      </c>
      <c r="AA1218">
        <f t="shared" si="43"/>
        <v>162484.5</v>
      </c>
    </row>
    <row r="1219" spans="1:27" x14ac:dyDescent="0.35">
      <c r="A1219" t="s">
        <v>370</v>
      </c>
      <c r="B1219" t="s">
        <v>371</v>
      </c>
      <c r="C1219">
        <v>512107</v>
      </c>
      <c r="D1219" t="s">
        <v>372</v>
      </c>
      <c r="E1219" t="s">
        <v>7</v>
      </c>
      <c r="F1219" t="s">
        <v>21</v>
      </c>
      <c r="G1219">
        <v>2030</v>
      </c>
      <c r="H1219" t="s">
        <v>365</v>
      </c>
      <c r="I1219" t="s">
        <v>373</v>
      </c>
      <c r="J1219" t="s">
        <v>374</v>
      </c>
      <c r="K1219" t="s">
        <v>375</v>
      </c>
      <c r="L1219" t="s">
        <v>25</v>
      </c>
      <c r="M1219">
        <v>18081</v>
      </c>
      <c r="N1219">
        <v>16261</v>
      </c>
      <c r="O1219">
        <v>16136</v>
      </c>
      <c r="P1219">
        <v>16779</v>
      </c>
      <c r="Q1219">
        <v>16490</v>
      </c>
      <c r="R1219">
        <v>15529</v>
      </c>
      <c r="S1219">
        <v>16981</v>
      </c>
      <c r="T1219">
        <v>17630</v>
      </c>
      <c r="U1219">
        <v>16942</v>
      </c>
      <c r="V1219">
        <v>18367</v>
      </c>
      <c r="W1219">
        <v>13832</v>
      </c>
      <c r="X1219">
        <v>14898</v>
      </c>
      <c r="Y1219">
        <v>197927</v>
      </c>
      <c r="Z1219">
        <f t="shared" si="42"/>
        <v>148445.25</v>
      </c>
      <c r="AA1219">
        <f t="shared" si="43"/>
        <v>0</v>
      </c>
    </row>
    <row r="1220" spans="1:27" x14ac:dyDescent="0.35">
      <c r="A1220" t="s">
        <v>370</v>
      </c>
      <c r="B1220" t="s">
        <v>371</v>
      </c>
      <c r="C1220">
        <v>512107</v>
      </c>
      <c r="D1220" t="s">
        <v>372</v>
      </c>
      <c r="E1220" t="s">
        <v>7</v>
      </c>
      <c r="F1220" t="s">
        <v>105</v>
      </c>
      <c r="G1220">
        <v>2024</v>
      </c>
      <c r="H1220" t="s">
        <v>365</v>
      </c>
      <c r="I1220" t="s">
        <v>383</v>
      </c>
      <c r="J1220" t="s">
        <v>384</v>
      </c>
      <c r="K1220" t="s">
        <v>378</v>
      </c>
      <c r="L1220" t="s">
        <v>25</v>
      </c>
      <c r="M1220">
        <v>18259</v>
      </c>
      <c r="N1220">
        <v>17360</v>
      </c>
      <c r="O1220">
        <v>16304</v>
      </c>
      <c r="P1220">
        <v>16965</v>
      </c>
      <c r="Q1220">
        <v>17622</v>
      </c>
      <c r="R1220">
        <v>14783</v>
      </c>
      <c r="S1220">
        <v>17197</v>
      </c>
      <c r="T1220">
        <v>17825</v>
      </c>
      <c r="U1220">
        <v>16192</v>
      </c>
      <c r="V1220">
        <v>18574</v>
      </c>
      <c r="W1220">
        <v>14944</v>
      </c>
      <c r="X1220">
        <v>14196</v>
      </c>
      <c r="Y1220">
        <v>200222</v>
      </c>
      <c r="Z1220">
        <f t="shared" si="42"/>
        <v>0</v>
      </c>
      <c r="AA1220">
        <f t="shared" si="43"/>
        <v>150166.5</v>
      </c>
    </row>
    <row r="1221" spans="1:27" x14ac:dyDescent="0.35">
      <c r="A1221" t="s">
        <v>370</v>
      </c>
      <c r="B1221" t="s">
        <v>371</v>
      </c>
      <c r="C1221">
        <v>512108</v>
      </c>
      <c r="D1221" t="s">
        <v>389</v>
      </c>
      <c r="E1221" t="s">
        <v>7</v>
      </c>
      <c r="F1221" t="s">
        <v>105</v>
      </c>
      <c r="G1221">
        <v>2029</v>
      </c>
      <c r="H1221" t="s">
        <v>22</v>
      </c>
      <c r="I1221" t="s">
        <v>373</v>
      </c>
      <c r="J1221" t="s">
        <v>374</v>
      </c>
      <c r="K1221" t="s">
        <v>375</v>
      </c>
      <c r="L1221" t="s">
        <v>25</v>
      </c>
      <c r="M1221">
        <v>18596</v>
      </c>
      <c r="N1221">
        <v>18596</v>
      </c>
      <c r="O1221">
        <v>18596</v>
      </c>
      <c r="P1221">
        <v>18596</v>
      </c>
      <c r="Q1221">
        <v>18596</v>
      </c>
      <c r="R1221">
        <v>18596</v>
      </c>
      <c r="S1221">
        <v>18596</v>
      </c>
      <c r="T1221">
        <v>18596</v>
      </c>
      <c r="U1221">
        <v>18596</v>
      </c>
      <c r="V1221">
        <v>18596</v>
      </c>
      <c r="W1221">
        <v>18596</v>
      </c>
      <c r="X1221">
        <v>18596</v>
      </c>
      <c r="Y1221">
        <v>223149</v>
      </c>
      <c r="Z1221">
        <f t="shared" si="42"/>
        <v>0</v>
      </c>
      <c r="AA1221">
        <f t="shared" si="43"/>
        <v>167361.75</v>
      </c>
    </row>
    <row r="1222" spans="1:27" x14ac:dyDescent="0.35">
      <c r="A1222" t="s">
        <v>370</v>
      </c>
      <c r="B1222" t="s">
        <v>371</v>
      </c>
      <c r="C1222">
        <v>512107</v>
      </c>
      <c r="D1222" t="s">
        <v>372</v>
      </c>
      <c r="E1222" t="s">
        <v>7</v>
      </c>
      <c r="F1222" t="s">
        <v>105</v>
      </c>
      <c r="G1222">
        <v>2025</v>
      </c>
      <c r="H1222" t="s">
        <v>365</v>
      </c>
      <c r="I1222" t="s">
        <v>383</v>
      </c>
      <c r="J1222" t="s">
        <v>384</v>
      </c>
      <c r="K1222" t="s">
        <v>378</v>
      </c>
      <c r="L1222" t="s">
        <v>25</v>
      </c>
      <c r="M1222">
        <v>18707</v>
      </c>
      <c r="N1222">
        <v>16824</v>
      </c>
      <c r="O1222">
        <v>16695</v>
      </c>
      <c r="P1222">
        <v>17359</v>
      </c>
      <c r="Q1222">
        <v>17060</v>
      </c>
      <c r="R1222">
        <v>16067</v>
      </c>
      <c r="S1222">
        <v>17569</v>
      </c>
      <c r="T1222">
        <v>18240</v>
      </c>
      <c r="U1222">
        <v>17528</v>
      </c>
      <c r="V1222">
        <v>19003</v>
      </c>
      <c r="W1222">
        <v>14311</v>
      </c>
      <c r="X1222">
        <v>15414</v>
      </c>
      <c r="Y1222">
        <v>204778</v>
      </c>
      <c r="Z1222">
        <f t="shared" si="42"/>
        <v>0</v>
      </c>
      <c r="AA1222">
        <f t="shared" si="43"/>
        <v>153583.5</v>
      </c>
    </row>
    <row r="1223" spans="1:27" x14ac:dyDescent="0.35">
      <c r="A1223" t="s">
        <v>370</v>
      </c>
      <c r="B1223" t="s">
        <v>371</v>
      </c>
      <c r="C1223">
        <v>512108</v>
      </c>
      <c r="D1223" t="s">
        <v>389</v>
      </c>
      <c r="E1223" t="s">
        <v>7</v>
      </c>
      <c r="F1223" t="s">
        <v>105</v>
      </c>
      <c r="G1223">
        <v>2030</v>
      </c>
      <c r="H1223" t="s">
        <v>22</v>
      </c>
      <c r="I1223" t="s">
        <v>373</v>
      </c>
      <c r="J1223" t="s">
        <v>374</v>
      </c>
      <c r="K1223" t="s">
        <v>375</v>
      </c>
      <c r="L1223" t="s">
        <v>25</v>
      </c>
      <c r="M1223">
        <v>19154</v>
      </c>
      <c r="N1223">
        <v>19154</v>
      </c>
      <c r="O1223">
        <v>19154</v>
      </c>
      <c r="P1223">
        <v>19154</v>
      </c>
      <c r="Q1223">
        <v>19154</v>
      </c>
      <c r="R1223">
        <v>19154</v>
      </c>
      <c r="S1223">
        <v>19154</v>
      </c>
      <c r="T1223">
        <v>19154</v>
      </c>
      <c r="U1223">
        <v>19154</v>
      </c>
      <c r="V1223">
        <v>19154</v>
      </c>
      <c r="W1223">
        <v>19154</v>
      </c>
      <c r="X1223">
        <v>19154</v>
      </c>
      <c r="Y1223">
        <v>229850</v>
      </c>
      <c r="Z1223">
        <f t="shared" si="42"/>
        <v>0</v>
      </c>
      <c r="AA1223">
        <f t="shared" si="43"/>
        <v>172387.5</v>
      </c>
    </row>
    <row r="1224" spans="1:27" x14ac:dyDescent="0.35">
      <c r="A1224" t="s">
        <v>370</v>
      </c>
      <c r="B1224" t="s">
        <v>371</v>
      </c>
      <c r="C1224">
        <v>512107</v>
      </c>
      <c r="D1224" t="s">
        <v>372</v>
      </c>
      <c r="E1224" t="s">
        <v>7</v>
      </c>
      <c r="F1224" t="s">
        <v>105</v>
      </c>
      <c r="G1224">
        <v>2026</v>
      </c>
      <c r="H1224" t="s">
        <v>365</v>
      </c>
      <c r="I1224" t="s">
        <v>383</v>
      </c>
      <c r="J1224" t="s">
        <v>384</v>
      </c>
      <c r="K1224" t="s">
        <v>378</v>
      </c>
      <c r="L1224" t="s">
        <v>25</v>
      </c>
      <c r="M1224">
        <v>19268</v>
      </c>
      <c r="N1224">
        <v>17329</v>
      </c>
      <c r="O1224">
        <v>17196</v>
      </c>
      <c r="P1224">
        <v>17880</v>
      </c>
      <c r="Q1224">
        <v>17572</v>
      </c>
      <c r="R1224">
        <v>16549</v>
      </c>
      <c r="S1224">
        <v>18096</v>
      </c>
      <c r="T1224">
        <v>18788</v>
      </c>
      <c r="U1224">
        <v>18054</v>
      </c>
      <c r="V1224">
        <v>19573</v>
      </c>
      <c r="W1224">
        <v>14740</v>
      </c>
      <c r="X1224">
        <v>15876</v>
      </c>
      <c r="Y1224">
        <v>210921</v>
      </c>
      <c r="Z1224">
        <f t="shared" si="42"/>
        <v>0</v>
      </c>
      <c r="AA1224">
        <f t="shared" si="43"/>
        <v>158190.75</v>
      </c>
    </row>
    <row r="1225" spans="1:27" x14ac:dyDescent="0.35">
      <c r="A1225" t="s">
        <v>370</v>
      </c>
      <c r="B1225" t="s">
        <v>371</v>
      </c>
      <c r="C1225">
        <v>512107</v>
      </c>
      <c r="D1225" t="s">
        <v>372</v>
      </c>
      <c r="E1225" t="s">
        <v>7</v>
      </c>
      <c r="F1225" t="s">
        <v>105</v>
      </c>
      <c r="G1225">
        <v>2021</v>
      </c>
      <c r="H1225" t="s">
        <v>365</v>
      </c>
      <c r="I1225" t="s">
        <v>373</v>
      </c>
      <c r="J1225" t="s">
        <v>374</v>
      </c>
      <c r="K1225" t="s">
        <v>375</v>
      </c>
      <c r="L1225" t="s">
        <v>25</v>
      </c>
      <c r="M1225">
        <v>19285</v>
      </c>
      <c r="N1225">
        <v>19338</v>
      </c>
      <c r="O1225">
        <v>21108</v>
      </c>
      <c r="P1225">
        <v>19725</v>
      </c>
      <c r="Q1225">
        <v>18603</v>
      </c>
      <c r="R1225">
        <v>19403</v>
      </c>
      <c r="S1225">
        <v>18960</v>
      </c>
      <c r="T1225">
        <v>20735</v>
      </c>
      <c r="U1225">
        <v>19919</v>
      </c>
      <c r="V1225">
        <v>19713</v>
      </c>
      <c r="W1225">
        <v>18481</v>
      </c>
      <c r="X1225">
        <v>17714</v>
      </c>
      <c r="Y1225">
        <v>232984</v>
      </c>
      <c r="Z1225">
        <f t="shared" si="42"/>
        <v>0</v>
      </c>
      <c r="AA1225">
        <f t="shared" si="43"/>
        <v>174738</v>
      </c>
    </row>
    <row r="1226" spans="1:27" x14ac:dyDescent="0.35">
      <c r="A1226" t="s">
        <v>370</v>
      </c>
      <c r="B1226" t="s">
        <v>371</v>
      </c>
      <c r="C1226">
        <v>512107</v>
      </c>
      <c r="D1226" t="s">
        <v>372</v>
      </c>
      <c r="E1226" t="s">
        <v>7</v>
      </c>
      <c r="F1226" t="s">
        <v>105</v>
      </c>
      <c r="G1226">
        <v>2022</v>
      </c>
      <c r="H1226" t="s">
        <v>365</v>
      </c>
      <c r="I1226" t="s">
        <v>373</v>
      </c>
      <c r="J1226" t="s">
        <v>374</v>
      </c>
      <c r="K1226" t="s">
        <v>375</v>
      </c>
      <c r="L1226" t="s">
        <v>25</v>
      </c>
      <c r="M1226">
        <v>19505</v>
      </c>
      <c r="N1226">
        <v>19562</v>
      </c>
      <c r="O1226">
        <v>21347</v>
      </c>
      <c r="P1226">
        <v>19110</v>
      </c>
      <c r="Q1226">
        <v>19617</v>
      </c>
      <c r="R1226">
        <v>19597</v>
      </c>
      <c r="S1226">
        <v>18313</v>
      </c>
      <c r="T1226">
        <v>22060</v>
      </c>
      <c r="U1226">
        <v>20408</v>
      </c>
      <c r="V1226">
        <v>19919</v>
      </c>
      <c r="W1226">
        <v>18941</v>
      </c>
      <c r="X1226">
        <v>17019</v>
      </c>
      <c r="Y1226">
        <v>235398</v>
      </c>
      <c r="Z1226">
        <f t="shared" si="42"/>
        <v>0</v>
      </c>
      <c r="AA1226">
        <f t="shared" si="43"/>
        <v>176548.5</v>
      </c>
    </row>
    <row r="1227" spans="1:27" x14ac:dyDescent="0.35">
      <c r="A1227" t="s">
        <v>370</v>
      </c>
      <c r="B1227" t="s">
        <v>371</v>
      </c>
      <c r="C1227">
        <v>512107</v>
      </c>
      <c r="D1227" t="s">
        <v>372</v>
      </c>
      <c r="E1227" t="s">
        <v>7</v>
      </c>
      <c r="F1227" t="s">
        <v>105</v>
      </c>
      <c r="G1227">
        <v>2027</v>
      </c>
      <c r="H1227" t="s">
        <v>365</v>
      </c>
      <c r="I1227" t="s">
        <v>383</v>
      </c>
      <c r="J1227" t="s">
        <v>384</v>
      </c>
      <c r="K1227" t="s">
        <v>378</v>
      </c>
      <c r="L1227" t="s">
        <v>25</v>
      </c>
      <c r="M1227">
        <v>19846</v>
      </c>
      <c r="N1227">
        <v>17849</v>
      </c>
      <c r="O1227">
        <v>17711</v>
      </c>
      <c r="P1227">
        <v>18417</v>
      </c>
      <c r="Q1227">
        <v>18099</v>
      </c>
      <c r="R1227">
        <v>17045</v>
      </c>
      <c r="S1227">
        <v>18639</v>
      </c>
      <c r="T1227">
        <v>19351</v>
      </c>
      <c r="U1227">
        <v>18596</v>
      </c>
      <c r="V1227">
        <v>20160</v>
      </c>
      <c r="W1227">
        <v>15183</v>
      </c>
      <c r="X1227">
        <v>16353</v>
      </c>
      <c r="Y1227">
        <v>217249</v>
      </c>
      <c r="Z1227">
        <f t="shared" si="42"/>
        <v>0</v>
      </c>
      <c r="AA1227">
        <f t="shared" si="43"/>
        <v>162936.75</v>
      </c>
    </row>
    <row r="1228" spans="1:27" x14ac:dyDescent="0.35">
      <c r="A1228" t="s">
        <v>370</v>
      </c>
      <c r="B1228" t="s">
        <v>371</v>
      </c>
      <c r="C1228">
        <v>512107</v>
      </c>
      <c r="D1228" t="s">
        <v>372</v>
      </c>
      <c r="E1228" t="s">
        <v>7</v>
      </c>
      <c r="F1228" t="s">
        <v>105</v>
      </c>
      <c r="G1228">
        <v>2028</v>
      </c>
      <c r="H1228" t="s">
        <v>365</v>
      </c>
      <c r="I1228" t="s">
        <v>383</v>
      </c>
      <c r="J1228" t="s">
        <v>384</v>
      </c>
      <c r="K1228" t="s">
        <v>378</v>
      </c>
      <c r="L1228" t="s">
        <v>25</v>
      </c>
      <c r="M1228">
        <v>20441</v>
      </c>
      <c r="N1228">
        <v>18384</v>
      </c>
      <c r="O1228">
        <v>18242</v>
      </c>
      <c r="P1228">
        <v>18969</v>
      </c>
      <c r="Q1228">
        <v>18642</v>
      </c>
      <c r="R1228">
        <v>17556</v>
      </c>
      <c r="S1228">
        <v>19198</v>
      </c>
      <c r="T1228">
        <v>19931</v>
      </c>
      <c r="U1228">
        <v>19153</v>
      </c>
      <c r="V1228">
        <v>20765</v>
      </c>
      <c r="W1228">
        <v>15638</v>
      </c>
      <c r="X1228">
        <v>16843</v>
      </c>
      <c r="Y1228">
        <v>223761</v>
      </c>
      <c r="Z1228">
        <f t="shared" si="42"/>
        <v>0</v>
      </c>
      <c r="AA1228">
        <f t="shared" si="43"/>
        <v>167820.75</v>
      </c>
    </row>
    <row r="1229" spans="1:27" x14ac:dyDescent="0.35">
      <c r="A1229" t="s">
        <v>370</v>
      </c>
      <c r="B1229" t="s">
        <v>371</v>
      </c>
      <c r="C1229">
        <v>512107</v>
      </c>
      <c r="D1229" t="s">
        <v>372</v>
      </c>
      <c r="E1229" t="s">
        <v>7</v>
      </c>
      <c r="F1229" t="s">
        <v>105</v>
      </c>
      <c r="G1229">
        <v>2023</v>
      </c>
      <c r="H1229" t="s">
        <v>365</v>
      </c>
      <c r="I1229" t="s">
        <v>373</v>
      </c>
      <c r="J1229" t="s">
        <v>374</v>
      </c>
      <c r="K1229" t="s">
        <v>375</v>
      </c>
      <c r="L1229" t="s">
        <v>25</v>
      </c>
      <c r="M1229">
        <v>20868</v>
      </c>
      <c r="N1229">
        <v>19808</v>
      </c>
      <c r="O1229">
        <v>21612</v>
      </c>
      <c r="P1229">
        <v>18216</v>
      </c>
      <c r="Q1229">
        <v>20952</v>
      </c>
      <c r="R1229">
        <v>20088</v>
      </c>
      <c r="S1229">
        <v>18496</v>
      </c>
      <c r="T1229">
        <v>22317</v>
      </c>
      <c r="U1229">
        <v>19251</v>
      </c>
      <c r="V1229">
        <v>21257</v>
      </c>
      <c r="W1229">
        <v>19153</v>
      </c>
      <c r="X1229">
        <v>16036</v>
      </c>
      <c r="Y1229">
        <v>238054</v>
      </c>
      <c r="Z1229">
        <f t="shared" si="42"/>
        <v>0</v>
      </c>
      <c r="AA1229">
        <f t="shared" si="43"/>
        <v>178540.5</v>
      </c>
    </row>
    <row r="1230" spans="1:27" x14ac:dyDescent="0.35">
      <c r="A1230" t="s">
        <v>370</v>
      </c>
      <c r="B1230" t="s">
        <v>371</v>
      </c>
      <c r="C1230">
        <v>512107</v>
      </c>
      <c r="D1230" t="s">
        <v>372</v>
      </c>
      <c r="E1230" t="s">
        <v>7</v>
      </c>
      <c r="F1230" t="s">
        <v>105</v>
      </c>
      <c r="G1230">
        <v>2029</v>
      </c>
      <c r="H1230" t="s">
        <v>365</v>
      </c>
      <c r="I1230" t="s">
        <v>383</v>
      </c>
      <c r="J1230" t="s">
        <v>384</v>
      </c>
      <c r="K1230" t="s">
        <v>378</v>
      </c>
      <c r="L1230" t="s">
        <v>25</v>
      </c>
      <c r="M1230">
        <v>21055</v>
      </c>
      <c r="N1230">
        <v>18935</v>
      </c>
      <c r="O1230">
        <v>18790</v>
      </c>
      <c r="P1230">
        <v>19538</v>
      </c>
      <c r="Q1230">
        <v>19201</v>
      </c>
      <c r="R1230">
        <v>18083</v>
      </c>
      <c r="S1230">
        <v>19774</v>
      </c>
      <c r="T1230">
        <v>20529</v>
      </c>
      <c r="U1230">
        <v>19728</v>
      </c>
      <c r="V1230">
        <v>21388</v>
      </c>
      <c r="W1230">
        <v>16107</v>
      </c>
      <c r="X1230">
        <v>17348</v>
      </c>
      <c r="Y1230">
        <v>230477</v>
      </c>
      <c r="Z1230">
        <f t="shared" si="42"/>
        <v>0</v>
      </c>
      <c r="AA1230">
        <f t="shared" si="43"/>
        <v>172857.75</v>
      </c>
    </row>
    <row r="1231" spans="1:27" x14ac:dyDescent="0.35">
      <c r="A1231" t="s">
        <v>370</v>
      </c>
      <c r="B1231" t="s">
        <v>371</v>
      </c>
      <c r="C1231">
        <v>512107</v>
      </c>
      <c r="D1231" t="s">
        <v>372</v>
      </c>
      <c r="E1231" t="s">
        <v>7</v>
      </c>
      <c r="F1231" t="s">
        <v>105</v>
      </c>
      <c r="G1231">
        <v>2030</v>
      </c>
      <c r="H1231" t="s">
        <v>365</v>
      </c>
      <c r="I1231" t="s">
        <v>383</v>
      </c>
      <c r="J1231" t="s">
        <v>384</v>
      </c>
      <c r="K1231" t="s">
        <v>378</v>
      </c>
      <c r="L1231" t="s">
        <v>25</v>
      </c>
      <c r="M1231">
        <v>21687</v>
      </c>
      <c r="N1231">
        <v>19504</v>
      </c>
      <c r="O1231">
        <v>19354</v>
      </c>
      <c r="P1231">
        <v>20125</v>
      </c>
      <c r="Q1231">
        <v>19778</v>
      </c>
      <c r="R1231">
        <v>18626</v>
      </c>
      <c r="S1231">
        <v>20368</v>
      </c>
      <c r="T1231">
        <v>21146</v>
      </c>
      <c r="U1231">
        <v>20321</v>
      </c>
      <c r="V1231">
        <v>22030</v>
      </c>
      <c r="W1231">
        <v>16591</v>
      </c>
      <c r="X1231">
        <v>17869</v>
      </c>
      <c r="Y1231">
        <v>237399</v>
      </c>
      <c r="Z1231">
        <f t="shared" si="42"/>
        <v>0</v>
      </c>
      <c r="AA1231">
        <f t="shared" si="43"/>
        <v>178049.25</v>
      </c>
    </row>
    <row r="1232" spans="1:27" x14ac:dyDescent="0.35">
      <c r="A1232" t="s">
        <v>370</v>
      </c>
      <c r="B1232" t="s">
        <v>371</v>
      </c>
      <c r="C1232">
        <v>512107</v>
      </c>
      <c r="D1232" t="s">
        <v>372</v>
      </c>
      <c r="E1232" t="s">
        <v>7</v>
      </c>
      <c r="F1232" t="s">
        <v>105</v>
      </c>
      <c r="G1232">
        <v>2024</v>
      </c>
      <c r="H1232" t="s">
        <v>365</v>
      </c>
      <c r="I1232" t="s">
        <v>373</v>
      </c>
      <c r="J1232" t="s">
        <v>374</v>
      </c>
      <c r="K1232" t="s">
        <v>375</v>
      </c>
      <c r="L1232" t="s">
        <v>25</v>
      </c>
      <c r="M1232">
        <v>22542</v>
      </c>
      <c r="N1232">
        <v>21432</v>
      </c>
      <c r="O1232">
        <v>20129</v>
      </c>
      <c r="P1232">
        <v>20944</v>
      </c>
      <c r="Q1232">
        <v>21755</v>
      </c>
      <c r="R1232">
        <v>18251</v>
      </c>
      <c r="S1232">
        <v>21231</v>
      </c>
      <c r="T1232">
        <v>22006</v>
      </c>
      <c r="U1232">
        <v>19990</v>
      </c>
      <c r="V1232">
        <v>22931</v>
      </c>
      <c r="W1232">
        <v>18449</v>
      </c>
      <c r="X1232">
        <v>17526</v>
      </c>
      <c r="Y1232">
        <v>247187</v>
      </c>
      <c r="Z1232">
        <f t="shared" si="42"/>
        <v>0</v>
      </c>
      <c r="AA1232">
        <f t="shared" si="43"/>
        <v>185390.25</v>
      </c>
    </row>
    <row r="1233" spans="1:27" x14ac:dyDescent="0.35">
      <c r="A1233" t="s">
        <v>370</v>
      </c>
      <c r="B1233" t="s">
        <v>371</v>
      </c>
      <c r="C1233">
        <v>512107</v>
      </c>
      <c r="D1233" t="s">
        <v>372</v>
      </c>
      <c r="E1233" t="s">
        <v>7</v>
      </c>
      <c r="F1233" t="s">
        <v>105</v>
      </c>
      <c r="G1233">
        <v>2025</v>
      </c>
      <c r="H1233" t="s">
        <v>365</v>
      </c>
      <c r="I1233" t="s">
        <v>373</v>
      </c>
      <c r="J1233" t="s">
        <v>374</v>
      </c>
      <c r="K1233" t="s">
        <v>375</v>
      </c>
      <c r="L1233" t="s">
        <v>25</v>
      </c>
      <c r="M1233">
        <v>23095</v>
      </c>
      <c r="N1233">
        <v>20770</v>
      </c>
      <c r="O1233">
        <v>20611</v>
      </c>
      <c r="P1233">
        <v>21431</v>
      </c>
      <c r="Q1233">
        <v>21062</v>
      </c>
      <c r="R1233">
        <v>19835</v>
      </c>
      <c r="S1233">
        <v>21690</v>
      </c>
      <c r="T1233">
        <v>22519</v>
      </c>
      <c r="U1233">
        <v>21640</v>
      </c>
      <c r="V1233">
        <v>23460</v>
      </c>
      <c r="W1233">
        <v>17668</v>
      </c>
      <c r="X1233">
        <v>19030</v>
      </c>
      <c r="Y1233">
        <v>252812</v>
      </c>
      <c r="Z1233">
        <f t="shared" si="42"/>
        <v>0</v>
      </c>
      <c r="AA1233">
        <f t="shared" si="43"/>
        <v>189609</v>
      </c>
    </row>
    <row r="1234" spans="1:27" x14ac:dyDescent="0.35">
      <c r="A1234" t="s">
        <v>370</v>
      </c>
      <c r="B1234" t="s">
        <v>371</v>
      </c>
      <c r="C1234">
        <v>512107</v>
      </c>
      <c r="D1234" t="s">
        <v>372</v>
      </c>
      <c r="E1234" t="s">
        <v>7</v>
      </c>
      <c r="F1234" t="s">
        <v>105</v>
      </c>
      <c r="G1234">
        <v>2026</v>
      </c>
      <c r="H1234" t="s">
        <v>365</v>
      </c>
      <c r="I1234" t="s">
        <v>373</v>
      </c>
      <c r="J1234" t="s">
        <v>374</v>
      </c>
      <c r="K1234" t="s">
        <v>375</v>
      </c>
      <c r="L1234" t="s">
        <v>25</v>
      </c>
      <c r="M1234">
        <v>23788</v>
      </c>
      <c r="N1234">
        <v>21393</v>
      </c>
      <c r="O1234">
        <v>21229</v>
      </c>
      <c r="P1234">
        <v>22074</v>
      </c>
      <c r="Q1234">
        <v>21694</v>
      </c>
      <c r="R1234">
        <v>20431</v>
      </c>
      <c r="S1234">
        <v>22341</v>
      </c>
      <c r="T1234">
        <v>23194</v>
      </c>
      <c r="U1234">
        <v>22289</v>
      </c>
      <c r="V1234">
        <v>24164</v>
      </c>
      <c r="W1234">
        <v>18198</v>
      </c>
      <c r="X1234">
        <v>19600</v>
      </c>
      <c r="Y1234">
        <v>260396</v>
      </c>
      <c r="Z1234">
        <f t="shared" si="42"/>
        <v>0</v>
      </c>
      <c r="AA1234">
        <f t="shared" si="43"/>
        <v>195297</v>
      </c>
    </row>
    <row r="1235" spans="1:27" x14ac:dyDescent="0.35">
      <c r="A1235" t="s">
        <v>370</v>
      </c>
      <c r="B1235" t="s">
        <v>371</v>
      </c>
      <c r="C1235">
        <v>512107</v>
      </c>
      <c r="D1235" t="s">
        <v>372</v>
      </c>
      <c r="E1235" t="s">
        <v>7</v>
      </c>
      <c r="F1235" t="s">
        <v>105</v>
      </c>
      <c r="G1235">
        <v>2027</v>
      </c>
      <c r="H1235" t="s">
        <v>365</v>
      </c>
      <c r="I1235" t="s">
        <v>373</v>
      </c>
      <c r="J1235" t="s">
        <v>374</v>
      </c>
      <c r="K1235" t="s">
        <v>375</v>
      </c>
      <c r="L1235" t="s">
        <v>25</v>
      </c>
      <c r="M1235">
        <v>24501</v>
      </c>
      <c r="N1235">
        <v>22035</v>
      </c>
      <c r="O1235">
        <v>21866</v>
      </c>
      <c r="P1235">
        <v>22736</v>
      </c>
      <c r="Q1235">
        <v>22345</v>
      </c>
      <c r="R1235">
        <v>21043</v>
      </c>
      <c r="S1235">
        <v>23011</v>
      </c>
      <c r="T1235">
        <v>23890</v>
      </c>
      <c r="U1235">
        <v>22958</v>
      </c>
      <c r="V1235">
        <v>24889</v>
      </c>
      <c r="W1235">
        <v>18744</v>
      </c>
      <c r="X1235">
        <v>20188</v>
      </c>
      <c r="Y1235">
        <v>268208</v>
      </c>
      <c r="Z1235">
        <f t="shared" si="42"/>
        <v>0</v>
      </c>
      <c r="AA1235">
        <f t="shared" si="43"/>
        <v>201156</v>
      </c>
    </row>
    <row r="1236" spans="1:27" x14ac:dyDescent="0.35">
      <c r="A1236" t="s">
        <v>370</v>
      </c>
      <c r="B1236" t="s">
        <v>371</v>
      </c>
      <c r="C1236">
        <v>512107</v>
      </c>
      <c r="D1236" t="s">
        <v>372</v>
      </c>
      <c r="E1236" t="s">
        <v>7</v>
      </c>
      <c r="F1236" t="s">
        <v>105</v>
      </c>
      <c r="G1236">
        <v>2028</v>
      </c>
      <c r="H1236" t="s">
        <v>365</v>
      </c>
      <c r="I1236" t="s">
        <v>373</v>
      </c>
      <c r="J1236" t="s">
        <v>374</v>
      </c>
      <c r="K1236" t="s">
        <v>375</v>
      </c>
      <c r="L1236" t="s">
        <v>25</v>
      </c>
      <c r="M1236">
        <v>25236</v>
      </c>
      <c r="N1236">
        <v>22696</v>
      </c>
      <c r="O1236">
        <v>22521</v>
      </c>
      <c r="P1236">
        <v>23418</v>
      </c>
      <c r="Q1236">
        <v>23015</v>
      </c>
      <c r="R1236">
        <v>21674</v>
      </c>
      <c r="S1236">
        <v>23701</v>
      </c>
      <c r="T1236">
        <v>24606</v>
      </c>
      <c r="U1236">
        <v>23646</v>
      </c>
      <c r="V1236">
        <v>25635</v>
      </c>
      <c r="W1236">
        <v>19306</v>
      </c>
      <c r="X1236">
        <v>20794</v>
      </c>
      <c r="Y1236">
        <v>276248</v>
      </c>
      <c r="Z1236">
        <f t="shared" si="42"/>
        <v>0</v>
      </c>
      <c r="AA1236">
        <f t="shared" si="43"/>
        <v>207186</v>
      </c>
    </row>
    <row r="1237" spans="1:27" x14ac:dyDescent="0.35">
      <c r="A1237" t="s">
        <v>370</v>
      </c>
      <c r="B1237" t="s">
        <v>371</v>
      </c>
      <c r="C1237">
        <v>512107</v>
      </c>
      <c r="D1237" t="s">
        <v>372</v>
      </c>
      <c r="E1237" t="s">
        <v>7</v>
      </c>
      <c r="F1237" t="s">
        <v>105</v>
      </c>
      <c r="G1237">
        <v>2029</v>
      </c>
      <c r="H1237" t="s">
        <v>365</v>
      </c>
      <c r="I1237" t="s">
        <v>373</v>
      </c>
      <c r="J1237" t="s">
        <v>374</v>
      </c>
      <c r="K1237" t="s">
        <v>375</v>
      </c>
      <c r="L1237" t="s">
        <v>25</v>
      </c>
      <c r="M1237">
        <v>25993</v>
      </c>
      <c r="N1237">
        <v>23377</v>
      </c>
      <c r="O1237">
        <v>23197</v>
      </c>
      <c r="P1237">
        <v>24121</v>
      </c>
      <c r="Q1237">
        <v>23705</v>
      </c>
      <c r="R1237">
        <v>22325</v>
      </c>
      <c r="S1237">
        <v>24412</v>
      </c>
      <c r="T1237">
        <v>25345</v>
      </c>
      <c r="U1237">
        <v>24356</v>
      </c>
      <c r="V1237">
        <v>26405</v>
      </c>
      <c r="W1237">
        <v>19885</v>
      </c>
      <c r="X1237">
        <v>21418</v>
      </c>
      <c r="Y1237">
        <v>284540</v>
      </c>
      <c r="Z1237">
        <f t="shared" si="42"/>
        <v>0</v>
      </c>
      <c r="AA1237">
        <f t="shared" si="43"/>
        <v>213405</v>
      </c>
    </row>
    <row r="1238" spans="1:27" x14ac:dyDescent="0.35">
      <c r="A1238" t="s">
        <v>370</v>
      </c>
      <c r="B1238" t="s">
        <v>371</v>
      </c>
      <c r="C1238">
        <v>512157</v>
      </c>
      <c r="D1238" t="s">
        <v>382</v>
      </c>
      <c r="E1238" t="s">
        <v>7</v>
      </c>
      <c r="F1238" t="s">
        <v>21</v>
      </c>
      <c r="G1238">
        <v>2024</v>
      </c>
      <c r="H1238" t="s">
        <v>22</v>
      </c>
      <c r="I1238" t="s">
        <v>373</v>
      </c>
      <c r="J1238" t="s">
        <v>374</v>
      </c>
      <c r="K1238" t="s">
        <v>375</v>
      </c>
      <c r="L1238" t="s">
        <v>25</v>
      </c>
      <c r="M1238">
        <v>26642</v>
      </c>
      <c r="N1238">
        <v>26642</v>
      </c>
      <c r="O1238">
        <v>26642</v>
      </c>
      <c r="P1238">
        <v>26642</v>
      </c>
      <c r="Q1238">
        <v>26642</v>
      </c>
      <c r="R1238">
        <v>26642</v>
      </c>
      <c r="S1238">
        <v>26642</v>
      </c>
      <c r="T1238">
        <v>26642</v>
      </c>
      <c r="U1238">
        <v>26642</v>
      </c>
      <c r="V1238">
        <v>26642</v>
      </c>
      <c r="W1238">
        <v>26642</v>
      </c>
      <c r="X1238">
        <v>26642</v>
      </c>
      <c r="Y1238">
        <v>319700</v>
      </c>
      <c r="Z1238">
        <f t="shared" si="42"/>
        <v>239775</v>
      </c>
      <c r="AA1238">
        <f t="shared" si="43"/>
        <v>0</v>
      </c>
    </row>
    <row r="1239" spans="1:27" x14ac:dyDescent="0.35">
      <c r="A1239" t="s">
        <v>370</v>
      </c>
      <c r="B1239" t="s">
        <v>371</v>
      </c>
      <c r="C1239">
        <v>512107</v>
      </c>
      <c r="D1239" t="s">
        <v>372</v>
      </c>
      <c r="E1239" t="s">
        <v>7</v>
      </c>
      <c r="F1239" t="s">
        <v>105</v>
      </c>
      <c r="G1239">
        <v>2030</v>
      </c>
      <c r="H1239" t="s">
        <v>365</v>
      </c>
      <c r="I1239" t="s">
        <v>373</v>
      </c>
      <c r="J1239" t="s">
        <v>374</v>
      </c>
      <c r="K1239" t="s">
        <v>375</v>
      </c>
      <c r="L1239" t="s">
        <v>25</v>
      </c>
      <c r="M1239">
        <v>26774</v>
      </c>
      <c r="N1239">
        <v>24079</v>
      </c>
      <c r="O1239">
        <v>23894</v>
      </c>
      <c r="P1239">
        <v>24845</v>
      </c>
      <c r="Q1239">
        <v>24417</v>
      </c>
      <c r="R1239">
        <v>22995</v>
      </c>
      <c r="S1239">
        <v>25145</v>
      </c>
      <c r="T1239">
        <v>26106</v>
      </c>
      <c r="U1239">
        <v>25087</v>
      </c>
      <c r="V1239">
        <v>27198</v>
      </c>
      <c r="W1239">
        <v>20483</v>
      </c>
      <c r="X1239">
        <v>22061</v>
      </c>
      <c r="Y1239">
        <v>293085</v>
      </c>
      <c r="Z1239">
        <f t="shared" si="42"/>
        <v>0</v>
      </c>
      <c r="AA1239">
        <f t="shared" si="43"/>
        <v>219813.75</v>
      </c>
    </row>
    <row r="1240" spans="1:27" x14ac:dyDescent="0.35">
      <c r="A1240" t="s">
        <v>370</v>
      </c>
      <c r="B1240" t="s">
        <v>371</v>
      </c>
      <c r="C1240">
        <v>512157</v>
      </c>
      <c r="D1240" t="s">
        <v>382</v>
      </c>
      <c r="E1240" t="s">
        <v>7</v>
      </c>
      <c r="F1240" t="s">
        <v>21</v>
      </c>
      <c r="G1240">
        <v>2025</v>
      </c>
      <c r="H1240" t="s">
        <v>22</v>
      </c>
      <c r="I1240" t="s">
        <v>373</v>
      </c>
      <c r="J1240" t="s">
        <v>374</v>
      </c>
      <c r="K1240" t="s">
        <v>375</v>
      </c>
      <c r="L1240" t="s">
        <v>25</v>
      </c>
      <c r="M1240">
        <v>27441</v>
      </c>
      <c r="N1240">
        <v>27441</v>
      </c>
      <c r="O1240">
        <v>27441</v>
      </c>
      <c r="P1240">
        <v>27441</v>
      </c>
      <c r="Q1240">
        <v>27441</v>
      </c>
      <c r="R1240">
        <v>27441</v>
      </c>
      <c r="S1240">
        <v>27441</v>
      </c>
      <c r="T1240">
        <v>27441</v>
      </c>
      <c r="U1240">
        <v>27441</v>
      </c>
      <c r="V1240">
        <v>27441</v>
      </c>
      <c r="W1240">
        <v>27441</v>
      </c>
      <c r="X1240">
        <v>27441</v>
      </c>
      <c r="Y1240">
        <v>329288</v>
      </c>
      <c r="Z1240">
        <f t="shared" si="42"/>
        <v>246966</v>
      </c>
      <c r="AA1240">
        <f t="shared" si="43"/>
        <v>0</v>
      </c>
    </row>
    <row r="1241" spans="1:27" x14ac:dyDescent="0.35">
      <c r="A1241" t="s">
        <v>370</v>
      </c>
      <c r="B1241" t="s">
        <v>371</v>
      </c>
      <c r="C1241">
        <v>512157</v>
      </c>
      <c r="D1241" t="s">
        <v>382</v>
      </c>
      <c r="E1241" t="s">
        <v>7</v>
      </c>
      <c r="F1241" t="s">
        <v>21</v>
      </c>
      <c r="G1241">
        <v>2026</v>
      </c>
      <c r="H1241" t="s">
        <v>22</v>
      </c>
      <c r="I1241" t="s">
        <v>373</v>
      </c>
      <c r="J1241" t="s">
        <v>374</v>
      </c>
      <c r="K1241" t="s">
        <v>375</v>
      </c>
      <c r="L1241" t="s">
        <v>25</v>
      </c>
      <c r="M1241">
        <v>27441</v>
      </c>
      <c r="N1241">
        <v>27441</v>
      </c>
      <c r="O1241">
        <v>27441</v>
      </c>
      <c r="P1241">
        <v>27441</v>
      </c>
      <c r="Q1241">
        <v>27441</v>
      </c>
      <c r="R1241">
        <v>27441</v>
      </c>
      <c r="S1241">
        <v>27441</v>
      </c>
      <c r="T1241">
        <v>27441</v>
      </c>
      <c r="U1241">
        <v>27441</v>
      </c>
      <c r="V1241">
        <v>27441</v>
      </c>
      <c r="W1241">
        <v>27441</v>
      </c>
      <c r="X1241">
        <v>27441</v>
      </c>
      <c r="Y1241">
        <v>329288</v>
      </c>
      <c r="Z1241">
        <f t="shared" si="42"/>
        <v>246966</v>
      </c>
      <c r="AA1241">
        <f t="shared" si="43"/>
        <v>0</v>
      </c>
    </row>
    <row r="1242" spans="1:27" x14ac:dyDescent="0.35">
      <c r="A1242" t="s">
        <v>370</v>
      </c>
      <c r="B1242" t="s">
        <v>371</v>
      </c>
      <c r="C1242">
        <v>512157</v>
      </c>
      <c r="D1242" t="s">
        <v>382</v>
      </c>
      <c r="E1242" t="s">
        <v>7</v>
      </c>
      <c r="F1242" t="s">
        <v>21</v>
      </c>
      <c r="G1242">
        <v>2027</v>
      </c>
      <c r="H1242" t="s">
        <v>22</v>
      </c>
      <c r="I1242" t="s">
        <v>373</v>
      </c>
      <c r="J1242" t="s">
        <v>374</v>
      </c>
      <c r="K1242" t="s">
        <v>375</v>
      </c>
      <c r="L1242" t="s">
        <v>25</v>
      </c>
      <c r="M1242">
        <v>27441</v>
      </c>
      <c r="N1242">
        <v>27441</v>
      </c>
      <c r="O1242">
        <v>27441</v>
      </c>
      <c r="P1242">
        <v>27441</v>
      </c>
      <c r="Q1242">
        <v>27441</v>
      </c>
      <c r="R1242">
        <v>27441</v>
      </c>
      <c r="S1242">
        <v>27441</v>
      </c>
      <c r="T1242">
        <v>27441</v>
      </c>
      <c r="U1242">
        <v>27441</v>
      </c>
      <c r="V1242">
        <v>27441</v>
      </c>
      <c r="W1242">
        <v>27441</v>
      </c>
      <c r="X1242">
        <v>27441</v>
      </c>
      <c r="Y1242">
        <v>329288</v>
      </c>
      <c r="Z1242">
        <f t="shared" si="42"/>
        <v>246966</v>
      </c>
      <c r="AA1242">
        <f t="shared" si="43"/>
        <v>0</v>
      </c>
    </row>
    <row r="1243" spans="1:27" x14ac:dyDescent="0.35">
      <c r="A1243" t="s">
        <v>370</v>
      </c>
      <c r="B1243" t="s">
        <v>371</v>
      </c>
      <c r="C1243">
        <v>512157</v>
      </c>
      <c r="D1243" t="s">
        <v>382</v>
      </c>
      <c r="E1243" t="s">
        <v>7</v>
      </c>
      <c r="F1243" t="s">
        <v>21</v>
      </c>
      <c r="G1243">
        <v>2028</v>
      </c>
      <c r="H1243" t="s">
        <v>22</v>
      </c>
      <c r="I1243" t="s">
        <v>373</v>
      </c>
      <c r="J1243" t="s">
        <v>374</v>
      </c>
      <c r="K1243" t="s">
        <v>375</v>
      </c>
      <c r="L1243" t="s">
        <v>25</v>
      </c>
      <c r="M1243">
        <v>27441</v>
      </c>
      <c r="N1243">
        <v>27441</v>
      </c>
      <c r="O1243">
        <v>27441</v>
      </c>
      <c r="P1243">
        <v>27441</v>
      </c>
      <c r="Q1243">
        <v>27441</v>
      </c>
      <c r="R1243">
        <v>27441</v>
      </c>
      <c r="S1243">
        <v>27441</v>
      </c>
      <c r="T1243">
        <v>27441</v>
      </c>
      <c r="U1243">
        <v>27441</v>
      </c>
      <c r="V1243">
        <v>27441</v>
      </c>
      <c r="W1243">
        <v>27441</v>
      </c>
      <c r="X1243">
        <v>27441</v>
      </c>
      <c r="Y1243">
        <v>329288</v>
      </c>
      <c r="Z1243">
        <f t="shared" si="42"/>
        <v>246966</v>
      </c>
      <c r="AA1243">
        <f t="shared" si="43"/>
        <v>0</v>
      </c>
    </row>
    <row r="1244" spans="1:27" x14ac:dyDescent="0.35">
      <c r="A1244" t="s">
        <v>370</v>
      </c>
      <c r="B1244" t="s">
        <v>371</v>
      </c>
      <c r="C1244">
        <v>512157</v>
      </c>
      <c r="D1244" t="s">
        <v>382</v>
      </c>
      <c r="E1244" t="s">
        <v>7</v>
      </c>
      <c r="F1244" t="s">
        <v>21</v>
      </c>
      <c r="G1244">
        <v>2029</v>
      </c>
      <c r="H1244" t="s">
        <v>22</v>
      </c>
      <c r="I1244" t="s">
        <v>373</v>
      </c>
      <c r="J1244" t="s">
        <v>374</v>
      </c>
      <c r="K1244" t="s">
        <v>375</v>
      </c>
      <c r="L1244" t="s">
        <v>25</v>
      </c>
      <c r="M1244">
        <v>27441</v>
      </c>
      <c r="N1244">
        <v>27441</v>
      </c>
      <c r="O1244">
        <v>27441</v>
      </c>
      <c r="P1244">
        <v>27441</v>
      </c>
      <c r="Q1244">
        <v>27441</v>
      </c>
      <c r="R1244">
        <v>27441</v>
      </c>
      <c r="S1244">
        <v>27441</v>
      </c>
      <c r="T1244">
        <v>27441</v>
      </c>
      <c r="U1244">
        <v>27441</v>
      </c>
      <c r="V1244">
        <v>27441</v>
      </c>
      <c r="W1244">
        <v>27441</v>
      </c>
      <c r="X1244">
        <v>27441</v>
      </c>
      <c r="Y1244">
        <v>329288</v>
      </c>
      <c r="Z1244">
        <f t="shared" si="42"/>
        <v>246966</v>
      </c>
      <c r="AA1244">
        <f t="shared" si="43"/>
        <v>0</v>
      </c>
    </row>
    <row r="1245" spans="1:27" x14ac:dyDescent="0.35">
      <c r="A1245" t="s">
        <v>370</v>
      </c>
      <c r="B1245" t="s">
        <v>371</v>
      </c>
      <c r="C1245">
        <v>512157</v>
      </c>
      <c r="D1245" t="s">
        <v>382</v>
      </c>
      <c r="E1245" t="s">
        <v>7</v>
      </c>
      <c r="F1245" t="s">
        <v>21</v>
      </c>
      <c r="G1245">
        <v>2030</v>
      </c>
      <c r="H1245" t="s">
        <v>22</v>
      </c>
      <c r="I1245" t="s">
        <v>373</v>
      </c>
      <c r="J1245" t="s">
        <v>374</v>
      </c>
      <c r="K1245" t="s">
        <v>375</v>
      </c>
      <c r="L1245" t="s">
        <v>25</v>
      </c>
      <c r="M1245">
        <v>27441</v>
      </c>
      <c r="N1245">
        <v>27441</v>
      </c>
      <c r="O1245">
        <v>27441</v>
      </c>
      <c r="P1245">
        <v>27441</v>
      </c>
      <c r="Q1245">
        <v>27441</v>
      </c>
      <c r="R1245">
        <v>27441</v>
      </c>
      <c r="S1245">
        <v>27441</v>
      </c>
      <c r="T1245">
        <v>27441</v>
      </c>
      <c r="U1245">
        <v>27441</v>
      </c>
      <c r="V1245">
        <v>27441</v>
      </c>
      <c r="W1245">
        <v>27441</v>
      </c>
      <c r="X1245">
        <v>27441</v>
      </c>
      <c r="Y1245">
        <v>329288</v>
      </c>
      <c r="Z1245">
        <f t="shared" si="42"/>
        <v>246966</v>
      </c>
      <c r="AA1245">
        <f t="shared" si="43"/>
        <v>0</v>
      </c>
    </row>
    <row r="1246" spans="1:27" x14ac:dyDescent="0.35">
      <c r="A1246" t="s">
        <v>370</v>
      </c>
      <c r="B1246" t="s">
        <v>371</v>
      </c>
      <c r="C1246">
        <v>501253</v>
      </c>
      <c r="D1246" t="s">
        <v>379</v>
      </c>
      <c r="E1246" t="s">
        <v>7</v>
      </c>
      <c r="F1246" t="s">
        <v>366</v>
      </c>
      <c r="G1246">
        <v>2021</v>
      </c>
      <c r="H1246" t="s">
        <v>22</v>
      </c>
      <c r="I1246" t="s">
        <v>415</v>
      </c>
      <c r="J1246" t="s">
        <v>416</v>
      </c>
      <c r="K1246" t="s">
        <v>417</v>
      </c>
      <c r="L1246" t="s">
        <v>25</v>
      </c>
      <c r="M1246">
        <v>28138</v>
      </c>
      <c r="N1246">
        <v>28138</v>
      </c>
      <c r="O1246">
        <v>28138</v>
      </c>
      <c r="P1246">
        <v>28138</v>
      </c>
      <c r="Q1246">
        <v>28138</v>
      </c>
      <c r="R1246">
        <v>28138</v>
      </c>
      <c r="S1246">
        <v>28138</v>
      </c>
      <c r="T1246">
        <v>28138</v>
      </c>
      <c r="U1246">
        <v>28138</v>
      </c>
      <c r="V1246">
        <v>28138</v>
      </c>
      <c r="W1246">
        <v>28138</v>
      </c>
      <c r="X1246">
        <v>28138</v>
      </c>
      <c r="Y1246">
        <v>337656</v>
      </c>
      <c r="Z1246">
        <f t="shared" si="42"/>
        <v>102101.20092770399</v>
      </c>
      <c r="AA1246">
        <f t="shared" si="43"/>
        <v>151140.79907229601</v>
      </c>
    </row>
    <row r="1247" spans="1:27" x14ac:dyDescent="0.35">
      <c r="A1247" t="s">
        <v>370</v>
      </c>
      <c r="B1247" t="s">
        <v>371</v>
      </c>
      <c r="C1247">
        <v>501253</v>
      </c>
      <c r="D1247" t="s">
        <v>379</v>
      </c>
      <c r="E1247" t="s">
        <v>7</v>
      </c>
      <c r="F1247" t="s">
        <v>366</v>
      </c>
      <c r="G1247">
        <v>2022</v>
      </c>
      <c r="H1247" t="s">
        <v>22</v>
      </c>
      <c r="I1247" t="s">
        <v>415</v>
      </c>
      <c r="J1247" t="s">
        <v>416</v>
      </c>
      <c r="K1247" t="s">
        <v>417</v>
      </c>
      <c r="L1247" t="s">
        <v>25</v>
      </c>
      <c r="M1247">
        <v>28701</v>
      </c>
      <c r="N1247">
        <v>28701</v>
      </c>
      <c r="O1247">
        <v>28701</v>
      </c>
      <c r="P1247">
        <v>28701</v>
      </c>
      <c r="Q1247">
        <v>28701</v>
      </c>
      <c r="R1247">
        <v>28701</v>
      </c>
      <c r="S1247">
        <v>28701</v>
      </c>
      <c r="T1247">
        <v>28701</v>
      </c>
      <c r="U1247">
        <v>28701</v>
      </c>
      <c r="V1247">
        <v>28701</v>
      </c>
      <c r="W1247">
        <v>28701</v>
      </c>
      <c r="X1247">
        <v>28701</v>
      </c>
      <c r="Y1247">
        <v>344412</v>
      </c>
      <c r="Z1247">
        <f t="shared" si="42"/>
        <v>104144.095807308</v>
      </c>
      <c r="AA1247">
        <f t="shared" si="43"/>
        <v>154164.90419269202</v>
      </c>
    </row>
    <row r="1248" spans="1:27" x14ac:dyDescent="0.35">
      <c r="A1248" t="s">
        <v>370</v>
      </c>
      <c r="B1248" t="s">
        <v>371</v>
      </c>
      <c r="C1248">
        <v>502017</v>
      </c>
      <c r="D1248" t="s">
        <v>381</v>
      </c>
      <c r="E1248" t="s">
        <v>7</v>
      </c>
      <c r="F1248" t="s">
        <v>366</v>
      </c>
      <c r="G1248">
        <v>2024</v>
      </c>
      <c r="H1248" t="s">
        <v>365</v>
      </c>
      <c r="I1248" t="s">
        <v>395</v>
      </c>
      <c r="J1248" t="s">
        <v>396</v>
      </c>
      <c r="K1248" t="s">
        <v>397</v>
      </c>
      <c r="L1248" t="s">
        <v>25</v>
      </c>
      <c r="M1248">
        <v>29094</v>
      </c>
      <c r="N1248">
        <v>27713</v>
      </c>
      <c r="O1248">
        <v>26154</v>
      </c>
      <c r="P1248">
        <v>27461</v>
      </c>
      <c r="Q1248">
        <v>28704</v>
      </c>
      <c r="R1248">
        <v>24375</v>
      </c>
      <c r="S1248">
        <v>28400</v>
      </c>
      <c r="T1248">
        <v>28912</v>
      </c>
      <c r="U1248">
        <v>26272</v>
      </c>
      <c r="V1248">
        <v>30218</v>
      </c>
      <c r="W1248">
        <v>24457</v>
      </c>
      <c r="X1248">
        <v>24371</v>
      </c>
      <c r="Y1248">
        <v>326130</v>
      </c>
      <c r="Z1248">
        <f t="shared" si="42"/>
        <v>98615.942434169992</v>
      </c>
      <c r="AA1248">
        <f t="shared" si="43"/>
        <v>145981.55756583001</v>
      </c>
    </row>
    <row r="1249" spans="1:27" x14ac:dyDescent="0.35">
      <c r="A1249" t="s">
        <v>370</v>
      </c>
      <c r="B1249" t="s">
        <v>371</v>
      </c>
      <c r="C1249">
        <v>501253</v>
      </c>
      <c r="D1249" t="s">
        <v>379</v>
      </c>
      <c r="E1249" t="s">
        <v>7</v>
      </c>
      <c r="F1249" t="s">
        <v>366</v>
      </c>
      <c r="G1249">
        <v>2023</v>
      </c>
      <c r="H1249" t="s">
        <v>22</v>
      </c>
      <c r="I1249" t="s">
        <v>415</v>
      </c>
      <c r="J1249" t="s">
        <v>416</v>
      </c>
      <c r="K1249" t="s">
        <v>417</v>
      </c>
      <c r="L1249" t="s">
        <v>25</v>
      </c>
      <c r="M1249">
        <v>29275</v>
      </c>
      <c r="N1249">
        <v>29275</v>
      </c>
      <c r="O1249">
        <v>29275</v>
      </c>
      <c r="P1249">
        <v>29275</v>
      </c>
      <c r="Q1249">
        <v>29275</v>
      </c>
      <c r="R1249">
        <v>29275</v>
      </c>
      <c r="S1249">
        <v>29275</v>
      </c>
      <c r="T1249">
        <v>29275</v>
      </c>
      <c r="U1249">
        <v>29275</v>
      </c>
      <c r="V1249">
        <v>29275</v>
      </c>
      <c r="W1249">
        <v>29275</v>
      </c>
      <c r="X1249">
        <v>29275</v>
      </c>
      <c r="Y1249">
        <v>351300</v>
      </c>
      <c r="Z1249">
        <f t="shared" si="42"/>
        <v>106226.90515169999</v>
      </c>
      <c r="AA1249">
        <f t="shared" si="43"/>
        <v>157248.09484830001</v>
      </c>
    </row>
    <row r="1250" spans="1:27" x14ac:dyDescent="0.35">
      <c r="A1250" t="s">
        <v>370</v>
      </c>
      <c r="B1250" t="s">
        <v>371</v>
      </c>
      <c r="C1250">
        <v>512107</v>
      </c>
      <c r="D1250" t="s">
        <v>372</v>
      </c>
      <c r="E1250" t="s">
        <v>7</v>
      </c>
      <c r="F1250" t="s">
        <v>366</v>
      </c>
      <c r="G1250">
        <v>2021</v>
      </c>
      <c r="H1250" t="s">
        <v>365</v>
      </c>
      <c r="I1250" t="s">
        <v>418</v>
      </c>
      <c r="J1250" t="s">
        <v>419</v>
      </c>
      <c r="K1250" t="s">
        <v>380</v>
      </c>
      <c r="L1250" t="s">
        <v>25</v>
      </c>
      <c r="M1250">
        <v>29574</v>
      </c>
      <c r="N1250">
        <v>29653</v>
      </c>
      <c r="O1250">
        <v>32368</v>
      </c>
      <c r="P1250">
        <v>30239</v>
      </c>
      <c r="Q1250">
        <v>28512</v>
      </c>
      <c r="R1250">
        <v>29736</v>
      </c>
      <c r="S1250">
        <v>29050</v>
      </c>
      <c r="T1250">
        <v>31784</v>
      </c>
      <c r="U1250">
        <v>30537</v>
      </c>
      <c r="V1250">
        <v>30213</v>
      </c>
      <c r="W1250">
        <v>28328</v>
      </c>
      <c r="X1250">
        <v>27122</v>
      </c>
      <c r="Y1250">
        <v>357117</v>
      </c>
      <c r="Z1250">
        <f t="shared" si="42"/>
        <v>107985.86304315299</v>
      </c>
      <c r="AA1250">
        <f t="shared" si="43"/>
        <v>159851.88695684701</v>
      </c>
    </row>
    <row r="1251" spans="1:27" x14ac:dyDescent="0.35">
      <c r="A1251" t="s">
        <v>370</v>
      </c>
      <c r="B1251" t="s">
        <v>371</v>
      </c>
      <c r="C1251">
        <v>502017</v>
      </c>
      <c r="D1251" t="s">
        <v>381</v>
      </c>
      <c r="E1251" t="s">
        <v>7</v>
      </c>
      <c r="F1251" t="s">
        <v>366</v>
      </c>
      <c r="G1251">
        <v>2025</v>
      </c>
      <c r="H1251" t="s">
        <v>365</v>
      </c>
      <c r="I1251" t="s">
        <v>395</v>
      </c>
      <c r="J1251" t="s">
        <v>396</v>
      </c>
      <c r="K1251" t="s">
        <v>397</v>
      </c>
      <c r="L1251" t="s">
        <v>25</v>
      </c>
      <c r="M1251">
        <v>29840</v>
      </c>
      <c r="N1251">
        <v>26917</v>
      </c>
      <c r="O1251">
        <v>26822</v>
      </c>
      <c r="P1251">
        <v>28163</v>
      </c>
      <c r="Q1251">
        <v>27926</v>
      </c>
      <c r="R1251">
        <v>26508</v>
      </c>
      <c r="S1251">
        <v>29125</v>
      </c>
      <c r="T1251">
        <v>29657</v>
      </c>
      <c r="U1251">
        <v>28456</v>
      </c>
      <c r="V1251">
        <v>30997</v>
      </c>
      <c r="W1251">
        <v>23563</v>
      </c>
      <c r="X1251">
        <v>26492</v>
      </c>
      <c r="Y1251">
        <v>334466</v>
      </c>
      <c r="Z1251">
        <f t="shared" si="42"/>
        <v>101136.60136199399</v>
      </c>
      <c r="AA1251">
        <f t="shared" si="43"/>
        <v>149712.89863800601</v>
      </c>
    </row>
    <row r="1252" spans="1:27" x14ac:dyDescent="0.35">
      <c r="A1252" t="s">
        <v>370</v>
      </c>
      <c r="B1252" t="s">
        <v>371</v>
      </c>
      <c r="C1252">
        <v>502017</v>
      </c>
      <c r="D1252" t="s">
        <v>381</v>
      </c>
      <c r="E1252" t="s">
        <v>7</v>
      </c>
      <c r="F1252" t="s">
        <v>366</v>
      </c>
      <c r="G1252">
        <v>2026</v>
      </c>
      <c r="H1252" t="s">
        <v>365</v>
      </c>
      <c r="I1252" t="s">
        <v>395</v>
      </c>
      <c r="J1252" t="s">
        <v>396</v>
      </c>
      <c r="K1252" t="s">
        <v>397</v>
      </c>
      <c r="L1252" t="s">
        <v>25</v>
      </c>
      <c r="M1252">
        <v>29840</v>
      </c>
      <c r="N1252">
        <v>26917</v>
      </c>
      <c r="O1252">
        <v>26822</v>
      </c>
      <c r="P1252">
        <v>28163</v>
      </c>
      <c r="Q1252">
        <v>27926</v>
      </c>
      <c r="R1252">
        <v>26509</v>
      </c>
      <c r="S1252">
        <v>29125</v>
      </c>
      <c r="T1252">
        <v>29657</v>
      </c>
      <c r="U1252">
        <v>28456</v>
      </c>
      <c r="V1252">
        <v>30997</v>
      </c>
      <c r="W1252">
        <v>23563</v>
      </c>
      <c r="X1252">
        <v>26492</v>
      </c>
      <c r="Y1252">
        <v>334467</v>
      </c>
      <c r="Z1252">
        <f t="shared" si="42"/>
        <v>101136.903744303</v>
      </c>
      <c r="AA1252">
        <f t="shared" si="43"/>
        <v>149713.34625569699</v>
      </c>
    </row>
    <row r="1253" spans="1:27" x14ac:dyDescent="0.35">
      <c r="A1253" t="s">
        <v>370</v>
      </c>
      <c r="B1253" t="s">
        <v>371</v>
      </c>
      <c r="C1253">
        <v>502017</v>
      </c>
      <c r="D1253" t="s">
        <v>381</v>
      </c>
      <c r="E1253" t="s">
        <v>7</v>
      </c>
      <c r="F1253" t="s">
        <v>366</v>
      </c>
      <c r="G1253">
        <v>2027</v>
      </c>
      <c r="H1253" t="s">
        <v>365</v>
      </c>
      <c r="I1253" t="s">
        <v>395</v>
      </c>
      <c r="J1253" t="s">
        <v>396</v>
      </c>
      <c r="K1253" t="s">
        <v>397</v>
      </c>
      <c r="L1253" t="s">
        <v>25</v>
      </c>
      <c r="M1253">
        <v>29840</v>
      </c>
      <c r="N1253">
        <v>26917</v>
      </c>
      <c r="O1253">
        <v>26822</v>
      </c>
      <c r="P1253">
        <v>28163</v>
      </c>
      <c r="Q1253">
        <v>27926</v>
      </c>
      <c r="R1253">
        <v>26509</v>
      </c>
      <c r="S1253">
        <v>29125</v>
      </c>
      <c r="T1253">
        <v>29657</v>
      </c>
      <c r="U1253">
        <v>28456</v>
      </c>
      <c r="V1253">
        <v>30997</v>
      </c>
      <c r="W1253">
        <v>23563</v>
      </c>
      <c r="X1253">
        <v>26492</v>
      </c>
      <c r="Y1253">
        <v>334467</v>
      </c>
      <c r="Z1253">
        <f t="shared" si="42"/>
        <v>101136.903744303</v>
      </c>
      <c r="AA1253">
        <f t="shared" si="43"/>
        <v>149713.34625569699</v>
      </c>
    </row>
    <row r="1254" spans="1:27" x14ac:dyDescent="0.35">
      <c r="A1254" t="s">
        <v>370</v>
      </c>
      <c r="B1254" t="s">
        <v>371</v>
      </c>
      <c r="C1254">
        <v>502017</v>
      </c>
      <c r="D1254" t="s">
        <v>381</v>
      </c>
      <c r="E1254" t="s">
        <v>7</v>
      </c>
      <c r="F1254" t="s">
        <v>366</v>
      </c>
      <c r="G1254">
        <v>2028</v>
      </c>
      <c r="H1254" t="s">
        <v>365</v>
      </c>
      <c r="I1254" t="s">
        <v>395</v>
      </c>
      <c r="J1254" t="s">
        <v>396</v>
      </c>
      <c r="K1254" t="s">
        <v>397</v>
      </c>
      <c r="L1254" t="s">
        <v>25</v>
      </c>
      <c r="M1254">
        <v>29840</v>
      </c>
      <c r="N1254">
        <v>26917</v>
      </c>
      <c r="O1254">
        <v>26822</v>
      </c>
      <c r="P1254">
        <v>28163</v>
      </c>
      <c r="Q1254">
        <v>27926</v>
      </c>
      <c r="R1254">
        <v>26509</v>
      </c>
      <c r="S1254">
        <v>29125</v>
      </c>
      <c r="T1254">
        <v>29657</v>
      </c>
      <c r="U1254">
        <v>28456</v>
      </c>
      <c r="V1254">
        <v>30997</v>
      </c>
      <c r="W1254">
        <v>23563</v>
      </c>
      <c r="X1254">
        <v>26492</v>
      </c>
      <c r="Y1254">
        <v>334467</v>
      </c>
      <c r="Z1254">
        <f t="shared" si="42"/>
        <v>101136.903744303</v>
      </c>
      <c r="AA1254">
        <f t="shared" si="43"/>
        <v>149713.34625569699</v>
      </c>
    </row>
    <row r="1255" spans="1:27" x14ac:dyDescent="0.35">
      <c r="A1255" t="s">
        <v>370</v>
      </c>
      <c r="B1255" t="s">
        <v>371</v>
      </c>
      <c r="C1255">
        <v>502017</v>
      </c>
      <c r="D1255" t="s">
        <v>381</v>
      </c>
      <c r="E1255" t="s">
        <v>7</v>
      </c>
      <c r="F1255" t="s">
        <v>366</v>
      </c>
      <c r="G1255">
        <v>2029</v>
      </c>
      <c r="H1255" t="s">
        <v>365</v>
      </c>
      <c r="I1255" t="s">
        <v>395</v>
      </c>
      <c r="J1255" t="s">
        <v>396</v>
      </c>
      <c r="K1255" t="s">
        <v>397</v>
      </c>
      <c r="L1255" t="s">
        <v>25</v>
      </c>
      <c r="M1255">
        <v>29840</v>
      </c>
      <c r="N1255">
        <v>26917</v>
      </c>
      <c r="O1255">
        <v>26822</v>
      </c>
      <c r="P1255">
        <v>28163</v>
      </c>
      <c r="Q1255">
        <v>27926</v>
      </c>
      <c r="R1255">
        <v>26509</v>
      </c>
      <c r="S1255">
        <v>29125</v>
      </c>
      <c r="T1255">
        <v>29657</v>
      </c>
      <c r="U1255">
        <v>28456</v>
      </c>
      <c r="V1255">
        <v>30997</v>
      </c>
      <c r="W1255">
        <v>23563</v>
      </c>
      <c r="X1255">
        <v>26492</v>
      </c>
      <c r="Y1255">
        <v>334467</v>
      </c>
      <c r="Z1255">
        <f t="shared" si="42"/>
        <v>101136.903744303</v>
      </c>
      <c r="AA1255">
        <f t="shared" si="43"/>
        <v>149713.34625569699</v>
      </c>
    </row>
    <row r="1256" spans="1:27" x14ac:dyDescent="0.35">
      <c r="A1256" t="s">
        <v>370</v>
      </c>
      <c r="B1256" t="s">
        <v>371</v>
      </c>
      <c r="C1256">
        <v>502017</v>
      </c>
      <c r="D1256" t="s">
        <v>381</v>
      </c>
      <c r="E1256" t="s">
        <v>7</v>
      </c>
      <c r="F1256" t="s">
        <v>366</v>
      </c>
      <c r="G1256">
        <v>2030</v>
      </c>
      <c r="H1256" t="s">
        <v>365</v>
      </c>
      <c r="I1256" t="s">
        <v>395</v>
      </c>
      <c r="J1256" t="s">
        <v>396</v>
      </c>
      <c r="K1256" t="s">
        <v>397</v>
      </c>
      <c r="L1256" t="s">
        <v>25</v>
      </c>
      <c r="M1256">
        <v>29840</v>
      </c>
      <c r="N1256">
        <v>26917</v>
      </c>
      <c r="O1256">
        <v>26822</v>
      </c>
      <c r="P1256">
        <v>28163</v>
      </c>
      <c r="Q1256">
        <v>27926</v>
      </c>
      <c r="R1256">
        <v>26509</v>
      </c>
      <c r="S1256">
        <v>29125</v>
      </c>
      <c r="T1256">
        <v>29657</v>
      </c>
      <c r="U1256">
        <v>28456</v>
      </c>
      <c r="V1256">
        <v>30997</v>
      </c>
      <c r="W1256">
        <v>23563</v>
      </c>
      <c r="X1256">
        <v>26492</v>
      </c>
      <c r="Y1256">
        <v>334467</v>
      </c>
      <c r="Z1256">
        <f t="shared" si="42"/>
        <v>101136.903744303</v>
      </c>
      <c r="AA1256">
        <f t="shared" si="43"/>
        <v>149713.34625569699</v>
      </c>
    </row>
    <row r="1257" spans="1:27" x14ac:dyDescent="0.35">
      <c r="A1257" t="s">
        <v>370</v>
      </c>
      <c r="B1257" t="s">
        <v>371</v>
      </c>
      <c r="C1257">
        <v>501253</v>
      </c>
      <c r="D1257" t="s">
        <v>379</v>
      </c>
      <c r="E1257" t="s">
        <v>7</v>
      </c>
      <c r="F1257" t="s">
        <v>366</v>
      </c>
      <c r="G1257">
        <v>2024</v>
      </c>
      <c r="H1257" t="s">
        <v>22</v>
      </c>
      <c r="I1257" t="s">
        <v>415</v>
      </c>
      <c r="J1257" t="s">
        <v>416</v>
      </c>
      <c r="K1257" t="s">
        <v>417</v>
      </c>
      <c r="L1257" t="s">
        <v>25</v>
      </c>
      <c r="M1257">
        <v>29860</v>
      </c>
      <c r="N1257">
        <v>29860</v>
      </c>
      <c r="O1257">
        <v>29860</v>
      </c>
      <c r="P1257">
        <v>29860</v>
      </c>
      <c r="Q1257">
        <v>29860</v>
      </c>
      <c r="R1257">
        <v>29860</v>
      </c>
      <c r="S1257">
        <v>29860</v>
      </c>
      <c r="T1257">
        <v>29860</v>
      </c>
      <c r="U1257">
        <v>29860</v>
      </c>
      <c r="V1257">
        <v>29860</v>
      </c>
      <c r="W1257">
        <v>29860</v>
      </c>
      <c r="X1257">
        <v>29860</v>
      </c>
      <c r="Y1257">
        <v>358320</v>
      </c>
      <c r="Z1257">
        <f t="shared" si="42"/>
        <v>108349.62896088</v>
      </c>
      <c r="AA1257">
        <f t="shared" si="43"/>
        <v>160390.37103912001</v>
      </c>
    </row>
    <row r="1258" spans="1:27" x14ac:dyDescent="0.35">
      <c r="A1258" t="s">
        <v>370</v>
      </c>
      <c r="B1258" t="s">
        <v>371</v>
      </c>
      <c r="C1258">
        <v>512107</v>
      </c>
      <c r="D1258" t="s">
        <v>372</v>
      </c>
      <c r="E1258" t="s">
        <v>7</v>
      </c>
      <c r="F1258" t="s">
        <v>366</v>
      </c>
      <c r="G1258">
        <v>2022</v>
      </c>
      <c r="H1258" t="s">
        <v>365</v>
      </c>
      <c r="I1258" t="s">
        <v>418</v>
      </c>
      <c r="J1258" t="s">
        <v>419</v>
      </c>
      <c r="K1258" t="s">
        <v>380</v>
      </c>
      <c r="L1258" t="s">
        <v>25</v>
      </c>
      <c r="M1258">
        <v>29878</v>
      </c>
      <c r="N1258">
        <v>29962</v>
      </c>
      <c r="O1258">
        <v>32697</v>
      </c>
      <c r="P1258">
        <v>29264</v>
      </c>
      <c r="Q1258">
        <v>30037</v>
      </c>
      <c r="R1258">
        <v>30003</v>
      </c>
      <c r="S1258">
        <v>28030</v>
      </c>
      <c r="T1258">
        <v>33780</v>
      </c>
      <c r="U1258">
        <v>31252</v>
      </c>
      <c r="V1258">
        <v>30497</v>
      </c>
      <c r="W1258">
        <v>29004</v>
      </c>
      <c r="X1258">
        <v>26035</v>
      </c>
      <c r="Y1258">
        <v>360440</v>
      </c>
      <c r="Z1258">
        <f t="shared" si="42"/>
        <v>108990.67945595999</v>
      </c>
      <c r="AA1258">
        <f t="shared" si="43"/>
        <v>161339.32054404001</v>
      </c>
    </row>
    <row r="1259" spans="1:27" x14ac:dyDescent="0.35">
      <c r="A1259" t="s">
        <v>370</v>
      </c>
      <c r="B1259" t="s">
        <v>371</v>
      </c>
      <c r="C1259">
        <v>512107</v>
      </c>
      <c r="D1259" t="s">
        <v>372</v>
      </c>
      <c r="E1259" t="s">
        <v>7</v>
      </c>
      <c r="F1259" t="s">
        <v>366</v>
      </c>
      <c r="G1259">
        <v>2021</v>
      </c>
      <c r="H1259" t="s">
        <v>22</v>
      </c>
      <c r="I1259" t="s">
        <v>401</v>
      </c>
      <c r="J1259" t="s">
        <v>402</v>
      </c>
      <c r="K1259" t="s">
        <v>380</v>
      </c>
      <c r="L1259" t="s">
        <v>25</v>
      </c>
      <c r="M1259">
        <v>30368</v>
      </c>
      <c r="N1259">
        <v>30368</v>
      </c>
      <c r="O1259">
        <v>30368</v>
      </c>
      <c r="P1259">
        <v>30368</v>
      </c>
      <c r="Q1259">
        <v>30368</v>
      </c>
      <c r="R1259">
        <v>30368</v>
      </c>
      <c r="S1259">
        <v>30368</v>
      </c>
      <c r="T1259">
        <v>30368</v>
      </c>
      <c r="U1259">
        <v>30368</v>
      </c>
      <c r="V1259">
        <v>30368</v>
      </c>
      <c r="W1259">
        <v>30368</v>
      </c>
      <c r="X1259">
        <v>30368</v>
      </c>
      <c r="Y1259">
        <v>364416</v>
      </c>
      <c r="Z1259">
        <f t="shared" si="42"/>
        <v>110192.951516544</v>
      </c>
      <c r="AA1259">
        <f t="shared" si="43"/>
        <v>163119.04848345599</v>
      </c>
    </row>
    <row r="1260" spans="1:27" x14ac:dyDescent="0.35">
      <c r="A1260" t="s">
        <v>370</v>
      </c>
      <c r="B1260" t="s">
        <v>371</v>
      </c>
      <c r="C1260">
        <v>512107</v>
      </c>
      <c r="D1260" t="s">
        <v>372</v>
      </c>
      <c r="E1260" t="s">
        <v>7</v>
      </c>
      <c r="F1260" t="s">
        <v>366</v>
      </c>
      <c r="G1260">
        <v>2021</v>
      </c>
      <c r="H1260" t="s">
        <v>22</v>
      </c>
      <c r="I1260" t="s">
        <v>418</v>
      </c>
      <c r="J1260" t="s">
        <v>419</v>
      </c>
      <c r="K1260" t="s">
        <v>380</v>
      </c>
      <c r="L1260" t="s">
        <v>25</v>
      </c>
      <c r="M1260">
        <v>30368</v>
      </c>
      <c r="N1260">
        <v>30368</v>
      </c>
      <c r="O1260">
        <v>30368</v>
      </c>
      <c r="P1260">
        <v>30368</v>
      </c>
      <c r="Q1260">
        <v>30368</v>
      </c>
      <c r="R1260">
        <v>30368</v>
      </c>
      <c r="S1260">
        <v>30368</v>
      </c>
      <c r="T1260">
        <v>30368</v>
      </c>
      <c r="U1260">
        <v>30368</v>
      </c>
      <c r="V1260">
        <v>30368</v>
      </c>
      <c r="W1260">
        <v>30368</v>
      </c>
      <c r="X1260">
        <v>30368</v>
      </c>
      <c r="Y1260">
        <v>364416</v>
      </c>
      <c r="Z1260">
        <f t="shared" si="42"/>
        <v>110192.951516544</v>
      </c>
      <c r="AA1260">
        <f t="shared" si="43"/>
        <v>163119.04848345599</v>
      </c>
    </row>
    <row r="1261" spans="1:27" x14ac:dyDescent="0.35">
      <c r="A1261" t="s">
        <v>370</v>
      </c>
      <c r="B1261" t="s">
        <v>371</v>
      </c>
      <c r="C1261">
        <v>512107</v>
      </c>
      <c r="D1261" t="s">
        <v>372</v>
      </c>
      <c r="E1261" t="s">
        <v>7</v>
      </c>
      <c r="F1261" t="s">
        <v>366</v>
      </c>
      <c r="G1261">
        <v>2021</v>
      </c>
      <c r="H1261" t="s">
        <v>22</v>
      </c>
      <c r="I1261" t="s">
        <v>420</v>
      </c>
      <c r="J1261" t="s">
        <v>421</v>
      </c>
      <c r="K1261" t="s">
        <v>380</v>
      </c>
      <c r="L1261" t="s">
        <v>25</v>
      </c>
      <c r="M1261">
        <v>30368</v>
      </c>
      <c r="N1261">
        <v>30368</v>
      </c>
      <c r="O1261">
        <v>30368</v>
      </c>
      <c r="P1261">
        <v>30368</v>
      </c>
      <c r="Q1261">
        <v>30368</v>
      </c>
      <c r="R1261">
        <v>30368</v>
      </c>
      <c r="S1261">
        <v>30368</v>
      </c>
      <c r="T1261">
        <v>30368</v>
      </c>
      <c r="U1261">
        <v>30368</v>
      </c>
      <c r="V1261">
        <v>30368</v>
      </c>
      <c r="W1261">
        <v>30368</v>
      </c>
      <c r="X1261">
        <v>30368</v>
      </c>
      <c r="Y1261">
        <v>364416</v>
      </c>
      <c r="Z1261">
        <f t="shared" si="42"/>
        <v>110192.951516544</v>
      </c>
      <c r="AA1261">
        <f t="shared" si="43"/>
        <v>163119.04848345599</v>
      </c>
    </row>
    <row r="1262" spans="1:27" x14ac:dyDescent="0.35">
      <c r="A1262" t="s">
        <v>370</v>
      </c>
      <c r="B1262" t="s">
        <v>371</v>
      </c>
      <c r="C1262">
        <v>512107</v>
      </c>
      <c r="D1262" t="s">
        <v>372</v>
      </c>
      <c r="E1262" t="s">
        <v>7</v>
      </c>
      <c r="F1262" t="s">
        <v>366</v>
      </c>
      <c r="G1262">
        <v>2024</v>
      </c>
      <c r="H1262" t="s">
        <v>22</v>
      </c>
      <c r="I1262" t="s">
        <v>401</v>
      </c>
      <c r="J1262" t="s">
        <v>402</v>
      </c>
      <c r="K1262" t="s">
        <v>380</v>
      </c>
      <c r="L1262" t="s">
        <v>25</v>
      </c>
      <c r="M1262">
        <v>30646</v>
      </c>
      <c r="N1262">
        <v>30646</v>
      </c>
      <c r="O1262">
        <v>30646</v>
      </c>
      <c r="P1262">
        <v>30646</v>
      </c>
      <c r="Q1262">
        <v>30646</v>
      </c>
      <c r="R1262">
        <v>30646</v>
      </c>
      <c r="S1262">
        <v>30646</v>
      </c>
      <c r="T1262">
        <v>30646</v>
      </c>
      <c r="U1262">
        <v>30646</v>
      </c>
      <c r="V1262">
        <v>30646</v>
      </c>
      <c r="W1262">
        <v>30646</v>
      </c>
      <c r="X1262">
        <v>30646</v>
      </c>
      <c r="Y1262">
        <v>367752</v>
      </c>
      <c r="Z1262">
        <f t="shared" si="42"/>
        <v>111201.698899368</v>
      </c>
      <c r="AA1262">
        <f t="shared" si="43"/>
        <v>164612.301100632</v>
      </c>
    </row>
    <row r="1263" spans="1:27" x14ac:dyDescent="0.35">
      <c r="A1263" t="s">
        <v>370</v>
      </c>
      <c r="B1263" t="s">
        <v>371</v>
      </c>
      <c r="C1263">
        <v>512107</v>
      </c>
      <c r="D1263" t="s">
        <v>372</v>
      </c>
      <c r="E1263" t="s">
        <v>7</v>
      </c>
      <c r="F1263" t="s">
        <v>366</v>
      </c>
      <c r="G1263">
        <v>2024</v>
      </c>
      <c r="H1263" t="s">
        <v>22</v>
      </c>
      <c r="I1263" t="s">
        <v>418</v>
      </c>
      <c r="J1263" t="s">
        <v>419</v>
      </c>
      <c r="K1263" t="s">
        <v>380</v>
      </c>
      <c r="L1263" t="s">
        <v>25</v>
      </c>
      <c r="M1263">
        <v>30646</v>
      </c>
      <c r="N1263">
        <v>30646</v>
      </c>
      <c r="O1263">
        <v>30646</v>
      </c>
      <c r="P1263">
        <v>30646</v>
      </c>
      <c r="Q1263">
        <v>30646</v>
      </c>
      <c r="R1263">
        <v>30646</v>
      </c>
      <c r="S1263">
        <v>30646</v>
      </c>
      <c r="T1263">
        <v>30646</v>
      </c>
      <c r="U1263">
        <v>30646</v>
      </c>
      <c r="V1263">
        <v>30646</v>
      </c>
      <c r="W1263">
        <v>30646</v>
      </c>
      <c r="X1263">
        <v>30646</v>
      </c>
      <c r="Y1263">
        <v>367752</v>
      </c>
      <c r="Z1263">
        <f t="shared" si="42"/>
        <v>111201.698899368</v>
      </c>
      <c r="AA1263">
        <f t="shared" si="43"/>
        <v>164612.301100632</v>
      </c>
    </row>
    <row r="1264" spans="1:27" x14ac:dyDescent="0.35">
      <c r="A1264" t="s">
        <v>370</v>
      </c>
      <c r="B1264" t="s">
        <v>371</v>
      </c>
      <c r="C1264">
        <v>512107</v>
      </c>
      <c r="D1264" t="s">
        <v>372</v>
      </c>
      <c r="E1264" t="s">
        <v>7</v>
      </c>
      <c r="F1264" t="s">
        <v>366</v>
      </c>
      <c r="G1264">
        <v>2024</v>
      </c>
      <c r="H1264" t="s">
        <v>22</v>
      </c>
      <c r="I1264" t="s">
        <v>420</v>
      </c>
      <c r="J1264" t="s">
        <v>421</v>
      </c>
      <c r="K1264" t="s">
        <v>380</v>
      </c>
      <c r="L1264" t="s">
        <v>25</v>
      </c>
      <c r="M1264">
        <v>30646</v>
      </c>
      <c r="N1264">
        <v>30646</v>
      </c>
      <c r="O1264">
        <v>30646</v>
      </c>
      <c r="P1264">
        <v>30646</v>
      </c>
      <c r="Q1264">
        <v>30646</v>
      </c>
      <c r="R1264">
        <v>30646</v>
      </c>
      <c r="S1264">
        <v>30646</v>
      </c>
      <c r="T1264">
        <v>30646</v>
      </c>
      <c r="U1264">
        <v>30646</v>
      </c>
      <c r="V1264">
        <v>30646</v>
      </c>
      <c r="W1264">
        <v>30646</v>
      </c>
      <c r="X1264">
        <v>30646</v>
      </c>
      <c r="Y1264">
        <v>367752</v>
      </c>
      <c r="Z1264">
        <f t="shared" ref="Z1264:Z1327" si="44">$Y1264*IF($E1264="Fixed",0.75,1)*IF(LEFT($F1264,4)="0311",1,IF(LEFT($F1264,4)="0301",0.403176412,0))</f>
        <v>111201.698899368</v>
      </c>
      <c r="AA1264">
        <f t="shared" ref="AA1264:AA1327" si="45">$Y1264*IF($E1264="Fixed",0.75,1)*IF(LEFT($F1264,4)="0311",0,IF(LEFT($F1264,4)="0301",1-0.403176412,1))</f>
        <v>164612.301100632</v>
      </c>
    </row>
    <row r="1265" spans="1:27" x14ac:dyDescent="0.35">
      <c r="A1265" t="s">
        <v>370</v>
      </c>
      <c r="B1265" t="s">
        <v>371</v>
      </c>
      <c r="C1265">
        <v>501253</v>
      </c>
      <c r="D1265" t="s">
        <v>379</v>
      </c>
      <c r="E1265" t="s">
        <v>7</v>
      </c>
      <c r="F1265" t="s">
        <v>366</v>
      </c>
      <c r="G1265">
        <v>2025</v>
      </c>
      <c r="H1265" t="s">
        <v>22</v>
      </c>
      <c r="I1265" t="s">
        <v>415</v>
      </c>
      <c r="J1265" t="s">
        <v>416</v>
      </c>
      <c r="K1265" t="s">
        <v>417</v>
      </c>
      <c r="L1265" t="s">
        <v>25</v>
      </c>
      <c r="M1265">
        <v>30756</v>
      </c>
      <c r="N1265">
        <v>30756</v>
      </c>
      <c r="O1265">
        <v>30756</v>
      </c>
      <c r="P1265">
        <v>30756</v>
      </c>
      <c r="Q1265">
        <v>30756</v>
      </c>
      <c r="R1265">
        <v>30756</v>
      </c>
      <c r="S1265">
        <v>30756</v>
      </c>
      <c r="T1265">
        <v>30756</v>
      </c>
      <c r="U1265">
        <v>30756</v>
      </c>
      <c r="V1265">
        <v>30756</v>
      </c>
      <c r="W1265">
        <v>30756</v>
      </c>
      <c r="X1265">
        <v>30756</v>
      </c>
      <c r="Y1265">
        <v>369072</v>
      </c>
      <c r="Z1265">
        <f t="shared" si="44"/>
        <v>111600.84354724799</v>
      </c>
      <c r="AA1265">
        <f t="shared" si="45"/>
        <v>165203.15645275201</v>
      </c>
    </row>
    <row r="1266" spans="1:27" x14ac:dyDescent="0.35">
      <c r="A1266" t="s">
        <v>370</v>
      </c>
      <c r="B1266" t="s">
        <v>371</v>
      </c>
      <c r="C1266">
        <v>512107</v>
      </c>
      <c r="D1266" t="s">
        <v>372</v>
      </c>
      <c r="E1266" t="s">
        <v>7</v>
      </c>
      <c r="F1266" t="s">
        <v>366</v>
      </c>
      <c r="G1266">
        <v>2023</v>
      </c>
      <c r="H1266" t="s">
        <v>22</v>
      </c>
      <c r="I1266" t="s">
        <v>401</v>
      </c>
      <c r="J1266" t="s">
        <v>402</v>
      </c>
      <c r="K1266" t="s">
        <v>380</v>
      </c>
      <c r="L1266" t="s">
        <v>25</v>
      </c>
      <c r="M1266">
        <v>30825</v>
      </c>
      <c r="N1266">
        <v>30825</v>
      </c>
      <c r="O1266">
        <v>30825</v>
      </c>
      <c r="P1266">
        <v>30825</v>
      </c>
      <c r="Q1266">
        <v>30825</v>
      </c>
      <c r="R1266">
        <v>30825</v>
      </c>
      <c r="S1266">
        <v>30825</v>
      </c>
      <c r="T1266">
        <v>30825</v>
      </c>
      <c r="U1266">
        <v>30825</v>
      </c>
      <c r="V1266">
        <v>30825</v>
      </c>
      <c r="W1266">
        <v>30825</v>
      </c>
      <c r="X1266">
        <v>30825</v>
      </c>
      <c r="Y1266">
        <v>369900</v>
      </c>
      <c r="Z1266">
        <f t="shared" si="44"/>
        <v>111851.2160991</v>
      </c>
      <c r="AA1266">
        <f t="shared" si="45"/>
        <v>165573.78390090002</v>
      </c>
    </row>
    <row r="1267" spans="1:27" x14ac:dyDescent="0.35">
      <c r="A1267" t="s">
        <v>370</v>
      </c>
      <c r="B1267" t="s">
        <v>371</v>
      </c>
      <c r="C1267">
        <v>512107</v>
      </c>
      <c r="D1267" t="s">
        <v>372</v>
      </c>
      <c r="E1267" t="s">
        <v>7</v>
      </c>
      <c r="F1267" t="s">
        <v>366</v>
      </c>
      <c r="G1267">
        <v>2023</v>
      </c>
      <c r="H1267" t="s">
        <v>22</v>
      </c>
      <c r="I1267" t="s">
        <v>418</v>
      </c>
      <c r="J1267" t="s">
        <v>419</v>
      </c>
      <c r="K1267" t="s">
        <v>380</v>
      </c>
      <c r="L1267" t="s">
        <v>25</v>
      </c>
      <c r="M1267">
        <v>30825</v>
      </c>
      <c r="N1267">
        <v>30825</v>
      </c>
      <c r="O1267">
        <v>30825</v>
      </c>
      <c r="P1267">
        <v>30825</v>
      </c>
      <c r="Q1267">
        <v>30825</v>
      </c>
      <c r="R1267">
        <v>30825</v>
      </c>
      <c r="S1267">
        <v>30825</v>
      </c>
      <c r="T1267">
        <v>30825</v>
      </c>
      <c r="U1267">
        <v>30825</v>
      </c>
      <c r="V1267">
        <v>30825</v>
      </c>
      <c r="W1267">
        <v>30825</v>
      </c>
      <c r="X1267">
        <v>30825</v>
      </c>
      <c r="Y1267">
        <v>369900</v>
      </c>
      <c r="Z1267">
        <f t="shared" si="44"/>
        <v>111851.2160991</v>
      </c>
      <c r="AA1267">
        <f t="shared" si="45"/>
        <v>165573.78390090002</v>
      </c>
    </row>
    <row r="1268" spans="1:27" x14ac:dyDescent="0.35">
      <c r="A1268" t="s">
        <v>370</v>
      </c>
      <c r="B1268" t="s">
        <v>371</v>
      </c>
      <c r="C1268">
        <v>512107</v>
      </c>
      <c r="D1268" t="s">
        <v>372</v>
      </c>
      <c r="E1268" t="s">
        <v>7</v>
      </c>
      <c r="F1268" t="s">
        <v>366</v>
      </c>
      <c r="G1268">
        <v>2023</v>
      </c>
      <c r="H1268" t="s">
        <v>22</v>
      </c>
      <c r="I1268" t="s">
        <v>420</v>
      </c>
      <c r="J1268" t="s">
        <v>421</v>
      </c>
      <c r="K1268" t="s">
        <v>380</v>
      </c>
      <c r="L1268" t="s">
        <v>25</v>
      </c>
      <c r="M1268">
        <v>30825</v>
      </c>
      <c r="N1268">
        <v>30825</v>
      </c>
      <c r="O1268">
        <v>30825</v>
      </c>
      <c r="P1268">
        <v>30825</v>
      </c>
      <c r="Q1268">
        <v>30825</v>
      </c>
      <c r="R1268">
        <v>30825</v>
      </c>
      <c r="S1268">
        <v>30825</v>
      </c>
      <c r="T1268">
        <v>30825</v>
      </c>
      <c r="U1268">
        <v>30825</v>
      </c>
      <c r="V1268">
        <v>30825</v>
      </c>
      <c r="W1268">
        <v>30825</v>
      </c>
      <c r="X1268">
        <v>30825</v>
      </c>
      <c r="Y1268">
        <v>369900</v>
      </c>
      <c r="Z1268">
        <f t="shared" si="44"/>
        <v>111851.2160991</v>
      </c>
      <c r="AA1268">
        <f t="shared" si="45"/>
        <v>165573.78390090002</v>
      </c>
    </row>
    <row r="1269" spans="1:27" x14ac:dyDescent="0.35">
      <c r="A1269" t="s">
        <v>370</v>
      </c>
      <c r="B1269" t="s">
        <v>371</v>
      </c>
      <c r="C1269">
        <v>512107</v>
      </c>
      <c r="D1269" t="s">
        <v>372</v>
      </c>
      <c r="E1269" t="s">
        <v>7</v>
      </c>
      <c r="F1269" t="s">
        <v>366</v>
      </c>
      <c r="G1269">
        <v>2022</v>
      </c>
      <c r="H1269" t="s">
        <v>22</v>
      </c>
      <c r="I1269" t="s">
        <v>401</v>
      </c>
      <c r="J1269" t="s">
        <v>402</v>
      </c>
      <c r="K1269" t="s">
        <v>380</v>
      </c>
      <c r="L1269" t="s">
        <v>25</v>
      </c>
      <c r="M1269">
        <v>30976</v>
      </c>
      <c r="N1269">
        <v>30976</v>
      </c>
      <c r="O1269">
        <v>30976</v>
      </c>
      <c r="P1269">
        <v>30976</v>
      </c>
      <c r="Q1269">
        <v>30976</v>
      </c>
      <c r="R1269">
        <v>30976</v>
      </c>
      <c r="S1269">
        <v>30976</v>
      </c>
      <c r="T1269">
        <v>30976</v>
      </c>
      <c r="U1269">
        <v>30976</v>
      </c>
      <c r="V1269">
        <v>30976</v>
      </c>
      <c r="W1269">
        <v>30976</v>
      </c>
      <c r="X1269">
        <v>30976</v>
      </c>
      <c r="Y1269">
        <v>371712</v>
      </c>
      <c r="Z1269">
        <f t="shared" si="44"/>
        <v>112399.13284300799</v>
      </c>
      <c r="AA1269">
        <f t="shared" si="45"/>
        <v>166384.867156992</v>
      </c>
    </row>
    <row r="1270" spans="1:27" x14ac:dyDescent="0.35">
      <c r="A1270" t="s">
        <v>370</v>
      </c>
      <c r="B1270" t="s">
        <v>371</v>
      </c>
      <c r="C1270">
        <v>512107</v>
      </c>
      <c r="D1270" t="s">
        <v>372</v>
      </c>
      <c r="E1270" t="s">
        <v>7</v>
      </c>
      <c r="F1270" t="s">
        <v>366</v>
      </c>
      <c r="G1270">
        <v>2022</v>
      </c>
      <c r="H1270" t="s">
        <v>22</v>
      </c>
      <c r="I1270" t="s">
        <v>418</v>
      </c>
      <c r="J1270" t="s">
        <v>419</v>
      </c>
      <c r="K1270" t="s">
        <v>380</v>
      </c>
      <c r="L1270" t="s">
        <v>25</v>
      </c>
      <c r="M1270">
        <v>30976</v>
      </c>
      <c r="N1270">
        <v>30976</v>
      </c>
      <c r="O1270">
        <v>30976</v>
      </c>
      <c r="P1270">
        <v>30976</v>
      </c>
      <c r="Q1270">
        <v>30976</v>
      </c>
      <c r="R1270">
        <v>30976</v>
      </c>
      <c r="S1270">
        <v>30976</v>
      </c>
      <c r="T1270">
        <v>30976</v>
      </c>
      <c r="U1270">
        <v>30976</v>
      </c>
      <c r="V1270">
        <v>30976</v>
      </c>
      <c r="W1270">
        <v>30976</v>
      </c>
      <c r="X1270">
        <v>30976</v>
      </c>
      <c r="Y1270">
        <v>371712</v>
      </c>
      <c r="Z1270">
        <f t="shared" si="44"/>
        <v>112399.13284300799</v>
      </c>
      <c r="AA1270">
        <f t="shared" si="45"/>
        <v>166384.867156992</v>
      </c>
    </row>
    <row r="1271" spans="1:27" x14ac:dyDescent="0.35">
      <c r="A1271" t="s">
        <v>370</v>
      </c>
      <c r="B1271" t="s">
        <v>371</v>
      </c>
      <c r="C1271">
        <v>512107</v>
      </c>
      <c r="D1271" t="s">
        <v>372</v>
      </c>
      <c r="E1271" t="s">
        <v>7</v>
      </c>
      <c r="F1271" t="s">
        <v>366</v>
      </c>
      <c r="G1271">
        <v>2022</v>
      </c>
      <c r="H1271" t="s">
        <v>22</v>
      </c>
      <c r="I1271" t="s">
        <v>420</v>
      </c>
      <c r="J1271" t="s">
        <v>421</v>
      </c>
      <c r="K1271" t="s">
        <v>380</v>
      </c>
      <c r="L1271" t="s">
        <v>25</v>
      </c>
      <c r="M1271">
        <v>30976</v>
      </c>
      <c r="N1271">
        <v>30976</v>
      </c>
      <c r="O1271">
        <v>30976</v>
      </c>
      <c r="P1271">
        <v>30976</v>
      </c>
      <c r="Q1271">
        <v>30976</v>
      </c>
      <c r="R1271">
        <v>30976</v>
      </c>
      <c r="S1271">
        <v>30976</v>
      </c>
      <c r="T1271">
        <v>30976</v>
      </c>
      <c r="U1271">
        <v>30976</v>
      </c>
      <c r="V1271">
        <v>30976</v>
      </c>
      <c r="W1271">
        <v>30976</v>
      </c>
      <c r="X1271">
        <v>30976</v>
      </c>
      <c r="Y1271">
        <v>371712</v>
      </c>
      <c r="Z1271">
        <f t="shared" si="44"/>
        <v>112399.13284300799</v>
      </c>
      <c r="AA1271">
        <f t="shared" si="45"/>
        <v>166384.867156992</v>
      </c>
    </row>
    <row r="1272" spans="1:27" x14ac:dyDescent="0.35">
      <c r="A1272" t="s">
        <v>370</v>
      </c>
      <c r="B1272" t="s">
        <v>371</v>
      </c>
      <c r="C1272">
        <v>501253</v>
      </c>
      <c r="D1272" t="s">
        <v>379</v>
      </c>
      <c r="E1272" t="s">
        <v>7</v>
      </c>
      <c r="F1272" t="s">
        <v>366</v>
      </c>
      <c r="G1272">
        <v>2026</v>
      </c>
      <c r="H1272" t="s">
        <v>22</v>
      </c>
      <c r="I1272" t="s">
        <v>415</v>
      </c>
      <c r="J1272" t="s">
        <v>416</v>
      </c>
      <c r="K1272" t="s">
        <v>417</v>
      </c>
      <c r="L1272" t="s">
        <v>25</v>
      </c>
      <c r="M1272">
        <v>31679</v>
      </c>
      <c r="N1272">
        <v>31679</v>
      </c>
      <c r="O1272">
        <v>31679</v>
      </c>
      <c r="P1272">
        <v>31679</v>
      </c>
      <c r="Q1272">
        <v>31679</v>
      </c>
      <c r="R1272">
        <v>31679</v>
      </c>
      <c r="S1272">
        <v>31679</v>
      </c>
      <c r="T1272">
        <v>31679</v>
      </c>
      <c r="U1272">
        <v>31679</v>
      </c>
      <c r="V1272">
        <v>31679</v>
      </c>
      <c r="W1272">
        <v>31679</v>
      </c>
      <c r="X1272">
        <v>31679</v>
      </c>
      <c r="Y1272">
        <v>380144</v>
      </c>
      <c r="Z1272">
        <f t="shared" si="44"/>
        <v>114948.82047249599</v>
      </c>
      <c r="AA1272">
        <f t="shared" si="45"/>
        <v>170159.17952750399</v>
      </c>
    </row>
    <row r="1273" spans="1:27" x14ac:dyDescent="0.35">
      <c r="A1273" t="s">
        <v>370</v>
      </c>
      <c r="B1273" t="s">
        <v>371</v>
      </c>
      <c r="C1273">
        <v>501253</v>
      </c>
      <c r="D1273" t="s">
        <v>379</v>
      </c>
      <c r="E1273" t="s">
        <v>7</v>
      </c>
      <c r="F1273" t="s">
        <v>366</v>
      </c>
      <c r="G1273">
        <v>2021</v>
      </c>
      <c r="H1273" t="s">
        <v>22</v>
      </c>
      <c r="I1273" t="s">
        <v>422</v>
      </c>
      <c r="J1273" t="s">
        <v>423</v>
      </c>
      <c r="K1273" t="s">
        <v>405</v>
      </c>
      <c r="L1273" t="s">
        <v>25</v>
      </c>
      <c r="M1273">
        <v>31837</v>
      </c>
      <c r="N1273">
        <v>31837</v>
      </c>
      <c r="O1273">
        <v>31837</v>
      </c>
      <c r="P1273">
        <v>31837</v>
      </c>
      <c r="Q1273">
        <v>31837</v>
      </c>
      <c r="R1273">
        <v>31837</v>
      </c>
      <c r="S1273">
        <v>31837</v>
      </c>
      <c r="T1273">
        <v>31837</v>
      </c>
      <c r="U1273">
        <v>31837</v>
      </c>
      <c r="V1273">
        <v>31837</v>
      </c>
      <c r="W1273">
        <v>31837</v>
      </c>
      <c r="X1273">
        <v>31837</v>
      </c>
      <c r="Y1273">
        <v>382044</v>
      </c>
      <c r="Z1273">
        <f t="shared" si="44"/>
        <v>115523.346859596</v>
      </c>
      <c r="AA1273">
        <f t="shared" si="45"/>
        <v>171009.653140404</v>
      </c>
    </row>
    <row r="1274" spans="1:27" x14ac:dyDescent="0.35">
      <c r="A1274" t="s">
        <v>370</v>
      </c>
      <c r="B1274" t="s">
        <v>371</v>
      </c>
      <c r="C1274">
        <v>512107</v>
      </c>
      <c r="D1274" t="s">
        <v>372</v>
      </c>
      <c r="E1274" t="s">
        <v>7</v>
      </c>
      <c r="F1274" t="s">
        <v>366</v>
      </c>
      <c r="G1274">
        <v>2023</v>
      </c>
      <c r="H1274" t="s">
        <v>365</v>
      </c>
      <c r="I1274" t="s">
        <v>418</v>
      </c>
      <c r="J1274" t="s">
        <v>419</v>
      </c>
      <c r="K1274" t="s">
        <v>380</v>
      </c>
      <c r="L1274" t="s">
        <v>25</v>
      </c>
      <c r="M1274">
        <v>31921</v>
      </c>
      <c r="N1274">
        <v>30297</v>
      </c>
      <c r="O1274">
        <v>33059</v>
      </c>
      <c r="P1274">
        <v>27859</v>
      </c>
      <c r="Q1274">
        <v>32042</v>
      </c>
      <c r="R1274">
        <v>30719</v>
      </c>
      <c r="S1274">
        <v>28280</v>
      </c>
      <c r="T1274">
        <v>34131</v>
      </c>
      <c r="U1274">
        <v>29443</v>
      </c>
      <c r="V1274">
        <v>32506</v>
      </c>
      <c r="W1274">
        <v>29292</v>
      </c>
      <c r="X1274">
        <v>24510</v>
      </c>
      <c r="Y1274">
        <v>364057</v>
      </c>
      <c r="Z1274">
        <f t="shared" si="44"/>
        <v>110084.39626761299</v>
      </c>
      <c r="AA1274">
        <f t="shared" si="45"/>
        <v>162958.35373238701</v>
      </c>
    </row>
    <row r="1275" spans="1:27" x14ac:dyDescent="0.35">
      <c r="A1275" t="s">
        <v>370</v>
      </c>
      <c r="B1275" t="s">
        <v>371</v>
      </c>
      <c r="C1275">
        <v>512157</v>
      </c>
      <c r="D1275" t="s">
        <v>382</v>
      </c>
      <c r="E1275" t="s">
        <v>7</v>
      </c>
      <c r="F1275" t="s">
        <v>105</v>
      </c>
      <c r="G1275">
        <v>2024</v>
      </c>
      <c r="H1275" t="s">
        <v>22</v>
      </c>
      <c r="I1275" t="s">
        <v>383</v>
      </c>
      <c r="J1275" t="s">
        <v>384</v>
      </c>
      <c r="K1275" t="s">
        <v>378</v>
      </c>
      <c r="L1275" t="s">
        <v>25</v>
      </c>
      <c r="M1275">
        <v>31955</v>
      </c>
      <c r="N1275">
        <v>31955</v>
      </c>
      <c r="O1275">
        <v>31955</v>
      </c>
      <c r="P1275">
        <v>31955</v>
      </c>
      <c r="Q1275">
        <v>31955</v>
      </c>
      <c r="R1275">
        <v>31955</v>
      </c>
      <c r="S1275">
        <v>31955</v>
      </c>
      <c r="T1275">
        <v>31955</v>
      </c>
      <c r="U1275">
        <v>31955</v>
      </c>
      <c r="V1275">
        <v>31955</v>
      </c>
      <c r="W1275">
        <v>31955</v>
      </c>
      <c r="X1275">
        <v>31955</v>
      </c>
      <c r="Y1275">
        <v>383457</v>
      </c>
      <c r="Z1275">
        <f t="shared" si="44"/>
        <v>0</v>
      </c>
      <c r="AA1275">
        <f t="shared" si="45"/>
        <v>287592.75</v>
      </c>
    </row>
    <row r="1276" spans="1:27" x14ac:dyDescent="0.35">
      <c r="A1276" t="s">
        <v>370</v>
      </c>
      <c r="B1276" t="s">
        <v>371</v>
      </c>
      <c r="C1276">
        <v>512107</v>
      </c>
      <c r="D1276" t="s">
        <v>372</v>
      </c>
      <c r="E1276" t="s">
        <v>7</v>
      </c>
      <c r="F1276" t="s">
        <v>366</v>
      </c>
      <c r="G1276">
        <v>2025</v>
      </c>
      <c r="H1276" t="s">
        <v>22</v>
      </c>
      <c r="I1276" t="s">
        <v>401</v>
      </c>
      <c r="J1276" t="s">
        <v>402</v>
      </c>
      <c r="K1276" t="s">
        <v>380</v>
      </c>
      <c r="L1276" t="s">
        <v>25</v>
      </c>
      <c r="M1276">
        <v>32054</v>
      </c>
      <c r="N1276">
        <v>32054</v>
      </c>
      <c r="O1276">
        <v>32054</v>
      </c>
      <c r="P1276">
        <v>32054</v>
      </c>
      <c r="Q1276">
        <v>32054</v>
      </c>
      <c r="R1276">
        <v>32054</v>
      </c>
      <c r="S1276">
        <v>32054</v>
      </c>
      <c r="T1276">
        <v>32054</v>
      </c>
      <c r="U1276">
        <v>32054</v>
      </c>
      <c r="V1276">
        <v>32054</v>
      </c>
      <c r="W1276">
        <v>32054</v>
      </c>
      <c r="X1276">
        <v>32054</v>
      </c>
      <c r="Y1276">
        <v>384648</v>
      </c>
      <c r="Z1276">
        <f t="shared" si="44"/>
        <v>116310.75039223199</v>
      </c>
      <c r="AA1276">
        <f t="shared" si="45"/>
        <v>172175.249607768</v>
      </c>
    </row>
    <row r="1277" spans="1:27" x14ac:dyDescent="0.35">
      <c r="A1277" t="s">
        <v>370</v>
      </c>
      <c r="B1277" t="s">
        <v>371</v>
      </c>
      <c r="C1277">
        <v>512107</v>
      </c>
      <c r="D1277" t="s">
        <v>372</v>
      </c>
      <c r="E1277" t="s">
        <v>7</v>
      </c>
      <c r="F1277" t="s">
        <v>366</v>
      </c>
      <c r="G1277">
        <v>2025</v>
      </c>
      <c r="H1277" t="s">
        <v>22</v>
      </c>
      <c r="I1277" t="s">
        <v>418</v>
      </c>
      <c r="J1277" t="s">
        <v>419</v>
      </c>
      <c r="K1277" t="s">
        <v>380</v>
      </c>
      <c r="L1277" t="s">
        <v>25</v>
      </c>
      <c r="M1277">
        <v>32054</v>
      </c>
      <c r="N1277">
        <v>32054</v>
      </c>
      <c r="O1277">
        <v>32054</v>
      </c>
      <c r="P1277">
        <v>32054</v>
      </c>
      <c r="Q1277">
        <v>32054</v>
      </c>
      <c r="R1277">
        <v>32054</v>
      </c>
      <c r="S1277">
        <v>32054</v>
      </c>
      <c r="T1277">
        <v>32054</v>
      </c>
      <c r="U1277">
        <v>32054</v>
      </c>
      <c r="V1277">
        <v>32054</v>
      </c>
      <c r="W1277">
        <v>32054</v>
      </c>
      <c r="X1277">
        <v>32054</v>
      </c>
      <c r="Y1277">
        <v>384648</v>
      </c>
      <c r="Z1277">
        <f t="shared" si="44"/>
        <v>116310.75039223199</v>
      </c>
      <c r="AA1277">
        <f t="shared" si="45"/>
        <v>172175.249607768</v>
      </c>
    </row>
    <row r="1278" spans="1:27" x14ac:dyDescent="0.35">
      <c r="A1278" t="s">
        <v>370</v>
      </c>
      <c r="B1278" t="s">
        <v>371</v>
      </c>
      <c r="C1278">
        <v>512107</v>
      </c>
      <c r="D1278" t="s">
        <v>372</v>
      </c>
      <c r="E1278" t="s">
        <v>7</v>
      </c>
      <c r="F1278" t="s">
        <v>366</v>
      </c>
      <c r="G1278">
        <v>2025</v>
      </c>
      <c r="H1278" t="s">
        <v>22</v>
      </c>
      <c r="I1278" t="s">
        <v>420</v>
      </c>
      <c r="J1278" t="s">
        <v>421</v>
      </c>
      <c r="K1278" t="s">
        <v>380</v>
      </c>
      <c r="L1278" t="s">
        <v>25</v>
      </c>
      <c r="M1278">
        <v>32054</v>
      </c>
      <c r="N1278">
        <v>32054</v>
      </c>
      <c r="O1278">
        <v>32054</v>
      </c>
      <c r="P1278">
        <v>32054</v>
      </c>
      <c r="Q1278">
        <v>32054</v>
      </c>
      <c r="R1278">
        <v>32054</v>
      </c>
      <c r="S1278">
        <v>32054</v>
      </c>
      <c r="T1278">
        <v>32054</v>
      </c>
      <c r="U1278">
        <v>32054</v>
      </c>
      <c r="V1278">
        <v>32054</v>
      </c>
      <c r="W1278">
        <v>32054</v>
      </c>
      <c r="X1278">
        <v>32054</v>
      </c>
      <c r="Y1278">
        <v>384648</v>
      </c>
      <c r="Z1278">
        <f t="shared" si="44"/>
        <v>116310.75039223199</v>
      </c>
      <c r="AA1278">
        <f t="shared" si="45"/>
        <v>172175.249607768</v>
      </c>
    </row>
    <row r="1279" spans="1:27" x14ac:dyDescent="0.35">
      <c r="A1279" t="s">
        <v>370</v>
      </c>
      <c r="B1279" t="s">
        <v>371</v>
      </c>
      <c r="C1279">
        <v>501253</v>
      </c>
      <c r="D1279" t="s">
        <v>379</v>
      </c>
      <c r="E1279" t="s">
        <v>7</v>
      </c>
      <c r="F1279" t="s">
        <v>366</v>
      </c>
      <c r="G1279">
        <v>2022</v>
      </c>
      <c r="H1279" t="s">
        <v>22</v>
      </c>
      <c r="I1279" t="s">
        <v>422</v>
      </c>
      <c r="J1279" t="s">
        <v>423</v>
      </c>
      <c r="K1279" t="s">
        <v>405</v>
      </c>
      <c r="L1279" t="s">
        <v>25</v>
      </c>
      <c r="M1279">
        <v>32338</v>
      </c>
      <c r="N1279">
        <v>32338</v>
      </c>
      <c r="O1279">
        <v>32338</v>
      </c>
      <c r="P1279">
        <v>32338</v>
      </c>
      <c r="Q1279">
        <v>32338</v>
      </c>
      <c r="R1279">
        <v>32338</v>
      </c>
      <c r="S1279">
        <v>32338</v>
      </c>
      <c r="T1279">
        <v>32338</v>
      </c>
      <c r="U1279">
        <v>32338</v>
      </c>
      <c r="V1279">
        <v>32338</v>
      </c>
      <c r="W1279">
        <v>32338</v>
      </c>
      <c r="X1279">
        <v>32338</v>
      </c>
      <c r="Y1279">
        <v>388056</v>
      </c>
      <c r="Z1279">
        <f t="shared" si="44"/>
        <v>117341.269301304</v>
      </c>
      <c r="AA1279">
        <f t="shared" si="45"/>
        <v>173700.73069869602</v>
      </c>
    </row>
    <row r="1280" spans="1:27" x14ac:dyDescent="0.35">
      <c r="A1280" t="s">
        <v>370</v>
      </c>
      <c r="B1280" t="s">
        <v>371</v>
      </c>
      <c r="C1280">
        <v>501253</v>
      </c>
      <c r="D1280" t="s">
        <v>379</v>
      </c>
      <c r="E1280" t="s">
        <v>7</v>
      </c>
      <c r="F1280" t="s">
        <v>366</v>
      </c>
      <c r="G1280">
        <v>2027</v>
      </c>
      <c r="H1280" t="s">
        <v>22</v>
      </c>
      <c r="I1280" t="s">
        <v>415</v>
      </c>
      <c r="J1280" t="s">
        <v>416</v>
      </c>
      <c r="K1280" t="s">
        <v>417</v>
      </c>
      <c r="L1280" t="s">
        <v>25</v>
      </c>
      <c r="M1280">
        <v>32629</v>
      </c>
      <c r="N1280">
        <v>32629</v>
      </c>
      <c r="O1280">
        <v>32629</v>
      </c>
      <c r="P1280">
        <v>32629</v>
      </c>
      <c r="Q1280">
        <v>32629</v>
      </c>
      <c r="R1280">
        <v>32629</v>
      </c>
      <c r="S1280">
        <v>32629</v>
      </c>
      <c r="T1280">
        <v>32629</v>
      </c>
      <c r="U1280">
        <v>32629</v>
      </c>
      <c r="V1280">
        <v>32629</v>
      </c>
      <c r="W1280">
        <v>32629</v>
      </c>
      <c r="X1280">
        <v>32629</v>
      </c>
      <c r="Y1280">
        <v>391548</v>
      </c>
      <c r="Z1280">
        <f t="shared" si="44"/>
        <v>118397.18832433199</v>
      </c>
      <c r="AA1280">
        <f t="shared" si="45"/>
        <v>175263.811675668</v>
      </c>
    </row>
    <row r="1281" spans="1:27" x14ac:dyDescent="0.35">
      <c r="A1281" t="s">
        <v>370</v>
      </c>
      <c r="B1281" t="s">
        <v>371</v>
      </c>
      <c r="C1281">
        <v>512157</v>
      </c>
      <c r="D1281" t="s">
        <v>382</v>
      </c>
      <c r="E1281" t="s">
        <v>7</v>
      </c>
      <c r="F1281" t="s">
        <v>105</v>
      </c>
      <c r="G1281">
        <v>2025</v>
      </c>
      <c r="H1281" t="s">
        <v>22</v>
      </c>
      <c r="I1281" t="s">
        <v>383</v>
      </c>
      <c r="J1281" t="s">
        <v>384</v>
      </c>
      <c r="K1281" t="s">
        <v>378</v>
      </c>
      <c r="L1281" t="s">
        <v>25</v>
      </c>
      <c r="M1281">
        <v>32913</v>
      </c>
      <c r="N1281">
        <v>32913</v>
      </c>
      <c r="O1281">
        <v>32913</v>
      </c>
      <c r="P1281">
        <v>32913</v>
      </c>
      <c r="Q1281">
        <v>32913</v>
      </c>
      <c r="R1281">
        <v>32913</v>
      </c>
      <c r="S1281">
        <v>32913</v>
      </c>
      <c r="T1281">
        <v>32913</v>
      </c>
      <c r="U1281">
        <v>32913</v>
      </c>
      <c r="V1281">
        <v>32913</v>
      </c>
      <c r="W1281">
        <v>32913</v>
      </c>
      <c r="X1281">
        <v>32913</v>
      </c>
      <c r="Y1281">
        <v>394956</v>
      </c>
      <c r="Z1281">
        <f t="shared" si="44"/>
        <v>0</v>
      </c>
      <c r="AA1281">
        <f t="shared" si="45"/>
        <v>296217</v>
      </c>
    </row>
    <row r="1282" spans="1:27" x14ac:dyDescent="0.35">
      <c r="A1282" t="s">
        <v>370</v>
      </c>
      <c r="B1282" t="s">
        <v>371</v>
      </c>
      <c r="C1282">
        <v>512157</v>
      </c>
      <c r="D1282" t="s">
        <v>382</v>
      </c>
      <c r="E1282" t="s">
        <v>7</v>
      </c>
      <c r="F1282" t="s">
        <v>105</v>
      </c>
      <c r="G1282">
        <v>2026</v>
      </c>
      <c r="H1282" t="s">
        <v>22</v>
      </c>
      <c r="I1282" t="s">
        <v>383</v>
      </c>
      <c r="J1282" t="s">
        <v>384</v>
      </c>
      <c r="K1282" t="s">
        <v>378</v>
      </c>
      <c r="L1282" t="s">
        <v>25</v>
      </c>
      <c r="M1282">
        <v>32913</v>
      </c>
      <c r="N1282">
        <v>32913</v>
      </c>
      <c r="O1282">
        <v>32913</v>
      </c>
      <c r="P1282">
        <v>32913</v>
      </c>
      <c r="Q1282">
        <v>32913</v>
      </c>
      <c r="R1282">
        <v>32913</v>
      </c>
      <c r="S1282">
        <v>32913</v>
      </c>
      <c r="T1282">
        <v>32913</v>
      </c>
      <c r="U1282">
        <v>32913</v>
      </c>
      <c r="V1282">
        <v>32913</v>
      </c>
      <c r="W1282">
        <v>32913</v>
      </c>
      <c r="X1282">
        <v>32913</v>
      </c>
      <c r="Y1282">
        <v>394956</v>
      </c>
      <c r="Z1282">
        <f t="shared" si="44"/>
        <v>0</v>
      </c>
      <c r="AA1282">
        <f t="shared" si="45"/>
        <v>296217</v>
      </c>
    </row>
    <row r="1283" spans="1:27" x14ac:dyDescent="0.35">
      <c r="A1283" t="s">
        <v>370</v>
      </c>
      <c r="B1283" t="s">
        <v>371</v>
      </c>
      <c r="C1283">
        <v>512157</v>
      </c>
      <c r="D1283" t="s">
        <v>382</v>
      </c>
      <c r="E1283" t="s">
        <v>7</v>
      </c>
      <c r="F1283" t="s">
        <v>105</v>
      </c>
      <c r="G1283">
        <v>2027</v>
      </c>
      <c r="H1283" t="s">
        <v>22</v>
      </c>
      <c r="I1283" t="s">
        <v>383</v>
      </c>
      <c r="J1283" t="s">
        <v>384</v>
      </c>
      <c r="K1283" t="s">
        <v>378</v>
      </c>
      <c r="L1283" t="s">
        <v>25</v>
      </c>
      <c r="M1283">
        <v>32913</v>
      </c>
      <c r="N1283">
        <v>32913</v>
      </c>
      <c r="O1283">
        <v>32913</v>
      </c>
      <c r="P1283">
        <v>32913</v>
      </c>
      <c r="Q1283">
        <v>32913</v>
      </c>
      <c r="R1283">
        <v>32913</v>
      </c>
      <c r="S1283">
        <v>32913</v>
      </c>
      <c r="T1283">
        <v>32913</v>
      </c>
      <c r="U1283">
        <v>32913</v>
      </c>
      <c r="V1283">
        <v>32913</v>
      </c>
      <c r="W1283">
        <v>32913</v>
      </c>
      <c r="X1283">
        <v>32913</v>
      </c>
      <c r="Y1283">
        <v>394956</v>
      </c>
      <c r="Z1283">
        <f t="shared" si="44"/>
        <v>0</v>
      </c>
      <c r="AA1283">
        <f t="shared" si="45"/>
        <v>296217</v>
      </c>
    </row>
    <row r="1284" spans="1:27" x14ac:dyDescent="0.35">
      <c r="A1284" t="s">
        <v>370</v>
      </c>
      <c r="B1284" t="s">
        <v>371</v>
      </c>
      <c r="C1284">
        <v>512157</v>
      </c>
      <c r="D1284" t="s">
        <v>382</v>
      </c>
      <c r="E1284" t="s">
        <v>7</v>
      </c>
      <c r="F1284" t="s">
        <v>105</v>
      </c>
      <c r="G1284">
        <v>2028</v>
      </c>
      <c r="H1284" t="s">
        <v>22</v>
      </c>
      <c r="I1284" t="s">
        <v>383</v>
      </c>
      <c r="J1284" t="s">
        <v>384</v>
      </c>
      <c r="K1284" t="s">
        <v>378</v>
      </c>
      <c r="L1284" t="s">
        <v>25</v>
      </c>
      <c r="M1284">
        <v>32913</v>
      </c>
      <c r="N1284">
        <v>32913</v>
      </c>
      <c r="O1284">
        <v>32913</v>
      </c>
      <c r="P1284">
        <v>32913</v>
      </c>
      <c r="Q1284">
        <v>32913</v>
      </c>
      <c r="R1284">
        <v>32913</v>
      </c>
      <c r="S1284">
        <v>32913</v>
      </c>
      <c r="T1284">
        <v>32913</v>
      </c>
      <c r="U1284">
        <v>32913</v>
      </c>
      <c r="V1284">
        <v>32913</v>
      </c>
      <c r="W1284">
        <v>32913</v>
      </c>
      <c r="X1284">
        <v>32913</v>
      </c>
      <c r="Y1284">
        <v>394956</v>
      </c>
      <c r="Z1284">
        <f t="shared" si="44"/>
        <v>0</v>
      </c>
      <c r="AA1284">
        <f t="shared" si="45"/>
        <v>296217</v>
      </c>
    </row>
    <row r="1285" spans="1:27" x14ac:dyDescent="0.35">
      <c r="A1285" t="s">
        <v>370</v>
      </c>
      <c r="B1285" t="s">
        <v>371</v>
      </c>
      <c r="C1285">
        <v>512157</v>
      </c>
      <c r="D1285" t="s">
        <v>382</v>
      </c>
      <c r="E1285" t="s">
        <v>7</v>
      </c>
      <c r="F1285" t="s">
        <v>105</v>
      </c>
      <c r="G1285">
        <v>2029</v>
      </c>
      <c r="H1285" t="s">
        <v>22</v>
      </c>
      <c r="I1285" t="s">
        <v>383</v>
      </c>
      <c r="J1285" t="s">
        <v>384</v>
      </c>
      <c r="K1285" t="s">
        <v>378</v>
      </c>
      <c r="L1285" t="s">
        <v>25</v>
      </c>
      <c r="M1285">
        <v>32913</v>
      </c>
      <c r="N1285">
        <v>32913</v>
      </c>
      <c r="O1285">
        <v>32913</v>
      </c>
      <c r="P1285">
        <v>32913</v>
      </c>
      <c r="Q1285">
        <v>32913</v>
      </c>
      <c r="R1285">
        <v>32913</v>
      </c>
      <c r="S1285">
        <v>32913</v>
      </c>
      <c r="T1285">
        <v>32913</v>
      </c>
      <c r="U1285">
        <v>32913</v>
      </c>
      <c r="V1285">
        <v>32913</v>
      </c>
      <c r="W1285">
        <v>32913</v>
      </c>
      <c r="X1285">
        <v>32913</v>
      </c>
      <c r="Y1285">
        <v>394956</v>
      </c>
      <c r="Z1285">
        <f t="shared" si="44"/>
        <v>0</v>
      </c>
      <c r="AA1285">
        <f t="shared" si="45"/>
        <v>296217</v>
      </c>
    </row>
    <row r="1286" spans="1:27" x14ac:dyDescent="0.35">
      <c r="A1286" t="s">
        <v>370</v>
      </c>
      <c r="B1286" t="s">
        <v>371</v>
      </c>
      <c r="C1286">
        <v>512157</v>
      </c>
      <c r="D1286" t="s">
        <v>382</v>
      </c>
      <c r="E1286" t="s">
        <v>7</v>
      </c>
      <c r="F1286" t="s">
        <v>105</v>
      </c>
      <c r="G1286">
        <v>2030</v>
      </c>
      <c r="H1286" t="s">
        <v>22</v>
      </c>
      <c r="I1286" t="s">
        <v>383</v>
      </c>
      <c r="J1286" t="s">
        <v>384</v>
      </c>
      <c r="K1286" t="s">
        <v>378</v>
      </c>
      <c r="L1286" t="s">
        <v>25</v>
      </c>
      <c r="M1286">
        <v>32913</v>
      </c>
      <c r="N1286">
        <v>32913</v>
      </c>
      <c r="O1286">
        <v>32913</v>
      </c>
      <c r="P1286">
        <v>32913</v>
      </c>
      <c r="Q1286">
        <v>32913</v>
      </c>
      <c r="R1286">
        <v>32913</v>
      </c>
      <c r="S1286">
        <v>32913</v>
      </c>
      <c r="T1286">
        <v>32913</v>
      </c>
      <c r="U1286">
        <v>32913</v>
      </c>
      <c r="V1286">
        <v>32913</v>
      </c>
      <c r="W1286">
        <v>32913</v>
      </c>
      <c r="X1286">
        <v>32913</v>
      </c>
      <c r="Y1286">
        <v>394956</v>
      </c>
      <c r="Z1286">
        <f t="shared" si="44"/>
        <v>0</v>
      </c>
      <c r="AA1286">
        <f t="shared" si="45"/>
        <v>296217</v>
      </c>
    </row>
    <row r="1287" spans="1:27" x14ac:dyDescent="0.35">
      <c r="A1287" t="s">
        <v>370</v>
      </c>
      <c r="B1287" t="s">
        <v>371</v>
      </c>
      <c r="C1287">
        <v>512107</v>
      </c>
      <c r="D1287" t="s">
        <v>372</v>
      </c>
      <c r="E1287" t="s">
        <v>7</v>
      </c>
      <c r="F1287" t="s">
        <v>366</v>
      </c>
      <c r="G1287">
        <v>2026</v>
      </c>
      <c r="H1287" t="s">
        <v>22</v>
      </c>
      <c r="I1287" t="s">
        <v>401</v>
      </c>
      <c r="J1287" t="s">
        <v>402</v>
      </c>
      <c r="K1287" t="s">
        <v>380</v>
      </c>
      <c r="L1287" t="s">
        <v>25</v>
      </c>
      <c r="M1287">
        <v>33016</v>
      </c>
      <c r="N1287">
        <v>33016</v>
      </c>
      <c r="O1287">
        <v>33016</v>
      </c>
      <c r="P1287">
        <v>33016</v>
      </c>
      <c r="Q1287">
        <v>33016</v>
      </c>
      <c r="R1287">
        <v>33016</v>
      </c>
      <c r="S1287">
        <v>33016</v>
      </c>
      <c r="T1287">
        <v>33016</v>
      </c>
      <c r="U1287">
        <v>33016</v>
      </c>
      <c r="V1287">
        <v>33016</v>
      </c>
      <c r="W1287">
        <v>33016</v>
      </c>
      <c r="X1287">
        <v>33016</v>
      </c>
      <c r="Y1287">
        <v>396187</v>
      </c>
      <c r="Z1287">
        <f t="shared" si="44"/>
        <v>119799.939855783</v>
      </c>
      <c r="AA1287">
        <f t="shared" si="45"/>
        <v>177340.31014421702</v>
      </c>
    </row>
    <row r="1288" spans="1:27" x14ac:dyDescent="0.35">
      <c r="A1288" t="s">
        <v>370</v>
      </c>
      <c r="B1288" t="s">
        <v>371</v>
      </c>
      <c r="C1288">
        <v>512107</v>
      </c>
      <c r="D1288" t="s">
        <v>372</v>
      </c>
      <c r="E1288" t="s">
        <v>7</v>
      </c>
      <c r="F1288" t="s">
        <v>366</v>
      </c>
      <c r="G1288">
        <v>2026</v>
      </c>
      <c r="H1288" t="s">
        <v>22</v>
      </c>
      <c r="I1288" t="s">
        <v>418</v>
      </c>
      <c r="J1288" t="s">
        <v>419</v>
      </c>
      <c r="K1288" t="s">
        <v>380</v>
      </c>
      <c r="L1288" t="s">
        <v>25</v>
      </c>
      <c r="M1288">
        <v>33016</v>
      </c>
      <c r="N1288">
        <v>33016</v>
      </c>
      <c r="O1288">
        <v>33016</v>
      </c>
      <c r="P1288">
        <v>33016</v>
      </c>
      <c r="Q1288">
        <v>33016</v>
      </c>
      <c r="R1288">
        <v>33016</v>
      </c>
      <c r="S1288">
        <v>33016</v>
      </c>
      <c r="T1288">
        <v>33016</v>
      </c>
      <c r="U1288">
        <v>33016</v>
      </c>
      <c r="V1288">
        <v>33016</v>
      </c>
      <c r="W1288">
        <v>33016</v>
      </c>
      <c r="X1288">
        <v>33016</v>
      </c>
      <c r="Y1288">
        <v>396187</v>
      </c>
      <c r="Z1288">
        <f t="shared" si="44"/>
        <v>119799.939855783</v>
      </c>
      <c r="AA1288">
        <f t="shared" si="45"/>
        <v>177340.31014421702</v>
      </c>
    </row>
    <row r="1289" spans="1:27" x14ac:dyDescent="0.35">
      <c r="A1289" t="s">
        <v>370</v>
      </c>
      <c r="B1289" t="s">
        <v>371</v>
      </c>
      <c r="C1289">
        <v>512107</v>
      </c>
      <c r="D1289" t="s">
        <v>372</v>
      </c>
      <c r="E1289" t="s">
        <v>7</v>
      </c>
      <c r="F1289" t="s">
        <v>366</v>
      </c>
      <c r="G1289">
        <v>2026</v>
      </c>
      <c r="H1289" t="s">
        <v>22</v>
      </c>
      <c r="I1289" t="s">
        <v>420</v>
      </c>
      <c r="J1289" t="s">
        <v>421</v>
      </c>
      <c r="K1289" t="s">
        <v>380</v>
      </c>
      <c r="L1289" t="s">
        <v>25</v>
      </c>
      <c r="M1289">
        <v>33016</v>
      </c>
      <c r="N1289">
        <v>33016</v>
      </c>
      <c r="O1289">
        <v>33016</v>
      </c>
      <c r="P1289">
        <v>33016</v>
      </c>
      <c r="Q1289">
        <v>33016</v>
      </c>
      <c r="R1289">
        <v>33016</v>
      </c>
      <c r="S1289">
        <v>33016</v>
      </c>
      <c r="T1289">
        <v>33016</v>
      </c>
      <c r="U1289">
        <v>33016</v>
      </c>
      <c r="V1289">
        <v>33016</v>
      </c>
      <c r="W1289">
        <v>33016</v>
      </c>
      <c r="X1289">
        <v>33016</v>
      </c>
      <c r="Y1289">
        <v>396187</v>
      </c>
      <c r="Z1289">
        <f t="shared" si="44"/>
        <v>119799.939855783</v>
      </c>
      <c r="AA1289">
        <f t="shared" si="45"/>
        <v>177340.31014421702</v>
      </c>
    </row>
    <row r="1290" spans="1:27" x14ac:dyDescent="0.35">
      <c r="A1290" t="s">
        <v>370</v>
      </c>
      <c r="B1290" t="s">
        <v>371</v>
      </c>
      <c r="C1290">
        <v>501253</v>
      </c>
      <c r="D1290" t="s">
        <v>379</v>
      </c>
      <c r="E1290" t="s">
        <v>7</v>
      </c>
      <c r="F1290" t="s">
        <v>366</v>
      </c>
      <c r="G1290">
        <v>2023</v>
      </c>
      <c r="H1290" t="s">
        <v>22</v>
      </c>
      <c r="I1290" t="s">
        <v>422</v>
      </c>
      <c r="J1290" t="s">
        <v>423</v>
      </c>
      <c r="K1290" t="s">
        <v>405</v>
      </c>
      <c r="L1290" t="s">
        <v>25</v>
      </c>
      <c r="M1290">
        <v>33373</v>
      </c>
      <c r="N1290">
        <v>33373</v>
      </c>
      <c r="O1290">
        <v>33373</v>
      </c>
      <c r="P1290">
        <v>33373</v>
      </c>
      <c r="Q1290">
        <v>33373</v>
      </c>
      <c r="R1290">
        <v>33373</v>
      </c>
      <c r="S1290">
        <v>33373</v>
      </c>
      <c r="T1290">
        <v>33373</v>
      </c>
      <c r="U1290">
        <v>33373</v>
      </c>
      <c r="V1290">
        <v>33373</v>
      </c>
      <c r="W1290">
        <v>33373</v>
      </c>
      <c r="X1290">
        <v>33373</v>
      </c>
      <c r="Y1290">
        <v>400476</v>
      </c>
      <c r="Z1290">
        <f t="shared" si="44"/>
        <v>121096.857579084</v>
      </c>
      <c r="AA1290">
        <f t="shared" si="45"/>
        <v>179260.142420916</v>
      </c>
    </row>
    <row r="1291" spans="1:27" x14ac:dyDescent="0.35">
      <c r="A1291" t="s">
        <v>370</v>
      </c>
      <c r="B1291" t="s">
        <v>371</v>
      </c>
      <c r="C1291">
        <v>501253</v>
      </c>
      <c r="D1291" t="s">
        <v>379</v>
      </c>
      <c r="E1291" t="s">
        <v>7</v>
      </c>
      <c r="F1291" t="s">
        <v>366</v>
      </c>
      <c r="G1291">
        <v>2028</v>
      </c>
      <c r="H1291" t="s">
        <v>22</v>
      </c>
      <c r="I1291" t="s">
        <v>415</v>
      </c>
      <c r="J1291" t="s">
        <v>416</v>
      </c>
      <c r="K1291" t="s">
        <v>417</v>
      </c>
      <c r="L1291" t="s">
        <v>25</v>
      </c>
      <c r="M1291">
        <v>33607</v>
      </c>
      <c r="N1291">
        <v>33607</v>
      </c>
      <c r="O1291">
        <v>33607</v>
      </c>
      <c r="P1291">
        <v>33607</v>
      </c>
      <c r="Q1291">
        <v>33607</v>
      </c>
      <c r="R1291">
        <v>33607</v>
      </c>
      <c r="S1291">
        <v>33607</v>
      </c>
      <c r="T1291">
        <v>33607</v>
      </c>
      <c r="U1291">
        <v>33607</v>
      </c>
      <c r="V1291">
        <v>33607</v>
      </c>
      <c r="W1291">
        <v>33607</v>
      </c>
      <c r="X1291">
        <v>33607</v>
      </c>
      <c r="Y1291">
        <v>403285</v>
      </c>
      <c r="Z1291">
        <f t="shared" si="44"/>
        <v>121946.249485065</v>
      </c>
      <c r="AA1291">
        <f t="shared" si="45"/>
        <v>180517.500514935</v>
      </c>
    </row>
    <row r="1292" spans="1:27" x14ac:dyDescent="0.35">
      <c r="A1292" t="s">
        <v>370</v>
      </c>
      <c r="B1292" t="s">
        <v>371</v>
      </c>
      <c r="C1292">
        <v>512107</v>
      </c>
      <c r="D1292" t="s">
        <v>372</v>
      </c>
      <c r="E1292" t="s">
        <v>7</v>
      </c>
      <c r="F1292" t="s">
        <v>366</v>
      </c>
      <c r="G1292">
        <v>2027</v>
      </c>
      <c r="H1292" t="s">
        <v>22</v>
      </c>
      <c r="I1292" t="s">
        <v>401</v>
      </c>
      <c r="J1292" t="s">
        <v>402</v>
      </c>
      <c r="K1292" t="s">
        <v>380</v>
      </c>
      <c r="L1292" t="s">
        <v>25</v>
      </c>
      <c r="M1292">
        <v>34006</v>
      </c>
      <c r="N1292">
        <v>34006</v>
      </c>
      <c r="O1292">
        <v>34006</v>
      </c>
      <c r="P1292">
        <v>34006</v>
      </c>
      <c r="Q1292">
        <v>34006</v>
      </c>
      <c r="R1292">
        <v>34006</v>
      </c>
      <c r="S1292">
        <v>34006</v>
      </c>
      <c r="T1292">
        <v>34006</v>
      </c>
      <c r="U1292">
        <v>34006</v>
      </c>
      <c r="V1292">
        <v>34006</v>
      </c>
      <c r="W1292">
        <v>34006</v>
      </c>
      <c r="X1292">
        <v>34006</v>
      </c>
      <c r="Y1292">
        <v>408073</v>
      </c>
      <c r="Z1292">
        <f t="shared" si="44"/>
        <v>123394.05598055699</v>
      </c>
      <c r="AA1292">
        <f t="shared" si="45"/>
        <v>182660.69401944301</v>
      </c>
    </row>
    <row r="1293" spans="1:27" x14ac:dyDescent="0.35">
      <c r="A1293" t="s">
        <v>370</v>
      </c>
      <c r="B1293" t="s">
        <v>371</v>
      </c>
      <c r="C1293">
        <v>512107</v>
      </c>
      <c r="D1293" t="s">
        <v>372</v>
      </c>
      <c r="E1293" t="s">
        <v>7</v>
      </c>
      <c r="F1293" t="s">
        <v>366</v>
      </c>
      <c r="G1293">
        <v>2027</v>
      </c>
      <c r="H1293" t="s">
        <v>22</v>
      </c>
      <c r="I1293" t="s">
        <v>418</v>
      </c>
      <c r="J1293" t="s">
        <v>419</v>
      </c>
      <c r="K1293" t="s">
        <v>380</v>
      </c>
      <c r="L1293" t="s">
        <v>25</v>
      </c>
      <c r="M1293">
        <v>34006</v>
      </c>
      <c r="N1293">
        <v>34006</v>
      </c>
      <c r="O1293">
        <v>34006</v>
      </c>
      <c r="P1293">
        <v>34006</v>
      </c>
      <c r="Q1293">
        <v>34006</v>
      </c>
      <c r="R1293">
        <v>34006</v>
      </c>
      <c r="S1293">
        <v>34006</v>
      </c>
      <c r="T1293">
        <v>34006</v>
      </c>
      <c r="U1293">
        <v>34006</v>
      </c>
      <c r="V1293">
        <v>34006</v>
      </c>
      <c r="W1293">
        <v>34006</v>
      </c>
      <c r="X1293">
        <v>34006</v>
      </c>
      <c r="Y1293">
        <v>408073</v>
      </c>
      <c r="Z1293">
        <f t="shared" si="44"/>
        <v>123394.05598055699</v>
      </c>
      <c r="AA1293">
        <f t="shared" si="45"/>
        <v>182660.69401944301</v>
      </c>
    </row>
    <row r="1294" spans="1:27" x14ac:dyDescent="0.35">
      <c r="A1294" t="s">
        <v>370</v>
      </c>
      <c r="B1294" t="s">
        <v>371</v>
      </c>
      <c r="C1294">
        <v>512107</v>
      </c>
      <c r="D1294" t="s">
        <v>372</v>
      </c>
      <c r="E1294" t="s">
        <v>7</v>
      </c>
      <c r="F1294" t="s">
        <v>366</v>
      </c>
      <c r="G1294">
        <v>2027</v>
      </c>
      <c r="H1294" t="s">
        <v>22</v>
      </c>
      <c r="I1294" t="s">
        <v>420</v>
      </c>
      <c r="J1294" t="s">
        <v>421</v>
      </c>
      <c r="K1294" t="s">
        <v>380</v>
      </c>
      <c r="L1294" t="s">
        <v>25</v>
      </c>
      <c r="M1294">
        <v>34006</v>
      </c>
      <c r="N1294">
        <v>34006</v>
      </c>
      <c r="O1294">
        <v>34006</v>
      </c>
      <c r="P1294">
        <v>34006</v>
      </c>
      <c r="Q1294">
        <v>34006</v>
      </c>
      <c r="R1294">
        <v>34006</v>
      </c>
      <c r="S1294">
        <v>34006</v>
      </c>
      <c r="T1294">
        <v>34006</v>
      </c>
      <c r="U1294">
        <v>34006</v>
      </c>
      <c r="V1294">
        <v>34006</v>
      </c>
      <c r="W1294">
        <v>34006</v>
      </c>
      <c r="X1294">
        <v>34006</v>
      </c>
      <c r="Y1294">
        <v>408073</v>
      </c>
      <c r="Z1294">
        <f t="shared" si="44"/>
        <v>123394.05598055699</v>
      </c>
      <c r="AA1294">
        <f t="shared" si="45"/>
        <v>182660.69401944301</v>
      </c>
    </row>
    <row r="1295" spans="1:27" x14ac:dyDescent="0.35">
      <c r="A1295" t="s">
        <v>370</v>
      </c>
      <c r="B1295" t="s">
        <v>371</v>
      </c>
      <c r="C1295">
        <v>501253</v>
      </c>
      <c r="D1295" t="s">
        <v>379</v>
      </c>
      <c r="E1295" t="s">
        <v>7</v>
      </c>
      <c r="F1295" t="s">
        <v>366</v>
      </c>
      <c r="G1295">
        <v>2024</v>
      </c>
      <c r="H1295" t="s">
        <v>22</v>
      </c>
      <c r="I1295" t="s">
        <v>422</v>
      </c>
      <c r="J1295" t="s">
        <v>423</v>
      </c>
      <c r="K1295" t="s">
        <v>405</v>
      </c>
      <c r="L1295" t="s">
        <v>25</v>
      </c>
      <c r="M1295">
        <v>34441</v>
      </c>
      <c r="N1295">
        <v>34441</v>
      </c>
      <c r="O1295">
        <v>34441</v>
      </c>
      <c r="P1295">
        <v>34441</v>
      </c>
      <c r="Q1295">
        <v>34441</v>
      </c>
      <c r="R1295">
        <v>34441</v>
      </c>
      <c r="S1295">
        <v>34441</v>
      </c>
      <c r="T1295">
        <v>34441</v>
      </c>
      <c r="U1295">
        <v>34441</v>
      </c>
      <c r="V1295">
        <v>34441</v>
      </c>
      <c r="W1295">
        <v>34441</v>
      </c>
      <c r="X1295">
        <v>34441</v>
      </c>
      <c r="Y1295">
        <v>413292</v>
      </c>
      <c r="Z1295">
        <f t="shared" si="44"/>
        <v>124972.18925122799</v>
      </c>
      <c r="AA1295">
        <f t="shared" si="45"/>
        <v>184996.810748772</v>
      </c>
    </row>
    <row r="1296" spans="1:27" x14ac:dyDescent="0.35">
      <c r="A1296" t="s">
        <v>370</v>
      </c>
      <c r="B1296" t="s">
        <v>371</v>
      </c>
      <c r="C1296">
        <v>512107</v>
      </c>
      <c r="D1296" t="s">
        <v>372</v>
      </c>
      <c r="E1296" t="s">
        <v>7</v>
      </c>
      <c r="F1296" t="s">
        <v>366</v>
      </c>
      <c r="G1296">
        <v>2024</v>
      </c>
      <c r="H1296" t="s">
        <v>365</v>
      </c>
      <c r="I1296" t="s">
        <v>418</v>
      </c>
      <c r="J1296" t="s">
        <v>419</v>
      </c>
      <c r="K1296" t="s">
        <v>380</v>
      </c>
      <c r="L1296" t="s">
        <v>25</v>
      </c>
      <c r="M1296">
        <v>34483</v>
      </c>
      <c r="N1296">
        <v>32783</v>
      </c>
      <c r="O1296">
        <v>30789</v>
      </c>
      <c r="P1296">
        <v>32034</v>
      </c>
      <c r="Q1296">
        <v>33272</v>
      </c>
      <c r="R1296">
        <v>27909</v>
      </c>
      <c r="S1296">
        <v>32466</v>
      </c>
      <c r="T1296">
        <v>33655</v>
      </c>
      <c r="U1296">
        <v>30574</v>
      </c>
      <c r="V1296">
        <v>35069</v>
      </c>
      <c r="W1296">
        <v>28216</v>
      </c>
      <c r="X1296">
        <v>26791</v>
      </c>
      <c r="Y1296">
        <v>378041</v>
      </c>
      <c r="Z1296">
        <f t="shared" si="44"/>
        <v>114312.910476669</v>
      </c>
      <c r="AA1296">
        <f t="shared" si="45"/>
        <v>169217.839523331</v>
      </c>
    </row>
    <row r="1297" spans="1:27" x14ac:dyDescent="0.35">
      <c r="A1297" t="s">
        <v>370</v>
      </c>
      <c r="B1297" t="s">
        <v>371</v>
      </c>
      <c r="C1297">
        <v>501253</v>
      </c>
      <c r="D1297" t="s">
        <v>379</v>
      </c>
      <c r="E1297" t="s">
        <v>7</v>
      </c>
      <c r="F1297" t="s">
        <v>366</v>
      </c>
      <c r="G1297">
        <v>2029</v>
      </c>
      <c r="H1297" t="s">
        <v>22</v>
      </c>
      <c r="I1297" t="s">
        <v>415</v>
      </c>
      <c r="J1297" t="s">
        <v>416</v>
      </c>
      <c r="K1297" t="s">
        <v>417</v>
      </c>
      <c r="L1297" t="s">
        <v>25</v>
      </c>
      <c r="M1297">
        <v>34616</v>
      </c>
      <c r="N1297">
        <v>34616</v>
      </c>
      <c r="O1297">
        <v>34616</v>
      </c>
      <c r="P1297">
        <v>34616</v>
      </c>
      <c r="Q1297">
        <v>34616</v>
      </c>
      <c r="R1297">
        <v>34616</v>
      </c>
      <c r="S1297">
        <v>34616</v>
      </c>
      <c r="T1297">
        <v>34616</v>
      </c>
      <c r="U1297">
        <v>34616</v>
      </c>
      <c r="V1297">
        <v>34616</v>
      </c>
      <c r="W1297">
        <v>34616</v>
      </c>
      <c r="X1297">
        <v>34616</v>
      </c>
      <c r="Y1297">
        <v>415391</v>
      </c>
      <c r="Z1297">
        <f t="shared" si="44"/>
        <v>125606.88971781899</v>
      </c>
      <c r="AA1297">
        <f t="shared" si="45"/>
        <v>185936.36028218101</v>
      </c>
    </row>
    <row r="1298" spans="1:27" x14ac:dyDescent="0.35">
      <c r="A1298" t="s">
        <v>370</v>
      </c>
      <c r="B1298" t="s">
        <v>371</v>
      </c>
      <c r="C1298">
        <v>512107</v>
      </c>
      <c r="D1298" t="s">
        <v>372</v>
      </c>
      <c r="E1298" t="s">
        <v>7</v>
      </c>
      <c r="F1298" t="s">
        <v>366</v>
      </c>
      <c r="G1298">
        <v>2028</v>
      </c>
      <c r="H1298" t="s">
        <v>22</v>
      </c>
      <c r="I1298" t="s">
        <v>401</v>
      </c>
      <c r="J1298" t="s">
        <v>402</v>
      </c>
      <c r="K1298" t="s">
        <v>380</v>
      </c>
      <c r="L1298" t="s">
        <v>25</v>
      </c>
      <c r="M1298">
        <v>35025</v>
      </c>
      <c r="N1298">
        <v>35025</v>
      </c>
      <c r="O1298">
        <v>35025</v>
      </c>
      <c r="P1298">
        <v>35025</v>
      </c>
      <c r="Q1298">
        <v>35025</v>
      </c>
      <c r="R1298">
        <v>35025</v>
      </c>
      <c r="S1298">
        <v>35025</v>
      </c>
      <c r="T1298">
        <v>35025</v>
      </c>
      <c r="U1298">
        <v>35025</v>
      </c>
      <c r="V1298">
        <v>35025</v>
      </c>
      <c r="W1298">
        <v>35025</v>
      </c>
      <c r="X1298">
        <v>35025</v>
      </c>
      <c r="Y1298">
        <v>420305</v>
      </c>
      <c r="Z1298">
        <f t="shared" si="44"/>
        <v>127092.796384245</v>
      </c>
      <c r="AA1298">
        <f t="shared" si="45"/>
        <v>188135.95361575502</v>
      </c>
    </row>
    <row r="1299" spans="1:27" x14ac:dyDescent="0.35">
      <c r="A1299" t="s">
        <v>370</v>
      </c>
      <c r="B1299" t="s">
        <v>371</v>
      </c>
      <c r="C1299">
        <v>512107</v>
      </c>
      <c r="D1299" t="s">
        <v>372</v>
      </c>
      <c r="E1299" t="s">
        <v>7</v>
      </c>
      <c r="F1299" t="s">
        <v>366</v>
      </c>
      <c r="G1299">
        <v>2028</v>
      </c>
      <c r="H1299" t="s">
        <v>22</v>
      </c>
      <c r="I1299" t="s">
        <v>418</v>
      </c>
      <c r="J1299" t="s">
        <v>419</v>
      </c>
      <c r="K1299" t="s">
        <v>380</v>
      </c>
      <c r="L1299" t="s">
        <v>25</v>
      </c>
      <c r="M1299">
        <v>35025</v>
      </c>
      <c r="N1299">
        <v>35025</v>
      </c>
      <c r="O1299">
        <v>35025</v>
      </c>
      <c r="P1299">
        <v>35025</v>
      </c>
      <c r="Q1299">
        <v>35025</v>
      </c>
      <c r="R1299">
        <v>35025</v>
      </c>
      <c r="S1299">
        <v>35025</v>
      </c>
      <c r="T1299">
        <v>35025</v>
      </c>
      <c r="U1299">
        <v>35025</v>
      </c>
      <c r="V1299">
        <v>35025</v>
      </c>
      <c r="W1299">
        <v>35025</v>
      </c>
      <c r="X1299">
        <v>35025</v>
      </c>
      <c r="Y1299">
        <v>420305</v>
      </c>
      <c r="Z1299">
        <f t="shared" si="44"/>
        <v>127092.796384245</v>
      </c>
      <c r="AA1299">
        <f t="shared" si="45"/>
        <v>188135.95361575502</v>
      </c>
    </row>
    <row r="1300" spans="1:27" x14ac:dyDescent="0.35">
      <c r="A1300" t="s">
        <v>370</v>
      </c>
      <c r="B1300" t="s">
        <v>371</v>
      </c>
      <c r="C1300">
        <v>512107</v>
      </c>
      <c r="D1300" t="s">
        <v>372</v>
      </c>
      <c r="E1300" t="s">
        <v>7</v>
      </c>
      <c r="F1300" t="s">
        <v>366</v>
      </c>
      <c r="G1300">
        <v>2028</v>
      </c>
      <c r="H1300" t="s">
        <v>22</v>
      </c>
      <c r="I1300" t="s">
        <v>420</v>
      </c>
      <c r="J1300" t="s">
        <v>421</v>
      </c>
      <c r="K1300" t="s">
        <v>380</v>
      </c>
      <c r="L1300" t="s">
        <v>25</v>
      </c>
      <c r="M1300">
        <v>35025</v>
      </c>
      <c r="N1300">
        <v>35025</v>
      </c>
      <c r="O1300">
        <v>35025</v>
      </c>
      <c r="P1300">
        <v>35025</v>
      </c>
      <c r="Q1300">
        <v>35025</v>
      </c>
      <c r="R1300">
        <v>35025</v>
      </c>
      <c r="S1300">
        <v>35025</v>
      </c>
      <c r="T1300">
        <v>35025</v>
      </c>
      <c r="U1300">
        <v>35025</v>
      </c>
      <c r="V1300">
        <v>35025</v>
      </c>
      <c r="W1300">
        <v>35025</v>
      </c>
      <c r="X1300">
        <v>35025</v>
      </c>
      <c r="Y1300">
        <v>420305</v>
      </c>
      <c r="Z1300">
        <f t="shared" si="44"/>
        <v>127092.796384245</v>
      </c>
      <c r="AA1300">
        <f t="shared" si="45"/>
        <v>188135.95361575502</v>
      </c>
    </row>
    <row r="1301" spans="1:27" x14ac:dyDescent="0.35">
      <c r="A1301" t="s">
        <v>370</v>
      </c>
      <c r="B1301" t="s">
        <v>371</v>
      </c>
      <c r="C1301">
        <v>512107</v>
      </c>
      <c r="D1301" t="s">
        <v>372</v>
      </c>
      <c r="E1301" t="s">
        <v>7</v>
      </c>
      <c r="F1301" t="s">
        <v>366</v>
      </c>
      <c r="G1301">
        <v>2025</v>
      </c>
      <c r="H1301" t="s">
        <v>365</v>
      </c>
      <c r="I1301" t="s">
        <v>418</v>
      </c>
      <c r="J1301" t="s">
        <v>419</v>
      </c>
      <c r="K1301" t="s">
        <v>380</v>
      </c>
      <c r="L1301" t="s">
        <v>25</v>
      </c>
      <c r="M1301">
        <v>35329</v>
      </c>
      <c r="N1301">
        <v>31770</v>
      </c>
      <c r="O1301">
        <v>31527</v>
      </c>
      <c r="P1301">
        <v>32780</v>
      </c>
      <c r="Q1301">
        <v>32213</v>
      </c>
      <c r="R1301">
        <v>30335</v>
      </c>
      <c r="S1301">
        <v>33170</v>
      </c>
      <c r="T1301">
        <v>34441</v>
      </c>
      <c r="U1301">
        <v>33099</v>
      </c>
      <c r="V1301">
        <v>35880</v>
      </c>
      <c r="W1301">
        <v>27023</v>
      </c>
      <c r="X1301">
        <v>29093</v>
      </c>
      <c r="Y1301">
        <v>386659</v>
      </c>
      <c r="Z1301">
        <f t="shared" si="44"/>
        <v>116918.84121563099</v>
      </c>
      <c r="AA1301">
        <f t="shared" si="45"/>
        <v>173075.40878436901</v>
      </c>
    </row>
    <row r="1302" spans="1:27" x14ac:dyDescent="0.35">
      <c r="A1302" t="s">
        <v>370</v>
      </c>
      <c r="B1302" t="s">
        <v>371</v>
      </c>
      <c r="C1302">
        <v>501253</v>
      </c>
      <c r="D1302" t="s">
        <v>379</v>
      </c>
      <c r="E1302" t="s">
        <v>7</v>
      </c>
      <c r="F1302" t="s">
        <v>366</v>
      </c>
      <c r="G1302">
        <v>2025</v>
      </c>
      <c r="H1302" t="s">
        <v>22</v>
      </c>
      <c r="I1302" t="s">
        <v>422</v>
      </c>
      <c r="J1302" t="s">
        <v>423</v>
      </c>
      <c r="K1302" t="s">
        <v>405</v>
      </c>
      <c r="L1302" t="s">
        <v>25</v>
      </c>
      <c r="M1302">
        <v>35543</v>
      </c>
      <c r="N1302">
        <v>35543</v>
      </c>
      <c r="O1302">
        <v>35543</v>
      </c>
      <c r="P1302">
        <v>35543</v>
      </c>
      <c r="Q1302">
        <v>35543</v>
      </c>
      <c r="R1302">
        <v>35543</v>
      </c>
      <c r="S1302">
        <v>35543</v>
      </c>
      <c r="T1302">
        <v>35543</v>
      </c>
      <c r="U1302">
        <v>35543</v>
      </c>
      <c r="V1302">
        <v>35543</v>
      </c>
      <c r="W1302">
        <v>35543</v>
      </c>
      <c r="X1302">
        <v>35543</v>
      </c>
      <c r="Y1302">
        <v>426516</v>
      </c>
      <c r="Z1302">
        <f t="shared" si="44"/>
        <v>128970.89290544399</v>
      </c>
      <c r="AA1302">
        <f t="shared" si="45"/>
        <v>190916.10709455601</v>
      </c>
    </row>
    <row r="1303" spans="1:27" x14ac:dyDescent="0.35">
      <c r="A1303" t="s">
        <v>370</v>
      </c>
      <c r="B1303" t="s">
        <v>371</v>
      </c>
      <c r="C1303">
        <v>501253</v>
      </c>
      <c r="D1303" t="s">
        <v>379</v>
      </c>
      <c r="E1303" t="s">
        <v>7</v>
      </c>
      <c r="F1303" t="s">
        <v>366</v>
      </c>
      <c r="G1303">
        <v>2030</v>
      </c>
      <c r="H1303" t="s">
        <v>22</v>
      </c>
      <c r="I1303" t="s">
        <v>415</v>
      </c>
      <c r="J1303" t="s">
        <v>416</v>
      </c>
      <c r="K1303" t="s">
        <v>417</v>
      </c>
      <c r="L1303" t="s">
        <v>25</v>
      </c>
      <c r="M1303">
        <v>35655</v>
      </c>
      <c r="N1303">
        <v>35655</v>
      </c>
      <c r="O1303">
        <v>35655</v>
      </c>
      <c r="P1303">
        <v>35655</v>
      </c>
      <c r="Q1303">
        <v>35655</v>
      </c>
      <c r="R1303">
        <v>35655</v>
      </c>
      <c r="S1303">
        <v>35655</v>
      </c>
      <c r="T1303">
        <v>35655</v>
      </c>
      <c r="U1303">
        <v>35655</v>
      </c>
      <c r="V1303">
        <v>35655</v>
      </c>
      <c r="W1303">
        <v>35655</v>
      </c>
      <c r="X1303">
        <v>35655</v>
      </c>
      <c r="Y1303">
        <v>427865</v>
      </c>
      <c r="Z1303">
        <f t="shared" si="44"/>
        <v>129378.80664028499</v>
      </c>
      <c r="AA1303">
        <f t="shared" si="45"/>
        <v>191519.94335971499</v>
      </c>
    </row>
    <row r="1304" spans="1:27" x14ac:dyDescent="0.35">
      <c r="A1304" t="s">
        <v>370</v>
      </c>
      <c r="B1304" t="s">
        <v>371</v>
      </c>
      <c r="C1304">
        <v>512107</v>
      </c>
      <c r="D1304" t="s">
        <v>372</v>
      </c>
      <c r="E1304" t="s">
        <v>7</v>
      </c>
      <c r="F1304" t="s">
        <v>366</v>
      </c>
      <c r="G1304">
        <v>2029</v>
      </c>
      <c r="H1304" t="s">
        <v>22</v>
      </c>
      <c r="I1304" t="s">
        <v>401</v>
      </c>
      <c r="J1304" t="s">
        <v>402</v>
      </c>
      <c r="K1304" t="s">
        <v>380</v>
      </c>
      <c r="L1304" t="s">
        <v>25</v>
      </c>
      <c r="M1304">
        <v>36077</v>
      </c>
      <c r="N1304">
        <v>36077</v>
      </c>
      <c r="O1304">
        <v>36077</v>
      </c>
      <c r="P1304">
        <v>36077</v>
      </c>
      <c r="Q1304">
        <v>36077</v>
      </c>
      <c r="R1304">
        <v>36077</v>
      </c>
      <c r="S1304">
        <v>36077</v>
      </c>
      <c r="T1304">
        <v>36077</v>
      </c>
      <c r="U1304">
        <v>36077</v>
      </c>
      <c r="V1304">
        <v>36077</v>
      </c>
      <c r="W1304">
        <v>36077</v>
      </c>
      <c r="X1304">
        <v>36077</v>
      </c>
      <c r="Y1304">
        <v>432921</v>
      </c>
      <c r="Z1304">
        <f t="shared" si="44"/>
        <v>130907.651594589</v>
      </c>
      <c r="AA1304">
        <f t="shared" si="45"/>
        <v>193783.098405411</v>
      </c>
    </row>
    <row r="1305" spans="1:27" x14ac:dyDescent="0.35">
      <c r="A1305" t="s">
        <v>370</v>
      </c>
      <c r="B1305" t="s">
        <v>371</v>
      </c>
      <c r="C1305">
        <v>512107</v>
      </c>
      <c r="D1305" t="s">
        <v>372</v>
      </c>
      <c r="E1305" t="s">
        <v>7</v>
      </c>
      <c r="F1305" t="s">
        <v>366</v>
      </c>
      <c r="G1305">
        <v>2029</v>
      </c>
      <c r="H1305" t="s">
        <v>22</v>
      </c>
      <c r="I1305" t="s">
        <v>418</v>
      </c>
      <c r="J1305" t="s">
        <v>419</v>
      </c>
      <c r="K1305" t="s">
        <v>380</v>
      </c>
      <c r="L1305" t="s">
        <v>25</v>
      </c>
      <c r="M1305">
        <v>36077</v>
      </c>
      <c r="N1305">
        <v>36077</v>
      </c>
      <c r="O1305">
        <v>36077</v>
      </c>
      <c r="P1305">
        <v>36077</v>
      </c>
      <c r="Q1305">
        <v>36077</v>
      </c>
      <c r="R1305">
        <v>36077</v>
      </c>
      <c r="S1305">
        <v>36077</v>
      </c>
      <c r="T1305">
        <v>36077</v>
      </c>
      <c r="U1305">
        <v>36077</v>
      </c>
      <c r="V1305">
        <v>36077</v>
      </c>
      <c r="W1305">
        <v>36077</v>
      </c>
      <c r="X1305">
        <v>36077</v>
      </c>
      <c r="Y1305">
        <v>432921</v>
      </c>
      <c r="Z1305">
        <f t="shared" si="44"/>
        <v>130907.651594589</v>
      </c>
      <c r="AA1305">
        <f t="shared" si="45"/>
        <v>193783.098405411</v>
      </c>
    </row>
    <row r="1306" spans="1:27" x14ac:dyDescent="0.35">
      <c r="A1306" t="s">
        <v>370</v>
      </c>
      <c r="B1306" t="s">
        <v>371</v>
      </c>
      <c r="C1306">
        <v>512107</v>
      </c>
      <c r="D1306" t="s">
        <v>372</v>
      </c>
      <c r="E1306" t="s">
        <v>7</v>
      </c>
      <c r="F1306" t="s">
        <v>366</v>
      </c>
      <c r="G1306">
        <v>2029</v>
      </c>
      <c r="H1306" t="s">
        <v>22</v>
      </c>
      <c r="I1306" t="s">
        <v>420</v>
      </c>
      <c r="J1306" t="s">
        <v>421</v>
      </c>
      <c r="K1306" t="s">
        <v>380</v>
      </c>
      <c r="L1306" t="s">
        <v>25</v>
      </c>
      <c r="M1306">
        <v>36077</v>
      </c>
      <c r="N1306">
        <v>36077</v>
      </c>
      <c r="O1306">
        <v>36077</v>
      </c>
      <c r="P1306">
        <v>36077</v>
      </c>
      <c r="Q1306">
        <v>36077</v>
      </c>
      <c r="R1306">
        <v>36077</v>
      </c>
      <c r="S1306">
        <v>36077</v>
      </c>
      <c r="T1306">
        <v>36077</v>
      </c>
      <c r="U1306">
        <v>36077</v>
      </c>
      <c r="V1306">
        <v>36077</v>
      </c>
      <c r="W1306">
        <v>36077</v>
      </c>
      <c r="X1306">
        <v>36077</v>
      </c>
      <c r="Y1306">
        <v>432921</v>
      </c>
      <c r="Z1306">
        <f t="shared" si="44"/>
        <v>130907.651594589</v>
      </c>
      <c r="AA1306">
        <f t="shared" si="45"/>
        <v>193783.098405411</v>
      </c>
    </row>
    <row r="1307" spans="1:27" x14ac:dyDescent="0.35">
      <c r="A1307" t="s">
        <v>370</v>
      </c>
      <c r="B1307" t="s">
        <v>371</v>
      </c>
      <c r="C1307">
        <v>512107</v>
      </c>
      <c r="D1307" t="s">
        <v>372</v>
      </c>
      <c r="E1307" t="s">
        <v>7</v>
      </c>
      <c r="F1307" t="s">
        <v>366</v>
      </c>
      <c r="G1307">
        <v>2026</v>
      </c>
      <c r="H1307" t="s">
        <v>365</v>
      </c>
      <c r="I1307" t="s">
        <v>418</v>
      </c>
      <c r="J1307" t="s">
        <v>419</v>
      </c>
      <c r="K1307" t="s">
        <v>380</v>
      </c>
      <c r="L1307" t="s">
        <v>25</v>
      </c>
      <c r="M1307">
        <v>36389</v>
      </c>
      <c r="N1307">
        <v>32723</v>
      </c>
      <c r="O1307">
        <v>32473</v>
      </c>
      <c r="P1307">
        <v>33763</v>
      </c>
      <c r="Q1307">
        <v>33179</v>
      </c>
      <c r="R1307">
        <v>31245</v>
      </c>
      <c r="S1307">
        <v>34165</v>
      </c>
      <c r="T1307">
        <v>35474</v>
      </c>
      <c r="U1307">
        <v>34092</v>
      </c>
      <c r="V1307">
        <v>36956</v>
      </c>
      <c r="W1307">
        <v>27833</v>
      </c>
      <c r="X1307">
        <v>29966</v>
      </c>
      <c r="Y1307">
        <v>398258</v>
      </c>
      <c r="Z1307">
        <f t="shared" si="44"/>
        <v>120426.173617722</v>
      </c>
      <c r="AA1307">
        <f t="shared" si="45"/>
        <v>178267.326382278</v>
      </c>
    </row>
    <row r="1308" spans="1:27" x14ac:dyDescent="0.35">
      <c r="A1308" t="s">
        <v>370</v>
      </c>
      <c r="B1308" t="s">
        <v>371</v>
      </c>
      <c r="C1308">
        <v>501253</v>
      </c>
      <c r="D1308" t="s">
        <v>379</v>
      </c>
      <c r="E1308" t="s">
        <v>7</v>
      </c>
      <c r="F1308" t="s">
        <v>366</v>
      </c>
      <c r="G1308">
        <v>2026</v>
      </c>
      <c r="H1308" t="s">
        <v>22</v>
      </c>
      <c r="I1308" t="s">
        <v>422</v>
      </c>
      <c r="J1308" t="s">
        <v>423</v>
      </c>
      <c r="K1308" t="s">
        <v>405</v>
      </c>
      <c r="L1308" t="s">
        <v>25</v>
      </c>
      <c r="M1308">
        <v>36609</v>
      </c>
      <c r="N1308">
        <v>36609</v>
      </c>
      <c r="O1308">
        <v>36609</v>
      </c>
      <c r="P1308">
        <v>36609</v>
      </c>
      <c r="Q1308">
        <v>36609</v>
      </c>
      <c r="R1308">
        <v>36609</v>
      </c>
      <c r="S1308">
        <v>36609</v>
      </c>
      <c r="T1308">
        <v>36609</v>
      </c>
      <c r="U1308">
        <v>36609</v>
      </c>
      <c r="V1308">
        <v>36609</v>
      </c>
      <c r="W1308">
        <v>36609</v>
      </c>
      <c r="X1308">
        <v>36609</v>
      </c>
      <c r="Y1308">
        <v>439311</v>
      </c>
      <c r="Z1308">
        <f t="shared" si="44"/>
        <v>132839.87454909898</v>
      </c>
      <c r="AA1308">
        <f t="shared" si="45"/>
        <v>196643.37545090102</v>
      </c>
    </row>
    <row r="1309" spans="1:27" x14ac:dyDescent="0.35">
      <c r="A1309" t="s">
        <v>370</v>
      </c>
      <c r="B1309" t="s">
        <v>371</v>
      </c>
      <c r="C1309">
        <v>512107</v>
      </c>
      <c r="D1309" t="s">
        <v>372</v>
      </c>
      <c r="E1309" t="s">
        <v>7</v>
      </c>
      <c r="F1309" t="s">
        <v>21</v>
      </c>
      <c r="G1309">
        <v>2021</v>
      </c>
      <c r="H1309" t="s">
        <v>22</v>
      </c>
      <c r="I1309" t="s">
        <v>373</v>
      </c>
      <c r="J1309" t="s">
        <v>374</v>
      </c>
      <c r="K1309" t="s">
        <v>375</v>
      </c>
      <c r="L1309" t="s">
        <v>25</v>
      </c>
      <c r="M1309">
        <v>36724</v>
      </c>
      <c r="N1309">
        <v>36724</v>
      </c>
      <c r="O1309">
        <v>36724</v>
      </c>
      <c r="P1309">
        <v>36724</v>
      </c>
      <c r="Q1309">
        <v>36724</v>
      </c>
      <c r="R1309">
        <v>36724</v>
      </c>
      <c r="S1309">
        <v>66590</v>
      </c>
      <c r="T1309">
        <v>66590</v>
      </c>
      <c r="U1309">
        <v>66590</v>
      </c>
      <c r="V1309">
        <v>66590</v>
      </c>
      <c r="W1309">
        <v>66590</v>
      </c>
      <c r="X1309">
        <v>66590</v>
      </c>
      <c r="Y1309">
        <v>619882</v>
      </c>
      <c r="Z1309">
        <f t="shared" si="44"/>
        <v>464911.5</v>
      </c>
      <c r="AA1309">
        <f t="shared" si="45"/>
        <v>0</v>
      </c>
    </row>
    <row r="1310" spans="1:27" x14ac:dyDescent="0.35">
      <c r="A1310" t="s">
        <v>370</v>
      </c>
      <c r="B1310" t="s">
        <v>371</v>
      </c>
      <c r="C1310">
        <v>512107</v>
      </c>
      <c r="D1310" t="s">
        <v>372</v>
      </c>
      <c r="E1310" t="s">
        <v>7</v>
      </c>
      <c r="F1310" t="s">
        <v>366</v>
      </c>
      <c r="G1310">
        <v>2030</v>
      </c>
      <c r="H1310" t="s">
        <v>22</v>
      </c>
      <c r="I1310" t="s">
        <v>401</v>
      </c>
      <c r="J1310" t="s">
        <v>402</v>
      </c>
      <c r="K1310" t="s">
        <v>380</v>
      </c>
      <c r="L1310" t="s">
        <v>25</v>
      </c>
      <c r="M1310">
        <v>37160</v>
      </c>
      <c r="N1310">
        <v>37160</v>
      </c>
      <c r="O1310">
        <v>37160</v>
      </c>
      <c r="P1310">
        <v>37160</v>
      </c>
      <c r="Q1310">
        <v>37160</v>
      </c>
      <c r="R1310">
        <v>37160</v>
      </c>
      <c r="S1310">
        <v>37160</v>
      </c>
      <c r="T1310">
        <v>37160</v>
      </c>
      <c r="U1310">
        <v>37160</v>
      </c>
      <c r="V1310">
        <v>37160</v>
      </c>
      <c r="W1310">
        <v>37160</v>
      </c>
      <c r="X1310">
        <v>37160</v>
      </c>
      <c r="Y1310">
        <v>445922</v>
      </c>
      <c r="Z1310">
        <f t="shared" si="44"/>
        <v>134838.923993898</v>
      </c>
      <c r="AA1310">
        <f t="shared" si="45"/>
        <v>199602.576006102</v>
      </c>
    </row>
    <row r="1311" spans="1:27" x14ac:dyDescent="0.35">
      <c r="A1311" t="s">
        <v>370</v>
      </c>
      <c r="B1311" t="s">
        <v>371</v>
      </c>
      <c r="C1311">
        <v>512107</v>
      </c>
      <c r="D1311" t="s">
        <v>372</v>
      </c>
      <c r="E1311" t="s">
        <v>7</v>
      </c>
      <c r="F1311" t="s">
        <v>366</v>
      </c>
      <c r="G1311">
        <v>2030</v>
      </c>
      <c r="H1311" t="s">
        <v>22</v>
      </c>
      <c r="I1311" t="s">
        <v>418</v>
      </c>
      <c r="J1311" t="s">
        <v>419</v>
      </c>
      <c r="K1311" t="s">
        <v>380</v>
      </c>
      <c r="L1311" t="s">
        <v>25</v>
      </c>
      <c r="M1311">
        <v>37160</v>
      </c>
      <c r="N1311">
        <v>37160</v>
      </c>
      <c r="O1311">
        <v>37160</v>
      </c>
      <c r="P1311">
        <v>37160</v>
      </c>
      <c r="Q1311">
        <v>37160</v>
      </c>
      <c r="R1311">
        <v>37160</v>
      </c>
      <c r="S1311">
        <v>37160</v>
      </c>
      <c r="T1311">
        <v>37160</v>
      </c>
      <c r="U1311">
        <v>37160</v>
      </c>
      <c r="V1311">
        <v>37160</v>
      </c>
      <c r="W1311">
        <v>37160</v>
      </c>
      <c r="X1311">
        <v>37160</v>
      </c>
      <c r="Y1311">
        <v>445922</v>
      </c>
      <c r="Z1311">
        <f t="shared" si="44"/>
        <v>134838.923993898</v>
      </c>
      <c r="AA1311">
        <f t="shared" si="45"/>
        <v>199602.576006102</v>
      </c>
    </row>
    <row r="1312" spans="1:27" x14ac:dyDescent="0.35">
      <c r="A1312" t="s">
        <v>370</v>
      </c>
      <c r="B1312" t="s">
        <v>371</v>
      </c>
      <c r="C1312">
        <v>512107</v>
      </c>
      <c r="D1312" t="s">
        <v>372</v>
      </c>
      <c r="E1312" t="s">
        <v>7</v>
      </c>
      <c r="F1312" t="s">
        <v>366</v>
      </c>
      <c r="G1312">
        <v>2030</v>
      </c>
      <c r="H1312" t="s">
        <v>22</v>
      </c>
      <c r="I1312" t="s">
        <v>420</v>
      </c>
      <c r="J1312" t="s">
        <v>421</v>
      </c>
      <c r="K1312" t="s">
        <v>380</v>
      </c>
      <c r="L1312" t="s">
        <v>25</v>
      </c>
      <c r="M1312">
        <v>37160</v>
      </c>
      <c r="N1312">
        <v>37160</v>
      </c>
      <c r="O1312">
        <v>37160</v>
      </c>
      <c r="P1312">
        <v>37160</v>
      </c>
      <c r="Q1312">
        <v>37160</v>
      </c>
      <c r="R1312">
        <v>37160</v>
      </c>
      <c r="S1312">
        <v>37160</v>
      </c>
      <c r="T1312">
        <v>37160</v>
      </c>
      <c r="U1312">
        <v>37160</v>
      </c>
      <c r="V1312">
        <v>37160</v>
      </c>
      <c r="W1312">
        <v>37160</v>
      </c>
      <c r="X1312">
        <v>37160</v>
      </c>
      <c r="Y1312">
        <v>445922</v>
      </c>
      <c r="Z1312">
        <f t="shared" si="44"/>
        <v>134838.923993898</v>
      </c>
      <c r="AA1312">
        <f t="shared" si="45"/>
        <v>199602.576006102</v>
      </c>
    </row>
    <row r="1313" spans="1:27" x14ac:dyDescent="0.35">
      <c r="A1313" t="s">
        <v>370</v>
      </c>
      <c r="B1313" t="s">
        <v>371</v>
      </c>
      <c r="C1313">
        <v>512107</v>
      </c>
      <c r="D1313" t="s">
        <v>372</v>
      </c>
      <c r="E1313" t="s">
        <v>7</v>
      </c>
      <c r="F1313" t="s">
        <v>366</v>
      </c>
      <c r="G1313">
        <v>2027</v>
      </c>
      <c r="H1313" t="s">
        <v>365</v>
      </c>
      <c r="I1313" t="s">
        <v>418</v>
      </c>
      <c r="J1313" t="s">
        <v>419</v>
      </c>
      <c r="K1313" t="s">
        <v>380</v>
      </c>
      <c r="L1313" t="s">
        <v>25</v>
      </c>
      <c r="M1313">
        <v>37481</v>
      </c>
      <c r="N1313">
        <v>33705</v>
      </c>
      <c r="O1313">
        <v>33447</v>
      </c>
      <c r="P1313">
        <v>34776</v>
      </c>
      <c r="Q1313">
        <v>34174</v>
      </c>
      <c r="R1313">
        <v>32182</v>
      </c>
      <c r="S1313">
        <v>35190</v>
      </c>
      <c r="T1313">
        <v>36538</v>
      </c>
      <c r="U1313">
        <v>35115</v>
      </c>
      <c r="V1313">
        <v>38065</v>
      </c>
      <c r="W1313">
        <v>28668</v>
      </c>
      <c r="X1313">
        <v>30865</v>
      </c>
      <c r="Y1313">
        <v>410206</v>
      </c>
      <c r="Z1313">
        <f t="shared" si="44"/>
        <v>124039.037445654</v>
      </c>
      <c r="AA1313">
        <f t="shared" si="45"/>
        <v>183615.46255434601</v>
      </c>
    </row>
    <row r="1314" spans="1:27" x14ac:dyDescent="0.35">
      <c r="A1314" t="s">
        <v>370</v>
      </c>
      <c r="B1314" t="s">
        <v>371</v>
      </c>
      <c r="C1314">
        <v>501253</v>
      </c>
      <c r="D1314" t="s">
        <v>379</v>
      </c>
      <c r="E1314" t="s">
        <v>7</v>
      </c>
      <c r="F1314" t="s">
        <v>366</v>
      </c>
      <c r="G1314">
        <v>2027</v>
      </c>
      <c r="H1314" t="s">
        <v>22</v>
      </c>
      <c r="I1314" t="s">
        <v>422</v>
      </c>
      <c r="J1314" t="s">
        <v>423</v>
      </c>
      <c r="K1314" t="s">
        <v>405</v>
      </c>
      <c r="L1314" t="s">
        <v>25</v>
      </c>
      <c r="M1314">
        <v>37708</v>
      </c>
      <c r="N1314">
        <v>37708</v>
      </c>
      <c r="O1314">
        <v>37708</v>
      </c>
      <c r="P1314">
        <v>37708</v>
      </c>
      <c r="Q1314">
        <v>37708</v>
      </c>
      <c r="R1314">
        <v>37708</v>
      </c>
      <c r="S1314">
        <v>37708</v>
      </c>
      <c r="T1314">
        <v>37708</v>
      </c>
      <c r="U1314">
        <v>37708</v>
      </c>
      <c r="V1314">
        <v>37708</v>
      </c>
      <c r="W1314">
        <v>37708</v>
      </c>
      <c r="X1314">
        <v>37708</v>
      </c>
      <c r="Y1314">
        <v>452491</v>
      </c>
      <c r="Z1314">
        <f t="shared" si="44"/>
        <v>136825.27338171899</v>
      </c>
      <c r="AA1314">
        <f t="shared" si="45"/>
        <v>202542.97661828101</v>
      </c>
    </row>
    <row r="1315" spans="1:27" x14ac:dyDescent="0.35">
      <c r="A1315" t="s">
        <v>370</v>
      </c>
      <c r="B1315" t="s">
        <v>371</v>
      </c>
      <c r="C1315">
        <v>512107</v>
      </c>
      <c r="D1315" t="s">
        <v>372</v>
      </c>
      <c r="E1315" t="s">
        <v>7</v>
      </c>
      <c r="F1315" t="s">
        <v>366</v>
      </c>
      <c r="G1315">
        <v>2028</v>
      </c>
      <c r="H1315" t="s">
        <v>365</v>
      </c>
      <c r="I1315" t="s">
        <v>418</v>
      </c>
      <c r="J1315" t="s">
        <v>419</v>
      </c>
      <c r="K1315" t="s">
        <v>380</v>
      </c>
      <c r="L1315" t="s">
        <v>25</v>
      </c>
      <c r="M1315">
        <v>38604</v>
      </c>
      <c r="N1315">
        <v>34715</v>
      </c>
      <c r="O1315">
        <v>34450</v>
      </c>
      <c r="P1315">
        <v>35818</v>
      </c>
      <c r="Q1315">
        <v>35199</v>
      </c>
      <c r="R1315">
        <v>33147</v>
      </c>
      <c r="S1315">
        <v>36244</v>
      </c>
      <c r="T1315">
        <v>37633</v>
      </c>
      <c r="U1315">
        <v>36168</v>
      </c>
      <c r="V1315">
        <v>39206</v>
      </c>
      <c r="W1315">
        <v>29528</v>
      </c>
      <c r="X1315">
        <v>31790</v>
      </c>
      <c r="Y1315">
        <v>422502</v>
      </c>
      <c r="Z1315">
        <f t="shared" si="44"/>
        <v>127757.13031711799</v>
      </c>
      <c r="AA1315">
        <f t="shared" si="45"/>
        <v>189119.36968288201</v>
      </c>
    </row>
    <row r="1316" spans="1:27" x14ac:dyDescent="0.35">
      <c r="A1316" t="s">
        <v>370</v>
      </c>
      <c r="B1316" t="s">
        <v>371</v>
      </c>
      <c r="C1316">
        <v>501253</v>
      </c>
      <c r="D1316" t="s">
        <v>379</v>
      </c>
      <c r="E1316" t="s">
        <v>7</v>
      </c>
      <c r="F1316" t="s">
        <v>366</v>
      </c>
      <c r="G1316">
        <v>2028</v>
      </c>
      <c r="H1316" t="s">
        <v>22</v>
      </c>
      <c r="I1316" t="s">
        <v>422</v>
      </c>
      <c r="J1316" t="s">
        <v>423</v>
      </c>
      <c r="K1316" t="s">
        <v>405</v>
      </c>
      <c r="L1316" t="s">
        <v>25</v>
      </c>
      <c r="M1316">
        <v>38838</v>
      </c>
      <c r="N1316">
        <v>38838</v>
      </c>
      <c r="O1316">
        <v>38838</v>
      </c>
      <c r="P1316">
        <v>38838</v>
      </c>
      <c r="Q1316">
        <v>38838</v>
      </c>
      <c r="R1316">
        <v>38838</v>
      </c>
      <c r="S1316">
        <v>38838</v>
      </c>
      <c r="T1316">
        <v>38838</v>
      </c>
      <c r="U1316">
        <v>38838</v>
      </c>
      <c r="V1316">
        <v>38838</v>
      </c>
      <c r="W1316">
        <v>38838</v>
      </c>
      <c r="X1316">
        <v>38838</v>
      </c>
      <c r="Y1316">
        <v>466054</v>
      </c>
      <c r="Z1316">
        <f t="shared" si="44"/>
        <v>140926.484638686</v>
      </c>
      <c r="AA1316">
        <f t="shared" si="45"/>
        <v>208614.015361314</v>
      </c>
    </row>
    <row r="1317" spans="1:27" x14ac:dyDescent="0.35">
      <c r="A1317" t="s">
        <v>370</v>
      </c>
      <c r="B1317" t="s">
        <v>371</v>
      </c>
      <c r="C1317">
        <v>512157</v>
      </c>
      <c r="D1317" t="s">
        <v>382</v>
      </c>
      <c r="E1317" t="s">
        <v>7</v>
      </c>
      <c r="F1317" t="s">
        <v>105</v>
      </c>
      <c r="G1317">
        <v>2024</v>
      </c>
      <c r="H1317" t="s">
        <v>22</v>
      </c>
      <c r="I1317" t="s">
        <v>373</v>
      </c>
      <c r="J1317" t="s">
        <v>374</v>
      </c>
      <c r="K1317" t="s">
        <v>375</v>
      </c>
      <c r="L1317" t="s">
        <v>25</v>
      </c>
      <c r="M1317">
        <v>39450</v>
      </c>
      <c r="N1317">
        <v>39450</v>
      </c>
      <c r="O1317">
        <v>39450</v>
      </c>
      <c r="P1317">
        <v>39450</v>
      </c>
      <c r="Q1317">
        <v>39450</v>
      </c>
      <c r="R1317">
        <v>39450</v>
      </c>
      <c r="S1317">
        <v>39450</v>
      </c>
      <c r="T1317">
        <v>39450</v>
      </c>
      <c r="U1317">
        <v>39450</v>
      </c>
      <c r="V1317">
        <v>39450</v>
      </c>
      <c r="W1317">
        <v>39450</v>
      </c>
      <c r="X1317">
        <v>39450</v>
      </c>
      <c r="Y1317">
        <v>473404</v>
      </c>
      <c r="Z1317">
        <f t="shared" si="44"/>
        <v>0</v>
      </c>
      <c r="AA1317">
        <f t="shared" si="45"/>
        <v>355053</v>
      </c>
    </row>
    <row r="1318" spans="1:27" x14ac:dyDescent="0.35">
      <c r="A1318" t="s">
        <v>370</v>
      </c>
      <c r="B1318" t="s">
        <v>371</v>
      </c>
      <c r="C1318">
        <v>512107</v>
      </c>
      <c r="D1318" t="s">
        <v>372</v>
      </c>
      <c r="E1318" t="s">
        <v>7</v>
      </c>
      <c r="F1318" t="s">
        <v>366</v>
      </c>
      <c r="G1318">
        <v>2029</v>
      </c>
      <c r="H1318" t="s">
        <v>365</v>
      </c>
      <c r="I1318" t="s">
        <v>418</v>
      </c>
      <c r="J1318" t="s">
        <v>419</v>
      </c>
      <c r="K1318" t="s">
        <v>380</v>
      </c>
      <c r="L1318" t="s">
        <v>25</v>
      </c>
      <c r="M1318">
        <v>39763</v>
      </c>
      <c r="N1318">
        <v>35757</v>
      </c>
      <c r="O1318">
        <v>35484</v>
      </c>
      <c r="P1318">
        <v>36894</v>
      </c>
      <c r="Q1318">
        <v>36255</v>
      </c>
      <c r="R1318">
        <v>34142</v>
      </c>
      <c r="S1318">
        <v>37332</v>
      </c>
      <c r="T1318">
        <v>38763</v>
      </c>
      <c r="U1318">
        <v>37253</v>
      </c>
      <c r="V1318">
        <v>40383</v>
      </c>
      <c r="W1318">
        <v>30414</v>
      </c>
      <c r="X1318">
        <v>32744</v>
      </c>
      <c r="Y1318">
        <v>435184</v>
      </c>
      <c r="Z1318">
        <f t="shared" si="44"/>
        <v>131591.942759856</v>
      </c>
      <c r="AA1318">
        <f t="shared" si="45"/>
        <v>194796.057240144</v>
      </c>
    </row>
    <row r="1319" spans="1:27" x14ac:dyDescent="0.35">
      <c r="A1319" t="s">
        <v>370</v>
      </c>
      <c r="B1319" t="s">
        <v>371</v>
      </c>
      <c r="C1319">
        <v>501253</v>
      </c>
      <c r="D1319" t="s">
        <v>379</v>
      </c>
      <c r="E1319" t="s">
        <v>7</v>
      </c>
      <c r="F1319" t="s">
        <v>366</v>
      </c>
      <c r="G1319">
        <v>2029</v>
      </c>
      <c r="H1319" t="s">
        <v>22</v>
      </c>
      <c r="I1319" t="s">
        <v>422</v>
      </c>
      <c r="J1319" t="s">
        <v>423</v>
      </c>
      <c r="K1319" t="s">
        <v>405</v>
      </c>
      <c r="L1319" t="s">
        <v>25</v>
      </c>
      <c r="M1319">
        <v>40004</v>
      </c>
      <c r="N1319">
        <v>40004</v>
      </c>
      <c r="O1319">
        <v>40004</v>
      </c>
      <c r="P1319">
        <v>40004</v>
      </c>
      <c r="Q1319">
        <v>40004</v>
      </c>
      <c r="R1319">
        <v>40004</v>
      </c>
      <c r="S1319">
        <v>40004</v>
      </c>
      <c r="T1319">
        <v>40004</v>
      </c>
      <c r="U1319">
        <v>40004</v>
      </c>
      <c r="V1319">
        <v>40004</v>
      </c>
      <c r="W1319">
        <v>40004</v>
      </c>
      <c r="X1319">
        <v>40004</v>
      </c>
      <c r="Y1319">
        <v>480044</v>
      </c>
      <c r="Z1319">
        <f t="shared" si="44"/>
        <v>145156.81314159601</v>
      </c>
      <c r="AA1319">
        <f t="shared" si="45"/>
        <v>214876.18685840399</v>
      </c>
    </row>
    <row r="1320" spans="1:27" x14ac:dyDescent="0.35">
      <c r="A1320" t="s">
        <v>370</v>
      </c>
      <c r="B1320" t="s">
        <v>371</v>
      </c>
      <c r="C1320">
        <v>501253</v>
      </c>
      <c r="D1320" t="s">
        <v>379</v>
      </c>
      <c r="E1320" t="s">
        <v>7</v>
      </c>
      <c r="F1320" t="s">
        <v>105</v>
      </c>
      <c r="G1320">
        <v>2025</v>
      </c>
      <c r="H1320" t="s">
        <v>22</v>
      </c>
      <c r="I1320" t="s">
        <v>377</v>
      </c>
      <c r="J1320" t="s">
        <v>377</v>
      </c>
      <c r="K1320" t="s">
        <v>378</v>
      </c>
      <c r="L1320" t="s">
        <v>25</v>
      </c>
      <c r="M1320">
        <v>40469</v>
      </c>
      <c r="N1320">
        <v>40469</v>
      </c>
      <c r="O1320">
        <v>40469</v>
      </c>
      <c r="P1320">
        <v>40469</v>
      </c>
      <c r="Q1320">
        <v>40469</v>
      </c>
      <c r="R1320">
        <v>40469</v>
      </c>
      <c r="S1320">
        <v>40469</v>
      </c>
      <c r="T1320">
        <v>40469</v>
      </c>
      <c r="U1320">
        <v>40469</v>
      </c>
      <c r="V1320">
        <v>40469</v>
      </c>
      <c r="W1320">
        <v>40469</v>
      </c>
      <c r="X1320">
        <v>40469</v>
      </c>
      <c r="Y1320">
        <v>485622</v>
      </c>
      <c r="Z1320">
        <f t="shared" si="44"/>
        <v>0</v>
      </c>
      <c r="AA1320">
        <f t="shared" si="45"/>
        <v>364216.5</v>
      </c>
    </row>
    <row r="1321" spans="1:27" x14ac:dyDescent="0.35">
      <c r="A1321" t="s">
        <v>370</v>
      </c>
      <c r="B1321" t="s">
        <v>371</v>
      </c>
      <c r="C1321">
        <v>512157</v>
      </c>
      <c r="D1321" t="s">
        <v>382</v>
      </c>
      <c r="E1321" t="s">
        <v>7</v>
      </c>
      <c r="F1321" t="s">
        <v>105</v>
      </c>
      <c r="G1321">
        <v>2025</v>
      </c>
      <c r="H1321" t="s">
        <v>22</v>
      </c>
      <c r="I1321" t="s">
        <v>373</v>
      </c>
      <c r="J1321" t="s">
        <v>374</v>
      </c>
      <c r="K1321" t="s">
        <v>375</v>
      </c>
      <c r="L1321" t="s">
        <v>25</v>
      </c>
      <c r="M1321">
        <v>40633</v>
      </c>
      <c r="N1321">
        <v>40633</v>
      </c>
      <c r="O1321">
        <v>40633</v>
      </c>
      <c r="P1321">
        <v>40633</v>
      </c>
      <c r="Q1321">
        <v>40633</v>
      </c>
      <c r="R1321">
        <v>40633</v>
      </c>
      <c r="S1321">
        <v>40633</v>
      </c>
      <c r="T1321">
        <v>40633</v>
      </c>
      <c r="U1321">
        <v>40633</v>
      </c>
      <c r="V1321">
        <v>40633</v>
      </c>
      <c r="W1321">
        <v>40633</v>
      </c>
      <c r="X1321">
        <v>40633</v>
      </c>
      <c r="Y1321">
        <v>487600</v>
      </c>
      <c r="Z1321">
        <f t="shared" si="44"/>
        <v>0</v>
      </c>
      <c r="AA1321">
        <f t="shared" si="45"/>
        <v>365700</v>
      </c>
    </row>
    <row r="1322" spans="1:27" x14ac:dyDescent="0.35">
      <c r="A1322" t="s">
        <v>370</v>
      </c>
      <c r="B1322" t="s">
        <v>371</v>
      </c>
      <c r="C1322">
        <v>512157</v>
      </c>
      <c r="D1322" t="s">
        <v>382</v>
      </c>
      <c r="E1322" t="s">
        <v>7</v>
      </c>
      <c r="F1322" t="s">
        <v>105</v>
      </c>
      <c r="G1322">
        <v>2026</v>
      </c>
      <c r="H1322" t="s">
        <v>22</v>
      </c>
      <c r="I1322" t="s">
        <v>373</v>
      </c>
      <c r="J1322" t="s">
        <v>374</v>
      </c>
      <c r="K1322" t="s">
        <v>375</v>
      </c>
      <c r="L1322" t="s">
        <v>25</v>
      </c>
      <c r="M1322">
        <v>40633</v>
      </c>
      <c r="N1322">
        <v>40633</v>
      </c>
      <c r="O1322">
        <v>40633</v>
      </c>
      <c r="P1322">
        <v>40633</v>
      </c>
      <c r="Q1322">
        <v>40633</v>
      </c>
      <c r="R1322">
        <v>40633</v>
      </c>
      <c r="S1322">
        <v>40633</v>
      </c>
      <c r="T1322">
        <v>40633</v>
      </c>
      <c r="U1322">
        <v>40633</v>
      </c>
      <c r="V1322">
        <v>40633</v>
      </c>
      <c r="W1322">
        <v>40633</v>
      </c>
      <c r="X1322">
        <v>40633</v>
      </c>
      <c r="Y1322">
        <v>487600</v>
      </c>
      <c r="Z1322">
        <f t="shared" si="44"/>
        <v>0</v>
      </c>
      <c r="AA1322">
        <f t="shared" si="45"/>
        <v>365700</v>
      </c>
    </row>
    <row r="1323" spans="1:27" x14ac:dyDescent="0.35">
      <c r="A1323" t="s">
        <v>370</v>
      </c>
      <c r="B1323" t="s">
        <v>371</v>
      </c>
      <c r="C1323">
        <v>512157</v>
      </c>
      <c r="D1323" t="s">
        <v>382</v>
      </c>
      <c r="E1323" t="s">
        <v>7</v>
      </c>
      <c r="F1323" t="s">
        <v>105</v>
      </c>
      <c r="G1323">
        <v>2027</v>
      </c>
      <c r="H1323" t="s">
        <v>22</v>
      </c>
      <c r="I1323" t="s">
        <v>373</v>
      </c>
      <c r="J1323" t="s">
        <v>374</v>
      </c>
      <c r="K1323" t="s">
        <v>375</v>
      </c>
      <c r="L1323" t="s">
        <v>25</v>
      </c>
      <c r="M1323">
        <v>40633</v>
      </c>
      <c r="N1323">
        <v>40633</v>
      </c>
      <c r="O1323">
        <v>40633</v>
      </c>
      <c r="P1323">
        <v>40633</v>
      </c>
      <c r="Q1323">
        <v>40633</v>
      </c>
      <c r="R1323">
        <v>40633</v>
      </c>
      <c r="S1323">
        <v>40633</v>
      </c>
      <c r="T1323">
        <v>40633</v>
      </c>
      <c r="U1323">
        <v>40633</v>
      </c>
      <c r="V1323">
        <v>40633</v>
      </c>
      <c r="W1323">
        <v>40633</v>
      </c>
      <c r="X1323">
        <v>40633</v>
      </c>
      <c r="Y1323">
        <v>487600</v>
      </c>
      <c r="Z1323">
        <f t="shared" si="44"/>
        <v>0</v>
      </c>
      <c r="AA1323">
        <f t="shared" si="45"/>
        <v>365700</v>
      </c>
    </row>
    <row r="1324" spans="1:27" x14ac:dyDescent="0.35">
      <c r="A1324" t="s">
        <v>370</v>
      </c>
      <c r="B1324" t="s">
        <v>371</v>
      </c>
      <c r="C1324">
        <v>512157</v>
      </c>
      <c r="D1324" t="s">
        <v>382</v>
      </c>
      <c r="E1324" t="s">
        <v>7</v>
      </c>
      <c r="F1324" t="s">
        <v>105</v>
      </c>
      <c r="G1324">
        <v>2028</v>
      </c>
      <c r="H1324" t="s">
        <v>22</v>
      </c>
      <c r="I1324" t="s">
        <v>373</v>
      </c>
      <c r="J1324" t="s">
        <v>374</v>
      </c>
      <c r="K1324" t="s">
        <v>375</v>
      </c>
      <c r="L1324" t="s">
        <v>25</v>
      </c>
      <c r="M1324">
        <v>40633</v>
      </c>
      <c r="N1324">
        <v>40633</v>
      </c>
      <c r="O1324">
        <v>40633</v>
      </c>
      <c r="P1324">
        <v>40633</v>
      </c>
      <c r="Q1324">
        <v>40633</v>
      </c>
      <c r="R1324">
        <v>40633</v>
      </c>
      <c r="S1324">
        <v>40633</v>
      </c>
      <c r="T1324">
        <v>40633</v>
      </c>
      <c r="U1324">
        <v>40633</v>
      </c>
      <c r="V1324">
        <v>40633</v>
      </c>
      <c r="W1324">
        <v>40633</v>
      </c>
      <c r="X1324">
        <v>40633</v>
      </c>
      <c r="Y1324">
        <v>487600</v>
      </c>
      <c r="Z1324">
        <f t="shared" si="44"/>
        <v>0</v>
      </c>
      <c r="AA1324">
        <f t="shared" si="45"/>
        <v>365700</v>
      </c>
    </row>
    <row r="1325" spans="1:27" x14ac:dyDescent="0.35">
      <c r="A1325" t="s">
        <v>370</v>
      </c>
      <c r="B1325" t="s">
        <v>371</v>
      </c>
      <c r="C1325">
        <v>512157</v>
      </c>
      <c r="D1325" t="s">
        <v>382</v>
      </c>
      <c r="E1325" t="s">
        <v>7</v>
      </c>
      <c r="F1325" t="s">
        <v>105</v>
      </c>
      <c r="G1325">
        <v>2029</v>
      </c>
      <c r="H1325" t="s">
        <v>22</v>
      </c>
      <c r="I1325" t="s">
        <v>373</v>
      </c>
      <c r="J1325" t="s">
        <v>374</v>
      </c>
      <c r="K1325" t="s">
        <v>375</v>
      </c>
      <c r="L1325" t="s">
        <v>25</v>
      </c>
      <c r="M1325">
        <v>40633</v>
      </c>
      <c r="N1325">
        <v>40633</v>
      </c>
      <c r="O1325">
        <v>40633</v>
      </c>
      <c r="P1325">
        <v>40633</v>
      </c>
      <c r="Q1325">
        <v>40633</v>
      </c>
      <c r="R1325">
        <v>40633</v>
      </c>
      <c r="S1325">
        <v>40633</v>
      </c>
      <c r="T1325">
        <v>40633</v>
      </c>
      <c r="U1325">
        <v>40633</v>
      </c>
      <c r="V1325">
        <v>40633</v>
      </c>
      <c r="W1325">
        <v>40633</v>
      </c>
      <c r="X1325">
        <v>40633</v>
      </c>
      <c r="Y1325">
        <v>487600</v>
      </c>
      <c r="Z1325">
        <f t="shared" si="44"/>
        <v>0</v>
      </c>
      <c r="AA1325">
        <f t="shared" si="45"/>
        <v>365700</v>
      </c>
    </row>
    <row r="1326" spans="1:27" x14ac:dyDescent="0.35">
      <c r="A1326" t="s">
        <v>370</v>
      </c>
      <c r="B1326" t="s">
        <v>371</v>
      </c>
      <c r="C1326">
        <v>512157</v>
      </c>
      <c r="D1326" t="s">
        <v>382</v>
      </c>
      <c r="E1326" t="s">
        <v>7</v>
      </c>
      <c r="F1326" t="s">
        <v>105</v>
      </c>
      <c r="G1326">
        <v>2030</v>
      </c>
      <c r="H1326" t="s">
        <v>22</v>
      </c>
      <c r="I1326" t="s">
        <v>373</v>
      </c>
      <c r="J1326" t="s">
        <v>374</v>
      </c>
      <c r="K1326" t="s">
        <v>375</v>
      </c>
      <c r="L1326" t="s">
        <v>25</v>
      </c>
      <c r="M1326">
        <v>40633</v>
      </c>
      <c r="N1326">
        <v>40633</v>
      </c>
      <c r="O1326">
        <v>40633</v>
      </c>
      <c r="P1326">
        <v>40633</v>
      </c>
      <c r="Q1326">
        <v>40633</v>
      </c>
      <c r="R1326">
        <v>40633</v>
      </c>
      <c r="S1326">
        <v>40633</v>
      </c>
      <c r="T1326">
        <v>40633</v>
      </c>
      <c r="U1326">
        <v>40633</v>
      </c>
      <c r="V1326">
        <v>40633</v>
      </c>
      <c r="W1326">
        <v>40633</v>
      </c>
      <c r="X1326">
        <v>40633</v>
      </c>
      <c r="Y1326">
        <v>487600</v>
      </c>
      <c r="Z1326">
        <f t="shared" si="44"/>
        <v>0</v>
      </c>
      <c r="AA1326">
        <f t="shared" si="45"/>
        <v>365700</v>
      </c>
    </row>
    <row r="1327" spans="1:27" x14ac:dyDescent="0.35">
      <c r="A1327" t="s">
        <v>370</v>
      </c>
      <c r="B1327" t="s">
        <v>371</v>
      </c>
      <c r="C1327">
        <v>512107</v>
      </c>
      <c r="D1327" t="s">
        <v>372</v>
      </c>
      <c r="E1327" t="s">
        <v>7</v>
      </c>
      <c r="F1327" t="s">
        <v>366</v>
      </c>
      <c r="G1327">
        <v>2030</v>
      </c>
      <c r="H1327" t="s">
        <v>365</v>
      </c>
      <c r="I1327" t="s">
        <v>418</v>
      </c>
      <c r="J1327" t="s">
        <v>419</v>
      </c>
      <c r="K1327" t="s">
        <v>380</v>
      </c>
      <c r="L1327" t="s">
        <v>25</v>
      </c>
      <c r="M1327">
        <v>40957</v>
      </c>
      <c r="N1327">
        <v>36831</v>
      </c>
      <c r="O1327">
        <v>36549</v>
      </c>
      <c r="P1327">
        <v>38002</v>
      </c>
      <c r="Q1327">
        <v>37344</v>
      </c>
      <c r="R1327">
        <v>35167</v>
      </c>
      <c r="S1327">
        <v>38454</v>
      </c>
      <c r="T1327">
        <v>39927</v>
      </c>
      <c r="U1327">
        <v>38372</v>
      </c>
      <c r="V1327">
        <v>41595</v>
      </c>
      <c r="W1327">
        <v>31327</v>
      </c>
      <c r="X1327">
        <v>33728</v>
      </c>
      <c r="Y1327">
        <v>448253</v>
      </c>
      <c r="Z1327">
        <f t="shared" si="44"/>
        <v>135543.77715617701</v>
      </c>
      <c r="AA1327">
        <f t="shared" si="45"/>
        <v>200645.97284382299</v>
      </c>
    </row>
    <row r="1328" spans="1:27" x14ac:dyDescent="0.35">
      <c r="A1328" t="s">
        <v>370</v>
      </c>
      <c r="B1328" t="s">
        <v>371</v>
      </c>
      <c r="C1328">
        <v>501253</v>
      </c>
      <c r="D1328" t="s">
        <v>379</v>
      </c>
      <c r="E1328" t="s">
        <v>7</v>
      </c>
      <c r="F1328" t="s">
        <v>105</v>
      </c>
      <c r="G1328">
        <v>2026</v>
      </c>
      <c r="H1328" t="s">
        <v>22</v>
      </c>
      <c r="I1328" t="s">
        <v>377</v>
      </c>
      <c r="J1328" t="s">
        <v>377</v>
      </c>
      <c r="K1328" t="s">
        <v>378</v>
      </c>
      <c r="L1328" t="s">
        <v>25</v>
      </c>
      <c r="M1328">
        <v>40957</v>
      </c>
      <c r="N1328">
        <v>40957</v>
      </c>
      <c r="O1328">
        <v>40957</v>
      </c>
      <c r="P1328">
        <v>40957</v>
      </c>
      <c r="Q1328">
        <v>40957</v>
      </c>
      <c r="R1328">
        <v>40957</v>
      </c>
      <c r="S1328">
        <v>40957</v>
      </c>
      <c r="T1328">
        <v>40957</v>
      </c>
      <c r="U1328">
        <v>40957</v>
      </c>
      <c r="V1328">
        <v>40957</v>
      </c>
      <c r="W1328">
        <v>40957</v>
      </c>
      <c r="X1328">
        <v>40957</v>
      </c>
      <c r="Y1328">
        <v>491488</v>
      </c>
      <c r="Z1328">
        <f t="shared" ref="Z1328:Z1387" si="46">$Y1328*IF($E1328="Fixed",0.75,1)*IF(LEFT($F1328,4)="0311",1,IF(LEFT($F1328,4)="0301",0.403176412,0))</f>
        <v>0</v>
      </c>
      <c r="AA1328">
        <f t="shared" ref="AA1328:AA1387" si="47">$Y1328*IF($E1328="Fixed",0.75,1)*IF(LEFT($F1328,4)="0311",0,IF(LEFT($F1328,4)="0301",1-0.403176412,1))</f>
        <v>368616</v>
      </c>
    </row>
    <row r="1329" spans="1:27" x14ac:dyDescent="0.35">
      <c r="A1329" t="s">
        <v>370</v>
      </c>
      <c r="B1329" t="s">
        <v>371</v>
      </c>
      <c r="C1329">
        <v>502017</v>
      </c>
      <c r="D1329" t="s">
        <v>381</v>
      </c>
      <c r="E1329" t="s">
        <v>7</v>
      </c>
      <c r="F1329" t="s">
        <v>21</v>
      </c>
      <c r="G1329">
        <v>2024</v>
      </c>
      <c r="H1329" t="s">
        <v>22</v>
      </c>
      <c r="I1329" t="s">
        <v>373</v>
      </c>
      <c r="J1329" t="s">
        <v>374</v>
      </c>
      <c r="K1329" t="s">
        <v>375</v>
      </c>
      <c r="L1329" t="s">
        <v>25</v>
      </c>
      <c r="M1329">
        <v>41141</v>
      </c>
      <c r="N1329">
        <v>41141</v>
      </c>
      <c r="O1329">
        <v>41141</v>
      </c>
      <c r="P1329">
        <v>41141</v>
      </c>
      <c r="Q1329">
        <v>41141</v>
      </c>
      <c r="R1329">
        <v>41141</v>
      </c>
      <c r="S1329">
        <v>41141</v>
      </c>
      <c r="T1329">
        <v>41141</v>
      </c>
      <c r="U1329">
        <v>41141</v>
      </c>
      <c r="V1329">
        <v>41141</v>
      </c>
      <c r="W1329">
        <v>41141</v>
      </c>
      <c r="X1329">
        <v>41141</v>
      </c>
      <c r="Y1329">
        <v>493689</v>
      </c>
      <c r="Z1329">
        <f t="shared" si="46"/>
        <v>370266.75</v>
      </c>
      <c r="AA1329">
        <f t="shared" si="47"/>
        <v>0</v>
      </c>
    </row>
    <row r="1330" spans="1:27" x14ac:dyDescent="0.35">
      <c r="A1330" t="s">
        <v>370</v>
      </c>
      <c r="B1330" t="s">
        <v>371</v>
      </c>
      <c r="C1330">
        <v>501253</v>
      </c>
      <c r="D1330" t="s">
        <v>379</v>
      </c>
      <c r="E1330" t="s">
        <v>7</v>
      </c>
      <c r="F1330" t="s">
        <v>366</v>
      </c>
      <c r="G1330">
        <v>2030</v>
      </c>
      <c r="H1330" t="s">
        <v>22</v>
      </c>
      <c r="I1330" t="s">
        <v>422</v>
      </c>
      <c r="J1330" t="s">
        <v>423</v>
      </c>
      <c r="K1330" t="s">
        <v>405</v>
      </c>
      <c r="L1330" t="s">
        <v>25</v>
      </c>
      <c r="M1330">
        <v>41205</v>
      </c>
      <c r="N1330">
        <v>41205</v>
      </c>
      <c r="O1330">
        <v>41205</v>
      </c>
      <c r="P1330">
        <v>41205</v>
      </c>
      <c r="Q1330">
        <v>41205</v>
      </c>
      <c r="R1330">
        <v>41205</v>
      </c>
      <c r="S1330">
        <v>41205</v>
      </c>
      <c r="T1330">
        <v>41205</v>
      </c>
      <c r="U1330">
        <v>41205</v>
      </c>
      <c r="V1330">
        <v>41205</v>
      </c>
      <c r="W1330">
        <v>41205</v>
      </c>
      <c r="X1330">
        <v>41205</v>
      </c>
      <c r="Y1330">
        <v>494460</v>
      </c>
      <c r="Z1330">
        <f t="shared" si="46"/>
        <v>149515.95650813999</v>
      </c>
      <c r="AA1330">
        <f t="shared" si="47"/>
        <v>221329.04349186001</v>
      </c>
    </row>
    <row r="1331" spans="1:27" x14ac:dyDescent="0.35">
      <c r="A1331" t="s">
        <v>370</v>
      </c>
      <c r="B1331" t="s">
        <v>371</v>
      </c>
      <c r="C1331">
        <v>501253</v>
      </c>
      <c r="D1331" t="s">
        <v>379</v>
      </c>
      <c r="E1331" t="s">
        <v>7</v>
      </c>
      <c r="F1331" t="s">
        <v>105</v>
      </c>
      <c r="G1331">
        <v>2024</v>
      </c>
      <c r="H1331" t="s">
        <v>22</v>
      </c>
      <c r="I1331" t="s">
        <v>377</v>
      </c>
      <c r="J1331" t="s">
        <v>377</v>
      </c>
      <c r="K1331" t="s">
        <v>378</v>
      </c>
      <c r="L1331" t="s">
        <v>25</v>
      </c>
      <c r="M1331">
        <v>41435</v>
      </c>
      <c r="N1331">
        <v>41435</v>
      </c>
      <c r="O1331">
        <v>41435</v>
      </c>
      <c r="P1331">
        <v>41435</v>
      </c>
      <c r="Q1331">
        <v>41435</v>
      </c>
      <c r="R1331">
        <v>41435</v>
      </c>
      <c r="S1331">
        <v>41435</v>
      </c>
      <c r="T1331">
        <v>41435</v>
      </c>
      <c r="U1331">
        <v>41435</v>
      </c>
      <c r="V1331">
        <v>41435</v>
      </c>
      <c r="W1331">
        <v>41435</v>
      </c>
      <c r="X1331">
        <v>41435</v>
      </c>
      <c r="Y1331">
        <v>497214</v>
      </c>
      <c r="Z1331">
        <f t="shared" si="46"/>
        <v>0</v>
      </c>
      <c r="AA1331">
        <f t="shared" si="47"/>
        <v>372910.5</v>
      </c>
    </row>
    <row r="1332" spans="1:27" x14ac:dyDescent="0.35">
      <c r="A1332" t="s">
        <v>370</v>
      </c>
      <c r="B1332" t="s">
        <v>371</v>
      </c>
      <c r="C1332">
        <v>501253</v>
      </c>
      <c r="D1332" t="s">
        <v>379</v>
      </c>
      <c r="E1332" t="s">
        <v>7</v>
      </c>
      <c r="F1332" t="s">
        <v>105</v>
      </c>
      <c r="G1332">
        <v>2027</v>
      </c>
      <c r="H1332" t="s">
        <v>22</v>
      </c>
      <c r="I1332" t="s">
        <v>377</v>
      </c>
      <c r="J1332" t="s">
        <v>377</v>
      </c>
      <c r="K1332" t="s">
        <v>378</v>
      </c>
      <c r="L1332" t="s">
        <v>25</v>
      </c>
      <c r="M1332">
        <v>41446</v>
      </c>
      <c r="N1332">
        <v>41446</v>
      </c>
      <c r="O1332">
        <v>41446</v>
      </c>
      <c r="P1332">
        <v>41446</v>
      </c>
      <c r="Q1332">
        <v>41446</v>
      </c>
      <c r="R1332">
        <v>41446</v>
      </c>
      <c r="S1332">
        <v>41446</v>
      </c>
      <c r="T1332">
        <v>41446</v>
      </c>
      <c r="U1332">
        <v>41446</v>
      </c>
      <c r="V1332">
        <v>41446</v>
      </c>
      <c r="W1332">
        <v>41446</v>
      </c>
      <c r="X1332">
        <v>41446</v>
      </c>
      <c r="Y1332">
        <v>497356</v>
      </c>
      <c r="Z1332">
        <f t="shared" si="46"/>
        <v>0</v>
      </c>
      <c r="AA1332">
        <f t="shared" si="47"/>
        <v>373017</v>
      </c>
    </row>
    <row r="1333" spans="1:27" x14ac:dyDescent="0.35">
      <c r="A1333" t="s">
        <v>370</v>
      </c>
      <c r="B1333" t="s">
        <v>371</v>
      </c>
      <c r="C1333">
        <v>501253</v>
      </c>
      <c r="D1333" t="s">
        <v>379</v>
      </c>
      <c r="E1333" t="s">
        <v>7</v>
      </c>
      <c r="F1333" t="s">
        <v>105</v>
      </c>
      <c r="G1333">
        <v>2028</v>
      </c>
      <c r="H1333" t="s">
        <v>22</v>
      </c>
      <c r="I1333" t="s">
        <v>377</v>
      </c>
      <c r="J1333" t="s">
        <v>377</v>
      </c>
      <c r="K1333" t="s">
        <v>378</v>
      </c>
      <c r="L1333" t="s">
        <v>25</v>
      </c>
      <c r="M1333">
        <v>41935</v>
      </c>
      <c r="N1333">
        <v>41935</v>
      </c>
      <c r="O1333">
        <v>41935</v>
      </c>
      <c r="P1333">
        <v>41935</v>
      </c>
      <c r="Q1333">
        <v>41935</v>
      </c>
      <c r="R1333">
        <v>41935</v>
      </c>
      <c r="S1333">
        <v>41935</v>
      </c>
      <c r="T1333">
        <v>41935</v>
      </c>
      <c r="U1333">
        <v>41935</v>
      </c>
      <c r="V1333">
        <v>41935</v>
      </c>
      <c r="W1333">
        <v>41935</v>
      </c>
      <c r="X1333">
        <v>41935</v>
      </c>
      <c r="Y1333">
        <v>503225</v>
      </c>
      <c r="Z1333">
        <f t="shared" si="46"/>
        <v>0</v>
      </c>
      <c r="AA1333">
        <f t="shared" si="47"/>
        <v>377418.75</v>
      </c>
    </row>
    <row r="1334" spans="1:27" x14ac:dyDescent="0.35">
      <c r="A1334" t="s">
        <v>370</v>
      </c>
      <c r="B1334" t="s">
        <v>371</v>
      </c>
      <c r="C1334">
        <v>501253</v>
      </c>
      <c r="D1334" t="s">
        <v>379</v>
      </c>
      <c r="E1334" t="s">
        <v>7</v>
      </c>
      <c r="F1334" t="s">
        <v>105</v>
      </c>
      <c r="G1334">
        <v>2023</v>
      </c>
      <c r="H1334" t="s">
        <v>22</v>
      </c>
      <c r="I1334" t="s">
        <v>377</v>
      </c>
      <c r="J1334" t="s">
        <v>377</v>
      </c>
      <c r="K1334" t="s">
        <v>378</v>
      </c>
      <c r="L1334" t="s">
        <v>25</v>
      </c>
      <c r="M1334">
        <v>42234</v>
      </c>
      <c r="N1334">
        <v>42234</v>
      </c>
      <c r="O1334">
        <v>42234</v>
      </c>
      <c r="P1334">
        <v>42234</v>
      </c>
      <c r="Q1334">
        <v>42234</v>
      </c>
      <c r="R1334">
        <v>42234</v>
      </c>
      <c r="S1334">
        <v>42234</v>
      </c>
      <c r="T1334">
        <v>42234</v>
      </c>
      <c r="U1334">
        <v>42234</v>
      </c>
      <c r="V1334">
        <v>42234</v>
      </c>
      <c r="W1334">
        <v>42234</v>
      </c>
      <c r="X1334">
        <v>42234</v>
      </c>
      <c r="Y1334">
        <v>506805</v>
      </c>
      <c r="Z1334">
        <f t="shared" si="46"/>
        <v>0</v>
      </c>
      <c r="AA1334">
        <f t="shared" si="47"/>
        <v>380103.75</v>
      </c>
    </row>
    <row r="1335" spans="1:27" x14ac:dyDescent="0.35">
      <c r="A1335" t="s">
        <v>370</v>
      </c>
      <c r="B1335" t="s">
        <v>371</v>
      </c>
      <c r="C1335">
        <v>501253</v>
      </c>
      <c r="D1335" t="s">
        <v>379</v>
      </c>
      <c r="E1335" t="s">
        <v>7</v>
      </c>
      <c r="F1335" t="s">
        <v>105</v>
      </c>
      <c r="G1335">
        <v>2029</v>
      </c>
      <c r="H1335" t="s">
        <v>22</v>
      </c>
      <c r="I1335" t="s">
        <v>377</v>
      </c>
      <c r="J1335" t="s">
        <v>377</v>
      </c>
      <c r="K1335" t="s">
        <v>378</v>
      </c>
      <c r="L1335" t="s">
        <v>25</v>
      </c>
      <c r="M1335">
        <v>42422</v>
      </c>
      <c r="N1335">
        <v>42422</v>
      </c>
      <c r="O1335">
        <v>42422</v>
      </c>
      <c r="P1335">
        <v>42422</v>
      </c>
      <c r="Q1335">
        <v>42422</v>
      </c>
      <c r="R1335">
        <v>42422</v>
      </c>
      <c r="S1335">
        <v>42422</v>
      </c>
      <c r="T1335">
        <v>42422</v>
      </c>
      <c r="U1335">
        <v>42422</v>
      </c>
      <c r="V1335">
        <v>42422</v>
      </c>
      <c r="W1335">
        <v>42422</v>
      </c>
      <c r="X1335">
        <v>42422</v>
      </c>
      <c r="Y1335">
        <v>509058</v>
      </c>
      <c r="Z1335">
        <f t="shared" si="46"/>
        <v>0</v>
      </c>
      <c r="AA1335">
        <f t="shared" si="47"/>
        <v>381793.5</v>
      </c>
    </row>
    <row r="1336" spans="1:27" x14ac:dyDescent="0.35">
      <c r="A1336" t="s">
        <v>370</v>
      </c>
      <c r="B1336" t="s">
        <v>371</v>
      </c>
      <c r="C1336">
        <v>501253</v>
      </c>
      <c r="D1336" t="s">
        <v>379</v>
      </c>
      <c r="E1336" t="s">
        <v>7</v>
      </c>
      <c r="F1336" t="s">
        <v>105</v>
      </c>
      <c r="G1336">
        <v>2030</v>
      </c>
      <c r="H1336" t="s">
        <v>22</v>
      </c>
      <c r="I1336" t="s">
        <v>377</v>
      </c>
      <c r="J1336" t="s">
        <v>377</v>
      </c>
      <c r="K1336" t="s">
        <v>378</v>
      </c>
      <c r="L1336" t="s">
        <v>25</v>
      </c>
      <c r="M1336">
        <v>42912</v>
      </c>
      <c r="N1336">
        <v>42912</v>
      </c>
      <c r="O1336">
        <v>42912</v>
      </c>
      <c r="P1336">
        <v>42912</v>
      </c>
      <c r="Q1336">
        <v>42912</v>
      </c>
      <c r="R1336">
        <v>42912</v>
      </c>
      <c r="S1336">
        <v>42912</v>
      </c>
      <c r="T1336">
        <v>42912</v>
      </c>
      <c r="U1336">
        <v>42912</v>
      </c>
      <c r="V1336">
        <v>42912</v>
      </c>
      <c r="W1336">
        <v>42912</v>
      </c>
      <c r="X1336">
        <v>42912</v>
      </c>
      <c r="Y1336">
        <v>514942</v>
      </c>
      <c r="Z1336">
        <f t="shared" si="46"/>
        <v>0</v>
      </c>
      <c r="AA1336">
        <f t="shared" si="47"/>
        <v>386206.5</v>
      </c>
    </row>
    <row r="1337" spans="1:27" x14ac:dyDescent="0.35">
      <c r="A1337" t="s">
        <v>370</v>
      </c>
      <c r="B1337" t="s">
        <v>371</v>
      </c>
      <c r="C1337">
        <v>501253</v>
      </c>
      <c r="D1337" t="s">
        <v>379</v>
      </c>
      <c r="E1337" t="s">
        <v>7</v>
      </c>
      <c r="F1337" t="s">
        <v>105</v>
      </c>
      <c r="G1337">
        <v>2022</v>
      </c>
      <c r="H1337" t="s">
        <v>22</v>
      </c>
      <c r="I1337" t="s">
        <v>377</v>
      </c>
      <c r="J1337" t="s">
        <v>377</v>
      </c>
      <c r="K1337" t="s">
        <v>378</v>
      </c>
      <c r="L1337" t="s">
        <v>25</v>
      </c>
      <c r="M1337">
        <v>43012</v>
      </c>
      <c r="N1337">
        <v>43012</v>
      </c>
      <c r="O1337">
        <v>43012</v>
      </c>
      <c r="P1337">
        <v>43012</v>
      </c>
      <c r="Q1337">
        <v>43012</v>
      </c>
      <c r="R1337">
        <v>43012</v>
      </c>
      <c r="S1337">
        <v>43012</v>
      </c>
      <c r="T1337">
        <v>43012</v>
      </c>
      <c r="U1337">
        <v>43012</v>
      </c>
      <c r="V1337">
        <v>43012</v>
      </c>
      <c r="W1337">
        <v>43012</v>
      </c>
      <c r="X1337">
        <v>43012</v>
      </c>
      <c r="Y1337">
        <v>516140</v>
      </c>
      <c r="Z1337">
        <f t="shared" si="46"/>
        <v>0</v>
      </c>
      <c r="AA1337">
        <f t="shared" si="47"/>
        <v>387105</v>
      </c>
    </row>
    <row r="1338" spans="1:27" x14ac:dyDescent="0.35">
      <c r="A1338" t="s">
        <v>370</v>
      </c>
      <c r="B1338" t="s">
        <v>371</v>
      </c>
      <c r="C1338">
        <v>502017</v>
      </c>
      <c r="D1338" t="s">
        <v>381</v>
      </c>
      <c r="E1338" t="s">
        <v>7</v>
      </c>
      <c r="F1338" t="s">
        <v>21</v>
      </c>
      <c r="G1338">
        <v>2025</v>
      </c>
      <c r="H1338" t="s">
        <v>22</v>
      </c>
      <c r="I1338" t="s">
        <v>373</v>
      </c>
      <c r="J1338" t="s">
        <v>374</v>
      </c>
      <c r="K1338" t="s">
        <v>375</v>
      </c>
      <c r="L1338" t="s">
        <v>25</v>
      </c>
      <c r="M1338">
        <v>43188</v>
      </c>
      <c r="N1338">
        <v>43188</v>
      </c>
      <c r="O1338">
        <v>43188</v>
      </c>
      <c r="P1338">
        <v>43188</v>
      </c>
      <c r="Q1338">
        <v>43188</v>
      </c>
      <c r="R1338">
        <v>43188</v>
      </c>
      <c r="S1338">
        <v>43188</v>
      </c>
      <c r="T1338">
        <v>43188</v>
      </c>
      <c r="U1338">
        <v>43188</v>
      </c>
      <c r="V1338">
        <v>43188</v>
      </c>
      <c r="W1338">
        <v>43188</v>
      </c>
      <c r="X1338">
        <v>43188</v>
      </c>
      <c r="Y1338">
        <v>518258</v>
      </c>
      <c r="Z1338">
        <f t="shared" si="46"/>
        <v>388693.5</v>
      </c>
      <c r="AA1338">
        <f t="shared" si="47"/>
        <v>0</v>
      </c>
    </row>
    <row r="1339" spans="1:27" x14ac:dyDescent="0.35">
      <c r="A1339" t="s">
        <v>370</v>
      </c>
      <c r="B1339" t="s">
        <v>371</v>
      </c>
      <c r="C1339">
        <v>502017</v>
      </c>
      <c r="D1339" t="s">
        <v>381</v>
      </c>
      <c r="E1339" t="s">
        <v>7</v>
      </c>
      <c r="F1339" t="s">
        <v>21</v>
      </c>
      <c r="G1339">
        <v>2026</v>
      </c>
      <c r="H1339" t="s">
        <v>22</v>
      </c>
      <c r="I1339" t="s">
        <v>373</v>
      </c>
      <c r="J1339" t="s">
        <v>374</v>
      </c>
      <c r="K1339" t="s">
        <v>375</v>
      </c>
      <c r="L1339" t="s">
        <v>25</v>
      </c>
      <c r="M1339">
        <v>43188</v>
      </c>
      <c r="N1339">
        <v>43188</v>
      </c>
      <c r="O1339">
        <v>43188</v>
      </c>
      <c r="P1339">
        <v>43188</v>
      </c>
      <c r="Q1339">
        <v>43188</v>
      </c>
      <c r="R1339">
        <v>43188</v>
      </c>
      <c r="S1339">
        <v>43188</v>
      </c>
      <c r="T1339">
        <v>43188</v>
      </c>
      <c r="U1339">
        <v>43188</v>
      </c>
      <c r="V1339">
        <v>43188</v>
      </c>
      <c r="W1339">
        <v>43188</v>
      </c>
      <c r="X1339">
        <v>43188</v>
      </c>
      <c r="Y1339">
        <v>518258</v>
      </c>
      <c r="Z1339">
        <f t="shared" si="46"/>
        <v>388693.5</v>
      </c>
      <c r="AA1339">
        <f t="shared" si="47"/>
        <v>0</v>
      </c>
    </row>
    <row r="1340" spans="1:27" x14ac:dyDescent="0.35">
      <c r="A1340" t="s">
        <v>370</v>
      </c>
      <c r="B1340" t="s">
        <v>371</v>
      </c>
      <c r="C1340">
        <v>502017</v>
      </c>
      <c r="D1340" t="s">
        <v>381</v>
      </c>
      <c r="E1340" t="s">
        <v>7</v>
      </c>
      <c r="F1340" t="s">
        <v>21</v>
      </c>
      <c r="G1340">
        <v>2027</v>
      </c>
      <c r="H1340" t="s">
        <v>22</v>
      </c>
      <c r="I1340" t="s">
        <v>373</v>
      </c>
      <c r="J1340" t="s">
        <v>374</v>
      </c>
      <c r="K1340" t="s">
        <v>375</v>
      </c>
      <c r="L1340" t="s">
        <v>25</v>
      </c>
      <c r="M1340">
        <v>43188</v>
      </c>
      <c r="N1340">
        <v>43188</v>
      </c>
      <c r="O1340">
        <v>43188</v>
      </c>
      <c r="P1340">
        <v>43188</v>
      </c>
      <c r="Q1340">
        <v>43188</v>
      </c>
      <c r="R1340">
        <v>43188</v>
      </c>
      <c r="S1340">
        <v>43188</v>
      </c>
      <c r="T1340">
        <v>43188</v>
      </c>
      <c r="U1340">
        <v>43188</v>
      </c>
      <c r="V1340">
        <v>43188</v>
      </c>
      <c r="W1340">
        <v>43188</v>
      </c>
      <c r="X1340">
        <v>43188</v>
      </c>
      <c r="Y1340">
        <v>518258</v>
      </c>
      <c r="Z1340">
        <f t="shared" si="46"/>
        <v>388693.5</v>
      </c>
      <c r="AA1340">
        <f t="shared" si="47"/>
        <v>0</v>
      </c>
    </row>
    <row r="1341" spans="1:27" x14ac:dyDescent="0.35">
      <c r="A1341" t="s">
        <v>370</v>
      </c>
      <c r="B1341" t="s">
        <v>371</v>
      </c>
      <c r="C1341">
        <v>502017</v>
      </c>
      <c r="D1341" t="s">
        <v>381</v>
      </c>
      <c r="E1341" t="s">
        <v>7</v>
      </c>
      <c r="F1341" t="s">
        <v>21</v>
      </c>
      <c r="G1341">
        <v>2028</v>
      </c>
      <c r="H1341" t="s">
        <v>22</v>
      </c>
      <c r="I1341" t="s">
        <v>373</v>
      </c>
      <c r="J1341" t="s">
        <v>374</v>
      </c>
      <c r="K1341" t="s">
        <v>375</v>
      </c>
      <c r="L1341" t="s">
        <v>25</v>
      </c>
      <c r="M1341">
        <v>43188</v>
      </c>
      <c r="N1341">
        <v>43188</v>
      </c>
      <c r="O1341">
        <v>43188</v>
      </c>
      <c r="P1341">
        <v>43188</v>
      </c>
      <c r="Q1341">
        <v>43188</v>
      </c>
      <c r="R1341">
        <v>43188</v>
      </c>
      <c r="S1341">
        <v>43188</v>
      </c>
      <c r="T1341">
        <v>43188</v>
      </c>
      <c r="U1341">
        <v>43188</v>
      </c>
      <c r="V1341">
        <v>43188</v>
      </c>
      <c r="W1341">
        <v>43188</v>
      </c>
      <c r="X1341">
        <v>43188</v>
      </c>
      <c r="Y1341">
        <v>518258</v>
      </c>
      <c r="Z1341">
        <f t="shared" si="46"/>
        <v>388693.5</v>
      </c>
      <c r="AA1341">
        <f t="shared" si="47"/>
        <v>0</v>
      </c>
    </row>
    <row r="1342" spans="1:27" x14ac:dyDescent="0.35">
      <c r="A1342" t="s">
        <v>370</v>
      </c>
      <c r="B1342" t="s">
        <v>371</v>
      </c>
      <c r="C1342">
        <v>502017</v>
      </c>
      <c r="D1342" t="s">
        <v>381</v>
      </c>
      <c r="E1342" t="s">
        <v>7</v>
      </c>
      <c r="F1342" t="s">
        <v>21</v>
      </c>
      <c r="G1342">
        <v>2029</v>
      </c>
      <c r="H1342" t="s">
        <v>22</v>
      </c>
      <c r="I1342" t="s">
        <v>373</v>
      </c>
      <c r="J1342" t="s">
        <v>374</v>
      </c>
      <c r="K1342" t="s">
        <v>375</v>
      </c>
      <c r="L1342" t="s">
        <v>25</v>
      </c>
      <c r="M1342">
        <v>43188</v>
      </c>
      <c r="N1342">
        <v>43188</v>
      </c>
      <c r="O1342">
        <v>43188</v>
      </c>
      <c r="P1342">
        <v>43188</v>
      </c>
      <c r="Q1342">
        <v>43188</v>
      </c>
      <c r="R1342">
        <v>43188</v>
      </c>
      <c r="S1342">
        <v>43188</v>
      </c>
      <c r="T1342">
        <v>43188</v>
      </c>
      <c r="U1342">
        <v>43188</v>
      </c>
      <c r="V1342">
        <v>43188</v>
      </c>
      <c r="W1342">
        <v>43188</v>
      </c>
      <c r="X1342">
        <v>43188</v>
      </c>
      <c r="Y1342">
        <v>518258</v>
      </c>
      <c r="Z1342">
        <f t="shared" si="46"/>
        <v>388693.5</v>
      </c>
      <c r="AA1342">
        <f t="shared" si="47"/>
        <v>0</v>
      </c>
    </row>
    <row r="1343" spans="1:27" x14ac:dyDescent="0.35">
      <c r="A1343" t="s">
        <v>370</v>
      </c>
      <c r="B1343" t="s">
        <v>371</v>
      </c>
      <c r="C1343">
        <v>502017</v>
      </c>
      <c r="D1343" t="s">
        <v>381</v>
      </c>
      <c r="E1343" t="s">
        <v>7</v>
      </c>
      <c r="F1343" t="s">
        <v>21</v>
      </c>
      <c r="G1343">
        <v>2030</v>
      </c>
      <c r="H1343" t="s">
        <v>22</v>
      </c>
      <c r="I1343" t="s">
        <v>373</v>
      </c>
      <c r="J1343" t="s">
        <v>374</v>
      </c>
      <c r="K1343" t="s">
        <v>375</v>
      </c>
      <c r="L1343" t="s">
        <v>25</v>
      </c>
      <c r="M1343">
        <v>43188</v>
      </c>
      <c r="N1343">
        <v>43188</v>
      </c>
      <c r="O1343">
        <v>43188</v>
      </c>
      <c r="P1343">
        <v>43188</v>
      </c>
      <c r="Q1343">
        <v>43188</v>
      </c>
      <c r="R1343">
        <v>43188</v>
      </c>
      <c r="S1343">
        <v>43188</v>
      </c>
      <c r="T1343">
        <v>43188</v>
      </c>
      <c r="U1343">
        <v>43188</v>
      </c>
      <c r="V1343">
        <v>43188</v>
      </c>
      <c r="W1343">
        <v>43188</v>
      </c>
      <c r="X1343">
        <v>43188</v>
      </c>
      <c r="Y1343">
        <v>518258</v>
      </c>
      <c r="Z1343">
        <f t="shared" si="46"/>
        <v>388693.5</v>
      </c>
      <c r="AA1343">
        <f t="shared" si="47"/>
        <v>0</v>
      </c>
    </row>
    <row r="1344" spans="1:27" x14ac:dyDescent="0.35">
      <c r="A1344" t="s">
        <v>370</v>
      </c>
      <c r="B1344" t="s">
        <v>371</v>
      </c>
      <c r="C1344">
        <v>501253</v>
      </c>
      <c r="D1344" t="s">
        <v>379</v>
      </c>
      <c r="E1344" t="s">
        <v>7</v>
      </c>
      <c r="F1344" t="s">
        <v>105</v>
      </c>
      <c r="G1344">
        <v>2021</v>
      </c>
      <c r="H1344" t="s">
        <v>22</v>
      </c>
      <c r="I1344" t="s">
        <v>377</v>
      </c>
      <c r="J1344" t="s">
        <v>377</v>
      </c>
      <c r="K1344" t="s">
        <v>378</v>
      </c>
      <c r="L1344" t="s">
        <v>25</v>
      </c>
      <c r="M1344">
        <v>43526</v>
      </c>
      <c r="N1344">
        <v>43526</v>
      </c>
      <c r="O1344">
        <v>43526</v>
      </c>
      <c r="P1344">
        <v>43526</v>
      </c>
      <c r="Q1344">
        <v>43526</v>
      </c>
      <c r="R1344">
        <v>43526</v>
      </c>
      <c r="S1344">
        <v>43526</v>
      </c>
      <c r="T1344">
        <v>43526</v>
      </c>
      <c r="U1344">
        <v>43526</v>
      </c>
      <c r="V1344">
        <v>43526</v>
      </c>
      <c r="W1344">
        <v>43526</v>
      </c>
      <c r="X1344">
        <v>43526</v>
      </c>
      <c r="Y1344">
        <v>522313</v>
      </c>
      <c r="Z1344">
        <f t="shared" si="46"/>
        <v>0</v>
      </c>
      <c r="AA1344">
        <f t="shared" si="47"/>
        <v>391734.75</v>
      </c>
    </row>
    <row r="1345" spans="1:27" x14ac:dyDescent="0.35">
      <c r="A1345" t="s">
        <v>370</v>
      </c>
      <c r="B1345" t="s">
        <v>371</v>
      </c>
      <c r="C1345">
        <v>512107</v>
      </c>
      <c r="D1345" t="s">
        <v>372</v>
      </c>
      <c r="E1345" t="s">
        <v>7</v>
      </c>
      <c r="F1345" t="s">
        <v>105</v>
      </c>
      <c r="G1345">
        <v>2021</v>
      </c>
      <c r="H1345" t="s">
        <v>22</v>
      </c>
      <c r="I1345" t="s">
        <v>383</v>
      </c>
      <c r="J1345" t="s">
        <v>384</v>
      </c>
      <c r="K1345" t="s">
        <v>378</v>
      </c>
      <c r="L1345" t="s">
        <v>25</v>
      </c>
      <c r="M1345">
        <v>44048</v>
      </c>
      <c r="N1345">
        <v>44048</v>
      </c>
      <c r="O1345">
        <v>44048</v>
      </c>
      <c r="P1345">
        <v>44048</v>
      </c>
      <c r="Q1345">
        <v>44048</v>
      </c>
      <c r="R1345">
        <v>44048</v>
      </c>
      <c r="S1345">
        <v>79869</v>
      </c>
      <c r="T1345">
        <v>79869</v>
      </c>
      <c r="U1345">
        <v>79869</v>
      </c>
      <c r="V1345">
        <v>79869</v>
      </c>
      <c r="W1345">
        <v>79869</v>
      </c>
      <c r="X1345">
        <v>79869</v>
      </c>
      <c r="Y1345">
        <v>743504</v>
      </c>
      <c r="Z1345">
        <f t="shared" si="46"/>
        <v>0</v>
      </c>
      <c r="AA1345">
        <f t="shared" si="47"/>
        <v>557628</v>
      </c>
    </row>
    <row r="1346" spans="1:27" x14ac:dyDescent="0.35">
      <c r="A1346" t="s">
        <v>370</v>
      </c>
      <c r="B1346" t="s">
        <v>371</v>
      </c>
      <c r="C1346">
        <v>502017</v>
      </c>
      <c r="D1346" t="s">
        <v>381</v>
      </c>
      <c r="E1346" t="s">
        <v>7</v>
      </c>
      <c r="F1346" t="s">
        <v>105</v>
      </c>
      <c r="G1346">
        <v>2024</v>
      </c>
      <c r="H1346" t="s">
        <v>22</v>
      </c>
      <c r="I1346" t="s">
        <v>383</v>
      </c>
      <c r="J1346" t="s">
        <v>384</v>
      </c>
      <c r="K1346" t="s">
        <v>378</v>
      </c>
      <c r="L1346" t="s">
        <v>25</v>
      </c>
      <c r="M1346">
        <v>49345</v>
      </c>
      <c r="N1346">
        <v>49345</v>
      </c>
      <c r="O1346">
        <v>49345</v>
      </c>
      <c r="P1346">
        <v>49345</v>
      </c>
      <c r="Q1346">
        <v>49345</v>
      </c>
      <c r="R1346">
        <v>49345</v>
      </c>
      <c r="S1346">
        <v>49345</v>
      </c>
      <c r="T1346">
        <v>49345</v>
      </c>
      <c r="U1346">
        <v>49345</v>
      </c>
      <c r="V1346">
        <v>49345</v>
      </c>
      <c r="W1346">
        <v>49345</v>
      </c>
      <c r="X1346">
        <v>49345</v>
      </c>
      <c r="Y1346">
        <v>592144</v>
      </c>
      <c r="Z1346">
        <f t="shared" si="46"/>
        <v>0</v>
      </c>
      <c r="AA1346">
        <f t="shared" si="47"/>
        <v>444108</v>
      </c>
    </row>
    <row r="1347" spans="1:27" x14ac:dyDescent="0.35">
      <c r="A1347" t="s">
        <v>370</v>
      </c>
      <c r="B1347" t="s">
        <v>371</v>
      </c>
      <c r="C1347">
        <v>502017</v>
      </c>
      <c r="D1347" t="s">
        <v>381</v>
      </c>
      <c r="E1347" t="s">
        <v>7</v>
      </c>
      <c r="F1347" t="s">
        <v>105</v>
      </c>
      <c r="G1347">
        <v>2025</v>
      </c>
      <c r="H1347" t="s">
        <v>22</v>
      </c>
      <c r="I1347" t="s">
        <v>383</v>
      </c>
      <c r="J1347" t="s">
        <v>384</v>
      </c>
      <c r="K1347" t="s">
        <v>378</v>
      </c>
      <c r="L1347" t="s">
        <v>25</v>
      </c>
      <c r="M1347">
        <v>51801</v>
      </c>
      <c r="N1347">
        <v>51801</v>
      </c>
      <c r="O1347">
        <v>51801</v>
      </c>
      <c r="P1347">
        <v>51801</v>
      </c>
      <c r="Q1347">
        <v>51801</v>
      </c>
      <c r="R1347">
        <v>51801</v>
      </c>
      <c r="S1347">
        <v>51801</v>
      </c>
      <c r="T1347">
        <v>51801</v>
      </c>
      <c r="U1347">
        <v>51801</v>
      </c>
      <c r="V1347">
        <v>51801</v>
      </c>
      <c r="W1347">
        <v>51801</v>
      </c>
      <c r="X1347">
        <v>51801</v>
      </c>
      <c r="Y1347">
        <v>621612</v>
      </c>
      <c r="Z1347">
        <f t="shared" si="46"/>
        <v>0</v>
      </c>
      <c r="AA1347">
        <f t="shared" si="47"/>
        <v>466209</v>
      </c>
    </row>
    <row r="1348" spans="1:27" x14ac:dyDescent="0.35">
      <c r="A1348" t="s">
        <v>370</v>
      </c>
      <c r="B1348" t="s">
        <v>371</v>
      </c>
      <c r="C1348">
        <v>502017</v>
      </c>
      <c r="D1348" t="s">
        <v>381</v>
      </c>
      <c r="E1348" t="s">
        <v>7</v>
      </c>
      <c r="F1348" t="s">
        <v>105</v>
      </c>
      <c r="G1348">
        <v>2026</v>
      </c>
      <c r="H1348" t="s">
        <v>22</v>
      </c>
      <c r="I1348" t="s">
        <v>383</v>
      </c>
      <c r="J1348" t="s">
        <v>384</v>
      </c>
      <c r="K1348" t="s">
        <v>378</v>
      </c>
      <c r="L1348" t="s">
        <v>25</v>
      </c>
      <c r="M1348">
        <v>51801</v>
      </c>
      <c r="N1348">
        <v>51801</v>
      </c>
      <c r="O1348">
        <v>51801</v>
      </c>
      <c r="P1348">
        <v>51801</v>
      </c>
      <c r="Q1348">
        <v>51801</v>
      </c>
      <c r="R1348">
        <v>51801</v>
      </c>
      <c r="S1348">
        <v>51801</v>
      </c>
      <c r="T1348">
        <v>51801</v>
      </c>
      <c r="U1348">
        <v>51801</v>
      </c>
      <c r="V1348">
        <v>51801</v>
      </c>
      <c r="W1348">
        <v>51801</v>
      </c>
      <c r="X1348">
        <v>51801</v>
      </c>
      <c r="Y1348">
        <v>621612</v>
      </c>
      <c r="Z1348">
        <f t="shared" si="46"/>
        <v>0</v>
      </c>
      <c r="AA1348">
        <f t="shared" si="47"/>
        <v>466209</v>
      </c>
    </row>
    <row r="1349" spans="1:27" x14ac:dyDescent="0.35">
      <c r="A1349" t="s">
        <v>370</v>
      </c>
      <c r="B1349" t="s">
        <v>371</v>
      </c>
      <c r="C1349">
        <v>502017</v>
      </c>
      <c r="D1349" t="s">
        <v>381</v>
      </c>
      <c r="E1349" t="s">
        <v>7</v>
      </c>
      <c r="F1349" t="s">
        <v>105</v>
      </c>
      <c r="G1349">
        <v>2027</v>
      </c>
      <c r="H1349" t="s">
        <v>22</v>
      </c>
      <c r="I1349" t="s">
        <v>383</v>
      </c>
      <c r="J1349" t="s">
        <v>384</v>
      </c>
      <c r="K1349" t="s">
        <v>378</v>
      </c>
      <c r="L1349" t="s">
        <v>25</v>
      </c>
      <c r="M1349">
        <v>51801</v>
      </c>
      <c r="N1349">
        <v>51801</v>
      </c>
      <c r="O1349">
        <v>51801</v>
      </c>
      <c r="P1349">
        <v>51801</v>
      </c>
      <c r="Q1349">
        <v>51801</v>
      </c>
      <c r="R1349">
        <v>51801</v>
      </c>
      <c r="S1349">
        <v>51801</v>
      </c>
      <c r="T1349">
        <v>51801</v>
      </c>
      <c r="U1349">
        <v>51801</v>
      </c>
      <c r="V1349">
        <v>51801</v>
      </c>
      <c r="W1349">
        <v>51801</v>
      </c>
      <c r="X1349">
        <v>51801</v>
      </c>
      <c r="Y1349">
        <v>621612</v>
      </c>
      <c r="Z1349">
        <f t="shared" si="46"/>
        <v>0</v>
      </c>
      <c r="AA1349">
        <f t="shared" si="47"/>
        <v>466209</v>
      </c>
    </row>
    <row r="1350" spans="1:27" x14ac:dyDescent="0.35">
      <c r="A1350" t="s">
        <v>370</v>
      </c>
      <c r="B1350" t="s">
        <v>371</v>
      </c>
      <c r="C1350">
        <v>502017</v>
      </c>
      <c r="D1350" t="s">
        <v>381</v>
      </c>
      <c r="E1350" t="s">
        <v>7</v>
      </c>
      <c r="F1350" t="s">
        <v>105</v>
      </c>
      <c r="G1350">
        <v>2028</v>
      </c>
      <c r="H1350" t="s">
        <v>22</v>
      </c>
      <c r="I1350" t="s">
        <v>383</v>
      </c>
      <c r="J1350" t="s">
        <v>384</v>
      </c>
      <c r="K1350" t="s">
        <v>378</v>
      </c>
      <c r="L1350" t="s">
        <v>25</v>
      </c>
      <c r="M1350">
        <v>51801</v>
      </c>
      <c r="N1350">
        <v>51801</v>
      </c>
      <c r="O1350">
        <v>51801</v>
      </c>
      <c r="P1350">
        <v>51801</v>
      </c>
      <c r="Q1350">
        <v>51801</v>
      </c>
      <c r="R1350">
        <v>51801</v>
      </c>
      <c r="S1350">
        <v>51801</v>
      </c>
      <c r="T1350">
        <v>51801</v>
      </c>
      <c r="U1350">
        <v>51801</v>
      </c>
      <c r="V1350">
        <v>51801</v>
      </c>
      <c r="W1350">
        <v>51801</v>
      </c>
      <c r="X1350">
        <v>51801</v>
      </c>
      <c r="Y1350">
        <v>621612</v>
      </c>
      <c r="Z1350">
        <f t="shared" si="46"/>
        <v>0</v>
      </c>
      <c r="AA1350">
        <f t="shared" si="47"/>
        <v>466209</v>
      </c>
    </row>
    <row r="1351" spans="1:27" x14ac:dyDescent="0.35">
      <c r="A1351" t="s">
        <v>370</v>
      </c>
      <c r="B1351" t="s">
        <v>371</v>
      </c>
      <c r="C1351">
        <v>502017</v>
      </c>
      <c r="D1351" t="s">
        <v>381</v>
      </c>
      <c r="E1351" t="s">
        <v>7</v>
      </c>
      <c r="F1351" t="s">
        <v>105</v>
      </c>
      <c r="G1351">
        <v>2029</v>
      </c>
      <c r="H1351" t="s">
        <v>22</v>
      </c>
      <c r="I1351" t="s">
        <v>383</v>
      </c>
      <c r="J1351" t="s">
        <v>384</v>
      </c>
      <c r="K1351" t="s">
        <v>378</v>
      </c>
      <c r="L1351" t="s">
        <v>25</v>
      </c>
      <c r="M1351">
        <v>51801</v>
      </c>
      <c r="N1351">
        <v>51801</v>
      </c>
      <c r="O1351">
        <v>51801</v>
      </c>
      <c r="P1351">
        <v>51801</v>
      </c>
      <c r="Q1351">
        <v>51801</v>
      </c>
      <c r="R1351">
        <v>51801</v>
      </c>
      <c r="S1351">
        <v>51801</v>
      </c>
      <c r="T1351">
        <v>51801</v>
      </c>
      <c r="U1351">
        <v>51801</v>
      </c>
      <c r="V1351">
        <v>51801</v>
      </c>
      <c r="W1351">
        <v>51801</v>
      </c>
      <c r="X1351">
        <v>51801</v>
      </c>
      <c r="Y1351">
        <v>621612</v>
      </c>
      <c r="Z1351">
        <f t="shared" si="46"/>
        <v>0</v>
      </c>
      <c r="AA1351">
        <f t="shared" si="47"/>
        <v>466209</v>
      </c>
    </row>
    <row r="1352" spans="1:27" x14ac:dyDescent="0.35">
      <c r="A1352" t="s">
        <v>370</v>
      </c>
      <c r="B1352" t="s">
        <v>371</v>
      </c>
      <c r="C1352">
        <v>502017</v>
      </c>
      <c r="D1352" t="s">
        <v>381</v>
      </c>
      <c r="E1352" t="s">
        <v>7</v>
      </c>
      <c r="F1352" t="s">
        <v>105</v>
      </c>
      <c r="G1352">
        <v>2030</v>
      </c>
      <c r="H1352" t="s">
        <v>22</v>
      </c>
      <c r="I1352" t="s">
        <v>383</v>
      </c>
      <c r="J1352" t="s">
        <v>384</v>
      </c>
      <c r="K1352" t="s">
        <v>378</v>
      </c>
      <c r="L1352" t="s">
        <v>25</v>
      </c>
      <c r="M1352">
        <v>51801</v>
      </c>
      <c r="N1352">
        <v>51801</v>
      </c>
      <c r="O1352">
        <v>51801</v>
      </c>
      <c r="P1352">
        <v>51801</v>
      </c>
      <c r="Q1352">
        <v>51801</v>
      </c>
      <c r="R1352">
        <v>51801</v>
      </c>
      <c r="S1352">
        <v>51801</v>
      </c>
      <c r="T1352">
        <v>51801</v>
      </c>
      <c r="U1352">
        <v>51801</v>
      </c>
      <c r="V1352">
        <v>51801</v>
      </c>
      <c r="W1352">
        <v>51801</v>
      </c>
      <c r="X1352">
        <v>51801</v>
      </c>
      <c r="Y1352">
        <v>621612</v>
      </c>
      <c r="Z1352">
        <f t="shared" si="46"/>
        <v>0</v>
      </c>
      <c r="AA1352">
        <f t="shared" si="47"/>
        <v>466209</v>
      </c>
    </row>
    <row r="1353" spans="1:27" x14ac:dyDescent="0.35">
      <c r="A1353" t="s">
        <v>370</v>
      </c>
      <c r="B1353" t="s">
        <v>371</v>
      </c>
      <c r="C1353">
        <v>512107</v>
      </c>
      <c r="D1353" t="s">
        <v>372</v>
      </c>
      <c r="E1353" t="s">
        <v>7</v>
      </c>
      <c r="F1353" t="s">
        <v>366</v>
      </c>
      <c r="G1353">
        <v>2022</v>
      </c>
      <c r="H1353" t="s">
        <v>22</v>
      </c>
      <c r="I1353" t="s">
        <v>393</v>
      </c>
      <c r="J1353" t="s">
        <v>394</v>
      </c>
      <c r="K1353" t="s">
        <v>380</v>
      </c>
      <c r="L1353" t="s">
        <v>25</v>
      </c>
      <c r="M1353">
        <v>53002</v>
      </c>
      <c r="N1353">
        <v>53002</v>
      </c>
      <c r="O1353">
        <v>53002</v>
      </c>
      <c r="P1353">
        <v>53002</v>
      </c>
      <c r="Q1353">
        <v>53002</v>
      </c>
      <c r="R1353">
        <v>53002</v>
      </c>
      <c r="S1353">
        <v>53002</v>
      </c>
      <c r="T1353">
        <v>53002</v>
      </c>
      <c r="U1353">
        <v>53002</v>
      </c>
      <c r="V1353">
        <v>53002</v>
      </c>
      <c r="W1353">
        <v>53002</v>
      </c>
      <c r="X1353">
        <v>53002</v>
      </c>
      <c r="Y1353">
        <v>636024</v>
      </c>
      <c r="Z1353">
        <f t="shared" si="46"/>
        <v>192322.40569941601</v>
      </c>
      <c r="AA1353">
        <f t="shared" si="47"/>
        <v>284695.59430058399</v>
      </c>
    </row>
    <row r="1354" spans="1:27" x14ac:dyDescent="0.35">
      <c r="A1354" t="s">
        <v>370</v>
      </c>
      <c r="B1354" t="s">
        <v>371</v>
      </c>
      <c r="C1354">
        <v>512107</v>
      </c>
      <c r="D1354" t="s">
        <v>372</v>
      </c>
      <c r="E1354" t="s">
        <v>7</v>
      </c>
      <c r="F1354" t="s">
        <v>105</v>
      </c>
      <c r="G1354">
        <v>2021</v>
      </c>
      <c r="H1354" t="s">
        <v>22</v>
      </c>
      <c r="I1354" t="s">
        <v>373</v>
      </c>
      <c r="J1354" t="s">
        <v>374</v>
      </c>
      <c r="K1354" t="s">
        <v>375</v>
      </c>
      <c r="L1354" t="s">
        <v>25</v>
      </c>
      <c r="M1354">
        <v>54380</v>
      </c>
      <c r="N1354">
        <v>54380</v>
      </c>
      <c r="O1354">
        <v>54380</v>
      </c>
      <c r="P1354">
        <v>54380</v>
      </c>
      <c r="Q1354">
        <v>54380</v>
      </c>
      <c r="R1354">
        <v>54380</v>
      </c>
      <c r="S1354">
        <v>98604</v>
      </c>
      <c r="T1354">
        <v>98604</v>
      </c>
      <c r="U1354">
        <v>98604</v>
      </c>
      <c r="V1354">
        <v>98604</v>
      </c>
      <c r="W1354">
        <v>98604</v>
      </c>
      <c r="X1354">
        <v>98604</v>
      </c>
      <c r="Y1354">
        <v>917906</v>
      </c>
      <c r="Z1354">
        <f t="shared" si="46"/>
        <v>0</v>
      </c>
      <c r="AA1354">
        <f t="shared" si="47"/>
        <v>688429.5</v>
      </c>
    </row>
    <row r="1355" spans="1:27" x14ac:dyDescent="0.35">
      <c r="A1355" t="s">
        <v>370</v>
      </c>
      <c r="B1355" t="s">
        <v>371</v>
      </c>
      <c r="C1355">
        <v>502013</v>
      </c>
      <c r="D1355" t="s">
        <v>376</v>
      </c>
      <c r="E1355" t="s">
        <v>7</v>
      </c>
      <c r="F1355" t="s">
        <v>21</v>
      </c>
      <c r="G1355">
        <v>2021</v>
      </c>
      <c r="H1355" t="s">
        <v>22</v>
      </c>
      <c r="I1355" t="s">
        <v>373</v>
      </c>
      <c r="J1355" t="s">
        <v>374</v>
      </c>
      <c r="K1355" t="s">
        <v>375</v>
      </c>
      <c r="L1355" t="s">
        <v>25</v>
      </c>
      <c r="M1355">
        <v>56498</v>
      </c>
      <c r="N1355">
        <v>56498</v>
      </c>
      <c r="O1355">
        <v>56498</v>
      </c>
      <c r="P1355">
        <v>56498</v>
      </c>
      <c r="Q1355">
        <v>56498</v>
      </c>
      <c r="R1355">
        <v>56498</v>
      </c>
      <c r="S1355">
        <v>56498</v>
      </c>
      <c r="T1355">
        <v>56498</v>
      </c>
      <c r="U1355">
        <v>56498</v>
      </c>
      <c r="V1355">
        <v>56498</v>
      </c>
      <c r="W1355">
        <v>56498</v>
      </c>
      <c r="X1355">
        <v>56498</v>
      </c>
      <c r="Y1355">
        <v>677972</v>
      </c>
      <c r="Z1355">
        <f t="shared" si="46"/>
        <v>508479</v>
      </c>
      <c r="AA1355">
        <f t="shared" si="47"/>
        <v>0</v>
      </c>
    </row>
    <row r="1356" spans="1:27" x14ac:dyDescent="0.35">
      <c r="A1356" t="s">
        <v>370</v>
      </c>
      <c r="B1356" t="s">
        <v>371</v>
      </c>
      <c r="C1356">
        <v>502013</v>
      </c>
      <c r="D1356" t="s">
        <v>376</v>
      </c>
      <c r="E1356" t="s">
        <v>7</v>
      </c>
      <c r="F1356" t="s">
        <v>21</v>
      </c>
      <c r="G1356">
        <v>2022</v>
      </c>
      <c r="H1356" t="s">
        <v>22</v>
      </c>
      <c r="I1356" t="s">
        <v>373</v>
      </c>
      <c r="J1356" t="s">
        <v>374</v>
      </c>
      <c r="K1356" t="s">
        <v>375</v>
      </c>
      <c r="L1356" t="s">
        <v>25</v>
      </c>
      <c r="M1356">
        <v>57387</v>
      </c>
      <c r="N1356">
        <v>57387</v>
      </c>
      <c r="O1356">
        <v>57387</v>
      </c>
      <c r="P1356">
        <v>57387</v>
      </c>
      <c r="Q1356">
        <v>57387</v>
      </c>
      <c r="R1356">
        <v>57387</v>
      </c>
      <c r="S1356">
        <v>57387</v>
      </c>
      <c r="T1356">
        <v>57387</v>
      </c>
      <c r="U1356">
        <v>57387</v>
      </c>
      <c r="V1356">
        <v>57387</v>
      </c>
      <c r="W1356">
        <v>57387</v>
      </c>
      <c r="X1356">
        <v>57387</v>
      </c>
      <c r="Y1356">
        <v>688648</v>
      </c>
      <c r="Z1356">
        <f t="shared" si="46"/>
        <v>516486</v>
      </c>
      <c r="AA1356">
        <f t="shared" si="47"/>
        <v>0</v>
      </c>
    </row>
    <row r="1357" spans="1:27" x14ac:dyDescent="0.35">
      <c r="A1357" t="s">
        <v>370</v>
      </c>
      <c r="B1357" t="s">
        <v>371</v>
      </c>
      <c r="C1357">
        <v>512107</v>
      </c>
      <c r="D1357" t="s">
        <v>372</v>
      </c>
      <c r="E1357" t="s">
        <v>7</v>
      </c>
      <c r="F1357" t="s">
        <v>21</v>
      </c>
      <c r="G1357">
        <v>2022</v>
      </c>
      <c r="H1357" t="s">
        <v>22</v>
      </c>
      <c r="I1357" t="s">
        <v>373</v>
      </c>
      <c r="J1357" t="s">
        <v>374</v>
      </c>
      <c r="K1357" t="s">
        <v>375</v>
      </c>
      <c r="L1357" t="s">
        <v>25</v>
      </c>
      <c r="M1357">
        <v>58824</v>
      </c>
      <c r="N1357">
        <v>58824</v>
      </c>
      <c r="O1357">
        <v>58824</v>
      </c>
      <c r="P1357">
        <v>58824</v>
      </c>
      <c r="Q1357">
        <v>58824</v>
      </c>
      <c r="R1357">
        <v>58824</v>
      </c>
      <c r="S1357">
        <v>58824</v>
      </c>
      <c r="T1357">
        <v>58824</v>
      </c>
      <c r="U1357">
        <v>58824</v>
      </c>
      <c r="V1357">
        <v>58824</v>
      </c>
      <c r="W1357">
        <v>58824</v>
      </c>
      <c r="X1357">
        <v>58824</v>
      </c>
      <c r="Y1357">
        <v>705893</v>
      </c>
      <c r="Z1357">
        <f t="shared" si="46"/>
        <v>529419.75</v>
      </c>
      <c r="AA1357">
        <f t="shared" si="47"/>
        <v>0</v>
      </c>
    </row>
    <row r="1358" spans="1:27" x14ac:dyDescent="0.35">
      <c r="A1358" t="s">
        <v>370</v>
      </c>
      <c r="B1358" t="s">
        <v>371</v>
      </c>
      <c r="C1358">
        <v>502017</v>
      </c>
      <c r="D1358" t="s">
        <v>381</v>
      </c>
      <c r="E1358" t="s">
        <v>7</v>
      </c>
      <c r="F1358" t="s">
        <v>105</v>
      </c>
      <c r="G1358">
        <v>2024</v>
      </c>
      <c r="H1358" t="s">
        <v>22</v>
      </c>
      <c r="I1358" t="s">
        <v>373</v>
      </c>
      <c r="J1358" t="s">
        <v>374</v>
      </c>
      <c r="K1358" t="s">
        <v>375</v>
      </c>
      <c r="L1358" t="s">
        <v>25</v>
      </c>
      <c r="M1358">
        <v>60920</v>
      </c>
      <c r="N1358">
        <v>60920</v>
      </c>
      <c r="O1358">
        <v>60920</v>
      </c>
      <c r="P1358">
        <v>60920</v>
      </c>
      <c r="Q1358">
        <v>60920</v>
      </c>
      <c r="R1358">
        <v>60920</v>
      </c>
      <c r="S1358">
        <v>60920</v>
      </c>
      <c r="T1358">
        <v>60920</v>
      </c>
      <c r="U1358">
        <v>60920</v>
      </c>
      <c r="V1358">
        <v>60920</v>
      </c>
      <c r="W1358">
        <v>60920</v>
      </c>
      <c r="X1358">
        <v>60920</v>
      </c>
      <c r="Y1358">
        <v>731043</v>
      </c>
      <c r="Z1358">
        <f t="shared" si="46"/>
        <v>0</v>
      </c>
      <c r="AA1358">
        <f t="shared" si="47"/>
        <v>548282.25</v>
      </c>
    </row>
    <row r="1359" spans="1:27" x14ac:dyDescent="0.35">
      <c r="A1359" t="s">
        <v>370</v>
      </c>
      <c r="B1359" t="s">
        <v>371</v>
      </c>
      <c r="C1359">
        <v>502017</v>
      </c>
      <c r="D1359" t="s">
        <v>381</v>
      </c>
      <c r="E1359" t="s">
        <v>7</v>
      </c>
      <c r="F1359" t="s">
        <v>105</v>
      </c>
      <c r="G1359">
        <v>2025</v>
      </c>
      <c r="H1359" t="s">
        <v>22</v>
      </c>
      <c r="I1359" t="s">
        <v>373</v>
      </c>
      <c r="J1359" t="s">
        <v>374</v>
      </c>
      <c r="K1359" t="s">
        <v>375</v>
      </c>
      <c r="L1359" t="s">
        <v>25</v>
      </c>
      <c r="M1359">
        <v>63952</v>
      </c>
      <c r="N1359">
        <v>63952</v>
      </c>
      <c r="O1359">
        <v>63952</v>
      </c>
      <c r="P1359">
        <v>63952</v>
      </c>
      <c r="Q1359">
        <v>63952</v>
      </c>
      <c r="R1359">
        <v>63952</v>
      </c>
      <c r="S1359">
        <v>63952</v>
      </c>
      <c r="T1359">
        <v>63952</v>
      </c>
      <c r="U1359">
        <v>63952</v>
      </c>
      <c r="V1359">
        <v>63952</v>
      </c>
      <c r="W1359">
        <v>63952</v>
      </c>
      <c r="X1359">
        <v>63952</v>
      </c>
      <c r="Y1359">
        <v>767422</v>
      </c>
      <c r="Z1359">
        <f t="shared" si="46"/>
        <v>0</v>
      </c>
      <c r="AA1359">
        <f t="shared" si="47"/>
        <v>575566.5</v>
      </c>
    </row>
    <row r="1360" spans="1:27" x14ac:dyDescent="0.35">
      <c r="A1360" t="s">
        <v>370</v>
      </c>
      <c r="B1360" t="s">
        <v>371</v>
      </c>
      <c r="C1360">
        <v>502017</v>
      </c>
      <c r="D1360" t="s">
        <v>381</v>
      </c>
      <c r="E1360" t="s">
        <v>7</v>
      </c>
      <c r="F1360" t="s">
        <v>105</v>
      </c>
      <c r="G1360">
        <v>2026</v>
      </c>
      <c r="H1360" t="s">
        <v>22</v>
      </c>
      <c r="I1360" t="s">
        <v>373</v>
      </c>
      <c r="J1360" t="s">
        <v>374</v>
      </c>
      <c r="K1360" t="s">
        <v>375</v>
      </c>
      <c r="L1360" t="s">
        <v>25</v>
      </c>
      <c r="M1360">
        <v>63952</v>
      </c>
      <c r="N1360">
        <v>63952</v>
      </c>
      <c r="O1360">
        <v>63952</v>
      </c>
      <c r="P1360">
        <v>63952</v>
      </c>
      <c r="Q1360">
        <v>63952</v>
      </c>
      <c r="R1360">
        <v>63952</v>
      </c>
      <c r="S1360">
        <v>63952</v>
      </c>
      <c r="T1360">
        <v>63952</v>
      </c>
      <c r="U1360">
        <v>63952</v>
      </c>
      <c r="V1360">
        <v>63952</v>
      </c>
      <c r="W1360">
        <v>63952</v>
      </c>
      <c r="X1360">
        <v>63952</v>
      </c>
      <c r="Y1360">
        <v>767422</v>
      </c>
      <c r="Z1360">
        <f t="shared" si="46"/>
        <v>0</v>
      </c>
      <c r="AA1360">
        <f t="shared" si="47"/>
        <v>575566.5</v>
      </c>
    </row>
    <row r="1361" spans="1:27" x14ac:dyDescent="0.35">
      <c r="A1361" t="s">
        <v>370</v>
      </c>
      <c r="B1361" t="s">
        <v>371</v>
      </c>
      <c r="C1361">
        <v>502017</v>
      </c>
      <c r="D1361" t="s">
        <v>381</v>
      </c>
      <c r="E1361" t="s">
        <v>7</v>
      </c>
      <c r="F1361" t="s">
        <v>105</v>
      </c>
      <c r="G1361">
        <v>2027</v>
      </c>
      <c r="H1361" t="s">
        <v>22</v>
      </c>
      <c r="I1361" t="s">
        <v>373</v>
      </c>
      <c r="J1361" t="s">
        <v>374</v>
      </c>
      <c r="K1361" t="s">
        <v>375</v>
      </c>
      <c r="L1361" t="s">
        <v>25</v>
      </c>
      <c r="M1361">
        <v>63952</v>
      </c>
      <c r="N1361">
        <v>63952</v>
      </c>
      <c r="O1361">
        <v>63952</v>
      </c>
      <c r="P1361">
        <v>63952</v>
      </c>
      <c r="Q1361">
        <v>63952</v>
      </c>
      <c r="R1361">
        <v>63952</v>
      </c>
      <c r="S1361">
        <v>63952</v>
      </c>
      <c r="T1361">
        <v>63952</v>
      </c>
      <c r="U1361">
        <v>63952</v>
      </c>
      <c r="V1361">
        <v>63952</v>
      </c>
      <c r="W1361">
        <v>63952</v>
      </c>
      <c r="X1361">
        <v>63952</v>
      </c>
      <c r="Y1361">
        <v>767422</v>
      </c>
      <c r="Z1361">
        <f t="shared" si="46"/>
        <v>0</v>
      </c>
      <c r="AA1361">
        <f t="shared" si="47"/>
        <v>575566.5</v>
      </c>
    </row>
    <row r="1362" spans="1:27" x14ac:dyDescent="0.35">
      <c r="A1362" t="s">
        <v>370</v>
      </c>
      <c r="B1362" t="s">
        <v>371</v>
      </c>
      <c r="C1362">
        <v>502017</v>
      </c>
      <c r="D1362" t="s">
        <v>381</v>
      </c>
      <c r="E1362" t="s">
        <v>7</v>
      </c>
      <c r="F1362" t="s">
        <v>105</v>
      </c>
      <c r="G1362">
        <v>2028</v>
      </c>
      <c r="H1362" t="s">
        <v>22</v>
      </c>
      <c r="I1362" t="s">
        <v>373</v>
      </c>
      <c r="J1362" t="s">
        <v>374</v>
      </c>
      <c r="K1362" t="s">
        <v>375</v>
      </c>
      <c r="L1362" t="s">
        <v>25</v>
      </c>
      <c r="M1362">
        <v>63952</v>
      </c>
      <c r="N1362">
        <v>63952</v>
      </c>
      <c r="O1362">
        <v>63952</v>
      </c>
      <c r="P1362">
        <v>63952</v>
      </c>
      <c r="Q1362">
        <v>63952</v>
      </c>
      <c r="R1362">
        <v>63952</v>
      </c>
      <c r="S1362">
        <v>63952</v>
      </c>
      <c r="T1362">
        <v>63952</v>
      </c>
      <c r="U1362">
        <v>63952</v>
      </c>
      <c r="V1362">
        <v>63952</v>
      </c>
      <c r="W1362">
        <v>63952</v>
      </c>
      <c r="X1362">
        <v>63952</v>
      </c>
      <c r="Y1362">
        <v>767422</v>
      </c>
      <c r="Z1362">
        <f t="shared" si="46"/>
        <v>0</v>
      </c>
      <c r="AA1362">
        <f t="shared" si="47"/>
        <v>575566.5</v>
      </c>
    </row>
    <row r="1363" spans="1:27" x14ac:dyDescent="0.35">
      <c r="A1363" t="s">
        <v>370</v>
      </c>
      <c r="B1363" t="s">
        <v>371</v>
      </c>
      <c r="C1363">
        <v>502017</v>
      </c>
      <c r="D1363" t="s">
        <v>381</v>
      </c>
      <c r="E1363" t="s">
        <v>7</v>
      </c>
      <c r="F1363" t="s">
        <v>105</v>
      </c>
      <c r="G1363">
        <v>2029</v>
      </c>
      <c r="H1363" t="s">
        <v>22</v>
      </c>
      <c r="I1363" t="s">
        <v>373</v>
      </c>
      <c r="J1363" t="s">
        <v>374</v>
      </c>
      <c r="K1363" t="s">
        <v>375</v>
      </c>
      <c r="L1363" t="s">
        <v>25</v>
      </c>
      <c r="M1363">
        <v>63952</v>
      </c>
      <c r="N1363">
        <v>63952</v>
      </c>
      <c r="O1363">
        <v>63952</v>
      </c>
      <c r="P1363">
        <v>63952</v>
      </c>
      <c r="Q1363">
        <v>63952</v>
      </c>
      <c r="R1363">
        <v>63952</v>
      </c>
      <c r="S1363">
        <v>63952</v>
      </c>
      <c r="T1363">
        <v>63952</v>
      </c>
      <c r="U1363">
        <v>63952</v>
      </c>
      <c r="V1363">
        <v>63952</v>
      </c>
      <c r="W1363">
        <v>63952</v>
      </c>
      <c r="X1363">
        <v>63952</v>
      </c>
      <c r="Y1363">
        <v>767422</v>
      </c>
      <c r="Z1363">
        <f t="shared" si="46"/>
        <v>0</v>
      </c>
      <c r="AA1363">
        <f t="shared" si="47"/>
        <v>575566.5</v>
      </c>
    </row>
    <row r="1364" spans="1:27" x14ac:dyDescent="0.35">
      <c r="A1364" t="s">
        <v>370</v>
      </c>
      <c r="B1364" t="s">
        <v>371</v>
      </c>
      <c r="C1364">
        <v>502017</v>
      </c>
      <c r="D1364" t="s">
        <v>381</v>
      </c>
      <c r="E1364" t="s">
        <v>7</v>
      </c>
      <c r="F1364" t="s">
        <v>105</v>
      </c>
      <c r="G1364">
        <v>2030</v>
      </c>
      <c r="H1364" t="s">
        <v>22</v>
      </c>
      <c r="I1364" t="s">
        <v>373</v>
      </c>
      <c r="J1364" t="s">
        <v>374</v>
      </c>
      <c r="K1364" t="s">
        <v>375</v>
      </c>
      <c r="L1364" t="s">
        <v>25</v>
      </c>
      <c r="M1364">
        <v>63952</v>
      </c>
      <c r="N1364">
        <v>63952</v>
      </c>
      <c r="O1364">
        <v>63952</v>
      </c>
      <c r="P1364">
        <v>63952</v>
      </c>
      <c r="Q1364">
        <v>63952</v>
      </c>
      <c r="R1364">
        <v>63952</v>
      </c>
      <c r="S1364">
        <v>63952</v>
      </c>
      <c r="T1364">
        <v>63952</v>
      </c>
      <c r="U1364">
        <v>63952</v>
      </c>
      <c r="V1364">
        <v>63952</v>
      </c>
      <c r="W1364">
        <v>63952</v>
      </c>
      <c r="X1364">
        <v>63952</v>
      </c>
      <c r="Y1364">
        <v>767422</v>
      </c>
      <c r="Z1364">
        <f t="shared" si="46"/>
        <v>0</v>
      </c>
      <c r="AA1364">
        <f t="shared" si="47"/>
        <v>575566.5</v>
      </c>
    </row>
    <row r="1365" spans="1:27" x14ac:dyDescent="0.35">
      <c r="A1365" t="s">
        <v>370</v>
      </c>
      <c r="B1365" t="s">
        <v>371</v>
      </c>
      <c r="C1365">
        <v>512157</v>
      </c>
      <c r="D1365" t="s">
        <v>382</v>
      </c>
      <c r="E1365" t="s">
        <v>7</v>
      </c>
      <c r="F1365" t="s">
        <v>366</v>
      </c>
      <c r="G1365">
        <v>2024</v>
      </c>
      <c r="H1365" t="s">
        <v>22</v>
      </c>
      <c r="I1365" t="s">
        <v>395</v>
      </c>
      <c r="J1365" t="s">
        <v>396</v>
      </c>
      <c r="K1365" t="s">
        <v>397</v>
      </c>
      <c r="L1365" t="s">
        <v>25</v>
      </c>
      <c r="M1365">
        <v>66092</v>
      </c>
      <c r="N1365">
        <v>66092</v>
      </c>
      <c r="O1365">
        <v>66092</v>
      </c>
      <c r="P1365">
        <v>66092</v>
      </c>
      <c r="Q1365">
        <v>66092</v>
      </c>
      <c r="R1365">
        <v>66092</v>
      </c>
      <c r="S1365">
        <v>66092</v>
      </c>
      <c r="T1365">
        <v>66092</v>
      </c>
      <c r="U1365">
        <v>66092</v>
      </c>
      <c r="V1365">
        <v>66092</v>
      </c>
      <c r="W1365">
        <v>66092</v>
      </c>
      <c r="X1365">
        <v>66092</v>
      </c>
      <c r="Y1365">
        <v>793104</v>
      </c>
      <c r="Z1365">
        <f t="shared" si="46"/>
        <v>239820.61879713601</v>
      </c>
      <c r="AA1365">
        <f t="shared" si="47"/>
        <v>355007.38120286399</v>
      </c>
    </row>
    <row r="1366" spans="1:27" x14ac:dyDescent="0.35">
      <c r="A1366" t="s">
        <v>370</v>
      </c>
      <c r="B1366" t="s">
        <v>371</v>
      </c>
      <c r="C1366">
        <v>502013</v>
      </c>
      <c r="D1366" t="s">
        <v>376</v>
      </c>
      <c r="E1366" t="s">
        <v>7</v>
      </c>
      <c r="F1366" t="s">
        <v>366</v>
      </c>
      <c r="G1366">
        <v>2023</v>
      </c>
      <c r="H1366" t="s">
        <v>22</v>
      </c>
      <c r="I1366" t="s">
        <v>424</v>
      </c>
      <c r="J1366" t="s">
        <v>425</v>
      </c>
      <c r="K1366" t="s">
        <v>380</v>
      </c>
      <c r="L1366" t="s">
        <v>25</v>
      </c>
      <c r="M1366">
        <v>66399</v>
      </c>
      <c r="N1366">
        <v>66399</v>
      </c>
      <c r="O1366">
        <v>66399</v>
      </c>
      <c r="P1366">
        <v>66399</v>
      </c>
      <c r="Q1366">
        <v>66399</v>
      </c>
      <c r="R1366">
        <v>66399</v>
      </c>
      <c r="S1366">
        <v>66399</v>
      </c>
      <c r="T1366">
        <v>66399</v>
      </c>
      <c r="U1366">
        <v>66399</v>
      </c>
      <c r="V1366">
        <v>66399</v>
      </c>
      <c r="W1366">
        <v>66399</v>
      </c>
      <c r="X1366">
        <v>66399</v>
      </c>
      <c r="Y1366">
        <v>796788</v>
      </c>
      <c r="Z1366">
        <f t="shared" si="46"/>
        <v>240934.59522349198</v>
      </c>
      <c r="AA1366">
        <f t="shared" si="47"/>
        <v>356656.40477650799</v>
      </c>
    </row>
    <row r="1367" spans="1:27" x14ac:dyDescent="0.35">
      <c r="A1367" t="s">
        <v>370</v>
      </c>
      <c r="B1367" t="s">
        <v>371</v>
      </c>
      <c r="C1367">
        <v>502013</v>
      </c>
      <c r="D1367" t="s">
        <v>376</v>
      </c>
      <c r="E1367" t="s">
        <v>7</v>
      </c>
      <c r="F1367" t="s">
        <v>105</v>
      </c>
      <c r="G1367">
        <v>2021</v>
      </c>
      <c r="H1367" t="s">
        <v>22</v>
      </c>
      <c r="I1367" t="s">
        <v>383</v>
      </c>
      <c r="J1367" t="s">
        <v>384</v>
      </c>
      <c r="K1367" t="s">
        <v>378</v>
      </c>
      <c r="L1367" t="s">
        <v>25</v>
      </c>
      <c r="M1367">
        <v>67765</v>
      </c>
      <c r="N1367">
        <v>67765</v>
      </c>
      <c r="O1367">
        <v>67765</v>
      </c>
      <c r="P1367">
        <v>67765</v>
      </c>
      <c r="Q1367">
        <v>67765</v>
      </c>
      <c r="R1367">
        <v>67765</v>
      </c>
      <c r="S1367">
        <v>67765</v>
      </c>
      <c r="T1367">
        <v>67765</v>
      </c>
      <c r="U1367">
        <v>67765</v>
      </c>
      <c r="V1367">
        <v>67765</v>
      </c>
      <c r="W1367">
        <v>67765</v>
      </c>
      <c r="X1367">
        <v>67765</v>
      </c>
      <c r="Y1367">
        <v>813178</v>
      </c>
      <c r="Z1367">
        <f t="shared" si="46"/>
        <v>0</v>
      </c>
      <c r="AA1367">
        <f t="shared" si="47"/>
        <v>609883.5</v>
      </c>
    </row>
    <row r="1368" spans="1:27" x14ac:dyDescent="0.35">
      <c r="A1368" t="s">
        <v>370</v>
      </c>
      <c r="B1368" t="s">
        <v>371</v>
      </c>
      <c r="C1368">
        <v>502013</v>
      </c>
      <c r="D1368" t="s">
        <v>376</v>
      </c>
      <c r="E1368" t="s">
        <v>7</v>
      </c>
      <c r="F1368" t="s">
        <v>366</v>
      </c>
      <c r="G1368">
        <v>2024</v>
      </c>
      <c r="H1368" t="s">
        <v>22</v>
      </c>
      <c r="I1368" t="s">
        <v>424</v>
      </c>
      <c r="J1368" t="s">
        <v>425</v>
      </c>
      <c r="K1368" t="s">
        <v>380</v>
      </c>
      <c r="L1368" t="s">
        <v>25</v>
      </c>
      <c r="M1368">
        <v>67899</v>
      </c>
      <c r="N1368">
        <v>67899</v>
      </c>
      <c r="O1368">
        <v>67899</v>
      </c>
      <c r="P1368">
        <v>67899</v>
      </c>
      <c r="Q1368">
        <v>67899</v>
      </c>
      <c r="R1368">
        <v>67899</v>
      </c>
      <c r="S1368">
        <v>67899</v>
      </c>
      <c r="T1368">
        <v>67899</v>
      </c>
      <c r="U1368">
        <v>67899</v>
      </c>
      <c r="V1368">
        <v>67899</v>
      </c>
      <c r="W1368">
        <v>67899</v>
      </c>
      <c r="X1368">
        <v>67899</v>
      </c>
      <c r="Y1368">
        <v>814788</v>
      </c>
      <c r="Z1368">
        <f t="shared" si="46"/>
        <v>246377.47678549198</v>
      </c>
      <c r="AA1368">
        <f t="shared" si="47"/>
        <v>364713.52321450802</v>
      </c>
    </row>
    <row r="1369" spans="1:27" x14ac:dyDescent="0.35">
      <c r="A1369" t="s">
        <v>370</v>
      </c>
      <c r="B1369" t="s">
        <v>371</v>
      </c>
      <c r="C1369">
        <v>512157</v>
      </c>
      <c r="D1369" t="s">
        <v>382</v>
      </c>
      <c r="E1369" t="s">
        <v>7</v>
      </c>
      <c r="F1369" t="s">
        <v>366</v>
      </c>
      <c r="G1369">
        <v>2025</v>
      </c>
      <c r="H1369" t="s">
        <v>22</v>
      </c>
      <c r="I1369" t="s">
        <v>395</v>
      </c>
      <c r="J1369" t="s">
        <v>396</v>
      </c>
      <c r="K1369" t="s">
        <v>397</v>
      </c>
      <c r="L1369" t="s">
        <v>25</v>
      </c>
      <c r="M1369">
        <v>68074</v>
      </c>
      <c r="N1369">
        <v>68074</v>
      </c>
      <c r="O1369">
        <v>68074</v>
      </c>
      <c r="P1369">
        <v>68074</v>
      </c>
      <c r="Q1369">
        <v>68074</v>
      </c>
      <c r="R1369">
        <v>68074</v>
      </c>
      <c r="S1369">
        <v>68074</v>
      </c>
      <c r="T1369">
        <v>68074</v>
      </c>
      <c r="U1369">
        <v>68074</v>
      </c>
      <c r="V1369">
        <v>68074</v>
      </c>
      <c r="W1369">
        <v>68074</v>
      </c>
      <c r="X1369">
        <v>68074</v>
      </c>
      <c r="Y1369">
        <v>816888</v>
      </c>
      <c r="Z1369">
        <f t="shared" si="46"/>
        <v>247012.47963439199</v>
      </c>
      <c r="AA1369">
        <f t="shared" si="47"/>
        <v>365653.52036560798</v>
      </c>
    </row>
    <row r="1370" spans="1:27" x14ac:dyDescent="0.35">
      <c r="A1370" t="s">
        <v>370</v>
      </c>
      <c r="B1370" t="s">
        <v>371</v>
      </c>
      <c r="C1370">
        <v>512157</v>
      </c>
      <c r="D1370" t="s">
        <v>382</v>
      </c>
      <c r="E1370" t="s">
        <v>7</v>
      </c>
      <c r="F1370" t="s">
        <v>366</v>
      </c>
      <c r="G1370">
        <v>2026</v>
      </c>
      <c r="H1370" t="s">
        <v>22</v>
      </c>
      <c r="I1370" t="s">
        <v>395</v>
      </c>
      <c r="J1370" t="s">
        <v>396</v>
      </c>
      <c r="K1370" t="s">
        <v>397</v>
      </c>
      <c r="L1370" t="s">
        <v>25</v>
      </c>
      <c r="M1370">
        <v>68074</v>
      </c>
      <c r="N1370">
        <v>68074</v>
      </c>
      <c r="O1370">
        <v>68074</v>
      </c>
      <c r="P1370">
        <v>68074</v>
      </c>
      <c r="Q1370">
        <v>68074</v>
      </c>
      <c r="R1370">
        <v>68074</v>
      </c>
      <c r="S1370">
        <v>68074</v>
      </c>
      <c r="T1370">
        <v>68074</v>
      </c>
      <c r="U1370">
        <v>68074</v>
      </c>
      <c r="V1370">
        <v>68074</v>
      </c>
      <c r="W1370">
        <v>68074</v>
      </c>
      <c r="X1370">
        <v>68074</v>
      </c>
      <c r="Y1370">
        <v>816888</v>
      </c>
      <c r="Z1370">
        <f t="shared" si="46"/>
        <v>247012.47963439199</v>
      </c>
      <c r="AA1370">
        <f t="shared" si="47"/>
        <v>365653.52036560798</v>
      </c>
    </row>
    <row r="1371" spans="1:27" x14ac:dyDescent="0.35">
      <c r="A1371" t="s">
        <v>370</v>
      </c>
      <c r="B1371" t="s">
        <v>371</v>
      </c>
      <c r="C1371">
        <v>512157</v>
      </c>
      <c r="D1371" t="s">
        <v>382</v>
      </c>
      <c r="E1371" t="s">
        <v>7</v>
      </c>
      <c r="F1371" t="s">
        <v>366</v>
      </c>
      <c r="G1371">
        <v>2027</v>
      </c>
      <c r="H1371" t="s">
        <v>22</v>
      </c>
      <c r="I1371" t="s">
        <v>395</v>
      </c>
      <c r="J1371" t="s">
        <v>396</v>
      </c>
      <c r="K1371" t="s">
        <v>397</v>
      </c>
      <c r="L1371" t="s">
        <v>25</v>
      </c>
      <c r="M1371">
        <v>68074</v>
      </c>
      <c r="N1371">
        <v>68074</v>
      </c>
      <c r="O1371">
        <v>68074</v>
      </c>
      <c r="P1371">
        <v>68074</v>
      </c>
      <c r="Q1371">
        <v>68074</v>
      </c>
      <c r="R1371">
        <v>68074</v>
      </c>
      <c r="S1371">
        <v>68074</v>
      </c>
      <c r="T1371">
        <v>68074</v>
      </c>
      <c r="U1371">
        <v>68074</v>
      </c>
      <c r="V1371">
        <v>68074</v>
      </c>
      <c r="W1371">
        <v>68074</v>
      </c>
      <c r="X1371">
        <v>68074</v>
      </c>
      <c r="Y1371">
        <v>816888</v>
      </c>
      <c r="Z1371">
        <f t="shared" si="46"/>
        <v>247012.47963439199</v>
      </c>
      <c r="AA1371">
        <f t="shared" si="47"/>
        <v>365653.52036560798</v>
      </c>
    </row>
    <row r="1372" spans="1:27" x14ac:dyDescent="0.35">
      <c r="A1372" t="s">
        <v>370</v>
      </c>
      <c r="B1372" t="s">
        <v>371</v>
      </c>
      <c r="C1372">
        <v>512157</v>
      </c>
      <c r="D1372" t="s">
        <v>382</v>
      </c>
      <c r="E1372" t="s">
        <v>7</v>
      </c>
      <c r="F1372" t="s">
        <v>366</v>
      </c>
      <c r="G1372">
        <v>2028</v>
      </c>
      <c r="H1372" t="s">
        <v>22</v>
      </c>
      <c r="I1372" t="s">
        <v>395</v>
      </c>
      <c r="J1372" t="s">
        <v>396</v>
      </c>
      <c r="K1372" t="s">
        <v>397</v>
      </c>
      <c r="L1372" t="s">
        <v>25</v>
      </c>
      <c r="M1372">
        <v>68074</v>
      </c>
      <c r="N1372">
        <v>68074</v>
      </c>
      <c r="O1372">
        <v>68074</v>
      </c>
      <c r="P1372">
        <v>68074</v>
      </c>
      <c r="Q1372">
        <v>68074</v>
      </c>
      <c r="R1372">
        <v>68074</v>
      </c>
      <c r="S1372">
        <v>68074</v>
      </c>
      <c r="T1372">
        <v>68074</v>
      </c>
      <c r="U1372">
        <v>68074</v>
      </c>
      <c r="V1372">
        <v>68074</v>
      </c>
      <c r="W1372">
        <v>68074</v>
      </c>
      <c r="X1372">
        <v>68074</v>
      </c>
      <c r="Y1372">
        <v>816888</v>
      </c>
      <c r="Z1372">
        <f t="shared" si="46"/>
        <v>247012.47963439199</v>
      </c>
      <c r="AA1372">
        <f t="shared" si="47"/>
        <v>365653.52036560798</v>
      </c>
    </row>
    <row r="1373" spans="1:27" x14ac:dyDescent="0.35">
      <c r="A1373" t="s">
        <v>370</v>
      </c>
      <c r="B1373" t="s">
        <v>371</v>
      </c>
      <c r="C1373">
        <v>512157</v>
      </c>
      <c r="D1373" t="s">
        <v>382</v>
      </c>
      <c r="E1373" t="s">
        <v>7</v>
      </c>
      <c r="F1373" t="s">
        <v>366</v>
      </c>
      <c r="G1373">
        <v>2029</v>
      </c>
      <c r="H1373" t="s">
        <v>22</v>
      </c>
      <c r="I1373" t="s">
        <v>395</v>
      </c>
      <c r="J1373" t="s">
        <v>396</v>
      </c>
      <c r="K1373" t="s">
        <v>397</v>
      </c>
      <c r="L1373" t="s">
        <v>25</v>
      </c>
      <c r="M1373">
        <v>68074</v>
      </c>
      <c r="N1373">
        <v>68074</v>
      </c>
      <c r="O1373">
        <v>68074</v>
      </c>
      <c r="P1373">
        <v>68074</v>
      </c>
      <c r="Q1373">
        <v>68074</v>
      </c>
      <c r="R1373">
        <v>68074</v>
      </c>
      <c r="S1373">
        <v>68074</v>
      </c>
      <c r="T1373">
        <v>68074</v>
      </c>
      <c r="U1373">
        <v>68074</v>
      </c>
      <c r="V1373">
        <v>68074</v>
      </c>
      <c r="W1373">
        <v>68074</v>
      </c>
      <c r="X1373">
        <v>68074</v>
      </c>
      <c r="Y1373">
        <v>816888</v>
      </c>
      <c r="Z1373">
        <f t="shared" si="46"/>
        <v>247012.47963439199</v>
      </c>
      <c r="AA1373">
        <f t="shared" si="47"/>
        <v>365653.52036560798</v>
      </c>
    </row>
    <row r="1374" spans="1:27" x14ac:dyDescent="0.35">
      <c r="A1374" t="s">
        <v>370</v>
      </c>
      <c r="B1374" t="s">
        <v>371</v>
      </c>
      <c r="C1374">
        <v>512157</v>
      </c>
      <c r="D1374" t="s">
        <v>382</v>
      </c>
      <c r="E1374" t="s">
        <v>7</v>
      </c>
      <c r="F1374" t="s">
        <v>366</v>
      </c>
      <c r="G1374">
        <v>2030</v>
      </c>
      <c r="H1374" t="s">
        <v>22</v>
      </c>
      <c r="I1374" t="s">
        <v>395</v>
      </c>
      <c r="J1374" t="s">
        <v>396</v>
      </c>
      <c r="K1374" t="s">
        <v>397</v>
      </c>
      <c r="L1374" t="s">
        <v>25</v>
      </c>
      <c r="M1374">
        <v>68074</v>
      </c>
      <c r="N1374">
        <v>68074</v>
      </c>
      <c r="O1374">
        <v>68074</v>
      </c>
      <c r="P1374">
        <v>68074</v>
      </c>
      <c r="Q1374">
        <v>68074</v>
      </c>
      <c r="R1374">
        <v>68074</v>
      </c>
      <c r="S1374">
        <v>68074</v>
      </c>
      <c r="T1374">
        <v>68074</v>
      </c>
      <c r="U1374">
        <v>68074</v>
      </c>
      <c r="V1374">
        <v>68074</v>
      </c>
      <c r="W1374">
        <v>68074</v>
      </c>
      <c r="X1374">
        <v>68074</v>
      </c>
      <c r="Y1374">
        <v>816888</v>
      </c>
      <c r="Z1374">
        <f t="shared" si="46"/>
        <v>247012.47963439199</v>
      </c>
      <c r="AA1374">
        <f t="shared" si="47"/>
        <v>365653.52036560798</v>
      </c>
    </row>
    <row r="1375" spans="1:27" x14ac:dyDescent="0.35">
      <c r="A1375" t="s">
        <v>370</v>
      </c>
      <c r="B1375" t="s">
        <v>371</v>
      </c>
      <c r="C1375">
        <v>502013</v>
      </c>
      <c r="D1375" t="s">
        <v>376</v>
      </c>
      <c r="E1375" t="s">
        <v>7</v>
      </c>
      <c r="F1375" t="s">
        <v>105</v>
      </c>
      <c r="G1375">
        <v>2022</v>
      </c>
      <c r="H1375" t="s">
        <v>22</v>
      </c>
      <c r="I1375" t="s">
        <v>383</v>
      </c>
      <c r="J1375" t="s">
        <v>384</v>
      </c>
      <c r="K1375" t="s">
        <v>378</v>
      </c>
      <c r="L1375" t="s">
        <v>25</v>
      </c>
      <c r="M1375">
        <v>68832</v>
      </c>
      <c r="N1375">
        <v>68832</v>
      </c>
      <c r="O1375">
        <v>68832</v>
      </c>
      <c r="P1375">
        <v>68832</v>
      </c>
      <c r="Q1375">
        <v>68832</v>
      </c>
      <c r="R1375">
        <v>68832</v>
      </c>
      <c r="S1375">
        <v>68832</v>
      </c>
      <c r="T1375">
        <v>68832</v>
      </c>
      <c r="U1375">
        <v>68832</v>
      </c>
      <c r="V1375">
        <v>68832</v>
      </c>
      <c r="W1375">
        <v>68832</v>
      </c>
      <c r="X1375">
        <v>68832</v>
      </c>
      <c r="Y1375">
        <v>825983</v>
      </c>
      <c r="Z1375">
        <f t="shared" si="46"/>
        <v>0</v>
      </c>
      <c r="AA1375">
        <f t="shared" si="47"/>
        <v>619487.25</v>
      </c>
    </row>
    <row r="1376" spans="1:27" x14ac:dyDescent="0.35">
      <c r="A1376" t="s">
        <v>370</v>
      </c>
      <c r="B1376" t="s">
        <v>371</v>
      </c>
      <c r="C1376">
        <v>502013</v>
      </c>
      <c r="D1376" t="s">
        <v>376</v>
      </c>
      <c r="E1376" t="s">
        <v>7</v>
      </c>
      <c r="F1376" t="s">
        <v>366</v>
      </c>
      <c r="G1376">
        <v>2025</v>
      </c>
      <c r="H1376" t="s">
        <v>22</v>
      </c>
      <c r="I1376" t="s">
        <v>424</v>
      </c>
      <c r="J1376" t="s">
        <v>425</v>
      </c>
      <c r="K1376" t="s">
        <v>380</v>
      </c>
      <c r="L1376" t="s">
        <v>25</v>
      </c>
      <c r="M1376">
        <v>70092</v>
      </c>
      <c r="N1376">
        <v>70092</v>
      </c>
      <c r="O1376">
        <v>70092</v>
      </c>
      <c r="P1376">
        <v>70092</v>
      </c>
      <c r="Q1376">
        <v>70092</v>
      </c>
      <c r="R1376">
        <v>70092</v>
      </c>
      <c r="S1376">
        <v>70092</v>
      </c>
      <c r="T1376">
        <v>70092</v>
      </c>
      <c r="U1376">
        <v>70092</v>
      </c>
      <c r="V1376">
        <v>70092</v>
      </c>
      <c r="W1376">
        <v>70092</v>
      </c>
      <c r="X1376">
        <v>70092</v>
      </c>
      <c r="Y1376">
        <v>841104</v>
      </c>
      <c r="Z1376">
        <f t="shared" si="46"/>
        <v>254334.969629136</v>
      </c>
      <c r="AA1376">
        <f t="shared" si="47"/>
        <v>376493.03037086403</v>
      </c>
    </row>
    <row r="1377" spans="1:27" x14ac:dyDescent="0.35">
      <c r="A1377" t="s">
        <v>370</v>
      </c>
      <c r="B1377" t="s">
        <v>371</v>
      </c>
      <c r="C1377">
        <v>512107</v>
      </c>
      <c r="D1377" t="s">
        <v>372</v>
      </c>
      <c r="E1377" t="s">
        <v>7</v>
      </c>
      <c r="F1377" t="s">
        <v>105</v>
      </c>
      <c r="G1377">
        <v>2022</v>
      </c>
      <c r="H1377" t="s">
        <v>22</v>
      </c>
      <c r="I1377" t="s">
        <v>383</v>
      </c>
      <c r="J1377" t="s">
        <v>384</v>
      </c>
      <c r="K1377" t="s">
        <v>378</v>
      </c>
      <c r="L1377" t="s">
        <v>25</v>
      </c>
      <c r="M1377">
        <v>70556</v>
      </c>
      <c r="N1377">
        <v>70556</v>
      </c>
      <c r="O1377">
        <v>70556</v>
      </c>
      <c r="P1377">
        <v>70556</v>
      </c>
      <c r="Q1377">
        <v>70556</v>
      </c>
      <c r="R1377">
        <v>70556</v>
      </c>
      <c r="S1377">
        <v>70556</v>
      </c>
      <c r="T1377">
        <v>70556</v>
      </c>
      <c r="U1377">
        <v>70556</v>
      </c>
      <c r="V1377">
        <v>70556</v>
      </c>
      <c r="W1377">
        <v>70556</v>
      </c>
      <c r="X1377">
        <v>70556</v>
      </c>
      <c r="Y1377">
        <v>846667</v>
      </c>
      <c r="Z1377">
        <f t="shared" si="46"/>
        <v>0</v>
      </c>
      <c r="AA1377">
        <f t="shared" si="47"/>
        <v>635000.25</v>
      </c>
    </row>
    <row r="1378" spans="1:27" x14ac:dyDescent="0.35">
      <c r="A1378" t="s">
        <v>370</v>
      </c>
      <c r="B1378" t="s">
        <v>371</v>
      </c>
      <c r="C1378">
        <v>502013</v>
      </c>
      <c r="D1378" t="s">
        <v>376</v>
      </c>
      <c r="E1378" t="s">
        <v>7</v>
      </c>
      <c r="F1378" t="s">
        <v>366</v>
      </c>
      <c r="G1378">
        <v>2026</v>
      </c>
      <c r="H1378" t="s">
        <v>22</v>
      </c>
      <c r="I1378" t="s">
        <v>424</v>
      </c>
      <c r="J1378" t="s">
        <v>425</v>
      </c>
      <c r="K1378" t="s">
        <v>380</v>
      </c>
      <c r="L1378" t="s">
        <v>25</v>
      </c>
      <c r="M1378">
        <v>72195</v>
      </c>
      <c r="N1378">
        <v>72195</v>
      </c>
      <c r="O1378">
        <v>72195</v>
      </c>
      <c r="P1378">
        <v>72195</v>
      </c>
      <c r="Q1378">
        <v>72195</v>
      </c>
      <c r="R1378">
        <v>72195</v>
      </c>
      <c r="S1378">
        <v>72195</v>
      </c>
      <c r="T1378">
        <v>72195</v>
      </c>
      <c r="U1378">
        <v>72195</v>
      </c>
      <c r="V1378">
        <v>72195</v>
      </c>
      <c r="W1378">
        <v>72195</v>
      </c>
      <c r="X1378">
        <v>72195</v>
      </c>
      <c r="Y1378">
        <v>866337</v>
      </c>
      <c r="Z1378">
        <f t="shared" si="46"/>
        <v>261964.98243213299</v>
      </c>
      <c r="AA1378">
        <f t="shared" si="47"/>
        <v>387787.76756786701</v>
      </c>
    </row>
    <row r="1379" spans="1:27" x14ac:dyDescent="0.35">
      <c r="A1379" t="s">
        <v>370</v>
      </c>
      <c r="B1379" t="s">
        <v>371</v>
      </c>
      <c r="C1379">
        <v>502013</v>
      </c>
      <c r="D1379" t="s">
        <v>376</v>
      </c>
      <c r="E1379" t="s">
        <v>7</v>
      </c>
      <c r="F1379" t="s">
        <v>366</v>
      </c>
      <c r="G1379">
        <v>2027</v>
      </c>
      <c r="H1379" t="s">
        <v>22</v>
      </c>
      <c r="I1379" t="s">
        <v>424</v>
      </c>
      <c r="J1379" t="s">
        <v>425</v>
      </c>
      <c r="K1379" t="s">
        <v>380</v>
      </c>
      <c r="L1379" t="s">
        <v>25</v>
      </c>
      <c r="M1379">
        <v>74361</v>
      </c>
      <c r="N1379">
        <v>74361</v>
      </c>
      <c r="O1379">
        <v>74361</v>
      </c>
      <c r="P1379">
        <v>74361</v>
      </c>
      <c r="Q1379">
        <v>74361</v>
      </c>
      <c r="R1379">
        <v>74361</v>
      </c>
      <c r="S1379">
        <v>74361</v>
      </c>
      <c r="T1379">
        <v>74361</v>
      </c>
      <c r="U1379">
        <v>74361</v>
      </c>
      <c r="V1379">
        <v>74361</v>
      </c>
      <c r="W1379">
        <v>74361</v>
      </c>
      <c r="X1379">
        <v>74361</v>
      </c>
      <c r="Y1379">
        <v>892327</v>
      </c>
      <c r="Z1379">
        <f t="shared" si="46"/>
        <v>269823.89864304301</v>
      </c>
      <c r="AA1379">
        <f t="shared" si="47"/>
        <v>399421.35135695699</v>
      </c>
    </row>
    <row r="1380" spans="1:27" x14ac:dyDescent="0.35">
      <c r="A1380" t="s">
        <v>370</v>
      </c>
      <c r="B1380" t="s">
        <v>371</v>
      </c>
      <c r="C1380">
        <v>502013</v>
      </c>
      <c r="D1380" t="s">
        <v>376</v>
      </c>
      <c r="E1380" t="s">
        <v>7</v>
      </c>
      <c r="F1380" t="s">
        <v>366</v>
      </c>
      <c r="G1380">
        <v>2028</v>
      </c>
      <c r="H1380" t="s">
        <v>22</v>
      </c>
      <c r="I1380" t="s">
        <v>424</v>
      </c>
      <c r="J1380" t="s">
        <v>425</v>
      </c>
      <c r="K1380" t="s">
        <v>380</v>
      </c>
      <c r="L1380" t="s">
        <v>25</v>
      </c>
      <c r="M1380">
        <v>76590</v>
      </c>
      <c r="N1380">
        <v>76590</v>
      </c>
      <c r="O1380">
        <v>76590</v>
      </c>
      <c r="P1380">
        <v>76590</v>
      </c>
      <c r="Q1380">
        <v>76590</v>
      </c>
      <c r="R1380">
        <v>76590</v>
      </c>
      <c r="S1380">
        <v>76590</v>
      </c>
      <c r="T1380">
        <v>76590</v>
      </c>
      <c r="U1380">
        <v>76590</v>
      </c>
      <c r="V1380">
        <v>76590</v>
      </c>
      <c r="W1380">
        <v>76590</v>
      </c>
      <c r="X1380">
        <v>76590</v>
      </c>
      <c r="Y1380">
        <v>919074</v>
      </c>
      <c r="Z1380">
        <f t="shared" si="46"/>
        <v>277911.71826186602</v>
      </c>
      <c r="AA1380">
        <f t="shared" si="47"/>
        <v>411393.78173813398</v>
      </c>
    </row>
    <row r="1381" spans="1:27" x14ac:dyDescent="0.35">
      <c r="A1381" t="s">
        <v>370</v>
      </c>
      <c r="B1381" t="s">
        <v>371</v>
      </c>
      <c r="C1381">
        <v>502013</v>
      </c>
      <c r="D1381" t="s">
        <v>376</v>
      </c>
      <c r="E1381" t="s">
        <v>7</v>
      </c>
      <c r="F1381" t="s">
        <v>366</v>
      </c>
      <c r="G1381">
        <v>2029</v>
      </c>
      <c r="H1381" t="s">
        <v>22</v>
      </c>
      <c r="I1381" t="s">
        <v>424</v>
      </c>
      <c r="J1381" t="s">
        <v>425</v>
      </c>
      <c r="K1381" t="s">
        <v>380</v>
      </c>
      <c r="L1381" t="s">
        <v>25</v>
      </c>
      <c r="M1381">
        <v>78889</v>
      </c>
      <c r="N1381">
        <v>78889</v>
      </c>
      <c r="O1381">
        <v>78889</v>
      </c>
      <c r="P1381">
        <v>78889</v>
      </c>
      <c r="Q1381">
        <v>78889</v>
      </c>
      <c r="R1381">
        <v>78889</v>
      </c>
      <c r="S1381">
        <v>78889</v>
      </c>
      <c r="T1381">
        <v>78889</v>
      </c>
      <c r="U1381">
        <v>78889</v>
      </c>
      <c r="V1381">
        <v>78889</v>
      </c>
      <c r="W1381">
        <v>78889</v>
      </c>
      <c r="X1381">
        <v>78889</v>
      </c>
      <c r="Y1381">
        <v>946663</v>
      </c>
      <c r="Z1381">
        <f t="shared" si="46"/>
        <v>286254.14378486702</v>
      </c>
      <c r="AA1381">
        <f t="shared" si="47"/>
        <v>423743.10621513298</v>
      </c>
    </row>
    <row r="1382" spans="1:27" x14ac:dyDescent="0.35">
      <c r="A1382" t="s">
        <v>370</v>
      </c>
      <c r="B1382" t="s">
        <v>371</v>
      </c>
      <c r="C1382">
        <v>502013</v>
      </c>
      <c r="D1382" t="s">
        <v>376</v>
      </c>
      <c r="E1382" t="s">
        <v>7</v>
      </c>
      <c r="F1382" t="s">
        <v>366</v>
      </c>
      <c r="G1382">
        <v>2030</v>
      </c>
      <c r="H1382" t="s">
        <v>22</v>
      </c>
      <c r="I1382" t="s">
        <v>424</v>
      </c>
      <c r="J1382" t="s">
        <v>425</v>
      </c>
      <c r="K1382" t="s">
        <v>380</v>
      </c>
      <c r="L1382" t="s">
        <v>25</v>
      </c>
      <c r="M1382">
        <v>81258</v>
      </c>
      <c r="N1382">
        <v>81258</v>
      </c>
      <c r="O1382">
        <v>81258</v>
      </c>
      <c r="P1382">
        <v>81258</v>
      </c>
      <c r="Q1382">
        <v>81258</v>
      </c>
      <c r="R1382">
        <v>81258</v>
      </c>
      <c r="S1382">
        <v>81258</v>
      </c>
      <c r="T1382">
        <v>81258</v>
      </c>
      <c r="U1382">
        <v>81258</v>
      </c>
      <c r="V1382">
        <v>81258</v>
      </c>
      <c r="W1382">
        <v>81258</v>
      </c>
      <c r="X1382">
        <v>81258</v>
      </c>
      <c r="Y1382">
        <v>975092</v>
      </c>
      <c r="Z1382">
        <f t="shared" si="46"/>
        <v>294850.57044742798</v>
      </c>
      <c r="AA1382">
        <f t="shared" si="47"/>
        <v>436468.42955257202</v>
      </c>
    </row>
    <row r="1383" spans="1:27" x14ac:dyDescent="0.35">
      <c r="A1383" t="s">
        <v>370</v>
      </c>
      <c r="B1383" t="s">
        <v>371</v>
      </c>
      <c r="C1383">
        <v>502013</v>
      </c>
      <c r="D1383" t="s">
        <v>376</v>
      </c>
      <c r="E1383" t="s">
        <v>7</v>
      </c>
      <c r="F1383" t="s">
        <v>105</v>
      </c>
      <c r="G1383">
        <v>2021</v>
      </c>
      <c r="H1383" t="s">
        <v>22</v>
      </c>
      <c r="I1383" t="s">
        <v>373</v>
      </c>
      <c r="J1383" t="s">
        <v>374</v>
      </c>
      <c r="K1383" t="s">
        <v>375</v>
      </c>
      <c r="L1383" t="s">
        <v>25</v>
      </c>
      <c r="M1383">
        <v>83660</v>
      </c>
      <c r="N1383">
        <v>83660</v>
      </c>
      <c r="O1383">
        <v>83660</v>
      </c>
      <c r="P1383">
        <v>83660</v>
      </c>
      <c r="Q1383">
        <v>83660</v>
      </c>
      <c r="R1383">
        <v>83660</v>
      </c>
      <c r="S1383">
        <v>83660</v>
      </c>
      <c r="T1383">
        <v>83660</v>
      </c>
      <c r="U1383">
        <v>83660</v>
      </c>
      <c r="V1383">
        <v>83660</v>
      </c>
      <c r="W1383">
        <v>83660</v>
      </c>
      <c r="X1383">
        <v>83660</v>
      </c>
      <c r="Y1383">
        <v>1003924</v>
      </c>
      <c r="Z1383">
        <f t="shared" si="46"/>
        <v>0</v>
      </c>
      <c r="AA1383">
        <f t="shared" si="47"/>
        <v>752943</v>
      </c>
    </row>
    <row r="1384" spans="1:27" x14ac:dyDescent="0.35">
      <c r="A1384" t="s">
        <v>370</v>
      </c>
      <c r="B1384" t="s">
        <v>371</v>
      </c>
      <c r="C1384">
        <v>501253</v>
      </c>
      <c r="D1384" t="s">
        <v>379</v>
      </c>
      <c r="E1384" t="s">
        <v>7</v>
      </c>
      <c r="F1384" t="s">
        <v>366</v>
      </c>
      <c r="G1384">
        <v>2025</v>
      </c>
      <c r="H1384" t="s">
        <v>22</v>
      </c>
      <c r="I1384" t="s">
        <v>373</v>
      </c>
      <c r="J1384" t="s">
        <v>374</v>
      </c>
      <c r="K1384" t="s">
        <v>375</v>
      </c>
      <c r="L1384" t="s">
        <v>25</v>
      </c>
      <c r="M1384">
        <v>83701</v>
      </c>
      <c r="N1384">
        <v>83701</v>
      </c>
      <c r="O1384">
        <v>83701</v>
      </c>
      <c r="P1384">
        <v>83701</v>
      </c>
      <c r="Q1384">
        <v>83701</v>
      </c>
      <c r="R1384">
        <v>83701</v>
      </c>
      <c r="S1384">
        <v>83701</v>
      </c>
      <c r="T1384">
        <v>83701</v>
      </c>
      <c r="U1384">
        <v>83701</v>
      </c>
      <c r="V1384">
        <v>83701</v>
      </c>
      <c r="W1384">
        <v>83701</v>
      </c>
      <c r="X1384">
        <v>83701</v>
      </c>
      <c r="Y1384">
        <v>1004412</v>
      </c>
      <c r="Z1384">
        <f t="shared" si="46"/>
        <v>303716.41974730801</v>
      </c>
      <c r="AA1384">
        <f t="shared" si="47"/>
        <v>449592.58025269199</v>
      </c>
    </row>
    <row r="1385" spans="1:27" x14ac:dyDescent="0.35">
      <c r="A1385" t="s">
        <v>370</v>
      </c>
      <c r="B1385" t="s">
        <v>371</v>
      </c>
      <c r="C1385">
        <v>501253</v>
      </c>
      <c r="D1385" t="s">
        <v>379</v>
      </c>
      <c r="E1385" t="s">
        <v>7</v>
      </c>
      <c r="F1385" t="s">
        <v>366</v>
      </c>
      <c r="G1385">
        <v>2026</v>
      </c>
      <c r="H1385" t="s">
        <v>22</v>
      </c>
      <c r="I1385" t="s">
        <v>373</v>
      </c>
      <c r="J1385" t="s">
        <v>374</v>
      </c>
      <c r="K1385" t="s">
        <v>375</v>
      </c>
      <c r="L1385" t="s">
        <v>25</v>
      </c>
      <c r="M1385">
        <v>84712</v>
      </c>
      <c r="N1385">
        <v>84712</v>
      </c>
      <c r="O1385">
        <v>84712</v>
      </c>
      <c r="P1385">
        <v>84712</v>
      </c>
      <c r="Q1385">
        <v>84712</v>
      </c>
      <c r="R1385">
        <v>84712</v>
      </c>
      <c r="S1385">
        <v>84712</v>
      </c>
      <c r="T1385">
        <v>84712</v>
      </c>
      <c r="U1385">
        <v>84712</v>
      </c>
      <c r="V1385">
        <v>84712</v>
      </c>
      <c r="W1385">
        <v>84712</v>
      </c>
      <c r="X1385">
        <v>84712</v>
      </c>
      <c r="Y1385">
        <v>1016544</v>
      </c>
      <c r="Z1385">
        <f t="shared" si="46"/>
        <v>307384.92192009598</v>
      </c>
      <c r="AA1385">
        <f t="shared" si="47"/>
        <v>455023.07807990402</v>
      </c>
    </row>
    <row r="1386" spans="1:27" x14ac:dyDescent="0.35">
      <c r="A1386" t="s">
        <v>370</v>
      </c>
      <c r="B1386" t="s">
        <v>371</v>
      </c>
      <c r="C1386">
        <v>502013</v>
      </c>
      <c r="D1386" t="s">
        <v>376</v>
      </c>
      <c r="E1386" t="s">
        <v>7</v>
      </c>
      <c r="F1386" t="s">
        <v>105</v>
      </c>
      <c r="G1386">
        <v>2022</v>
      </c>
      <c r="H1386" t="s">
        <v>22</v>
      </c>
      <c r="I1386" t="s">
        <v>373</v>
      </c>
      <c r="J1386" t="s">
        <v>374</v>
      </c>
      <c r="K1386" t="s">
        <v>375</v>
      </c>
      <c r="L1386" t="s">
        <v>25</v>
      </c>
      <c r="M1386">
        <v>84978</v>
      </c>
      <c r="N1386">
        <v>84978</v>
      </c>
      <c r="O1386">
        <v>84978</v>
      </c>
      <c r="P1386">
        <v>84978</v>
      </c>
      <c r="Q1386">
        <v>84978</v>
      </c>
      <c r="R1386">
        <v>84978</v>
      </c>
      <c r="S1386">
        <v>84978</v>
      </c>
      <c r="T1386">
        <v>84978</v>
      </c>
      <c r="U1386">
        <v>84978</v>
      </c>
      <c r="V1386">
        <v>84978</v>
      </c>
      <c r="W1386">
        <v>84978</v>
      </c>
      <c r="X1386">
        <v>84978</v>
      </c>
      <c r="Y1386">
        <v>1019732</v>
      </c>
      <c r="Z1386">
        <f t="shared" si="46"/>
        <v>0</v>
      </c>
      <c r="AA1386">
        <f t="shared" si="47"/>
        <v>764799</v>
      </c>
    </row>
    <row r="1387" spans="1:27" x14ac:dyDescent="0.35">
      <c r="A1387" t="s">
        <v>370</v>
      </c>
      <c r="B1387" t="s">
        <v>371</v>
      </c>
      <c r="C1387">
        <v>501253</v>
      </c>
      <c r="D1387" t="s">
        <v>379</v>
      </c>
      <c r="E1387" t="s">
        <v>7</v>
      </c>
      <c r="F1387" t="s">
        <v>366</v>
      </c>
      <c r="G1387">
        <v>2024</v>
      </c>
      <c r="H1387" t="s">
        <v>22</v>
      </c>
      <c r="I1387" t="s">
        <v>373</v>
      </c>
      <c r="J1387" t="s">
        <v>374</v>
      </c>
      <c r="K1387" t="s">
        <v>375</v>
      </c>
      <c r="L1387" t="s">
        <v>25</v>
      </c>
      <c r="M1387">
        <v>85699</v>
      </c>
      <c r="N1387">
        <v>85699</v>
      </c>
      <c r="O1387">
        <v>85699</v>
      </c>
      <c r="P1387">
        <v>85699</v>
      </c>
      <c r="Q1387">
        <v>85699</v>
      </c>
      <c r="R1387">
        <v>85699</v>
      </c>
      <c r="S1387">
        <v>85699</v>
      </c>
      <c r="T1387">
        <v>85699</v>
      </c>
      <c r="U1387">
        <v>85699</v>
      </c>
      <c r="V1387">
        <v>85699</v>
      </c>
      <c r="W1387">
        <v>85699</v>
      </c>
      <c r="X1387">
        <v>85699</v>
      </c>
      <c r="Y1387">
        <v>1028388</v>
      </c>
      <c r="Z1387">
        <f t="shared" si="46"/>
        <v>310966.33798789198</v>
      </c>
      <c r="AA1387">
        <f t="shared" si="47"/>
        <v>460324.66201210802</v>
      </c>
    </row>
    <row r="1388" spans="1:27" x14ac:dyDescent="0.35">
      <c r="A1388" t="s">
        <v>370</v>
      </c>
      <c r="B1388" t="s">
        <v>371</v>
      </c>
      <c r="C1388">
        <v>501253</v>
      </c>
      <c r="D1388" t="s">
        <v>379</v>
      </c>
      <c r="E1388" t="s">
        <v>7</v>
      </c>
      <c r="F1388" t="s">
        <v>366</v>
      </c>
      <c r="G1388">
        <v>2027</v>
      </c>
      <c r="H1388" t="s">
        <v>22</v>
      </c>
      <c r="I1388" t="s">
        <v>373</v>
      </c>
      <c r="J1388" t="s">
        <v>374</v>
      </c>
      <c r="K1388" t="s">
        <v>375</v>
      </c>
      <c r="L1388" t="s">
        <v>25</v>
      </c>
      <c r="M1388">
        <v>85723</v>
      </c>
      <c r="N1388">
        <v>85723</v>
      </c>
      <c r="O1388">
        <v>85723</v>
      </c>
      <c r="P1388">
        <v>85723</v>
      </c>
      <c r="Q1388">
        <v>85723</v>
      </c>
      <c r="R1388">
        <v>85723</v>
      </c>
      <c r="S1388">
        <v>85723</v>
      </c>
      <c r="T1388">
        <v>85723</v>
      </c>
      <c r="U1388">
        <v>85723</v>
      </c>
      <c r="V1388">
        <v>85723</v>
      </c>
      <c r="W1388">
        <v>85723</v>
      </c>
      <c r="X1388">
        <v>85723</v>
      </c>
      <c r="Y1388">
        <v>1028681</v>
      </c>
      <c r="Z1388">
        <f t="shared" ref="Z1388:Z1450" si="48">$Y1388*IF($E1388="Fixed",0.75,1)*IF(LEFT($F1388,4)="0311",1,IF(LEFT($F1388,4)="0301",0.403176412,0))</f>
        <v>311054.93600442901</v>
      </c>
      <c r="AA1388">
        <f t="shared" ref="AA1388:AA1450" si="49">$Y1388*IF($E1388="Fixed",0.75,1)*IF(LEFT($F1388,4)="0311",0,IF(LEFT($F1388,4)="0301",1-0.403176412,1))</f>
        <v>460455.81399557099</v>
      </c>
    </row>
    <row r="1389" spans="1:27" x14ac:dyDescent="0.35">
      <c r="A1389" t="s">
        <v>370</v>
      </c>
      <c r="B1389" t="s">
        <v>371</v>
      </c>
      <c r="C1389">
        <v>502013</v>
      </c>
      <c r="D1389" t="s">
        <v>376</v>
      </c>
      <c r="E1389" t="s">
        <v>7</v>
      </c>
      <c r="F1389" t="s">
        <v>21</v>
      </c>
      <c r="G1389">
        <v>2023</v>
      </c>
      <c r="H1389" t="s">
        <v>22</v>
      </c>
      <c r="I1389" t="s">
        <v>373</v>
      </c>
      <c r="J1389" t="s">
        <v>374</v>
      </c>
      <c r="K1389" t="s">
        <v>375</v>
      </c>
      <c r="L1389" t="s">
        <v>25</v>
      </c>
      <c r="M1389">
        <v>85989</v>
      </c>
      <c r="N1389">
        <v>85989</v>
      </c>
      <c r="O1389">
        <v>85989</v>
      </c>
      <c r="P1389">
        <v>85989</v>
      </c>
      <c r="Q1389">
        <v>85989</v>
      </c>
      <c r="R1389">
        <v>85989</v>
      </c>
      <c r="S1389">
        <v>85989</v>
      </c>
      <c r="T1389">
        <v>85989</v>
      </c>
      <c r="U1389">
        <v>85989</v>
      </c>
      <c r="V1389">
        <v>85989</v>
      </c>
      <c r="W1389">
        <v>85989</v>
      </c>
      <c r="X1389">
        <v>85989</v>
      </c>
      <c r="Y1389">
        <v>1031871</v>
      </c>
      <c r="Z1389">
        <f t="shared" si="48"/>
        <v>773903.25</v>
      </c>
      <c r="AA1389">
        <f t="shared" si="49"/>
        <v>0</v>
      </c>
    </row>
    <row r="1390" spans="1:27" x14ac:dyDescent="0.35">
      <c r="A1390" t="s">
        <v>370</v>
      </c>
      <c r="B1390" t="s">
        <v>371</v>
      </c>
      <c r="C1390">
        <v>501253</v>
      </c>
      <c r="D1390" t="s">
        <v>379</v>
      </c>
      <c r="E1390" t="s">
        <v>7</v>
      </c>
      <c r="F1390" t="s">
        <v>366</v>
      </c>
      <c r="G1390">
        <v>2028</v>
      </c>
      <c r="H1390" t="s">
        <v>22</v>
      </c>
      <c r="I1390" t="s">
        <v>373</v>
      </c>
      <c r="J1390" t="s">
        <v>374</v>
      </c>
      <c r="K1390" t="s">
        <v>375</v>
      </c>
      <c r="L1390" t="s">
        <v>25</v>
      </c>
      <c r="M1390">
        <v>86735</v>
      </c>
      <c r="N1390">
        <v>86735</v>
      </c>
      <c r="O1390">
        <v>86735</v>
      </c>
      <c r="P1390">
        <v>86735</v>
      </c>
      <c r="Q1390">
        <v>86735</v>
      </c>
      <c r="R1390">
        <v>86735</v>
      </c>
      <c r="S1390">
        <v>86735</v>
      </c>
      <c r="T1390">
        <v>86735</v>
      </c>
      <c r="U1390">
        <v>86735</v>
      </c>
      <c r="V1390">
        <v>86735</v>
      </c>
      <c r="W1390">
        <v>86735</v>
      </c>
      <c r="X1390">
        <v>86735</v>
      </c>
      <c r="Y1390">
        <v>1040821</v>
      </c>
      <c r="Z1390">
        <f t="shared" si="48"/>
        <v>314725.85723568901</v>
      </c>
      <c r="AA1390">
        <f t="shared" si="49"/>
        <v>465889.89276431099</v>
      </c>
    </row>
    <row r="1391" spans="1:27" x14ac:dyDescent="0.35">
      <c r="A1391" t="s">
        <v>370</v>
      </c>
      <c r="B1391" t="s">
        <v>371</v>
      </c>
      <c r="C1391">
        <v>512107</v>
      </c>
      <c r="D1391" t="s">
        <v>372</v>
      </c>
      <c r="E1391" t="s">
        <v>7</v>
      </c>
      <c r="F1391" t="s">
        <v>105</v>
      </c>
      <c r="G1391">
        <v>2022</v>
      </c>
      <c r="H1391" t="s">
        <v>22</v>
      </c>
      <c r="I1391" t="s">
        <v>373</v>
      </c>
      <c r="J1391" t="s">
        <v>374</v>
      </c>
      <c r="K1391" t="s">
        <v>375</v>
      </c>
      <c r="L1391" t="s">
        <v>25</v>
      </c>
      <c r="M1391">
        <v>87106</v>
      </c>
      <c r="N1391">
        <v>87106</v>
      </c>
      <c r="O1391">
        <v>87106</v>
      </c>
      <c r="P1391">
        <v>87106</v>
      </c>
      <c r="Q1391">
        <v>87106</v>
      </c>
      <c r="R1391">
        <v>87106</v>
      </c>
      <c r="S1391">
        <v>87106</v>
      </c>
      <c r="T1391">
        <v>87106</v>
      </c>
      <c r="U1391">
        <v>87106</v>
      </c>
      <c r="V1391">
        <v>87106</v>
      </c>
      <c r="W1391">
        <v>87106</v>
      </c>
      <c r="X1391">
        <v>87106</v>
      </c>
      <c r="Y1391">
        <v>1045267</v>
      </c>
      <c r="Z1391">
        <f t="shared" si="48"/>
        <v>0</v>
      </c>
      <c r="AA1391">
        <f t="shared" si="49"/>
        <v>783950.25</v>
      </c>
    </row>
    <row r="1392" spans="1:27" x14ac:dyDescent="0.35">
      <c r="A1392" t="s">
        <v>370</v>
      </c>
      <c r="B1392" t="s">
        <v>371</v>
      </c>
      <c r="C1392">
        <v>501253</v>
      </c>
      <c r="D1392" t="s">
        <v>379</v>
      </c>
      <c r="E1392" t="s">
        <v>7</v>
      </c>
      <c r="F1392" t="s">
        <v>366</v>
      </c>
      <c r="G1392">
        <v>2023</v>
      </c>
      <c r="H1392" t="s">
        <v>22</v>
      </c>
      <c r="I1392" t="s">
        <v>373</v>
      </c>
      <c r="J1392" t="s">
        <v>374</v>
      </c>
      <c r="K1392" t="s">
        <v>375</v>
      </c>
      <c r="L1392" t="s">
        <v>25</v>
      </c>
      <c r="M1392">
        <v>87352</v>
      </c>
      <c r="N1392">
        <v>87352</v>
      </c>
      <c r="O1392">
        <v>87352</v>
      </c>
      <c r="P1392">
        <v>87352</v>
      </c>
      <c r="Q1392">
        <v>87352</v>
      </c>
      <c r="R1392">
        <v>87352</v>
      </c>
      <c r="S1392">
        <v>87352</v>
      </c>
      <c r="T1392">
        <v>87352</v>
      </c>
      <c r="U1392">
        <v>87352</v>
      </c>
      <c r="V1392">
        <v>87352</v>
      </c>
      <c r="W1392">
        <v>87352</v>
      </c>
      <c r="X1392">
        <v>87352</v>
      </c>
      <c r="Y1392">
        <v>1048224</v>
      </c>
      <c r="Z1392">
        <f t="shared" si="48"/>
        <v>316964.39346921601</v>
      </c>
      <c r="AA1392">
        <f t="shared" si="49"/>
        <v>469203.60653078399</v>
      </c>
    </row>
    <row r="1393" spans="1:27" x14ac:dyDescent="0.35">
      <c r="A1393" t="s">
        <v>370</v>
      </c>
      <c r="B1393" t="s">
        <v>371</v>
      </c>
      <c r="C1393">
        <v>501253</v>
      </c>
      <c r="D1393" t="s">
        <v>379</v>
      </c>
      <c r="E1393" t="s">
        <v>7</v>
      </c>
      <c r="F1393" t="s">
        <v>366</v>
      </c>
      <c r="G1393">
        <v>2029</v>
      </c>
      <c r="H1393" t="s">
        <v>22</v>
      </c>
      <c r="I1393" t="s">
        <v>373</v>
      </c>
      <c r="J1393" t="s">
        <v>374</v>
      </c>
      <c r="K1393" t="s">
        <v>375</v>
      </c>
      <c r="L1393" t="s">
        <v>25</v>
      </c>
      <c r="M1393">
        <v>87740</v>
      </c>
      <c r="N1393">
        <v>87740</v>
      </c>
      <c r="O1393">
        <v>87740</v>
      </c>
      <c r="P1393">
        <v>87740</v>
      </c>
      <c r="Q1393">
        <v>87740</v>
      </c>
      <c r="R1393">
        <v>87740</v>
      </c>
      <c r="S1393">
        <v>87740</v>
      </c>
      <c r="T1393">
        <v>87740</v>
      </c>
      <c r="U1393">
        <v>87740</v>
      </c>
      <c r="V1393">
        <v>87740</v>
      </c>
      <c r="W1393">
        <v>87740</v>
      </c>
      <c r="X1393">
        <v>87740</v>
      </c>
      <c r="Y1393">
        <v>1052886</v>
      </c>
      <c r="Z1393">
        <f t="shared" si="48"/>
        <v>318374.09979377396</v>
      </c>
      <c r="AA1393">
        <f t="shared" si="49"/>
        <v>471290.40020622604</v>
      </c>
    </row>
    <row r="1394" spans="1:27" x14ac:dyDescent="0.35">
      <c r="A1394" t="s">
        <v>370</v>
      </c>
      <c r="B1394" t="s">
        <v>371</v>
      </c>
      <c r="C1394">
        <v>502013</v>
      </c>
      <c r="D1394" t="s">
        <v>376</v>
      </c>
      <c r="E1394" t="s">
        <v>7</v>
      </c>
      <c r="F1394" t="s">
        <v>21</v>
      </c>
      <c r="G1394">
        <v>2024</v>
      </c>
      <c r="H1394" t="s">
        <v>22</v>
      </c>
      <c r="I1394" t="s">
        <v>373</v>
      </c>
      <c r="J1394" t="s">
        <v>374</v>
      </c>
      <c r="K1394" t="s">
        <v>375</v>
      </c>
      <c r="L1394" t="s">
        <v>25</v>
      </c>
      <c r="M1394">
        <v>88489</v>
      </c>
      <c r="N1394">
        <v>88489</v>
      </c>
      <c r="O1394">
        <v>88489</v>
      </c>
      <c r="P1394">
        <v>88489</v>
      </c>
      <c r="Q1394">
        <v>88489</v>
      </c>
      <c r="R1394">
        <v>88489</v>
      </c>
      <c r="S1394">
        <v>88489</v>
      </c>
      <c r="T1394">
        <v>88489</v>
      </c>
      <c r="U1394">
        <v>88489</v>
      </c>
      <c r="V1394">
        <v>88489</v>
      </c>
      <c r="W1394">
        <v>88489</v>
      </c>
      <c r="X1394">
        <v>88489</v>
      </c>
      <c r="Y1394">
        <v>1061867</v>
      </c>
      <c r="Z1394">
        <f t="shared" si="48"/>
        <v>796400.25</v>
      </c>
      <c r="AA1394">
        <f t="shared" si="49"/>
        <v>0</v>
      </c>
    </row>
    <row r="1395" spans="1:27" x14ac:dyDescent="0.35">
      <c r="A1395" t="s">
        <v>370</v>
      </c>
      <c r="B1395" t="s">
        <v>371</v>
      </c>
      <c r="C1395">
        <v>501253</v>
      </c>
      <c r="D1395" t="s">
        <v>379</v>
      </c>
      <c r="E1395" t="s">
        <v>7</v>
      </c>
      <c r="F1395" t="s">
        <v>366</v>
      </c>
      <c r="G1395">
        <v>2030</v>
      </c>
      <c r="H1395" t="s">
        <v>22</v>
      </c>
      <c r="I1395" t="s">
        <v>373</v>
      </c>
      <c r="J1395" t="s">
        <v>374</v>
      </c>
      <c r="K1395" t="s">
        <v>375</v>
      </c>
      <c r="L1395" t="s">
        <v>25</v>
      </c>
      <c r="M1395">
        <v>88755</v>
      </c>
      <c r="N1395">
        <v>88755</v>
      </c>
      <c r="O1395">
        <v>88755</v>
      </c>
      <c r="P1395">
        <v>88755</v>
      </c>
      <c r="Q1395">
        <v>88755</v>
      </c>
      <c r="R1395">
        <v>88755</v>
      </c>
      <c r="S1395">
        <v>88755</v>
      </c>
      <c r="T1395">
        <v>88755</v>
      </c>
      <c r="U1395">
        <v>88755</v>
      </c>
      <c r="V1395">
        <v>88755</v>
      </c>
      <c r="W1395">
        <v>88755</v>
      </c>
      <c r="X1395">
        <v>88755</v>
      </c>
      <c r="Y1395">
        <v>1065055</v>
      </c>
      <c r="Z1395">
        <f t="shared" si="48"/>
        <v>322053.79011199501</v>
      </c>
      <c r="AA1395">
        <f t="shared" si="49"/>
        <v>476737.45988800499</v>
      </c>
    </row>
    <row r="1396" spans="1:27" x14ac:dyDescent="0.35">
      <c r="A1396" t="s">
        <v>370</v>
      </c>
      <c r="B1396" t="s">
        <v>371</v>
      </c>
      <c r="C1396">
        <v>501253</v>
      </c>
      <c r="D1396" t="s">
        <v>379</v>
      </c>
      <c r="E1396" t="s">
        <v>7</v>
      </c>
      <c r="F1396" t="s">
        <v>366</v>
      </c>
      <c r="G1396">
        <v>2022</v>
      </c>
      <c r="H1396" t="s">
        <v>22</v>
      </c>
      <c r="I1396" t="s">
        <v>373</v>
      </c>
      <c r="J1396" t="s">
        <v>374</v>
      </c>
      <c r="K1396" t="s">
        <v>375</v>
      </c>
      <c r="L1396" t="s">
        <v>25</v>
      </c>
      <c r="M1396">
        <v>88961</v>
      </c>
      <c r="N1396">
        <v>88961</v>
      </c>
      <c r="O1396">
        <v>88961</v>
      </c>
      <c r="P1396">
        <v>88961</v>
      </c>
      <c r="Q1396">
        <v>88961</v>
      </c>
      <c r="R1396">
        <v>88961</v>
      </c>
      <c r="S1396">
        <v>88961</v>
      </c>
      <c r="T1396">
        <v>88961</v>
      </c>
      <c r="U1396">
        <v>88961</v>
      </c>
      <c r="V1396">
        <v>88961</v>
      </c>
      <c r="W1396">
        <v>88961</v>
      </c>
      <c r="X1396">
        <v>88961</v>
      </c>
      <c r="Y1396">
        <v>1067532</v>
      </c>
      <c r="Z1396">
        <f t="shared" si="48"/>
        <v>322802.79109138798</v>
      </c>
      <c r="AA1396">
        <f t="shared" si="49"/>
        <v>477846.20890861202</v>
      </c>
    </row>
    <row r="1397" spans="1:27" x14ac:dyDescent="0.35">
      <c r="A1397" t="s">
        <v>370</v>
      </c>
      <c r="B1397" t="s">
        <v>371</v>
      </c>
      <c r="C1397">
        <v>501253</v>
      </c>
      <c r="D1397" t="s">
        <v>379</v>
      </c>
      <c r="E1397" t="s">
        <v>7</v>
      </c>
      <c r="F1397" t="s">
        <v>366</v>
      </c>
      <c r="G1397">
        <v>2021</v>
      </c>
      <c r="H1397" t="s">
        <v>22</v>
      </c>
      <c r="I1397" t="s">
        <v>373</v>
      </c>
      <c r="J1397" t="s">
        <v>374</v>
      </c>
      <c r="K1397" t="s">
        <v>375</v>
      </c>
      <c r="L1397" t="s">
        <v>25</v>
      </c>
      <c r="M1397">
        <v>90025</v>
      </c>
      <c r="N1397">
        <v>90025</v>
      </c>
      <c r="O1397">
        <v>90025</v>
      </c>
      <c r="P1397">
        <v>90025</v>
      </c>
      <c r="Q1397">
        <v>90025</v>
      </c>
      <c r="R1397">
        <v>90025</v>
      </c>
      <c r="S1397">
        <v>90025</v>
      </c>
      <c r="T1397">
        <v>90025</v>
      </c>
      <c r="U1397">
        <v>90025</v>
      </c>
      <c r="V1397">
        <v>90025</v>
      </c>
      <c r="W1397">
        <v>90025</v>
      </c>
      <c r="X1397">
        <v>90025</v>
      </c>
      <c r="Y1397">
        <v>1080300</v>
      </c>
      <c r="Z1397">
        <f t="shared" si="48"/>
        <v>326663.60841270001</v>
      </c>
      <c r="AA1397">
        <f t="shared" si="49"/>
        <v>483561.39158729999</v>
      </c>
    </row>
    <row r="1398" spans="1:27" x14ac:dyDescent="0.35">
      <c r="A1398" t="s">
        <v>370</v>
      </c>
      <c r="B1398" t="s">
        <v>371</v>
      </c>
      <c r="C1398">
        <v>502013</v>
      </c>
      <c r="D1398" t="s">
        <v>376</v>
      </c>
      <c r="E1398" t="s">
        <v>7</v>
      </c>
      <c r="F1398" t="s">
        <v>21</v>
      </c>
      <c r="G1398">
        <v>2025</v>
      </c>
      <c r="H1398" t="s">
        <v>22</v>
      </c>
      <c r="I1398" t="s">
        <v>373</v>
      </c>
      <c r="J1398" t="s">
        <v>374</v>
      </c>
      <c r="K1398" t="s">
        <v>375</v>
      </c>
      <c r="L1398" t="s">
        <v>25</v>
      </c>
      <c r="M1398">
        <v>91329</v>
      </c>
      <c r="N1398">
        <v>91329</v>
      </c>
      <c r="O1398">
        <v>91329</v>
      </c>
      <c r="P1398">
        <v>91329</v>
      </c>
      <c r="Q1398">
        <v>91329</v>
      </c>
      <c r="R1398">
        <v>91329</v>
      </c>
      <c r="S1398">
        <v>91329</v>
      </c>
      <c r="T1398">
        <v>91329</v>
      </c>
      <c r="U1398">
        <v>91329</v>
      </c>
      <c r="V1398">
        <v>91329</v>
      </c>
      <c r="W1398">
        <v>91329</v>
      </c>
      <c r="X1398">
        <v>91329</v>
      </c>
      <c r="Y1398">
        <v>1095945</v>
      </c>
      <c r="Z1398">
        <f t="shared" si="48"/>
        <v>821958.75</v>
      </c>
      <c r="AA1398">
        <f t="shared" si="49"/>
        <v>0</v>
      </c>
    </row>
    <row r="1399" spans="1:27" x14ac:dyDescent="0.35">
      <c r="A1399" t="s">
        <v>370</v>
      </c>
      <c r="B1399" t="s">
        <v>371</v>
      </c>
      <c r="C1399">
        <v>502013</v>
      </c>
      <c r="D1399" t="s">
        <v>376</v>
      </c>
      <c r="E1399" t="s">
        <v>7</v>
      </c>
      <c r="F1399" t="s">
        <v>21</v>
      </c>
      <c r="G1399">
        <v>2026</v>
      </c>
      <c r="H1399" t="s">
        <v>22</v>
      </c>
      <c r="I1399" t="s">
        <v>373</v>
      </c>
      <c r="J1399" t="s">
        <v>374</v>
      </c>
      <c r="K1399" t="s">
        <v>375</v>
      </c>
      <c r="L1399" t="s">
        <v>25</v>
      </c>
      <c r="M1399">
        <v>94069</v>
      </c>
      <c r="N1399">
        <v>94069</v>
      </c>
      <c r="O1399">
        <v>94069</v>
      </c>
      <c r="P1399">
        <v>94069</v>
      </c>
      <c r="Q1399">
        <v>94069</v>
      </c>
      <c r="R1399">
        <v>94069</v>
      </c>
      <c r="S1399">
        <v>94069</v>
      </c>
      <c r="T1399">
        <v>94069</v>
      </c>
      <c r="U1399">
        <v>94069</v>
      </c>
      <c r="V1399">
        <v>94069</v>
      </c>
      <c r="W1399">
        <v>94069</v>
      </c>
      <c r="X1399">
        <v>94069</v>
      </c>
      <c r="Y1399">
        <v>1128823</v>
      </c>
      <c r="Z1399">
        <f t="shared" si="48"/>
        <v>846617.25</v>
      </c>
      <c r="AA1399">
        <f t="shared" si="49"/>
        <v>0</v>
      </c>
    </row>
    <row r="1400" spans="1:27" x14ac:dyDescent="0.35">
      <c r="A1400" t="s">
        <v>370</v>
      </c>
      <c r="B1400" t="s">
        <v>371</v>
      </c>
      <c r="C1400">
        <v>502013</v>
      </c>
      <c r="D1400" t="s">
        <v>376</v>
      </c>
      <c r="E1400" t="s">
        <v>7</v>
      </c>
      <c r="F1400" t="s">
        <v>21</v>
      </c>
      <c r="G1400">
        <v>2027</v>
      </c>
      <c r="H1400" t="s">
        <v>22</v>
      </c>
      <c r="I1400" t="s">
        <v>373</v>
      </c>
      <c r="J1400" t="s">
        <v>374</v>
      </c>
      <c r="K1400" t="s">
        <v>375</v>
      </c>
      <c r="L1400" t="s">
        <v>25</v>
      </c>
      <c r="M1400">
        <v>96891</v>
      </c>
      <c r="N1400">
        <v>96891</v>
      </c>
      <c r="O1400">
        <v>96891</v>
      </c>
      <c r="P1400">
        <v>96891</v>
      </c>
      <c r="Q1400">
        <v>96891</v>
      </c>
      <c r="R1400">
        <v>96891</v>
      </c>
      <c r="S1400">
        <v>96891</v>
      </c>
      <c r="T1400">
        <v>96891</v>
      </c>
      <c r="U1400">
        <v>96891</v>
      </c>
      <c r="V1400">
        <v>96891</v>
      </c>
      <c r="W1400">
        <v>96891</v>
      </c>
      <c r="X1400">
        <v>96891</v>
      </c>
      <c r="Y1400">
        <v>1162688</v>
      </c>
      <c r="Z1400">
        <f t="shared" si="48"/>
        <v>872016</v>
      </c>
      <c r="AA1400">
        <f t="shared" si="49"/>
        <v>0</v>
      </c>
    </row>
    <row r="1401" spans="1:27" x14ac:dyDescent="0.35">
      <c r="A1401" t="s">
        <v>370</v>
      </c>
      <c r="B1401" t="s">
        <v>371</v>
      </c>
      <c r="C1401">
        <v>502013</v>
      </c>
      <c r="D1401" t="s">
        <v>376</v>
      </c>
      <c r="E1401" t="s">
        <v>7</v>
      </c>
      <c r="F1401" t="s">
        <v>21</v>
      </c>
      <c r="G1401">
        <v>2028</v>
      </c>
      <c r="H1401" t="s">
        <v>22</v>
      </c>
      <c r="I1401" t="s">
        <v>373</v>
      </c>
      <c r="J1401" t="s">
        <v>374</v>
      </c>
      <c r="K1401" t="s">
        <v>375</v>
      </c>
      <c r="L1401" t="s">
        <v>25</v>
      </c>
      <c r="M1401">
        <v>99795</v>
      </c>
      <c r="N1401">
        <v>99795</v>
      </c>
      <c r="O1401">
        <v>99795</v>
      </c>
      <c r="P1401">
        <v>99795</v>
      </c>
      <c r="Q1401">
        <v>99795</v>
      </c>
      <c r="R1401">
        <v>99795</v>
      </c>
      <c r="S1401">
        <v>99795</v>
      </c>
      <c r="T1401">
        <v>99795</v>
      </c>
      <c r="U1401">
        <v>99795</v>
      </c>
      <c r="V1401">
        <v>99795</v>
      </c>
      <c r="W1401">
        <v>99795</v>
      </c>
      <c r="X1401">
        <v>99795</v>
      </c>
      <c r="Y1401">
        <v>1197539</v>
      </c>
      <c r="Z1401">
        <f t="shared" si="48"/>
        <v>898154.25</v>
      </c>
      <c r="AA1401">
        <f t="shared" si="49"/>
        <v>0</v>
      </c>
    </row>
    <row r="1402" spans="1:27" x14ac:dyDescent="0.35">
      <c r="A1402" t="s">
        <v>370</v>
      </c>
      <c r="B1402" t="s">
        <v>371</v>
      </c>
      <c r="C1402">
        <v>502017</v>
      </c>
      <c r="D1402" t="s">
        <v>381</v>
      </c>
      <c r="E1402" t="s">
        <v>7</v>
      </c>
      <c r="F1402" t="s">
        <v>366</v>
      </c>
      <c r="G1402">
        <v>2024</v>
      </c>
      <c r="H1402" t="s">
        <v>22</v>
      </c>
      <c r="I1402" t="s">
        <v>398</v>
      </c>
      <c r="J1402" t="s">
        <v>399</v>
      </c>
      <c r="K1402" t="s">
        <v>400</v>
      </c>
      <c r="L1402" t="s">
        <v>25</v>
      </c>
      <c r="M1402">
        <v>102061</v>
      </c>
      <c r="N1402">
        <v>102061</v>
      </c>
      <c r="O1402">
        <v>102061</v>
      </c>
      <c r="P1402">
        <v>102061</v>
      </c>
      <c r="Q1402">
        <v>102061</v>
      </c>
      <c r="R1402">
        <v>102061</v>
      </c>
      <c r="S1402">
        <v>102061</v>
      </c>
      <c r="T1402">
        <v>102061</v>
      </c>
      <c r="U1402">
        <v>102061</v>
      </c>
      <c r="V1402">
        <v>102061</v>
      </c>
      <c r="W1402">
        <v>102061</v>
      </c>
      <c r="X1402">
        <v>102061</v>
      </c>
      <c r="Y1402">
        <v>1224732</v>
      </c>
      <c r="Z1402">
        <f t="shared" si="48"/>
        <v>370337.29006618797</v>
      </c>
      <c r="AA1402">
        <f t="shared" si="49"/>
        <v>548211.70993381203</v>
      </c>
    </row>
    <row r="1403" spans="1:27" x14ac:dyDescent="0.35">
      <c r="A1403" t="s">
        <v>370</v>
      </c>
      <c r="B1403" t="s">
        <v>371</v>
      </c>
      <c r="C1403">
        <v>502013</v>
      </c>
      <c r="D1403" t="s">
        <v>376</v>
      </c>
      <c r="E1403" t="s">
        <v>7</v>
      </c>
      <c r="F1403" t="s">
        <v>21</v>
      </c>
      <c r="G1403">
        <v>2029</v>
      </c>
      <c r="H1403" t="s">
        <v>22</v>
      </c>
      <c r="I1403" t="s">
        <v>373</v>
      </c>
      <c r="J1403" t="s">
        <v>374</v>
      </c>
      <c r="K1403" t="s">
        <v>375</v>
      </c>
      <c r="L1403" t="s">
        <v>25</v>
      </c>
      <c r="M1403">
        <v>102791</v>
      </c>
      <c r="N1403">
        <v>102791</v>
      </c>
      <c r="O1403">
        <v>102791</v>
      </c>
      <c r="P1403">
        <v>102791</v>
      </c>
      <c r="Q1403">
        <v>102791</v>
      </c>
      <c r="R1403">
        <v>102791</v>
      </c>
      <c r="S1403">
        <v>102791</v>
      </c>
      <c r="T1403">
        <v>102791</v>
      </c>
      <c r="U1403">
        <v>102791</v>
      </c>
      <c r="V1403">
        <v>102791</v>
      </c>
      <c r="W1403">
        <v>102791</v>
      </c>
      <c r="X1403">
        <v>102791</v>
      </c>
      <c r="Y1403">
        <v>1233486</v>
      </c>
      <c r="Z1403">
        <f t="shared" si="48"/>
        <v>925114.5</v>
      </c>
      <c r="AA1403">
        <f t="shared" si="49"/>
        <v>0</v>
      </c>
    </row>
    <row r="1404" spans="1:27" x14ac:dyDescent="0.35">
      <c r="A1404" t="s">
        <v>370</v>
      </c>
      <c r="B1404" t="s">
        <v>371</v>
      </c>
      <c r="C1404">
        <v>502013</v>
      </c>
      <c r="D1404" t="s">
        <v>376</v>
      </c>
      <c r="E1404" t="s">
        <v>7</v>
      </c>
      <c r="F1404" t="s">
        <v>105</v>
      </c>
      <c r="G1404">
        <v>2023</v>
      </c>
      <c r="H1404" t="s">
        <v>22</v>
      </c>
      <c r="I1404" t="s">
        <v>383</v>
      </c>
      <c r="J1404" t="s">
        <v>384</v>
      </c>
      <c r="K1404" t="s">
        <v>378</v>
      </c>
      <c r="L1404" t="s">
        <v>25</v>
      </c>
      <c r="M1404">
        <v>103138</v>
      </c>
      <c r="N1404">
        <v>103138</v>
      </c>
      <c r="O1404">
        <v>103138</v>
      </c>
      <c r="P1404">
        <v>103138</v>
      </c>
      <c r="Q1404">
        <v>103138</v>
      </c>
      <c r="R1404">
        <v>103138</v>
      </c>
      <c r="S1404">
        <v>103138</v>
      </c>
      <c r="T1404">
        <v>103138</v>
      </c>
      <c r="U1404">
        <v>103138</v>
      </c>
      <c r="V1404">
        <v>103138</v>
      </c>
      <c r="W1404">
        <v>103138</v>
      </c>
      <c r="X1404">
        <v>103138</v>
      </c>
      <c r="Y1404">
        <v>1237655</v>
      </c>
      <c r="Z1404">
        <f t="shared" si="48"/>
        <v>0</v>
      </c>
      <c r="AA1404">
        <f t="shared" si="49"/>
        <v>928241.25</v>
      </c>
    </row>
    <row r="1405" spans="1:27" x14ac:dyDescent="0.35">
      <c r="A1405" t="s">
        <v>370</v>
      </c>
      <c r="B1405" t="s">
        <v>371</v>
      </c>
      <c r="C1405">
        <v>502013</v>
      </c>
      <c r="D1405" t="s">
        <v>376</v>
      </c>
      <c r="E1405" t="s">
        <v>7</v>
      </c>
      <c r="F1405" t="s">
        <v>21</v>
      </c>
      <c r="G1405">
        <v>2030</v>
      </c>
      <c r="H1405" t="s">
        <v>22</v>
      </c>
      <c r="I1405" t="s">
        <v>373</v>
      </c>
      <c r="J1405" t="s">
        <v>374</v>
      </c>
      <c r="K1405" t="s">
        <v>375</v>
      </c>
      <c r="L1405" t="s">
        <v>25</v>
      </c>
      <c r="M1405">
        <v>105877</v>
      </c>
      <c r="N1405">
        <v>105877</v>
      </c>
      <c r="O1405">
        <v>105877</v>
      </c>
      <c r="P1405">
        <v>105877</v>
      </c>
      <c r="Q1405">
        <v>105877</v>
      </c>
      <c r="R1405">
        <v>105877</v>
      </c>
      <c r="S1405">
        <v>105877</v>
      </c>
      <c r="T1405">
        <v>105877</v>
      </c>
      <c r="U1405">
        <v>105877</v>
      </c>
      <c r="V1405">
        <v>105877</v>
      </c>
      <c r="W1405">
        <v>105877</v>
      </c>
      <c r="X1405">
        <v>105877</v>
      </c>
      <c r="Y1405">
        <v>1270529</v>
      </c>
      <c r="Z1405">
        <f t="shared" si="48"/>
        <v>952896.75</v>
      </c>
      <c r="AA1405">
        <f t="shared" si="49"/>
        <v>0</v>
      </c>
    </row>
    <row r="1406" spans="1:27" x14ac:dyDescent="0.35">
      <c r="A1406" t="s">
        <v>370</v>
      </c>
      <c r="B1406" t="s">
        <v>371</v>
      </c>
      <c r="C1406">
        <v>502013</v>
      </c>
      <c r="D1406" t="s">
        <v>376</v>
      </c>
      <c r="E1406" t="s">
        <v>7</v>
      </c>
      <c r="F1406" t="s">
        <v>105</v>
      </c>
      <c r="G1406">
        <v>2024</v>
      </c>
      <c r="H1406" t="s">
        <v>22</v>
      </c>
      <c r="I1406" t="s">
        <v>383</v>
      </c>
      <c r="J1406" t="s">
        <v>384</v>
      </c>
      <c r="K1406" t="s">
        <v>378</v>
      </c>
      <c r="L1406" t="s">
        <v>25</v>
      </c>
      <c r="M1406">
        <v>106136</v>
      </c>
      <c r="N1406">
        <v>106136</v>
      </c>
      <c r="O1406">
        <v>106136</v>
      </c>
      <c r="P1406">
        <v>106136</v>
      </c>
      <c r="Q1406">
        <v>106136</v>
      </c>
      <c r="R1406">
        <v>106136</v>
      </c>
      <c r="S1406">
        <v>106136</v>
      </c>
      <c r="T1406">
        <v>106136</v>
      </c>
      <c r="U1406">
        <v>106136</v>
      </c>
      <c r="V1406">
        <v>106136</v>
      </c>
      <c r="W1406">
        <v>106136</v>
      </c>
      <c r="X1406">
        <v>106136</v>
      </c>
      <c r="Y1406">
        <v>1273632</v>
      </c>
      <c r="Z1406">
        <f t="shared" si="48"/>
        <v>0</v>
      </c>
      <c r="AA1406">
        <f t="shared" si="49"/>
        <v>955224</v>
      </c>
    </row>
    <row r="1407" spans="1:27" x14ac:dyDescent="0.35">
      <c r="A1407" t="s">
        <v>370</v>
      </c>
      <c r="B1407" t="s">
        <v>371</v>
      </c>
      <c r="C1407">
        <v>502017</v>
      </c>
      <c r="D1407" t="s">
        <v>381</v>
      </c>
      <c r="E1407" t="s">
        <v>7</v>
      </c>
      <c r="F1407" t="s">
        <v>366</v>
      </c>
      <c r="G1407">
        <v>2025</v>
      </c>
      <c r="H1407" t="s">
        <v>22</v>
      </c>
      <c r="I1407" t="s">
        <v>398</v>
      </c>
      <c r="J1407" t="s">
        <v>399</v>
      </c>
      <c r="K1407" t="s">
        <v>400</v>
      </c>
      <c r="L1407" t="s">
        <v>25</v>
      </c>
      <c r="M1407">
        <v>107140</v>
      </c>
      <c r="N1407">
        <v>107140</v>
      </c>
      <c r="O1407">
        <v>107140</v>
      </c>
      <c r="P1407">
        <v>107140</v>
      </c>
      <c r="Q1407">
        <v>107140</v>
      </c>
      <c r="R1407">
        <v>107140</v>
      </c>
      <c r="S1407">
        <v>107140</v>
      </c>
      <c r="T1407">
        <v>107140</v>
      </c>
      <c r="U1407">
        <v>107140</v>
      </c>
      <c r="V1407">
        <v>107140</v>
      </c>
      <c r="W1407">
        <v>107140</v>
      </c>
      <c r="X1407">
        <v>107140</v>
      </c>
      <c r="Y1407">
        <v>1285680</v>
      </c>
      <c r="Z1407">
        <f t="shared" si="48"/>
        <v>388766.88703511999</v>
      </c>
      <c r="AA1407">
        <f t="shared" si="49"/>
        <v>575493.11296488007</v>
      </c>
    </row>
    <row r="1408" spans="1:27" x14ac:dyDescent="0.35">
      <c r="A1408" t="s">
        <v>370</v>
      </c>
      <c r="B1408" t="s">
        <v>371</v>
      </c>
      <c r="C1408">
        <v>502017</v>
      </c>
      <c r="D1408" t="s">
        <v>381</v>
      </c>
      <c r="E1408" t="s">
        <v>7</v>
      </c>
      <c r="F1408" t="s">
        <v>366</v>
      </c>
      <c r="G1408">
        <v>2026</v>
      </c>
      <c r="H1408" t="s">
        <v>22</v>
      </c>
      <c r="I1408" t="s">
        <v>398</v>
      </c>
      <c r="J1408" t="s">
        <v>399</v>
      </c>
      <c r="K1408" t="s">
        <v>400</v>
      </c>
      <c r="L1408" t="s">
        <v>25</v>
      </c>
      <c r="M1408">
        <v>107140</v>
      </c>
      <c r="N1408">
        <v>107140</v>
      </c>
      <c r="O1408">
        <v>107140</v>
      </c>
      <c r="P1408">
        <v>107140</v>
      </c>
      <c r="Q1408">
        <v>107140</v>
      </c>
      <c r="R1408">
        <v>107140</v>
      </c>
      <c r="S1408">
        <v>107140</v>
      </c>
      <c r="T1408">
        <v>107140</v>
      </c>
      <c r="U1408">
        <v>107140</v>
      </c>
      <c r="V1408">
        <v>107140</v>
      </c>
      <c r="W1408">
        <v>107140</v>
      </c>
      <c r="X1408">
        <v>107140</v>
      </c>
      <c r="Y1408">
        <v>1285680</v>
      </c>
      <c r="Z1408">
        <f t="shared" si="48"/>
        <v>388766.88703511999</v>
      </c>
      <c r="AA1408">
        <f t="shared" si="49"/>
        <v>575493.11296488007</v>
      </c>
    </row>
    <row r="1409" spans="1:27" x14ac:dyDescent="0.35">
      <c r="A1409" t="s">
        <v>370</v>
      </c>
      <c r="B1409" t="s">
        <v>371</v>
      </c>
      <c r="C1409">
        <v>502017</v>
      </c>
      <c r="D1409" t="s">
        <v>381</v>
      </c>
      <c r="E1409" t="s">
        <v>7</v>
      </c>
      <c r="F1409" t="s">
        <v>366</v>
      </c>
      <c r="G1409">
        <v>2027</v>
      </c>
      <c r="H1409" t="s">
        <v>22</v>
      </c>
      <c r="I1409" t="s">
        <v>398</v>
      </c>
      <c r="J1409" t="s">
        <v>399</v>
      </c>
      <c r="K1409" t="s">
        <v>400</v>
      </c>
      <c r="L1409" t="s">
        <v>25</v>
      </c>
      <c r="M1409">
        <v>107140</v>
      </c>
      <c r="N1409">
        <v>107140</v>
      </c>
      <c r="O1409">
        <v>107140</v>
      </c>
      <c r="P1409">
        <v>107140</v>
      </c>
      <c r="Q1409">
        <v>107140</v>
      </c>
      <c r="R1409">
        <v>107140</v>
      </c>
      <c r="S1409">
        <v>107140</v>
      </c>
      <c r="T1409">
        <v>107140</v>
      </c>
      <c r="U1409">
        <v>107140</v>
      </c>
      <c r="V1409">
        <v>107140</v>
      </c>
      <c r="W1409">
        <v>107140</v>
      </c>
      <c r="X1409">
        <v>107140</v>
      </c>
      <c r="Y1409">
        <v>1285680</v>
      </c>
      <c r="Z1409">
        <f t="shared" si="48"/>
        <v>388766.88703511999</v>
      </c>
      <c r="AA1409">
        <f t="shared" si="49"/>
        <v>575493.11296488007</v>
      </c>
    </row>
    <row r="1410" spans="1:27" x14ac:dyDescent="0.35">
      <c r="A1410" t="s">
        <v>370</v>
      </c>
      <c r="B1410" t="s">
        <v>371</v>
      </c>
      <c r="C1410">
        <v>502017</v>
      </c>
      <c r="D1410" t="s">
        <v>381</v>
      </c>
      <c r="E1410" t="s">
        <v>7</v>
      </c>
      <c r="F1410" t="s">
        <v>366</v>
      </c>
      <c r="G1410">
        <v>2028</v>
      </c>
      <c r="H1410" t="s">
        <v>22</v>
      </c>
      <c r="I1410" t="s">
        <v>398</v>
      </c>
      <c r="J1410" t="s">
        <v>399</v>
      </c>
      <c r="K1410" t="s">
        <v>400</v>
      </c>
      <c r="L1410" t="s">
        <v>25</v>
      </c>
      <c r="M1410">
        <v>107140</v>
      </c>
      <c r="N1410">
        <v>107140</v>
      </c>
      <c r="O1410">
        <v>107140</v>
      </c>
      <c r="P1410">
        <v>107140</v>
      </c>
      <c r="Q1410">
        <v>107140</v>
      </c>
      <c r="R1410">
        <v>107140</v>
      </c>
      <c r="S1410">
        <v>107140</v>
      </c>
      <c r="T1410">
        <v>107140</v>
      </c>
      <c r="U1410">
        <v>107140</v>
      </c>
      <c r="V1410">
        <v>107140</v>
      </c>
      <c r="W1410">
        <v>107140</v>
      </c>
      <c r="X1410">
        <v>107140</v>
      </c>
      <c r="Y1410">
        <v>1285680</v>
      </c>
      <c r="Z1410">
        <f t="shared" si="48"/>
        <v>388766.88703511999</v>
      </c>
      <c r="AA1410">
        <f t="shared" si="49"/>
        <v>575493.11296488007</v>
      </c>
    </row>
    <row r="1411" spans="1:27" x14ac:dyDescent="0.35">
      <c r="A1411" t="s">
        <v>370</v>
      </c>
      <c r="B1411" t="s">
        <v>371</v>
      </c>
      <c r="C1411">
        <v>502017</v>
      </c>
      <c r="D1411" t="s">
        <v>381</v>
      </c>
      <c r="E1411" t="s">
        <v>7</v>
      </c>
      <c r="F1411" t="s">
        <v>366</v>
      </c>
      <c r="G1411">
        <v>2029</v>
      </c>
      <c r="H1411" t="s">
        <v>22</v>
      </c>
      <c r="I1411" t="s">
        <v>398</v>
      </c>
      <c r="J1411" t="s">
        <v>399</v>
      </c>
      <c r="K1411" t="s">
        <v>400</v>
      </c>
      <c r="L1411" t="s">
        <v>25</v>
      </c>
      <c r="M1411">
        <v>107140</v>
      </c>
      <c r="N1411">
        <v>107140</v>
      </c>
      <c r="O1411">
        <v>107140</v>
      </c>
      <c r="P1411">
        <v>107140</v>
      </c>
      <c r="Q1411">
        <v>107140</v>
      </c>
      <c r="R1411">
        <v>107140</v>
      </c>
      <c r="S1411">
        <v>107140</v>
      </c>
      <c r="T1411">
        <v>107140</v>
      </c>
      <c r="U1411">
        <v>107140</v>
      </c>
      <c r="V1411">
        <v>107140</v>
      </c>
      <c r="W1411">
        <v>107140</v>
      </c>
      <c r="X1411">
        <v>107140</v>
      </c>
      <c r="Y1411">
        <v>1285680</v>
      </c>
      <c r="Z1411">
        <f t="shared" si="48"/>
        <v>388766.88703511999</v>
      </c>
      <c r="AA1411">
        <f t="shared" si="49"/>
        <v>575493.11296488007</v>
      </c>
    </row>
    <row r="1412" spans="1:27" x14ac:dyDescent="0.35">
      <c r="A1412" t="s">
        <v>370</v>
      </c>
      <c r="B1412" t="s">
        <v>371</v>
      </c>
      <c r="C1412">
        <v>502017</v>
      </c>
      <c r="D1412" t="s">
        <v>381</v>
      </c>
      <c r="E1412" t="s">
        <v>7</v>
      </c>
      <c r="F1412" t="s">
        <v>366</v>
      </c>
      <c r="G1412">
        <v>2030</v>
      </c>
      <c r="H1412" t="s">
        <v>22</v>
      </c>
      <c r="I1412" t="s">
        <v>398</v>
      </c>
      <c r="J1412" t="s">
        <v>399</v>
      </c>
      <c r="K1412" t="s">
        <v>400</v>
      </c>
      <c r="L1412" t="s">
        <v>25</v>
      </c>
      <c r="M1412">
        <v>107140</v>
      </c>
      <c r="N1412">
        <v>107140</v>
      </c>
      <c r="O1412">
        <v>107140</v>
      </c>
      <c r="P1412">
        <v>107140</v>
      </c>
      <c r="Q1412">
        <v>107140</v>
      </c>
      <c r="R1412">
        <v>107140</v>
      </c>
      <c r="S1412">
        <v>107140</v>
      </c>
      <c r="T1412">
        <v>107140</v>
      </c>
      <c r="U1412">
        <v>107140</v>
      </c>
      <c r="V1412">
        <v>107140</v>
      </c>
      <c r="W1412">
        <v>107140</v>
      </c>
      <c r="X1412">
        <v>107140</v>
      </c>
      <c r="Y1412">
        <v>1285680</v>
      </c>
      <c r="Z1412">
        <f t="shared" si="48"/>
        <v>388766.88703511999</v>
      </c>
      <c r="AA1412">
        <f t="shared" si="49"/>
        <v>575493.11296488007</v>
      </c>
    </row>
    <row r="1413" spans="1:27" x14ac:dyDescent="0.35">
      <c r="A1413" t="s">
        <v>370</v>
      </c>
      <c r="B1413" t="s">
        <v>371</v>
      </c>
      <c r="C1413">
        <v>502013</v>
      </c>
      <c r="D1413" t="s">
        <v>376</v>
      </c>
      <c r="E1413" t="s">
        <v>7</v>
      </c>
      <c r="F1413" t="s">
        <v>105</v>
      </c>
      <c r="G1413">
        <v>2025</v>
      </c>
      <c r="H1413" t="s">
        <v>22</v>
      </c>
      <c r="I1413" t="s">
        <v>383</v>
      </c>
      <c r="J1413" t="s">
        <v>384</v>
      </c>
      <c r="K1413" t="s">
        <v>378</v>
      </c>
      <c r="L1413" t="s">
        <v>25</v>
      </c>
      <c r="M1413">
        <v>109542</v>
      </c>
      <c r="N1413">
        <v>109542</v>
      </c>
      <c r="O1413">
        <v>109542</v>
      </c>
      <c r="P1413">
        <v>109542</v>
      </c>
      <c r="Q1413">
        <v>109542</v>
      </c>
      <c r="R1413">
        <v>109542</v>
      </c>
      <c r="S1413">
        <v>109542</v>
      </c>
      <c r="T1413">
        <v>109542</v>
      </c>
      <c r="U1413">
        <v>109542</v>
      </c>
      <c r="V1413">
        <v>109542</v>
      </c>
      <c r="W1413">
        <v>109542</v>
      </c>
      <c r="X1413">
        <v>109542</v>
      </c>
      <c r="Y1413">
        <v>1314506</v>
      </c>
      <c r="Z1413">
        <f t="shared" si="48"/>
        <v>0</v>
      </c>
      <c r="AA1413">
        <f t="shared" si="49"/>
        <v>985879.5</v>
      </c>
    </row>
    <row r="1414" spans="1:27" x14ac:dyDescent="0.35">
      <c r="A1414" t="s">
        <v>370</v>
      </c>
      <c r="B1414" t="s">
        <v>371</v>
      </c>
      <c r="C1414">
        <v>502013</v>
      </c>
      <c r="D1414" t="s">
        <v>376</v>
      </c>
      <c r="E1414" t="s">
        <v>7</v>
      </c>
      <c r="F1414" t="s">
        <v>105</v>
      </c>
      <c r="G1414">
        <v>2026</v>
      </c>
      <c r="H1414" t="s">
        <v>22</v>
      </c>
      <c r="I1414" t="s">
        <v>383</v>
      </c>
      <c r="J1414" t="s">
        <v>384</v>
      </c>
      <c r="K1414" t="s">
        <v>378</v>
      </c>
      <c r="L1414" t="s">
        <v>25</v>
      </c>
      <c r="M1414">
        <v>112828</v>
      </c>
      <c r="N1414">
        <v>112828</v>
      </c>
      <c r="O1414">
        <v>112828</v>
      </c>
      <c r="P1414">
        <v>112828</v>
      </c>
      <c r="Q1414">
        <v>112828</v>
      </c>
      <c r="R1414">
        <v>112828</v>
      </c>
      <c r="S1414">
        <v>112828</v>
      </c>
      <c r="T1414">
        <v>112828</v>
      </c>
      <c r="U1414">
        <v>112828</v>
      </c>
      <c r="V1414">
        <v>112828</v>
      </c>
      <c r="W1414">
        <v>112828</v>
      </c>
      <c r="X1414">
        <v>112828</v>
      </c>
      <c r="Y1414">
        <v>1353941</v>
      </c>
      <c r="Z1414">
        <f t="shared" si="48"/>
        <v>0</v>
      </c>
      <c r="AA1414">
        <f t="shared" si="49"/>
        <v>1015455.75</v>
      </c>
    </row>
    <row r="1415" spans="1:27" x14ac:dyDescent="0.35">
      <c r="A1415" t="s">
        <v>370</v>
      </c>
      <c r="B1415" t="s">
        <v>371</v>
      </c>
      <c r="C1415">
        <v>502013</v>
      </c>
      <c r="D1415" t="s">
        <v>376</v>
      </c>
      <c r="E1415" t="s">
        <v>7</v>
      </c>
      <c r="F1415" t="s">
        <v>105</v>
      </c>
      <c r="G1415">
        <v>2027</v>
      </c>
      <c r="H1415" t="s">
        <v>22</v>
      </c>
      <c r="I1415" t="s">
        <v>383</v>
      </c>
      <c r="J1415" t="s">
        <v>384</v>
      </c>
      <c r="K1415" t="s">
        <v>378</v>
      </c>
      <c r="L1415" t="s">
        <v>25</v>
      </c>
      <c r="M1415">
        <v>116213</v>
      </c>
      <c r="N1415">
        <v>116213</v>
      </c>
      <c r="O1415">
        <v>116213</v>
      </c>
      <c r="P1415">
        <v>116213</v>
      </c>
      <c r="Q1415">
        <v>116213</v>
      </c>
      <c r="R1415">
        <v>116213</v>
      </c>
      <c r="S1415">
        <v>116213</v>
      </c>
      <c r="T1415">
        <v>116213</v>
      </c>
      <c r="U1415">
        <v>116213</v>
      </c>
      <c r="V1415">
        <v>116213</v>
      </c>
      <c r="W1415">
        <v>116213</v>
      </c>
      <c r="X1415">
        <v>116213</v>
      </c>
      <c r="Y1415">
        <v>1394559</v>
      </c>
      <c r="Z1415">
        <f t="shared" si="48"/>
        <v>0</v>
      </c>
      <c r="AA1415">
        <f t="shared" si="49"/>
        <v>1045919.25</v>
      </c>
    </row>
    <row r="1416" spans="1:27" x14ac:dyDescent="0.35">
      <c r="A1416" t="s">
        <v>370</v>
      </c>
      <c r="B1416" t="s">
        <v>371</v>
      </c>
      <c r="C1416">
        <v>512107</v>
      </c>
      <c r="D1416" t="s">
        <v>372</v>
      </c>
      <c r="E1416" t="s">
        <v>7</v>
      </c>
      <c r="F1416" t="s">
        <v>21</v>
      </c>
      <c r="G1416">
        <v>2023</v>
      </c>
      <c r="H1416" t="s">
        <v>22</v>
      </c>
      <c r="I1416" t="s">
        <v>373</v>
      </c>
      <c r="J1416" t="s">
        <v>374</v>
      </c>
      <c r="K1416" t="s">
        <v>375</v>
      </c>
      <c r="L1416" t="s">
        <v>25</v>
      </c>
      <c r="M1416">
        <v>118488</v>
      </c>
      <c r="N1416">
        <v>118488</v>
      </c>
      <c r="O1416">
        <v>118488</v>
      </c>
      <c r="P1416">
        <v>118488</v>
      </c>
      <c r="Q1416">
        <v>118488</v>
      </c>
      <c r="R1416">
        <v>118488</v>
      </c>
      <c r="S1416">
        <v>118488</v>
      </c>
      <c r="T1416">
        <v>118488</v>
      </c>
      <c r="U1416">
        <v>118488</v>
      </c>
      <c r="V1416">
        <v>118488</v>
      </c>
      <c r="W1416">
        <v>118488</v>
      </c>
      <c r="X1416">
        <v>118488</v>
      </c>
      <c r="Y1416">
        <v>1421851</v>
      </c>
      <c r="Z1416">
        <f t="shared" si="48"/>
        <v>1066388.25</v>
      </c>
      <c r="AA1416">
        <f t="shared" si="49"/>
        <v>0</v>
      </c>
    </row>
    <row r="1417" spans="1:27" x14ac:dyDescent="0.35">
      <c r="A1417" t="s">
        <v>370</v>
      </c>
      <c r="B1417" t="s">
        <v>371</v>
      </c>
      <c r="C1417">
        <v>512107</v>
      </c>
      <c r="D1417" t="s">
        <v>372</v>
      </c>
      <c r="E1417" t="s">
        <v>7</v>
      </c>
      <c r="F1417" t="s">
        <v>21</v>
      </c>
      <c r="G1417">
        <v>2024</v>
      </c>
      <c r="H1417" t="s">
        <v>22</v>
      </c>
      <c r="I1417" t="s">
        <v>373</v>
      </c>
      <c r="J1417" t="s">
        <v>374</v>
      </c>
      <c r="K1417" t="s">
        <v>375</v>
      </c>
      <c r="L1417" t="s">
        <v>25</v>
      </c>
      <c r="M1417">
        <v>118956</v>
      </c>
      <c r="N1417">
        <v>118956</v>
      </c>
      <c r="O1417">
        <v>118956</v>
      </c>
      <c r="P1417">
        <v>118956</v>
      </c>
      <c r="Q1417">
        <v>118956</v>
      </c>
      <c r="R1417">
        <v>118956</v>
      </c>
      <c r="S1417">
        <v>118956</v>
      </c>
      <c r="T1417">
        <v>118956</v>
      </c>
      <c r="U1417">
        <v>118956</v>
      </c>
      <c r="V1417">
        <v>118956</v>
      </c>
      <c r="W1417">
        <v>118956</v>
      </c>
      <c r="X1417">
        <v>118956</v>
      </c>
      <c r="Y1417">
        <v>1427477</v>
      </c>
      <c r="Z1417">
        <f t="shared" si="48"/>
        <v>1070607.75</v>
      </c>
      <c r="AA1417">
        <f t="shared" si="49"/>
        <v>0</v>
      </c>
    </row>
    <row r="1418" spans="1:27" x14ac:dyDescent="0.35">
      <c r="A1418" t="s">
        <v>370</v>
      </c>
      <c r="B1418" t="s">
        <v>371</v>
      </c>
      <c r="C1418">
        <v>502013</v>
      </c>
      <c r="D1418" t="s">
        <v>376</v>
      </c>
      <c r="E1418" t="s">
        <v>7</v>
      </c>
      <c r="F1418" t="s">
        <v>105</v>
      </c>
      <c r="G1418">
        <v>2028</v>
      </c>
      <c r="H1418" t="s">
        <v>22</v>
      </c>
      <c r="I1418" t="s">
        <v>383</v>
      </c>
      <c r="J1418" t="s">
        <v>384</v>
      </c>
      <c r="K1418" t="s">
        <v>378</v>
      </c>
      <c r="L1418" t="s">
        <v>25</v>
      </c>
      <c r="M1418">
        <v>119697</v>
      </c>
      <c r="N1418">
        <v>119697</v>
      </c>
      <c r="O1418">
        <v>119697</v>
      </c>
      <c r="P1418">
        <v>119697</v>
      </c>
      <c r="Q1418">
        <v>119697</v>
      </c>
      <c r="R1418">
        <v>119697</v>
      </c>
      <c r="S1418">
        <v>119697</v>
      </c>
      <c r="T1418">
        <v>119697</v>
      </c>
      <c r="U1418">
        <v>119697</v>
      </c>
      <c r="V1418">
        <v>119697</v>
      </c>
      <c r="W1418">
        <v>119697</v>
      </c>
      <c r="X1418">
        <v>119697</v>
      </c>
      <c r="Y1418">
        <v>1436361</v>
      </c>
      <c r="Z1418">
        <f t="shared" si="48"/>
        <v>0</v>
      </c>
      <c r="AA1418">
        <f t="shared" si="49"/>
        <v>1077270.75</v>
      </c>
    </row>
    <row r="1419" spans="1:27" x14ac:dyDescent="0.35">
      <c r="A1419" t="s">
        <v>370</v>
      </c>
      <c r="B1419" t="s">
        <v>371</v>
      </c>
      <c r="C1419">
        <v>512107</v>
      </c>
      <c r="D1419" t="s">
        <v>372</v>
      </c>
      <c r="E1419" t="s">
        <v>7</v>
      </c>
      <c r="F1419" t="s">
        <v>21</v>
      </c>
      <c r="G1419">
        <v>2025</v>
      </c>
      <c r="H1419" t="s">
        <v>22</v>
      </c>
      <c r="I1419" t="s">
        <v>373</v>
      </c>
      <c r="J1419" t="s">
        <v>374</v>
      </c>
      <c r="K1419" t="s">
        <v>375</v>
      </c>
      <c r="L1419" t="s">
        <v>25</v>
      </c>
      <c r="M1419">
        <v>123135</v>
      </c>
      <c r="N1419">
        <v>123135</v>
      </c>
      <c r="O1419">
        <v>123135</v>
      </c>
      <c r="P1419">
        <v>123135</v>
      </c>
      <c r="Q1419">
        <v>123135</v>
      </c>
      <c r="R1419">
        <v>123135</v>
      </c>
      <c r="S1419">
        <v>123135</v>
      </c>
      <c r="T1419">
        <v>123135</v>
      </c>
      <c r="U1419">
        <v>123135</v>
      </c>
      <c r="V1419">
        <v>123135</v>
      </c>
      <c r="W1419">
        <v>123135</v>
      </c>
      <c r="X1419">
        <v>123135</v>
      </c>
      <c r="Y1419">
        <v>1477615</v>
      </c>
      <c r="Z1419">
        <f t="shared" si="48"/>
        <v>1108211.25</v>
      </c>
      <c r="AA1419">
        <f t="shared" si="49"/>
        <v>0</v>
      </c>
    </row>
    <row r="1420" spans="1:27" x14ac:dyDescent="0.35">
      <c r="A1420" t="s">
        <v>370</v>
      </c>
      <c r="B1420" t="s">
        <v>371</v>
      </c>
      <c r="C1420">
        <v>502013</v>
      </c>
      <c r="D1420" t="s">
        <v>376</v>
      </c>
      <c r="E1420" t="s">
        <v>7</v>
      </c>
      <c r="F1420" t="s">
        <v>105</v>
      </c>
      <c r="G1420">
        <v>2029</v>
      </c>
      <c r="H1420" t="s">
        <v>22</v>
      </c>
      <c r="I1420" t="s">
        <v>383</v>
      </c>
      <c r="J1420" t="s">
        <v>384</v>
      </c>
      <c r="K1420" t="s">
        <v>378</v>
      </c>
      <c r="L1420" t="s">
        <v>25</v>
      </c>
      <c r="M1420">
        <v>123290</v>
      </c>
      <c r="N1420">
        <v>123290</v>
      </c>
      <c r="O1420">
        <v>123290</v>
      </c>
      <c r="P1420">
        <v>123290</v>
      </c>
      <c r="Q1420">
        <v>123290</v>
      </c>
      <c r="R1420">
        <v>123290</v>
      </c>
      <c r="S1420">
        <v>123290</v>
      </c>
      <c r="T1420">
        <v>123290</v>
      </c>
      <c r="U1420">
        <v>123290</v>
      </c>
      <c r="V1420">
        <v>123290</v>
      </c>
      <c r="W1420">
        <v>123290</v>
      </c>
      <c r="X1420">
        <v>123290</v>
      </c>
      <c r="Y1420">
        <v>1479477</v>
      </c>
      <c r="Z1420">
        <f t="shared" si="48"/>
        <v>0</v>
      </c>
      <c r="AA1420">
        <f t="shared" si="49"/>
        <v>1109607.75</v>
      </c>
    </row>
    <row r="1421" spans="1:27" x14ac:dyDescent="0.35">
      <c r="A1421" t="s">
        <v>370</v>
      </c>
      <c r="B1421" t="s">
        <v>371</v>
      </c>
      <c r="C1421">
        <v>512107</v>
      </c>
      <c r="D1421" t="s">
        <v>372</v>
      </c>
      <c r="E1421" t="s">
        <v>7</v>
      </c>
      <c r="F1421" t="s">
        <v>21</v>
      </c>
      <c r="G1421">
        <v>2026</v>
      </c>
      <c r="H1421" t="s">
        <v>22</v>
      </c>
      <c r="I1421" t="s">
        <v>373</v>
      </c>
      <c r="J1421" t="s">
        <v>374</v>
      </c>
      <c r="K1421" t="s">
        <v>375</v>
      </c>
      <c r="L1421" t="s">
        <v>25</v>
      </c>
      <c r="M1421">
        <v>126829</v>
      </c>
      <c r="N1421">
        <v>126829</v>
      </c>
      <c r="O1421">
        <v>126829</v>
      </c>
      <c r="P1421">
        <v>126829</v>
      </c>
      <c r="Q1421">
        <v>126829</v>
      </c>
      <c r="R1421">
        <v>126829</v>
      </c>
      <c r="S1421">
        <v>126829</v>
      </c>
      <c r="T1421">
        <v>126829</v>
      </c>
      <c r="U1421">
        <v>126829</v>
      </c>
      <c r="V1421">
        <v>126829</v>
      </c>
      <c r="W1421">
        <v>126829</v>
      </c>
      <c r="X1421">
        <v>126829</v>
      </c>
      <c r="Y1421">
        <v>1521943</v>
      </c>
      <c r="Z1421">
        <f t="shared" si="48"/>
        <v>1141457.25</v>
      </c>
      <c r="AA1421">
        <f t="shared" si="49"/>
        <v>0</v>
      </c>
    </row>
    <row r="1422" spans="1:27" x14ac:dyDescent="0.35">
      <c r="A1422" t="s">
        <v>370</v>
      </c>
      <c r="B1422" t="s">
        <v>371</v>
      </c>
      <c r="C1422">
        <v>502013</v>
      </c>
      <c r="D1422" t="s">
        <v>376</v>
      </c>
      <c r="E1422" t="s">
        <v>7</v>
      </c>
      <c r="F1422" t="s">
        <v>105</v>
      </c>
      <c r="G1422">
        <v>2030</v>
      </c>
      <c r="H1422" t="s">
        <v>22</v>
      </c>
      <c r="I1422" t="s">
        <v>383</v>
      </c>
      <c r="J1422" t="s">
        <v>384</v>
      </c>
      <c r="K1422" t="s">
        <v>378</v>
      </c>
      <c r="L1422" t="s">
        <v>25</v>
      </c>
      <c r="M1422">
        <v>126992</v>
      </c>
      <c r="N1422">
        <v>126992</v>
      </c>
      <c r="O1422">
        <v>126992</v>
      </c>
      <c r="P1422">
        <v>126992</v>
      </c>
      <c r="Q1422">
        <v>126992</v>
      </c>
      <c r="R1422">
        <v>126992</v>
      </c>
      <c r="S1422">
        <v>126992</v>
      </c>
      <c r="T1422">
        <v>126992</v>
      </c>
      <c r="U1422">
        <v>126992</v>
      </c>
      <c r="V1422">
        <v>126992</v>
      </c>
      <c r="W1422">
        <v>126992</v>
      </c>
      <c r="X1422">
        <v>126992</v>
      </c>
      <c r="Y1422">
        <v>1523907</v>
      </c>
      <c r="Z1422">
        <f t="shared" si="48"/>
        <v>0</v>
      </c>
      <c r="AA1422">
        <f t="shared" si="49"/>
        <v>1142930.25</v>
      </c>
    </row>
    <row r="1423" spans="1:27" x14ac:dyDescent="0.35">
      <c r="A1423" t="s">
        <v>370</v>
      </c>
      <c r="B1423" t="s">
        <v>371</v>
      </c>
      <c r="C1423">
        <v>502013</v>
      </c>
      <c r="D1423" t="s">
        <v>376</v>
      </c>
      <c r="E1423" t="s">
        <v>7</v>
      </c>
      <c r="F1423" t="s">
        <v>105</v>
      </c>
      <c r="G1423">
        <v>2023</v>
      </c>
      <c r="H1423" t="s">
        <v>22</v>
      </c>
      <c r="I1423" t="s">
        <v>373</v>
      </c>
      <c r="J1423" t="s">
        <v>374</v>
      </c>
      <c r="K1423" t="s">
        <v>375</v>
      </c>
      <c r="L1423" t="s">
        <v>25</v>
      </c>
      <c r="M1423">
        <v>127331</v>
      </c>
      <c r="N1423">
        <v>127331</v>
      </c>
      <c r="O1423">
        <v>127331</v>
      </c>
      <c r="P1423">
        <v>127331</v>
      </c>
      <c r="Q1423">
        <v>127331</v>
      </c>
      <c r="R1423">
        <v>127331</v>
      </c>
      <c r="S1423">
        <v>127331</v>
      </c>
      <c r="T1423">
        <v>127331</v>
      </c>
      <c r="U1423">
        <v>127331</v>
      </c>
      <c r="V1423">
        <v>127331</v>
      </c>
      <c r="W1423">
        <v>127331</v>
      </c>
      <c r="X1423">
        <v>127331</v>
      </c>
      <c r="Y1423">
        <v>1527969</v>
      </c>
      <c r="Z1423">
        <f t="shared" si="48"/>
        <v>0</v>
      </c>
      <c r="AA1423">
        <f t="shared" si="49"/>
        <v>1145976.75</v>
      </c>
    </row>
    <row r="1424" spans="1:27" x14ac:dyDescent="0.35">
      <c r="A1424" t="s">
        <v>370</v>
      </c>
      <c r="B1424" t="s">
        <v>371</v>
      </c>
      <c r="C1424">
        <v>512107</v>
      </c>
      <c r="D1424" t="s">
        <v>372</v>
      </c>
      <c r="E1424" t="s">
        <v>7</v>
      </c>
      <c r="F1424" t="s">
        <v>21</v>
      </c>
      <c r="G1424">
        <v>2027</v>
      </c>
      <c r="H1424" t="s">
        <v>22</v>
      </c>
      <c r="I1424" t="s">
        <v>373</v>
      </c>
      <c r="J1424" t="s">
        <v>374</v>
      </c>
      <c r="K1424" t="s">
        <v>375</v>
      </c>
      <c r="L1424" t="s">
        <v>25</v>
      </c>
      <c r="M1424">
        <v>130633</v>
      </c>
      <c r="N1424">
        <v>130633</v>
      </c>
      <c r="O1424">
        <v>130633</v>
      </c>
      <c r="P1424">
        <v>130633</v>
      </c>
      <c r="Q1424">
        <v>130633</v>
      </c>
      <c r="R1424">
        <v>130633</v>
      </c>
      <c r="S1424">
        <v>130633</v>
      </c>
      <c r="T1424">
        <v>130633</v>
      </c>
      <c r="U1424">
        <v>130633</v>
      </c>
      <c r="V1424">
        <v>130633</v>
      </c>
      <c r="W1424">
        <v>130633</v>
      </c>
      <c r="X1424">
        <v>130633</v>
      </c>
      <c r="Y1424">
        <v>1567601</v>
      </c>
      <c r="Z1424">
        <f t="shared" si="48"/>
        <v>1175700.75</v>
      </c>
      <c r="AA1424">
        <f t="shared" si="49"/>
        <v>0</v>
      </c>
    </row>
    <row r="1425" spans="1:27" x14ac:dyDescent="0.35">
      <c r="A1425" t="s">
        <v>370</v>
      </c>
      <c r="B1425" t="s">
        <v>371</v>
      </c>
      <c r="C1425">
        <v>502013</v>
      </c>
      <c r="D1425" t="s">
        <v>376</v>
      </c>
      <c r="E1425" t="s">
        <v>7</v>
      </c>
      <c r="F1425" t="s">
        <v>105</v>
      </c>
      <c r="G1425">
        <v>2024</v>
      </c>
      <c r="H1425" t="s">
        <v>22</v>
      </c>
      <c r="I1425" t="s">
        <v>373</v>
      </c>
      <c r="J1425" t="s">
        <v>374</v>
      </c>
      <c r="K1425" t="s">
        <v>375</v>
      </c>
      <c r="L1425" t="s">
        <v>25</v>
      </c>
      <c r="M1425">
        <v>131032</v>
      </c>
      <c r="N1425">
        <v>131032</v>
      </c>
      <c r="O1425">
        <v>131032</v>
      </c>
      <c r="P1425">
        <v>131032</v>
      </c>
      <c r="Q1425">
        <v>131032</v>
      </c>
      <c r="R1425">
        <v>131032</v>
      </c>
      <c r="S1425">
        <v>131032</v>
      </c>
      <c r="T1425">
        <v>131032</v>
      </c>
      <c r="U1425">
        <v>131032</v>
      </c>
      <c r="V1425">
        <v>131032</v>
      </c>
      <c r="W1425">
        <v>131032</v>
      </c>
      <c r="X1425">
        <v>131032</v>
      </c>
      <c r="Y1425">
        <v>1572385</v>
      </c>
      <c r="Z1425">
        <f t="shared" si="48"/>
        <v>0</v>
      </c>
      <c r="AA1425">
        <f t="shared" si="49"/>
        <v>1179288.75</v>
      </c>
    </row>
    <row r="1426" spans="1:27" x14ac:dyDescent="0.35">
      <c r="A1426" t="s">
        <v>370</v>
      </c>
      <c r="B1426" t="s">
        <v>371</v>
      </c>
      <c r="C1426">
        <v>512107</v>
      </c>
      <c r="D1426" t="s">
        <v>372</v>
      </c>
      <c r="E1426" t="s">
        <v>7</v>
      </c>
      <c r="F1426" t="s">
        <v>21</v>
      </c>
      <c r="G1426">
        <v>2028</v>
      </c>
      <c r="H1426" t="s">
        <v>22</v>
      </c>
      <c r="I1426" t="s">
        <v>373</v>
      </c>
      <c r="J1426" t="s">
        <v>374</v>
      </c>
      <c r="K1426" t="s">
        <v>375</v>
      </c>
      <c r="L1426" t="s">
        <v>25</v>
      </c>
      <c r="M1426">
        <v>134549</v>
      </c>
      <c r="N1426">
        <v>134549</v>
      </c>
      <c r="O1426">
        <v>134549</v>
      </c>
      <c r="P1426">
        <v>134549</v>
      </c>
      <c r="Q1426">
        <v>134549</v>
      </c>
      <c r="R1426">
        <v>134549</v>
      </c>
      <c r="S1426">
        <v>134549</v>
      </c>
      <c r="T1426">
        <v>134549</v>
      </c>
      <c r="U1426">
        <v>134549</v>
      </c>
      <c r="V1426">
        <v>134549</v>
      </c>
      <c r="W1426">
        <v>134549</v>
      </c>
      <c r="X1426">
        <v>134549</v>
      </c>
      <c r="Y1426">
        <v>1614590</v>
      </c>
      <c r="Z1426">
        <f t="shared" si="48"/>
        <v>1210942.5</v>
      </c>
      <c r="AA1426">
        <f t="shared" si="49"/>
        <v>0</v>
      </c>
    </row>
    <row r="1427" spans="1:27" x14ac:dyDescent="0.35">
      <c r="A1427" t="s">
        <v>370</v>
      </c>
      <c r="B1427" t="s">
        <v>371</v>
      </c>
      <c r="C1427">
        <v>502013</v>
      </c>
      <c r="D1427" t="s">
        <v>376</v>
      </c>
      <c r="E1427" t="s">
        <v>7</v>
      </c>
      <c r="F1427" t="s">
        <v>105</v>
      </c>
      <c r="G1427">
        <v>2025</v>
      </c>
      <c r="H1427" t="s">
        <v>22</v>
      </c>
      <c r="I1427" t="s">
        <v>373</v>
      </c>
      <c r="J1427" t="s">
        <v>374</v>
      </c>
      <c r="K1427" t="s">
        <v>375</v>
      </c>
      <c r="L1427" t="s">
        <v>25</v>
      </c>
      <c r="M1427">
        <v>135237</v>
      </c>
      <c r="N1427">
        <v>135237</v>
      </c>
      <c r="O1427">
        <v>135237</v>
      </c>
      <c r="P1427">
        <v>135237</v>
      </c>
      <c r="Q1427">
        <v>135237</v>
      </c>
      <c r="R1427">
        <v>135237</v>
      </c>
      <c r="S1427">
        <v>135237</v>
      </c>
      <c r="T1427">
        <v>135237</v>
      </c>
      <c r="U1427">
        <v>135237</v>
      </c>
      <c r="V1427">
        <v>135237</v>
      </c>
      <c r="W1427">
        <v>135237</v>
      </c>
      <c r="X1427">
        <v>135237</v>
      </c>
      <c r="Y1427">
        <v>1622847</v>
      </c>
      <c r="Z1427">
        <f t="shared" si="48"/>
        <v>0</v>
      </c>
      <c r="AA1427">
        <f t="shared" si="49"/>
        <v>1217135.25</v>
      </c>
    </row>
    <row r="1428" spans="1:27" x14ac:dyDescent="0.35">
      <c r="A1428" t="s">
        <v>370</v>
      </c>
      <c r="B1428" t="s">
        <v>371</v>
      </c>
      <c r="C1428">
        <v>512107</v>
      </c>
      <c r="D1428" t="s">
        <v>372</v>
      </c>
      <c r="E1428" t="s">
        <v>7</v>
      </c>
      <c r="F1428" t="s">
        <v>21</v>
      </c>
      <c r="G1428">
        <v>2029</v>
      </c>
      <c r="H1428" t="s">
        <v>22</v>
      </c>
      <c r="I1428" t="s">
        <v>373</v>
      </c>
      <c r="J1428" t="s">
        <v>374</v>
      </c>
      <c r="K1428" t="s">
        <v>375</v>
      </c>
      <c r="L1428" t="s">
        <v>25</v>
      </c>
      <c r="M1428">
        <v>138588</v>
      </c>
      <c r="N1428">
        <v>138588</v>
      </c>
      <c r="O1428">
        <v>138588</v>
      </c>
      <c r="P1428">
        <v>138588</v>
      </c>
      <c r="Q1428">
        <v>138588</v>
      </c>
      <c r="R1428">
        <v>138588</v>
      </c>
      <c r="S1428">
        <v>138588</v>
      </c>
      <c r="T1428">
        <v>138588</v>
      </c>
      <c r="U1428">
        <v>138588</v>
      </c>
      <c r="V1428">
        <v>138588</v>
      </c>
      <c r="W1428">
        <v>138588</v>
      </c>
      <c r="X1428">
        <v>138588</v>
      </c>
      <c r="Y1428">
        <v>1663055</v>
      </c>
      <c r="Z1428">
        <f t="shared" si="48"/>
        <v>1247291.25</v>
      </c>
      <c r="AA1428">
        <f t="shared" si="49"/>
        <v>0</v>
      </c>
    </row>
    <row r="1429" spans="1:27" x14ac:dyDescent="0.35">
      <c r="A1429" t="s">
        <v>370</v>
      </c>
      <c r="B1429" t="s">
        <v>371</v>
      </c>
      <c r="C1429">
        <v>502013</v>
      </c>
      <c r="D1429" t="s">
        <v>376</v>
      </c>
      <c r="E1429" t="s">
        <v>7</v>
      </c>
      <c r="F1429" t="s">
        <v>105</v>
      </c>
      <c r="G1429">
        <v>2026</v>
      </c>
      <c r="H1429" t="s">
        <v>22</v>
      </c>
      <c r="I1429" t="s">
        <v>373</v>
      </c>
      <c r="J1429" t="s">
        <v>374</v>
      </c>
      <c r="K1429" t="s">
        <v>375</v>
      </c>
      <c r="L1429" t="s">
        <v>25</v>
      </c>
      <c r="M1429">
        <v>139294</v>
      </c>
      <c r="N1429">
        <v>139294</v>
      </c>
      <c r="O1429">
        <v>139294</v>
      </c>
      <c r="P1429">
        <v>139294</v>
      </c>
      <c r="Q1429">
        <v>139294</v>
      </c>
      <c r="R1429">
        <v>139294</v>
      </c>
      <c r="S1429">
        <v>139294</v>
      </c>
      <c r="T1429">
        <v>139294</v>
      </c>
      <c r="U1429">
        <v>139294</v>
      </c>
      <c r="V1429">
        <v>139294</v>
      </c>
      <c r="W1429">
        <v>139294</v>
      </c>
      <c r="X1429">
        <v>139294</v>
      </c>
      <c r="Y1429">
        <v>1671532</v>
      </c>
      <c r="Z1429">
        <f t="shared" si="48"/>
        <v>0</v>
      </c>
      <c r="AA1429">
        <f t="shared" si="49"/>
        <v>1253649</v>
      </c>
    </row>
    <row r="1430" spans="1:27" x14ac:dyDescent="0.35">
      <c r="A1430" t="s">
        <v>370</v>
      </c>
      <c r="B1430" t="s">
        <v>371</v>
      </c>
      <c r="C1430">
        <v>502013</v>
      </c>
      <c r="D1430" t="s">
        <v>376</v>
      </c>
      <c r="E1430" t="s">
        <v>7</v>
      </c>
      <c r="F1430" t="s">
        <v>366</v>
      </c>
      <c r="G1430">
        <v>2021</v>
      </c>
      <c r="H1430" t="s">
        <v>22</v>
      </c>
      <c r="I1430" t="s">
        <v>426</v>
      </c>
      <c r="J1430" t="s">
        <v>426</v>
      </c>
      <c r="K1430" t="s">
        <v>380</v>
      </c>
      <c r="L1430" t="s">
        <v>25</v>
      </c>
      <c r="M1430">
        <v>140158</v>
      </c>
      <c r="N1430">
        <v>140158</v>
      </c>
      <c r="O1430">
        <v>140158</v>
      </c>
      <c r="P1430">
        <v>140158</v>
      </c>
      <c r="Q1430">
        <v>140158</v>
      </c>
      <c r="R1430">
        <v>140158</v>
      </c>
      <c r="S1430">
        <v>140158</v>
      </c>
      <c r="T1430">
        <v>140158</v>
      </c>
      <c r="U1430">
        <v>140158</v>
      </c>
      <c r="V1430">
        <v>140158</v>
      </c>
      <c r="W1430">
        <v>140158</v>
      </c>
      <c r="X1430">
        <v>140158</v>
      </c>
      <c r="Y1430">
        <v>1681896</v>
      </c>
      <c r="Z1430">
        <f t="shared" si="48"/>
        <v>508575.595977864</v>
      </c>
      <c r="AA1430">
        <f t="shared" si="49"/>
        <v>752846.404022136</v>
      </c>
    </row>
    <row r="1431" spans="1:27" x14ac:dyDescent="0.35">
      <c r="A1431" t="s">
        <v>370</v>
      </c>
      <c r="B1431" t="s">
        <v>371</v>
      </c>
      <c r="C1431">
        <v>512107</v>
      </c>
      <c r="D1431" t="s">
        <v>372</v>
      </c>
      <c r="E1431" t="s">
        <v>7</v>
      </c>
      <c r="F1431" t="s">
        <v>105</v>
      </c>
      <c r="G1431">
        <v>2023</v>
      </c>
      <c r="H1431" t="s">
        <v>22</v>
      </c>
      <c r="I1431" t="s">
        <v>383</v>
      </c>
      <c r="J1431" t="s">
        <v>384</v>
      </c>
      <c r="K1431" t="s">
        <v>378</v>
      </c>
      <c r="L1431" t="s">
        <v>25</v>
      </c>
      <c r="M1431">
        <v>142117</v>
      </c>
      <c r="N1431">
        <v>142117</v>
      </c>
      <c r="O1431">
        <v>142117</v>
      </c>
      <c r="P1431">
        <v>142117</v>
      </c>
      <c r="Q1431">
        <v>142117</v>
      </c>
      <c r="R1431">
        <v>142117</v>
      </c>
      <c r="S1431">
        <v>142117</v>
      </c>
      <c r="T1431">
        <v>142117</v>
      </c>
      <c r="U1431">
        <v>142117</v>
      </c>
      <c r="V1431">
        <v>142117</v>
      </c>
      <c r="W1431">
        <v>142117</v>
      </c>
      <c r="X1431">
        <v>142117</v>
      </c>
      <c r="Y1431">
        <v>1705407</v>
      </c>
      <c r="Z1431">
        <f t="shared" si="48"/>
        <v>0</v>
      </c>
      <c r="AA1431">
        <f t="shared" si="49"/>
        <v>1279055.25</v>
      </c>
    </row>
    <row r="1432" spans="1:27" x14ac:dyDescent="0.35">
      <c r="A1432" t="s">
        <v>370</v>
      </c>
      <c r="B1432" t="s">
        <v>371</v>
      </c>
      <c r="C1432">
        <v>502013</v>
      </c>
      <c r="D1432" t="s">
        <v>376</v>
      </c>
      <c r="E1432" t="s">
        <v>7</v>
      </c>
      <c r="F1432" t="s">
        <v>366</v>
      </c>
      <c r="G1432">
        <v>2022</v>
      </c>
      <c r="H1432" t="s">
        <v>22</v>
      </c>
      <c r="I1432" t="s">
        <v>426</v>
      </c>
      <c r="J1432" t="s">
        <v>426</v>
      </c>
      <c r="K1432" t="s">
        <v>380</v>
      </c>
      <c r="L1432" t="s">
        <v>25</v>
      </c>
      <c r="M1432">
        <v>142365</v>
      </c>
      <c r="N1432">
        <v>142365</v>
      </c>
      <c r="O1432">
        <v>142365</v>
      </c>
      <c r="P1432">
        <v>142365</v>
      </c>
      <c r="Q1432">
        <v>142365</v>
      </c>
      <c r="R1432">
        <v>142365</v>
      </c>
      <c r="S1432">
        <v>142365</v>
      </c>
      <c r="T1432">
        <v>142365</v>
      </c>
      <c r="U1432">
        <v>142365</v>
      </c>
      <c r="V1432">
        <v>142365</v>
      </c>
      <c r="W1432">
        <v>142365</v>
      </c>
      <c r="X1432">
        <v>142365</v>
      </c>
      <c r="Y1432">
        <v>1708380</v>
      </c>
      <c r="Z1432">
        <f t="shared" si="48"/>
        <v>516583.88904941996</v>
      </c>
      <c r="AA1432">
        <f t="shared" si="49"/>
        <v>764701.11095057998</v>
      </c>
    </row>
    <row r="1433" spans="1:27" x14ac:dyDescent="0.35">
      <c r="A1433" t="s">
        <v>370</v>
      </c>
      <c r="B1433" t="s">
        <v>371</v>
      </c>
      <c r="C1433">
        <v>512107</v>
      </c>
      <c r="D1433" t="s">
        <v>372</v>
      </c>
      <c r="E1433" t="s">
        <v>7</v>
      </c>
      <c r="F1433" t="s">
        <v>105</v>
      </c>
      <c r="G1433">
        <v>2024</v>
      </c>
      <c r="H1433" t="s">
        <v>22</v>
      </c>
      <c r="I1433" t="s">
        <v>383</v>
      </c>
      <c r="J1433" t="s">
        <v>384</v>
      </c>
      <c r="K1433" t="s">
        <v>378</v>
      </c>
      <c r="L1433" t="s">
        <v>25</v>
      </c>
      <c r="M1433">
        <v>142680</v>
      </c>
      <c r="N1433">
        <v>142680</v>
      </c>
      <c r="O1433">
        <v>142680</v>
      </c>
      <c r="P1433">
        <v>142680</v>
      </c>
      <c r="Q1433">
        <v>142680</v>
      </c>
      <c r="R1433">
        <v>142680</v>
      </c>
      <c r="S1433">
        <v>142680</v>
      </c>
      <c r="T1433">
        <v>142680</v>
      </c>
      <c r="U1433">
        <v>142680</v>
      </c>
      <c r="V1433">
        <v>142680</v>
      </c>
      <c r="W1433">
        <v>142680</v>
      </c>
      <c r="X1433">
        <v>142680</v>
      </c>
      <c r="Y1433">
        <v>1712154</v>
      </c>
      <c r="Z1433">
        <f t="shared" si="48"/>
        <v>0</v>
      </c>
      <c r="AA1433">
        <f t="shared" si="49"/>
        <v>1284115.5</v>
      </c>
    </row>
    <row r="1434" spans="1:27" x14ac:dyDescent="0.35">
      <c r="A1434" t="s">
        <v>370</v>
      </c>
      <c r="B1434" t="s">
        <v>371</v>
      </c>
      <c r="C1434">
        <v>512107</v>
      </c>
      <c r="D1434" t="s">
        <v>372</v>
      </c>
      <c r="E1434" t="s">
        <v>7</v>
      </c>
      <c r="F1434" t="s">
        <v>21</v>
      </c>
      <c r="G1434">
        <v>2030</v>
      </c>
      <c r="H1434" t="s">
        <v>22</v>
      </c>
      <c r="I1434" t="s">
        <v>373</v>
      </c>
      <c r="J1434" t="s">
        <v>374</v>
      </c>
      <c r="K1434" t="s">
        <v>375</v>
      </c>
      <c r="L1434" t="s">
        <v>25</v>
      </c>
      <c r="M1434">
        <v>142750</v>
      </c>
      <c r="N1434">
        <v>142750</v>
      </c>
      <c r="O1434">
        <v>142750</v>
      </c>
      <c r="P1434">
        <v>142750</v>
      </c>
      <c r="Q1434">
        <v>142750</v>
      </c>
      <c r="R1434">
        <v>142750</v>
      </c>
      <c r="S1434">
        <v>142750</v>
      </c>
      <c r="T1434">
        <v>142750</v>
      </c>
      <c r="U1434">
        <v>142750</v>
      </c>
      <c r="V1434">
        <v>142750</v>
      </c>
      <c r="W1434">
        <v>142750</v>
      </c>
      <c r="X1434">
        <v>142750</v>
      </c>
      <c r="Y1434">
        <v>1712999</v>
      </c>
      <c r="Z1434">
        <f t="shared" si="48"/>
        <v>1284749.25</v>
      </c>
      <c r="AA1434">
        <f t="shared" si="49"/>
        <v>0</v>
      </c>
    </row>
    <row r="1435" spans="1:27" x14ac:dyDescent="0.35">
      <c r="A1435" t="s">
        <v>370</v>
      </c>
      <c r="B1435" t="s">
        <v>371</v>
      </c>
      <c r="C1435">
        <v>502013</v>
      </c>
      <c r="D1435" t="s">
        <v>376</v>
      </c>
      <c r="E1435" t="s">
        <v>7</v>
      </c>
      <c r="F1435" t="s">
        <v>105</v>
      </c>
      <c r="G1435">
        <v>2027</v>
      </c>
      <c r="H1435" t="s">
        <v>22</v>
      </c>
      <c r="I1435" t="s">
        <v>373</v>
      </c>
      <c r="J1435" t="s">
        <v>374</v>
      </c>
      <c r="K1435" t="s">
        <v>375</v>
      </c>
      <c r="L1435" t="s">
        <v>25</v>
      </c>
      <c r="M1435">
        <v>143473</v>
      </c>
      <c r="N1435">
        <v>143473</v>
      </c>
      <c r="O1435">
        <v>143473</v>
      </c>
      <c r="P1435">
        <v>143473</v>
      </c>
      <c r="Q1435">
        <v>143473</v>
      </c>
      <c r="R1435">
        <v>143473</v>
      </c>
      <c r="S1435">
        <v>143473</v>
      </c>
      <c r="T1435">
        <v>143473</v>
      </c>
      <c r="U1435">
        <v>143473</v>
      </c>
      <c r="V1435">
        <v>143473</v>
      </c>
      <c r="W1435">
        <v>143473</v>
      </c>
      <c r="X1435">
        <v>143473</v>
      </c>
      <c r="Y1435">
        <v>1721678</v>
      </c>
      <c r="Z1435">
        <f t="shared" si="48"/>
        <v>0</v>
      </c>
      <c r="AA1435">
        <f t="shared" si="49"/>
        <v>1291258.5</v>
      </c>
    </row>
    <row r="1436" spans="1:27" x14ac:dyDescent="0.35">
      <c r="A1436" t="s">
        <v>370</v>
      </c>
      <c r="B1436" t="s">
        <v>371</v>
      </c>
      <c r="C1436">
        <v>502013</v>
      </c>
      <c r="D1436" t="s">
        <v>376</v>
      </c>
      <c r="E1436" t="s">
        <v>7</v>
      </c>
      <c r="F1436" t="s">
        <v>366</v>
      </c>
      <c r="G1436">
        <v>2023</v>
      </c>
      <c r="H1436" t="s">
        <v>22</v>
      </c>
      <c r="I1436" t="s">
        <v>426</v>
      </c>
      <c r="J1436" t="s">
        <v>426</v>
      </c>
      <c r="K1436" t="s">
        <v>380</v>
      </c>
      <c r="L1436" t="s">
        <v>25</v>
      </c>
      <c r="M1436">
        <v>146921</v>
      </c>
      <c r="N1436">
        <v>146921</v>
      </c>
      <c r="O1436">
        <v>146921</v>
      </c>
      <c r="P1436">
        <v>146921</v>
      </c>
      <c r="Q1436">
        <v>146921</v>
      </c>
      <c r="R1436">
        <v>146921</v>
      </c>
      <c r="S1436">
        <v>146921</v>
      </c>
      <c r="T1436">
        <v>146921</v>
      </c>
      <c r="U1436">
        <v>146921</v>
      </c>
      <c r="V1436">
        <v>146921</v>
      </c>
      <c r="W1436">
        <v>146921</v>
      </c>
      <c r="X1436">
        <v>146921</v>
      </c>
      <c r="Y1436">
        <v>1763052</v>
      </c>
      <c r="Z1436">
        <f t="shared" si="48"/>
        <v>533115.73464706796</v>
      </c>
      <c r="AA1436">
        <f t="shared" si="49"/>
        <v>789173.26535293204</v>
      </c>
    </row>
    <row r="1437" spans="1:27" x14ac:dyDescent="0.35">
      <c r="A1437" t="s">
        <v>370</v>
      </c>
      <c r="B1437" t="s">
        <v>371</v>
      </c>
      <c r="C1437">
        <v>512107</v>
      </c>
      <c r="D1437" t="s">
        <v>372</v>
      </c>
      <c r="E1437" t="s">
        <v>7</v>
      </c>
      <c r="F1437" t="s">
        <v>105</v>
      </c>
      <c r="G1437">
        <v>2025</v>
      </c>
      <c r="H1437" t="s">
        <v>22</v>
      </c>
      <c r="I1437" t="s">
        <v>383</v>
      </c>
      <c r="J1437" t="s">
        <v>384</v>
      </c>
      <c r="K1437" t="s">
        <v>378</v>
      </c>
      <c r="L1437" t="s">
        <v>25</v>
      </c>
      <c r="M1437">
        <v>147691</v>
      </c>
      <c r="N1437">
        <v>147691</v>
      </c>
      <c r="O1437">
        <v>147691</v>
      </c>
      <c r="P1437">
        <v>147691</v>
      </c>
      <c r="Q1437">
        <v>147691</v>
      </c>
      <c r="R1437">
        <v>147691</v>
      </c>
      <c r="S1437">
        <v>147691</v>
      </c>
      <c r="T1437">
        <v>147691</v>
      </c>
      <c r="U1437">
        <v>147691</v>
      </c>
      <c r="V1437">
        <v>147691</v>
      </c>
      <c r="W1437">
        <v>147691</v>
      </c>
      <c r="X1437">
        <v>147691</v>
      </c>
      <c r="Y1437">
        <v>1772291</v>
      </c>
      <c r="Z1437">
        <f t="shared" si="48"/>
        <v>0</v>
      </c>
      <c r="AA1437">
        <f t="shared" si="49"/>
        <v>1329218.25</v>
      </c>
    </row>
    <row r="1438" spans="1:27" x14ac:dyDescent="0.35">
      <c r="A1438" t="s">
        <v>370</v>
      </c>
      <c r="B1438" t="s">
        <v>371</v>
      </c>
      <c r="C1438">
        <v>502013</v>
      </c>
      <c r="D1438" t="s">
        <v>376</v>
      </c>
      <c r="E1438" t="s">
        <v>7</v>
      </c>
      <c r="F1438" t="s">
        <v>105</v>
      </c>
      <c r="G1438">
        <v>2028</v>
      </c>
      <c r="H1438" t="s">
        <v>22</v>
      </c>
      <c r="I1438" t="s">
        <v>373</v>
      </c>
      <c r="J1438" t="s">
        <v>374</v>
      </c>
      <c r="K1438" t="s">
        <v>375</v>
      </c>
      <c r="L1438" t="s">
        <v>25</v>
      </c>
      <c r="M1438">
        <v>147774</v>
      </c>
      <c r="N1438">
        <v>147774</v>
      </c>
      <c r="O1438">
        <v>147774</v>
      </c>
      <c r="P1438">
        <v>147774</v>
      </c>
      <c r="Q1438">
        <v>147774</v>
      </c>
      <c r="R1438">
        <v>147774</v>
      </c>
      <c r="S1438">
        <v>147774</v>
      </c>
      <c r="T1438">
        <v>147774</v>
      </c>
      <c r="U1438">
        <v>147774</v>
      </c>
      <c r="V1438">
        <v>147774</v>
      </c>
      <c r="W1438">
        <v>147774</v>
      </c>
      <c r="X1438">
        <v>147774</v>
      </c>
      <c r="Y1438">
        <v>1773285</v>
      </c>
      <c r="Z1438">
        <f t="shared" si="48"/>
        <v>0</v>
      </c>
      <c r="AA1438">
        <f t="shared" si="49"/>
        <v>1329963.75</v>
      </c>
    </row>
    <row r="1439" spans="1:27" x14ac:dyDescent="0.35">
      <c r="A1439" t="s">
        <v>370</v>
      </c>
      <c r="B1439" t="s">
        <v>371</v>
      </c>
      <c r="C1439">
        <v>502013</v>
      </c>
      <c r="D1439" t="s">
        <v>376</v>
      </c>
      <c r="E1439" t="s">
        <v>7</v>
      </c>
      <c r="F1439" t="s">
        <v>366</v>
      </c>
      <c r="G1439">
        <v>2024</v>
      </c>
      <c r="H1439" t="s">
        <v>22</v>
      </c>
      <c r="I1439" t="s">
        <v>426</v>
      </c>
      <c r="J1439" t="s">
        <v>426</v>
      </c>
      <c r="K1439" t="s">
        <v>380</v>
      </c>
      <c r="L1439" t="s">
        <v>25</v>
      </c>
      <c r="M1439">
        <v>151622</v>
      </c>
      <c r="N1439">
        <v>151622</v>
      </c>
      <c r="O1439">
        <v>151622</v>
      </c>
      <c r="P1439">
        <v>151622</v>
      </c>
      <c r="Q1439">
        <v>151622</v>
      </c>
      <c r="R1439">
        <v>151622</v>
      </c>
      <c r="S1439">
        <v>151622</v>
      </c>
      <c r="T1439">
        <v>151622</v>
      </c>
      <c r="U1439">
        <v>151622</v>
      </c>
      <c r="V1439">
        <v>151622</v>
      </c>
      <c r="W1439">
        <v>151622</v>
      </c>
      <c r="X1439">
        <v>151622</v>
      </c>
      <c r="Y1439">
        <v>1819464</v>
      </c>
      <c r="Z1439">
        <f t="shared" si="48"/>
        <v>550173.72546237602</v>
      </c>
      <c r="AA1439">
        <f t="shared" si="49"/>
        <v>814424.27453762398</v>
      </c>
    </row>
    <row r="1440" spans="1:27" x14ac:dyDescent="0.35">
      <c r="A1440" t="s">
        <v>370</v>
      </c>
      <c r="B1440" t="s">
        <v>371</v>
      </c>
      <c r="C1440">
        <v>512107</v>
      </c>
      <c r="D1440" t="s">
        <v>372</v>
      </c>
      <c r="E1440" t="s">
        <v>7</v>
      </c>
      <c r="F1440" t="s">
        <v>105</v>
      </c>
      <c r="G1440">
        <v>2026</v>
      </c>
      <c r="H1440" t="s">
        <v>22</v>
      </c>
      <c r="I1440" t="s">
        <v>383</v>
      </c>
      <c r="J1440" t="s">
        <v>384</v>
      </c>
      <c r="K1440" t="s">
        <v>378</v>
      </c>
      <c r="L1440" t="s">
        <v>25</v>
      </c>
      <c r="M1440">
        <v>152122</v>
      </c>
      <c r="N1440">
        <v>152122</v>
      </c>
      <c r="O1440">
        <v>152122</v>
      </c>
      <c r="P1440">
        <v>152122</v>
      </c>
      <c r="Q1440">
        <v>152122</v>
      </c>
      <c r="R1440">
        <v>152122</v>
      </c>
      <c r="S1440">
        <v>152122</v>
      </c>
      <c r="T1440">
        <v>152122</v>
      </c>
      <c r="U1440">
        <v>152122</v>
      </c>
      <c r="V1440">
        <v>152122</v>
      </c>
      <c r="W1440">
        <v>152122</v>
      </c>
      <c r="X1440">
        <v>152122</v>
      </c>
      <c r="Y1440">
        <v>1825460</v>
      </c>
      <c r="Z1440">
        <f t="shared" si="48"/>
        <v>0</v>
      </c>
      <c r="AA1440">
        <f t="shared" si="49"/>
        <v>1369095</v>
      </c>
    </row>
    <row r="1441" spans="1:27" x14ac:dyDescent="0.35">
      <c r="A1441" t="s">
        <v>370</v>
      </c>
      <c r="B1441" t="s">
        <v>371</v>
      </c>
      <c r="C1441">
        <v>502013</v>
      </c>
      <c r="D1441" t="s">
        <v>376</v>
      </c>
      <c r="E1441" t="s">
        <v>7</v>
      </c>
      <c r="F1441" t="s">
        <v>105</v>
      </c>
      <c r="G1441">
        <v>2029</v>
      </c>
      <c r="H1441" t="s">
        <v>22</v>
      </c>
      <c r="I1441" t="s">
        <v>373</v>
      </c>
      <c r="J1441" t="s">
        <v>374</v>
      </c>
      <c r="K1441" t="s">
        <v>375</v>
      </c>
      <c r="L1441" t="s">
        <v>25</v>
      </c>
      <c r="M1441">
        <v>152210</v>
      </c>
      <c r="N1441">
        <v>152210</v>
      </c>
      <c r="O1441">
        <v>152210</v>
      </c>
      <c r="P1441">
        <v>152210</v>
      </c>
      <c r="Q1441">
        <v>152210</v>
      </c>
      <c r="R1441">
        <v>152210</v>
      </c>
      <c r="S1441">
        <v>152210</v>
      </c>
      <c r="T1441">
        <v>152210</v>
      </c>
      <c r="U1441">
        <v>152210</v>
      </c>
      <c r="V1441">
        <v>152210</v>
      </c>
      <c r="W1441">
        <v>152210</v>
      </c>
      <c r="X1441">
        <v>152210</v>
      </c>
      <c r="Y1441">
        <v>1826514</v>
      </c>
      <c r="Z1441">
        <f t="shared" si="48"/>
        <v>0</v>
      </c>
      <c r="AA1441">
        <f t="shared" si="49"/>
        <v>1369885.5</v>
      </c>
    </row>
    <row r="1442" spans="1:27" x14ac:dyDescent="0.35">
      <c r="A1442" t="s">
        <v>370</v>
      </c>
      <c r="B1442" t="s">
        <v>371</v>
      </c>
      <c r="C1442">
        <v>502013</v>
      </c>
      <c r="D1442" t="s">
        <v>376</v>
      </c>
      <c r="E1442" t="s">
        <v>7</v>
      </c>
      <c r="F1442" t="s">
        <v>366</v>
      </c>
      <c r="G1442">
        <v>2025</v>
      </c>
      <c r="H1442" t="s">
        <v>22</v>
      </c>
      <c r="I1442" t="s">
        <v>426</v>
      </c>
      <c r="J1442" t="s">
        <v>426</v>
      </c>
      <c r="K1442" t="s">
        <v>380</v>
      </c>
      <c r="L1442" t="s">
        <v>25</v>
      </c>
      <c r="M1442">
        <v>156474</v>
      </c>
      <c r="N1442">
        <v>156474</v>
      </c>
      <c r="O1442">
        <v>156474</v>
      </c>
      <c r="P1442">
        <v>156474</v>
      </c>
      <c r="Q1442">
        <v>156474</v>
      </c>
      <c r="R1442">
        <v>156474</v>
      </c>
      <c r="S1442">
        <v>156474</v>
      </c>
      <c r="T1442">
        <v>156474</v>
      </c>
      <c r="U1442">
        <v>156474</v>
      </c>
      <c r="V1442">
        <v>156474</v>
      </c>
      <c r="W1442">
        <v>156474</v>
      </c>
      <c r="X1442">
        <v>156474</v>
      </c>
      <c r="Y1442">
        <v>1877688</v>
      </c>
      <c r="Z1442">
        <f t="shared" si="48"/>
        <v>567779.63302159193</v>
      </c>
      <c r="AA1442">
        <f t="shared" si="49"/>
        <v>840486.36697840807</v>
      </c>
    </row>
    <row r="1443" spans="1:27" x14ac:dyDescent="0.35">
      <c r="A1443" t="s">
        <v>370</v>
      </c>
      <c r="B1443" t="s">
        <v>371</v>
      </c>
      <c r="C1443">
        <v>512107</v>
      </c>
      <c r="D1443" t="s">
        <v>372</v>
      </c>
      <c r="E1443" t="s">
        <v>7</v>
      </c>
      <c r="F1443" t="s">
        <v>105</v>
      </c>
      <c r="G1443">
        <v>2027</v>
      </c>
      <c r="H1443" t="s">
        <v>22</v>
      </c>
      <c r="I1443" t="s">
        <v>383</v>
      </c>
      <c r="J1443" t="s">
        <v>384</v>
      </c>
      <c r="K1443" t="s">
        <v>378</v>
      </c>
      <c r="L1443" t="s">
        <v>25</v>
      </c>
      <c r="M1443">
        <v>156685</v>
      </c>
      <c r="N1443">
        <v>156685</v>
      </c>
      <c r="O1443">
        <v>156685</v>
      </c>
      <c r="P1443">
        <v>156685</v>
      </c>
      <c r="Q1443">
        <v>156685</v>
      </c>
      <c r="R1443">
        <v>156685</v>
      </c>
      <c r="S1443">
        <v>156685</v>
      </c>
      <c r="T1443">
        <v>156685</v>
      </c>
      <c r="U1443">
        <v>156685</v>
      </c>
      <c r="V1443">
        <v>156685</v>
      </c>
      <c r="W1443">
        <v>156685</v>
      </c>
      <c r="X1443">
        <v>156685</v>
      </c>
      <c r="Y1443">
        <v>1880223</v>
      </c>
      <c r="Z1443">
        <f t="shared" si="48"/>
        <v>0</v>
      </c>
      <c r="AA1443">
        <f t="shared" si="49"/>
        <v>1410167.25</v>
      </c>
    </row>
    <row r="1444" spans="1:27" x14ac:dyDescent="0.35">
      <c r="A1444" t="s">
        <v>370</v>
      </c>
      <c r="B1444" t="s">
        <v>371</v>
      </c>
      <c r="C1444">
        <v>502013</v>
      </c>
      <c r="D1444" t="s">
        <v>376</v>
      </c>
      <c r="E1444" t="s">
        <v>7</v>
      </c>
      <c r="F1444" t="s">
        <v>105</v>
      </c>
      <c r="G1444">
        <v>2030</v>
      </c>
      <c r="H1444" t="s">
        <v>22</v>
      </c>
      <c r="I1444" t="s">
        <v>373</v>
      </c>
      <c r="J1444" t="s">
        <v>374</v>
      </c>
      <c r="K1444" t="s">
        <v>375</v>
      </c>
      <c r="L1444" t="s">
        <v>25</v>
      </c>
      <c r="M1444">
        <v>156781</v>
      </c>
      <c r="N1444">
        <v>156781</v>
      </c>
      <c r="O1444">
        <v>156781</v>
      </c>
      <c r="P1444">
        <v>156781</v>
      </c>
      <c r="Q1444">
        <v>156781</v>
      </c>
      <c r="R1444">
        <v>156781</v>
      </c>
      <c r="S1444">
        <v>156781</v>
      </c>
      <c r="T1444">
        <v>156781</v>
      </c>
      <c r="U1444">
        <v>156781</v>
      </c>
      <c r="V1444">
        <v>156781</v>
      </c>
      <c r="W1444">
        <v>156781</v>
      </c>
      <c r="X1444">
        <v>156781</v>
      </c>
      <c r="Y1444">
        <v>1881366</v>
      </c>
      <c r="Z1444">
        <f t="shared" si="48"/>
        <v>0</v>
      </c>
      <c r="AA1444">
        <f t="shared" si="49"/>
        <v>1411024.5</v>
      </c>
    </row>
    <row r="1445" spans="1:27" x14ac:dyDescent="0.35">
      <c r="A1445" t="s">
        <v>370</v>
      </c>
      <c r="B1445" t="s">
        <v>371</v>
      </c>
      <c r="C1445">
        <v>502013</v>
      </c>
      <c r="D1445" t="s">
        <v>376</v>
      </c>
      <c r="E1445" t="s">
        <v>7</v>
      </c>
      <c r="F1445" t="s">
        <v>366</v>
      </c>
      <c r="G1445">
        <v>2026</v>
      </c>
      <c r="H1445" t="s">
        <v>22</v>
      </c>
      <c r="I1445" t="s">
        <v>426</v>
      </c>
      <c r="J1445" t="s">
        <v>426</v>
      </c>
      <c r="K1445" t="s">
        <v>380</v>
      </c>
      <c r="L1445" t="s">
        <v>25</v>
      </c>
      <c r="M1445">
        <v>161168</v>
      </c>
      <c r="N1445">
        <v>161168</v>
      </c>
      <c r="O1445">
        <v>161168</v>
      </c>
      <c r="P1445">
        <v>161168</v>
      </c>
      <c r="Q1445">
        <v>161168</v>
      </c>
      <c r="R1445">
        <v>161168</v>
      </c>
      <c r="S1445">
        <v>161168</v>
      </c>
      <c r="T1445">
        <v>161168</v>
      </c>
      <c r="U1445">
        <v>161168</v>
      </c>
      <c r="V1445">
        <v>161168</v>
      </c>
      <c r="W1445">
        <v>161168</v>
      </c>
      <c r="X1445">
        <v>161168</v>
      </c>
      <c r="Y1445">
        <v>1934019</v>
      </c>
      <c r="Z1445">
        <f t="shared" si="48"/>
        <v>584813.13086987101</v>
      </c>
      <c r="AA1445">
        <f t="shared" si="49"/>
        <v>865701.11913012899</v>
      </c>
    </row>
    <row r="1446" spans="1:27" x14ac:dyDescent="0.35">
      <c r="A1446" t="s">
        <v>370</v>
      </c>
      <c r="B1446" t="s">
        <v>371</v>
      </c>
      <c r="C1446">
        <v>512107</v>
      </c>
      <c r="D1446" t="s">
        <v>372</v>
      </c>
      <c r="E1446" t="s">
        <v>7</v>
      </c>
      <c r="F1446" t="s">
        <v>105</v>
      </c>
      <c r="G1446">
        <v>2028</v>
      </c>
      <c r="H1446" t="s">
        <v>22</v>
      </c>
      <c r="I1446" t="s">
        <v>383</v>
      </c>
      <c r="J1446" t="s">
        <v>384</v>
      </c>
      <c r="K1446" t="s">
        <v>378</v>
      </c>
      <c r="L1446" t="s">
        <v>25</v>
      </c>
      <c r="M1446">
        <v>161382</v>
      </c>
      <c r="N1446">
        <v>161382</v>
      </c>
      <c r="O1446">
        <v>161382</v>
      </c>
      <c r="P1446">
        <v>161382</v>
      </c>
      <c r="Q1446">
        <v>161382</v>
      </c>
      <c r="R1446">
        <v>161382</v>
      </c>
      <c r="S1446">
        <v>161382</v>
      </c>
      <c r="T1446">
        <v>161382</v>
      </c>
      <c r="U1446">
        <v>161382</v>
      </c>
      <c r="V1446">
        <v>161382</v>
      </c>
      <c r="W1446">
        <v>161382</v>
      </c>
      <c r="X1446">
        <v>161382</v>
      </c>
      <c r="Y1446">
        <v>1936582</v>
      </c>
      <c r="Z1446">
        <f t="shared" si="48"/>
        <v>0</v>
      </c>
      <c r="AA1446">
        <f t="shared" si="49"/>
        <v>1452436.5</v>
      </c>
    </row>
    <row r="1447" spans="1:27" x14ac:dyDescent="0.35">
      <c r="A1447" t="s">
        <v>370</v>
      </c>
      <c r="B1447" t="s">
        <v>371</v>
      </c>
      <c r="C1447">
        <v>502013</v>
      </c>
      <c r="D1447" t="s">
        <v>376</v>
      </c>
      <c r="E1447" t="s">
        <v>7</v>
      </c>
      <c r="F1447" t="s">
        <v>366</v>
      </c>
      <c r="G1447">
        <v>2027</v>
      </c>
      <c r="H1447" t="s">
        <v>22</v>
      </c>
      <c r="I1447" t="s">
        <v>426</v>
      </c>
      <c r="J1447" t="s">
        <v>426</v>
      </c>
      <c r="K1447" t="s">
        <v>380</v>
      </c>
      <c r="L1447" t="s">
        <v>25</v>
      </c>
      <c r="M1447">
        <v>166003</v>
      </c>
      <c r="N1447">
        <v>166003</v>
      </c>
      <c r="O1447">
        <v>166003</v>
      </c>
      <c r="P1447">
        <v>166003</v>
      </c>
      <c r="Q1447">
        <v>166003</v>
      </c>
      <c r="R1447">
        <v>166003</v>
      </c>
      <c r="S1447">
        <v>166003</v>
      </c>
      <c r="T1447">
        <v>166003</v>
      </c>
      <c r="U1447">
        <v>166003</v>
      </c>
      <c r="V1447">
        <v>166003</v>
      </c>
      <c r="W1447">
        <v>166003</v>
      </c>
      <c r="X1447">
        <v>166003</v>
      </c>
      <c r="Y1447">
        <v>1992039</v>
      </c>
      <c r="Z1447">
        <f t="shared" si="48"/>
        <v>602357.35243805102</v>
      </c>
      <c r="AA1447">
        <f t="shared" si="49"/>
        <v>891671.89756194898</v>
      </c>
    </row>
    <row r="1448" spans="1:27" x14ac:dyDescent="0.35">
      <c r="A1448" t="s">
        <v>370</v>
      </c>
      <c r="B1448" t="s">
        <v>371</v>
      </c>
      <c r="C1448">
        <v>512107</v>
      </c>
      <c r="D1448" t="s">
        <v>372</v>
      </c>
      <c r="E1448" t="s">
        <v>7</v>
      </c>
      <c r="F1448" t="s">
        <v>105</v>
      </c>
      <c r="G1448">
        <v>2029</v>
      </c>
      <c r="H1448" t="s">
        <v>22</v>
      </c>
      <c r="I1448" t="s">
        <v>383</v>
      </c>
      <c r="J1448" t="s">
        <v>384</v>
      </c>
      <c r="K1448" t="s">
        <v>378</v>
      </c>
      <c r="L1448" t="s">
        <v>25</v>
      </c>
      <c r="M1448">
        <v>166226</v>
      </c>
      <c r="N1448">
        <v>166226</v>
      </c>
      <c r="O1448">
        <v>166226</v>
      </c>
      <c r="P1448">
        <v>166226</v>
      </c>
      <c r="Q1448">
        <v>166226</v>
      </c>
      <c r="R1448">
        <v>166226</v>
      </c>
      <c r="S1448">
        <v>166226</v>
      </c>
      <c r="T1448">
        <v>166226</v>
      </c>
      <c r="U1448">
        <v>166226</v>
      </c>
      <c r="V1448">
        <v>166226</v>
      </c>
      <c r="W1448">
        <v>166226</v>
      </c>
      <c r="X1448">
        <v>166226</v>
      </c>
      <c r="Y1448">
        <v>1994713</v>
      </c>
      <c r="Z1448">
        <f t="shared" si="48"/>
        <v>0</v>
      </c>
      <c r="AA1448">
        <f t="shared" si="49"/>
        <v>1496034.75</v>
      </c>
    </row>
    <row r="1449" spans="1:27" x14ac:dyDescent="0.35">
      <c r="A1449" t="s">
        <v>370</v>
      </c>
      <c r="B1449" t="s">
        <v>371</v>
      </c>
      <c r="C1449">
        <v>502013</v>
      </c>
      <c r="D1449" t="s">
        <v>376</v>
      </c>
      <c r="E1449" t="s">
        <v>7</v>
      </c>
      <c r="F1449" t="s">
        <v>366</v>
      </c>
      <c r="G1449">
        <v>2028</v>
      </c>
      <c r="H1449" t="s">
        <v>22</v>
      </c>
      <c r="I1449" t="s">
        <v>426</v>
      </c>
      <c r="J1449" t="s">
        <v>426</v>
      </c>
      <c r="K1449" t="s">
        <v>380</v>
      </c>
      <c r="L1449" t="s">
        <v>25</v>
      </c>
      <c r="M1449">
        <v>170979</v>
      </c>
      <c r="N1449">
        <v>170979</v>
      </c>
      <c r="O1449">
        <v>170979</v>
      </c>
      <c r="P1449">
        <v>170979</v>
      </c>
      <c r="Q1449">
        <v>170979</v>
      </c>
      <c r="R1449">
        <v>170979</v>
      </c>
      <c r="S1449">
        <v>170979</v>
      </c>
      <c r="T1449">
        <v>170979</v>
      </c>
      <c r="U1449">
        <v>170979</v>
      </c>
      <c r="V1449">
        <v>170979</v>
      </c>
      <c r="W1449">
        <v>170979</v>
      </c>
      <c r="X1449">
        <v>170979</v>
      </c>
      <c r="Y1449">
        <v>2051750</v>
      </c>
      <c r="Z1449">
        <f t="shared" si="48"/>
        <v>620412.90249074996</v>
      </c>
      <c r="AA1449">
        <f t="shared" si="49"/>
        <v>918399.59750925004</v>
      </c>
    </row>
    <row r="1450" spans="1:27" x14ac:dyDescent="0.35">
      <c r="A1450" t="s">
        <v>370</v>
      </c>
      <c r="B1450" t="s">
        <v>371</v>
      </c>
      <c r="C1450">
        <v>512107</v>
      </c>
      <c r="D1450" t="s">
        <v>372</v>
      </c>
      <c r="E1450" t="s">
        <v>7</v>
      </c>
      <c r="F1450" t="s">
        <v>105</v>
      </c>
      <c r="G1450">
        <v>2030</v>
      </c>
      <c r="H1450" t="s">
        <v>22</v>
      </c>
      <c r="I1450" t="s">
        <v>383</v>
      </c>
      <c r="J1450" t="s">
        <v>384</v>
      </c>
      <c r="K1450" t="s">
        <v>378</v>
      </c>
      <c r="L1450" t="s">
        <v>25</v>
      </c>
      <c r="M1450">
        <v>171218</v>
      </c>
      <c r="N1450">
        <v>171218</v>
      </c>
      <c r="O1450">
        <v>171218</v>
      </c>
      <c r="P1450">
        <v>171218</v>
      </c>
      <c r="Q1450">
        <v>171218</v>
      </c>
      <c r="R1450">
        <v>171218</v>
      </c>
      <c r="S1450">
        <v>171218</v>
      </c>
      <c r="T1450">
        <v>171218</v>
      </c>
      <c r="U1450">
        <v>171218</v>
      </c>
      <c r="V1450">
        <v>171218</v>
      </c>
      <c r="W1450">
        <v>171218</v>
      </c>
      <c r="X1450">
        <v>171218</v>
      </c>
      <c r="Y1450">
        <v>2054617</v>
      </c>
      <c r="Z1450">
        <f t="shared" si="48"/>
        <v>0</v>
      </c>
      <c r="AA1450">
        <f t="shared" si="49"/>
        <v>1540962.75</v>
      </c>
    </row>
    <row r="1451" spans="1:27" x14ac:dyDescent="0.35">
      <c r="A1451" t="s">
        <v>370</v>
      </c>
      <c r="B1451" t="s">
        <v>371</v>
      </c>
      <c r="C1451">
        <v>512107</v>
      </c>
      <c r="D1451" t="s">
        <v>372</v>
      </c>
      <c r="E1451" t="s">
        <v>7</v>
      </c>
      <c r="F1451" t="s">
        <v>105</v>
      </c>
      <c r="G1451">
        <v>2023</v>
      </c>
      <c r="H1451" t="s">
        <v>22</v>
      </c>
      <c r="I1451" t="s">
        <v>373</v>
      </c>
      <c r="J1451" t="s">
        <v>374</v>
      </c>
      <c r="K1451" t="s">
        <v>375</v>
      </c>
      <c r="L1451" t="s">
        <v>25</v>
      </c>
      <c r="M1451">
        <v>175453</v>
      </c>
      <c r="N1451">
        <v>175453</v>
      </c>
      <c r="O1451">
        <v>175453</v>
      </c>
      <c r="P1451">
        <v>175453</v>
      </c>
      <c r="Q1451">
        <v>175453</v>
      </c>
      <c r="R1451">
        <v>175453</v>
      </c>
      <c r="S1451">
        <v>175453</v>
      </c>
      <c r="T1451">
        <v>175453</v>
      </c>
      <c r="U1451">
        <v>175453</v>
      </c>
      <c r="V1451">
        <v>175453</v>
      </c>
      <c r="W1451">
        <v>175453</v>
      </c>
      <c r="X1451">
        <v>175453</v>
      </c>
      <c r="Y1451">
        <v>2105441</v>
      </c>
      <c r="Z1451">
        <f t="shared" ref="Z1451:Z1514" si="50">$Y1451*IF($E1451="Fixed",0.75,1)*IF(LEFT($F1451,4)="0311",1,IF(LEFT($F1451,4)="0301",0.403176412,0))</f>
        <v>0</v>
      </c>
      <c r="AA1451">
        <f t="shared" ref="AA1451:AA1514" si="51">$Y1451*IF($E1451="Fixed",0.75,1)*IF(LEFT($F1451,4)="0311",0,IF(LEFT($F1451,4)="0301",1-0.403176412,1))</f>
        <v>1579080.75</v>
      </c>
    </row>
    <row r="1452" spans="1:27" x14ac:dyDescent="0.35">
      <c r="A1452" t="s">
        <v>370</v>
      </c>
      <c r="B1452" t="s">
        <v>371</v>
      </c>
      <c r="C1452">
        <v>502013</v>
      </c>
      <c r="D1452" t="s">
        <v>376</v>
      </c>
      <c r="E1452" t="s">
        <v>7</v>
      </c>
      <c r="F1452" t="s">
        <v>366</v>
      </c>
      <c r="G1452">
        <v>2029</v>
      </c>
      <c r="H1452" t="s">
        <v>22</v>
      </c>
      <c r="I1452" t="s">
        <v>426</v>
      </c>
      <c r="J1452" t="s">
        <v>426</v>
      </c>
      <c r="K1452" t="s">
        <v>380</v>
      </c>
      <c r="L1452" t="s">
        <v>25</v>
      </c>
      <c r="M1452">
        <v>176111</v>
      </c>
      <c r="N1452">
        <v>176111</v>
      </c>
      <c r="O1452">
        <v>176111</v>
      </c>
      <c r="P1452">
        <v>176111</v>
      </c>
      <c r="Q1452">
        <v>176111</v>
      </c>
      <c r="R1452">
        <v>176111</v>
      </c>
      <c r="S1452">
        <v>176111</v>
      </c>
      <c r="T1452">
        <v>176111</v>
      </c>
      <c r="U1452">
        <v>176111</v>
      </c>
      <c r="V1452">
        <v>176111</v>
      </c>
      <c r="W1452">
        <v>176111</v>
      </c>
      <c r="X1452">
        <v>176111</v>
      </c>
      <c r="Y1452">
        <v>2113338</v>
      </c>
      <c r="Z1452">
        <f t="shared" si="50"/>
        <v>639036.024137442</v>
      </c>
      <c r="AA1452">
        <f t="shared" si="51"/>
        <v>945967.475862558</v>
      </c>
    </row>
    <row r="1453" spans="1:27" x14ac:dyDescent="0.35">
      <c r="A1453" t="s">
        <v>370</v>
      </c>
      <c r="B1453" t="s">
        <v>371</v>
      </c>
      <c r="C1453">
        <v>512107</v>
      </c>
      <c r="D1453" t="s">
        <v>372</v>
      </c>
      <c r="E1453" t="s">
        <v>7</v>
      </c>
      <c r="F1453" t="s">
        <v>105</v>
      </c>
      <c r="G1453">
        <v>2024</v>
      </c>
      <c r="H1453" t="s">
        <v>22</v>
      </c>
      <c r="I1453" t="s">
        <v>373</v>
      </c>
      <c r="J1453" t="s">
        <v>374</v>
      </c>
      <c r="K1453" t="s">
        <v>375</v>
      </c>
      <c r="L1453" t="s">
        <v>25</v>
      </c>
      <c r="M1453">
        <v>176148</v>
      </c>
      <c r="N1453">
        <v>176148</v>
      </c>
      <c r="O1453">
        <v>176148</v>
      </c>
      <c r="P1453">
        <v>176148</v>
      </c>
      <c r="Q1453">
        <v>176148</v>
      </c>
      <c r="R1453">
        <v>176148</v>
      </c>
      <c r="S1453">
        <v>176148</v>
      </c>
      <c r="T1453">
        <v>176148</v>
      </c>
      <c r="U1453">
        <v>176148</v>
      </c>
      <c r="V1453">
        <v>176148</v>
      </c>
      <c r="W1453">
        <v>176148</v>
      </c>
      <c r="X1453">
        <v>176148</v>
      </c>
      <c r="Y1453">
        <v>2113771</v>
      </c>
      <c r="Z1453">
        <f t="shared" si="50"/>
        <v>0</v>
      </c>
      <c r="AA1453">
        <f t="shared" si="51"/>
        <v>1585328.25</v>
      </c>
    </row>
    <row r="1454" spans="1:27" x14ac:dyDescent="0.35">
      <c r="A1454" t="s">
        <v>370</v>
      </c>
      <c r="B1454" t="s">
        <v>371</v>
      </c>
      <c r="C1454">
        <v>502013</v>
      </c>
      <c r="D1454" t="s">
        <v>376</v>
      </c>
      <c r="E1454" t="s">
        <v>7</v>
      </c>
      <c r="F1454" t="s">
        <v>366</v>
      </c>
      <c r="G1454">
        <v>2030</v>
      </c>
      <c r="H1454" t="s">
        <v>22</v>
      </c>
      <c r="I1454" t="s">
        <v>426</v>
      </c>
      <c r="J1454" t="s">
        <v>426</v>
      </c>
      <c r="K1454" t="s">
        <v>380</v>
      </c>
      <c r="L1454" t="s">
        <v>25</v>
      </c>
      <c r="M1454">
        <v>181400</v>
      </c>
      <c r="N1454">
        <v>181400</v>
      </c>
      <c r="O1454">
        <v>181400</v>
      </c>
      <c r="P1454">
        <v>181400</v>
      </c>
      <c r="Q1454">
        <v>181400</v>
      </c>
      <c r="R1454">
        <v>181400</v>
      </c>
      <c r="S1454">
        <v>181400</v>
      </c>
      <c r="T1454">
        <v>181400</v>
      </c>
      <c r="U1454">
        <v>181400</v>
      </c>
      <c r="V1454">
        <v>181400</v>
      </c>
      <c r="W1454">
        <v>181400</v>
      </c>
      <c r="X1454">
        <v>181400</v>
      </c>
      <c r="Y1454">
        <v>2176804</v>
      </c>
      <c r="Z1454">
        <f t="shared" si="50"/>
        <v>658227.01976043603</v>
      </c>
      <c r="AA1454">
        <f t="shared" si="51"/>
        <v>974375.98023956397</v>
      </c>
    </row>
    <row r="1455" spans="1:27" x14ac:dyDescent="0.35">
      <c r="A1455" t="s">
        <v>370</v>
      </c>
      <c r="B1455" t="s">
        <v>371</v>
      </c>
      <c r="C1455">
        <v>512107</v>
      </c>
      <c r="D1455" t="s">
        <v>372</v>
      </c>
      <c r="E1455" t="s">
        <v>7</v>
      </c>
      <c r="F1455" t="s">
        <v>105</v>
      </c>
      <c r="G1455">
        <v>2025</v>
      </c>
      <c r="H1455" t="s">
        <v>22</v>
      </c>
      <c r="I1455" t="s">
        <v>373</v>
      </c>
      <c r="J1455" t="s">
        <v>374</v>
      </c>
      <c r="K1455" t="s">
        <v>375</v>
      </c>
      <c r="L1455" t="s">
        <v>25</v>
      </c>
      <c r="M1455">
        <v>182334</v>
      </c>
      <c r="N1455">
        <v>182334</v>
      </c>
      <c r="O1455">
        <v>182334</v>
      </c>
      <c r="P1455">
        <v>182334</v>
      </c>
      <c r="Q1455">
        <v>182334</v>
      </c>
      <c r="R1455">
        <v>182334</v>
      </c>
      <c r="S1455">
        <v>182334</v>
      </c>
      <c r="T1455">
        <v>182334</v>
      </c>
      <c r="U1455">
        <v>182334</v>
      </c>
      <c r="V1455">
        <v>182334</v>
      </c>
      <c r="W1455">
        <v>182334</v>
      </c>
      <c r="X1455">
        <v>182334</v>
      </c>
      <c r="Y1455">
        <v>2188013</v>
      </c>
      <c r="Z1455">
        <f t="shared" si="50"/>
        <v>0</v>
      </c>
      <c r="AA1455">
        <f t="shared" si="51"/>
        <v>1641009.75</v>
      </c>
    </row>
    <row r="1456" spans="1:27" x14ac:dyDescent="0.35">
      <c r="A1456" t="s">
        <v>370</v>
      </c>
      <c r="B1456" t="s">
        <v>371</v>
      </c>
      <c r="C1456">
        <v>512107</v>
      </c>
      <c r="D1456" t="s">
        <v>372</v>
      </c>
      <c r="E1456" t="s">
        <v>7</v>
      </c>
      <c r="F1456" t="s">
        <v>105</v>
      </c>
      <c r="G1456">
        <v>2026</v>
      </c>
      <c r="H1456" t="s">
        <v>22</v>
      </c>
      <c r="I1456" t="s">
        <v>373</v>
      </c>
      <c r="J1456" t="s">
        <v>374</v>
      </c>
      <c r="K1456" t="s">
        <v>375</v>
      </c>
      <c r="L1456" t="s">
        <v>25</v>
      </c>
      <c r="M1456">
        <v>187804</v>
      </c>
      <c r="N1456">
        <v>187804</v>
      </c>
      <c r="O1456">
        <v>187804</v>
      </c>
      <c r="P1456">
        <v>187804</v>
      </c>
      <c r="Q1456">
        <v>187804</v>
      </c>
      <c r="R1456">
        <v>187804</v>
      </c>
      <c r="S1456">
        <v>187804</v>
      </c>
      <c r="T1456">
        <v>187804</v>
      </c>
      <c r="U1456">
        <v>187804</v>
      </c>
      <c r="V1456">
        <v>187804</v>
      </c>
      <c r="W1456">
        <v>187804</v>
      </c>
      <c r="X1456">
        <v>187804</v>
      </c>
      <c r="Y1456">
        <v>2253654</v>
      </c>
      <c r="Z1456">
        <f t="shared" si="50"/>
        <v>0</v>
      </c>
      <c r="AA1456">
        <f t="shared" si="51"/>
        <v>1690240.5</v>
      </c>
    </row>
    <row r="1457" spans="1:27" x14ac:dyDescent="0.35">
      <c r="A1457" t="s">
        <v>370</v>
      </c>
      <c r="B1457" t="s">
        <v>371</v>
      </c>
      <c r="C1457">
        <v>512107</v>
      </c>
      <c r="D1457" t="s">
        <v>372</v>
      </c>
      <c r="E1457" t="s">
        <v>7</v>
      </c>
      <c r="F1457" t="s">
        <v>105</v>
      </c>
      <c r="G1457">
        <v>2027</v>
      </c>
      <c r="H1457" t="s">
        <v>22</v>
      </c>
      <c r="I1457" t="s">
        <v>373</v>
      </c>
      <c r="J1457" t="s">
        <v>374</v>
      </c>
      <c r="K1457" t="s">
        <v>375</v>
      </c>
      <c r="L1457" t="s">
        <v>25</v>
      </c>
      <c r="M1457">
        <v>193439</v>
      </c>
      <c r="N1457">
        <v>193439</v>
      </c>
      <c r="O1457">
        <v>193439</v>
      </c>
      <c r="P1457">
        <v>193439</v>
      </c>
      <c r="Q1457">
        <v>193439</v>
      </c>
      <c r="R1457">
        <v>193439</v>
      </c>
      <c r="S1457">
        <v>193439</v>
      </c>
      <c r="T1457">
        <v>193439</v>
      </c>
      <c r="U1457">
        <v>193439</v>
      </c>
      <c r="V1457">
        <v>193439</v>
      </c>
      <c r="W1457">
        <v>193439</v>
      </c>
      <c r="X1457">
        <v>193439</v>
      </c>
      <c r="Y1457">
        <v>2321263</v>
      </c>
      <c r="Z1457">
        <f t="shared" si="50"/>
        <v>0</v>
      </c>
      <c r="AA1457">
        <f t="shared" si="51"/>
        <v>1740947.25</v>
      </c>
    </row>
    <row r="1458" spans="1:27" x14ac:dyDescent="0.35">
      <c r="A1458" t="s">
        <v>370</v>
      </c>
      <c r="B1458" t="s">
        <v>371</v>
      </c>
      <c r="C1458">
        <v>512107</v>
      </c>
      <c r="D1458" t="s">
        <v>372</v>
      </c>
      <c r="E1458" t="s">
        <v>7</v>
      </c>
      <c r="F1458" t="s">
        <v>105</v>
      </c>
      <c r="G1458">
        <v>2028</v>
      </c>
      <c r="H1458" t="s">
        <v>22</v>
      </c>
      <c r="I1458" t="s">
        <v>373</v>
      </c>
      <c r="J1458" t="s">
        <v>374</v>
      </c>
      <c r="K1458" t="s">
        <v>375</v>
      </c>
      <c r="L1458" t="s">
        <v>25</v>
      </c>
      <c r="M1458">
        <v>199237</v>
      </c>
      <c r="N1458">
        <v>199237</v>
      </c>
      <c r="O1458">
        <v>199237</v>
      </c>
      <c r="P1458">
        <v>199237</v>
      </c>
      <c r="Q1458">
        <v>199237</v>
      </c>
      <c r="R1458">
        <v>199237</v>
      </c>
      <c r="S1458">
        <v>199237</v>
      </c>
      <c r="T1458">
        <v>199237</v>
      </c>
      <c r="U1458">
        <v>199237</v>
      </c>
      <c r="V1458">
        <v>199237</v>
      </c>
      <c r="W1458">
        <v>199237</v>
      </c>
      <c r="X1458">
        <v>199237</v>
      </c>
      <c r="Y1458">
        <v>2390842</v>
      </c>
      <c r="Z1458">
        <f t="shared" si="50"/>
        <v>0</v>
      </c>
      <c r="AA1458">
        <f t="shared" si="51"/>
        <v>1793131.5</v>
      </c>
    </row>
    <row r="1459" spans="1:27" x14ac:dyDescent="0.35">
      <c r="A1459" t="s">
        <v>370</v>
      </c>
      <c r="B1459" t="s">
        <v>371</v>
      </c>
      <c r="C1459">
        <v>512107</v>
      </c>
      <c r="D1459" t="s">
        <v>372</v>
      </c>
      <c r="E1459" t="s">
        <v>7</v>
      </c>
      <c r="F1459" t="s">
        <v>366</v>
      </c>
      <c r="G1459">
        <v>2023</v>
      </c>
      <c r="H1459" t="s">
        <v>22</v>
      </c>
      <c r="I1459" t="s">
        <v>393</v>
      </c>
      <c r="J1459" t="s">
        <v>394</v>
      </c>
      <c r="K1459" t="s">
        <v>380</v>
      </c>
      <c r="L1459" t="s">
        <v>25</v>
      </c>
      <c r="M1459">
        <v>201466</v>
      </c>
      <c r="N1459">
        <v>201466</v>
      </c>
      <c r="O1459">
        <v>201466</v>
      </c>
      <c r="P1459">
        <v>201466</v>
      </c>
      <c r="Q1459">
        <v>201466</v>
      </c>
      <c r="R1459">
        <v>201466</v>
      </c>
      <c r="S1459">
        <v>201466</v>
      </c>
      <c r="T1459">
        <v>201466</v>
      </c>
      <c r="U1459">
        <v>201466</v>
      </c>
      <c r="V1459">
        <v>201466</v>
      </c>
      <c r="W1459">
        <v>201466</v>
      </c>
      <c r="X1459">
        <v>201466</v>
      </c>
      <c r="Y1459">
        <v>2417592</v>
      </c>
      <c r="Z1459">
        <f t="shared" si="50"/>
        <v>731037.05117992801</v>
      </c>
      <c r="AA1459">
        <f t="shared" si="51"/>
        <v>1082156.948820072</v>
      </c>
    </row>
    <row r="1460" spans="1:27" x14ac:dyDescent="0.35">
      <c r="A1460" t="s">
        <v>370</v>
      </c>
      <c r="B1460" t="s">
        <v>371</v>
      </c>
      <c r="C1460">
        <v>512107</v>
      </c>
      <c r="D1460" t="s">
        <v>372</v>
      </c>
      <c r="E1460" t="s">
        <v>7</v>
      </c>
      <c r="F1460" t="s">
        <v>366</v>
      </c>
      <c r="G1460">
        <v>2024</v>
      </c>
      <c r="H1460" t="s">
        <v>22</v>
      </c>
      <c r="I1460" t="s">
        <v>393</v>
      </c>
      <c r="J1460" t="s">
        <v>394</v>
      </c>
      <c r="K1460" t="s">
        <v>380</v>
      </c>
      <c r="L1460" t="s">
        <v>25</v>
      </c>
      <c r="M1460">
        <v>203166</v>
      </c>
      <c r="N1460">
        <v>203166</v>
      </c>
      <c r="O1460">
        <v>203166</v>
      </c>
      <c r="P1460">
        <v>203166</v>
      </c>
      <c r="Q1460">
        <v>203166</v>
      </c>
      <c r="R1460">
        <v>203166</v>
      </c>
      <c r="S1460">
        <v>203166</v>
      </c>
      <c r="T1460">
        <v>203166</v>
      </c>
      <c r="U1460">
        <v>203166</v>
      </c>
      <c r="V1460">
        <v>203166</v>
      </c>
      <c r="W1460">
        <v>203166</v>
      </c>
      <c r="X1460">
        <v>203166</v>
      </c>
      <c r="Y1460">
        <v>2437992</v>
      </c>
      <c r="Z1460">
        <f t="shared" si="50"/>
        <v>737205.65028352803</v>
      </c>
      <c r="AA1460">
        <f t="shared" si="51"/>
        <v>1091288.349716472</v>
      </c>
    </row>
    <row r="1461" spans="1:27" x14ac:dyDescent="0.35">
      <c r="A1461" t="s">
        <v>370</v>
      </c>
      <c r="B1461" t="s">
        <v>371</v>
      </c>
      <c r="C1461">
        <v>512107</v>
      </c>
      <c r="D1461" t="s">
        <v>372</v>
      </c>
      <c r="E1461" t="s">
        <v>7</v>
      </c>
      <c r="F1461" t="s">
        <v>105</v>
      </c>
      <c r="G1461">
        <v>2029</v>
      </c>
      <c r="H1461" t="s">
        <v>22</v>
      </c>
      <c r="I1461" t="s">
        <v>373</v>
      </c>
      <c r="J1461" t="s">
        <v>374</v>
      </c>
      <c r="K1461" t="s">
        <v>375</v>
      </c>
      <c r="L1461" t="s">
        <v>25</v>
      </c>
      <c r="M1461">
        <v>205217</v>
      </c>
      <c r="N1461">
        <v>205217</v>
      </c>
      <c r="O1461">
        <v>205217</v>
      </c>
      <c r="P1461">
        <v>205217</v>
      </c>
      <c r="Q1461">
        <v>205217</v>
      </c>
      <c r="R1461">
        <v>205217</v>
      </c>
      <c r="S1461">
        <v>205217</v>
      </c>
      <c r="T1461">
        <v>205217</v>
      </c>
      <c r="U1461">
        <v>205217</v>
      </c>
      <c r="V1461">
        <v>205217</v>
      </c>
      <c r="W1461">
        <v>205217</v>
      </c>
      <c r="X1461">
        <v>205217</v>
      </c>
      <c r="Y1461">
        <v>2462609</v>
      </c>
      <c r="Z1461">
        <f t="shared" si="50"/>
        <v>0</v>
      </c>
      <c r="AA1461">
        <f t="shared" si="51"/>
        <v>1846956.75</v>
      </c>
    </row>
    <row r="1462" spans="1:27" x14ac:dyDescent="0.35">
      <c r="A1462" t="s">
        <v>370</v>
      </c>
      <c r="B1462" t="s">
        <v>371</v>
      </c>
      <c r="C1462">
        <v>512107</v>
      </c>
      <c r="D1462" t="s">
        <v>372</v>
      </c>
      <c r="E1462" t="s">
        <v>7</v>
      </c>
      <c r="F1462" t="s">
        <v>366</v>
      </c>
      <c r="G1462">
        <v>2025</v>
      </c>
      <c r="H1462" t="s">
        <v>22</v>
      </c>
      <c r="I1462" t="s">
        <v>393</v>
      </c>
      <c r="J1462" t="s">
        <v>394</v>
      </c>
      <c r="K1462" t="s">
        <v>380</v>
      </c>
      <c r="L1462" t="s">
        <v>25</v>
      </c>
      <c r="M1462">
        <v>209307</v>
      </c>
      <c r="N1462">
        <v>209307</v>
      </c>
      <c r="O1462">
        <v>209307</v>
      </c>
      <c r="P1462">
        <v>209307</v>
      </c>
      <c r="Q1462">
        <v>209307</v>
      </c>
      <c r="R1462">
        <v>209307</v>
      </c>
      <c r="S1462">
        <v>209307</v>
      </c>
      <c r="T1462">
        <v>209307</v>
      </c>
      <c r="U1462">
        <v>209307</v>
      </c>
      <c r="V1462">
        <v>209307</v>
      </c>
      <c r="W1462">
        <v>209307</v>
      </c>
      <c r="X1462">
        <v>209307</v>
      </c>
      <c r="Y1462">
        <v>2511684</v>
      </c>
      <c r="Z1462">
        <f t="shared" si="50"/>
        <v>759488.80739835592</v>
      </c>
      <c r="AA1462">
        <f t="shared" si="51"/>
        <v>1124274.192601644</v>
      </c>
    </row>
    <row r="1463" spans="1:27" x14ac:dyDescent="0.35">
      <c r="A1463" t="s">
        <v>370</v>
      </c>
      <c r="B1463" t="s">
        <v>371</v>
      </c>
      <c r="C1463">
        <v>512107</v>
      </c>
      <c r="D1463" t="s">
        <v>372</v>
      </c>
      <c r="E1463" t="s">
        <v>7</v>
      </c>
      <c r="F1463" t="s">
        <v>105</v>
      </c>
      <c r="G1463">
        <v>2030</v>
      </c>
      <c r="H1463" t="s">
        <v>22</v>
      </c>
      <c r="I1463" t="s">
        <v>373</v>
      </c>
      <c r="J1463" t="s">
        <v>374</v>
      </c>
      <c r="K1463" t="s">
        <v>375</v>
      </c>
      <c r="L1463" t="s">
        <v>25</v>
      </c>
      <c r="M1463">
        <v>211380</v>
      </c>
      <c r="N1463">
        <v>211380</v>
      </c>
      <c r="O1463">
        <v>211380</v>
      </c>
      <c r="P1463">
        <v>211380</v>
      </c>
      <c r="Q1463">
        <v>211380</v>
      </c>
      <c r="R1463">
        <v>211380</v>
      </c>
      <c r="S1463">
        <v>211380</v>
      </c>
      <c r="T1463">
        <v>211380</v>
      </c>
      <c r="U1463">
        <v>211380</v>
      </c>
      <c r="V1463">
        <v>211380</v>
      </c>
      <c r="W1463">
        <v>211380</v>
      </c>
      <c r="X1463">
        <v>211380</v>
      </c>
      <c r="Y1463">
        <v>2536564</v>
      </c>
      <c r="Z1463">
        <f t="shared" si="50"/>
        <v>0</v>
      </c>
      <c r="AA1463">
        <f t="shared" si="51"/>
        <v>1902423</v>
      </c>
    </row>
    <row r="1464" spans="1:27" x14ac:dyDescent="0.35">
      <c r="A1464" t="s">
        <v>370</v>
      </c>
      <c r="B1464" t="s">
        <v>371</v>
      </c>
      <c r="C1464">
        <v>512107</v>
      </c>
      <c r="D1464" t="s">
        <v>372</v>
      </c>
      <c r="E1464" t="s">
        <v>7</v>
      </c>
      <c r="F1464" t="s">
        <v>366</v>
      </c>
      <c r="G1464">
        <v>2026</v>
      </c>
      <c r="H1464" t="s">
        <v>22</v>
      </c>
      <c r="I1464" t="s">
        <v>393</v>
      </c>
      <c r="J1464" t="s">
        <v>394</v>
      </c>
      <c r="K1464" t="s">
        <v>380</v>
      </c>
      <c r="L1464" t="s">
        <v>25</v>
      </c>
      <c r="M1464">
        <v>215586</v>
      </c>
      <c r="N1464">
        <v>215586</v>
      </c>
      <c r="O1464">
        <v>215586</v>
      </c>
      <c r="P1464">
        <v>215586</v>
      </c>
      <c r="Q1464">
        <v>215586</v>
      </c>
      <c r="R1464">
        <v>215586</v>
      </c>
      <c r="S1464">
        <v>215586</v>
      </c>
      <c r="T1464">
        <v>215586</v>
      </c>
      <c r="U1464">
        <v>215586</v>
      </c>
      <c r="V1464">
        <v>215586</v>
      </c>
      <c r="W1464">
        <v>215586</v>
      </c>
      <c r="X1464">
        <v>215586</v>
      </c>
      <c r="Y1464">
        <v>2587035</v>
      </c>
      <c r="Z1464">
        <f t="shared" si="50"/>
        <v>782273.61676381493</v>
      </c>
      <c r="AA1464">
        <f t="shared" si="51"/>
        <v>1158002.6332361849</v>
      </c>
    </row>
    <row r="1465" spans="1:27" x14ac:dyDescent="0.35">
      <c r="A1465" t="s">
        <v>370</v>
      </c>
      <c r="B1465" t="s">
        <v>371</v>
      </c>
      <c r="C1465">
        <v>512107</v>
      </c>
      <c r="D1465" t="s">
        <v>372</v>
      </c>
      <c r="E1465" t="s">
        <v>7</v>
      </c>
      <c r="F1465" t="s">
        <v>366</v>
      </c>
      <c r="G1465">
        <v>2027</v>
      </c>
      <c r="H1465" t="s">
        <v>22</v>
      </c>
      <c r="I1465" t="s">
        <v>393</v>
      </c>
      <c r="J1465" t="s">
        <v>394</v>
      </c>
      <c r="K1465" t="s">
        <v>380</v>
      </c>
      <c r="L1465" t="s">
        <v>25</v>
      </c>
      <c r="M1465">
        <v>222054</v>
      </c>
      <c r="N1465">
        <v>222054</v>
      </c>
      <c r="O1465">
        <v>222054</v>
      </c>
      <c r="P1465">
        <v>222054</v>
      </c>
      <c r="Q1465">
        <v>222054</v>
      </c>
      <c r="R1465">
        <v>222054</v>
      </c>
      <c r="S1465">
        <v>222054</v>
      </c>
      <c r="T1465">
        <v>222054</v>
      </c>
      <c r="U1465">
        <v>222054</v>
      </c>
      <c r="V1465">
        <v>222054</v>
      </c>
      <c r="W1465">
        <v>222054</v>
      </c>
      <c r="X1465">
        <v>222054</v>
      </c>
      <c r="Y1465">
        <v>2664646</v>
      </c>
      <c r="Z1465">
        <f t="shared" si="50"/>
        <v>805741.81014761399</v>
      </c>
      <c r="AA1465">
        <f t="shared" si="51"/>
        <v>1192742.689852386</v>
      </c>
    </row>
    <row r="1466" spans="1:27" x14ac:dyDescent="0.35">
      <c r="A1466" t="s">
        <v>370</v>
      </c>
      <c r="B1466" t="s">
        <v>371</v>
      </c>
      <c r="C1466">
        <v>512107</v>
      </c>
      <c r="D1466" t="s">
        <v>372</v>
      </c>
      <c r="E1466" t="s">
        <v>7</v>
      </c>
      <c r="F1466" t="s">
        <v>366</v>
      </c>
      <c r="G1466">
        <v>2028</v>
      </c>
      <c r="H1466" t="s">
        <v>22</v>
      </c>
      <c r="I1466" t="s">
        <v>393</v>
      </c>
      <c r="J1466" t="s">
        <v>394</v>
      </c>
      <c r="K1466" t="s">
        <v>380</v>
      </c>
      <c r="L1466" t="s">
        <v>25</v>
      </c>
      <c r="M1466">
        <v>228710</v>
      </c>
      <c r="N1466">
        <v>228710</v>
      </c>
      <c r="O1466">
        <v>228710</v>
      </c>
      <c r="P1466">
        <v>228710</v>
      </c>
      <c r="Q1466">
        <v>228710</v>
      </c>
      <c r="R1466">
        <v>228710</v>
      </c>
      <c r="S1466">
        <v>228710</v>
      </c>
      <c r="T1466">
        <v>228710</v>
      </c>
      <c r="U1466">
        <v>228710</v>
      </c>
      <c r="V1466">
        <v>228710</v>
      </c>
      <c r="W1466">
        <v>228710</v>
      </c>
      <c r="X1466">
        <v>228710</v>
      </c>
      <c r="Y1466">
        <v>2744517</v>
      </c>
      <c r="Z1466">
        <f t="shared" si="50"/>
        <v>829893.38754975295</v>
      </c>
      <c r="AA1466">
        <f t="shared" si="51"/>
        <v>1228494.3624502469</v>
      </c>
    </row>
    <row r="1467" spans="1:27" x14ac:dyDescent="0.35">
      <c r="A1467" t="s">
        <v>370</v>
      </c>
      <c r="B1467" t="s">
        <v>371</v>
      </c>
      <c r="C1467">
        <v>512107</v>
      </c>
      <c r="D1467" t="s">
        <v>372</v>
      </c>
      <c r="E1467" t="s">
        <v>7</v>
      </c>
      <c r="F1467" t="s">
        <v>366</v>
      </c>
      <c r="G1467">
        <v>2029</v>
      </c>
      <c r="H1467" t="s">
        <v>22</v>
      </c>
      <c r="I1467" t="s">
        <v>393</v>
      </c>
      <c r="J1467" t="s">
        <v>394</v>
      </c>
      <c r="K1467" t="s">
        <v>380</v>
      </c>
      <c r="L1467" t="s">
        <v>25</v>
      </c>
      <c r="M1467">
        <v>235575</v>
      </c>
      <c r="N1467">
        <v>235575</v>
      </c>
      <c r="O1467">
        <v>235575</v>
      </c>
      <c r="P1467">
        <v>235575</v>
      </c>
      <c r="Q1467">
        <v>235575</v>
      </c>
      <c r="R1467">
        <v>235575</v>
      </c>
      <c r="S1467">
        <v>235575</v>
      </c>
      <c r="T1467">
        <v>235575</v>
      </c>
      <c r="U1467">
        <v>235575</v>
      </c>
      <c r="V1467">
        <v>235575</v>
      </c>
      <c r="W1467">
        <v>235575</v>
      </c>
      <c r="X1467">
        <v>235575</v>
      </c>
      <c r="Y1467">
        <v>2826900</v>
      </c>
      <c r="Z1467">
        <f t="shared" si="50"/>
        <v>854804.54931209993</v>
      </c>
      <c r="AA1467">
        <f t="shared" si="51"/>
        <v>1265370.4506879</v>
      </c>
    </row>
    <row r="1468" spans="1:27" x14ac:dyDescent="0.35">
      <c r="A1468" t="s">
        <v>370</v>
      </c>
      <c r="B1468" t="s">
        <v>371</v>
      </c>
      <c r="C1468">
        <v>512107</v>
      </c>
      <c r="D1468" t="s">
        <v>372</v>
      </c>
      <c r="E1468" t="s">
        <v>7</v>
      </c>
      <c r="F1468" t="s">
        <v>366</v>
      </c>
      <c r="G1468">
        <v>2030</v>
      </c>
      <c r="H1468" t="s">
        <v>22</v>
      </c>
      <c r="I1468" t="s">
        <v>393</v>
      </c>
      <c r="J1468" t="s">
        <v>394</v>
      </c>
      <c r="K1468" t="s">
        <v>380</v>
      </c>
      <c r="L1468" t="s">
        <v>25</v>
      </c>
      <c r="M1468">
        <v>242650</v>
      </c>
      <c r="N1468">
        <v>242650</v>
      </c>
      <c r="O1468">
        <v>242650</v>
      </c>
      <c r="P1468">
        <v>242650</v>
      </c>
      <c r="Q1468">
        <v>242650</v>
      </c>
      <c r="R1468">
        <v>242650</v>
      </c>
      <c r="S1468">
        <v>242650</v>
      </c>
      <c r="T1468">
        <v>242650</v>
      </c>
      <c r="U1468">
        <v>242650</v>
      </c>
      <c r="V1468">
        <v>242650</v>
      </c>
      <c r="W1468">
        <v>242650</v>
      </c>
      <c r="X1468">
        <v>242650</v>
      </c>
      <c r="Y1468">
        <v>2911795</v>
      </c>
      <c r="Z1468">
        <f t="shared" si="50"/>
        <v>880475.29543465492</v>
      </c>
      <c r="AA1468">
        <f t="shared" si="51"/>
        <v>1303370.9545653451</v>
      </c>
    </row>
    <row r="1469" spans="1:27" x14ac:dyDescent="0.35">
      <c r="A1469" t="s">
        <v>427</v>
      </c>
      <c r="C1469">
        <v>512100</v>
      </c>
      <c r="D1469" t="s">
        <v>428</v>
      </c>
      <c r="E1469" t="s">
        <v>7</v>
      </c>
      <c r="F1469" t="s">
        <v>366</v>
      </c>
      <c r="G1469">
        <v>2022</v>
      </c>
      <c r="H1469" t="s">
        <v>22</v>
      </c>
      <c r="I1469" t="s">
        <v>373</v>
      </c>
      <c r="J1469" t="s">
        <v>374</v>
      </c>
      <c r="K1469" t="s">
        <v>375</v>
      </c>
      <c r="L1469" t="s">
        <v>25</v>
      </c>
      <c r="M1469">
        <v>-645968</v>
      </c>
      <c r="N1469">
        <v>-550666</v>
      </c>
      <c r="O1469">
        <v>-446161</v>
      </c>
      <c r="P1469">
        <v>-425070</v>
      </c>
      <c r="Q1469">
        <v>-591817</v>
      </c>
      <c r="R1469">
        <v>-458661</v>
      </c>
      <c r="S1469">
        <v>-467408</v>
      </c>
      <c r="T1469">
        <v>-391605</v>
      </c>
      <c r="U1469">
        <v>-972417</v>
      </c>
      <c r="V1469">
        <v>-354999</v>
      </c>
      <c r="W1469">
        <v>-420031</v>
      </c>
      <c r="X1469">
        <v>-487024</v>
      </c>
      <c r="Y1469">
        <v>-6211827</v>
      </c>
      <c r="Z1469">
        <f t="shared" si="50"/>
        <v>-1878346.591368543</v>
      </c>
      <c r="AA1469">
        <f t="shared" si="51"/>
        <v>-2780523.658631457</v>
      </c>
    </row>
    <row r="1470" spans="1:27" x14ac:dyDescent="0.35">
      <c r="A1470" t="s">
        <v>427</v>
      </c>
      <c r="C1470">
        <v>512100</v>
      </c>
      <c r="D1470" t="s">
        <v>428</v>
      </c>
      <c r="E1470" t="s">
        <v>7</v>
      </c>
      <c r="F1470" t="s">
        <v>366</v>
      </c>
      <c r="G1470">
        <v>2021</v>
      </c>
      <c r="H1470" t="s">
        <v>22</v>
      </c>
      <c r="I1470" t="s">
        <v>373</v>
      </c>
      <c r="J1470" t="s">
        <v>374</v>
      </c>
      <c r="K1470" t="s">
        <v>375</v>
      </c>
      <c r="L1470" t="s">
        <v>25</v>
      </c>
      <c r="M1470">
        <v>-597873</v>
      </c>
      <c r="N1470">
        <v>-553071</v>
      </c>
      <c r="O1470">
        <v>-389067</v>
      </c>
      <c r="P1470">
        <v>-377975</v>
      </c>
      <c r="Q1470">
        <v>-534722</v>
      </c>
      <c r="R1470">
        <v>-401567</v>
      </c>
      <c r="S1470">
        <v>-597741</v>
      </c>
      <c r="T1470">
        <v>-540939</v>
      </c>
      <c r="U1470">
        <v>-801493</v>
      </c>
      <c r="V1470">
        <v>-379332</v>
      </c>
      <c r="W1470">
        <v>-444364</v>
      </c>
      <c r="X1470">
        <v>-508357</v>
      </c>
      <c r="Y1470">
        <v>-6126502</v>
      </c>
      <c r="Z1470">
        <f t="shared" si="50"/>
        <v>-1852545.8208531179</v>
      </c>
      <c r="AA1470">
        <f t="shared" si="51"/>
        <v>-2742330.6791468821</v>
      </c>
    </row>
    <row r="1471" spans="1:27" x14ac:dyDescent="0.35">
      <c r="A1471" t="s">
        <v>427</v>
      </c>
      <c r="C1471">
        <v>512100</v>
      </c>
      <c r="D1471" t="s">
        <v>428</v>
      </c>
      <c r="E1471" t="s">
        <v>7</v>
      </c>
      <c r="F1471" t="s">
        <v>366</v>
      </c>
      <c r="G1471">
        <v>2030</v>
      </c>
      <c r="H1471" t="s">
        <v>365</v>
      </c>
      <c r="I1471" t="s">
        <v>373</v>
      </c>
      <c r="J1471" t="s">
        <v>374</v>
      </c>
      <c r="K1471" t="s">
        <v>375</v>
      </c>
      <c r="L1471" t="s">
        <v>25</v>
      </c>
      <c r="M1471">
        <v>-542789</v>
      </c>
      <c r="N1471">
        <v>-309352</v>
      </c>
      <c r="O1471">
        <v>-309071</v>
      </c>
      <c r="P1471">
        <v>-506355</v>
      </c>
      <c r="Q1471">
        <v>-499211</v>
      </c>
      <c r="R1471">
        <v>-471195</v>
      </c>
      <c r="S1471">
        <v>-515943</v>
      </c>
      <c r="T1471">
        <v>-529190</v>
      </c>
      <c r="U1471">
        <v>63287</v>
      </c>
      <c r="V1471">
        <v>22094</v>
      </c>
      <c r="W1471">
        <v>-422955</v>
      </c>
      <c r="X1471">
        <v>-462433</v>
      </c>
      <c r="Y1471">
        <v>-4483111</v>
      </c>
      <c r="Z1471">
        <f t="shared" si="50"/>
        <v>-1355613.4556832989</v>
      </c>
      <c r="AA1471">
        <f t="shared" si="51"/>
        <v>-2006719.7943167011</v>
      </c>
    </row>
    <row r="1472" spans="1:27" x14ac:dyDescent="0.35">
      <c r="A1472" t="s">
        <v>427</v>
      </c>
      <c r="C1472">
        <v>512100</v>
      </c>
      <c r="D1472" t="s">
        <v>428</v>
      </c>
      <c r="E1472" t="s">
        <v>7</v>
      </c>
      <c r="F1472" t="s">
        <v>366</v>
      </c>
      <c r="G1472">
        <v>2029</v>
      </c>
      <c r="H1472" t="s">
        <v>365</v>
      </c>
      <c r="I1472" t="s">
        <v>373</v>
      </c>
      <c r="J1472" t="s">
        <v>374</v>
      </c>
      <c r="K1472" t="s">
        <v>375</v>
      </c>
      <c r="L1472" t="s">
        <v>25</v>
      </c>
      <c r="M1472">
        <v>-526963</v>
      </c>
      <c r="N1472">
        <v>-300332</v>
      </c>
      <c r="O1472">
        <v>-300059</v>
      </c>
      <c r="P1472">
        <v>-491592</v>
      </c>
      <c r="Q1472">
        <v>-484656</v>
      </c>
      <c r="R1472">
        <v>-457457</v>
      </c>
      <c r="S1472">
        <v>-500900</v>
      </c>
      <c r="T1472">
        <v>-513762</v>
      </c>
      <c r="U1472">
        <v>61441</v>
      </c>
      <c r="V1472">
        <v>21450</v>
      </c>
      <c r="W1472">
        <v>-410624</v>
      </c>
      <c r="X1472">
        <v>-448951</v>
      </c>
      <c r="Y1472">
        <v>-4352404</v>
      </c>
      <c r="Z1472">
        <f t="shared" si="50"/>
        <v>-1316089.971220836</v>
      </c>
      <c r="AA1472">
        <f t="shared" si="51"/>
        <v>-1948213.028779164</v>
      </c>
    </row>
    <row r="1473" spans="1:27" x14ac:dyDescent="0.35">
      <c r="A1473" t="s">
        <v>427</v>
      </c>
      <c r="C1473">
        <v>512100</v>
      </c>
      <c r="D1473" t="s">
        <v>428</v>
      </c>
      <c r="E1473" t="s">
        <v>7</v>
      </c>
      <c r="F1473" t="s">
        <v>366</v>
      </c>
      <c r="G1473">
        <v>2028</v>
      </c>
      <c r="H1473" t="s">
        <v>365</v>
      </c>
      <c r="I1473" t="s">
        <v>373</v>
      </c>
      <c r="J1473" t="s">
        <v>374</v>
      </c>
      <c r="K1473" t="s">
        <v>375</v>
      </c>
      <c r="L1473" t="s">
        <v>25</v>
      </c>
      <c r="M1473">
        <v>-511606</v>
      </c>
      <c r="N1473">
        <v>-291580</v>
      </c>
      <c r="O1473">
        <v>-291315</v>
      </c>
      <c r="P1473">
        <v>-477265</v>
      </c>
      <c r="Q1473">
        <v>-470532</v>
      </c>
      <c r="R1473">
        <v>-444125</v>
      </c>
      <c r="S1473">
        <v>-486302</v>
      </c>
      <c r="T1473">
        <v>-498789</v>
      </c>
      <c r="U1473">
        <v>59651</v>
      </c>
      <c r="V1473">
        <v>20825</v>
      </c>
      <c r="W1473">
        <v>-398657</v>
      </c>
      <c r="X1473">
        <v>-435867</v>
      </c>
      <c r="Y1473">
        <v>-4225564</v>
      </c>
      <c r="Z1473">
        <f t="shared" si="50"/>
        <v>-1277735.799147276</v>
      </c>
      <c r="AA1473">
        <f t="shared" si="51"/>
        <v>-1891437.200852724</v>
      </c>
    </row>
    <row r="1474" spans="1:27" x14ac:dyDescent="0.35">
      <c r="A1474" t="s">
        <v>427</v>
      </c>
      <c r="C1474">
        <v>512100</v>
      </c>
      <c r="D1474" t="s">
        <v>428</v>
      </c>
      <c r="E1474" t="s">
        <v>7</v>
      </c>
      <c r="F1474" t="s">
        <v>366</v>
      </c>
      <c r="G1474">
        <v>2027</v>
      </c>
      <c r="H1474" t="s">
        <v>365</v>
      </c>
      <c r="I1474" t="s">
        <v>373</v>
      </c>
      <c r="J1474" t="s">
        <v>374</v>
      </c>
      <c r="K1474" t="s">
        <v>375</v>
      </c>
      <c r="L1474" t="s">
        <v>25</v>
      </c>
      <c r="M1474">
        <v>-496718</v>
      </c>
      <c r="N1474">
        <v>-283094</v>
      </c>
      <c r="O1474">
        <v>-282837</v>
      </c>
      <c r="P1474">
        <v>-463376</v>
      </c>
      <c r="Q1474">
        <v>-456838</v>
      </c>
      <c r="R1474">
        <v>-431200</v>
      </c>
      <c r="S1474">
        <v>-472150</v>
      </c>
      <c r="T1474">
        <v>-484273</v>
      </c>
      <c r="U1474">
        <v>57915</v>
      </c>
      <c r="V1474">
        <v>20219</v>
      </c>
      <c r="W1474">
        <v>-387055</v>
      </c>
      <c r="X1474">
        <v>-423182</v>
      </c>
      <c r="Y1474">
        <v>-4102590</v>
      </c>
      <c r="Z1474">
        <f t="shared" si="50"/>
        <v>-1240550.6370803099</v>
      </c>
      <c r="AA1474">
        <f t="shared" si="51"/>
        <v>-1836391.8629196901</v>
      </c>
    </row>
    <row r="1475" spans="1:27" x14ac:dyDescent="0.35">
      <c r="A1475" t="s">
        <v>427</v>
      </c>
      <c r="C1475">
        <v>512100</v>
      </c>
      <c r="D1475" t="s">
        <v>428</v>
      </c>
      <c r="E1475" t="s">
        <v>7</v>
      </c>
      <c r="F1475" t="s">
        <v>366</v>
      </c>
      <c r="G1475">
        <v>2023</v>
      </c>
      <c r="H1475" t="s">
        <v>22</v>
      </c>
      <c r="I1475" t="s">
        <v>373</v>
      </c>
      <c r="J1475" t="s">
        <v>374</v>
      </c>
      <c r="K1475" t="s">
        <v>375</v>
      </c>
      <c r="L1475" t="s">
        <v>25</v>
      </c>
      <c r="M1475">
        <v>-496703</v>
      </c>
      <c r="N1475">
        <v>-445326</v>
      </c>
      <c r="O1475">
        <v>-428294</v>
      </c>
      <c r="P1475">
        <v>-407203</v>
      </c>
      <c r="Q1475">
        <v>-573950</v>
      </c>
      <c r="R1475">
        <v>-440794</v>
      </c>
      <c r="S1475">
        <v>-499541</v>
      </c>
      <c r="T1475">
        <v>-488738</v>
      </c>
      <c r="U1475">
        <v>-994293</v>
      </c>
      <c r="V1475">
        <v>-516003</v>
      </c>
      <c r="W1475">
        <v>-452164</v>
      </c>
      <c r="X1475">
        <v>-524157</v>
      </c>
      <c r="Y1475">
        <v>-6267166</v>
      </c>
      <c r="Z1475">
        <f t="shared" si="50"/>
        <v>-1895080.125966294</v>
      </c>
      <c r="AA1475">
        <f t="shared" si="51"/>
        <v>-2805294.3740337063</v>
      </c>
    </row>
    <row r="1476" spans="1:27" x14ac:dyDescent="0.35">
      <c r="A1476" t="s">
        <v>427</v>
      </c>
      <c r="C1476">
        <v>512100</v>
      </c>
      <c r="D1476" t="s">
        <v>428</v>
      </c>
      <c r="E1476" t="s">
        <v>7</v>
      </c>
      <c r="F1476" t="s">
        <v>366</v>
      </c>
      <c r="G1476">
        <v>2026</v>
      </c>
      <c r="H1476" t="s">
        <v>365</v>
      </c>
      <c r="I1476" t="s">
        <v>373</v>
      </c>
      <c r="J1476" t="s">
        <v>374</v>
      </c>
      <c r="K1476" t="s">
        <v>375</v>
      </c>
      <c r="L1476" t="s">
        <v>25</v>
      </c>
      <c r="M1476">
        <v>-482250</v>
      </c>
      <c r="N1476">
        <v>-274849</v>
      </c>
      <c r="O1476">
        <v>-274599</v>
      </c>
      <c r="P1476">
        <v>-449880</v>
      </c>
      <c r="Q1476">
        <v>-443532</v>
      </c>
      <c r="R1476">
        <v>-418641</v>
      </c>
      <c r="S1476">
        <v>-458398</v>
      </c>
      <c r="T1476">
        <v>-470168</v>
      </c>
      <c r="U1476">
        <v>56228</v>
      </c>
      <c r="V1476">
        <v>19630</v>
      </c>
      <c r="W1476">
        <v>-375782</v>
      </c>
      <c r="X1476">
        <v>-410857</v>
      </c>
      <c r="Y1476">
        <v>-3983097</v>
      </c>
      <c r="Z1476">
        <f t="shared" si="50"/>
        <v>-1204418.0678309728</v>
      </c>
      <c r="AA1476">
        <f t="shared" si="51"/>
        <v>-1782904.6821690272</v>
      </c>
    </row>
    <row r="1477" spans="1:27" x14ac:dyDescent="0.35">
      <c r="A1477" t="s">
        <v>427</v>
      </c>
      <c r="C1477">
        <v>512100</v>
      </c>
      <c r="D1477" t="s">
        <v>428</v>
      </c>
      <c r="E1477" t="s">
        <v>7</v>
      </c>
      <c r="F1477" t="s">
        <v>366</v>
      </c>
      <c r="G1477">
        <v>2030</v>
      </c>
      <c r="H1477" t="s">
        <v>22</v>
      </c>
      <c r="I1477" t="s">
        <v>373</v>
      </c>
      <c r="J1477" t="s">
        <v>374</v>
      </c>
      <c r="K1477" t="s">
        <v>375</v>
      </c>
      <c r="L1477" t="s">
        <v>25</v>
      </c>
      <c r="M1477">
        <v>-481651</v>
      </c>
      <c r="N1477">
        <v>-421862</v>
      </c>
      <c r="O1477">
        <v>-402290</v>
      </c>
      <c r="P1477">
        <v>-378667</v>
      </c>
      <c r="Q1477">
        <v>-568366</v>
      </c>
      <c r="R1477">
        <v>-215008</v>
      </c>
      <c r="S1477">
        <v>-889684</v>
      </c>
      <c r="T1477">
        <v>-472802</v>
      </c>
      <c r="U1477">
        <v>-468701</v>
      </c>
      <c r="V1477">
        <v>-503043</v>
      </c>
      <c r="W1477">
        <v>-606150</v>
      </c>
      <c r="X1477">
        <v>-514618</v>
      </c>
      <c r="Y1477">
        <v>-5922841</v>
      </c>
      <c r="Z1477">
        <f t="shared" si="50"/>
        <v>-1790962.3374198689</v>
      </c>
      <c r="AA1477">
        <f t="shared" si="51"/>
        <v>-2651168.4125801311</v>
      </c>
    </row>
    <row r="1478" spans="1:27" x14ac:dyDescent="0.35">
      <c r="A1478" t="s">
        <v>427</v>
      </c>
      <c r="C1478">
        <v>512100</v>
      </c>
      <c r="D1478" t="s">
        <v>428</v>
      </c>
      <c r="E1478" t="s">
        <v>7</v>
      </c>
      <c r="F1478" t="s">
        <v>366</v>
      </c>
      <c r="G1478">
        <v>2029</v>
      </c>
      <c r="H1478" t="s">
        <v>22</v>
      </c>
      <c r="I1478" t="s">
        <v>373</v>
      </c>
      <c r="J1478" t="s">
        <v>374</v>
      </c>
      <c r="K1478" t="s">
        <v>375</v>
      </c>
      <c r="L1478" t="s">
        <v>25</v>
      </c>
      <c r="M1478">
        <v>-468270</v>
      </c>
      <c r="N1478">
        <v>-410267</v>
      </c>
      <c r="O1478">
        <v>-391233</v>
      </c>
      <c r="P1478">
        <v>-368141</v>
      </c>
      <c r="Q1478">
        <v>-552995</v>
      </c>
      <c r="R1478">
        <v>-209421</v>
      </c>
      <c r="S1478">
        <v>-864598</v>
      </c>
      <c r="T1478">
        <v>-459605</v>
      </c>
      <c r="U1478">
        <v>-455800</v>
      </c>
      <c r="V1478">
        <v>-489224</v>
      </c>
      <c r="W1478">
        <v>-589154</v>
      </c>
      <c r="X1478">
        <v>-500279</v>
      </c>
      <c r="Y1478">
        <v>-5758987</v>
      </c>
      <c r="Z1478">
        <f t="shared" si="50"/>
        <v>-1741415.7865609829</v>
      </c>
      <c r="AA1478">
        <f t="shared" si="51"/>
        <v>-2577824.4634390171</v>
      </c>
    </row>
    <row r="1479" spans="1:27" x14ac:dyDescent="0.35">
      <c r="A1479" t="s">
        <v>427</v>
      </c>
      <c r="C1479">
        <v>512100</v>
      </c>
      <c r="D1479" t="s">
        <v>428</v>
      </c>
      <c r="E1479" t="s">
        <v>7</v>
      </c>
      <c r="F1479" t="s">
        <v>366</v>
      </c>
      <c r="G1479">
        <v>2025</v>
      </c>
      <c r="H1479" t="s">
        <v>365</v>
      </c>
      <c r="I1479" t="s">
        <v>373</v>
      </c>
      <c r="J1479" t="s">
        <v>374</v>
      </c>
      <c r="K1479" t="s">
        <v>375</v>
      </c>
      <c r="L1479" t="s">
        <v>25</v>
      </c>
      <c r="M1479">
        <v>-468204</v>
      </c>
      <c r="N1479">
        <v>-266843</v>
      </c>
      <c r="O1479">
        <v>-266601</v>
      </c>
      <c r="P1479">
        <v>-436776</v>
      </c>
      <c r="Q1479">
        <v>-430614</v>
      </c>
      <c r="R1479">
        <v>-406448</v>
      </c>
      <c r="S1479">
        <v>-445047</v>
      </c>
      <c r="T1479">
        <v>-456474</v>
      </c>
      <c r="U1479">
        <v>54590</v>
      </c>
      <c r="V1479">
        <v>19058</v>
      </c>
      <c r="W1479">
        <v>-364837</v>
      </c>
      <c r="X1479">
        <v>-398890</v>
      </c>
      <c r="Y1479">
        <v>-3867085</v>
      </c>
      <c r="Z1479">
        <f t="shared" si="50"/>
        <v>-1169338.091399265</v>
      </c>
      <c r="AA1479">
        <f t="shared" si="51"/>
        <v>-1730975.658600735</v>
      </c>
    </row>
    <row r="1480" spans="1:27" x14ac:dyDescent="0.35">
      <c r="A1480" t="s">
        <v>427</v>
      </c>
      <c r="C1480">
        <v>512100</v>
      </c>
      <c r="D1480" t="s">
        <v>428</v>
      </c>
      <c r="E1480" t="s">
        <v>7</v>
      </c>
      <c r="F1480" t="s">
        <v>366</v>
      </c>
      <c r="G1480">
        <v>2024</v>
      </c>
      <c r="H1480" t="s">
        <v>365</v>
      </c>
      <c r="I1480" t="s">
        <v>373</v>
      </c>
      <c r="J1480" t="s">
        <v>374</v>
      </c>
      <c r="K1480" t="s">
        <v>375</v>
      </c>
      <c r="L1480" t="s">
        <v>25</v>
      </c>
      <c r="M1480">
        <v>-456813</v>
      </c>
      <c r="N1480">
        <v>-432284</v>
      </c>
      <c r="O1480">
        <v>-409140</v>
      </c>
      <c r="P1480">
        <v>54319</v>
      </c>
      <c r="Q1480">
        <v>-444083</v>
      </c>
      <c r="R1480">
        <v>-374496</v>
      </c>
      <c r="S1480">
        <v>-435516</v>
      </c>
      <c r="T1480">
        <v>-445960</v>
      </c>
      <c r="U1480">
        <v>-407262</v>
      </c>
      <c r="V1480">
        <v>-465197</v>
      </c>
      <c r="W1480">
        <v>-380007</v>
      </c>
      <c r="X1480">
        <v>-368430</v>
      </c>
      <c r="Y1480">
        <v>-4564870</v>
      </c>
      <c r="Z1480">
        <f t="shared" si="50"/>
        <v>-1380335.93088483</v>
      </c>
      <c r="AA1480">
        <f t="shared" si="51"/>
        <v>-2043316.56911517</v>
      </c>
    </row>
    <row r="1481" spans="1:27" x14ac:dyDescent="0.35">
      <c r="A1481" t="s">
        <v>427</v>
      </c>
      <c r="C1481">
        <v>512100</v>
      </c>
      <c r="D1481" t="s">
        <v>428</v>
      </c>
      <c r="E1481" t="s">
        <v>7</v>
      </c>
      <c r="F1481" t="s">
        <v>366</v>
      </c>
      <c r="G1481">
        <v>2028</v>
      </c>
      <c r="H1481" t="s">
        <v>22</v>
      </c>
      <c r="I1481" t="s">
        <v>373</v>
      </c>
      <c r="J1481" t="s">
        <v>374</v>
      </c>
      <c r="K1481" t="s">
        <v>375</v>
      </c>
      <c r="L1481" t="s">
        <v>25</v>
      </c>
      <c r="M1481">
        <v>-455275</v>
      </c>
      <c r="N1481">
        <v>-399005</v>
      </c>
      <c r="O1481">
        <v>-380493</v>
      </c>
      <c r="P1481">
        <v>-357919</v>
      </c>
      <c r="Q1481">
        <v>-538063</v>
      </c>
      <c r="R1481">
        <v>-203991</v>
      </c>
      <c r="S1481">
        <v>-840243</v>
      </c>
      <c r="T1481">
        <v>-446791</v>
      </c>
      <c r="U1481">
        <v>-443271</v>
      </c>
      <c r="V1481">
        <v>-475803</v>
      </c>
      <c r="W1481">
        <v>-572651</v>
      </c>
      <c r="X1481">
        <v>-486355</v>
      </c>
      <c r="Y1481">
        <v>-5599861</v>
      </c>
      <c r="Z1481">
        <f t="shared" si="50"/>
        <v>-1693298.899259049</v>
      </c>
      <c r="AA1481">
        <f t="shared" si="51"/>
        <v>-2506596.850740951</v>
      </c>
    </row>
    <row r="1482" spans="1:27" x14ac:dyDescent="0.35">
      <c r="A1482" t="s">
        <v>427</v>
      </c>
      <c r="C1482">
        <v>512100</v>
      </c>
      <c r="D1482" t="s">
        <v>428</v>
      </c>
      <c r="E1482" t="s">
        <v>7</v>
      </c>
      <c r="F1482" t="s">
        <v>366</v>
      </c>
      <c r="G1482">
        <v>2027</v>
      </c>
      <c r="H1482" t="s">
        <v>22</v>
      </c>
      <c r="I1482" t="s">
        <v>373</v>
      </c>
      <c r="J1482" t="s">
        <v>374</v>
      </c>
      <c r="K1482" t="s">
        <v>375</v>
      </c>
      <c r="L1482" t="s">
        <v>25</v>
      </c>
      <c r="M1482">
        <v>-442661</v>
      </c>
      <c r="N1482">
        <v>-388070</v>
      </c>
      <c r="O1482">
        <v>-370066</v>
      </c>
      <c r="P1482">
        <v>-347997</v>
      </c>
      <c r="Q1482">
        <v>-523558</v>
      </c>
      <c r="R1482">
        <v>-198710</v>
      </c>
      <c r="S1482">
        <v>-816610</v>
      </c>
      <c r="T1482">
        <v>-434354</v>
      </c>
      <c r="U1482">
        <v>-431106</v>
      </c>
      <c r="V1482">
        <v>-462771</v>
      </c>
      <c r="W1482">
        <v>-556636</v>
      </c>
      <c r="X1482">
        <v>-472840</v>
      </c>
      <c r="Y1482">
        <v>-5445379</v>
      </c>
      <c r="Z1482">
        <f t="shared" si="50"/>
        <v>-1646586.275400111</v>
      </c>
      <c r="AA1482">
        <f t="shared" si="51"/>
        <v>-2437447.974599889</v>
      </c>
    </row>
    <row r="1483" spans="1:27" x14ac:dyDescent="0.35">
      <c r="A1483" t="s">
        <v>427</v>
      </c>
      <c r="C1483">
        <v>512100</v>
      </c>
      <c r="D1483" t="s">
        <v>428</v>
      </c>
      <c r="E1483" t="s">
        <v>7</v>
      </c>
      <c r="F1483" t="s">
        <v>366</v>
      </c>
      <c r="G1483">
        <v>2026</v>
      </c>
      <c r="H1483" t="s">
        <v>22</v>
      </c>
      <c r="I1483" t="s">
        <v>373</v>
      </c>
      <c r="J1483" t="s">
        <v>374</v>
      </c>
      <c r="K1483" t="s">
        <v>375</v>
      </c>
      <c r="L1483" t="s">
        <v>25</v>
      </c>
      <c r="M1483">
        <v>-430392</v>
      </c>
      <c r="N1483">
        <v>-377432</v>
      </c>
      <c r="O1483">
        <v>-359921</v>
      </c>
      <c r="P1483">
        <v>-338347</v>
      </c>
      <c r="Q1483">
        <v>-509442</v>
      </c>
      <c r="R1483">
        <v>-193566</v>
      </c>
      <c r="S1483">
        <v>-793631</v>
      </c>
      <c r="T1483">
        <v>-422258</v>
      </c>
      <c r="U1483">
        <v>-419272</v>
      </c>
      <c r="V1483">
        <v>-450093</v>
      </c>
      <c r="W1483">
        <v>-541062</v>
      </c>
      <c r="X1483">
        <v>-459696</v>
      </c>
      <c r="Y1483">
        <v>-5295110</v>
      </c>
      <c r="Z1483">
        <f t="shared" si="50"/>
        <v>-1601147.5882089899</v>
      </c>
      <c r="AA1483">
        <f t="shared" si="51"/>
        <v>-2370184.9117910103</v>
      </c>
    </row>
    <row r="1484" spans="1:27" x14ac:dyDescent="0.35">
      <c r="A1484" t="s">
        <v>427</v>
      </c>
      <c r="C1484">
        <v>512100</v>
      </c>
      <c r="D1484" t="s">
        <v>428</v>
      </c>
      <c r="E1484" t="s">
        <v>7</v>
      </c>
      <c r="F1484" t="s">
        <v>366</v>
      </c>
      <c r="G1484">
        <v>2023</v>
      </c>
      <c r="H1484" t="s">
        <v>365</v>
      </c>
      <c r="I1484" t="s">
        <v>373</v>
      </c>
      <c r="J1484" t="s">
        <v>374</v>
      </c>
      <c r="K1484" t="s">
        <v>375</v>
      </c>
      <c r="L1484" t="s">
        <v>25</v>
      </c>
      <c r="M1484">
        <v>-423680</v>
      </c>
      <c r="N1484">
        <v>-400196</v>
      </c>
      <c r="O1484">
        <v>-286542</v>
      </c>
      <c r="P1484">
        <v>-220087</v>
      </c>
      <c r="Q1484">
        <v>-428419</v>
      </c>
      <c r="R1484">
        <v>-411521</v>
      </c>
      <c r="S1484">
        <v>-381353</v>
      </c>
      <c r="T1484">
        <v>-452602</v>
      </c>
      <c r="U1484">
        <v>-392858</v>
      </c>
      <c r="V1484">
        <v>34817</v>
      </c>
      <c r="W1484">
        <v>-394330</v>
      </c>
      <c r="X1484">
        <v>-339087</v>
      </c>
      <c r="Y1484">
        <v>-4095859</v>
      </c>
      <c r="Z1484">
        <f t="shared" si="50"/>
        <v>-1238515.3017584309</v>
      </c>
      <c r="AA1484">
        <f t="shared" si="51"/>
        <v>-1833378.9482415691</v>
      </c>
    </row>
    <row r="1485" spans="1:27" x14ac:dyDescent="0.35">
      <c r="A1485" t="s">
        <v>427</v>
      </c>
      <c r="C1485">
        <v>512100</v>
      </c>
      <c r="D1485" t="s">
        <v>428</v>
      </c>
      <c r="E1485" t="s">
        <v>7</v>
      </c>
      <c r="F1485" t="s">
        <v>366</v>
      </c>
      <c r="G1485">
        <v>2025</v>
      </c>
      <c r="H1485" t="s">
        <v>22</v>
      </c>
      <c r="I1485" t="s">
        <v>373</v>
      </c>
      <c r="J1485" t="s">
        <v>374</v>
      </c>
      <c r="K1485" t="s">
        <v>375</v>
      </c>
      <c r="L1485" t="s">
        <v>25</v>
      </c>
      <c r="M1485">
        <v>-418468</v>
      </c>
      <c r="N1485">
        <v>-367091</v>
      </c>
      <c r="O1485">
        <v>-350059</v>
      </c>
      <c r="P1485">
        <v>-328968</v>
      </c>
      <c r="Q1485">
        <v>-495715</v>
      </c>
      <c r="R1485">
        <v>-188559</v>
      </c>
      <c r="S1485">
        <v>-771306</v>
      </c>
      <c r="T1485">
        <v>-410503</v>
      </c>
      <c r="U1485">
        <v>-407768</v>
      </c>
      <c r="V1485">
        <v>-437768</v>
      </c>
      <c r="W1485">
        <v>-525929</v>
      </c>
      <c r="X1485">
        <v>-446922</v>
      </c>
      <c r="Y1485">
        <v>-5149055</v>
      </c>
      <c r="Z1485">
        <f t="shared" si="50"/>
        <v>-1556983.1400679948</v>
      </c>
      <c r="AA1485">
        <f t="shared" si="51"/>
        <v>-2304808.1099320049</v>
      </c>
    </row>
    <row r="1486" spans="1:27" x14ac:dyDescent="0.35">
      <c r="A1486" t="s">
        <v>427</v>
      </c>
      <c r="C1486">
        <v>512100</v>
      </c>
      <c r="D1486" t="s">
        <v>428</v>
      </c>
      <c r="E1486" t="s">
        <v>7</v>
      </c>
      <c r="F1486" t="s">
        <v>366</v>
      </c>
      <c r="G1486">
        <v>2024</v>
      </c>
      <c r="H1486" t="s">
        <v>22</v>
      </c>
      <c r="I1486" t="s">
        <v>373</v>
      </c>
      <c r="J1486" t="s">
        <v>374</v>
      </c>
      <c r="K1486" t="s">
        <v>375</v>
      </c>
      <c r="L1486" t="s">
        <v>25</v>
      </c>
      <c r="M1486">
        <v>-415292</v>
      </c>
      <c r="N1486">
        <v>-363915</v>
      </c>
      <c r="O1486">
        <v>-346884</v>
      </c>
      <c r="P1486">
        <v>-325792</v>
      </c>
      <c r="Q1486">
        <v>-492539</v>
      </c>
      <c r="R1486">
        <v>-164384</v>
      </c>
      <c r="S1486">
        <v>-683130</v>
      </c>
      <c r="T1486">
        <v>-382328</v>
      </c>
      <c r="U1486">
        <v>-379592</v>
      </c>
      <c r="V1486">
        <v>-409592</v>
      </c>
      <c r="W1486">
        <v>-347753</v>
      </c>
      <c r="X1486">
        <v>-418746</v>
      </c>
      <c r="Y1486">
        <v>-4729948</v>
      </c>
      <c r="Z1486">
        <f t="shared" si="50"/>
        <v>-1430252.597689932</v>
      </c>
      <c r="AA1486">
        <f t="shared" si="51"/>
        <v>-2117208.4023100683</v>
      </c>
    </row>
    <row r="1487" spans="1:27" x14ac:dyDescent="0.35">
      <c r="A1487" t="s">
        <v>427</v>
      </c>
      <c r="C1487">
        <v>502100</v>
      </c>
      <c r="D1487" t="s">
        <v>429</v>
      </c>
      <c r="E1487" t="s">
        <v>7</v>
      </c>
      <c r="F1487" t="s">
        <v>366</v>
      </c>
      <c r="G1487">
        <v>2030</v>
      </c>
      <c r="H1487" t="s">
        <v>365</v>
      </c>
      <c r="I1487" t="s">
        <v>373</v>
      </c>
      <c r="J1487" t="s">
        <v>374</v>
      </c>
      <c r="K1487" t="s">
        <v>375</v>
      </c>
      <c r="L1487" t="s">
        <v>25</v>
      </c>
      <c r="M1487">
        <v>-401173</v>
      </c>
      <c r="N1487">
        <v>-358620</v>
      </c>
      <c r="O1487">
        <v>-359478</v>
      </c>
      <c r="P1487">
        <v>-374897</v>
      </c>
      <c r="Q1487">
        <v>-369992</v>
      </c>
      <c r="R1487">
        <v>-349485</v>
      </c>
      <c r="S1487">
        <v>-382822</v>
      </c>
      <c r="T1487">
        <v>-390869</v>
      </c>
      <c r="U1487">
        <v>-377936</v>
      </c>
      <c r="V1487">
        <v>-407762</v>
      </c>
      <c r="W1487">
        <v>-314746</v>
      </c>
      <c r="X1487">
        <v>-345740</v>
      </c>
      <c r="Y1487">
        <v>-4433520</v>
      </c>
      <c r="Z1487">
        <f t="shared" si="50"/>
        <v>-1340618.01459768</v>
      </c>
      <c r="AA1487">
        <f t="shared" si="51"/>
        <v>-1984521.98540232</v>
      </c>
    </row>
    <row r="1488" spans="1:27" x14ac:dyDescent="0.35">
      <c r="A1488" t="s">
        <v>427</v>
      </c>
      <c r="C1488">
        <v>512100</v>
      </c>
      <c r="D1488" t="s">
        <v>428</v>
      </c>
      <c r="E1488" t="s">
        <v>7</v>
      </c>
      <c r="F1488" t="s">
        <v>366</v>
      </c>
      <c r="G1488">
        <v>2022</v>
      </c>
      <c r="H1488" t="s">
        <v>365</v>
      </c>
      <c r="I1488" t="s">
        <v>373</v>
      </c>
      <c r="J1488" t="s">
        <v>374</v>
      </c>
      <c r="K1488" t="s">
        <v>375</v>
      </c>
      <c r="L1488" t="s">
        <v>25</v>
      </c>
      <c r="M1488">
        <v>-390365</v>
      </c>
      <c r="N1488">
        <v>-389245</v>
      </c>
      <c r="O1488">
        <v>-427103</v>
      </c>
      <c r="P1488">
        <v>69198</v>
      </c>
      <c r="Q1488">
        <v>-395906</v>
      </c>
      <c r="R1488">
        <v>-395920</v>
      </c>
      <c r="S1488">
        <v>-372399</v>
      </c>
      <c r="T1488">
        <v>-440848</v>
      </c>
      <c r="U1488">
        <v>-409750</v>
      </c>
      <c r="V1488">
        <v>-399639</v>
      </c>
      <c r="W1488">
        <v>-384364</v>
      </c>
      <c r="X1488">
        <v>-354039</v>
      </c>
      <c r="Y1488">
        <v>-4290379</v>
      </c>
      <c r="Z1488">
        <f t="shared" si="50"/>
        <v>-1297334.708505111</v>
      </c>
      <c r="AA1488">
        <f t="shared" si="51"/>
        <v>-1920449.541494889</v>
      </c>
    </row>
    <row r="1489" spans="1:27" x14ac:dyDescent="0.35">
      <c r="A1489" t="s">
        <v>427</v>
      </c>
      <c r="C1489">
        <v>502100</v>
      </c>
      <c r="D1489" t="s">
        <v>429</v>
      </c>
      <c r="E1489" t="s">
        <v>7</v>
      </c>
      <c r="F1489" t="s">
        <v>366</v>
      </c>
      <c r="G1489">
        <v>2029</v>
      </c>
      <c r="H1489" t="s">
        <v>365</v>
      </c>
      <c r="I1489" t="s">
        <v>373</v>
      </c>
      <c r="J1489" t="s">
        <v>374</v>
      </c>
      <c r="K1489" t="s">
        <v>375</v>
      </c>
      <c r="L1489" t="s">
        <v>25</v>
      </c>
      <c r="M1489">
        <v>-389477</v>
      </c>
      <c r="N1489">
        <v>-348164</v>
      </c>
      <c r="O1489">
        <v>-348998</v>
      </c>
      <c r="P1489">
        <v>-363966</v>
      </c>
      <c r="Q1489">
        <v>-359205</v>
      </c>
      <c r="R1489">
        <v>-339296</v>
      </c>
      <c r="S1489">
        <v>-371661</v>
      </c>
      <c r="T1489">
        <v>-379473</v>
      </c>
      <c r="U1489">
        <v>-366917</v>
      </c>
      <c r="V1489">
        <v>-395874</v>
      </c>
      <c r="W1489">
        <v>-305569</v>
      </c>
      <c r="X1489">
        <v>-335659</v>
      </c>
      <c r="Y1489">
        <v>-4304259</v>
      </c>
      <c r="Z1489">
        <f t="shared" si="50"/>
        <v>-1301531.774954031</v>
      </c>
      <c r="AA1489">
        <f t="shared" si="51"/>
        <v>-1926662.475045969</v>
      </c>
    </row>
    <row r="1490" spans="1:27" x14ac:dyDescent="0.35">
      <c r="A1490" t="s">
        <v>427</v>
      </c>
      <c r="C1490">
        <v>512100</v>
      </c>
      <c r="D1490" t="s">
        <v>428</v>
      </c>
      <c r="E1490" t="s">
        <v>7</v>
      </c>
      <c r="F1490" t="s">
        <v>366</v>
      </c>
      <c r="G1490">
        <v>2021</v>
      </c>
      <c r="H1490" t="s">
        <v>365</v>
      </c>
      <c r="I1490" t="s">
        <v>373</v>
      </c>
      <c r="J1490" t="s">
        <v>374</v>
      </c>
      <c r="K1490" t="s">
        <v>375</v>
      </c>
      <c r="L1490" t="s">
        <v>25</v>
      </c>
      <c r="M1490">
        <v>-384836</v>
      </c>
      <c r="N1490">
        <v>-383538</v>
      </c>
      <c r="O1490">
        <v>-421162</v>
      </c>
      <c r="P1490">
        <v>-95761</v>
      </c>
      <c r="Q1490">
        <v>-375253</v>
      </c>
      <c r="R1490">
        <v>-391415</v>
      </c>
      <c r="S1490">
        <v>-384627</v>
      </c>
      <c r="T1490">
        <v>-413738</v>
      </c>
      <c r="U1490">
        <v>-178867</v>
      </c>
      <c r="V1490">
        <v>-174334</v>
      </c>
      <c r="W1490">
        <v>-374721</v>
      </c>
      <c r="X1490">
        <v>-367930</v>
      </c>
      <c r="Y1490">
        <v>-3946182</v>
      </c>
      <c r="Z1490">
        <f t="shared" si="50"/>
        <v>-1193255.6248942378</v>
      </c>
      <c r="AA1490">
        <f t="shared" si="51"/>
        <v>-1766380.8751057622</v>
      </c>
    </row>
    <row r="1491" spans="1:27" x14ac:dyDescent="0.35">
      <c r="A1491" t="s">
        <v>427</v>
      </c>
      <c r="C1491">
        <v>502100</v>
      </c>
      <c r="D1491" t="s">
        <v>429</v>
      </c>
      <c r="E1491" t="s">
        <v>7</v>
      </c>
      <c r="F1491" t="s">
        <v>366</v>
      </c>
      <c r="G1491">
        <v>2028</v>
      </c>
      <c r="H1491" t="s">
        <v>365</v>
      </c>
      <c r="I1491" t="s">
        <v>373</v>
      </c>
      <c r="J1491" t="s">
        <v>374</v>
      </c>
      <c r="K1491" t="s">
        <v>375</v>
      </c>
      <c r="L1491" t="s">
        <v>25</v>
      </c>
      <c r="M1491">
        <v>-378127</v>
      </c>
      <c r="N1491">
        <v>-338018</v>
      </c>
      <c r="O1491">
        <v>-338827</v>
      </c>
      <c r="P1491">
        <v>-353359</v>
      </c>
      <c r="Q1491">
        <v>-348737</v>
      </c>
      <c r="R1491">
        <v>-329408</v>
      </c>
      <c r="S1491">
        <v>-360830</v>
      </c>
      <c r="T1491">
        <v>-368414</v>
      </c>
      <c r="U1491">
        <v>-356224</v>
      </c>
      <c r="V1491">
        <v>-384337</v>
      </c>
      <c r="W1491">
        <v>-296664</v>
      </c>
      <c r="X1491">
        <v>-325877</v>
      </c>
      <c r="Y1491">
        <v>-4178821</v>
      </c>
      <c r="Z1491">
        <f t="shared" si="50"/>
        <v>-1263601.542877689</v>
      </c>
      <c r="AA1491">
        <f t="shared" si="51"/>
        <v>-1870514.207122311</v>
      </c>
    </row>
    <row r="1492" spans="1:27" x14ac:dyDescent="0.35">
      <c r="A1492" t="s">
        <v>427</v>
      </c>
      <c r="C1492">
        <v>512100</v>
      </c>
      <c r="D1492" t="s">
        <v>428</v>
      </c>
      <c r="E1492" t="s">
        <v>7</v>
      </c>
      <c r="F1492" t="s">
        <v>105</v>
      </c>
      <c r="G1492">
        <v>2022</v>
      </c>
      <c r="H1492" t="s">
        <v>22</v>
      </c>
      <c r="I1492" t="s">
        <v>377</v>
      </c>
      <c r="J1492" t="s">
        <v>377</v>
      </c>
      <c r="K1492" t="s">
        <v>378</v>
      </c>
      <c r="L1492" t="s">
        <v>25</v>
      </c>
      <c r="M1492">
        <v>-368949</v>
      </c>
      <c r="N1492">
        <v>-479789</v>
      </c>
      <c r="O1492">
        <v>-1848787</v>
      </c>
      <c r="P1492">
        <v>-2199519</v>
      </c>
      <c r="Q1492">
        <v>-340115</v>
      </c>
      <c r="R1492">
        <v>-249006</v>
      </c>
      <c r="S1492">
        <v>-253235</v>
      </c>
      <c r="T1492">
        <v>-224685</v>
      </c>
      <c r="U1492">
        <v>-511171</v>
      </c>
      <c r="V1492">
        <v>-330855</v>
      </c>
      <c r="W1492">
        <v>-227088</v>
      </c>
      <c r="X1492">
        <v>-291069</v>
      </c>
      <c r="Y1492">
        <v>-7324268</v>
      </c>
      <c r="Z1492">
        <f t="shared" si="50"/>
        <v>0</v>
      </c>
      <c r="AA1492">
        <f t="shared" si="51"/>
        <v>-5493201</v>
      </c>
    </row>
    <row r="1493" spans="1:27" x14ac:dyDescent="0.35">
      <c r="A1493" t="s">
        <v>427</v>
      </c>
      <c r="C1493">
        <v>502100</v>
      </c>
      <c r="D1493" t="s">
        <v>429</v>
      </c>
      <c r="E1493" t="s">
        <v>7</v>
      </c>
      <c r="F1493" t="s">
        <v>366</v>
      </c>
      <c r="G1493">
        <v>2027</v>
      </c>
      <c r="H1493" t="s">
        <v>365</v>
      </c>
      <c r="I1493" t="s">
        <v>373</v>
      </c>
      <c r="J1493" t="s">
        <v>374</v>
      </c>
      <c r="K1493" t="s">
        <v>375</v>
      </c>
      <c r="L1493" t="s">
        <v>25</v>
      </c>
      <c r="M1493">
        <v>-367122</v>
      </c>
      <c r="N1493">
        <v>-328181</v>
      </c>
      <c r="O1493">
        <v>-328966</v>
      </c>
      <c r="P1493">
        <v>-343076</v>
      </c>
      <c r="Q1493">
        <v>-338588</v>
      </c>
      <c r="R1493">
        <v>-319821</v>
      </c>
      <c r="S1493">
        <v>-350329</v>
      </c>
      <c r="T1493">
        <v>-357692</v>
      </c>
      <c r="U1493">
        <v>-345857</v>
      </c>
      <c r="V1493">
        <v>-373152</v>
      </c>
      <c r="W1493">
        <v>-288030</v>
      </c>
      <c r="X1493">
        <v>-316394</v>
      </c>
      <c r="Y1493">
        <v>-4057208</v>
      </c>
      <c r="Z1493">
        <f t="shared" si="50"/>
        <v>-1226827.923133272</v>
      </c>
      <c r="AA1493">
        <f t="shared" si="51"/>
        <v>-1816078.076866728</v>
      </c>
    </row>
    <row r="1494" spans="1:27" x14ac:dyDescent="0.35">
      <c r="A1494" t="s">
        <v>427</v>
      </c>
      <c r="C1494">
        <v>502100</v>
      </c>
      <c r="D1494" t="s">
        <v>429</v>
      </c>
      <c r="E1494" t="s">
        <v>7</v>
      </c>
      <c r="F1494" t="s">
        <v>366</v>
      </c>
      <c r="G1494">
        <v>2026</v>
      </c>
      <c r="H1494" t="s">
        <v>365</v>
      </c>
      <c r="I1494" t="s">
        <v>373</v>
      </c>
      <c r="J1494" t="s">
        <v>374</v>
      </c>
      <c r="K1494" t="s">
        <v>375</v>
      </c>
      <c r="L1494" t="s">
        <v>25</v>
      </c>
      <c r="M1494">
        <v>-356429</v>
      </c>
      <c r="N1494">
        <v>-318622</v>
      </c>
      <c r="O1494">
        <v>-319385</v>
      </c>
      <c r="P1494">
        <v>-333083</v>
      </c>
      <c r="Q1494">
        <v>-328726</v>
      </c>
      <c r="R1494">
        <v>-310506</v>
      </c>
      <c r="S1494">
        <v>-340125</v>
      </c>
      <c r="T1494">
        <v>-347274</v>
      </c>
      <c r="U1494">
        <v>-335784</v>
      </c>
      <c r="V1494">
        <v>-362284</v>
      </c>
      <c r="W1494">
        <v>-279641</v>
      </c>
      <c r="X1494">
        <v>-307178</v>
      </c>
      <c r="Y1494">
        <v>-3939037</v>
      </c>
      <c r="Z1494">
        <f t="shared" si="50"/>
        <v>-1191095.1032964329</v>
      </c>
      <c r="AA1494">
        <f t="shared" si="51"/>
        <v>-1763182.6467035671</v>
      </c>
    </row>
    <row r="1495" spans="1:27" x14ac:dyDescent="0.35">
      <c r="A1495" t="s">
        <v>427</v>
      </c>
      <c r="C1495">
        <v>510100</v>
      </c>
      <c r="D1495" t="s">
        <v>430</v>
      </c>
      <c r="E1495" t="s">
        <v>7</v>
      </c>
      <c r="F1495" t="s">
        <v>366</v>
      </c>
      <c r="G1495">
        <v>2030</v>
      </c>
      <c r="H1495" t="s">
        <v>365</v>
      </c>
      <c r="I1495" t="s">
        <v>373</v>
      </c>
      <c r="J1495" t="s">
        <v>374</v>
      </c>
      <c r="K1495" t="s">
        <v>375</v>
      </c>
      <c r="L1495" t="s">
        <v>25</v>
      </c>
      <c r="M1495">
        <v>-355893</v>
      </c>
      <c r="N1495">
        <v>-319418</v>
      </c>
      <c r="O1495">
        <v>-316920</v>
      </c>
      <c r="P1495">
        <v>-330720</v>
      </c>
      <c r="Q1495">
        <v>-325661</v>
      </c>
      <c r="R1495">
        <v>-306458</v>
      </c>
      <c r="S1495">
        <v>-336806</v>
      </c>
      <c r="T1495">
        <v>-348484</v>
      </c>
      <c r="U1495">
        <v>-333745</v>
      </c>
      <c r="V1495">
        <v>-363872</v>
      </c>
      <c r="W1495">
        <v>-271392</v>
      </c>
      <c r="X1495">
        <v>-297365</v>
      </c>
      <c r="Y1495">
        <v>-3906733</v>
      </c>
      <c r="Z1495">
        <f t="shared" si="50"/>
        <v>-1181326.9451864969</v>
      </c>
      <c r="AA1495">
        <f t="shared" si="51"/>
        <v>-1748722.8048135031</v>
      </c>
    </row>
    <row r="1496" spans="1:27" x14ac:dyDescent="0.35">
      <c r="A1496" t="s">
        <v>427</v>
      </c>
      <c r="C1496">
        <v>502100</v>
      </c>
      <c r="D1496" t="s">
        <v>429</v>
      </c>
      <c r="E1496" t="s">
        <v>7</v>
      </c>
      <c r="F1496" t="s">
        <v>366</v>
      </c>
      <c r="G1496">
        <v>2025</v>
      </c>
      <c r="H1496" t="s">
        <v>365</v>
      </c>
      <c r="I1496" t="s">
        <v>373</v>
      </c>
      <c r="J1496" t="s">
        <v>374</v>
      </c>
      <c r="K1496" t="s">
        <v>375</v>
      </c>
      <c r="L1496" t="s">
        <v>25</v>
      </c>
      <c r="M1496">
        <v>-346048</v>
      </c>
      <c r="N1496">
        <v>-309342</v>
      </c>
      <c r="O1496">
        <v>-310082</v>
      </c>
      <c r="P1496">
        <v>-323382</v>
      </c>
      <c r="Q1496">
        <v>-319151</v>
      </c>
      <c r="R1496">
        <v>-301462</v>
      </c>
      <c r="S1496">
        <v>-330218</v>
      </c>
      <c r="T1496">
        <v>-337159</v>
      </c>
      <c r="U1496">
        <v>-326004</v>
      </c>
      <c r="V1496">
        <v>-351732</v>
      </c>
      <c r="W1496">
        <v>-271496</v>
      </c>
      <c r="X1496">
        <v>-298231</v>
      </c>
      <c r="Y1496">
        <v>-3824308</v>
      </c>
      <c r="Z1496">
        <f t="shared" si="50"/>
        <v>-1156403.0833671719</v>
      </c>
      <c r="AA1496">
        <f t="shared" si="51"/>
        <v>-1711827.9166328281</v>
      </c>
    </row>
    <row r="1497" spans="1:27" x14ac:dyDescent="0.35">
      <c r="A1497" t="s">
        <v>427</v>
      </c>
      <c r="C1497">
        <v>512100</v>
      </c>
      <c r="D1497" t="s">
        <v>428</v>
      </c>
      <c r="E1497" t="s">
        <v>7</v>
      </c>
      <c r="F1497" t="s">
        <v>105</v>
      </c>
      <c r="G1497">
        <v>2021</v>
      </c>
      <c r="H1497" t="s">
        <v>22</v>
      </c>
      <c r="I1497" t="s">
        <v>377</v>
      </c>
      <c r="J1497" t="s">
        <v>377</v>
      </c>
      <c r="K1497" t="s">
        <v>378</v>
      </c>
      <c r="L1497" t="s">
        <v>25</v>
      </c>
      <c r="M1497">
        <v>-345696</v>
      </c>
      <c r="N1497">
        <v>-278452</v>
      </c>
      <c r="O1497">
        <v>-829516</v>
      </c>
      <c r="P1497">
        <v>-1021813</v>
      </c>
      <c r="Q1497">
        <v>-312510</v>
      </c>
      <c r="R1497">
        <v>-221401</v>
      </c>
      <c r="S1497">
        <v>-316249</v>
      </c>
      <c r="T1497">
        <v>-296886</v>
      </c>
      <c r="U1497">
        <v>-428531</v>
      </c>
      <c r="V1497">
        <v>-342620</v>
      </c>
      <c r="W1497">
        <v>-238853</v>
      </c>
      <c r="X1497">
        <v>-301383</v>
      </c>
      <c r="Y1497">
        <v>-4933911</v>
      </c>
      <c r="Z1497">
        <f t="shared" si="50"/>
        <v>0</v>
      </c>
      <c r="AA1497">
        <f t="shared" si="51"/>
        <v>-3700433.25</v>
      </c>
    </row>
    <row r="1498" spans="1:27" x14ac:dyDescent="0.35">
      <c r="A1498" t="s">
        <v>427</v>
      </c>
      <c r="C1498">
        <v>510100</v>
      </c>
      <c r="D1498" t="s">
        <v>430</v>
      </c>
      <c r="E1498" t="s">
        <v>7</v>
      </c>
      <c r="F1498" t="s">
        <v>366</v>
      </c>
      <c r="G1498">
        <v>2029</v>
      </c>
      <c r="H1498" t="s">
        <v>365</v>
      </c>
      <c r="I1498" t="s">
        <v>373</v>
      </c>
      <c r="J1498" t="s">
        <v>374</v>
      </c>
      <c r="K1498" t="s">
        <v>375</v>
      </c>
      <c r="L1498" t="s">
        <v>25</v>
      </c>
      <c r="M1498">
        <v>-345517</v>
      </c>
      <c r="N1498">
        <v>-310105</v>
      </c>
      <c r="O1498">
        <v>-307680</v>
      </c>
      <c r="P1498">
        <v>-321078</v>
      </c>
      <c r="Q1498">
        <v>-316166</v>
      </c>
      <c r="R1498">
        <v>-297523</v>
      </c>
      <c r="S1498">
        <v>-326986</v>
      </c>
      <c r="T1498">
        <v>-338324</v>
      </c>
      <c r="U1498">
        <v>-324014</v>
      </c>
      <c r="V1498">
        <v>-353263</v>
      </c>
      <c r="W1498">
        <v>-263479</v>
      </c>
      <c r="X1498">
        <v>-288695</v>
      </c>
      <c r="Y1498">
        <v>-3792831</v>
      </c>
      <c r="Z1498">
        <f t="shared" si="50"/>
        <v>-1146884.9954267789</v>
      </c>
      <c r="AA1498">
        <f t="shared" si="51"/>
        <v>-1697738.2545732211</v>
      </c>
    </row>
    <row r="1499" spans="1:27" x14ac:dyDescent="0.35">
      <c r="A1499" t="s">
        <v>427</v>
      </c>
      <c r="C1499">
        <v>502100</v>
      </c>
      <c r="D1499" t="s">
        <v>429</v>
      </c>
      <c r="E1499" t="s">
        <v>7</v>
      </c>
      <c r="F1499" t="s">
        <v>366</v>
      </c>
      <c r="G1499">
        <v>2024</v>
      </c>
      <c r="H1499" t="s">
        <v>365</v>
      </c>
      <c r="I1499" t="s">
        <v>373</v>
      </c>
      <c r="J1499" t="s">
        <v>374</v>
      </c>
      <c r="K1499" t="s">
        <v>375</v>
      </c>
      <c r="L1499" t="s">
        <v>25</v>
      </c>
      <c r="M1499">
        <v>-337421</v>
      </c>
      <c r="N1499">
        <v>-318606</v>
      </c>
      <c r="O1499">
        <v>-302464</v>
      </c>
      <c r="P1499">
        <v>-315582</v>
      </c>
      <c r="Q1499">
        <v>-328561</v>
      </c>
      <c r="R1499">
        <v>-277466</v>
      </c>
      <c r="S1499">
        <v>-322595</v>
      </c>
      <c r="T1499">
        <v>-329017</v>
      </c>
      <c r="U1499">
        <v>-301171</v>
      </c>
      <c r="V1499">
        <v>-343292</v>
      </c>
      <c r="W1499">
        <v>-282157</v>
      </c>
      <c r="X1499">
        <v>-274950</v>
      </c>
      <c r="Y1499">
        <v>-3733282</v>
      </c>
      <c r="Z1499">
        <f t="shared" si="50"/>
        <v>-1128878.431308138</v>
      </c>
      <c r="AA1499">
        <f t="shared" si="51"/>
        <v>-1671083.068691862</v>
      </c>
    </row>
    <row r="1500" spans="1:27" x14ac:dyDescent="0.35">
      <c r="A1500" t="s">
        <v>427</v>
      </c>
      <c r="C1500">
        <v>510100</v>
      </c>
      <c r="D1500" t="s">
        <v>430</v>
      </c>
      <c r="E1500" t="s">
        <v>7</v>
      </c>
      <c r="F1500" t="s">
        <v>366</v>
      </c>
      <c r="G1500">
        <v>2028</v>
      </c>
      <c r="H1500" t="s">
        <v>365</v>
      </c>
      <c r="I1500" t="s">
        <v>373</v>
      </c>
      <c r="J1500" t="s">
        <v>374</v>
      </c>
      <c r="K1500" t="s">
        <v>375</v>
      </c>
      <c r="L1500" t="s">
        <v>25</v>
      </c>
      <c r="M1500">
        <v>-335447</v>
      </c>
      <c r="N1500">
        <v>-301068</v>
      </c>
      <c r="O1500">
        <v>-298713</v>
      </c>
      <c r="P1500">
        <v>-311721</v>
      </c>
      <c r="Q1500">
        <v>-306952</v>
      </c>
      <c r="R1500">
        <v>-288852</v>
      </c>
      <c r="S1500">
        <v>-317457</v>
      </c>
      <c r="T1500">
        <v>-328464</v>
      </c>
      <c r="U1500">
        <v>-314572</v>
      </c>
      <c r="V1500">
        <v>-342968</v>
      </c>
      <c r="W1500">
        <v>-255801</v>
      </c>
      <c r="X1500">
        <v>-280282</v>
      </c>
      <c r="Y1500">
        <v>-3682297</v>
      </c>
      <c r="Z1500">
        <f t="shared" si="50"/>
        <v>-1113461.4692837729</v>
      </c>
      <c r="AA1500">
        <f t="shared" si="51"/>
        <v>-1648261.2807162271</v>
      </c>
    </row>
    <row r="1501" spans="1:27" x14ac:dyDescent="0.35">
      <c r="A1501" t="s">
        <v>427</v>
      </c>
      <c r="C1501">
        <v>510100</v>
      </c>
      <c r="D1501" t="s">
        <v>430</v>
      </c>
      <c r="E1501" t="s">
        <v>7</v>
      </c>
      <c r="F1501" t="s">
        <v>366</v>
      </c>
      <c r="G1501">
        <v>2027</v>
      </c>
      <c r="H1501" t="s">
        <v>365</v>
      </c>
      <c r="I1501" t="s">
        <v>373</v>
      </c>
      <c r="J1501" t="s">
        <v>374</v>
      </c>
      <c r="K1501" t="s">
        <v>375</v>
      </c>
      <c r="L1501" t="s">
        <v>25</v>
      </c>
      <c r="M1501">
        <v>-325685</v>
      </c>
      <c r="N1501">
        <v>-292306</v>
      </c>
      <c r="O1501">
        <v>-290020</v>
      </c>
      <c r="P1501">
        <v>-302649</v>
      </c>
      <c r="Q1501">
        <v>-298019</v>
      </c>
      <c r="R1501">
        <v>-280446</v>
      </c>
      <c r="S1501">
        <v>-308218</v>
      </c>
      <c r="T1501">
        <v>-318905</v>
      </c>
      <c r="U1501">
        <v>-305417</v>
      </c>
      <c r="V1501">
        <v>-332987</v>
      </c>
      <c r="W1501">
        <v>-248356</v>
      </c>
      <c r="X1501">
        <v>-272125</v>
      </c>
      <c r="Y1501">
        <v>-3575134</v>
      </c>
      <c r="Z1501">
        <f t="shared" si="50"/>
        <v>-1081057.273904406</v>
      </c>
      <c r="AA1501">
        <f t="shared" si="51"/>
        <v>-1600293.226095594</v>
      </c>
    </row>
    <row r="1502" spans="1:27" x14ac:dyDescent="0.35">
      <c r="A1502" t="s">
        <v>427</v>
      </c>
      <c r="C1502">
        <v>510100</v>
      </c>
      <c r="D1502" t="s">
        <v>430</v>
      </c>
      <c r="E1502" t="s">
        <v>7</v>
      </c>
      <c r="F1502" t="s">
        <v>366</v>
      </c>
      <c r="G1502">
        <v>2026</v>
      </c>
      <c r="H1502" t="s">
        <v>365</v>
      </c>
      <c r="I1502" t="s">
        <v>373</v>
      </c>
      <c r="J1502" t="s">
        <v>374</v>
      </c>
      <c r="K1502" t="s">
        <v>375</v>
      </c>
      <c r="L1502" t="s">
        <v>25</v>
      </c>
      <c r="M1502">
        <v>-316199</v>
      </c>
      <c r="N1502">
        <v>-283793</v>
      </c>
      <c r="O1502">
        <v>-281573</v>
      </c>
      <c r="P1502">
        <v>-293834</v>
      </c>
      <c r="Q1502">
        <v>-289339</v>
      </c>
      <c r="R1502">
        <v>-272278</v>
      </c>
      <c r="S1502">
        <v>-299241</v>
      </c>
      <c r="T1502">
        <v>-309616</v>
      </c>
      <c r="U1502">
        <v>-296521</v>
      </c>
      <c r="V1502">
        <v>-323288</v>
      </c>
      <c r="W1502">
        <v>-241123</v>
      </c>
      <c r="X1502">
        <v>-264199</v>
      </c>
      <c r="Y1502">
        <v>-3471004</v>
      </c>
      <c r="Z1502">
        <f t="shared" si="50"/>
        <v>-1049570.2040682361</v>
      </c>
      <c r="AA1502">
        <f t="shared" si="51"/>
        <v>-1553682.7959317639</v>
      </c>
    </row>
    <row r="1503" spans="1:27" x14ac:dyDescent="0.35">
      <c r="A1503" t="s">
        <v>427</v>
      </c>
      <c r="C1503">
        <v>502100</v>
      </c>
      <c r="D1503" t="s">
        <v>429</v>
      </c>
      <c r="E1503" t="s">
        <v>7</v>
      </c>
      <c r="F1503" t="s">
        <v>366</v>
      </c>
      <c r="G1503">
        <v>2023</v>
      </c>
      <c r="H1503" t="s">
        <v>365</v>
      </c>
      <c r="I1503" t="s">
        <v>373</v>
      </c>
      <c r="J1503" t="s">
        <v>374</v>
      </c>
      <c r="K1503" t="s">
        <v>375</v>
      </c>
      <c r="L1503" t="s">
        <v>25</v>
      </c>
      <c r="M1503">
        <v>-313113</v>
      </c>
      <c r="N1503">
        <v>-295077</v>
      </c>
      <c r="O1503">
        <v>-324452</v>
      </c>
      <c r="P1503">
        <v>-275816</v>
      </c>
      <c r="Q1503">
        <v>-317037</v>
      </c>
      <c r="R1503">
        <v>-304633</v>
      </c>
      <c r="S1503">
        <v>-282753</v>
      </c>
      <c r="T1503">
        <v>-333911</v>
      </c>
      <c r="U1503">
        <v>-290584</v>
      </c>
      <c r="V1503">
        <v>-319074</v>
      </c>
      <c r="W1503">
        <v>-292640</v>
      </c>
      <c r="X1503">
        <v>-253250</v>
      </c>
      <c r="Y1503">
        <v>-3602341</v>
      </c>
      <c r="Z1503">
        <f t="shared" si="50"/>
        <v>-1089284.189385369</v>
      </c>
      <c r="AA1503">
        <f t="shared" si="51"/>
        <v>-1612471.560614631</v>
      </c>
    </row>
    <row r="1504" spans="1:27" x14ac:dyDescent="0.35">
      <c r="A1504" t="s">
        <v>427</v>
      </c>
      <c r="C1504">
        <v>510100</v>
      </c>
      <c r="D1504" t="s">
        <v>430</v>
      </c>
      <c r="E1504" t="s">
        <v>7</v>
      </c>
      <c r="F1504" t="s">
        <v>366</v>
      </c>
      <c r="G1504">
        <v>2025</v>
      </c>
      <c r="H1504" t="s">
        <v>365</v>
      </c>
      <c r="I1504" t="s">
        <v>373</v>
      </c>
      <c r="J1504" t="s">
        <v>374</v>
      </c>
      <c r="K1504" t="s">
        <v>375</v>
      </c>
      <c r="L1504" t="s">
        <v>25</v>
      </c>
      <c r="M1504">
        <v>-306989</v>
      </c>
      <c r="N1504">
        <v>-275527</v>
      </c>
      <c r="O1504">
        <v>-273372</v>
      </c>
      <c r="P1504">
        <v>-285276</v>
      </c>
      <c r="Q1504">
        <v>-280912</v>
      </c>
      <c r="R1504">
        <v>-264347</v>
      </c>
      <c r="S1504">
        <v>-290525</v>
      </c>
      <c r="T1504">
        <v>-300598</v>
      </c>
      <c r="U1504">
        <v>-287885</v>
      </c>
      <c r="V1504">
        <v>-313872</v>
      </c>
      <c r="W1504">
        <v>-234100</v>
      </c>
      <c r="X1504">
        <v>-256504</v>
      </c>
      <c r="Y1504">
        <v>-3369907</v>
      </c>
      <c r="Z1504">
        <f t="shared" si="50"/>
        <v>-1019000.2597752629</v>
      </c>
      <c r="AA1504">
        <f t="shared" si="51"/>
        <v>-1508429.990224737</v>
      </c>
    </row>
    <row r="1505" spans="1:27" x14ac:dyDescent="0.35">
      <c r="A1505" t="s">
        <v>427</v>
      </c>
      <c r="C1505">
        <v>500100</v>
      </c>
      <c r="D1505" t="s">
        <v>431</v>
      </c>
      <c r="E1505" t="s">
        <v>7</v>
      </c>
      <c r="F1505" t="s">
        <v>366</v>
      </c>
      <c r="G1505">
        <v>2030</v>
      </c>
      <c r="H1505" t="s">
        <v>365</v>
      </c>
      <c r="I1505" t="s">
        <v>373</v>
      </c>
      <c r="J1505" t="s">
        <v>374</v>
      </c>
      <c r="K1505" t="s">
        <v>375</v>
      </c>
      <c r="L1505" t="s">
        <v>25</v>
      </c>
      <c r="M1505">
        <v>-301184</v>
      </c>
      <c r="N1505">
        <v>-269175</v>
      </c>
      <c r="O1505">
        <v>-267378</v>
      </c>
      <c r="P1505">
        <v>-278215</v>
      </c>
      <c r="Q1505">
        <v>-273022</v>
      </c>
      <c r="R1505">
        <v>-256230</v>
      </c>
      <c r="S1505">
        <v>-281174</v>
      </c>
      <c r="T1505">
        <v>-292376</v>
      </c>
      <c r="U1505">
        <v>-280945</v>
      </c>
      <c r="V1505">
        <v>-305020</v>
      </c>
      <c r="W1505">
        <v>-227511</v>
      </c>
      <c r="X1505">
        <v>-245045</v>
      </c>
      <c r="Y1505">
        <v>-3277275</v>
      </c>
      <c r="Z1505">
        <f t="shared" si="50"/>
        <v>-990989.98172797495</v>
      </c>
      <c r="AA1505">
        <f t="shared" si="51"/>
        <v>-1466966.268272025</v>
      </c>
    </row>
    <row r="1506" spans="1:27" x14ac:dyDescent="0.35">
      <c r="A1506" t="s">
        <v>427</v>
      </c>
      <c r="C1506">
        <v>510100</v>
      </c>
      <c r="D1506" t="s">
        <v>430</v>
      </c>
      <c r="E1506" t="s">
        <v>7</v>
      </c>
      <c r="F1506" t="s">
        <v>366</v>
      </c>
      <c r="G1506">
        <v>2024</v>
      </c>
      <c r="H1506" t="s">
        <v>365</v>
      </c>
      <c r="I1506" t="s">
        <v>373</v>
      </c>
      <c r="J1506" t="s">
        <v>374</v>
      </c>
      <c r="K1506" t="s">
        <v>375</v>
      </c>
      <c r="L1506" t="s">
        <v>25</v>
      </c>
      <c r="M1506">
        <v>-299428</v>
      </c>
      <c r="N1506">
        <v>-284501</v>
      </c>
      <c r="O1506">
        <v>-266700</v>
      </c>
      <c r="P1506">
        <v>-278382</v>
      </c>
      <c r="Q1506">
        <v>-289986</v>
      </c>
      <c r="R1506">
        <v>-242293</v>
      </c>
      <c r="S1506">
        <v>-283675</v>
      </c>
      <c r="T1506">
        <v>-293284</v>
      </c>
      <c r="U1506">
        <v>-265130</v>
      </c>
      <c r="V1506">
        <v>-306262</v>
      </c>
      <c r="W1506">
        <v>-244405</v>
      </c>
      <c r="X1506">
        <v>-235019</v>
      </c>
      <c r="Y1506">
        <v>-3289065</v>
      </c>
      <c r="Z1506">
        <f t="shared" si="50"/>
        <v>-994555.06915108499</v>
      </c>
      <c r="AA1506">
        <f t="shared" si="51"/>
        <v>-1472243.6808489151</v>
      </c>
    </row>
    <row r="1507" spans="1:27" x14ac:dyDescent="0.35">
      <c r="A1507" t="s">
        <v>427</v>
      </c>
      <c r="C1507">
        <v>500100</v>
      </c>
      <c r="D1507" t="s">
        <v>431</v>
      </c>
      <c r="E1507" t="s">
        <v>7</v>
      </c>
      <c r="F1507" t="s">
        <v>366</v>
      </c>
      <c r="G1507">
        <v>2029</v>
      </c>
      <c r="H1507" t="s">
        <v>365</v>
      </c>
      <c r="I1507" t="s">
        <v>373</v>
      </c>
      <c r="J1507" t="s">
        <v>374</v>
      </c>
      <c r="K1507" t="s">
        <v>375</v>
      </c>
      <c r="L1507" t="s">
        <v>25</v>
      </c>
      <c r="M1507">
        <v>-292403</v>
      </c>
      <c r="N1507">
        <v>-261328</v>
      </c>
      <c r="O1507">
        <v>-259582</v>
      </c>
      <c r="P1507">
        <v>-270104</v>
      </c>
      <c r="Q1507">
        <v>-265062</v>
      </c>
      <c r="R1507">
        <v>-248759</v>
      </c>
      <c r="S1507">
        <v>-272976</v>
      </c>
      <c r="T1507">
        <v>-283852</v>
      </c>
      <c r="U1507">
        <v>-272754</v>
      </c>
      <c r="V1507">
        <v>-296126</v>
      </c>
      <c r="W1507">
        <v>-220878</v>
      </c>
      <c r="X1507">
        <v>-237901</v>
      </c>
      <c r="Y1507">
        <v>-3181724</v>
      </c>
      <c r="Z1507">
        <f t="shared" si="50"/>
        <v>-962097.04972071596</v>
      </c>
      <c r="AA1507">
        <f t="shared" si="51"/>
        <v>-1424195.950279284</v>
      </c>
    </row>
    <row r="1508" spans="1:27" x14ac:dyDescent="0.35">
      <c r="A1508" t="s">
        <v>427</v>
      </c>
      <c r="C1508">
        <v>502100</v>
      </c>
      <c r="D1508" t="s">
        <v>429</v>
      </c>
      <c r="E1508" t="s">
        <v>7</v>
      </c>
      <c r="F1508" t="s">
        <v>366</v>
      </c>
      <c r="G1508">
        <v>2022</v>
      </c>
      <c r="H1508" t="s">
        <v>365</v>
      </c>
      <c r="I1508" t="s">
        <v>373</v>
      </c>
      <c r="J1508" t="s">
        <v>374</v>
      </c>
      <c r="K1508" t="s">
        <v>375</v>
      </c>
      <c r="L1508" t="s">
        <v>25</v>
      </c>
      <c r="M1508">
        <v>-288574</v>
      </c>
      <c r="N1508">
        <v>-286994</v>
      </c>
      <c r="O1508">
        <v>-315618</v>
      </c>
      <c r="P1508">
        <v>-284594</v>
      </c>
      <c r="Q1508">
        <v>-293073</v>
      </c>
      <c r="R1508">
        <v>-293093</v>
      </c>
      <c r="S1508">
        <v>-276088</v>
      </c>
      <c r="T1508">
        <v>-325226</v>
      </c>
      <c r="U1508">
        <v>-302931</v>
      </c>
      <c r="V1508">
        <v>-295077</v>
      </c>
      <c r="W1508">
        <v>-285224</v>
      </c>
      <c r="X1508">
        <v>-264103</v>
      </c>
      <c r="Y1508">
        <v>-3510593</v>
      </c>
      <c r="Z1508">
        <f t="shared" si="50"/>
        <v>-1061541.2172992369</v>
      </c>
      <c r="AA1508">
        <f t="shared" si="51"/>
        <v>-1571403.5327007631</v>
      </c>
    </row>
    <row r="1509" spans="1:27" x14ac:dyDescent="0.35">
      <c r="A1509" t="s">
        <v>427</v>
      </c>
      <c r="C1509">
        <v>506100</v>
      </c>
      <c r="D1509" t="s">
        <v>432</v>
      </c>
      <c r="E1509" t="s">
        <v>7</v>
      </c>
      <c r="F1509" t="s">
        <v>366</v>
      </c>
      <c r="G1509">
        <v>2030</v>
      </c>
      <c r="H1509" t="s">
        <v>22</v>
      </c>
      <c r="I1509" t="s">
        <v>373</v>
      </c>
      <c r="J1509" t="s">
        <v>374</v>
      </c>
      <c r="K1509" t="s">
        <v>375</v>
      </c>
      <c r="L1509" t="s">
        <v>25</v>
      </c>
      <c r="M1509">
        <v>-286757</v>
      </c>
      <c r="N1509">
        <v>-288938</v>
      </c>
      <c r="O1509">
        <v>-301249</v>
      </c>
      <c r="P1509">
        <v>-371966</v>
      </c>
      <c r="Q1509">
        <v>-301249</v>
      </c>
      <c r="R1509">
        <v>-300089</v>
      </c>
      <c r="S1509">
        <v>-294265</v>
      </c>
      <c r="T1509">
        <v>-290235</v>
      </c>
      <c r="U1509">
        <v>-303567</v>
      </c>
      <c r="V1509">
        <v>-304119</v>
      </c>
      <c r="W1509">
        <v>-310523</v>
      </c>
      <c r="X1509">
        <v>-332191</v>
      </c>
      <c r="Y1509">
        <v>-3685148</v>
      </c>
      <c r="Z1509">
        <f t="shared" si="50"/>
        <v>-1114323.561246732</v>
      </c>
      <c r="AA1509">
        <f t="shared" si="51"/>
        <v>-1649537.438753268</v>
      </c>
    </row>
    <row r="1510" spans="1:27" x14ac:dyDescent="0.35">
      <c r="A1510" t="s">
        <v>427</v>
      </c>
      <c r="C1510">
        <v>500100</v>
      </c>
      <c r="D1510" t="s">
        <v>431</v>
      </c>
      <c r="E1510" t="s">
        <v>7</v>
      </c>
      <c r="F1510" t="s">
        <v>366</v>
      </c>
      <c r="G1510">
        <v>2028</v>
      </c>
      <c r="H1510" t="s">
        <v>365</v>
      </c>
      <c r="I1510" t="s">
        <v>373</v>
      </c>
      <c r="J1510" t="s">
        <v>374</v>
      </c>
      <c r="K1510" t="s">
        <v>375</v>
      </c>
      <c r="L1510" t="s">
        <v>25</v>
      </c>
      <c r="M1510">
        <v>-283881</v>
      </c>
      <c r="N1510">
        <v>-253712</v>
      </c>
      <c r="O1510">
        <v>-252017</v>
      </c>
      <c r="P1510">
        <v>-262232</v>
      </c>
      <c r="Q1510">
        <v>-257337</v>
      </c>
      <c r="R1510">
        <v>-241510</v>
      </c>
      <c r="S1510">
        <v>-265021</v>
      </c>
      <c r="T1510">
        <v>-275580</v>
      </c>
      <c r="U1510">
        <v>-264805</v>
      </c>
      <c r="V1510">
        <v>-287497</v>
      </c>
      <c r="W1510">
        <v>-214441</v>
      </c>
      <c r="X1510">
        <v>-230968</v>
      </c>
      <c r="Y1510">
        <v>-3089000</v>
      </c>
      <c r="Z1510">
        <f t="shared" si="50"/>
        <v>-934058.95250099991</v>
      </c>
      <c r="AA1510">
        <f t="shared" si="51"/>
        <v>-1382691.0474990001</v>
      </c>
    </row>
    <row r="1511" spans="1:27" x14ac:dyDescent="0.35">
      <c r="A1511" t="s">
        <v>427</v>
      </c>
      <c r="C1511">
        <v>502100</v>
      </c>
      <c r="D1511" t="s">
        <v>429</v>
      </c>
      <c r="E1511" t="s">
        <v>7</v>
      </c>
      <c r="F1511" t="s">
        <v>366</v>
      </c>
      <c r="G1511">
        <v>2021</v>
      </c>
      <c r="H1511" t="s">
        <v>365</v>
      </c>
      <c r="I1511" t="s">
        <v>373</v>
      </c>
      <c r="J1511" t="s">
        <v>374</v>
      </c>
      <c r="K1511" t="s">
        <v>375</v>
      </c>
      <c r="L1511" t="s">
        <v>25</v>
      </c>
      <c r="M1511">
        <v>-281640</v>
      </c>
      <c r="N1511">
        <v>-280089</v>
      </c>
      <c r="O1511">
        <v>-308116</v>
      </c>
      <c r="P1511">
        <v>-289788</v>
      </c>
      <c r="Q1511">
        <v>-275055</v>
      </c>
      <c r="R1511">
        <v>-286814</v>
      </c>
      <c r="S1511">
        <v>-282112</v>
      </c>
      <c r="T1511">
        <v>-302346</v>
      </c>
      <c r="U1511">
        <v>-292188</v>
      </c>
      <c r="V1511">
        <v>-288595</v>
      </c>
      <c r="W1511">
        <v>-275139</v>
      </c>
      <c r="X1511">
        <v>-271217</v>
      </c>
      <c r="Y1511">
        <v>-3433099</v>
      </c>
      <c r="Z1511">
        <f t="shared" si="50"/>
        <v>-1038108.4026455909</v>
      </c>
      <c r="AA1511">
        <f t="shared" si="51"/>
        <v>-1536715.8473544091</v>
      </c>
    </row>
    <row r="1512" spans="1:27" x14ac:dyDescent="0.35">
      <c r="A1512" t="s">
        <v>427</v>
      </c>
      <c r="C1512">
        <v>506100</v>
      </c>
      <c r="D1512" t="s">
        <v>432</v>
      </c>
      <c r="E1512" t="s">
        <v>7</v>
      </c>
      <c r="F1512" t="s">
        <v>366</v>
      </c>
      <c r="G1512">
        <v>2029</v>
      </c>
      <c r="H1512" t="s">
        <v>22</v>
      </c>
      <c r="I1512" t="s">
        <v>373</v>
      </c>
      <c r="J1512" t="s">
        <v>374</v>
      </c>
      <c r="K1512" t="s">
        <v>375</v>
      </c>
      <c r="L1512" t="s">
        <v>25</v>
      </c>
      <c r="M1512">
        <v>-280247</v>
      </c>
      <c r="N1512">
        <v>-282369</v>
      </c>
      <c r="O1512">
        <v>-294316</v>
      </c>
      <c r="P1512">
        <v>-362972</v>
      </c>
      <c r="Q1512">
        <v>-294316</v>
      </c>
      <c r="R1512">
        <v>-293191</v>
      </c>
      <c r="S1512">
        <v>-287542</v>
      </c>
      <c r="T1512">
        <v>-283624</v>
      </c>
      <c r="U1512">
        <v>-296567</v>
      </c>
      <c r="V1512">
        <v>-297108</v>
      </c>
      <c r="W1512">
        <v>-303320</v>
      </c>
      <c r="X1512">
        <v>-324358</v>
      </c>
      <c r="Y1512">
        <v>-3599930</v>
      </c>
      <c r="Z1512">
        <f t="shared" si="50"/>
        <v>-1088555.14563837</v>
      </c>
      <c r="AA1512">
        <f t="shared" si="51"/>
        <v>-1611392.35436163</v>
      </c>
    </row>
    <row r="1513" spans="1:27" x14ac:dyDescent="0.35">
      <c r="A1513" t="s">
        <v>427</v>
      </c>
      <c r="C1513">
        <v>505100</v>
      </c>
      <c r="D1513" t="s">
        <v>433</v>
      </c>
      <c r="E1513" t="s">
        <v>7</v>
      </c>
      <c r="F1513" t="s">
        <v>366</v>
      </c>
      <c r="G1513">
        <v>2030</v>
      </c>
      <c r="H1513" t="s">
        <v>365</v>
      </c>
      <c r="I1513" t="s">
        <v>373</v>
      </c>
      <c r="J1513" t="s">
        <v>374</v>
      </c>
      <c r="K1513" t="s">
        <v>375</v>
      </c>
      <c r="L1513" t="s">
        <v>25</v>
      </c>
      <c r="M1513">
        <v>-279901</v>
      </c>
      <c r="N1513">
        <v>-250056</v>
      </c>
      <c r="O1513">
        <v>-250839</v>
      </c>
      <c r="P1513">
        <v>-261608</v>
      </c>
      <c r="Q1513">
        <v>-258199</v>
      </c>
      <c r="R1513">
        <v>-243913</v>
      </c>
      <c r="S1513">
        <v>-267168</v>
      </c>
      <c r="T1513">
        <v>-272575</v>
      </c>
      <c r="U1513">
        <v>-263734</v>
      </c>
      <c r="V1513">
        <v>-284361</v>
      </c>
      <c r="W1513">
        <v>-219855</v>
      </c>
      <c r="X1513">
        <v>-241517</v>
      </c>
      <c r="Y1513">
        <v>-3093726</v>
      </c>
      <c r="Z1513">
        <f t="shared" si="50"/>
        <v>-935488.01129333396</v>
      </c>
      <c r="AA1513">
        <f t="shared" si="51"/>
        <v>-1384806.488706666</v>
      </c>
    </row>
    <row r="1514" spans="1:27" x14ac:dyDescent="0.35">
      <c r="A1514" t="s">
        <v>427</v>
      </c>
      <c r="C1514">
        <v>510100</v>
      </c>
      <c r="D1514" t="s">
        <v>430</v>
      </c>
      <c r="E1514" t="s">
        <v>7</v>
      </c>
      <c r="F1514" t="s">
        <v>366</v>
      </c>
      <c r="G1514">
        <v>2023</v>
      </c>
      <c r="H1514" t="s">
        <v>365</v>
      </c>
      <c r="I1514" t="s">
        <v>373</v>
      </c>
      <c r="J1514" t="s">
        <v>374</v>
      </c>
      <c r="K1514" t="s">
        <v>375</v>
      </c>
      <c r="L1514" t="s">
        <v>25</v>
      </c>
      <c r="M1514">
        <v>-276868</v>
      </c>
      <c r="N1514">
        <v>-262614</v>
      </c>
      <c r="O1514">
        <v>-287183</v>
      </c>
      <c r="P1514">
        <v>-241392</v>
      </c>
      <c r="Q1514">
        <v>-279195</v>
      </c>
      <c r="R1514">
        <v>-267492</v>
      </c>
      <c r="S1514">
        <v>-246494</v>
      </c>
      <c r="T1514">
        <v>-297713</v>
      </c>
      <c r="U1514">
        <v>-255271</v>
      </c>
      <c r="V1514">
        <v>-283589</v>
      </c>
      <c r="W1514">
        <v>-254188</v>
      </c>
      <c r="X1514">
        <v>-214682</v>
      </c>
      <c r="Y1514">
        <v>-3166683</v>
      </c>
      <c r="Z1514">
        <f t="shared" si="50"/>
        <v>-957548.91741104692</v>
      </c>
      <c r="AA1514">
        <f t="shared" si="51"/>
        <v>-1417463.332588953</v>
      </c>
    </row>
    <row r="1515" spans="1:27" x14ac:dyDescent="0.35">
      <c r="A1515" t="s">
        <v>427</v>
      </c>
      <c r="C1515">
        <v>500100</v>
      </c>
      <c r="D1515" t="s">
        <v>431</v>
      </c>
      <c r="E1515" t="s">
        <v>7</v>
      </c>
      <c r="F1515" t="s">
        <v>366</v>
      </c>
      <c r="G1515">
        <v>2027</v>
      </c>
      <c r="H1515" t="s">
        <v>365</v>
      </c>
      <c r="I1515" t="s">
        <v>373</v>
      </c>
      <c r="J1515" t="s">
        <v>374</v>
      </c>
      <c r="K1515" t="s">
        <v>375</v>
      </c>
      <c r="L1515" t="s">
        <v>25</v>
      </c>
      <c r="M1515">
        <v>-275620</v>
      </c>
      <c r="N1515">
        <v>-246328</v>
      </c>
      <c r="O1515">
        <v>-244683</v>
      </c>
      <c r="P1515">
        <v>-254600</v>
      </c>
      <c r="Q1515">
        <v>-249848</v>
      </c>
      <c r="R1515">
        <v>-234481</v>
      </c>
      <c r="S1515">
        <v>-257308</v>
      </c>
      <c r="T1515">
        <v>-267560</v>
      </c>
      <c r="U1515">
        <v>-257099</v>
      </c>
      <c r="V1515">
        <v>-279130</v>
      </c>
      <c r="W1515">
        <v>-208200</v>
      </c>
      <c r="X1515">
        <v>-224246</v>
      </c>
      <c r="Y1515">
        <v>-2999103</v>
      </c>
      <c r="Z1515">
        <f t="shared" ref="Z1515:Z1577" si="52">$Y1515*IF($E1515="Fixed",0.75,1)*IF(LEFT($F1515,4)="0311",1,IF(LEFT($F1515,4)="0301",0.403176412,0))</f>
        <v>-906875.69006882701</v>
      </c>
      <c r="AA1515">
        <f t="shared" ref="AA1515:AA1577" si="53">$Y1515*IF($E1515="Fixed",0.75,1)*IF(LEFT($F1515,4)="0311",0,IF(LEFT($F1515,4)="0301",1-0.403176412,1))</f>
        <v>-1342451.559931173</v>
      </c>
    </row>
    <row r="1516" spans="1:27" x14ac:dyDescent="0.35">
      <c r="A1516" t="s">
        <v>427</v>
      </c>
      <c r="C1516">
        <v>506100</v>
      </c>
      <c r="D1516" t="s">
        <v>432</v>
      </c>
      <c r="E1516" t="s">
        <v>7</v>
      </c>
      <c r="F1516" t="s">
        <v>366</v>
      </c>
      <c r="G1516">
        <v>2028</v>
      </c>
      <c r="H1516" t="s">
        <v>22</v>
      </c>
      <c r="I1516" t="s">
        <v>373</v>
      </c>
      <c r="J1516" t="s">
        <v>374</v>
      </c>
      <c r="K1516" t="s">
        <v>375</v>
      </c>
      <c r="L1516" t="s">
        <v>25</v>
      </c>
      <c r="M1516">
        <v>-273905</v>
      </c>
      <c r="N1516">
        <v>-275968</v>
      </c>
      <c r="O1516">
        <v>-287564</v>
      </c>
      <c r="P1516">
        <v>-354218</v>
      </c>
      <c r="Q1516">
        <v>-287564</v>
      </c>
      <c r="R1516">
        <v>-286471</v>
      </c>
      <c r="S1516">
        <v>-280992</v>
      </c>
      <c r="T1516">
        <v>-277183</v>
      </c>
      <c r="U1516">
        <v>-289749</v>
      </c>
      <c r="V1516">
        <v>-290280</v>
      </c>
      <c r="W1516">
        <v>-296305</v>
      </c>
      <c r="X1516">
        <v>-316733</v>
      </c>
      <c r="Y1516">
        <v>-3516932</v>
      </c>
      <c r="Z1516">
        <f t="shared" si="52"/>
        <v>-1063458.018755988</v>
      </c>
      <c r="AA1516">
        <f t="shared" si="53"/>
        <v>-1574240.981244012</v>
      </c>
    </row>
    <row r="1517" spans="1:27" x14ac:dyDescent="0.35">
      <c r="A1517" t="s">
        <v>427</v>
      </c>
      <c r="C1517">
        <v>505100</v>
      </c>
      <c r="D1517" t="s">
        <v>433</v>
      </c>
      <c r="E1517" t="s">
        <v>7</v>
      </c>
      <c r="F1517" t="s">
        <v>366</v>
      </c>
      <c r="G1517">
        <v>2029</v>
      </c>
      <c r="H1517" t="s">
        <v>365</v>
      </c>
      <c r="I1517" t="s">
        <v>373</v>
      </c>
      <c r="J1517" t="s">
        <v>374</v>
      </c>
      <c r="K1517" t="s">
        <v>375</v>
      </c>
      <c r="L1517" t="s">
        <v>25</v>
      </c>
      <c r="M1517">
        <v>-271741</v>
      </c>
      <c r="N1517">
        <v>-242765</v>
      </c>
      <c r="O1517">
        <v>-243525</v>
      </c>
      <c r="P1517">
        <v>-253980</v>
      </c>
      <c r="Q1517">
        <v>-250671</v>
      </c>
      <c r="R1517">
        <v>-236802</v>
      </c>
      <c r="S1517">
        <v>-259379</v>
      </c>
      <c r="T1517">
        <v>-264628</v>
      </c>
      <c r="U1517">
        <v>-256045</v>
      </c>
      <c r="V1517">
        <v>-276070</v>
      </c>
      <c r="W1517">
        <v>-213445</v>
      </c>
      <c r="X1517">
        <v>-234476</v>
      </c>
      <c r="Y1517">
        <v>-3003526</v>
      </c>
      <c r="Z1517">
        <f t="shared" si="52"/>
        <v>-908213.12702153402</v>
      </c>
      <c r="AA1517">
        <f t="shared" si="53"/>
        <v>-1344431.3729784661</v>
      </c>
    </row>
    <row r="1518" spans="1:27" x14ac:dyDescent="0.35">
      <c r="A1518" t="s">
        <v>427</v>
      </c>
      <c r="C1518">
        <v>511100</v>
      </c>
      <c r="D1518" t="s">
        <v>434</v>
      </c>
      <c r="E1518" t="s">
        <v>7</v>
      </c>
      <c r="F1518" t="s">
        <v>366</v>
      </c>
      <c r="G1518">
        <v>2030</v>
      </c>
      <c r="H1518" t="s">
        <v>22</v>
      </c>
      <c r="I1518" t="s">
        <v>373</v>
      </c>
      <c r="J1518" t="s">
        <v>374</v>
      </c>
      <c r="K1518" t="s">
        <v>375</v>
      </c>
      <c r="L1518" t="s">
        <v>25</v>
      </c>
      <c r="M1518">
        <v>-268002</v>
      </c>
      <c r="N1518">
        <v>-152032</v>
      </c>
      <c r="O1518">
        <v>-171754</v>
      </c>
      <c r="P1518">
        <v>-181147</v>
      </c>
      <c r="Q1518">
        <v>-152147</v>
      </c>
      <c r="R1518">
        <v>-158164</v>
      </c>
      <c r="S1518">
        <v>-152318</v>
      </c>
      <c r="T1518">
        <v>-268267</v>
      </c>
      <c r="U1518">
        <v>-268339</v>
      </c>
      <c r="V1518">
        <v>-169485</v>
      </c>
      <c r="W1518">
        <v>-152432</v>
      </c>
      <c r="X1518">
        <v>-278275</v>
      </c>
      <c r="Y1518">
        <v>-2372362</v>
      </c>
      <c r="Z1518">
        <f t="shared" si="52"/>
        <v>-717360.29934385791</v>
      </c>
      <c r="AA1518">
        <f t="shared" si="53"/>
        <v>-1061911.2006561421</v>
      </c>
    </row>
    <row r="1519" spans="1:27" x14ac:dyDescent="0.35">
      <c r="A1519" t="s">
        <v>427</v>
      </c>
      <c r="C1519">
        <v>506100</v>
      </c>
      <c r="D1519" t="s">
        <v>432</v>
      </c>
      <c r="E1519" t="s">
        <v>7</v>
      </c>
      <c r="F1519" t="s">
        <v>366</v>
      </c>
      <c r="G1519">
        <v>2027</v>
      </c>
      <c r="H1519" t="s">
        <v>22</v>
      </c>
      <c r="I1519" t="s">
        <v>373</v>
      </c>
      <c r="J1519" t="s">
        <v>374</v>
      </c>
      <c r="K1519" t="s">
        <v>375</v>
      </c>
      <c r="L1519" t="s">
        <v>25</v>
      </c>
      <c r="M1519">
        <v>-267712</v>
      </c>
      <c r="N1519">
        <v>-269720</v>
      </c>
      <c r="O1519">
        <v>-280974</v>
      </c>
      <c r="P1519">
        <v>-345689</v>
      </c>
      <c r="Q1519">
        <v>-280974</v>
      </c>
      <c r="R1519">
        <v>-279913</v>
      </c>
      <c r="S1519">
        <v>-274598</v>
      </c>
      <c r="T1519">
        <v>-270895</v>
      </c>
      <c r="U1519">
        <v>-283096</v>
      </c>
      <c r="V1519">
        <v>-283616</v>
      </c>
      <c r="W1519">
        <v>-289461</v>
      </c>
      <c r="X1519">
        <v>-309296</v>
      </c>
      <c r="Y1519">
        <v>-3435942</v>
      </c>
      <c r="Z1519">
        <f t="shared" si="52"/>
        <v>-1038968.0755500779</v>
      </c>
      <c r="AA1519">
        <f t="shared" si="53"/>
        <v>-1537988.4244499221</v>
      </c>
    </row>
    <row r="1520" spans="1:27" x14ac:dyDescent="0.35">
      <c r="A1520" t="s">
        <v>427</v>
      </c>
      <c r="C1520">
        <v>500100</v>
      </c>
      <c r="D1520" t="s">
        <v>431</v>
      </c>
      <c r="E1520" t="s">
        <v>7</v>
      </c>
      <c r="F1520" t="s">
        <v>366</v>
      </c>
      <c r="G1520">
        <v>2026</v>
      </c>
      <c r="H1520" t="s">
        <v>365</v>
      </c>
      <c r="I1520" t="s">
        <v>373</v>
      </c>
      <c r="J1520" t="s">
        <v>374</v>
      </c>
      <c r="K1520" t="s">
        <v>375</v>
      </c>
      <c r="L1520" t="s">
        <v>25</v>
      </c>
      <c r="M1520">
        <v>-267592</v>
      </c>
      <c r="N1520">
        <v>-239154</v>
      </c>
      <c r="O1520">
        <v>-237556</v>
      </c>
      <c r="P1520">
        <v>-247185</v>
      </c>
      <c r="Q1520">
        <v>-242571</v>
      </c>
      <c r="R1520">
        <v>-227652</v>
      </c>
      <c r="S1520">
        <v>-249814</v>
      </c>
      <c r="T1520">
        <v>-259767</v>
      </c>
      <c r="U1520">
        <v>-249610</v>
      </c>
      <c r="V1520">
        <v>-271000</v>
      </c>
      <c r="W1520">
        <v>-202136</v>
      </c>
      <c r="X1520">
        <v>-217715</v>
      </c>
      <c r="Y1520">
        <v>-2911751</v>
      </c>
      <c r="Z1520">
        <f t="shared" si="52"/>
        <v>-880461.99061305891</v>
      </c>
      <c r="AA1520">
        <f t="shared" si="53"/>
        <v>-1303351.2593869411</v>
      </c>
    </row>
    <row r="1521" spans="1:27" x14ac:dyDescent="0.35">
      <c r="A1521" t="s">
        <v>427</v>
      </c>
      <c r="C1521">
        <v>510100</v>
      </c>
      <c r="D1521" t="s">
        <v>430</v>
      </c>
      <c r="E1521" t="s">
        <v>7</v>
      </c>
      <c r="F1521" t="s">
        <v>366</v>
      </c>
      <c r="G1521">
        <v>2021</v>
      </c>
      <c r="H1521" t="s">
        <v>365</v>
      </c>
      <c r="I1521" t="s">
        <v>373</v>
      </c>
      <c r="J1521" t="s">
        <v>374</v>
      </c>
      <c r="K1521" t="s">
        <v>375</v>
      </c>
      <c r="L1521" t="s">
        <v>25</v>
      </c>
      <c r="M1521">
        <v>-265838</v>
      </c>
      <c r="N1521">
        <v>-266734</v>
      </c>
      <c r="O1521">
        <v>-290896</v>
      </c>
      <c r="P1521">
        <v>-272345</v>
      </c>
      <c r="Q1521">
        <v>-257390</v>
      </c>
      <c r="R1521">
        <v>-268353</v>
      </c>
      <c r="S1521">
        <v>-253610</v>
      </c>
      <c r="T1521">
        <v>-277259</v>
      </c>
      <c r="U1521">
        <v>-265518</v>
      </c>
      <c r="V1521">
        <v>-263539</v>
      </c>
      <c r="W1521">
        <v>-246030</v>
      </c>
      <c r="X1521">
        <v>-237931</v>
      </c>
      <c r="Y1521">
        <v>-3165443</v>
      </c>
      <c r="Z1521">
        <f t="shared" si="52"/>
        <v>-957173.96334788692</v>
      </c>
      <c r="AA1521">
        <f t="shared" si="53"/>
        <v>-1416908.2866521131</v>
      </c>
    </row>
    <row r="1522" spans="1:27" x14ac:dyDescent="0.35">
      <c r="A1522" t="s">
        <v>427</v>
      </c>
      <c r="C1522">
        <v>505100</v>
      </c>
      <c r="D1522" t="s">
        <v>433</v>
      </c>
      <c r="E1522" t="s">
        <v>7</v>
      </c>
      <c r="F1522" t="s">
        <v>366</v>
      </c>
      <c r="G1522">
        <v>2028</v>
      </c>
      <c r="H1522" t="s">
        <v>365</v>
      </c>
      <c r="I1522" t="s">
        <v>373</v>
      </c>
      <c r="J1522" t="s">
        <v>374</v>
      </c>
      <c r="K1522" t="s">
        <v>375</v>
      </c>
      <c r="L1522" t="s">
        <v>25</v>
      </c>
      <c r="M1522">
        <v>-263821</v>
      </c>
      <c r="N1522">
        <v>-235691</v>
      </c>
      <c r="O1522">
        <v>-236428</v>
      </c>
      <c r="P1522">
        <v>-246579</v>
      </c>
      <c r="Q1522">
        <v>-243366</v>
      </c>
      <c r="R1522">
        <v>-229901</v>
      </c>
      <c r="S1522">
        <v>-251820</v>
      </c>
      <c r="T1522">
        <v>-256916</v>
      </c>
      <c r="U1522">
        <v>-248583</v>
      </c>
      <c r="V1522">
        <v>-268025</v>
      </c>
      <c r="W1522">
        <v>-207225</v>
      </c>
      <c r="X1522">
        <v>-227643</v>
      </c>
      <c r="Y1522">
        <v>-2915996</v>
      </c>
      <c r="Z1522">
        <f t="shared" si="52"/>
        <v>-881745.60351476399</v>
      </c>
      <c r="AA1522">
        <f t="shared" si="53"/>
        <v>-1305251.396485236</v>
      </c>
    </row>
    <row r="1523" spans="1:27" x14ac:dyDescent="0.35">
      <c r="A1523" t="s">
        <v>427</v>
      </c>
      <c r="C1523">
        <v>512100</v>
      </c>
      <c r="D1523" t="s">
        <v>428</v>
      </c>
      <c r="E1523" t="s">
        <v>7</v>
      </c>
      <c r="F1523" t="s">
        <v>105</v>
      </c>
      <c r="G1523">
        <v>2030</v>
      </c>
      <c r="H1523" t="s">
        <v>365</v>
      </c>
      <c r="I1523" t="s">
        <v>377</v>
      </c>
      <c r="J1523" t="s">
        <v>377</v>
      </c>
      <c r="K1523" t="s">
        <v>378</v>
      </c>
      <c r="L1523" t="s">
        <v>25</v>
      </c>
      <c r="M1523">
        <v>-262432</v>
      </c>
      <c r="N1523">
        <v>-149568</v>
      </c>
      <c r="O1523">
        <v>-149432</v>
      </c>
      <c r="P1523">
        <v>-633617</v>
      </c>
      <c r="Q1523">
        <v>-241363</v>
      </c>
      <c r="R1523">
        <v>-227818</v>
      </c>
      <c r="S1523">
        <v>-249453</v>
      </c>
      <c r="T1523">
        <v>-255858</v>
      </c>
      <c r="U1523">
        <v>30598</v>
      </c>
      <c r="V1523">
        <v>10682</v>
      </c>
      <c r="W1523">
        <v>-204494</v>
      </c>
      <c r="X1523">
        <v>-223581</v>
      </c>
      <c r="Y1523">
        <v>-2556335</v>
      </c>
      <c r="Z1523">
        <f t="shared" si="52"/>
        <v>0</v>
      </c>
      <c r="AA1523">
        <f t="shared" si="53"/>
        <v>-1917251.25</v>
      </c>
    </row>
    <row r="1524" spans="1:27" x14ac:dyDescent="0.35">
      <c r="A1524" t="s">
        <v>427</v>
      </c>
      <c r="C1524">
        <v>506100</v>
      </c>
      <c r="D1524" t="s">
        <v>432</v>
      </c>
      <c r="E1524" t="s">
        <v>7</v>
      </c>
      <c r="F1524" t="s">
        <v>366</v>
      </c>
      <c r="G1524">
        <v>2026</v>
      </c>
      <c r="H1524" t="s">
        <v>22</v>
      </c>
      <c r="I1524" t="s">
        <v>373</v>
      </c>
      <c r="J1524" t="s">
        <v>374</v>
      </c>
      <c r="K1524" t="s">
        <v>375</v>
      </c>
      <c r="L1524" t="s">
        <v>25</v>
      </c>
      <c r="M1524">
        <v>-261662</v>
      </c>
      <c r="N1524">
        <v>-263615</v>
      </c>
      <c r="O1524">
        <v>-274537</v>
      </c>
      <c r="P1524">
        <v>-337367</v>
      </c>
      <c r="Q1524">
        <v>-274537</v>
      </c>
      <c r="R1524">
        <v>-273507</v>
      </c>
      <c r="S1524">
        <v>-268352</v>
      </c>
      <c r="T1524">
        <v>-264752</v>
      </c>
      <c r="U1524">
        <v>-276597</v>
      </c>
      <c r="V1524">
        <v>-277107</v>
      </c>
      <c r="W1524">
        <v>-282777</v>
      </c>
      <c r="X1524">
        <v>-302036</v>
      </c>
      <c r="Y1524">
        <v>-3356845</v>
      </c>
      <c r="Z1524">
        <f t="shared" si="52"/>
        <v>-1015050.542055105</v>
      </c>
      <c r="AA1524">
        <f t="shared" si="53"/>
        <v>-1502583.2079448951</v>
      </c>
    </row>
    <row r="1525" spans="1:27" x14ac:dyDescent="0.35">
      <c r="A1525" t="s">
        <v>427</v>
      </c>
      <c r="C1525">
        <v>511100</v>
      </c>
      <c r="D1525" t="s">
        <v>434</v>
      </c>
      <c r="E1525" t="s">
        <v>7</v>
      </c>
      <c r="F1525" t="s">
        <v>366</v>
      </c>
      <c r="G1525">
        <v>2029</v>
      </c>
      <c r="H1525" t="s">
        <v>22</v>
      </c>
      <c r="I1525" t="s">
        <v>373</v>
      </c>
      <c r="J1525" t="s">
        <v>374</v>
      </c>
      <c r="K1525" t="s">
        <v>375</v>
      </c>
      <c r="L1525" t="s">
        <v>25</v>
      </c>
      <c r="M1525">
        <v>-260493</v>
      </c>
      <c r="N1525">
        <v>-147904</v>
      </c>
      <c r="O1525">
        <v>-167050</v>
      </c>
      <c r="P1525">
        <v>-176170</v>
      </c>
      <c r="Q1525">
        <v>-148015</v>
      </c>
      <c r="R1525">
        <v>-153857</v>
      </c>
      <c r="S1525">
        <v>-148181</v>
      </c>
      <c r="T1525">
        <v>-260749</v>
      </c>
      <c r="U1525">
        <v>-260820</v>
      </c>
      <c r="V1525">
        <v>-164848</v>
      </c>
      <c r="W1525">
        <v>-148292</v>
      </c>
      <c r="X1525">
        <v>-270466</v>
      </c>
      <c r="Y1525">
        <v>-2306845</v>
      </c>
      <c r="Z1525">
        <f t="shared" si="52"/>
        <v>-697549.11760510493</v>
      </c>
      <c r="AA1525">
        <f t="shared" si="53"/>
        <v>-1032584.6323948951</v>
      </c>
    </row>
    <row r="1526" spans="1:27" x14ac:dyDescent="0.35">
      <c r="A1526" t="s">
        <v>427</v>
      </c>
      <c r="C1526">
        <v>500100</v>
      </c>
      <c r="D1526" t="s">
        <v>431</v>
      </c>
      <c r="E1526" t="s">
        <v>7</v>
      </c>
      <c r="F1526" t="s">
        <v>366</v>
      </c>
      <c r="G1526">
        <v>2025</v>
      </c>
      <c r="H1526" t="s">
        <v>365</v>
      </c>
      <c r="I1526" t="s">
        <v>373</v>
      </c>
      <c r="J1526" t="s">
        <v>374</v>
      </c>
      <c r="K1526" t="s">
        <v>375</v>
      </c>
      <c r="L1526" t="s">
        <v>25</v>
      </c>
      <c r="M1526">
        <v>-259798</v>
      </c>
      <c r="N1526">
        <v>-232188</v>
      </c>
      <c r="O1526">
        <v>-230637</v>
      </c>
      <c r="P1526">
        <v>-239985</v>
      </c>
      <c r="Q1526">
        <v>-235506</v>
      </c>
      <c r="R1526">
        <v>-221021</v>
      </c>
      <c r="S1526">
        <v>-242538</v>
      </c>
      <c r="T1526">
        <v>-252201</v>
      </c>
      <c r="U1526">
        <v>-242340</v>
      </c>
      <c r="V1526">
        <v>-263107</v>
      </c>
      <c r="W1526">
        <v>-196248</v>
      </c>
      <c r="X1526">
        <v>-211374</v>
      </c>
      <c r="Y1526">
        <v>-2826943</v>
      </c>
      <c r="Z1526">
        <f t="shared" si="52"/>
        <v>-854817.55175138696</v>
      </c>
      <c r="AA1526">
        <f t="shared" si="53"/>
        <v>-1265389.6982486129</v>
      </c>
    </row>
    <row r="1527" spans="1:27" x14ac:dyDescent="0.35">
      <c r="A1527" t="s">
        <v>427</v>
      </c>
      <c r="C1527">
        <v>510100</v>
      </c>
      <c r="D1527" t="s">
        <v>430</v>
      </c>
      <c r="E1527" t="s">
        <v>7</v>
      </c>
      <c r="F1527" t="s">
        <v>366</v>
      </c>
      <c r="G1527">
        <v>2022</v>
      </c>
      <c r="H1527" t="s">
        <v>365</v>
      </c>
      <c r="I1527" t="s">
        <v>373</v>
      </c>
      <c r="J1527" t="s">
        <v>374</v>
      </c>
      <c r="K1527" t="s">
        <v>375</v>
      </c>
      <c r="L1527" t="s">
        <v>25</v>
      </c>
      <c r="M1527">
        <v>-258931</v>
      </c>
      <c r="N1527">
        <v>-259885</v>
      </c>
      <c r="O1527">
        <v>-284201</v>
      </c>
      <c r="P1527">
        <v>-254030</v>
      </c>
      <c r="Q1527">
        <v>-261367</v>
      </c>
      <c r="R1527">
        <v>-261109</v>
      </c>
      <c r="S1527">
        <v>-244157</v>
      </c>
      <c r="T1527">
        <v>-294690</v>
      </c>
      <c r="U1527">
        <v>-271523</v>
      </c>
      <c r="V1527">
        <v>-265712</v>
      </c>
      <c r="W1527">
        <v>-251682</v>
      </c>
      <c r="X1527">
        <v>-227891</v>
      </c>
      <c r="Y1527">
        <v>-3135176</v>
      </c>
      <c r="Z1527">
        <f t="shared" si="52"/>
        <v>-948021.75800138398</v>
      </c>
      <c r="AA1527">
        <f t="shared" si="53"/>
        <v>-1403360.2419986161</v>
      </c>
    </row>
    <row r="1528" spans="1:27" x14ac:dyDescent="0.35">
      <c r="A1528" t="s">
        <v>427</v>
      </c>
      <c r="C1528">
        <v>505100</v>
      </c>
      <c r="D1528" t="s">
        <v>433</v>
      </c>
      <c r="E1528" t="s">
        <v>7</v>
      </c>
      <c r="F1528" t="s">
        <v>366</v>
      </c>
      <c r="G1528">
        <v>2027</v>
      </c>
      <c r="H1528" t="s">
        <v>365</v>
      </c>
      <c r="I1528" t="s">
        <v>373</v>
      </c>
      <c r="J1528" t="s">
        <v>374</v>
      </c>
      <c r="K1528" t="s">
        <v>375</v>
      </c>
      <c r="L1528" t="s">
        <v>25</v>
      </c>
      <c r="M1528">
        <v>-256144</v>
      </c>
      <c r="N1528">
        <v>-228831</v>
      </c>
      <c r="O1528">
        <v>-229548</v>
      </c>
      <c r="P1528">
        <v>-239403</v>
      </c>
      <c r="Q1528">
        <v>-236284</v>
      </c>
      <c r="R1528">
        <v>-223210</v>
      </c>
      <c r="S1528">
        <v>-244491</v>
      </c>
      <c r="T1528">
        <v>-249439</v>
      </c>
      <c r="U1528">
        <v>-241348</v>
      </c>
      <c r="V1528">
        <v>-260225</v>
      </c>
      <c r="W1528">
        <v>-201194</v>
      </c>
      <c r="X1528">
        <v>-221018</v>
      </c>
      <c r="Y1528">
        <v>-2831134</v>
      </c>
      <c r="Z1528">
        <f t="shared" si="52"/>
        <v>-856084.83600840601</v>
      </c>
      <c r="AA1528">
        <f t="shared" si="53"/>
        <v>-1267265.663991594</v>
      </c>
    </row>
    <row r="1529" spans="1:27" x14ac:dyDescent="0.35">
      <c r="A1529" t="s">
        <v>427</v>
      </c>
      <c r="C1529">
        <v>512100</v>
      </c>
      <c r="D1529" t="s">
        <v>428</v>
      </c>
      <c r="E1529" t="s">
        <v>7</v>
      </c>
      <c r="F1529" t="s">
        <v>105</v>
      </c>
      <c r="G1529">
        <v>2029</v>
      </c>
      <c r="H1529" t="s">
        <v>365</v>
      </c>
      <c r="I1529" t="s">
        <v>377</v>
      </c>
      <c r="J1529" t="s">
        <v>377</v>
      </c>
      <c r="K1529" t="s">
        <v>378</v>
      </c>
      <c r="L1529" t="s">
        <v>25</v>
      </c>
      <c r="M1529">
        <v>-254781</v>
      </c>
      <c r="N1529">
        <v>-145207</v>
      </c>
      <c r="O1529">
        <v>-145075</v>
      </c>
      <c r="P1529">
        <v>-496879</v>
      </c>
      <c r="Q1529">
        <v>-234326</v>
      </c>
      <c r="R1529">
        <v>-221175</v>
      </c>
      <c r="S1529">
        <v>-242180</v>
      </c>
      <c r="T1529">
        <v>-248398</v>
      </c>
      <c r="U1529">
        <v>29706</v>
      </c>
      <c r="V1529">
        <v>10371</v>
      </c>
      <c r="W1529">
        <v>-198532</v>
      </c>
      <c r="X1529">
        <v>-217063</v>
      </c>
      <c r="Y1529">
        <v>-2363539</v>
      </c>
      <c r="Z1529">
        <f t="shared" si="52"/>
        <v>0</v>
      </c>
      <c r="AA1529">
        <f t="shared" si="53"/>
        <v>-1772654.25</v>
      </c>
    </row>
    <row r="1530" spans="1:27" x14ac:dyDescent="0.35">
      <c r="A1530" t="s">
        <v>427</v>
      </c>
      <c r="C1530">
        <v>511100</v>
      </c>
      <c r="D1530" t="s">
        <v>434</v>
      </c>
      <c r="E1530" t="s">
        <v>7</v>
      </c>
      <c r="F1530" t="s">
        <v>366</v>
      </c>
      <c r="G1530">
        <v>2028</v>
      </c>
      <c r="H1530" t="s">
        <v>22</v>
      </c>
      <c r="I1530" t="s">
        <v>373</v>
      </c>
      <c r="J1530" t="s">
        <v>374</v>
      </c>
      <c r="K1530" t="s">
        <v>375</v>
      </c>
      <c r="L1530" t="s">
        <v>25</v>
      </c>
      <c r="M1530">
        <v>-253201</v>
      </c>
      <c r="N1530">
        <v>-143893</v>
      </c>
      <c r="O1530">
        <v>-162482</v>
      </c>
      <c r="P1530">
        <v>-171336</v>
      </c>
      <c r="Q1530">
        <v>-144001</v>
      </c>
      <c r="R1530">
        <v>-149673</v>
      </c>
      <c r="S1530">
        <v>-144162</v>
      </c>
      <c r="T1530">
        <v>-253450</v>
      </c>
      <c r="U1530">
        <v>-253519</v>
      </c>
      <c r="V1530">
        <v>-160344</v>
      </c>
      <c r="W1530">
        <v>-144271</v>
      </c>
      <c r="X1530">
        <v>-262884</v>
      </c>
      <c r="Y1530">
        <v>-2243216</v>
      </c>
      <c r="Z1530">
        <f t="shared" si="52"/>
        <v>-678308.83366574394</v>
      </c>
      <c r="AA1530">
        <f t="shared" si="53"/>
        <v>-1004103.1663342561</v>
      </c>
    </row>
    <row r="1531" spans="1:27" x14ac:dyDescent="0.35">
      <c r="A1531" t="s">
        <v>427</v>
      </c>
      <c r="C1531">
        <v>511100</v>
      </c>
      <c r="D1531" t="s">
        <v>434</v>
      </c>
      <c r="E1531" t="s">
        <v>7</v>
      </c>
      <c r="F1531" t="s">
        <v>366</v>
      </c>
      <c r="G1531">
        <v>2021</v>
      </c>
      <c r="H1531" t="s">
        <v>22</v>
      </c>
      <c r="I1531" t="s">
        <v>373</v>
      </c>
      <c r="J1531" t="s">
        <v>374</v>
      </c>
      <c r="K1531" t="s">
        <v>375</v>
      </c>
      <c r="L1531" t="s">
        <v>25</v>
      </c>
      <c r="M1531">
        <v>-252192</v>
      </c>
      <c r="N1531">
        <v>-304229</v>
      </c>
      <c r="O1531">
        <v>-209241</v>
      </c>
      <c r="P1531">
        <v>-207897</v>
      </c>
      <c r="Q1531">
        <v>-155756</v>
      </c>
      <c r="R1531">
        <v>-160999</v>
      </c>
      <c r="S1531">
        <v>-209547</v>
      </c>
      <c r="T1531">
        <v>-209563</v>
      </c>
      <c r="U1531">
        <v>-159573</v>
      </c>
      <c r="V1531">
        <v>-174302</v>
      </c>
      <c r="W1531">
        <v>-159593</v>
      </c>
      <c r="X1531">
        <v>-159226</v>
      </c>
      <c r="Y1531">
        <v>-2362119</v>
      </c>
      <c r="Z1531">
        <f t="shared" si="52"/>
        <v>-714262.997352771</v>
      </c>
      <c r="AA1531">
        <f t="shared" si="53"/>
        <v>-1057326.252647229</v>
      </c>
    </row>
    <row r="1532" spans="1:27" x14ac:dyDescent="0.35">
      <c r="A1532" t="s">
        <v>427</v>
      </c>
      <c r="C1532">
        <v>506100</v>
      </c>
      <c r="D1532" t="s">
        <v>432</v>
      </c>
      <c r="E1532" t="s">
        <v>7</v>
      </c>
      <c r="F1532" t="s">
        <v>366</v>
      </c>
      <c r="G1532">
        <v>2025</v>
      </c>
      <c r="H1532" t="s">
        <v>22</v>
      </c>
      <c r="I1532" t="s">
        <v>373</v>
      </c>
      <c r="J1532" t="s">
        <v>374</v>
      </c>
      <c r="K1532" t="s">
        <v>375</v>
      </c>
      <c r="L1532" t="s">
        <v>25</v>
      </c>
      <c r="M1532">
        <v>-252123</v>
      </c>
      <c r="N1532">
        <v>-254023</v>
      </c>
      <c r="O1532">
        <v>-264623</v>
      </c>
      <c r="P1532">
        <v>-325623</v>
      </c>
      <c r="Q1532">
        <v>-264623</v>
      </c>
      <c r="R1532">
        <v>-263623</v>
      </c>
      <c r="S1532">
        <v>-258623</v>
      </c>
      <c r="T1532">
        <v>-255123</v>
      </c>
      <c r="U1532">
        <v>-266623</v>
      </c>
      <c r="V1532">
        <v>-267123</v>
      </c>
      <c r="W1532">
        <v>-272623</v>
      </c>
      <c r="X1532">
        <v>-291323</v>
      </c>
      <c r="Y1532">
        <v>-3236081</v>
      </c>
      <c r="Z1532">
        <f t="shared" si="52"/>
        <v>-978533.64489102899</v>
      </c>
      <c r="AA1532">
        <f t="shared" si="53"/>
        <v>-1448527.105108971</v>
      </c>
    </row>
    <row r="1533" spans="1:27" x14ac:dyDescent="0.35">
      <c r="A1533" t="s">
        <v>427</v>
      </c>
      <c r="C1533">
        <v>512100</v>
      </c>
      <c r="D1533" t="s">
        <v>428</v>
      </c>
      <c r="E1533" t="s">
        <v>7</v>
      </c>
      <c r="F1533" t="s">
        <v>105</v>
      </c>
      <c r="G1533">
        <v>2023</v>
      </c>
      <c r="H1533" t="s">
        <v>22</v>
      </c>
      <c r="I1533" t="s">
        <v>377</v>
      </c>
      <c r="J1533" t="s">
        <v>377</v>
      </c>
      <c r="K1533" t="s">
        <v>378</v>
      </c>
      <c r="L1533" t="s">
        <v>25</v>
      </c>
      <c r="M1533">
        <v>-251198</v>
      </c>
      <c r="N1533">
        <v>-469358</v>
      </c>
      <c r="O1533">
        <v>-1235058</v>
      </c>
      <c r="P1533">
        <v>-1689688</v>
      </c>
      <c r="Q1533">
        <v>-331476</v>
      </c>
      <c r="R1533">
        <v>-240367</v>
      </c>
      <c r="S1533">
        <v>-268770</v>
      </c>
      <c r="T1533">
        <v>-271648</v>
      </c>
      <c r="U1533">
        <v>-567330</v>
      </c>
      <c r="V1533">
        <v>-408699</v>
      </c>
      <c r="W1533">
        <v>-242624</v>
      </c>
      <c r="X1533">
        <v>-309022</v>
      </c>
      <c r="Y1533">
        <v>-6285241</v>
      </c>
      <c r="Z1533">
        <f t="shared" si="52"/>
        <v>0</v>
      </c>
      <c r="AA1533">
        <f t="shared" si="53"/>
        <v>-4713930.75</v>
      </c>
    </row>
    <row r="1534" spans="1:27" x14ac:dyDescent="0.35">
      <c r="A1534" t="s">
        <v>427</v>
      </c>
      <c r="C1534">
        <v>500100</v>
      </c>
      <c r="D1534" t="s">
        <v>431</v>
      </c>
      <c r="E1534" t="s">
        <v>7</v>
      </c>
      <c r="F1534" t="s">
        <v>366</v>
      </c>
      <c r="G1534">
        <v>2024</v>
      </c>
      <c r="H1534" t="s">
        <v>365</v>
      </c>
      <c r="I1534" t="s">
        <v>373</v>
      </c>
      <c r="J1534" t="s">
        <v>374</v>
      </c>
      <c r="K1534" t="s">
        <v>375</v>
      </c>
      <c r="L1534" t="s">
        <v>25</v>
      </c>
      <c r="M1534">
        <v>-251056</v>
      </c>
      <c r="N1534">
        <v>-237640</v>
      </c>
      <c r="O1534">
        <v>-222675</v>
      </c>
      <c r="P1534">
        <v>-231868</v>
      </c>
      <c r="Q1534">
        <v>-241103</v>
      </c>
      <c r="R1534">
        <v>-199957</v>
      </c>
      <c r="S1534">
        <v>-234538</v>
      </c>
      <c r="T1534">
        <v>-243754</v>
      </c>
      <c r="U1534">
        <v>-220627</v>
      </c>
      <c r="V1534">
        <v>-254424</v>
      </c>
      <c r="W1534">
        <v>-202877</v>
      </c>
      <c r="X1534">
        <v>-190917</v>
      </c>
      <c r="Y1534">
        <v>-2731435</v>
      </c>
      <c r="Z1534">
        <f t="shared" si="52"/>
        <v>-825937.62218341499</v>
      </c>
      <c r="AA1534">
        <f t="shared" si="53"/>
        <v>-1222638.6278165851</v>
      </c>
    </row>
    <row r="1535" spans="1:27" x14ac:dyDescent="0.35">
      <c r="A1535" t="s">
        <v>427</v>
      </c>
      <c r="C1535">
        <v>511100</v>
      </c>
      <c r="D1535" t="s">
        <v>434</v>
      </c>
      <c r="E1535" t="s">
        <v>7</v>
      </c>
      <c r="F1535" t="s">
        <v>366</v>
      </c>
      <c r="G1535">
        <v>2022</v>
      </c>
      <c r="H1535" t="s">
        <v>22</v>
      </c>
      <c r="I1535" t="s">
        <v>373</v>
      </c>
      <c r="J1535" t="s">
        <v>374</v>
      </c>
      <c r="K1535" t="s">
        <v>375</v>
      </c>
      <c r="L1535" t="s">
        <v>25</v>
      </c>
      <c r="M1535">
        <v>-250386</v>
      </c>
      <c r="N1535">
        <v>-305352</v>
      </c>
      <c r="O1535">
        <v>-215363</v>
      </c>
      <c r="P1535">
        <v>-192174</v>
      </c>
      <c r="Q1535">
        <v>-167159</v>
      </c>
      <c r="R1535">
        <v>-172349</v>
      </c>
      <c r="S1535">
        <v>-167306</v>
      </c>
      <c r="T1535">
        <v>-167323</v>
      </c>
      <c r="U1535">
        <v>-167385</v>
      </c>
      <c r="V1535">
        <v>-182115</v>
      </c>
      <c r="W1535">
        <v>-167405</v>
      </c>
      <c r="X1535">
        <v>-217091</v>
      </c>
      <c r="Y1535">
        <v>-2371410</v>
      </c>
      <c r="Z1535">
        <f t="shared" si="52"/>
        <v>-717072.43138569</v>
      </c>
      <c r="AA1535">
        <f t="shared" si="53"/>
        <v>-1061485.0686143101</v>
      </c>
    </row>
    <row r="1536" spans="1:27" x14ac:dyDescent="0.35">
      <c r="A1536" t="s">
        <v>427</v>
      </c>
      <c r="C1536">
        <v>505100</v>
      </c>
      <c r="D1536" t="s">
        <v>433</v>
      </c>
      <c r="E1536" t="s">
        <v>7</v>
      </c>
      <c r="F1536" t="s">
        <v>366</v>
      </c>
      <c r="G1536">
        <v>2026</v>
      </c>
      <c r="H1536" t="s">
        <v>365</v>
      </c>
      <c r="I1536" t="s">
        <v>373</v>
      </c>
      <c r="J1536" t="s">
        <v>374</v>
      </c>
      <c r="K1536" t="s">
        <v>375</v>
      </c>
      <c r="L1536" t="s">
        <v>25</v>
      </c>
      <c r="M1536">
        <v>-248683</v>
      </c>
      <c r="N1536">
        <v>-222166</v>
      </c>
      <c r="O1536">
        <v>-222862</v>
      </c>
      <c r="P1536">
        <v>-232430</v>
      </c>
      <c r="Q1536">
        <v>-229402</v>
      </c>
      <c r="R1536">
        <v>-216709</v>
      </c>
      <c r="S1536">
        <v>-237370</v>
      </c>
      <c r="T1536">
        <v>-242174</v>
      </c>
      <c r="U1536">
        <v>-234319</v>
      </c>
      <c r="V1536">
        <v>-252645</v>
      </c>
      <c r="W1536">
        <v>-195334</v>
      </c>
      <c r="X1536">
        <v>-214580</v>
      </c>
      <c r="Y1536">
        <v>-2748674</v>
      </c>
      <c r="Z1536">
        <f t="shared" si="52"/>
        <v>-831150.39080826601</v>
      </c>
      <c r="AA1536">
        <f t="shared" si="53"/>
        <v>-1230355.1091917341</v>
      </c>
    </row>
    <row r="1537" spans="1:27" x14ac:dyDescent="0.35">
      <c r="A1537" t="s">
        <v>427</v>
      </c>
      <c r="C1537">
        <v>512100</v>
      </c>
      <c r="D1537" t="s">
        <v>428</v>
      </c>
      <c r="E1537" t="s">
        <v>7</v>
      </c>
      <c r="F1537" t="s">
        <v>105</v>
      </c>
      <c r="G1537">
        <v>2028</v>
      </c>
      <c r="H1537" t="s">
        <v>365</v>
      </c>
      <c r="I1537" t="s">
        <v>377</v>
      </c>
      <c r="J1537" t="s">
        <v>377</v>
      </c>
      <c r="K1537" t="s">
        <v>378</v>
      </c>
      <c r="L1537" t="s">
        <v>25</v>
      </c>
      <c r="M1537">
        <v>-247356</v>
      </c>
      <c r="N1537">
        <v>-140976</v>
      </c>
      <c r="O1537">
        <v>-140848</v>
      </c>
      <c r="P1537">
        <v>-668543</v>
      </c>
      <c r="Q1537">
        <v>-227497</v>
      </c>
      <c r="R1537">
        <v>-214730</v>
      </c>
      <c r="S1537">
        <v>-235122</v>
      </c>
      <c r="T1537">
        <v>-241159</v>
      </c>
      <c r="U1537">
        <v>28841</v>
      </c>
      <c r="V1537">
        <v>10068</v>
      </c>
      <c r="W1537">
        <v>-192746</v>
      </c>
      <c r="X1537">
        <v>-210737</v>
      </c>
      <c r="Y1537">
        <v>-2480804</v>
      </c>
      <c r="Z1537">
        <f t="shared" si="52"/>
        <v>0</v>
      </c>
      <c r="AA1537">
        <f t="shared" si="53"/>
        <v>-1860603</v>
      </c>
    </row>
    <row r="1538" spans="1:27" x14ac:dyDescent="0.35">
      <c r="A1538" t="s">
        <v>427</v>
      </c>
      <c r="C1538">
        <v>511100</v>
      </c>
      <c r="D1538" t="s">
        <v>434</v>
      </c>
      <c r="E1538" t="s">
        <v>7</v>
      </c>
      <c r="F1538" t="s">
        <v>366</v>
      </c>
      <c r="G1538">
        <v>2027</v>
      </c>
      <c r="H1538" t="s">
        <v>22</v>
      </c>
      <c r="I1538" t="s">
        <v>373</v>
      </c>
      <c r="J1538" t="s">
        <v>374</v>
      </c>
      <c r="K1538" t="s">
        <v>375</v>
      </c>
      <c r="L1538" t="s">
        <v>25</v>
      </c>
      <c r="M1538">
        <v>-246125</v>
      </c>
      <c r="N1538">
        <v>-139998</v>
      </c>
      <c r="O1538">
        <v>-158046</v>
      </c>
      <c r="P1538">
        <v>-166642</v>
      </c>
      <c r="Q1538">
        <v>-140103</v>
      </c>
      <c r="R1538">
        <v>-145609</v>
      </c>
      <c r="S1538">
        <v>-140259</v>
      </c>
      <c r="T1538">
        <v>-246367</v>
      </c>
      <c r="U1538">
        <v>-246433</v>
      </c>
      <c r="V1538">
        <v>-155970</v>
      </c>
      <c r="W1538">
        <v>-140364</v>
      </c>
      <c r="X1538">
        <v>-255525</v>
      </c>
      <c r="Y1538">
        <v>-2181441</v>
      </c>
      <c r="Z1538">
        <f t="shared" si="52"/>
        <v>-659629.16652726894</v>
      </c>
      <c r="AA1538">
        <f t="shared" si="53"/>
        <v>-976451.58347273106</v>
      </c>
    </row>
    <row r="1539" spans="1:27" x14ac:dyDescent="0.35">
      <c r="A1539" t="s">
        <v>427</v>
      </c>
      <c r="C1539">
        <v>512100</v>
      </c>
      <c r="D1539" t="s">
        <v>428</v>
      </c>
      <c r="E1539" t="s">
        <v>7</v>
      </c>
      <c r="F1539" t="s">
        <v>105</v>
      </c>
      <c r="G1539">
        <v>2030</v>
      </c>
      <c r="H1539" t="s">
        <v>22</v>
      </c>
      <c r="I1539" t="s">
        <v>377</v>
      </c>
      <c r="J1539" t="s">
        <v>377</v>
      </c>
      <c r="K1539" t="s">
        <v>378</v>
      </c>
      <c r="L1539" t="s">
        <v>25</v>
      </c>
      <c r="M1539">
        <v>-245116</v>
      </c>
      <c r="N1539">
        <v>-216209</v>
      </c>
      <c r="O1539">
        <v>-224632</v>
      </c>
      <c r="P1539">
        <v>-5026087</v>
      </c>
      <c r="Q1539">
        <v>-336810</v>
      </c>
      <c r="R1539">
        <v>-134083</v>
      </c>
      <c r="S1539">
        <v>-460282</v>
      </c>
      <c r="T1539">
        <v>-268114</v>
      </c>
      <c r="U1539">
        <v>-323256</v>
      </c>
      <c r="V1539">
        <v>-419195</v>
      </c>
      <c r="W1539">
        <v>-319619</v>
      </c>
      <c r="X1539">
        <v>-310243</v>
      </c>
      <c r="Y1539">
        <v>-8283645</v>
      </c>
      <c r="Z1539">
        <f t="shared" si="52"/>
        <v>0</v>
      </c>
      <c r="AA1539">
        <f t="shared" si="53"/>
        <v>-6212733.75</v>
      </c>
    </row>
    <row r="1540" spans="1:27" x14ac:dyDescent="0.35">
      <c r="A1540" t="s">
        <v>427</v>
      </c>
      <c r="C1540">
        <v>500100</v>
      </c>
      <c r="D1540" t="s">
        <v>431</v>
      </c>
      <c r="E1540" t="s">
        <v>7</v>
      </c>
      <c r="F1540" t="s">
        <v>366</v>
      </c>
      <c r="G1540">
        <v>2023</v>
      </c>
      <c r="H1540" t="s">
        <v>365</v>
      </c>
      <c r="I1540" t="s">
        <v>373</v>
      </c>
      <c r="J1540" t="s">
        <v>374</v>
      </c>
      <c r="K1540" t="s">
        <v>375</v>
      </c>
      <c r="L1540" t="s">
        <v>25</v>
      </c>
      <c r="M1540">
        <v>-244036</v>
      </c>
      <c r="N1540">
        <v>-231214</v>
      </c>
      <c r="O1540">
        <v>-252567</v>
      </c>
      <c r="P1540">
        <v>-212549</v>
      </c>
      <c r="Q1540">
        <v>-244284</v>
      </c>
      <c r="R1540">
        <v>-233998</v>
      </c>
      <c r="S1540">
        <v>-215166</v>
      </c>
      <c r="T1540">
        <v>-259973</v>
      </c>
      <c r="U1540">
        <v>-224560</v>
      </c>
      <c r="V1540">
        <v>-247441</v>
      </c>
      <c r="W1540">
        <v>-223657</v>
      </c>
      <c r="X1540">
        <v>-186098</v>
      </c>
      <c r="Y1540">
        <v>-2775542</v>
      </c>
      <c r="Z1540">
        <f t="shared" si="52"/>
        <v>-839274.79868647794</v>
      </c>
      <c r="AA1540">
        <f t="shared" si="53"/>
        <v>-1242381.7013135219</v>
      </c>
    </row>
    <row r="1541" spans="1:27" x14ac:dyDescent="0.35">
      <c r="A1541" t="s">
        <v>427</v>
      </c>
      <c r="C1541">
        <v>505100</v>
      </c>
      <c r="D1541" t="s">
        <v>433</v>
      </c>
      <c r="E1541" t="s">
        <v>7</v>
      </c>
      <c r="F1541" t="s">
        <v>366</v>
      </c>
      <c r="G1541">
        <v>2025</v>
      </c>
      <c r="H1541" t="s">
        <v>365</v>
      </c>
      <c r="I1541" t="s">
        <v>373</v>
      </c>
      <c r="J1541" t="s">
        <v>374</v>
      </c>
      <c r="K1541" t="s">
        <v>375</v>
      </c>
      <c r="L1541" t="s">
        <v>25</v>
      </c>
      <c r="M1541">
        <v>-241440</v>
      </c>
      <c r="N1541">
        <v>-215696</v>
      </c>
      <c r="O1541">
        <v>-216371</v>
      </c>
      <c r="P1541">
        <v>-225660</v>
      </c>
      <c r="Q1541">
        <v>-222720</v>
      </c>
      <c r="R1541">
        <v>-210397</v>
      </c>
      <c r="S1541">
        <v>-230456</v>
      </c>
      <c r="T1541">
        <v>-235120</v>
      </c>
      <c r="U1541">
        <v>-227494</v>
      </c>
      <c r="V1541">
        <v>-245287</v>
      </c>
      <c r="W1541">
        <v>-189645</v>
      </c>
      <c r="X1541">
        <v>-208330</v>
      </c>
      <c r="Y1541">
        <v>-2668615</v>
      </c>
      <c r="Z1541">
        <f t="shared" si="52"/>
        <v>-806941.96553203498</v>
      </c>
      <c r="AA1541">
        <f t="shared" si="53"/>
        <v>-1194519.2844679651</v>
      </c>
    </row>
    <row r="1542" spans="1:27" x14ac:dyDescent="0.35">
      <c r="A1542" t="s">
        <v>427</v>
      </c>
      <c r="C1542">
        <v>506100</v>
      </c>
      <c r="D1542" t="s">
        <v>432</v>
      </c>
      <c r="E1542" t="s">
        <v>7</v>
      </c>
      <c r="F1542" t="s">
        <v>366</v>
      </c>
      <c r="G1542">
        <v>2024</v>
      </c>
      <c r="H1542" t="s">
        <v>22</v>
      </c>
      <c r="I1542" t="s">
        <v>373</v>
      </c>
      <c r="J1542" t="s">
        <v>374</v>
      </c>
      <c r="K1542" t="s">
        <v>375</v>
      </c>
      <c r="L1542" t="s">
        <v>25</v>
      </c>
      <c r="M1542">
        <v>-240682</v>
      </c>
      <c r="N1542">
        <v>-242582</v>
      </c>
      <c r="O1542">
        <v>-253182</v>
      </c>
      <c r="P1542">
        <v>-314182</v>
      </c>
      <c r="Q1542">
        <v>-253182</v>
      </c>
      <c r="R1542">
        <v>-252182</v>
      </c>
      <c r="S1542">
        <v>-247182</v>
      </c>
      <c r="T1542">
        <v>-243682</v>
      </c>
      <c r="U1542">
        <v>-255182</v>
      </c>
      <c r="V1542">
        <v>-255682</v>
      </c>
      <c r="W1542">
        <v>-261182</v>
      </c>
      <c r="X1542">
        <v>-279882</v>
      </c>
      <c r="Y1542">
        <v>-3098785</v>
      </c>
      <c r="Z1542">
        <f t="shared" si="52"/>
        <v>-937017.76339456497</v>
      </c>
      <c r="AA1542">
        <f t="shared" si="53"/>
        <v>-1387070.9866054351</v>
      </c>
    </row>
    <row r="1543" spans="1:27" x14ac:dyDescent="0.35">
      <c r="A1543" t="s">
        <v>427</v>
      </c>
      <c r="C1543">
        <v>512100</v>
      </c>
      <c r="D1543" t="s">
        <v>428</v>
      </c>
      <c r="E1543" t="s">
        <v>7</v>
      </c>
      <c r="F1543" t="s">
        <v>105</v>
      </c>
      <c r="G1543">
        <v>2027</v>
      </c>
      <c r="H1543" t="s">
        <v>365</v>
      </c>
      <c r="I1543" t="s">
        <v>377</v>
      </c>
      <c r="J1543" t="s">
        <v>377</v>
      </c>
      <c r="K1543" t="s">
        <v>378</v>
      </c>
      <c r="L1543" t="s">
        <v>25</v>
      </c>
      <c r="M1543">
        <v>-240157</v>
      </c>
      <c r="N1543">
        <v>-136873</v>
      </c>
      <c r="O1543">
        <v>-136749</v>
      </c>
      <c r="P1543">
        <v>-479187</v>
      </c>
      <c r="Q1543">
        <v>-220876</v>
      </c>
      <c r="R1543">
        <v>-208481</v>
      </c>
      <c r="S1543">
        <v>-228279</v>
      </c>
      <c r="T1543">
        <v>-234141</v>
      </c>
      <c r="U1543">
        <v>28001</v>
      </c>
      <c r="V1543">
        <v>9775</v>
      </c>
      <c r="W1543">
        <v>-187137</v>
      </c>
      <c r="X1543">
        <v>-204604</v>
      </c>
      <c r="Y1543">
        <v>-2238707</v>
      </c>
      <c r="Z1543">
        <f t="shared" si="52"/>
        <v>0</v>
      </c>
      <c r="AA1543">
        <f t="shared" si="53"/>
        <v>-1679030.25</v>
      </c>
    </row>
    <row r="1544" spans="1:27" x14ac:dyDescent="0.35">
      <c r="A1544" t="s">
        <v>427</v>
      </c>
      <c r="C1544">
        <v>511100</v>
      </c>
      <c r="D1544" t="s">
        <v>434</v>
      </c>
      <c r="E1544" t="s">
        <v>7</v>
      </c>
      <c r="F1544" t="s">
        <v>366</v>
      </c>
      <c r="G1544">
        <v>2026</v>
      </c>
      <c r="H1544" t="s">
        <v>22</v>
      </c>
      <c r="I1544" t="s">
        <v>373</v>
      </c>
      <c r="J1544" t="s">
        <v>374</v>
      </c>
      <c r="K1544" t="s">
        <v>375</v>
      </c>
      <c r="L1544" t="s">
        <v>25</v>
      </c>
      <c r="M1544">
        <v>-239243</v>
      </c>
      <c r="N1544">
        <v>-136208</v>
      </c>
      <c r="O1544">
        <v>-153729</v>
      </c>
      <c r="P1544">
        <v>-162075</v>
      </c>
      <c r="Q1544">
        <v>-136309</v>
      </c>
      <c r="R1544">
        <v>-141655</v>
      </c>
      <c r="S1544">
        <v>-136461</v>
      </c>
      <c r="T1544">
        <v>-239478</v>
      </c>
      <c r="U1544">
        <v>-239543</v>
      </c>
      <c r="V1544">
        <v>-151714</v>
      </c>
      <c r="W1544">
        <v>-136563</v>
      </c>
      <c r="X1544">
        <v>-248370</v>
      </c>
      <c r="Y1544">
        <v>-2121350</v>
      </c>
      <c r="Z1544">
        <f t="shared" si="52"/>
        <v>-641458.71119714994</v>
      </c>
      <c r="AA1544">
        <f t="shared" si="53"/>
        <v>-949553.78880285006</v>
      </c>
    </row>
    <row r="1545" spans="1:27" x14ac:dyDescent="0.35">
      <c r="A1545" t="s">
        <v>427</v>
      </c>
      <c r="C1545">
        <v>512100</v>
      </c>
      <c r="D1545" t="s">
        <v>428</v>
      </c>
      <c r="E1545" t="s">
        <v>7</v>
      </c>
      <c r="F1545" t="s">
        <v>105</v>
      </c>
      <c r="G1545">
        <v>2029</v>
      </c>
      <c r="H1545" t="s">
        <v>22</v>
      </c>
      <c r="I1545" t="s">
        <v>377</v>
      </c>
      <c r="J1545" t="s">
        <v>377</v>
      </c>
      <c r="K1545" t="s">
        <v>378</v>
      </c>
      <c r="L1545" t="s">
        <v>25</v>
      </c>
      <c r="M1545">
        <v>-238396</v>
      </c>
      <c r="N1545">
        <v>-210353</v>
      </c>
      <c r="O1545">
        <v>-218685</v>
      </c>
      <c r="P1545">
        <v>-1940494</v>
      </c>
      <c r="Q1545">
        <v>-327678</v>
      </c>
      <c r="R1545">
        <v>-130781</v>
      </c>
      <c r="S1545">
        <v>-447552</v>
      </c>
      <c r="T1545">
        <v>-260859</v>
      </c>
      <c r="U1545">
        <v>-314914</v>
      </c>
      <c r="V1545">
        <v>-409018</v>
      </c>
      <c r="W1545">
        <v>-310871</v>
      </c>
      <c r="X1545">
        <v>-302094</v>
      </c>
      <c r="Y1545">
        <v>-5111694</v>
      </c>
      <c r="Z1545">
        <f t="shared" si="52"/>
        <v>0</v>
      </c>
      <c r="AA1545">
        <f t="shared" si="53"/>
        <v>-3833770.5</v>
      </c>
    </row>
    <row r="1546" spans="1:27" x14ac:dyDescent="0.35">
      <c r="A1546" t="s">
        <v>427</v>
      </c>
      <c r="C1546">
        <v>505100</v>
      </c>
      <c r="D1546" t="s">
        <v>433</v>
      </c>
      <c r="E1546" t="s">
        <v>7</v>
      </c>
      <c r="F1546" t="s">
        <v>366</v>
      </c>
      <c r="G1546">
        <v>2024</v>
      </c>
      <c r="H1546" t="s">
        <v>365</v>
      </c>
      <c r="I1546" t="s">
        <v>373</v>
      </c>
      <c r="J1546" t="s">
        <v>374</v>
      </c>
      <c r="K1546" t="s">
        <v>375</v>
      </c>
      <c r="L1546" t="s">
        <v>25</v>
      </c>
      <c r="M1546">
        <v>-235445</v>
      </c>
      <c r="N1546">
        <v>-222185</v>
      </c>
      <c r="O1546">
        <v>-211091</v>
      </c>
      <c r="P1546">
        <v>-220275</v>
      </c>
      <c r="Q1546">
        <v>-229353</v>
      </c>
      <c r="R1546">
        <v>-193747</v>
      </c>
      <c r="S1546">
        <v>-225241</v>
      </c>
      <c r="T1546">
        <v>-229510</v>
      </c>
      <c r="U1546">
        <v>-210235</v>
      </c>
      <c r="V1546">
        <v>-239479</v>
      </c>
      <c r="W1546">
        <v>-197142</v>
      </c>
      <c r="X1546">
        <v>-192250</v>
      </c>
      <c r="Y1546">
        <v>-2605954</v>
      </c>
      <c r="Z1546">
        <f t="shared" si="52"/>
        <v>-787994.38766778598</v>
      </c>
      <c r="AA1546">
        <f t="shared" si="53"/>
        <v>-1166471.1123322141</v>
      </c>
    </row>
    <row r="1547" spans="1:27" x14ac:dyDescent="0.35">
      <c r="A1547" t="s">
        <v>427</v>
      </c>
      <c r="C1547">
        <v>512100</v>
      </c>
      <c r="D1547" t="s">
        <v>428</v>
      </c>
      <c r="E1547" t="s">
        <v>7</v>
      </c>
      <c r="F1547" t="s">
        <v>105</v>
      </c>
      <c r="G1547">
        <v>2026</v>
      </c>
      <c r="H1547" t="s">
        <v>365</v>
      </c>
      <c r="I1547" t="s">
        <v>377</v>
      </c>
      <c r="J1547" t="s">
        <v>377</v>
      </c>
      <c r="K1547" t="s">
        <v>378</v>
      </c>
      <c r="L1547" t="s">
        <v>25</v>
      </c>
      <c r="M1547">
        <v>-233163</v>
      </c>
      <c r="N1547">
        <v>-132886</v>
      </c>
      <c r="O1547">
        <v>-132766</v>
      </c>
      <c r="P1547">
        <v>-1043530</v>
      </c>
      <c r="Q1547">
        <v>-214443</v>
      </c>
      <c r="R1547">
        <v>-202408</v>
      </c>
      <c r="S1547">
        <v>-221630</v>
      </c>
      <c r="T1547">
        <v>-227321</v>
      </c>
      <c r="U1547">
        <v>27186</v>
      </c>
      <c r="V1547">
        <v>9491</v>
      </c>
      <c r="W1547">
        <v>-181686</v>
      </c>
      <c r="X1547">
        <v>-198645</v>
      </c>
      <c r="Y1547">
        <v>-2751802</v>
      </c>
      <c r="Z1547">
        <f t="shared" si="52"/>
        <v>0</v>
      </c>
      <c r="AA1547">
        <f t="shared" si="53"/>
        <v>-2063851.5</v>
      </c>
    </row>
    <row r="1548" spans="1:27" x14ac:dyDescent="0.35">
      <c r="A1548" t="s">
        <v>427</v>
      </c>
      <c r="C1548">
        <v>511100</v>
      </c>
      <c r="D1548" t="s">
        <v>434</v>
      </c>
      <c r="E1548" t="s">
        <v>7</v>
      </c>
      <c r="F1548" t="s">
        <v>366</v>
      </c>
      <c r="G1548">
        <v>2025</v>
      </c>
      <c r="H1548" t="s">
        <v>22</v>
      </c>
      <c r="I1548" t="s">
        <v>373</v>
      </c>
      <c r="J1548" t="s">
        <v>374</v>
      </c>
      <c r="K1548" t="s">
        <v>375</v>
      </c>
      <c r="L1548" t="s">
        <v>25</v>
      </c>
      <c r="M1548">
        <v>-232556</v>
      </c>
      <c r="N1548">
        <v>-132522</v>
      </c>
      <c r="O1548">
        <v>-149533</v>
      </c>
      <c r="P1548">
        <v>-157636</v>
      </c>
      <c r="Q1548">
        <v>-132620</v>
      </c>
      <c r="R1548">
        <v>-137811</v>
      </c>
      <c r="S1548">
        <v>-132768</v>
      </c>
      <c r="T1548">
        <v>-232785</v>
      </c>
      <c r="U1548">
        <v>-232847</v>
      </c>
      <c r="V1548">
        <v>-147577</v>
      </c>
      <c r="W1548">
        <v>-132867</v>
      </c>
      <c r="X1548">
        <v>-241417</v>
      </c>
      <c r="Y1548">
        <v>-2062940</v>
      </c>
      <c r="Z1548">
        <f t="shared" si="52"/>
        <v>-623796.56052845996</v>
      </c>
      <c r="AA1548">
        <f t="shared" si="53"/>
        <v>-923408.43947154004</v>
      </c>
    </row>
    <row r="1549" spans="1:27" x14ac:dyDescent="0.35">
      <c r="A1549" t="s">
        <v>427</v>
      </c>
      <c r="C1549">
        <v>512100</v>
      </c>
      <c r="D1549" t="s">
        <v>428</v>
      </c>
      <c r="E1549" t="s">
        <v>7</v>
      </c>
      <c r="F1549" t="s">
        <v>105</v>
      </c>
      <c r="G1549">
        <v>2028</v>
      </c>
      <c r="H1549" t="s">
        <v>22</v>
      </c>
      <c r="I1549" t="s">
        <v>377</v>
      </c>
      <c r="J1549" t="s">
        <v>377</v>
      </c>
      <c r="K1549" t="s">
        <v>378</v>
      </c>
      <c r="L1549" t="s">
        <v>25</v>
      </c>
      <c r="M1549">
        <v>-231870</v>
      </c>
      <c r="N1549">
        <v>-204664</v>
      </c>
      <c r="O1549">
        <v>-212905</v>
      </c>
      <c r="P1549">
        <v>-4029289</v>
      </c>
      <c r="Q1549">
        <v>-318807</v>
      </c>
      <c r="R1549">
        <v>-127568</v>
      </c>
      <c r="S1549">
        <v>-435189</v>
      </c>
      <c r="T1549">
        <v>-253811</v>
      </c>
      <c r="U1549">
        <v>-306804</v>
      </c>
      <c r="V1549">
        <v>-399114</v>
      </c>
      <c r="W1549">
        <v>-302373</v>
      </c>
      <c r="X1549">
        <v>-294173</v>
      </c>
      <c r="Y1549">
        <v>-7116570</v>
      </c>
      <c r="Z1549">
        <f t="shared" si="52"/>
        <v>0</v>
      </c>
      <c r="AA1549">
        <f t="shared" si="53"/>
        <v>-5337427.5</v>
      </c>
    </row>
    <row r="1550" spans="1:27" x14ac:dyDescent="0.35">
      <c r="A1550" t="s">
        <v>427</v>
      </c>
      <c r="C1550">
        <v>500100</v>
      </c>
      <c r="D1550" t="s">
        <v>431</v>
      </c>
      <c r="E1550" t="s">
        <v>7</v>
      </c>
      <c r="F1550" t="s">
        <v>366</v>
      </c>
      <c r="G1550">
        <v>2021</v>
      </c>
      <c r="H1550" t="s">
        <v>365</v>
      </c>
      <c r="I1550" t="s">
        <v>373</v>
      </c>
      <c r="J1550" t="s">
        <v>374</v>
      </c>
      <c r="K1550" t="s">
        <v>375</v>
      </c>
      <c r="L1550" t="s">
        <v>25</v>
      </c>
      <c r="M1550">
        <v>-231716</v>
      </c>
      <c r="N1550">
        <v>-231916</v>
      </c>
      <c r="O1550">
        <v>-253380</v>
      </c>
      <c r="P1550">
        <v>-236248</v>
      </c>
      <c r="Q1550">
        <v>-222392</v>
      </c>
      <c r="R1550">
        <v>-231732</v>
      </c>
      <c r="S1550">
        <v>-226021</v>
      </c>
      <c r="T1550">
        <v>-247844</v>
      </c>
      <c r="U1550">
        <v>-238486</v>
      </c>
      <c r="V1550">
        <v>-235335</v>
      </c>
      <c r="W1550">
        <v>-221334</v>
      </c>
      <c r="X1550">
        <v>-210258</v>
      </c>
      <c r="Y1550">
        <v>-2786663</v>
      </c>
      <c r="Z1550">
        <f t="shared" si="52"/>
        <v>-842637.59234486695</v>
      </c>
      <c r="AA1550">
        <f t="shared" si="53"/>
        <v>-1247359.6576551329</v>
      </c>
    </row>
    <row r="1551" spans="1:27" x14ac:dyDescent="0.35">
      <c r="A1551" t="s">
        <v>427</v>
      </c>
      <c r="C1551">
        <v>500100</v>
      </c>
      <c r="D1551" t="s">
        <v>431</v>
      </c>
      <c r="E1551" t="s">
        <v>7</v>
      </c>
      <c r="F1551" t="s">
        <v>366</v>
      </c>
      <c r="G1551">
        <v>2022</v>
      </c>
      <c r="H1551" t="s">
        <v>365</v>
      </c>
      <c r="I1551" t="s">
        <v>373</v>
      </c>
      <c r="J1551" t="s">
        <v>374</v>
      </c>
      <c r="K1551" t="s">
        <v>375</v>
      </c>
      <c r="L1551" t="s">
        <v>25</v>
      </c>
      <c r="M1551">
        <v>-231640</v>
      </c>
      <c r="N1551">
        <v>-231882</v>
      </c>
      <c r="O1551">
        <v>-253304</v>
      </c>
      <c r="P1551">
        <v>-226356</v>
      </c>
      <c r="Q1551">
        <v>-232091</v>
      </c>
      <c r="R1551">
        <v>-231629</v>
      </c>
      <c r="S1551">
        <v>-216098</v>
      </c>
      <c r="T1551">
        <v>-260862</v>
      </c>
      <c r="U1551">
        <v>-241671</v>
      </c>
      <c r="V1551">
        <v>-235274</v>
      </c>
      <c r="W1551">
        <v>-224463</v>
      </c>
      <c r="X1551">
        <v>-200245</v>
      </c>
      <c r="Y1551">
        <v>-2785516</v>
      </c>
      <c r="Z1551">
        <f t="shared" si="52"/>
        <v>-842290.75983644393</v>
      </c>
      <c r="AA1551">
        <f t="shared" si="53"/>
        <v>-1246846.2401635561</v>
      </c>
    </row>
    <row r="1552" spans="1:27" x14ac:dyDescent="0.35">
      <c r="A1552" t="s">
        <v>427</v>
      </c>
      <c r="C1552">
        <v>511100</v>
      </c>
      <c r="D1552" t="s">
        <v>434</v>
      </c>
      <c r="E1552" t="s">
        <v>7</v>
      </c>
      <c r="F1552" t="s">
        <v>366</v>
      </c>
      <c r="G1552">
        <v>2024</v>
      </c>
      <c r="H1552" t="s">
        <v>22</v>
      </c>
      <c r="I1552" t="s">
        <v>373</v>
      </c>
      <c r="J1552" t="s">
        <v>374</v>
      </c>
      <c r="K1552" t="s">
        <v>375</v>
      </c>
      <c r="L1552" t="s">
        <v>25</v>
      </c>
      <c r="M1552">
        <v>-227783</v>
      </c>
      <c r="N1552">
        <v>-127748</v>
      </c>
      <c r="O1552">
        <v>-144760</v>
      </c>
      <c r="P1552">
        <v>-152863</v>
      </c>
      <c r="Q1552">
        <v>-127847</v>
      </c>
      <c r="R1552">
        <v>-133037</v>
      </c>
      <c r="S1552">
        <v>-127994</v>
      </c>
      <c r="T1552">
        <v>-128011</v>
      </c>
      <c r="U1552">
        <v>-228074</v>
      </c>
      <c r="V1552">
        <v>-142803</v>
      </c>
      <c r="W1552">
        <v>-128093</v>
      </c>
      <c r="X1552">
        <v>-236644</v>
      </c>
      <c r="Y1552">
        <v>-1905656</v>
      </c>
      <c r="Z1552">
        <f t="shared" si="52"/>
        <v>-576236.66143970401</v>
      </c>
      <c r="AA1552">
        <f t="shared" si="53"/>
        <v>-853005.33856029599</v>
      </c>
    </row>
    <row r="1553" spans="1:27" x14ac:dyDescent="0.35">
      <c r="A1553" t="s">
        <v>427</v>
      </c>
      <c r="C1553">
        <v>512100</v>
      </c>
      <c r="D1553" t="s">
        <v>428</v>
      </c>
      <c r="E1553" t="s">
        <v>7</v>
      </c>
      <c r="F1553" t="s">
        <v>105</v>
      </c>
      <c r="G1553">
        <v>2025</v>
      </c>
      <c r="H1553" t="s">
        <v>365</v>
      </c>
      <c r="I1553" t="s">
        <v>377</v>
      </c>
      <c r="J1553" t="s">
        <v>377</v>
      </c>
      <c r="K1553" t="s">
        <v>378</v>
      </c>
      <c r="L1553" t="s">
        <v>25</v>
      </c>
      <c r="M1553">
        <v>-226371</v>
      </c>
      <c r="N1553">
        <v>-252541</v>
      </c>
      <c r="O1553">
        <v>-252424</v>
      </c>
      <c r="P1553">
        <v>-211177</v>
      </c>
      <c r="Q1553">
        <v>-208197</v>
      </c>
      <c r="R1553">
        <v>-196513</v>
      </c>
      <c r="S1553">
        <v>-215175</v>
      </c>
      <c r="T1553">
        <v>-220700</v>
      </c>
      <c r="U1553">
        <v>26394</v>
      </c>
      <c r="V1553">
        <v>9214</v>
      </c>
      <c r="W1553">
        <v>-176394</v>
      </c>
      <c r="X1553">
        <v>-192859</v>
      </c>
      <c r="Y1553">
        <v>-2116743</v>
      </c>
      <c r="Z1553">
        <f t="shared" si="52"/>
        <v>0</v>
      </c>
      <c r="AA1553">
        <f t="shared" si="53"/>
        <v>-1587557.25</v>
      </c>
    </row>
    <row r="1554" spans="1:27" x14ac:dyDescent="0.35">
      <c r="A1554" t="s">
        <v>427</v>
      </c>
      <c r="C1554">
        <v>512100</v>
      </c>
      <c r="D1554" t="s">
        <v>428</v>
      </c>
      <c r="E1554" t="s">
        <v>7</v>
      </c>
      <c r="F1554" t="s">
        <v>105</v>
      </c>
      <c r="G1554">
        <v>2027</v>
      </c>
      <c r="H1554" t="s">
        <v>22</v>
      </c>
      <c r="I1554" t="s">
        <v>377</v>
      </c>
      <c r="J1554" t="s">
        <v>377</v>
      </c>
      <c r="K1554" t="s">
        <v>378</v>
      </c>
      <c r="L1554" t="s">
        <v>25</v>
      </c>
      <c r="M1554">
        <v>-225533</v>
      </c>
      <c r="N1554">
        <v>-199139</v>
      </c>
      <c r="O1554">
        <v>-207288</v>
      </c>
      <c r="P1554">
        <v>-1843612</v>
      </c>
      <c r="Q1554">
        <v>-310190</v>
      </c>
      <c r="R1554">
        <v>-124439</v>
      </c>
      <c r="S1554">
        <v>-423188</v>
      </c>
      <c r="T1554">
        <v>-246964</v>
      </c>
      <c r="U1554">
        <v>-298916</v>
      </c>
      <c r="V1554">
        <v>-389464</v>
      </c>
      <c r="W1554">
        <v>-294122</v>
      </c>
      <c r="X1554">
        <v>-286474</v>
      </c>
      <c r="Y1554">
        <v>-4849328</v>
      </c>
      <c r="Z1554">
        <f t="shared" si="52"/>
        <v>0</v>
      </c>
      <c r="AA1554">
        <f t="shared" si="53"/>
        <v>-3636996</v>
      </c>
    </row>
    <row r="1555" spans="1:27" x14ac:dyDescent="0.35">
      <c r="A1555" t="s">
        <v>427</v>
      </c>
      <c r="C1555">
        <v>512100</v>
      </c>
      <c r="D1555" t="s">
        <v>428</v>
      </c>
      <c r="E1555" t="s">
        <v>7</v>
      </c>
      <c r="F1555" t="s">
        <v>105</v>
      </c>
      <c r="G1555">
        <v>2024</v>
      </c>
      <c r="H1555" t="s">
        <v>365</v>
      </c>
      <c r="I1555" t="s">
        <v>377</v>
      </c>
      <c r="J1555" t="s">
        <v>377</v>
      </c>
      <c r="K1555" t="s">
        <v>378</v>
      </c>
      <c r="L1555" t="s">
        <v>25</v>
      </c>
      <c r="M1555">
        <v>-220864</v>
      </c>
      <c r="N1555">
        <v>-209005</v>
      </c>
      <c r="O1555">
        <v>-197815</v>
      </c>
      <c r="P1555">
        <v>-363369</v>
      </c>
      <c r="Q1555">
        <v>-214709</v>
      </c>
      <c r="R1555">
        <v>-181065</v>
      </c>
      <c r="S1555">
        <v>-210567</v>
      </c>
      <c r="T1555">
        <v>-215617</v>
      </c>
      <c r="U1555">
        <v>-196907</v>
      </c>
      <c r="V1555">
        <v>-224918</v>
      </c>
      <c r="W1555">
        <v>-183729</v>
      </c>
      <c r="X1555">
        <v>-178132</v>
      </c>
      <c r="Y1555">
        <v>-2596696</v>
      </c>
      <c r="Z1555">
        <f t="shared" si="52"/>
        <v>0</v>
      </c>
      <c r="AA1555">
        <f t="shared" si="53"/>
        <v>-1947522</v>
      </c>
    </row>
    <row r="1556" spans="1:27" x14ac:dyDescent="0.35">
      <c r="A1556" t="s">
        <v>427</v>
      </c>
      <c r="C1556">
        <v>512100</v>
      </c>
      <c r="D1556" t="s">
        <v>428</v>
      </c>
      <c r="E1556" t="s">
        <v>7</v>
      </c>
      <c r="F1556" t="s">
        <v>105</v>
      </c>
      <c r="G1556">
        <v>2026</v>
      </c>
      <c r="H1556" t="s">
        <v>22</v>
      </c>
      <c r="I1556" t="s">
        <v>377</v>
      </c>
      <c r="J1556" t="s">
        <v>377</v>
      </c>
      <c r="K1556" t="s">
        <v>378</v>
      </c>
      <c r="L1556" t="s">
        <v>25</v>
      </c>
      <c r="M1556">
        <v>-219367</v>
      </c>
      <c r="N1556">
        <v>-193761</v>
      </c>
      <c r="O1556">
        <v>-201819</v>
      </c>
      <c r="P1556">
        <v>-5237887</v>
      </c>
      <c r="Q1556">
        <v>-301805</v>
      </c>
      <c r="R1556">
        <v>-121388</v>
      </c>
      <c r="S1556">
        <v>-411513</v>
      </c>
      <c r="T1556">
        <v>-240301</v>
      </c>
      <c r="U1556">
        <v>-291232</v>
      </c>
      <c r="V1556">
        <v>-380051</v>
      </c>
      <c r="W1556">
        <v>-286094</v>
      </c>
      <c r="X1556">
        <v>-278976</v>
      </c>
      <c r="Y1556">
        <v>-8164193</v>
      </c>
      <c r="Z1556">
        <f t="shared" si="52"/>
        <v>0</v>
      </c>
      <c r="AA1556">
        <f t="shared" si="53"/>
        <v>-6123144.75</v>
      </c>
    </row>
    <row r="1557" spans="1:27" x14ac:dyDescent="0.35">
      <c r="A1557" t="s">
        <v>427</v>
      </c>
      <c r="C1557">
        <v>505100</v>
      </c>
      <c r="D1557" t="s">
        <v>433</v>
      </c>
      <c r="E1557" t="s">
        <v>7</v>
      </c>
      <c r="F1557" t="s">
        <v>366</v>
      </c>
      <c r="G1557">
        <v>2023</v>
      </c>
      <c r="H1557" t="s">
        <v>365</v>
      </c>
      <c r="I1557" t="s">
        <v>373</v>
      </c>
      <c r="J1557" t="s">
        <v>374</v>
      </c>
      <c r="K1557" t="s">
        <v>375</v>
      </c>
      <c r="L1557" t="s">
        <v>25</v>
      </c>
      <c r="M1557">
        <v>-218533</v>
      </c>
      <c r="N1557">
        <v>-205820</v>
      </c>
      <c r="O1557">
        <v>-226467</v>
      </c>
      <c r="P1557">
        <v>-192605</v>
      </c>
      <c r="Q1557">
        <v>-221388</v>
      </c>
      <c r="R1557">
        <v>-212767</v>
      </c>
      <c r="S1557">
        <v>-197551</v>
      </c>
      <c r="T1557">
        <v>-232992</v>
      </c>
      <c r="U1557">
        <v>-202912</v>
      </c>
      <c r="V1557">
        <v>-222669</v>
      </c>
      <c r="W1557">
        <v>-204515</v>
      </c>
      <c r="X1557">
        <v>-177243</v>
      </c>
      <c r="Y1557">
        <v>-2515461</v>
      </c>
      <c r="Z1557">
        <f t="shared" si="52"/>
        <v>-760630.90537944902</v>
      </c>
      <c r="AA1557">
        <f t="shared" si="53"/>
        <v>-1125964.844620551</v>
      </c>
    </row>
    <row r="1558" spans="1:27" x14ac:dyDescent="0.35">
      <c r="A1558" t="s">
        <v>427</v>
      </c>
      <c r="C1558">
        <v>506100</v>
      </c>
      <c r="D1558" t="s">
        <v>432</v>
      </c>
      <c r="E1558" t="s">
        <v>7</v>
      </c>
      <c r="F1558" t="s">
        <v>366</v>
      </c>
      <c r="G1558">
        <v>2023</v>
      </c>
      <c r="H1558" t="s">
        <v>22</v>
      </c>
      <c r="I1558" t="s">
        <v>373</v>
      </c>
      <c r="J1558" t="s">
        <v>374</v>
      </c>
      <c r="K1558" t="s">
        <v>375</v>
      </c>
      <c r="L1558" t="s">
        <v>25</v>
      </c>
      <c r="M1558">
        <v>-216509</v>
      </c>
      <c r="N1558">
        <v>-218409</v>
      </c>
      <c r="O1558">
        <v>-229009</v>
      </c>
      <c r="P1558">
        <v>-290009</v>
      </c>
      <c r="Q1558">
        <v>-229009</v>
      </c>
      <c r="R1558">
        <v>-228009</v>
      </c>
      <c r="S1558">
        <v>-223009</v>
      </c>
      <c r="T1558">
        <v>-219509</v>
      </c>
      <c r="U1558">
        <v>-231009</v>
      </c>
      <c r="V1558">
        <v>-231509</v>
      </c>
      <c r="W1558">
        <v>-237009</v>
      </c>
      <c r="X1558">
        <v>-255709</v>
      </c>
      <c r="Y1558">
        <v>-2808704</v>
      </c>
      <c r="Z1558">
        <f t="shared" si="52"/>
        <v>-849302.40081753593</v>
      </c>
      <c r="AA1558">
        <f t="shared" si="53"/>
        <v>-1257225.5991824639</v>
      </c>
    </row>
    <row r="1559" spans="1:27" x14ac:dyDescent="0.35">
      <c r="A1559" t="s">
        <v>427</v>
      </c>
      <c r="C1559">
        <v>506100</v>
      </c>
      <c r="D1559" t="s">
        <v>432</v>
      </c>
      <c r="E1559" t="s">
        <v>7</v>
      </c>
      <c r="F1559" t="s">
        <v>366</v>
      </c>
      <c r="G1559">
        <v>2022</v>
      </c>
      <c r="H1559" t="s">
        <v>22</v>
      </c>
      <c r="I1559" t="s">
        <v>373</v>
      </c>
      <c r="J1559" t="s">
        <v>374</v>
      </c>
      <c r="K1559" t="s">
        <v>375</v>
      </c>
      <c r="L1559" t="s">
        <v>25</v>
      </c>
      <c r="M1559">
        <v>-213518</v>
      </c>
      <c r="N1559">
        <v>-215418</v>
      </c>
      <c r="O1559">
        <v>-226018</v>
      </c>
      <c r="P1559">
        <v>-287018</v>
      </c>
      <c r="Q1559">
        <v>-226018</v>
      </c>
      <c r="R1559">
        <v>-225018</v>
      </c>
      <c r="S1559">
        <v>-220018</v>
      </c>
      <c r="T1559">
        <v>-216518</v>
      </c>
      <c r="U1559">
        <v>-228018</v>
      </c>
      <c r="V1559">
        <v>-228518</v>
      </c>
      <c r="W1559">
        <v>-234018</v>
      </c>
      <c r="X1559">
        <v>-252718</v>
      </c>
      <c r="Y1559">
        <v>-2772817</v>
      </c>
      <c r="Z1559">
        <f t="shared" si="52"/>
        <v>-838450.80689445301</v>
      </c>
      <c r="AA1559">
        <f t="shared" si="53"/>
        <v>-1241161.943105547</v>
      </c>
    </row>
    <row r="1560" spans="1:27" x14ac:dyDescent="0.35">
      <c r="A1560" t="s">
        <v>427</v>
      </c>
      <c r="C1560">
        <v>512100</v>
      </c>
      <c r="D1560" t="s">
        <v>428</v>
      </c>
      <c r="E1560" t="s">
        <v>7</v>
      </c>
      <c r="F1560" t="s">
        <v>105</v>
      </c>
      <c r="G1560">
        <v>2025</v>
      </c>
      <c r="H1560" t="s">
        <v>22</v>
      </c>
      <c r="I1560" t="s">
        <v>377</v>
      </c>
      <c r="J1560" t="s">
        <v>377</v>
      </c>
      <c r="K1560" t="s">
        <v>378</v>
      </c>
      <c r="L1560" t="s">
        <v>25</v>
      </c>
      <c r="M1560">
        <v>-213373</v>
      </c>
      <c r="N1560">
        <v>-918803</v>
      </c>
      <c r="O1560">
        <v>-926768</v>
      </c>
      <c r="P1560">
        <v>-304893</v>
      </c>
      <c r="Q1560">
        <v>-293651</v>
      </c>
      <c r="R1560">
        <v>-118414</v>
      </c>
      <c r="S1560">
        <v>-400166</v>
      </c>
      <c r="T1560">
        <v>-233822</v>
      </c>
      <c r="U1560">
        <v>-283752</v>
      </c>
      <c r="V1560">
        <v>-370873</v>
      </c>
      <c r="W1560">
        <v>-278289</v>
      </c>
      <c r="X1560">
        <v>-271680</v>
      </c>
      <c r="Y1560">
        <v>-4614482</v>
      </c>
      <c r="Z1560">
        <f t="shared" si="52"/>
        <v>0</v>
      </c>
      <c r="AA1560">
        <f t="shared" si="53"/>
        <v>-3460861.5</v>
      </c>
    </row>
    <row r="1561" spans="1:27" x14ac:dyDescent="0.35">
      <c r="A1561" t="s">
        <v>427</v>
      </c>
      <c r="C1561">
        <v>501090</v>
      </c>
      <c r="D1561" t="s">
        <v>435</v>
      </c>
      <c r="E1561" t="s">
        <v>7</v>
      </c>
      <c r="F1561" t="s">
        <v>366</v>
      </c>
      <c r="G1561">
        <v>2030</v>
      </c>
      <c r="H1561" t="s">
        <v>22</v>
      </c>
      <c r="I1561" t="s">
        <v>373</v>
      </c>
      <c r="J1561" t="s">
        <v>374</v>
      </c>
      <c r="K1561" t="s">
        <v>375</v>
      </c>
      <c r="L1561" t="s">
        <v>25</v>
      </c>
      <c r="M1561">
        <v>-212352</v>
      </c>
      <c r="N1561">
        <v>-239955</v>
      </c>
      <c r="O1561">
        <v>-239955</v>
      </c>
      <c r="P1561">
        <v>-212352</v>
      </c>
      <c r="Q1561">
        <v>-212352</v>
      </c>
      <c r="R1561">
        <v>-212352</v>
      </c>
      <c r="S1561">
        <v>-212352</v>
      </c>
      <c r="T1561">
        <v>-212352</v>
      </c>
      <c r="U1561">
        <v>-212352</v>
      </c>
      <c r="V1561">
        <v>-212352</v>
      </c>
      <c r="W1561">
        <v>-212352</v>
      </c>
      <c r="X1561">
        <v>-212352</v>
      </c>
      <c r="Y1561">
        <v>-2603429</v>
      </c>
      <c r="Z1561">
        <f t="shared" si="52"/>
        <v>-787230.87233756098</v>
      </c>
      <c r="AA1561">
        <f t="shared" si="53"/>
        <v>-1165340.8776624391</v>
      </c>
    </row>
    <row r="1562" spans="1:27" x14ac:dyDescent="0.35">
      <c r="A1562" t="s">
        <v>427</v>
      </c>
      <c r="C1562">
        <v>512100</v>
      </c>
      <c r="D1562" t="s">
        <v>428</v>
      </c>
      <c r="E1562" t="s">
        <v>7</v>
      </c>
      <c r="F1562" t="s">
        <v>105</v>
      </c>
      <c r="G1562">
        <v>2024</v>
      </c>
      <c r="H1562" t="s">
        <v>22</v>
      </c>
      <c r="I1562" t="s">
        <v>377</v>
      </c>
      <c r="J1562" t="s">
        <v>377</v>
      </c>
      <c r="K1562" t="s">
        <v>378</v>
      </c>
      <c r="L1562" t="s">
        <v>25</v>
      </c>
      <c r="M1562">
        <v>-211837</v>
      </c>
      <c r="N1562">
        <v>-186997</v>
      </c>
      <c r="O1562">
        <v>-584594</v>
      </c>
      <c r="P1562">
        <v>-4874602</v>
      </c>
      <c r="Q1562">
        <v>-292115</v>
      </c>
      <c r="R1562">
        <v>-106726</v>
      </c>
      <c r="S1562">
        <v>-357534</v>
      </c>
      <c r="T1562">
        <v>-220199</v>
      </c>
      <c r="U1562">
        <v>-270129</v>
      </c>
      <c r="V1562">
        <v>-357251</v>
      </c>
      <c r="W1562">
        <v>-192143</v>
      </c>
      <c r="X1562">
        <v>-258057</v>
      </c>
      <c r="Y1562">
        <v>-7912185</v>
      </c>
      <c r="Z1562">
        <f t="shared" si="52"/>
        <v>0</v>
      </c>
      <c r="AA1562">
        <f t="shared" si="53"/>
        <v>-5934138.75</v>
      </c>
    </row>
    <row r="1563" spans="1:27" x14ac:dyDescent="0.35">
      <c r="A1563" t="s">
        <v>427</v>
      </c>
      <c r="C1563">
        <v>501090</v>
      </c>
      <c r="D1563" t="s">
        <v>435</v>
      </c>
      <c r="E1563" t="s">
        <v>7</v>
      </c>
      <c r="F1563" t="s">
        <v>366</v>
      </c>
      <c r="G1563">
        <v>2029</v>
      </c>
      <c r="H1563" t="s">
        <v>22</v>
      </c>
      <c r="I1563" t="s">
        <v>373</v>
      </c>
      <c r="J1563" t="s">
        <v>374</v>
      </c>
      <c r="K1563" t="s">
        <v>375</v>
      </c>
      <c r="L1563" t="s">
        <v>25</v>
      </c>
      <c r="M1563">
        <v>-206423</v>
      </c>
      <c r="N1563">
        <v>-233483</v>
      </c>
      <c r="O1563">
        <v>-233483</v>
      </c>
      <c r="P1563">
        <v>-206423</v>
      </c>
      <c r="Q1563">
        <v>-206423</v>
      </c>
      <c r="R1563">
        <v>-206423</v>
      </c>
      <c r="S1563">
        <v>-206423</v>
      </c>
      <c r="T1563">
        <v>-206423</v>
      </c>
      <c r="U1563">
        <v>-206423</v>
      </c>
      <c r="V1563">
        <v>-206423</v>
      </c>
      <c r="W1563">
        <v>-206423</v>
      </c>
      <c r="X1563">
        <v>-206423</v>
      </c>
      <c r="Y1563">
        <v>-2531197</v>
      </c>
      <c r="Z1563">
        <f t="shared" si="52"/>
        <v>-765389.19339387293</v>
      </c>
      <c r="AA1563">
        <f t="shared" si="53"/>
        <v>-1133008.5566061269</v>
      </c>
    </row>
    <row r="1564" spans="1:27" x14ac:dyDescent="0.35">
      <c r="A1564" t="s">
        <v>427</v>
      </c>
      <c r="C1564">
        <v>506100</v>
      </c>
      <c r="D1564" t="s">
        <v>432</v>
      </c>
      <c r="E1564" t="s">
        <v>7</v>
      </c>
      <c r="F1564" t="s">
        <v>366</v>
      </c>
      <c r="G1564">
        <v>2021</v>
      </c>
      <c r="H1564" t="s">
        <v>22</v>
      </c>
      <c r="I1564" t="s">
        <v>373</v>
      </c>
      <c r="J1564" t="s">
        <v>374</v>
      </c>
      <c r="K1564" t="s">
        <v>375</v>
      </c>
      <c r="L1564" t="s">
        <v>25</v>
      </c>
      <c r="M1564">
        <v>-205121</v>
      </c>
      <c r="N1564">
        <v>-207021</v>
      </c>
      <c r="O1564">
        <v>-217621</v>
      </c>
      <c r="P1564">
        <v>-278621</v>
      </c>
      <c r="Q1564">
        <v>-217621</v>
      </c>
      <c r="R1564">
        <v>-216621</v>
      </c>
      <c r="S1564">
        <v>-212842</v>
      </c>
      <c r="T1564">
        <v>-209342</v>
      </c>
      <c r="U1564">
        <v>-220842</v>
      </c>
      <c r="V1564">
        <v>-221342</v>
      </c>
      <c r="W1564">
        <v>-226842</v>
      </c>
      <c r="X1564">
        <v>-245542</v>
      </c>
      <c r="Y1564">
        <v>-2679378</v>
      </c>
      <c r="Z1564">
        <f t="shared" si="52"/>
        <v>-810196.50632380194</v>
      </c>
      <c r="AA1564">
        <f t="shared" si="53"/>
        <v>-1199336.9936761979</v>
      </c>
    </row>
    <row r="1565" spans="1:27" x14ac:dyDescent="0.35">
      <c r="A1565" t="s">
        <v>427</v>
      </c>
      <c r="C1565">
        <v>512100</v>
      </c>
      <c r="D1565" t="s">
        <v>428</v>
      </c>
      <c r="E1565" t="s">
        <v>7</v>
      </c>
      <c r="F1565" t="s">
        <v>105</v>
      </c>
      <c r="G1565">
        <v>2023</v>
      </c>
      <c r="H1565" t="s">
        <v>365</v>
      </c>
      <c r="I1565" t="s">
        <v>377</v>
      </c>
      <c r="J1565" t="s">
        <v>377</v>
      </c>
      <c r="K1565" t="s">
        <v>378</v>
      </c>
      <c r="L1565" t="s">
        <v>25</v>
      </c>
      <c r="M1565">
        <v>-204845</v>
      </c>
      <c r="N1565">
        <v>-193491</v>
      </c>
      <c r="O1565">
        <v>-262065</v>
      </c>
      <c r="P1565">
        <v>-229935</v>
      </c>
      <c r="Q1565">
        <v>-207136</v>
      </c>
      <c r="R1565">
        <v>-198966</v>
      </c>
      <c r="S1565">
        <v>-184380</v>
      </c>
      <c r="T1565">
        <v>-218828</v>
      </c>
      <c r="U1565">
        <v>-189942</v>
      </c>
      <c r="V1565">
        <v>16833</v>
      </c>
      <c r="W1565">
        <v>-190654</v>
      </c>
      <c r="X1565">
        <v>-163945</v>
      </c>
      <c r="Y1565">
        <v>-2227353</v>
      </c>
      <c r="Z1565">
        <f t="shared" si="52"/>
        <v>0</v>
      </c>
      <c r="AA1565">
        <f t="shared" si="53"/>
        <v>-1670514.75</v>
      </c>
    </row>
    <row r="1566" spans="1:27" x14ac:dyDescent="0.35">
      <c r="A1566" t="s">
        <v>427</v>
      </c>
      <c r="C1566">
        <v>511100</v>
      </c>
      <c r="D1566" t="s">
        <v>434</v>
      </c>
      <c r="E1566" t="s">
        <v>7</v>
      </c>
      <c r="F1566" t="s">
        <v>366</v>
      </c>
      <c r="G1566">
        <v>2023</v>
      </c>
      <c r="H1566" t="s">
        <v>22</v>
      </c>
      <c r="I1566" t="s">
        <v>373</v>
      </c>
      <c r="J1566" t="s">
        <v>374</v>
      </c>
      <c r="K1566" t="s">
        <v>375</v>
      </c>
      <c r="L1566" t="s">
        <v>25</v>
      </c>
      <c r="M1566">
        <v>-202780</v>
      </c>
      <c r="N1566">
        <v>-202693</v>
      </c>
      <c r="O1566">
        <v>-207704</v>
      </c>
      <c r="P1566">
        <v>-197860</v>
      </c>
      <c r="Q1566">
        <v>-172844</v>
      </c>
      <c r="R1566">
        <v>-178088</v>
      </c>
      <c r="S1566">
        <v>-203045</v>
      </c>
      <c r="T1566">
        <v>-173062</v>
      </c>
      <c r="U1566">
        <v>-173071</v>
      </c>
      <c r="V1566">
        <v>-277801</v>
      </c>
      <c r="W1566">
        <v>-163091</v>
      </c>
      <c r="X1566">
        <v>-262725</v>
      </c>
      <c r="Y1566">
        <v>-2414765</v>
      </c>
      <c r="Z1566">
        <f t="shared" si="52"/>
        <v>-730182.21639238496</v>
      </c>
      <c r="AA1566">
        <f t="shared" si="53"/>
        <v>-1080891.5336076149</v>
      </c>
    </row>
    <row r="1567" spans="1:27" x14ac:dyDescent="0.35">
      <c r="A1567" t="s">
        <v>427</v>
      </c>
      <c r="C1567">
        <v>505100</v>
      </c>
      <c r="D1567" t="s">
        <v>433</v>
      </c>
      <c r="E1567" t="s">
        <v>7</v>
      </c>
      <c r="F1567" t="s">
        <v>366</v>
      </c>
      <c r="G1567">
        <v>2022</v>
      </c>
      <c r="H1567" t="s">
        <v>365</v>
      </c>
      <c r="I1567" t="s">
        <v>373</v>
      </c>
      <c r="J1567" t="s">
        <v>374</v>
      </c>
      <c r="K1567" t="s">
        <v>375</v>
      </c>
      <c r="L1567" t="s">
        <v>25</v>
      </c>
      <c r="M1567">
        <v>-201385</v>
      </c>
      <c r="N1567">
        <v>-200148</v>
      </c>
      <c r="O1567">
        <v>-220260</v>
      </c>
      <c r="P1567">
        <v>-198658</v>
      </c>
      <c r="Q1567">
        <v>-204594</v>
      </c>
      <c r="R1567">
        <v>-204627</v>
      </c>
      <c r="S1567">
        <v>-192792</v>
      </c>
      <c r="T1567">
        <v>-226864</v>
      </c>
      <c r="U1567">
        <v>-211452</v>
      </c>
      <c r="V1567">
        <v>-205854</v>
      </c>
      <c r="W1567">
        <v>-199259</v>
      </c>
      <c r="X1567">
        <v>-184643</v>
      </c>
      <c r="Y1567">
        <v>-2450535</v>
      </c>
      <c r="Z1567">
        <f t="shared" si="52"/>
        <v>-740998.43158531492</v>
      </c>
      <c r="AA1567">
        <f t="shared" si="53"/>
        <v>-1096902.8184146851</v>
      </c>
    </row>
    <row r="1568" spans="1:27" x14ac:dyDescent="0.35">
      <c r="A1568" t="s">
        <v>427</v>
      </c>
      <c r="C1568">
        <v>501090</v>
      </c>
      <c r="D1568" t="s">
        <v>435</v>
      </c>
      <c r="E1568" t="s">
        <v>7</v>
      </c>
      <c r="F1568" t="s">
        <v>366</v>
      </c>
      <c r="G1568">
        <v>2028</v>
      </c>
      <c r="H1568" t="s">
        <v>22</v>
      </c>
      <c r="I1568" t="s">
        <v>373</v>
      </c>
      <c r="J1568" t="s">
        <v>374</v>
      </c>
      <c r="K1568" t="s">
        <v>375</v>
      </c>
      <c r="L1568" t="s">
        <v>25</v>
      </c>
      <c r="M1568">
        <v>-200666</v>
      </c>
      <c r="N1568">
        <v>-227196</v>
      </c>
      <c r="O1568">
        <v>-227196</v>
      </c>
      <c r="P1568">
        <v>-200666</v>
      </c>
      <c r="Q1568">
        <v>-200666</v>
      </c>
      <c r="R1568">
        <v>-200666</v>
      </c>
      <c r="S1568">
        <v>-200666</v>
      </c>
      <c r="T1568">
        <v>-200666</v>
      </c>
      <c r="U1568">
        <v>-200666</v>
      </c>
      <c r="V1568">
        <v>-200666</v>
      </c>
      <c r="W1568">
        <v>-200666</v>
      </c>
      <c r="X1568">
        <v>-200666</v>
      </c>
      <c r="Y1568">
        <v>-2461051</v>
      </c>
      <c r="Z1568">
        <f t="shared" si="52"/>
        <v>-744178.28394675895</v>
      </c>
      <c r="AA1568">
        <f t="shared" si="53"/>
        <v>-1101609.9660532409</v>
      </c>
    </row>
    <row r="1569" spans="1:27" x14ac:dyDescent="0.35">
      <c r="A1569" t="s">
        <v>427</v>
      </c>
      <c r="C1569">
        <v>505100</v>
      </c>
      <c r="D1569" t="s">
        <v>433</v>
      </c>
      <c r="E1569" t="s">
        <v>7</v>
      </c>
      <c r="F1569" t="s">
        <v>366</v>
      </c>
      <c r="G1569">
        <v>2021</v>
      </c>
      <c r="H1569" t="s">
        <v>365</v>
      </c>
      <c r="I1569" t="s">
        <v>373</v>
      </c>
      <c r="J1569" t="s">
        <v>374</v>
      </c>
      <c r="K1569" t="s">
        <v>375</v>
      </c>
      <c r="L1569" t="s">
        <v>25</v>
      </c>
      <c r="M1569">
        <v>-196584</v>
      </c>
      <c r="N1569">
        <v>-195377</v>
      </c>
      <c r="O1569">
        <v>-215077</v>
      </c>
      <c r="P1569">
        <v>-202357</v>
      </c>
      <c r="Q1569">
        <v>-192130</v>
      </c>
      <c r="R1569">
        <v>-200361</v>
      </c>
      <c r="S1569">
        <v>-197131</v>
      </c>
      <c r="T1569">
        <v>-211002</v>
      </c>
      <c r="U1569">
        <v>-204040</v>
      </c>
      <c r="V1569">
        <v>-201440</v>
      </c>
      <c r="W1569">
        <v>-192317</v>
      </c>
      <c r="X1569">
        <v>-189810</v>
      </c>
      <c r="Y1569">
        <v>-2397626</v>
      </c>
      <c r="Z1569">
        <f t="shared" si="52"/>
        <v>-724999.68599843397</v>
      </c>
      <c r="AA1569">
        <f t="shared" si="53"/>
        <v>-1073219.814001566</v>
      </c>
    </row>
    <row r="1570" spans="1:27" x14ac:dyDescent="0.35">
      <c r="A1570" t="s">
        <v>427</v>
      </c>
      <c r="C1570">
        <v>501090</v>
      </c>
      <c r="D1570" t="s">
        <v>435</v>
      </c>
      <c r="E1570" t="s">
        <v>7</v>
      </c>
      <c r="F1570" t="s">
        <v>366</v>
      </c>
      <c r="G1570">
        <v>2027</v>
      </c>
      <c r="H1570" t="s">
        <v>22</v>
      </c>
      <c r="I1570" t="s">
        <v>373</v>
      </c>
      <c r="J1570" t="s">
        <v>374</v>
      </c>
      <c r="K1570" t="s">
        <v>375</v>
      </c>
      <c r="L1570" t="s">
        <v>25</v>
      </c>
      <c r="M1570">
        <v>-195078</v>
      </c>
      <c r="N1570">
        <v>-221088</v>
      </c>
      <c r="O1570">
        <v>-221088</v>
      </c>
      <c r="P1570">
        <v>-195078</v>
      </c>
      <c r="Q1570">
        <v>-195078</v>
      </c>
      <c r="R1570">
        <v>-195078</v>
      </c>
      <c r="S1570">
        <v>-195078</v>
      </c>
      <c r="T1570">
        <v>-195078</v>
      </c>
      <c r="U1570">
        <v>-195078</v>
      </c>
      <c r="V1570">
        <v>-195078</v>
      </c>
      <c r="W1570">
        <v>-195078</v>
      </c>
      <c r="X1570">
        <v>-195078</v>
      </c>
      <c r="Y1570">
        <v>-2392959</v>
      </c>
      <c r="Z1570">
        <f t="shared" si="52"/>
        <v>-723588.46776233101</v>
      </c>
      <c r="AA1570">
        <f t="shared" si="53"/>
        <v>-1071130.782237669</v>
      </c>
    </row>
    <row r="1571" spans="1:27" x14ac:dyDescent="0.35">
      <c r="A1571" t="s">
        <v>427</v>
      </c>
      <c r="C1571">
        <v>502100</v>
      </c>
      <c r="D1571" t="s">
        <v>429</v>
      </c>
      <c r="E1571" t="s">
        <v>7</v>
      </c>
      <c r="F1571" t="s">
        <v>105</v>
      </c>
      <c r="G1571">
        <v>2030</v>
      </c>
      <c r="H1571" t="s">
        <v>365</v>
      </c>
      <c r="I1571" t="s">
        <v>377</v>
      </c>
      <c r="J1571" t="s">
        <v>377</v>
      </c>
      <c r="K1571" t="s">
        <v>378</v>
      </c>
      <c r="L1571" t="s">
        <v>25</v>
      </c>
      <c r="M1571">
        <v>-193963</v>
      </c>
      <c r="N1571">
        <v>-173389</v>
      </c>
      <c r="O1571">
        <v>-173804</v>
      </c>
      <c r="P1571">
        <v>-181258</v>
      </c>
      <c r="Q1571">
        <v>-178887</v>
      </c>
      <c r="R1571">
        <v>-168972</v>
      </c>
      <c r="S1571">
        <v>-185090</v>
      </c>
      <c r="T1571">
        <v>-188981</v>
      </c>
      <c r="U1571">
        <v>-182728</v>
      </c>
      <c r="V1571">
        <v>-197149</v>
      </c>
      <c r="W1571">
        <v>-152176</v>
      </c>
      <c r="X1571">
        <v>-167161</v>
      </c>
      <c r="Y1571">
        <v>-2143558</v>
      </c>
      <c r="Z1571">
        <f t="shared" si="52"/>
        <v>0</v>
      </c>
      <c r="AA1571">
        <f t="shared" si="53"/>
        <v>-1607668.5</v>
      </c>
    </row>
    <row r="1572" spans="1:27" x14ac:dyDescent="0.35">
      <c r="A1572" t="s">
        <v>427</v>
      </c>
      <c r="C1572">
        <v>501090</v>
      </c>
      <c r="D1572" t="s">
        <v>435</v>
      </c>
      <c r="E1572" t="s">
        <v>7</v>
      </c>
      <c r="F1572" t="s">
        <v>366</v>
      </c>
      <c r="G1572">
        <v>2026</v>
      </c>
      <c r="H1572" t="s">
        <v>22</v>
      </c>
      <c r="I1572" t="s">
        <v>373</v>
      </c>
      <c r="J1572" t="s">
        <v>374</v>
      </c>
      <c r="K1572" t="s">
        <v>375</v>
      </c>
      <c r="L1572" t="s">
        <v>25</v>
      </c>
      <c r="M1572">
        <v>-189644</v>
      </c>
      <c r="N1572">
        <v>-215144</v>
      </c>
      <c r="O1572">
        <v>-215144</v>
      </c>
      <c r="P1572">
        <v>-189644</v>
      </c>
      <c r="Q1572">
        <v>-189644</v>
      </c>
      <c r="R1572">
        <v>-189644</v>
      </c>
      <c r="S1572">
        <v>-189644</v>
      </c>
      <c r="T1572">
        <v>-189644</v>
      </c>
      <c r="U1572">
        <v>-189644</v>
      </c>
      <c r="V1572">
        <v>-189644</v>
      </c>
      <c r="W1572">
        <v>-189644</v>
      </c>
      <c r="X1572">
        <v>-189644</v>
      </c>
      <c r="Y1572">
        <v>-2326727</v>
      </c>
      <c r="Z1572">
        <f t="shared" si="52"/>
        <v>-703561.08267264301</v>
      </c>
      <c r="AA1572">
        <f t="shared" si="53"/>
        <v>-1041484.167327357</v>
      </c>
    </row>
    <row r="1573" spans="1:27" x14ac:dyDescent="0.35">
      <c r="A1573" t="s">
        <v>427</v>
      </c>
      <c r="C1573">
        <v>512100</v>
      </c>
      <c r="D1573" t="s">
        <v>428</v>
      </c>
      <c r="E1573" t="s">
        <v>7</v>
      </c>
      <c r="F1573" t="s">
        <v>105</v>
      </c>
      <c r="G1573">
        <v>2022</v>
      </c>
      <c r="H1573" t="s">
        <v>365</v>
      </c>
      <c r="I1573" t="s">
        <v>377</v>
      </c>
      <c r="J1573" t="s">
        <v>377</v>
      </c>
      <c r="K1573" t="s">
        <v>378</v>
      </c>
      <c r="L1573" t="s">
        <v>25</v>
      </c>
      <c r="M1573">
        <v>-188737</v>
      </c>
      <c r="N1573">
        <v>-188196</v>
      </c>
      <c r="O1573">
        <v>-206500</v>
      </c>
      <c r="P1573">
        <v>-334142</v>
      </c>
      <c r="Q1573">
        <v>-191416</v>
      </c>
      <c r="R1573">
        <v>-191423</v>
      </c>
      <c r="S1573">
        <v>-180051</v>
      </c>
      <c r="T1573">
        <v>-213145</v>
      </c>
      <c r="U1573">
        <v>-198109</v>
      </c>
      <c r="V1573">
        <v>-193221</v>
      </c>
      <c r="W1573">
        <v>-185836</v>
      </c>
      <c r="X1573">
        <v>-171174</v>
      </c>
      <c r="Y1573">
        <v>-2441949</v>
      </c>
      <c r="Z1573">
        <f t="shared" si="52"/>
        <v>0</v>
      </c>
      <c r="AA1573">
        <f t="shared" si="53"/>
        <v>-1831461.75</v>
      </c>
    </row>
    <row r="1574" spans="1:27" x14ac:dyDescent="0.35">
      <c r="A1574" t="s">
        <v>427</v>
      </c>
      <c r="C1574">
        <v>502100</v>
      </c>
      <c r="D1574" t="s">
        <v>429</v>
      </c>
      <c r="E1574" t="s">
        <v>7</v>
      </c>
      <c r="F1574" t="s">
        <v>105</v>
      </c>
      <c r="G1574">
        <v>2029</v>
      </c>
      <c r="H1574" t="s">
        <v>365</v>
      </c>
      <c r="I1574" t="s">
        <v>377</v>
      </c>
      <c r="J1574" t="s">
        <v>377</v>
      </c>
      <c r="K1574" t="s">
        <v>378</v>
      </c>
      <c r="L1574" t="s">
        <v>25</v>
      </c>
      <c r="M1574">
        <v>-188308</v>
      </c>
      <c r="N1574">
        <v>-168334</v>
      </c>
      <c r="O1574">
        <v>-168737</v>
      </c>
      <c r="P1574">
        <v>-175974</v>
      </c>
      <c r="Q1574">
        <v>-173672</v>
      </c>
      <c r="R1574">
        <v>-164046</v>
      </c>
      <c r="S1574">
        <v>-179694</v>
      </c>
      <c r="T1574">
        <v>-183471</v>
      </c>
      <c r="U1574">
        <v>-177400</v>
      </c>
      <c r="V1574">
        <v>-191401</v>
      </c>
      <c r="W1574">
        <v>-147739</v>
      </c>
      <c r="X1574">
        <v>-162288</v>
      </c>
      <c r="Y1574">
        <v>-2081062</v>
      </c>
      <c r="Z1574">
        <f t="shared" si="52"/>
        <v>0</v>
      </c>
      <c r="AA1574">
        <f t="shared" si="53"/>
        <v>-1560796.5</v>
      </c>
    </row>
    <row r="1575" spans="1:27" x14ac:dyDescent="0.35">
      <c r="A1575" t="s">
        <v>427</v>
      </c>
      <c r="C1575">
        <v>510100</v>
      </c>
      <c r="D1575" t="s">
        <v>430</v>
      </c>
      <c r="E1575" t="s">
        <v>7</v>
      </c>
      <c r="F1575" t="s">
        <v>105</v>
      </c>
      <c r="G1575">
        <v>2030</v>
      </c>
      <c r="H1575" t="s">
        <v>365</v>
      </c>
      <c r="I1575" t="s">
        <v>377</v>
      </c>
      <c r="J1575" t="s">
        <v>377</v>
      </c>
      <c r="K1575" t="s">
        <v>378</v>
      </c>
      <c r="L1575" t="s">
        <v>25</v>
      </c>
      <c r="M1575">
        <v>-186322</v>
      </c>
      <c r="N1575">
        <v>-167242</v>
      </c>
      <c r="O1575">
        <v>-165929</v>
      </c>
      <c r="P1575">
        <v>-173082</v>
      </c>
      <c r="Q1575">
        <v>-170387</v>
      </c>
      <c r="R1575">
        <v>-160331</v>
      </c>
      <c r="S1575">
        <v>-176128</v>
      </c>
      <c r="T1575">
        <v>-182331</v>
      </c>
      <c r="U1575">
        <v>-174672</v>
      </c>
      <c r="V1575">
        <v>-190341</v>
      </c>
      <c r="W1575">
        <v>-142055</v>
      </c>
      <c r="X1575">
        <v>-155347</v>
      </c>
      <c r="Y1575">
        <v>-2044165</v>
      </c>
      <c r="Z1575">
        <f t="shared" si="52"/>
        <v>0</v>
      </c>
      <c r="AA1575">
        <f t="shared" si="53"/>
        <v>-1533123.75</v>
      </c>
    </row>
    <row r="1576" spans="1:27" x14ac:dyDescent="0.35">
      <c r="A1576" t="s">
        <v>427</v>
      </c>
      <c r="C1576">
        <v>512100</v>
      </c>
      <c r="D1576" t="s">
        <v>428</v>
      </c>
      <c r="E1576" t="s">
        <v>7</v>
      </c>
      <c r="F1576" t="s">
        <v>105</v>
      </c>
      <c r="G1576">
        <v>2021</v>
      </c>
      <c r="H1576" t="s">
        <v>365</v>
      </c>
      <c r="I1576" t="s">
        <v>377</v>
      </c>
      <c r="J1576" t="s">
        <v>377</v>
      </c>
      <c r="K1576" t="s">
        <v>378</v>
      </c>
      <c r="L1576" t="s">
        <v>25</v>
      </c>
      <c r="M1576">
        <v>-186064</v>
      </c>
      <c r="N1576">
        <v>-185437</v>
      </c>
      <c r="O1576">
        <v>-203627</v>
      </c>
      <c r="P1576">
        <v>-289299</v>
      </c>
      <c r="Q1576">
        <v>-181431</v>
      </c>
      <c r="R1576">
        <v>-189245</v>
      </c>
      <c r="S1576">
        <v>-185963</v>
      </c>
      <c r="T1576">
        <v>-200038</v>
      </c>
      <c r="U1576">
        <v>-86480</v>
      </c>
      <c r="V1576">
        <v>-84289</v>
      </c>
      <c r="W1576">
        <v>-181174</v>
      </c>
      <c r="X1576">
        <v>-177890</v>
      </c>
      <c r="Y1576">
        <v>-2150936</v>
      </c>
      <c r="Z1576">
        <f t="shared" si="52"/>
        <v>0</v>
      </c>
      <c r="AA1576">
        <f t="shared" si="53"/>
        <v>-1613202</v>
      </c>
    </row>
    <row r="1577" spans="1:27" x14ac:dyDescent="0.35">
      <c r="A1577" t="s">
        <v>427</v>
      </c>
      <c r="C1577">
        <v>501090</v>
      </c>
      <c r="D1577" t="s">
        <v>435</v>
      </c>
      <c r="E1577" t="s">
        <v>7</v>
      </c>
      <c r="F1577" t="s">
        <v>366</v>
      </c>
      <c r="G1577">
        <v>2025</v>
      </c>
      <c r="H1577" t="s">
        <v>22</v>
      </c>
      <c r="I1577" t="s">
        <v>373</v>
      </c>
      <c r="J1577" t="s">
        <v>374</v>
      </c>
      <c r="K1577" t="s">
        <v>375</v>
      </c>
      <c r="L1577" t="s">
        <v>25</v>
      </c>
      <c r="M1577">
        <v>-184363</v>
      </c>
      <c r="N1577">
        <v>-209363</v>
      </c>
      <c r="O1577">
        <v>-209363</v>
      </c>
      <c r="P1577">
        <v>-184363</v>
      </c>
      <c r="Q1577">
        <v>-184363</v>
      </c>
      <c r="R1577">
        <v>-184363</v>
      </c>
      <c r="S1577">
        <v>-184363</v>
      </c>
      <c r="T1577">
        <v>-184363</v>
      </c>
      <c r="U1577">
        <v>-184363</v>
      </c>
      <c r="V1577">
        <v>-184363</v>
      </c>
      <c r="W1577">
        <v>-184363</v>
      </c>
      <c r="X1577">
        <v>-184363</v>
      </c>
      <c r="Y1577">
        <v>-2262356</v>
      </c>
      <c r="Z1577">
        <f t="shared" si="52"/>
        <v>-684096.43106000393</v>
      </c>
      <c r="AA1577">
        <f t="shared" si="53"/>
        <v>-1012670.5689399961</v>
      </c>
    </row>
    <row r="1578" spans="1:27" x14ac:dyDescent="0.35">
      <c r="A1578" t="s">
        <v>427</v>
      </c>
      <c r="C1578">
        <v>502100</v>
      </c>
      <c r="D1578" t="s">
        <v>429</v>
      </c>
      <c r="E1578" t="s">
        <v>7</v>
      </c>
      <c r="F1578" t="s">
        <v>105</v>
      </c>
      <c r="G1578">
        <v>2028</v>
      </c>
      <c r="H1578" t="s">
        <v>365</v>
      </c>
      <c r="I1578" t="s">
        <v>377</v>
      </c>
      <c r="J1578" t="s">
        <v>377</v>
      </c>
      <c r="K1578" t="s">
        <v>378</v>
      </c>
      <c r="L1578" t="s">
        <v>25</v>
      </c>
      <c r="M1578">
        <v>-182820</v>
      </c>
      <c r="N1578">
        <v>-163428</v>
      </c>
      <c r="O1578">
        <v>-163819</v>
      </c>
      <c r="P1578">
        <v>-170845</v>
      </c>
      <c r="Q1578">
        <v>-168610</v>
      </c>
      <c r="R1578">
        <v>-159265</v>
      </c>
      <c r="S1578">
        <v>-174457</v>
      </c>
      <c r="T1578">
        <v>-178124</v>
      </c>
      <c r="U1578">
        <v>-172230</v>
      </c>
      <c r="V1578">
        <v>-185823</v>
      </c>
      <c r="W1578">
        <v>-143434</v>
      </c>
      <c r="X1578">
        <v>-157558</v>
      </c>
      <c r="Y1578">
        <v>-2020414</v>
      </c>
      <c r="Z1578">
        <f t="shared" ref="Z1578:Z1640" si="54">$Y1578*IF($E1578="Fixed",0.75,1)*IF(LEFT($F1578,4)="0311",1,IF(LEFT($F1578,4)="0301",0.403176412,0))</f>
        <v>0</v>
      </c>
      <c r="AA1578">
        <f t="shared" ref="AA1578:AA1640" si="55">$Y1578*IF($E1578="Fixed",0.75,1)*IF(LEFT($F1578,4)="0311",0,IF(LEFT($F1578,4)="0301",1-0.403176412,1))</f>
        <v>-1515310.5</v>
      </c>
    </row>
    <row r="1579" spans="1:27" x14ac:dyDescent="0.35">
      <c r="A1579" t="s">
        <v>427</v>
      </c>
      <c r="C1579">
        <v>510100</v>
      </c>
      <c r="D1579" t="s">
        <v>430</v>
      </c>
      <c r="E1579" t="s">
        <v>7</v>
      </c>
      <c r="F1579" t="s">
        <v>105</v>
      </c>
      <c r="G1579">
        <v>2029</v>
      </c>
      <c r="H1579" t="s">
        <v>365</v>
      </c>
      <c r="I1579" t="s">
        <v>377</v>
      </c>
      <c r="J1579" t="s">
        <v>377</v>
      </c>
      <c r="K1579" t="s">
        <v>378</v>
      </c>
      <c r="L1579" t="s">
        <v>25</v>
      </c>
      <c r="M1579">
        <v>-180889</v>
      </c>
      <c r="N1579">
        <v>-162366</v>
      </c>
      <c r="O1579">
        <v>-161091</v>
      </c>
      <c r="P1579">
        <v>-168036</v>
      </c>
      <c r="Q1579">
        <v>-165419</v>
      </c>
      <c r="R1579">
        <v>-155656</v>
      </c>
      <c r="S1579">
        <v>-170993</v>
      </c>
      <c r="T1579">
        <v>-177015</v>
      </c>
      <c r="U1579">
        <v>-169580</v>
      </c>
      <c r="V1579">
        <v>-184791</v>
      </c>
      <c r="W1579">
        <v>-137914</v>
      </c>
      <c r="X1579">
        <v>-150817</v>
      </c>
      <c r="Y1579">
        <v>-1984567</v>
      </c>
      <c r="Z1579">
        <f t="shared" si="54"/>
        <v>0</v>
      </c>
      <c r="AA1579">
        <f t="shared" si="55"/>
        <v>-1488425.25</v>
      </c>
    </row>
    <row r="1580" spans="1:27" x14ac:dyDescent="0.35">
      <c r="A1580" t="s">
        <v>427</v>
      </c>
      <c r="C1580">
        <v>501090</v>
      </c>
      <c r="D1580" t="s">
        <v>435</v>
      </c>
      <c r="E1580" t="s">
        <v>7</v>
      </c>
      <c r="F1580" t="s">
        <v>366</v>
      </c>
      <c r="G1580">
        <v>2024</v>
      </c>
      <c r="H1580" t="s">
        <v>22</v>
      </c>
      <c r="I1580" t="s">
        <v>373</v>
      </c>
      <c r="J1580" t="s">
        <v>374</v>
      </c>
      <c r="K1580" t="s">
        <v>375</v>
      </c>
      <c r="L1580" t="s">
        <v>25</v>
      </c>
      <c r="M1580">
        <v>-179422</v>
      </c>
      <c r="N1580">
        <v>-179422</v>
      </c>
      <c r="O1580">
        <v>-204422</v>
      </c>
      <c r="P1580">
        <v>-179422</v>
      </c>
      <c r="Q1580">
        <v>-204422</v>
      </c>
      <c r="R1580">
        <v>-179422</v>
      </c>
      <c r="S1580">
        <v>-179422</v>
      </c>
      <c r="T1580">
        <v>-179422</v>
      </c>
      <c r="U1580">
        <v>-179422</v>
      </c>
      <c r="V1580">
        <v>-179422</v>
      </c>
      <c r="W1580">
        <v>-179422</v>
      </c>
      <c r="X1580">
        <v>-179422</v>
      </c>
      <c r="Y1580">
        <v>-2203064</v>
      </c>
      <c r="Z1580">
        <f t="shared" si="54"/>
        <v>-666167.57919477602</v>
      </c>
      <c r="AA1580">
        <f t="shared" si="55"/>
        <v>-986130.42080522398</v>
      </c>
    </row>
    <row r="1581" spans="1:27" x14ac:dyDescent="0.35">
      <c r="A1581" t="s">
        <v>427</v>
      </c>
      <c r="C1581">
        <v>502100</v>
      </c>
      <c r="D1581" t="s">
        <v>429</v>
      </c>
      <c r="E1581" t="s">
        <v>7</v>
      </c>
      <c r="F1581" t="s">
        <v>105</v>
      </c>
      <c r="G1581">
        <v>2027</v>
      </c>
      <c r="H1581" t="s">
        <v>365</v>
      </c>
      <c r="I1581" t="s">
        <v>377</v>
      </c>
      <c r="J1581" t="s">
        <v>377</v>
      </c>
      <c r="K1581" t="s">
        <v>378</v>
      </c>
      <c r="L1581" t="s">
        <v>25</v>
      </c>
      <c r="M1581">
        <v>-177500</v>
      </c>
      <c r="N1581">
        <v>-158672</v>
      </c>
      <c r="O1581">
        <v>-159052</v>
      </c>
      <c r="P1581">
        <v>-165873</v>
      </c>
      <c r="Q1581">
        <v>-163703</v>
      </c>
      <c r="R1581">
        <v>-154630</v>
      </c>
      <c r="S1581">
        <v>-169380</v>
      </c>
      <c r="T1581">
        <v>-172940</v>
      </c>
      <c r="U1581">
        <v>-167218</v>
      </c>
      <c r="V1581">
        <v>-180415</v>
      </c>
      <c r="W1581">
        <v>-139260</v>
      </c>
      <c r="X1581">
        <v>-152973</v>
      </c>
      <c r="Y1581">
        <v>-1961616</v>
      </c>
      <c r="Z1581">
        <f t="shared" si="54"/>
        <v>0</v>
      </c>
      <c r="AA1581">
        <f t="shared" si="55"/>
        <v>-1471212</v>
      </c>
    </row>
    <row r="1582" spans="1:27" x14ac:dyDescent="0.35">
      <c r="A1582" t="s">
        <v>427</v>
      </c>
      <c r="C1582">
        <v>510100</v>
      </c>
      <c r="D1582" t="s">
        <v>430</v>
      </c>
      <c r="E1582" t="s">
        <v>7</v>
      </c>
      <c r="F1582" t="s">
        <v>105</v>
      </c>
      <c r="G1582">
        <v>2028</v>
      </c>
      <c r="H1582" t="s">
        <v>365</v>
      </c>
      <c r="I1582" t="s">
        <v>377</v>
      </c>
      <c r="J1582" t="s">
        <v>377</v>
      </c>
      <c r="K1582" t="s">
        <v>378</v>
      </c>
      <c r="L1582" t="s">
        <v>25</v>
      </c>
      <c r="M1582">
        <v>-175618</v>
      </c>
      <c r="N1582">
        <v>-157634</v>
      </c>
      <c r="O1582">
        <v>-156396</v>
      </c>
      <c r="P1582">
        <v>-163139</v>
      </c>
      <c r="Q1582">
        <v>-160598</v>
      </c>
      <c r="R1582">
        <v>-151120</v>
      </c>
      <c r="S1582">
        <v>-166010</v>
      </c>
      <c r="T1582">
        <v>-171856</v>
      </c>
      <c r="U1582">
        <v>-164638</v>
      </c>
      <c r="V1582">
        <v>-179406</v>
      </c>
      <c r="W1582">
        <v>-133894</v>
      </c>
      <c r="X1582">
        <v>-146422</v>
      </c>
      <c r="Y1582">
        <v>-1926731</v>
      </c>
      <c r="Z1582">
        <f t="shared" si="54"/>
        <v>0</v>
      </c>
      <c r="AA1582">
        <f t="shared" si="55"/>
        <v>-1445048.25</v>
      </c>
    </row>
    <row r="1583" spans="1:27" x14ac:dyDescent="0.35">
      <c r="A1583" t="s">
        <v>427</v>
      </c>
      <c r="C1583">
        <v>501090</v>
      </c>
      <c r="D1583" t="s">
        <v>435</v>
      </c>
      <c r="E1583" t="s">
        <v>7</v>
      </c>
      <c r="F1583" t="s">
        <v>366</v>
      </c>
      <c r="G1583">
        <v>2023</v>
      </c>
      <c r="H1583" t="s">
        <v>22</v>
      </c>
      <c r="I1583" t="s">
        <v>373</v>
      </c>
      <c r="J1583" t="s">
        <v>374</v>
      </c>
      <c r="K1583" t="s">
        <v>375</v>
      </c>
      <c r="L1583" t="s">
        <v>25</v>
      </c>
      <c r="M1583">
        <v>-174633</v>
      </c>
      <c r="N1583">
        <v>-199633</v>
      </c>
      <c r="O1583">
        <v>-199633</v>
      </c>
      <c r="P1583">
        <v>-174633</v>
      </c>
      <c r="Q1583">
        <v>-174633</v>
      </c>
      <c r="R1583">
        <v>-174633</v>
      </c>
      <c r="S1583">
        <v>-174633</v>
      </c>
      <c r="T1583">
        <v>-174633</v>
      </c>
      <c r="U1583">
        <v>-174633</v>
      </c>
      <c r="V1583">
        <v>-174633</v>
      </c>
      <c r="W1583">
        <v>-174633</v>
      </c>
      <c r="X1583">
        <v>-174633</v>
      </c>
      <c r="Y1583">
        <v>-2145596</v>
      </c>
      <c r="Z1583">
        <f t="shared" si="54"/>
        <v>-648790.27266116394</v>
      </c>
      <c r="AA1583">
        <f t="shared" si="55"/>
        <v>-960406.72733883606</v>
      </c>
    </row>
    <row r="1584" spans="1:27" x14ac:dyDescent="0.35">
      <c r="A1584" t="s">
        <v>427</v>
      </c>
      <c r="C1584">
        <v>502100</v>
      </c>
      <c r="D1584" t="s">
        <v>429</v>
      </c>
      <c r="E1584" t="s">
        <v>7</v>
      </c>
      <c r="F1584" t="s">
        <v>105</v>
      </c>
      <c r="G1584">
        <v>2026</v>
      </c>
      <c r="H1584" t="s">
        <v>365</v>
      </c>
      <c r="I1584" t="s">
        <v>377</v>
      </c>
      <c r="J1584" t="s">
        <v>377</v>
      </c>
      <c r="K1584" t="s">
        <v>378</v>
      </c>
      <c r="L1584" t="s">
        <v>25</v>
      </c>
      <c r="M1584">
        <v>-172330</v>
      </c>
      <c r="N1584">
        <v>-154050</v>
      </c>
      <c r="O1584">
        <v>-154419</v>
      </c>
      <c r="P1584">
        <v>-161042</v>
      </c>
      <c r="Q1584">
        <v>-158935</v>
      </c>
      <c r="R1584">
        <v>-150126</v>
      </c>
      <c r="S1584">
        <v>-164447</v>
      </c>
      <c r="T1584">
        <v>-167903</v>
      </c>
      <c r="U1584">
        <v>-162348</v>
      </c>
      <c r="V1584">
        <v>-175160</v>
      </c>
      <c r="W1584">
        <v>-135203</v>
      </c>
      <c r="X1584">
        <v>-148517</v>
      </c>
      <c r="Y1584">
        <v>-1904481</v>
      </c>
      <c r="Z1584">
        <f t="shared" si="54"/>
        <v>0</v>
      </c>
      <c r="AA1584">
        <f t="shared" si="55"/>
        <v>-1428360.75</v>
      </c>
    </row>
    <row r="1585" spans="1:27" x14ac:dyDescent="0.35">
      <c r="A1585" t="s">
        <v>427</v>
      </c>
      <c r="C1585">
        <v>510100</v>
      </c>
      <c r="D1585" t="s">
        <v>430</v>
      </c>
      <c r="E1585" t="s">
        <v>7</v>
      </c>
      <c r="F1585" t="s">
        <v>105</v>
      </c>
      <c r="G1585">
        <v>2027</v>
      </c>
      <c r="H1585" t="s">
        <v>365</v>
      </c>
      <c r="I1585" t="s">
        <v>377</v>
      </c>
      <c r="J1585" t="s">
        <v>377</v>
      </c>
      <c r="K1585" t="s">
        <v>378</v>
      </c>
      <c r="L1585" t="s">
        <v>25</v>
      </c>
      <c r="M1585">
        <v>-170507</v>
      </c>
      <c r="N1585">
        <v>-153047</v>
      </c>
      <c r="O1585">
        <v>-151845</v>
      </c>
      <c r="P1585">
        <v>-158391</v>
      </c>
      <c r="Q1585">
        <v>-155924</v>
      </c>
      <c r="R1585">
        <v>-146722</v>
      </c>
      <c r="S1585">
        <v>-161179</v>
      </c>
      <c r="T1585">
        <v>-166855</v>
      </c>
      <c r="U1585">
        <v>-159846</v>
      </c>
      <c r="V1585">
        <v>-174185</v>
      </c>
      <c r="W1585">
        <v>-129998</v>
      </c>
      <c r="X1585">
        <v>-142161</v>
      </c>
      <c r="Y1585">
        <v>-1870659</v>
      </c>
      <c r="Z1585">
        <f t="shared" si="54"/>
        <v>0</v>
      </c>
      <c r="AA1585">
        <f t="shared" si="55"/>
        <v>-1402994.25</v>
      </c>
    </row>
    <row r="1586" spans="1:27" x14ac:dyDescent="0.35">
      <c r="A1586" t="s">
        <v>427</v>
      </c>
      <c r="C1586">
        <v>501090</v>
      </c>
      <c r="D1586" t="s">
        <v>435</v>
      </c>
      <c r="E1586" t="s">
        <v>7</v>
      </c>
      <c r="F1586" t="s">
        <v>366</v>
      </c>
      <c r="G1586">
        <v>2022</v>
      </c>
      <c r="H1586" t="s">
        <v>22</v>
      </c>
      <c r="I1586" t="s">
        <v>373</v>
      </c>
      <c r="J1586" t="s">
        <v>374</v>
      </c>
      <c r="K1586" t="s">
        <v>375</v>
      </c>
      <c r="L1586" t="s">
        <v>25</v>
      </c>
      <c r="M1586">
        <v>-169994</v>
      </c>
      <c r="N1586">
        <v>-169994</v>
      </c>
      <c r="O1586">
        <v>-194994</v>
      </c>
      <c r="P1586">
        <v>-169994</v>
      </c>
      <c r="Q1586">
        <v>-194994</v>
      </c>
      <c r="R1586">
        <v>-169994</v>
      </c>
      <c r="S1586">
        <v>-169994</v>
      </c>
      <c r="T1586">
        <v>-169994</v>
      </c>
      <c r="U1586">
        <v>-169994</v>
      </c>
      <c r="V1586">
        <v>-169994</v>
      </c>
      <c r="W1586">
        <v>-169994</v>
      </c>
      <c r="X1586">
        <v>-169994</v>
      </c>
      <c r="Y1586">
        <v>-2089928</v>
      </c>
      <c r="Z1586">
        <f t="shared" si="54"/>
        <v>-631957.25428375194</v>
      </c>
      <c r="AA1586">
        <f t="shared" si="55"/>
        <v>-935488.74571624806</v>
      </c>
    </row>
    <row r="1587" spans="1:27" x14ac:dyDescent="0.35">
      <c r="A1587" t="s">
        <v>427</v>
      </c>
      <c r="C1587">
        <v>502100</v>
      </c>
      <c r="D1587" t="s">
        <v>429</v>
      </c>
      <c r="E1587" t="s">
        <v>7</v>
      </c>
      <c r="F1587" t="s">
        <v>105</v>
      </c>
      <c r="G1587">
        <v>2025</v>
      </c>
      <c r="H1587" t="s">
        <v>365</v>
      </c>
      <c r="I1587" t="s">
        <v>377</v>
      </c>
      <c r="J1587" t="s">
        <v>377</v>
      </c>
      <c r="K1587" t="s">
        <v>378</v>
      </c>
      <c r="L1587" t="s">
        <v>25</v>
      </c>
      <c r="M1587">
        <v>-167310</v>
      </c>
      <c r="N1587">
        <v>-149563</v>
      </c>
      <c r="O1587">
        <v>-149921</v>
      </c>
      <c r="P1587">
        <v>-156352</v>
      </c>
      <c r="Q1587">
        <v>-154306</v>
      </c>
      <c r="R1587">
        <v>-145754</v>
      </c>
      <c r="S1587">
        <v>-159657</v>
      </c>
      <c r="T1587">
        <v>-163013</v>
      </c>
      <c r="U1587">
        <v>-157619</v>
      </c>
      <c r="V1587">
        <v>-170058</v>
      </c>
      <c r="W1587">
        <v>-131265</v>
      </c>
      <c r="X1587">
        <v>-144192</v>
      </c>
      <c r="Y1587">
        <v>-1849011</v>
      </c>
      <c r="Z1587">
        <f t="shared" si="54"/>
        <v>0</v>
      </c>
      <c r="AA1587">
        <f t="shared" si="55"/>
        <v>-1386758.25</v>
      </c>
    </row>
    <row r="1588" spans="1:27" x14ac:dyDescent="0.35">
      <c r="A1588" t="s">
        <v>427</v>
      </c>
      <c r="C1588">
        <v>510100</v>
      </c>
      <c r="D1588" t="s">
        <v>430</v>
      </c>
      <c r="E1588" t="s">
        <v>7</v>
      </c>
      <c r="F1588" t="s">
        <v>105</v>
      </c>
      <c r="G1588">
        <v>2026</v>
      </c>
      <c r="H1588" t="s">
        <v>365</v>
      </c>
      <c r="I1588" t="s">
        <v>377</v>
      </c>
      <c r="J1588" t="s">
        <v>377</v>
      </c>
      <c r="K1588" t="s">
        <v>378</v>
      </c>
      <c r="L1588" t="s">
        <v>25</v>
      </c>
      <c r="M1588">
        <v>-165541</v>
      </c>
      <c r="N1588">
        <v>-148589</v>
      </c>
      <c r="O1588">
        <v>-147422</v>
      </c>
      <c r="P1588">
        <v>-153778</v>
      </c>
      <c r="Q1588">
        <v>-151383</v>
      </c>
      <c r="R1588">
        <v>-142449</v>
      </c>
      <c r="S1588">
        <v>-156484</v>
      </c>
      <c r="T1588">
        <v>-161995</v>
      </c>
      <c r="U1588">
        <v>-155190</v>
      </c>
      <c r="V1588">
        <v>-169112</v>
      </c>
      <c r="W1588">
        <v>-126211</v>
      </c>
      <c r="X1588">
        <v>-138020</v>
      </c>
      <c r="Y1588">
        <v>-1816174</v>
      </c>
      <c r="Z1588">
        <f t="shared" si="54"/>
        <v>0</v>
      </c>
      <c r="AA1588">
        <f t="shared" si="55"/>
        <v>-1362130.5</v>
      </c>
    </row>
    <row r="1589" spans="1:27" x14ac:dyDescent="0.35">
      <c r="A1589" t="s">
        <v>427</v>
      </c>
      <c r="C1589">
        <v>501090</v>
      </c>
      <c r="D1589" t="s">
        <v>435</v>
      </c>
      <c r="E1589" t="s">
        <v>7</v>
      </c>
      <c r="F1589" t="s">
        <v>366</v>
      </c>
      <c r="G1589">
        <v>2021</v>
      </c>
      <c r="H1589" t="s">
        <v>22</v>
      </c>
      <c r="I1589" t="s">
        <v>373</v>
      </c>
      <c r="J1589" t="s">
        <v>374</v>
      </c>
      <c r="K1589" t="s">
        <v>375</v>
      </c>
      <c r="L1589" t="s">
        <v>25</v>
      </c>
      <c r="M1589">
        <v>-165499</v>
      </c>
      <c r="N1589">
        <v>-190499</v>
      </c>
      <c r="O1589">
        <v>-190499</v>
      </c>
      <c r="P1589">
        <v>-165499</v>
      </c>
      <c r="Q1589">
        <v>-165499</v>
      </c>
      <c r="R1589">
        <v>-165499</v>
      </c>
      <c r="S1589">
        <v>-169994</v>
      </c>
      <c r="T1589">
        <v>-169994</v>
      </c>
      <c r="U1589">
        <v>-169994</v>
      </c>
      <c r="V1589">
        <v>-169994</v>
      </c>
      <c r="W1589">
        <v>-169994</v>
      </c>
      <c r="X1589">
        <v>-169994</v>
      </c>
      <c r="Y1589">
        <v>-2062958</v>
      </c>
      <c r="Z1589">
        <f t="shared" si="54"/>
        <v>-623802.00341002201</v>
      </c>
      <c r="AA1589">
        <f t="shared" si="55"/>
        <v>-923416.49658997799</v>
      </c>
    </row>
    <row r="1590" spans="1:27" x14ac:dyDescent="0.35">
      <c r="A1590" t="s">
        <v>427</v>
      </c>
      <c r="C1590">
        <v>500100</v>
      </c>
      <c r="D1590" t="s">
        <v>431</v>
      </c>
      <c r="E1590" t="s">
        <v>7</v>
      </c>
      <c r="F1590" t="s">
        <v>105</v>
      </c>
      <c r="G1590">
        <v>2030</v>
      </c>
      <c r="H1590" t="s">
        <v>365</v>
      </c>
      <c r="I1590" t="s">
        <v>377</v>
      </c>
      <c r="J1590" t="s">
        <v>377</v>
      </c>
      <c r="K1590" t="s">
        <v>378</v>
      </c>
      <c r="L1590" t="s">
        <v>25</v>
      </c>
      <c r="M1590">
        <v>-164405</v>
      </c>
      <c r="N1590">
        <v>-147025</v>
      </c>
      <c r="O1590">
        <v>-146017</v>
      </c>
      <c r="P1590">
        <v>-151891</v>
      </c>
      <c r="Q1590">
        <v>-149051</v>
      </c>
      <c r="R1590">
        <v>-139916</v>
      </c>
      <c r="S1590">
        <v>-153458</v>
      </c>
      <c r="T1590">
        <v>-159608</v>
      </c>
      <c r="U1590">
        <v>-153379</v>
      </c>
      <c r="V1590">
        <v>-166472</v>
      </c>
      <c r="W1590">
        <v>-124288</v>
      </c>
      <c r="X1590">
        <v>-133733</v>
      </c>
      <c r="Y1590">
        <v>-1789244</v>
      </c>
      <c r="Z1590">
        <f t="shared" si="54"/>
        <v>0</v>
      </c>
      <c r="AA1590">
        <f t="shared" si="55"/>
        <v>-1341933</v>
      </c>
    </row>
    <row r="1591" spans="1:27" x14ac:dyDescent="0.35">
      <c r="A1591" t="s">
        <v>427</v>
      </c>
      <c r="C1591">
        <v>502100</v>
      </c>
      <c r="D1591" t="s">
        <v>429</v>
      </c>
      <c r="E1591" t="s">
        <v>7</v>
      </c>
      <c r="F1591" t="s">
        <v>366</v>
      </c>
      <c r="G1591">
        <v>2030</v>
      </c>
      <c r="H1591" t="s">
        <v>22</v>
      </c>
      <c r="I1591" t="s">
        <v>373</v>
      </c>
      <c r="J1591" t="s">
        <v>374</v>
      </c>
      <c r="K1591" t="s">
        <v>375</v>
      </c>
      <c r="L1591" t="s">
        <v>25</v>
      </c>
      <c r="M1591">
        <v>-163705</v>
      </c>
      <c r="N1591">
        <v>-163705</v>
      </c>
      <c r="O1591">
        <v>-163705</v>
      </c>
      <c r="P1591">
        <v>-163705</v>
      </c>
      <c r="Q1591">
        <v>-163705</v>
      </c>
      <c r="R1591">
        <v>-163705</v>
      </c>
      <c r="S1591">
        <v>-163705</v>
      </c>
      <c r="T1591">
        <v>-191307</v>
      </c>
      <c r="U1591">
        <v>-163705</v>
      </c>
      <c r="V1591">
        <v>-163705</v>
      </c>
      <c r="W1591">
        <v>-163705</v>
      </c>
      <c r="X1591">
        <v>-163705</v>
      </c>
      <c r="Y1591">
        <v>-1992059</v>
      </c>
      <c r="Z1591">
        <f t="shared" si="54"/>
        <v>-602363.40008423093</v>
      </c>
      <c r="AA1591">
        <f t="shared" si="55"/>
        <v>-891680.84991576907</v>
      </c>
    </row>
    <row r="1592" spans="1:27" x14ac:dyDescent="0.35">
      <c r="A1592" t="s">
        <v>427</v>
      </c>
      <c r="C1592">
        <v>502100</v>
      </c>
      <c r="D1592" t="s">
        <v>429</v>
      </c>
      <c r="E1592" t="s">
        <v>7</v>
      </c>
      <c r="F1592" t="s">
        <v>105</v>
      </c>
      <c r="G1592">
        <v>2024</v>
      </c>
      <c r="H1592" t="s">
        <v>365</v>
      </c>
      <c r="I1592" t="s">
        <v>377</v>
      </c>
      <c r="J1592" t="s">
        <v>377</v>
      </c>
      <c r="K1592" t="s">
        <v>378</v>
      </c>
      <c r="L1592" t="s">
        <v>25</v>
      </c>
      <c r="M1592">
        <v>-163139</v>
      </c>
      <c r="N1592">
        <v>-154043</v>
      </c>
      <c r="O1592">
        <v>-146238</v>
      </c>
      <c r="P1592">
        <v>-152580</v>
      </c>
      <c r="Q1592">
        <v>-158856</v>
      </c>
      <c r="R1592">
        <v>-134152</v>
      </c>
      <c r="S1592">
        <v>-155971</v>
      </c>
      <c r="T1592">
        <v>-159076</v>
      </c>
      <c r="U1592">
        <v>-145613</v>
      </c>
      <c r="V1592">
        <v>-165978</v>
      </c>
      <c r="W1592">
        <v>-136420</v>
      </c>
      <c r="X1592">
        <v>-132935</v>
      </c>
      <c r="Y1592">
        <v>-1805001</v>
      </c>
      <c r="Z1592">
        <f t="shared" si="54"/>
        <v>0</v>
      </c>
      <c r="AA1592">
        <f t="shared" si="55"/>
        <v>-1353750.75</v>
      </c>
    </row>
    <row r="1593" spans="1:27" x14ac:dyDescent="0.35">
      <c r="A1593" t="s">
        <v>427</v>
      </c>
      <c r="C1593">
        <v>510100</v>
      </c>
      <c r="D1593" t="s">
        <v>430</v>
      </c>
      <c r="E1593" t="s">
        <v>7</v>
      </c>
      <c r="F1593" t="s">
        <v>105</v>
      </c>
      <c r="G1593">
        <v>2025</v>
      </c>
      <c r="H1593" t="s">
        <v>365</v>
      </c>
      <c r="I1593" t="s">
        <v>377</v>
      </c>
      <c r="J1593" t="s">
        <v>377</v>
      </c>
      <c r="K1593" t="s">
        <v>378</v>
      </c>
      <c r="L1593" t="s">
        <v>25</v>
      </c>
      <c r="M1593">
        <v>-160719</v>
      </c>
      <c r="N1593">
        <v>-144261</v>
      </c>
      <c r="O1593">
        <v>-143128</v>
      </c>
      <c r="P1593">
        <v>-149299</v>
      </c>
      <c r="Q1593">
        <v>-146974</v>
      </c>
      <c r="R1593">
        <v>-138300</v>
      </c>
      <c r="S1593">
        <v>-151926</v>
      </c>
      <c r="T1593">
        <v>-157277</v>
      </c>
      <c r="U1593">
        <v>-150670</v>
      </c>
      <c r="V1593">
        <v>-164186</v>
      </c>
      <c r="W1593">
        <v>-122535</v>
      </c>
      <c r="X1593">
        <v>-134000</v>
      </c>
      <c r="Y1593">
        <v>-1763276</v>
      </c>
      <c r="Z1593">
        <f t="shared" si="54"/>
        <v>0</v>
      </c>
      <c r="AA1593">
        <f t="shared" si="55"/>
        <v>-1322457</v>
      </c>
    </row>
    <row r="1594" spans="1:27" x14ac:dyDescent="0.35">
      <c r="A1594" t="s">
        <v>427</v>
      </c>
      <c r="C1594">
        <v>500100</v>
      </c>
      <c r="D1594" t="s">
        <v>431</v>
      </c>
      <c r="E1594" t="s">
        <v>7</v>
      </c>
      <c r="F1594" t="s">
        <v>105</v>
      </c>
      <c r="G1594">
        <v>2029</v>
      </c>
      <c r="H1594" t="s">
        <v>365</v>
      </c>
      <c r="I1594" t="s">
        <v>377</v>
      </c>
      <c r="J1594" t="s">
        <v>377</v>
      </c>
      <c r="K1594" t="s">
        <v>378</v>
      </c>
      <c r="L1594" t="s">
        <v>25</v>
      </c>
      <c r="M1594">
        <v>-159612</v>
      </c>
      <c r="N1594">
        <v>-142738</v>
      </c>
      <c r="O1594">
        <v>-141760</v>
      </c>
      <c r="P1594">
        <v>-147463</v>
      </c>
      <c r="Q1594">
        <v>-144706</v>
      </c>
      <c r="R1594">
        <v>-135836</v>
      </c>
      <c r="S1594">
        <v>-148984</v>
      </c>
      <c r="T1594">
        <v>-154955</v>
      </c>
      <c r="U1594">
        <v>-148907</v>
      </c>
      <c r="V1594">
        <v>-161618</v>
      </c>
      <c r="W1594">
        <v>-120665</v>
      </c>
      <c r="X1594">
        <v>-129834</v>
      </c>
      <c r="Y1594">
        <v>-1737077</v>
      </c>
      <c r="Z1594">
        <f t="shared" si="54"/>
        <v>0</v>
      </c>
      <c r="AA1594">
        <f t="shared" si="55"/>
        <v>-1302807.75</v>
      </c>
    </row>
    <row r="1595" spans="1:27" x14ac:dyDescent="0.35">
      <c r="A1595" t="s">
        <v>427</v>
      </c>
      <c r="C1595">
        <v>502100</v>
      </c>
      <c r="D1595" t="s">
        <v>429</v>
      </c>
      <c r="E1595" t="s">
        <v>7</v>
      </c>
      <c r="F1595" t="s">
        <v>366</v>
      </c>
      <c r="G1595">
        <v>2029</v>
      </c>
      <c r="H1595" t="s">
        <v>22</v>
      </c>
      <c r="I1595" t="s">
        <v>373</v>
      </c>
      <c r="J1595" t="s">
        <v>374</v>
      </c>
      <c r="K1595" t="s">
        <v>375</v>
      </c>
      <c r="L1595" t="s">
        <v>25</v>
      </c>
      <c r="M1595">
        <v>-159551</v>
      </c>
      <c r="N1595">
        <v>-159551</v>
      </c>
      <c r="O1595">
        <v>-159551</v>
      </c>
      <c r="P1595">
        <v>-159551</v>
      </c>
      <c r="Q1595">
        <v>-159551</v>
      </c>
      <c r="R1595">
        <v>-159551</v>
      </c>
      <c r="S1595">
        <v>-159551</v>
      </c>
      <c r="T1595">
        <v>-186611</v>
      </c>
      <c r="U1595">
        <v>-159551</v>
      </c>
      <c r="V1595">
        <v>-159551</v>
      </c>
      <c r="W1595">
        <v>-159551</v>
      </c>
      <c r="X1595">
        <v>-159551</v>
      </c>
      <c r="Y1595">
        <v>-1941668</v>
      </c>
      <c r="Z1595">
        <f t="shared" si="54"/>
        <v>-587126.05315141194</v>
      </c>
      <c r="AA1595">
        <f t="shared" si="55"/>
        <v>-869124.94684858806</v>
      </c>
    </row>
    <row r="1596" spans="1:27" x14ac:dyDescent="0.35">
      <c r="A1596" t="s">
        <v>427</v>
      </c>
      <c r="C1596">
        <v>510100</v>
      </c>
      <c r="D1596" t="s">
        <v>430</v>
      </c>
      <c r="E1596" t="s">
        <v>7</v>
      </c>
      <c r="F1596" t="s">
        <v>105</v>
      </c>
      <c r="G1596">
        <v>2024</v>
      </c>
      <c r="H1596" t="s">
        <v>365</v>
      </c>
      <c r="I1596" t="s">
        <v>377</v>
      </c>
      <c r="J1596" t="s">
        <v>377</v>
      </c>
      <c r="K1596" t="s">
        <v>378</v>
      </c>
      <c r="L1596" t="s">
        <v>25</v>
      </c>
      <c r="M1596">
        <v>-156757</v>
      </c>
      <c r="N1596">
        <v>-148941</v>
      </c>
      <c r="O1596">
        <v>-139631</v>
      </c>
      <c r="P1596">
        <v>-145684</v>
      </c>
      <c r="Q1596">
        <v>-151704</v>
      </c>
      <c r="R1596">
        <v>-126760</v>
      </c>
      <c r="S1596">
        <v>-148332</v>
      </c>
      <c r="T1596">
        <v>-153442</v>
      </c>
      <c r="U1596">
        <v>-138766</v>
      </c>
      <c r="V1596">
        <v>-160196</v>
      </c>
      <c r="W1596">
        <v>-127909</v>
      </c>
      <c r="X1596">
        <v>-122755</v>
      </c>
      <c r="Y1596">
        <v>-1720878</v>
      </c>
      <c r="Z1596">
        <f t="shared" si="54"/>
        <v>0</v>
      </c>
      <c r="AA1596">
        <f t="shared" si="55"/>
        <v>-1290658.5</v>
      </c>
    </row>
    <row r="1597" spans="1:27" x14ac:dyDescent="0.35">
      <c r="A1597" t="s">
        <v>427</v>
      </c>
      <c r="C1597">
        <v>506100</v>
      </c>
      <c r="D1597" t="s">
        <v>432</v>
      </c>
      <c r="E1597" t="s">
        <v>7</v>
      </c>
      <c r="F1597" t="s">
        <v>366</v>
      </c>
      <c r="G1597">
        <v>2030</v>
      </c>
      <c r="H1597" t="s">
        <v>365</v>
      </c>
      <c r="I1597" t="s">
        <v>373</v>
      </c>
      <c r="J1597" t="s">
        <v>374</v>
      </c>
      <c r="K1597" t="s">
        <v>375</v>
      </c>
      <c r="L1597" t="s">
        <v>25</v>
      </c>
      <c r="M1597">
        <v>-156671</v>
      </c>
      <c r="N1597">
        <v>-140249</v>
      </c>
      <c r="O1597">
        <v>-140198</v>
      </c>
      <c r="P1597">
        <v>-146045</v>
      </c>
      <c r="Q1597">
        <v>-143923</v>
      </c>
      <c r="R1597">
        <v>-135802</v>
      </c>
      <c r="S1597">
        <v>-148657</v>
      </c>
      <c r="T1597">
        <v>-152559</v>
      </c>
      <c r="U1597">
        <v>-147298</v>
      </c>
      <c r="V1597">
        <v>-159075</v>
      </c>
      <c r="W1597">
        <v>-121970</v>
      </c>
      <c r="X1597">
        <v>-133059</v>
      </c>
      <c r="Y1597">
        <v>-1725505</v>
      </c>
      <c r="Z1597">
        <f t="shared" si="54"/>
        <v>-521762.18609104498</v>
      </c>
      <c r="AA1597">
        <f t="shared" si="55"/>
        <v>-772366.56390895497</v>
      </c>
    </row>
    <row r="1598" spans="1:27" x14ac:dyDescent="0.35">
      <c r="A1598" t="s">
        <v>427</v>
      </c>
      <c r="C1598">
        <v>502100</v>
      </c>
      <c r="D1598" t="s">
        <v>429</v>
      </c>
      <c r="E1598" t="s">
        <v>7</v>
      </c>
      <c r="F1598" t="s">
        <v>366</v>
      </c>
      <c r="G1598">
        <v>2028</v>
      </c>
      <c r="H1598" t="s">
        <v>22</v>
      </c>
      <c r="I1598" t="s">
        <v>373</v>
      </c>
      <c r="J1598" t="s">
        <v>374</v>
      </c>
      <c r="K1598" t="s">
        <v>375</v>
      </c>
      <c r="L1598" t="s">
        <v>25</v>
      </c>
      <c r="M1598">
        <v>-155511</v>
      </c>
      <c r="N1598">
        <v>-155511</v>
      </c>
      <c r="O1598">
        <v>-155511</v>
      </c>
      <c r="P1598">
        <v>-155511</v>
      </c>
      <c r="Q1598">
        <v>-155511</v>
      </c>
      <c r="R1598">
        <v>-155511</v>
      </c>
      <c r="S1598">
        <v>-155511</v>
      </c>
      <c r="T1598">
        <v>-182041</v>
      </c>
      <c r="U1598">
        <v>-155511</v>
      </c>
      <c r="V1598">
        <v>-155511</v>
      </c>
      <c r="W1598">
        <v>-155511</v>
      </c>
      <c r="X1598">
        <v>-155511</v>
      </c>
      <c r="Y1598">
        <v>-1892663</v>
      </c>
      <c r="Z1598">
        <f t="shared" si="54"/>
        <v>-572307.80809886695</v>
      </c>
      <c r="AA1598">
        <f t="shared" si="55"/>
        <v>-847189.44190113305</v>
      </c>
    </row>
    <row r="1599" spans="1:27" x14ac:dyDescent="0.35">
      <c r="A1599" t="s">
        <v>427</v>
      </c>
      <c r="C1599">
        <v>500100</v>
      </c>
      <c r="D1599" t="s">
        <v>431</v>
      </c>
      <c r="E1599" t="s">
        <v>7</v>
      </c>
      <c r="F1599" t="s">
        <v>105</v>
      </c>
      <c r="G1599">
        <v>2028</v>
      </c>
      <c r="H1599" t="s">
        <v>365</v>
      </c>
      <c r="I1599" t="s">
        <v>377</v>
      </c>
      <c r="J1599" t="s">
        <v>377</v>
      </c>
      <c r="K1599" t="s">
        <v>378</v>
      </c>
      <c r="L1599" t="s">
        <v>25</v>
      </c>
      <c r="M1599">
        <v>-154960</v>
      </c>
      <c r="N1599">
        <v>-138579</v>
      </c>
      <c r="O1599">
        <v>-137628</v>
      </c>
      <c r="P1599">
        <v>-143165</v>
      </c>
      <c r="Q1599">
        <v>-140489</v>
      </c>
      <c r="R1599">
        <v>-131878</v>
      </c>
      <c r="S1599">
        <v>-144642</v>
      </c>
      <c r="T1599">
        <v>-150439</v>
      </c>
      <c r="U1599">
        <v>-144568</v>
      </c>
      <c r="V1599">
        <v>-156909</v>
      </c>
      <c r="W1599">
        <v>-117148</v>
      </c>
      <c r="X1599">
        <v>-126050</v>
      </c>
      <c r="Y1599">
        <v>-1686454</v>
      </c>
      <c r="Z1599">
        <f t="shared" si="54"/>
        <v>0</v>
      </c>
      <c r="AA1599">
        <f t="shared" si="55"/>
        <v>-1264840.5</v>
      </c>
    </row>
    <row r="1600" spans="1:27" x14ac:dyDescent="0.35">
      <c r="A1600" t="s">
        <v>427</v>
      </c>
      <c r="C1600">
        <v>506100</v>
      </c>
      <c r="D1600" t="s">
        <v>432</v>
      </c>
      <c r="E1600" t="s">
        <v>7</v>
      </c>
      <c r="F1600" t="s">
        <v>366</v>
      </c>
      <c r="G1600">
        <v>2029</v>
      </c>
      <c r="H1600" t="s">
        <v>365</v>
      </c>
      <c r="I1600" t="s">
        <v>373</v>
      </c>
      <c r="J1600" t="s">
        <v>374</v>
      </c>
      <c r="K1600" t="s">
        <v>375</v>
      </c>
      <c r="L1600" t="s">
        <v>25</v>
      </c>
      <c r="M1600">
        <v>-152103</v>
      </c>
      <c r="N1600">
        <v>-136160</v>
      </c>
      <c r="O1600">
        <v>-136110</v>
      </c>
      <c r="P1600">
        <v>-141787</v>
      </c>
      <c r="Q1600">
        <v>-139727</v>
      </c>
      <c r="R1600">
        <v>-131843</v>
      </c>
      <c r="S1600">
        <v>-144323</v>
      </c>
      <c r="T1600">
        <v>-148111</v>
      </c>
      <c r="U1600">
        <v>-143003</v>
      </c>
      <c r="V1600">
        <v>-154437</v>
      </c>
      <c r="W1600">
        <v>-118414</v>
      </c>
      <c r="X1600">
        <v>-129179</v>
      </c>
      <c r="Y1600">
        <v>-1675197</v>
      </c>
      <c r="Z1600">
        <f t="shared" si="54"/>
        <v>-506549.936889873</v>
      </c>
      <c r="AA1600">
        <f t="shared" si="55"/>
        <v>-749847.813110127</v>
      </c>
    </row>
    <row r="1601" spans="1:27" x14ac:dyDescent="0.35">
      <c r="A1601" t="s">
        <v>427</v>
      </c>
      <c r="C1601">
        <v>502100</v>
      </c>
      <c r="D1601" t="s">
        <v>429</v>
      </c>
      <c r="E1601" t="s">
        <v>7</v>
      </c>
      <c r="F1601" t="s">
        <v>366</v>
      </c>
      <c r="G1601">
        <v>2027</v>
      </c>
      <c r="H1601" t="s">
        <v>22</v>
      </c>
      <c r="I1601" t="s">
        <v>373</v>
      </c>
      <c r="J1601" t="s">
        <v>374</v>
      </c>
      <c r="K1601" t="s">
        <v>375</v>
      </c>
      <c r="L1601" t="s">
        <v>25</v>
      </c>
      <c r="M1601">
        <v>-151580</v>
      </c>
      <c r="N1601">
        <v>-151580</v>
      </c>
      <c r="O1601">
        <v>-151580</v>
      </c>
      <c r="P1601">
        <v>-151580</v>
      </c>
      <c r="Q1601">
        <v>-151580</v>
      </c>
      <c r="R1601">
        <v>-151580</v>
      </c>
      <c r="S1601">
        <v>-151580</v>
      </c>
      <c r="T1601">
        <v>-177590</v>
      </c>
      <c r="U1601">
        <v>-151580</v>
      </c>
      <c r="V1601">
        <v>-151580</v>
      </c>
      <c r="W1601">
        <v>-151580</v>
      </c>
      <c r="X1601">
        <v>-151580</v>
      </c>
      <c r="Y1601">
        <v>-1844972</v>
      </c>
      <c r="Z1601">
        <f t="shared" si="54"/>
        <v>-557886.89340034802</v>
      </c>
      <c r="AA1601">
        <f t="shared" si="55"/>
        <v>-825842.10659965198</v>
      </c>
    </row>
    <row r="1602" spans="1:27" x14ac:dyDescent="0.35">
      <c r="A1602" t="s">
        <v>427</v>
      </c>
      <c r="C1602">
        <v>502100</v>
      </c>
      <c r="D1602" t="s">
        <v>429</v>
      </c>
      <c r="E1602" t="s">
        <v>7</v>
      </c>
      <c r="F1602" t="s">
        <v>105</v>
      </c>
      <c r="G1602">
        <v>2023</v>
      </c>
      <c r="H1602" t="s">
        <v>365</v>
      </c>
      <c r="I1602" t="s">
        <v>377</v>
      </c>
      <c r="J1602" t="s">
        <v>377</v>
      </c>
      <c r="K1602" t="s">
        <v>378</v>
      </c>
      <c r="L1602" t="s">
        <v>25</v>
      </c>
      <c r="M1602">
        <v>-151387</v>
      </c>
      <c r="N1602">
        <v>-142667</v>
      </c>
      <c r="O1602">
        <v>-156869</v>
      </c>
      <c r="P1602">
        <v>-133354</v>
      </c>
      <c r="Q1602">
        <v>-153284</v>
      </c>
      <c r="R1602">
        <v>-147287</v>
      </c>
      <c r="S1602">
        <v>-136708</v>
      </c>
      <c r="T1602">
        <v>-161442</v>
      </c>
      <c r="U1602">
        <v>-140494</v>
      </c>
      <c r="V1602">
        <v>-154269</v>
      </c>
      <c r="W1602">
        <v>-141488</v>
      </c>
      <c r="X1602">
        <v>-122444</v>
      </c>
      <c r="Y1602">
        <v>-1741692</v>
      </c>
      <c r="Z1602">
        <f t="shared" si="54"/>
        <v>0</v>
      </c>
      <c r="AA1602">
        <f t="shared" si="55"/>
        <v>-1306269</v>
      </c>
    </row>
    <row r="1603" spans="1:27" x14ac:dyDescent="0.35">
      <c r="A1603" t="s">
        <v>427</v>
      </c>
      <c r="C1603">
        <v>500100</v>
      </c>
      <c r="D1603" t="s">
        <v>431</v>
      </c>
      <c r="E1603" t="s">
        <v>7</v>
      </c>
      <c r="F1603" t="s">
        <v>105</v>
      </c>
      <c r="G1603">
        <v>2027</v>
      </c>
      <c r="H1603" t="s">
        <v>365</v>
      </c>
      <c r="I1603" t="s">
        <v>377</v>
      </c>
      <c r="J1603" t="s">
        <v>377</v>
      </c>
      <c r="K1603" t="s">
        <v>378</v>
      </c>
      <c r="L1603" t="s">
        <v>25</v>
      </c>
      <c r="M1603">
        <v>-150451</v>
      </c>
      <c r="N1603">
        <v>-134546</v>
      </c>
      <c r="O1603">
        <v>-133623</v>
      </c>
      <c r="P1603">
        <v>-138999</v>
      </c>
      <c r="Q1603">
        <v>-136400</v>
      </c>
      <c r="R1603">
        <v>-128040</v>
      </c>
      <c r="S1603">
        <v>-140433</v>
      </c>
      <c r="T1603">
        <v>-146061</v>
      </c>
      <c r="U1603">
        <v>-140360</v>
      </c>
      <c r="V1603">
        <v>-152342</v>
      </c>
      <c r="W1603">
        <v>-113739</v>
      </c>
      <c r="X1603">
        <v>-122382</v>
      </c>
      <c r="Y1603">
        <v>-1637375</v>
      </c>
      <c r="Z1603">
        <f t="shared" si="54"/>
        <v>0</v>
      </c>
      <c r="AA1603">
        <f t="shared" si="55"/>
        <v>-1228031.25</v>
      </c>
    </row>
    <row r="1604" spans="1:27" x14ac:dyDescent="0.35">
      <c r="A1604" t="s">
        <v>427</v>
      </c>
      <c r="C1604">
        <v>502100</v>
      </c>
      <c r="D1604" t="s">
        <v>429</v>
      </c>
      <c r="E1604" t="s">
        <v>7</v>
      </c>
      <c r="F1604" t="s">
        <v>366</v>
      </c>
      <c r="G1604">
        <v>2026</v>
      </c>
      <c r="H1604" t="s">
        <v>22</v>
      </c>
      <c r="I1604" t="s">
        <v>373</v>
      </c>
      <c r="J1604" t="s">
        <v>374</v>
      </c>
      <c r="K1604" t="s">
        <v>375</v>
      </c>
      <c r="L1604" t="s">
        <v>25</v>
      </c>
      <c r="M1604">
        <v>-147749</v>
      </c>
      <c r="N1604">
        <v>-147749</v>
      </c>
      <c r="O1604">
        <v>-147749</v>
      </c>
      <c r="P1604">
        <v>-147749</v>
      </c>
      <c r="Q1604">
        <v>-147749</v>
      </c>
      <c r="R1604">
        <v>-147749</v>
      </c>
      <c r="S1604">
        <v>-147749</v>
      </c>
      <c r="T1604">
        <v>-173249</v>
      </c>
      <c r="U1604">
        <v>-147749</v>
      </c>
      <c r="V1604">
        <v>-147749</v>
      </c>
      <c r="W1604">
        <v>-147749</v>
      </c>
      <c r="X1604">
        <v>-147749</v>
      </c>
      <c r="Y1604">
        <v>-1798492</v>
      </c>
      <c r="Z1604">
        <f t="shared" si="54"/>
        <v>-543832.16367802792</v>
      </c>
      <c r="AA1604">
        <f t="shared" si="55"/>
        <v>-805036.83632197208</v>
      </c>
    </row>
    <row r="1605" spans="1:27" x14ac:dyDescent="0.35">
      <c r="A1605" t="s">
        <v>427</v>
      </c>
      <c r="C1605">
        <v>506100</v>
      </c>
      <c r="D1605" t="s">
        <v>432</v>
      </c>
      <c r="E1605" t="s">
        <v>7</v>
      </c>
      <c r="F1605" t="s">
        <v>366</v>
      </c>
      <c r="G1605">
        <v>2028</v>
      </c>
      <c r="H1605" t="s">
        <v>365</v>
      </c>
      <c r="I1605" t="s">
        <v>373</v>
      </c>
      <c r="J1605" t="s">
        <v>374</v>
      </c>
      <c r="K1605" t="s">
        <v>375</v>
      </c>
      <c r="L1605" t="s">
        <v>25</v>
      </c>
      <c r="M1605">
        <v>-147670</v>
      </c>
      <c r="N1605">
        <v>-132192</v>
      </c>
      <c r="O1605">
        <v>-132143</v>
      </c>
      <c r="P1605">
        <v>-137655</v>
      </c>
      <c r="Q1605">
        <v>-135655</v>
      </c>
      <c r="R1605">
        <v>-128000</v>
      </c>
      <c r="S1605">
        <v>-140117</v>
      </c>
      <c r="T1605">
        <v>-143795</v>
      </c>
      <c r="U1605">
        <v>-138836</v>
      </c>
      <c r="V1605">
        <v>-149937</v>
      </c>
      <c r="W1605">
        <v>-114963</v>
      </c>
      <c r="X1605">
        <v>-125415</v>
      </c>
      <c r="Y1605">
        <v>-1626377</v>
      </c>
      <c r="Z1605">
        <f t="shared" si="54"/>
        <v>-491787.63256449299</v>
      </c>
      <c r="AA1605">
        <f t="shared" si="55"/>
        <v>-727995.11743550701</v>
      </c>
    </row>
    <row r="1606" spans="1:27" x14ac:dyDescent="0.35">
      <c r="A1606" t="s">
        <v>427</v>
      </c>
      <c r="C1606">
        <v>500100</v>
      </c>
      <c r="D1606" t="s">
        <v>431</v>
      </c>
      <c r="E1606" t="s">
        <v>7</v>
      </c>
      <c r="F1606" t="s">
        <v>105</v>
      </c>
      <c r="G1606">
        <v>2026</v>
      </c>
      <c r="H1606" t="s">
        <v>365</v>
      </c>
      <c r="I1606" t="s">
        <v>377</v>
      </c>
      <c r="J1606" t="s">
        <v>377</v>
      </c>
      <c r="K1606" t="s">
        <v>378</v>
      </c>
      <c r="L1606" t="s">
        <v>25</v>
      </c>
      <c r="M1606">
        <v>-146069</v>
      </c>
      <c r="N1606">
        <v>-130627</v>
      </c>
      <c r="O1606">
        <v>-129731</v>
      </c>
      <c r="P1606">
        <v>-134950</v>
      </c>
      <c r="Q1606">
        <v>-132427</v>
      </c>
      <c r="R1606">
        <v>-124311</v>
      </c>
      <c r="S1606">
        <v>-136342</v>
      </c>
      <c r="T1606">
        <v>-141807</v>
      </c>
      <c r="U1606">
        <v>-136272</v>
      </c>
      <c r="V1606">
        <v>-147905</v>
      </c>
      <c r="W1606">
        <v>-110426</v>
      </c>
      <c r="X1606">
        <v>-118818</v>
      </c>
      <c r="Y1606">
        <v>-1589684</v>
      </c>
      <c r="Z1606">
        <f t="shared" si="54"/>
        <v>0</v>
      </c>
      <c r="AA1606">
        <f t="shared" si="55"/>
        <v>-1192263</v>
      </c>
    </row>
    <row r="1607" spans="1:27" x14ac:dyDescent="0.35">
      <c r="A1607" t="s">
        <v>427</v>
      </c>
      <c r="C1607">
        <v>510100</v>
      </c>
      <c r="D1607" t="s">
        <v>430</v>
      </c>
      <c r="E1607" t="s">
        <v>7</v>
      </c>
      <c r="F1607" t="s">
        <v>105</v>
      </c>
      <c r="G1607">
        <v>2023</v>
      </c>
      <c r="H1607" t="s">
        <v>365</v>
      </c>
      <c r="I1607" t="s">
        <v>377</v>
      </c>
      <c r="J1607" t="s">
        <v>377</v>
      </c>
      <c r="K1607" t="s">
        <v>378</v>
      </c>
      <c r="L1607" t="s">
        <v>25</v>
      </c>
      <c r="M1607">
        <v>-144953</v>
      </c>
      <c r="N1607">
        <v>-137489</v>
      </c>
      <c r="O1607">
        <v>-150323</v>
      </c>
      <c r="P1607">
        <v>-126338</v>
      </c>
      <c r="Q1607">
        <v>-146051</v>
      </c>
      <c r="R1607">
        <v>-139916</v>
      </c>
      <c r="S1607">
        <v>-128887</v>
      </c>
      <c r="T1607">
        <v>-155744</v>
      </c>
      <c r="U1607">
        <v>-133599</v>
      </c>
      <c r="V1607">
        <v>-148334</v>
      </c>
      <c r="W1607">
        <v>-133008</v>
      </c>
      <c r="X1607">
        <v>-112114</v>
      </c>
      <c r="Y1607">
        <v>-1656756</v>
      </c>
      <c r="Z1607">
        <f t="shared" si="54"/>
        <v>0</v>
      </c>
      <c r="AA1607">
        <f t="shared" si="55"/>
        <v>-1242567</v>
      </c>
    </row>
    <row r="1608" spans="1:27" x14ac:dyDescent="0.35">
      <c r="A1608" t="s">
        <v>427</v>
      </c>
      <c r="C1608">
        <v>502100</v>
      </c>
      <c r="D1608" t="s">
        <v>429</v>
      </c>
      <c r="E1608" t="s">
        <v>7</v>
      </c>
      <c r="F1608" t="s">
        <v>366</v>
      </c>
      <c r="G1608">
        <v>2025</v>
      </c>
      <c r="H1608" t="s">
        <v>22</v>
      </c>
      <c r="I1608" t="s">
        <v>373</v>
      </c>
      <c r="J1608" t="s">
        <v>374</v>
      </c>
      <c r="K1608" t="s">
        <v>375</v>
      </c>
      <c r="L1608" t="s">
        <v>25</v>
      </c>
      <c r="M1608">
        <v>-144019</v>
      </c>
      <c r="N1608">
        <v>-144019</v>
      </c>
      <c r="O1608">
        <v>-144019</v>
      </c>
      <c r="P1608">
        <v>-144019</v>
      </c>
      <c r="Q1608">
        <v>-144019</v>
      </c>
      <c r="R1608">
        <v>-144019</v>
      </c>
      <c r="S1608">
        <v>-144019</v>
      </c>
      <c r="T1608">
        <v>-169019</v>
      </c>
      <c r="U1608">
        <v>-144019</v>
      </c>
      <c r="V1608">
        <v>-144019</v>
      </c>
      <c r="W1608">
        <v>-144019</v>
      </c>
      <c r="X1608">
        <v>-144019</v>
      </c>
      <c r="Y1608">
        <v>-1753224</v>
      </c>
      <c r="Z1608">
        <f t="shared" si="54"/>
        <v>-530143.92131421599</v>
      </c>
      <c r="AA1608">
        <f t="shared" si="55"/>
        <v>-784774.07868578401</v>
      </c>
    </row>
    <row r="1609" spans="1:27" x14ac:dyDescent="0.35">
      <c r="A1609" t="s">
        <v>427</v>
      </c>
      <c r="C1609">
        <v>506100</v>
      </c>
      <c r="D1609" t="s">
        <v>432</v>
      </c>
      <c r="E1609" t="s">
        <v>7</v>
      </c>
      <c r="F1609" t="s">
        <v>366</v>
      </c>
      <c r="G1609">
        <v>2027</v>
      </c>
      <c r="H1609" t="s">
        <v>365</v>
      </c>
      <c r="I1609" t="s">
        <v>373</v>
      </c>
      <c r="J1609" t="s">
        <v>374</v>
      </c>
      <c r="K1609" t="s">
        <v>375</v>
      </c>
      <c r="L1609" t="s">
        <v>25</v>
      </c>
      <c r="M1609">
        <v>-143373</v>
      </c>
      <c r="N1609">
        <v>-128345</v>
      </c>
      <c r="O1609">
        <v>-128298</v>
      </c>
      <c r="P1609">
        <v>-133649</v>
      </c>
      <c r="Q1609">
        <v>-131707</v>
      </c>
      <c r="R1609">
        <v>-124275</v>
      </c>
      <c r="S1609">
        <v>-136039</v>
      </c>
      <c r="T1609">
        <v>-139610</v>
      </c>
      <c r="U1609">
        <v>-134795</v>
      </c>
      <c r="V1609">
        <v>-145573</v>
      </c>
      <c r="W1609">
        <v>-111617</v>
      </c>
      <c r="X1609">
        <v>-121765</v>
      </c>
      <c r="Y1609">
        <v>-1579046</v>
      </c>
      <c r="Z1609">
        <f t="shared" si="54"/>
        <v>-477475.57549721398</v>
      </c>
      <c r="AA1609">
        <f t="shared" si="55"/>
        <v>-706808.92450278602</v>
      </c>
    </row>
    <row r="1610" spans="1:27" x14ac:dyDescent="0.35">
      <c r="A1610" t="s">
        <v>427</v>
      </c>
      <c r="C1610">
        <v>500100</v>
      </c>
      <c r="D1610" t="s">
        <v>431</v>
      </c>
      <c r="E1610" t="s">
        <v>7</v>
      </c>
      <c r="F1610" t="s">
        <v>105</v>
      </c>
      <c r="G1610">
        <v>2025</v>
      </c>
      <c r="H1610" t="s">
        <v>365</v>
      </c>
      <c r="I1610" t="s">
        <v>377</v>
      </c>
      <c r="J1610" t="s">
        <v>377</v>
      </c>
      <c r="K1610" t="s">
        <v>378</v>
      </c>
      <c r="L1610" t="s">
        <v>25</v>
      </c>
      <c r="M1610">
        <v>-141814</v>
      </c>
      <c r="N1610">
        <v>-126822</v>
      </c>
      <c r="O1610">
        <v>-125953</v>
      </c>
      <c r="P1610">
        <v>-131020</v>
      </c>
      <c r="Q1610">
        <v>-128570</v>
      </c>
      <c r="R1610">
        <v>-120690</v>
      </c>
      <c r="S1610">
        <v>-132371</v>
      </c>
      <c r="T1610">
        <v>-137676</v>
      </c>
      <c r="U1610">
        <v>-132303</v>
      </c>
      <c r="V1610">
        <v>-143597</v>
      </c>
      <c r="W1610">
        <v>-107210</v>
      </c>
      <c r="X1610">
        <v>-115357</v>
      </c>
      <c r="Y1610">
        <v>-1543383</v>
      </c>
      <c r="Z1610">
        <f t="shared" si="54"/>
        <v>0</v>
      </c>
      <c r="AA1610">
        <f t="shared" si="55"/>
        <v>-1157537.25</v>
      </c>
    </row>
    <row r="1611" spans="1:27" x14ac:dyDescent="0.35">
      <c r="A1611" t="s">
        <v>427</v>
      </c>
      <c r="C1611">
        <v>502100</v>
      </c>
      <c r="D1611" t="s">
        <v>429</v>
      </c>
      <c r="E1611" t="s">
        <v>7</v>
      </c>
      <c r="F1611" t="s">
        <v>366</v>
      </c>
      <c r="G1611">
        <v>2024</v>
      </c>
      <c r="H1611" t="s">
        <v>22</v>
      </c>
      <c r="I1611" t="s">
        <v>373</v>
      </c>
      <c r="J1611" t="s">
        <v>374</v>
      </c>
      <c r="K1611" t="s">
        <v>375</v>
      </c>
      <c r="L1611" t="s">
        <v>25</v>
      </c>
      <c r="M1611">
        <v>-141389</v>
      </c>
      <c r="N1611">
        <v>-141401</v>
      </c>
      <c r="O1611">
        <v>-141389</v>
      </c>
      <c r="P1611">
        <v>-141389</v>
      </c>
      <c r="Q1611">
        <v>-141389</v>
      </c>
      <c r="R1611">
        <v>-141389</v>
      </c>
      <c r="S1611">
        <v>-166389</v>
      </c>
      <c r="T1611">
        <v>-141389</v>
      </c>
      <c r="U1611">
        <v>-141389</v>
      </c>
      <c r="V1611">
        <v>-141389</v>
      </c>
      <c r="W1611">
        <v>-141389</v>
      </c>
      <c r="X1611">
        <v>-141389</v>
      </c>
      <c r="Y1611">
        <v>-1721682</v>
      </c>
      <c r="Z1611">
        <f t="shared" si="54"/>
        <v>-520606.178523738</v>
      </c>
      <c r="AA1611">
        <f t="shared" si="55"/>
        <v>-770655.32147626206</v>
      </c>
    </row>
    <row r="1612" spans="1:27" x14ac:dyDescent="0.35">
      <c r="A1612" t="s">
        <v>427</v>
      </c>
      <c r="C1612">
        <v>502100</v>
      </c>
      <c r="D1612" t="s">
        <v>429</v>
      </c>
      <c r="E1612" t="s">
        <v>7</v>
      </c>
      <c r="F1612" t="s">
        <v>366</v>
      </c>
      <c r="G1612">
        <v>2023</v>
      </c>
      <c r="H1612" t="s">
        <v>22</v>
      </c>
      <c r="I1612" t="s">
        <v>373</v>
      </c>
      <c r="J1612" t="s">
        <v>374</v>
      </c>
      <c r="K1612" t="s">
        <v>375</v>
      </c>
      <c r="L1612" t="s">
        <v>25</v>
      </c>
      <c r="M1612">
        <v>-140026</v>
      </c>
      <c r="N1612">
        <v>-140717</v>
      </c>
      <c r="O1612">
        <v>-140026</v>
      </c>
      <c r="P1612">
        <v>-140026</v>
      </c>
      <c r="Q1612">
        <v>-165026</v>
      </c>
      <c r="R1612">
        <v>-140026</v>
      </c>
      <c r="S1612">
        <v>-140026</v>
      </c>
      <c r="T1612">
        <v>-140026</v>
      </c>
      <c r="U1612">
        <v>-140026</v>
      </c>
      <c r="V1612">
        <v>-140026</v>
      </c>
      <c r="W1612">
        <v>-140026</v>
      </c>
      <c r="X1612">
        <v>-140026</v>
      </c>
      <c r="Y1612">
        <v>-1706002</v>
      </c>
      <c r="Z1612">
        <f t="shared" si="54"/>
        <v>-515864.82391861797</v>
      </c>
      <c r="AA1612">
        <f t="shared" si="55"/>
        <v>-763636.67608138197</v>
      </c>
    </row>
    <row r="1613" spans="1:27" x14ac:dyDescent="0.35">
      <c r="A1613" t="s">
        <v>427</v>
      </c>
      <c r="C1613">
        <v>510900</v>
      </c>
      <c r="D1613" t="s">
        <v>436</v>
      </c>
      <c r="E1613" t="s">
        <v>7</v>
      </c>
      <c r="F1613" t="s">
        <v>366</v>
      </c>
      <c r="G1613">
        <v>2030</v>
      </c>
      <c r="H1613" t="s">
        <v>365</v>
      </c>
      <c r="I1613" t="s">
        <v>373</v>
      </c>
      <c r="J1613" t="s">
        <v>374</v>
      </c>
      <c r="K1613" t="s">
        <v>375</v>
      </c>
      <c r="L1613" t="s">
        <v>25</v>
      </c>
      <c r="M1613">
        <v>-139582</v>
      </c>
      <c r="N1613">
        <v>-125581</v>
      </c>
      <c r="O1613">
        <v>-124735</v>
      </c>
      <c r="P1613">
        <v>-129938</v>
      </c>
      <c r="Q1613">
        <v>-127914</v>
      </c>
      <c r="R1613">
        <v>-120648</v>
      </c>
      <c r="S1613">
        <v>-132045</v>
      </c>
      <c r="T1613">
        <v>-136568</v>
      </c>
      <c r="U1613">
        <v>-131224</v>
      </c>
      <c r="V1613">
        <v>-142364</v>
      </c>
      <c r="W1613">
        <v>-107444</v>
      </c>
      <c r="X1613">
        <v>-116674</v>
      </c>
      <c r="Y1613">
        <v>-1534718</v>
      </c>
      <c r="Z1613">
        <f t="shared" si="54"/>
        <v>-464071.57250386197</v>
      </c>
      <c r="AA1613">
        <f t="shared" si="55"/>
        <v>-686966.92749613803</v>
      </c>
    </row>
    <row r="1614" spans="1:27" x14ac:dyDescent="0.35">
      <c r="A1614" t="s">
        <v>427</v>
      </c>
      <c r="C1614">
        <v>502100</v>
      </c>
      <c r="D1614" t="s">
        <v>429</v>
      </c>
      <c r="E1614" t="s">
        <v>7</v>
      </c>
      <c r="F1614" t="s">
        <v>105</v>
      </c>
      <c r="G1614">
        <v>2022</v>
      </c>
      <c r="H1614" t="s">
        <v>365</v>
      </c>
      <c r="I1614" t="s">
        <v>377</v>
      </c>
      <c r="J1614" t="s">
        <v>377</v>
      </c>
      <c r="K1614" t="s">
        <v>378</v>
      </c>
      <c r="L1614" t="s">
        <v>25</v>
      </c>
      <c r="M1614">
        <v>-139522</v>
      </c>
      <c r="N1614">
        <v>-138758</v>
      </c>
      <c r="O1614">
        <v>-152598</v>
      </c>
      <c r="P1614">
        <v>-137598</v>
      </c>
      <c r="Q1614">
        <v>-141698</v>
      </c>
      <c r="R1614">
        <v>-141707</v>
      </c>
      <c r="S1614">
        <v>-133486</v>
      </c>
      <c r="T1614">
        <v>-157243</v>
      </c>
      <c r="U1614">
        <v>-146464</v>
      </c>
      <c r="V1614">
        <v>-142666</v>
      </c>
      <c r="W1614">
        <v>-137902</v>
      </c>
      <c r="X1614">
        <v>-127691</v>
      </c>
      <c r="Y1614">
        <v>-1697333</v>
      </c>
      <c r="Z1614">
        <f t="shared" si="54"/>
        <v>0</v>
      </c>
      <c r="AA1614">
        <f t="shared" si="55"/>
        <v>-1272999.75</v>
      </c>
    </row>
    <row r="1615" spans="1:27" x14ac:dyDescent="0.35">
      <c r="A1615" t="s">
        <v>427</v>
      </c>
      <c r="C1615">
        <v>506100</v>
      </c>
      <c r="D1615" t="s">
        <v>432</v>
      </c>
      <c r="E1615" t="s">
        <v>7</v>
      </c>
      <c r="F1615" t="s">
        <v>366</v>
      </c>
      <c r="G1615">
        <v>2026</v>
      </c>
      <c r="H1615" t="s">
        <v>365</v>
      </c>
      <c r="I1615" t="s">
        <v>373</v>
      </c>
      <c r="J1615" t="s">
        <v>374</v>
      </c>
      <c r="K1615" t="s">
        <v>375</v>
      </c>
      <c r="L1615" t="s">
        <v>25</v>
      </c>
      <c r="M1615">
        <v>-139197</v>
      </c>
      <c r="N1615">
        <v>-124607</v>
      </c>
      <c r="O1615">
        <v>-124561</v>
      </c>
      <c r="P1615">
        <v>-129756</v>
      </c>
      <c r="Q1615">
        <v>-127871</v>
      </c>
      <c r="R1615">
        <v>-120656</v>
      </c>
      <c r="S1615">
        <v>-132077</v>
      </c>
      <c r="T1615">
        <v>-135543</v>
      </c>
      <c r="U1615">
        <v>-130869</v>
      </c>
      <c r="V1615">
        <v>-141333</v>
      </c>
      <c r="W1615">
        <v>-108366</v>
      </c>
      <c r="X1615">
        <v>-118218</v>
      </c>
      <c r="Y1615">
        <v>-1533054</v>
      </c>
      <c r="Z1615">
        <f t="shared" si="54"/>
        <v>-463568.40834168601</v>
      </c>
      <c r="AA1615">
        <f t="shared" si="55"/>
        <v>-686222.09165831399</v>
      </c>
    </row>
    <row r="1616" spans="1:27" x14ac:dyDescent="0.35">
      <c r="A1616" t="s">
        <v>427</v>
      </c>
      <c r="C1616">
        <v>506100</v>
      </c>
      <c r="D1616" t="s">
        <v>432</v>
      </c>
      <c r="E1616" t="s">
        <v>7</v>
      </c>
      <c r="F1616" t="s">
        <v>105</v>
      </c>
      <c r="G1616">
        <v>2030</v>
      </c>
      <c r="H1616" t="s">
        <v>22</v>
      </c>
      <c r="I1616" t="s">
        <v>377</v>
      </c>
      <c r="J1616" t="s">
        <v>377</v>
      </c>
      <c r="K1616" t="s">
        <v>378</v>
      </c>
      <c r="L1616" t="s">
        <v>25</v>
      </c>
      <c r="M1616">
        <v>-138644</v>
      </c>
      <c r="N1616">
        <v>-139698</v>
      </c>
      <c r="O1616">
        <v>-145650</v>
      </c>
      <c r="P1616">
        <v>-179841</v>
      </c>
      <c r="Q1616">
        <v>-145650</v>
      </c>
      <c r="R1616">
        <v>-145090</v>
      </c>
      <c r="S1616">
        <v>-142274</v>
      </c>
      <c r="T1616">
        <v>-140326</v>
      </c>
      <c r="U1616">
        <v>-146771</v>
      </c>
      <c r="V1616">
        <v>-147038</v>
      </c>
      <c r="W1616">
        <v>-150134</v>
      </c>
      <c r="X1616">
        <v>-160611</v>
      </c>
      <c r="Y1616">
        <v>-1781729</v>
      </c>
      <c r="Z1616">
        <f t="shared" si="54"/>
        <v>0</v>
      </c>
      <c r="AA1616">
        <f t="shared" si="55"/>
        <v>-1336296.75</v>
      </c>
    </row>
    <row r="1617" spans="1:27" x14ac:dyDescent="0.35">
      <c r="A1617" t="s">
        <v>427</v>
      </c>
      <c r="C1617">
        <v>510100</v>
      </c>
      <c r="D1617" t="s">
        <v>430</v>
      </c>
      <c r="E1617" t="s">
        <v>7</v>
      </c>
      <c r="F1617" t="s">
        <v>105</v>
      </c>
      <c r="G1617">
        <v>2021</v>
      </c>
      <c r="H1617" t="s">
        <v>365</v>
      </c>
      <c r="I1617" t="s">
        <v>377</v>
      </c>
      <c r="J1617" t="s">
        <v>377</v>
      </c>
      <c r="K1617" t="s">
        <v>378</v>
      </c>
      <c r="L1617" t="s">
        <v>25</v>
      </c>
      <c r="M1617">
        <v>-138494</v>
      </c>
      <c r="N1617">
        <v>-138949</v>
      </c>
      <c r="O1617">
        <v>-151543</v>
      </c>
      <c r="P1617">
        <v>-141833</v>
      </c>
      <c r="Q1617">
        <v>-134002</v>
      </c>
      <c r="R1617">
        <v>-139707</v>
      </c>
      <c r="S1617">
        <v>-132328</v>
      </c>
      <c r="T1617">
        <v>-144722</v>
      </c>
      <c r="U1617">
        <v>-138632</v>
      </c>
      <c r="V1617">
        <v>-137547</v>
      </c>
      <c r="W1617">
        <v>-128453</v>
      </c>
      <c r="X1617">
        <v>-124044</v>
      </c>
      <c r="Y1617">
        <v>-1650255</v>
      </c>
      <c r="Z1617">
        <f t="shared" si="54"/>
        <v>0</v>
      </c>
      <c r="AA1617">
        <f t="shared" si="55"/>
        <v>-1237691.25</v>
      </c>
    </row>
    <row r="1618" spans="1:27" x14ac:dyDescent="0.35">
      <c r="A1618" t="s">
        <v>427</v>
      </c>
      <c r="C1618">
        <v>502100</v>
      </c>
      <c r="D1618" t="s">
        <v>429</v>
      </c>
      <c r="E1618" t="s">
        <v>7</v>
      </c>
      <c r="F1618" t="s">
        <v>366</v>
      </c>
      <c r="G1618">
        <v>2022</v>
      </c>
      <c r="H1618" t="s">
        <v>22</v>
      </c>
      <c r="I1618" t="s">
        <v>373</v>
      </c>
      <c r="J1618" t="s">
        <v>374</v>
      </c>
      <c r="K1618" t="s">
        <v>375</v>
      </c>
      <c r="L1618" t="s">
        <v>25</v>
      </c>
      <c r="M1618">
        <v>-137516</v>
      </c>
      <c r="N1618">
        <v>-137915</v>
      </c>
      <c r="O1618">
        <v>-137516</v>
      </c>
      <c r="P1618">
        <v>-137516</v>
      </c>
      <c r="Q1618">
        <v>-137516</v>
      </c>
      <c r="R1618">
        <v>-137516</v>
      </c>
      <c r="S1618">
        <v>-162516</v>
      </c>
      <c r="T1618">
        <v>-137516</v>
      </c>
      <c r="U1618">
        <v>-137516</v>
      </c>
      <c r="V1618">
        <v>-137516</v>
      </c>
      <c r="W1618">
        <v>-137516</v>
      </c>
      <c r="X1618">
        <v>-137516</v>
      </c>
      <c r="Y1618">
        <v>-1675589</v>
      </c>
      <c r="Z1618">
        <f t="shared" si="54"/>
        <v>-506668.47075500101</v>
      </c>
      <c r="AA1618">
        <f t="shared" si="55"/>
        <v>-750023.27924499905</v>
      </c>
    </row>
    <row r="1619" spans="1:27" x14ac:dyDescent="0.35">
      <c r="A1619" t="s">
        <v>427</v>
      </c>
      <c r="C1619">
        <v>500100</v>
      </c>
      <c r="D1619" t="s">
        <v>431</v>
      </c>
      <c r="E1619" t="s">
        <v>7</v>
      </c>
      <c r="F1619" t="s">
        <v>105</v>
      </c>
      <c r="G1619">
        <v>2024</v>
      </c>
      <c r="H1619" t="s">
        <v>365</v>
      </c>
      <c r="I1619" t="s">
        <v>377</v>
      </c>
      <c r="J1619" t="s">
        <v>377</v>
      </c>
      <c r="K1619" t="s">
        <v>378</v>
      </c>
      <c r="L1619" t="s">
        <v>25</v>
      </c>
      <c r="M1619">
        <v>-137184</v>
      </c>
      <c r="N1619">
        <v>-129908</v>
      </c>
      <c r="O1619">
        <v>-121745</v>
      </c>
      <c r="P1619">
        <v>-126724</v>
      </c>
      <c r="Q1619">
        <v>-131729</v>
      </c>
      <c r="R1619">
        <v>-109350</v>
      </c>
      <c r="S1619">
        <v>-128132</v>
      </c>
      <c r="T1619">
        <v>-133199</v>
      </c>
      <c r="U1619">
        <v>-120615</v>
      </c>
      <c r="V1619">
        <v>-138990</v>
      </c>
      <c r="W1619">
        <v>-110930</v>
      </c>
      <c r="X1619">
        <v>-104336</v>
      </c>
      <c r="Y1619">
        <v>-1492840</v>
      </c>
      <c r="Z1619">
        <f t="shared" si="54"/>
        <v>0</v>
      </c>
      <c r="AA1619">
        <f t="shared" si="55"/>
        <v>-1119630</v>
      </c>
    </row>
    <row r="1620" spans="1:27" x14ac:dyDescent="0.35">
      <c r="A1620" t="s">
        <v>427</v>
      </c>
      <c r="C1620">
        <v>502100</v>
      </c>
      <c r="D1620" t="s">
        <v>429</v>
      </c>
      <c r="E1620" t="s">
        <v>7</v>
      </c>
      <c r="F1620" t="s">
        <v>105</v>
      </c>
      <c r="G1620">
        <v>2021</v>
      </c>
      <c r="H1620" t="s">
        <v>365</v>
      </c>
      <c r="I1620" t="s">
        <v>377</v>
      </c>
      <c r="J1620" t="s">
        <v>377</v>
      </c>
      <c r="K1620" t="s">
        <v>378</v>
      </c>
      <c r="L1620" t="s">
        <v>25</v>
      </c>
      <c r="M1620">
        <v>-136170</v>
      </c>
      <c r="N1620">
        <v>-135420</v>
      </c>
      <c r="O1620">
        <v>-148971</v>
      </c>
      <c r="P1620">
        <v>-140109</v>
      </c>
      <c r="Q1620">
        <v>-132986</v>
      </c>
      <c r="R1620">
        <v>-138671</v>
      </c>
      <c r="S1620">
        <v>-136398</v>
      </c>
      <c r="T1620">
        <v>-146181</v>
      </c>
      <c r="U1620">
        <v>-141270</v>
      </c>
      <c r="V1620">
        <v>-139532</v>
      </c>
      <c r="W1620">
        <v>-133027</v>
      </c>
      <c r="X1620">
        <v>-131130</v>
      </c>
      <c r="Y1620">
        <v>-1659866</v>
      </c>
      <c r="Z1620">
        <f t="shared" si="54"/>
        <v>0</v>
      </c>
      <c r="AA1620">
        <f t="shared" si="55"/>
        <v>-1244899.5</v>
      </c>
    </row>
    <row r="1621" spans="1:27" x14ac:dyDescent="0.35">
      <c r="A1621" t="s">
        <v>427</v>
      </c>
      <c r="C1621">
        <v>510900</v>
      </c>
      <c r="D1621" t="s">
        <v>436</v>
      </c>
      <c r="E1621" t="s">
        <v>7</v>
      </c>
      <c r="F1621" t="s">
        <v>366</v>
      </c>
      <c r="G1621">
        <v>2029</v>
      </c>
      <c r="H1621" t="s">
        <v>365</v>
      </c>
      <c r="I1621" t="s">
        <v>373</v>
      </c>
      <c r="J1621" t="s">
        <v>374</v>
      </c>
      <c r="K1621" t="s">
        <v>375</v>
      </c>
      <c r="L1621" t="s">
        <v>25</v>
      </c>
      <c r="M1621">
        <v>-135512</v>
      </c>
      <c r="N1621">
        <v>-121920</v>
      </c>
      <c r="O1621">
        <v>-121099</v>
      </c>
      <c r="P1621">
        <v>-126150</v>
      </c>
      <c r="Q1621">
        <v>-124184</v>
      </c>
      <c r="R1621">
        <v>-117130</v>
      </c>
      <c r="S1621">
        <v>-128195</v>
      </c>
      <c r="T1621">
        <v>-132587</v>
      </c>
      <c r="U1621">
        <v>-127398</v>
      </c>
      <c r="V1621">
        <v>-138213</v>
      </c>
      <c r="W1621">
        <v>-104311</v>
      </c>
      <c r="X1621">
        <v>-113273</v>
      </c>
      <c r="Y1621">
        <v>-1489972</v>
      </c>
      <c r="Z1621">
        <f t="shared" si="54"/>
        <v>-450541.17370534799</v>
      </c>
      <c r="AA1621">
        <f t="shared" si="55"/>
        <v>-666937.82629465207</v>
      </c>
    </row>
    <row r="1622" spans="1:27" x14ac:dyDescent="0.35">
      <c r="A1622" t="s">
        <v>427</v>
      </c>
      <c r="C1622">
        <v>506100</v>
      </c>
      <c r="D1622" t="s">
        <v>432</v>
      </c>
      <c r="E1622" t="s">
        <v>7</v>
      </c>
      <c r="F1622" t="s">
        <v>105</v>
      </c>
      <c r="G1622">
        <v>2029</v>
      </c>
      <c r="H1622" t="s">
        <v>22</v>
      </c>
      <c r="I1622" t="s">
        <v>377</v>
      </c>
      <c r="J1622" t="s">
        <v>377</v>
      </c>
      <c r="K1622" t="s">
        <v>378</v>
      </c>
      <c r="L1622" t="s">
        <v>25</v>
      </c>
      <c r="M1622">
        <v>-135497</v>
      </c>
      <c r="N1622">
        <v>-136522</v>
      </c>
      <c r="O1622">
        <v>-142299</v>
      </c>
      <c r="P1622">
        <v>-175493</v>
      </c>
      <c r="Q1622">
        <v>-142299</v>
      </c>
      <c r="R1622">
        <v>-141754</v>
      </c>
      <c r="S1622">
        <v>-139023</v>
      </c>
      <c r="T1622">
        <v>-137129</v>
      </c>
      <c r="U1622">
        <v>-143387</v>
      </c>
      <c r="V1622">
        <v>-143649</v>
      </c>
      <c r="W1622">
        <v>-146652</v>
      </c>
      <c r="X1622">
        <v>-156824</v>
      </c>
      <c r="Y1622">
        <v>-1740526</v>
      </c>
      <c r="Z1622">
        <f t="shared" si="54"/>
        <v>0</v>
      </c>
      <c r="AA1622">
        <f t="shared" si="55"/>
        <v>-1305394.5</v>
      </c>
    </row>
    <row r="1623" spans="1:27" x14ac:dyDescent="0.35">
      <c r="A1623" t="s">
        <v>427</v>
      </c>
      <c r="C1623">
        <v>510100</v>
      </c>
      <c r="D1623" t="s">
        <v>430</v>
      </c>
      <c r="E1623" t="s">
        <v>7</v>
      </c>
      <c r="F1623" t="s">
        <v>105</v>
      </c>
      <c r="G1623">
        <v>2022</v>
      </c>
      <c r="H1623" t="s">
        <v>365</v>
      </c>
      <c r="I1623" t="s">
        <v>377</v>
      </c>
      <c r="J1623" t="s">
        <v>377</v>
      </c>
      <c r="K1623" t="s">
        <v>378</v>
      </c>
      <c r="L1623" t="s">
        <v>25</v>
      </c>
      <c r="M1623">
        <v>-135391</v>
      </c>
      <c r="N1623">
        <v>-135876</v>
      </c>
      <c r="O1623">
        <v>-148562</v>
      </c>
      <c r="P1623">
        <v>-132770</v>
      </c>
      <c r="Q1623">
        <v>-136559</v>
      </c>
      <c r="R1623">
        <v>-136410</v>
      </c>
      <c r="S1623">
        <v>-127513</v>
      </c>
      <c r="T1623">
        <v>-153964</v>
      </c>
      <c r="U1623">
        <v>-141907</v>
      </c>
      <c r="V1623">
        <v>-138814</v>
      </c>
      <c r="W1623">
        <v>-131529</v>
      </c>
      <c r="X1623">
        <v>-118894</v>
      </c>
      <c r="Y1623">
        <v>-1638190</v>
      </c>
      <c r="Z1623">
        <f t="shared" si="54"/>
        <v>0</v>
      </c>
      <c r="AA1623">
        <f t="shared" si="55"/>
        <v>-1228642.5</v>
      </c>
    </row>
    <row r="1624" spans="1:27" x14ac:dyDescent="0.35">
      <c r="A1624" t="s">
        <v>427</v>
      </c>
      <c r="C1624">
        <v>505100</v>
      </c>
      <c r="D1624" t="s">
        <v>433</v>
      </c>
      <c r="E1624" t="s">
        <v>7</v>
      </c>
      <c r="F1624" t="s">
        <v>105</v>
      </c>
      <c r="G1624">
        <v>2030</v>
      </c>
      <c r="H1624" t="s">
        <v>365</v>
      </c>
      <c r="I1624" t="s">
        <v>377</v>
      </c>
      <c r="J1624" t="s">
        <v>377</v>
      </c>
      <c r="K1624" t="s">
        <v>378</v>
      </c>
      <c r="L1624" t="s">
        <v>25</v>
      </c>
      <c r="M1624">
        <v>-135329</v>
      </c>
      <c r="N1624">
        <v>-120899</v>
      </c>
      <c r="O1624">
        <v>-121278</v>
      </c>
      <c r="P1624">
        <v>-126484</v>
      </c>
      <c r="Q1624">
        <v>-124837</v>
      </c>
      <c r="R1624">
        <v>-117929</v>
      </c>
      <c r="S1624">
        <v>-129173</v>
      </c>
      <c r="T1624">
        <v>-131787</v>
      </c>
      <c r="U1624">
        <v>-127512</v>
      </c>
      <c r="V1624">
        <v>-137485</v>
      </c>
      <c r="W1624">
        <v>-106298</v>
      </c>
      <c r="X1624">
        <v>-116771</v>
      </c>
      <c r="Y1624">
        <v>-1495782</v>
      </c>
      <c r="Z1624">
        <f t="shared" si="54"/>
        <v>0</v>
      </c>
      <c r="AA1624">
        <f t="shared" si="55"/>
        <v>-1121836.5</v>
      </c>
    </row>
    <row r="1625" spans="1:27" x14ac:dyDescent="0.35">
      <c r="A1625" t="s">
        <v>427</v>
      </c>
      <c r="C1625">
        <v>506100</v>
      </c>
      <c r="D1625" t="s">
        <v>432</v>
      </c>
      <c r="E1625" t="s">
        <v>7</v>
      </c>
      <c r="F1625" t="s">
        <v>366</v>
      </c>
      <c r="G1625">
        <v>2025</v>
      </c>
      <c r="H1625" t="s">
        <v>365</v>
      </c>
      <c r="I1625" t="s">
        <v>373</v>
      </c>
      <c r="J1625" t="s">
        <v>374</v>
      </c>
      <c r="K1625" t="s">
        <v>375</v>
      </c>
      <c r="L1625" t="s">
        <v>25</v>
      </c>
      <c r="M1625">
        <v>-135143</v>
      </c>
      <c r="N1625">
        <v>-120977</v>
      </c>
      <c r="O1625">
        <v>-120933</v>
      </c>
      <c r="P1625">
        <v>-125977</v>
      </c>
      <c r="Q1625">
        <v>-124146</v>
      </c>
      <c r="R1625">
        <v>-117141</v>
      </c>
      <c r="S1625">
        <v>-128230</v>
      </c>
      <c r="T1625">
        <v>-131596</v>
      </c>
      <c r="U1625">
        <v>-127057</v>
      </c>
      <c r="V1625">
        <v>-137217</v>
      </c>
      <c r="W1625">
        <v>-105210</v>
      </c>
      <c r="X1625">
        <v>-114775</v>
      </c>
      <c r="Y1625">
        <v>-1488402</v>
      </c>
      <c r="Z1625">
        <f t="shared" si="54"/>
        <v>-450066.43348021799</v>
      </c>
      <c r="AA1625">
        <f t="shared" si="55"/>
        <v>-666235.06651978206</v>
      </c>
    </row>
    <row r="1626" spans="1:27" x14ac:dyDescent="0.35">
      <c r="A1626" t="s">
        <v>427</v>
      </c>
      <c r="C1626">
        <v>502100</v>
      </c>
      <c r="D1626" t="s">
        <v>429</v>
      </c>
      <c r="E1626" t="s">
        <v>7</v>
      </c>
      <c r="F1626" t="s">
        <v>366</v>
      </c>
      <c r="G1626">
        <v>2021</v>
      </c>
      <c r="H1626" t="s">
        <v>22</v>
      </c>
      <c r="I1626" t="s">
        <v>373</v>
      </c>
      <c r="J1626" t="s">
        <v>374</v>
      </c>
      <c r="K1626" t="s">
        <v>375</v>
      </c>
      <c r="L1626" t="s">
        <v>25</v>
      </c>
      <c r="M1626">
        <v>-134960</v>
      </c>
      <c r="N1626">
        <v>-135617</v>
      </c>
      <c r="O1626">
        <v>-134960</v>
      </c>
      <c r="P1626">
        <v>-134960</v>
      </c>
      <c r="Q1626">
        <v>-134960</v>
      </c>
      <c r="R1626">
        <v>-134960</v>
      </c>
      <c r="S1626">
        <v>-162341</v>
      </c>
      <c r="T1626">
        <v>-137341</v>
      </c>
      <c r="U1626">
        <v>-137341</v>
      </c>
      <c r="V1626">
        <v>-137341</v>
      </c>
      <c r="W1626">
        <v>-137341</v>
      </c>
      <c r="X1626">
        <v>-137341</v>
      </c>
      <c r="Y1626">
        <v>-1659460</v>
      </c>
      <c r="Z1626">
        <f t="shared" si="54"/>
        <v>-501791.34649313998</v>
      </c>
      <c r="AA1626">
        <f t="shared" si="55"/>
        <v>-742803.65350686002</v>
      </c>
    </row>
    <row r="1627" spans="1:27" x14ac:dyDescent="0.35">
      <c r="A1627" t="s">
        <v>427</v>
      </c>
      <c r="C1627">
        <v>500100</v>
      </c>
      <c r="D1627" t="s">
        <v>431</v>
      </c>
      <c r="E1627" t="s">
        <v>7</v>
      </c>
      <c r="F1627" t="s">
        <v>105</v>
      </c>
      <c r="G1627">
        <v>2023</v>
      </c>
      <c r="H1627" t="s">
        <v>365</v>
      </c>
      <c r="I1627" t="s">
        <v>377</v>
      </c>
      <c r="J1627" t="s">
        <v>377</v>
      </c>
      <c r="K1627" t="s">
        <v>378</v>
      </c>
      <c r="L1627" t="s">
        <v>25</v>
      </c>
      <c r="M1627">
        <v>-132608</v>
      </c>
      <c r="N1627">
        <v>-125654</v>
      </c>
      <c r="O1627">
        <v>-137237</v>
      </c>
      <c r="P1627">
        <v>-115457</v>
      </c>
      <c r="Q1627">
        <v>-132692</v>
      </c>
      <c r="R1627">
        <v>-127091</v>
      </c>
      <c r="S1627">
        <v>-116829</v>
      </c>
      <c r="T1627">
        <v>-141252</v>
      </c>
      <c r="U1627">
        <v>-121989</v>
      </c>
      <c r="V1627">
        <v>-134427</v>
      </c>
      <c r="W1627">
        <v>-121464</v>
      </c>
      <c r="X1627">
        <v>-100940</v>
      </c>
      <c r="Y1627">
        <v>-1507639</v>
      </c>
      <c r="Z1627">
        <f t="shared" si="54"/>
        <v>0</v>
      </c>
      <c r="AA1627">
        <f t="shared" si="55"/>
        <v>-1130729.25</v>
      </c>
    </row>
    <row r="1628" spans="1:27" x14ac:dyDescent="0.35">
      <c r="A1628" t="s">
        <v>427</v>
      </c>
      <c r="C1628">
        <v>506100</v>
      </c>
      <c r="D1628" t="s">
        <v>432</v>
      </c>
      <c r="E1628" t="s">
        <v>7</v>
      </c>
      <c r="F1628" t="s">
        <v>105</v>
      </c>
      <c r="G1628">
        <v>2028</v>
      </c>
      <c r="H1628" t="s">
        <v>22</v>
      </c>
      <c r="I1628" t="s">
        <v>377</v>
      </c>
      <c r="J1628" t="s">
        <v>377</v>
      </c>
      <c r="K1628" t="s">
        <v>378</v>
      </c>
      <c r="L1628" t="s">
        <v>25</v>
      </c>
      <c r="M1628">
        <v>-132430</v>
      </c>
      <c r="N1628">
        <v>-133428</v>
      </c>
      <c r="O1628">
        <v>-139034</v>
      </c>
      <c r="P1628">
        <v>-171261</v>
      </c>
      <c r="Q1628">
        <v>-139034</v>
      </c>
      <c r="R1628">
        <v>-138506</v>
      </c>
      <c r="S1628">
        <v>-135856</v>
      </c>
      <c r="T1628">
        <v>-134015</v>
      </c>
      <c r="U1628">
        <v>-140090</v>
      </c>
      <c r="V1628">
        <v>-140347</v>
      </c>
      <c r="W1628">
        <v>-143260</v>
      </c>
      <c r="X1628">
        <v>-153137</v>
      </c>
      <c r="Y1628">
        <v>-1700398</v>
      </c>
      <c r="Z1628">
        <f t="shared" si="54"/>
        <v>0</v>
      </c>
      <c r="AA1628">
        <f t="shared" si="55"/>
        <v>-1275298.5</v>
      </c>
    </row>
    <row r="1629" spans="1:27" x14ac:dyDescent="0.35">
      <c r="A1629" t="s">
        <v>427</v>
      </c>
      <c r="C1629">
        <v>506100</v>
      </c>
      <c r="D1629" t="s">
        <v>432</v>
      </c>
      <c r="E1629" t="s">
        <v>7</v>
      </c>
      <c r="F1629" t="s">
        <v>366</v>
      </c>
      <c r="G1629">
        <v>2024</v>
      </c>
      <c r="H1629" t="s">
        <v>365</v>
      </c>
      <c r="I1629" t="s">
        <v>373</v>
      </c>
      <c r="J1629" t="s">
        <v>374</v>
      </c>
      <c r="K1629" t="s">
        <v>375</v>
      </c>
      <c r="L1629" t="s">
        <v>25</v>
      </c>
      <c r="M1629">
        <v>-131800</v>
      </c>
      <c r="N1629">
        <v>-124660</v>
      </c>
      <c r="O1629">
        <v>-117988</v>
      </c>
      <c r="P1629">
        <v>-122967</v>
      </c>
      <c r="Q1629">
        <v>-127909</v>
      </c>
      <c r="R1629">
        <v>-107770</v>
      </c>
      <c r="S1629">
        <v>-125306</v>
      </c>
      <c r="T1629">
        <v>-128446</v>
      </c>
      <c r="U1629">
        <v>-117349</v>
      </c>
      <c r="V1629">
        <v>-133955</v>
      </c>
      <c r="W1629">
        <v>-109469</v>
      </c>
      <c r="X1629">
        <v>-105721</v>
      </c>
      <c r="Y1629">
        <v>-1453339</v>
      </c>
      <c r="Z1629">
        <f t="shared" si="54"/>
        <v>-439464.00257975096</v>
      </c>
      <c r="AA1629">
        <f t="shared" si="55"/>
        <v>-650540.24742024904</v>
      </c>
    </row>
    <row r="1630" spans="1:27" x14ac:dyDescent="0.35">
      <c r="A1630" t="s">
        <v>427</v>
      </c>
      <c r="C1630">
        <v>510900</v>
      </c>
      <c r="D1630" t="s">
        <v>436</v>
      </c>
      <c r="E1630" t="s">
        <v>7</v>
      </c>
      <c r="F1630" t="s">
        <v>366</v>
      </c>
      <c r="G1630">
        <v>2028</v>
      </c>
      <c r="H1630" t="s">
        <v>365</v>
      </c>
      <c r="I1630" t="s">
        <v>373</v>
      </c>
      <c r="J1630" t="s">
        <v>374</v>
      </c>
      <c r="K1630" t="s">
        <v>375</v>
      </c>
      <c r="L1630" t="s">
        <v>25</v>
      </c>
      <c r="M1630">
        <v>-131563</v>
      </c>
      <c r="N1630">
        <v>-118367</v>
      </c>
      <c r="O1630">
        <v>-117569</v>
      </c>
      <c r="P1630">
        <v>-122474</v>
      </c>
      <c r="Q1630">
        <v>-120565</v>
      </c>
      <c r="R1630">
        <v>-113717</v>
      </c>
      <c r="S1630">
        <v>-124459</v>
      </c>
      <c r="T1630">
        <v>-128723</v>
      </c>
      <c r="U1630">
        <v>-123686</v>
      </c>
      <c r="V1630">
        <v>-134186</v>
      </c>
      <c r="W1630">
        <v>-101272</v>
      </c>
      <c r="X1630">
        <v>-109972</v>
      </c>
      <c r="Y1630">
        <v>-1446550</v>
      </c>
      <c r="Z1630">
        <f t="shared" si="54"/>
        <v>-437411.12908394996</v>
      </c>
      <c r="AA1630">
        <f t="shared" si="55"/>
        <v>-647501.37091605004</v>
      </c>
    </row>
    <row r="1631" spans="1:27" x14ac:dyDescent="0.35">
      <c r="A1631" t="s">
        <v>427</v>
      </c>
      <c r="C1631">
        <v>505100</v>
      </c>
      <c r="D1631" t="s">
        <v>433</v>
      </c>
      <c r="E1631" t="s">
        <v>7</v>
      </c>
      <c r="F1631" t="s">
        <v>105</v>
      </c>
      <c r="G1631">
        <v>2029</v>
      </c>
      <c r="H1631" t="s">
        <v>365</v>
      </c>
      <c r="I1631" t="s">
        <v>377</v>
      </c>
      <c r="J1631" t="s">
        <v>377</v>
      </c>
      <c r="K1631" t="s">
        <v>378</v>
      </c>
      <c r="L1631" t="s">
        <v>25</v>
      </c>
      <c r="M1631">
        <v>-131384</v>
      </c>
      <c r="N1631">
        <v>-117374</v>
      </c>
      <c r="O1631">
        <v>-117742</v>
      </c>
      <c r="P1631">
        <v>-122797</v>
      </c>
      <c r="Q1631">
        <v>-121197</v>
      </c>
      <c r="R1631">
        <v>-114491</v>
      </c>
      <c r="S1631">
        <v>-125407</v>
      </c>
      <c r="T1631">
        <v>-127945</v>
      </c>
      <c r="U1631">
        <v>-123795</v>
      </c>
      <c r="V1631">
        <v>-133477</v>
      </c>
      <c r="W1631">
        <v>-103198</v>
      </c>
      <c r="X1631">
        <v>-113367</v>
      </c>
      <c r="Y1631">
        <v>-1452172</v>
      </c>
      <c r="Z1631">
        <f t="shared" si="54"/>
        <v>0</v>
      </c>
      <c r="AA1631">
        <f t="shared" si="55"/>
        <v>-1089129</v>
      </c>
    </row>
    <row r="1632" spans="1:27" x14ac:dyDescent="0.35">
      <c r="A1632" t="s">
        <v>427</v>
      </c>
      <c r="C1632">
        <v>511100</v>
      </c>
      <c r="D1632" t="s">
        <v>434</v>
      </c>
      <c r="E1632" t="s">
        <v>7</v>
      </c>
      <c r="F1632" t="s">
        <v>105</v>
      </c>
      <c r="G1632">
        <v>2030</v>
      </c>
      <c r="H1632" t="s">
        <v>22</v>
      </c>
      <c r="I1632" t="s">
        <v>377</v>
      </c>
      <c r="J1632" t="s">
        <v>377</v>
      </c>
      <c r="K1632" t="s">
        <v>378</v>
      </c>
      <c r="L1632" t="s">
        <v>25</v>
      </c>
      <c r="M1632">
        <v>-129576</v>
      </c>
      <c r="N1632">
        <v>-73506</v>
      </c>
      <c r="O1632">
        <v>-83041</v>
      </c>
      <c r="P1632">
        <v>-87583</v>
      </c>
      <c r="Q1632">
        <v>-73561</v>
      </c>
      <c r="R1632">
        <v>-76470</v>
      </c>
      <c r="S1632">
        <v>-73644</v>
      </c>
      <c r="T1632">
        <v>-129704</v>
      </c>
      <c r="U1632">
        <v>-129739</v>
      </c>
      <c r="V1632">
        <v>-81944</v>
      </c>
      <c r="W1632">
        <v>-73699</v>
      </c>
      <c r="X1632">
        <v>-134543</v>
      </c>
      <c r="Y1632">
        <v>-1147011</v>
      </c>
      <c r="Z1632">
        <f t="shared" si="54"/>
        <v>0</v>
      </c>
      <c r="AA1632">
        <f t="shared" si="55"/>
        <v>-860258.25</v>
      </c>
    </row>
    <row r="1633" spans="1:27" x14ac:dyDescent="0.35">
      <c r="A1633" t="s">
        <v>427</v>
      </c>
      <c r="C1633">
        <v>506100</v>
      </c>
      <c r="D1633" t="s">
        <v>432</v>
      </c>
      <c r="E1633" t="s">
        <v>7</v>
      </c>
      <c r="F1633" t="s">
        <v>105</v>
      </c>
      <c r="G1633">
        <v>2027</v>
      </c>
      <c r="H1633" t="s">
        <v>22</v>
      </c>
      <c r="I1633" t="s">
        <v>377</v>
      </c>
      <c r="J1633" t="s">
        <v>377</v>
      </c>
      <c r="K1633" t="s">
        <v>378</v>
      </c>
      <c r="L1633" t="s">
        <v>25</v>
      </c>
      <c r="M1633">
        <v>-129436</v>
      </c>
      <c r="N1633">
        <v>-130407</v>
      </c>
      <c r="O1633">
        <v>-135848</v>
      </c>
      <c r="P1633">
        <v>-167137</v>
      </c>
      <c r="Q1633">
        <v>-135848</v>
      </c>
      <c r="R1633">
        <v>-135335</v>
      </c>
      <c r="S1633">
        <v>-132765</v>
      </c>
      <c r="T1633">
        <v>-130975</v>
      </c>
      <c r="U1633">
        <v>-136874</v>
      </c>
      <c r="V1633">
        <v>-137125</v>
      </c>
      <c r="W1633">
        <v>-139951</v>
      </c>
      <c r="X1633">
        <v>-149541</v>
      </c>
      <c r="Y1633">
        <v>-1661240</v>
      </c>
      <c r="Z1633">
        <f t="shared" si="54"/>
        <v>0</v>
      </c>
      <c r="AA1633">
        <f t="shared" si="55"/>
        <v>-1245930</v>
      </c>
    </row>
    <row r="1634" spans="1:27" x14ac:dyDescent="0.35">
      <c r="A1634" t="s">
        <v>427</v>
      </c>
      <c r="C1634">
        <v>510900</v>
      </c>
      <c r="D1634" t="s">
        <v>436</v>
      </c>
      <c r="E1634" t="s">
        <v>7</v>
      </c>
      <c r="F1634" t="s">
        <v>366</v>
      </c>
      <c r="G1634">
        <v>2027</v>
      </c>
      <c r="H1634" t="s">
        <v>365</v>
      </c>
      <c r="I1634" t="s">
        <v>373</v>
      </c>
      <c r="J1634" t="s">
        <v>374</v>
      </c>
      <c r="K1634" t="s">
        <v>375</v>
      </c>
      <c r="L1634" t="s">
        <v>25</v>
      </c>
      <c r="M1634">
        <v>-127734</v>
      </c>
      <c r="N1634">
        <v>-114922</v>
      </c>
      <c r="O1634">
        <v>-114148</v>
      </c>
      <c r="P1634">
        <v>-118909</v>
      </c>
      <c r="Q1634">
        <v>-117057</v>
      </c>
      <c r="R1634">
        <v>-110407</v>
      </c>
      <c r="S1634">
        <v>-120837</v>
      </c>
      <c r="T1634">
        <v>-124977</v>
      </c>
      <c r="U1634">
        <v>-120086</v>
      </c>
      <c r="V1634">
        <v>-130280</v>
      </c>
      <c r="W1634">
        <v>-98324</v>
      </c>
      <c r="X1634">
        <v>-106771</v>
      </c>
      <c r="Y1634">
        <v>-1404453</v>
      </c>
      <c r="Z1634">
        <f t="shared" si="54"/>
        <v>-424681.74102197698</v>
      </c>
      <c r="AA1634">
        <f t="shared" si="55"/>
        <v>-628658.00897802296</v>
      </c>
    </row>
    <row r="1635" spans="1:27" x14ac:dyDescent="0.35">
      <c r="A1635" t="s">
        <v>427</v>
      </c>
      <c r="C1635">
        <v>505100</v>
      </c>
      <c r="D1635" t="s">
        <v>433</v>
      </c>
      <c r="E1635" t="s">
        <v>7</v>
      </c>
      <c r="F1635" t="s">
        <v>105</v>
      </c>
      <c r="G1635">
        <v>2028</v>
      </c>
      <c r="H1635" t="s">
        <v>365</v>
      </c>
      <c r="I1635" t="s">
        <v>377</v>
      </c>
      <c r="J1635" t="s">
        <v>377</v>
      </c>
      <c r="K1635" t="s">
        <v>378</v>
      </c>
      <c r="L1635" t="s">
        <v>25</v>
      </c>
      <c r="M1635">
        <v>-127555</v>
      </c>
      <c r="N1635">
        <v>-113954</v>
      </c>
      <c r="O1635">
        <v>-114310</v>
      </c>
      <c r="P1635">
        <v>-119218</v>
      </c>
      <c r="Q1635">
        <v>-117665</v>
      </c>
      <c r="R1635">
        <v>-111154</v>
      </c>
      <c r="S1635">
        <v>-121752</v>
      </c>
      <c r="T1635">
        <v>-124216</v>
      </c>
      <c r="U1635">
        <v>-120187</v>
      </c>
      <c r="V1635">
        <v>-129587</v>
      </c>
      <c r="W1635">
        <v>-100191</v>
      </c>
      <c r="X1635">
        <v>-110063</v>
      </c>
      <c r="Y1635">
        <v>-1409852</v>
      </c>
      <c r="Z1635">
        <f t="shared" si="54"/>
        <v>0</v>
      </c>
      <c r="AA1635">
        <f t="shared" si="55"/>
        <v>-1057389</v>
      </c>
    </row>
    <row r="1636" spans="1:27" x14ac:dyDescent="0.35">
      <c r="A1636" t="s">
        <v>427</v>
      </c>
      <c r="C1636">
        <v>506100</v>
      </c>
      <c r="D1636" t="s">
        <v>432</v>
      </c>
      <c r="E1636" t="s">
        <v>7</v>
      </c>
      <c r="F1636" t="s">
        <v>105</v>
      </c>
      <c r="G1636">
        <v>2026</v>
      </c>
      <c r="H1636" t="s">
        <v>22</v>
      </c>
      <c r="I1636" t="s">
        <v>377</v>
      </c>
      <c r="J1636" t="s">
        <v>377</v>
      </c>
      <c r="K1636" t="s">
        <v>378</v>
      </c>
      <c r="L1636" t="s">
        <v>25</v>
      </c>
      <c r="M1636">
        <v>-126511</v>
      </c>
      <c r="N1636">
        <v>-127455</v>
      </c>
      <c r="O1636">
        <v>-132736</v>
      </c>
      <c r="P1636">
        <v>-163113</v>
      </c>
      <c r="Q1636">
        <v>-132736</v>
      </c>
      <c r="R1636">
        <v>-132238</v>
      </c>
      <c r="S1636">
        <v>-129745</v>
      </c>
      <c r="T1636">
        <v>-128005</v>
      </c>
      <c r="U1636">
        <v>-133732</v>
      </c>
      <c r="V1636">
        <v>-133978</v>
      </c>
      <c r="W1636">
        <v>-136720</v>
      </c>
      <c r="X1636">
        <v>-146031</v>
      </c>
      <c r="Y1636">
        <v>-1622998</v>
      </c>
      <c r="Z1636">
        <f t="shared" si="54"/>
        <v>0</v>
      </c>
      <c r="AA1636">
        <f t="shared" si="55"/>
        <v>-1217248.5</v>
      </c>
    </row>
    <row r="1637" spans="1:27" x14ac:dyDescent="0.35">
      <c r="A1637" t="s">
        <v>427</v>
      </c>
      <c r="C1637">
        <v>511100</v>
      </c>
      <c r="D1637" t="s">
        <v>434</v>
      </c>
      <c r="E1637" t="s">
        <v>7</v>
      </c>
      <c r="F1637" t="s">
        <v>105</v>
      </c>
      <c r="G1637">
        <v>2029</v>
      </c>
      <c r="H1637" t="s">
        <v>22</v>
      </c>
      <c r="I1637" t="s">
        <v>377</v>
      </c>
      <c r="J1637" t="s">
        <v>377</v>
      </c>
      <c r="K1637" t="s">
        <v>378</v>
      </c>
      <c r="L1637" t="s">
        <v>25</v>
      </c>
      <c r="M1637">
        <v>-125945</v>
      </c>
      <c r="N1637">
        <v>-71510</v>
      </c>
      <c r="O1637">
        <v>-80767</v>
      </c>
      <c r="P1637">
        <v>-85176</v>
      </c>
      <c r="Q1637">
        <v>-71564</v>
      </c>
      <c r="R1637">
        <v>-74388</v>
      </c>
      <c r="S1637">
        <v>-71644</v>
      </c>
      <c r="T1637">
        <v>-126070</v>
      </c>
      <c r="U1637">
        <v>-126104</v>
      </c>
      <c r="V1637">
        <v>-79702</v>
      </c>
      <c r="W1637">
        <v>-71698</v>
      </c>
      <c r="X1637">
        <v>-130767</v>
      </c>
      <c r="Y1637">
        <v>-1115334</v>
      </c>
      <c r="Z1637">
        <f t="shared" si="54"/>
        <v>0</v>
      </c>
      <c r="AA1637">
        <f t="shared" si="55"/>
        <v>-836500.5</v>
      </c>
    </row>
    <row r="1638" spans="1:27" x14ac:dyDescent="0.35">
      <c r="A1638" t="s">
        <v>427</v>
      </c>
      <c r="C1638">
        <v>500100</v>
      </c>
      <c r="D1638" t="s">
        <v>431</v>
      </c>
      <c r="E1638" t="s">
        <v>7</v>
      </c>
      <c r="F1638" t="s">
        <v>105</v>
      </c>
      <c r="G1638">
        <v>2022</v>
      </c>
      <c r="H1638" t="s">
        <v>365</v>
      </c>
      <c r="I1638" t="s">
        <v>377</v>
      </c>
      <c r="J1638" t="s">
        <v>377</v>
      </c>
      <c r="K1638" t="s">
        <v>378</v>
      </c>
      <c r="L1638" t="s">
        <v>25</v>
      </c>
      <c r="M1638">
        <v>-125442</v>
      </c>
      <c r="N1638">
        <v>-125590</v>
      </c>
      <c r="O1638">
        <v>-137173</v>
      </c>
      <c r="P1638">
        <v>-122555</v>
      </c>
      <c r="Q1638">
        <v>-125648</v>
      </c>
      <c r="R1638">
        <v>-125392</v>
      </c>
      <c r="S1638">
        <v>-116958</v>
      </c>
      <c r="T1638">
        <v>-141263</v>
      </c>
      <c r="U1638">
        <v>-130856</v>
      </c>
      <c r="V1638">
        <v>-127390</v>
      </c>
      <c r="W1638">
        <v>-121502</v>
      </c>
      <c r="X1638">
        <v>-108300</v>
      </c>
      <c r="Y1638">
        <v>-1508068</v>
      </c>
      <c r="Z1638">
        <f t="shared" si="54"/>
        <v>0</v>
      </c>
      <c r="AA1638">
        <f t="shared" si="55"/>
        <v>-1131051</v>
      </c>
    </row>
    <row r="1639" spans="1:27" x14ac:dyDescent="0.35">
      <c r="A1639" t="s">
        <v>427</v>
      </c>
      <c r="C1639">
        <v>500100</v>
      </c>
      <c r="D1639" t="s">
        <v>431</v>
      </c>
      <c r="E1639" t="s">
        <v>7</v>
      </c>
      <c r="F1639" t="s">
        <v>105</v>
      </c>
      <c r="G1639">
        <v>2021</v>
      </c>
      <c r="H1639" t="s">
        <v>365</v>
      </c>
      <c r="I1639" t="s">
        <v>377</v>
      </c>
      <c r="J1639" t="s">
        <v>377</v>
      </c>
      <c r="K1639" t="s">
        <v>378</v>
      </c>
      <c r="L1639" t="s">
        <v>25</v>
      </c>
      <c r="M1639">
        <v>-125166</v>
      </c>
      <c r="N1639">
        <v>-125292</v>
      </c>
      <c r="O1639">
        <v>-136872</v>
      </c>
      <c r="P1639">
        <v>-127613</v>
      </c>
      <c r="Q1639">
        <v>-120122</v>
      </c>
      <c r="R1639">
        <v>-125171</v>
      </c>
      <c r="S1639">
        <v>-122079</v>
      </c>
      <c r="T1639">
        <v>-133895</v>
      </c>
      <c r="U1639">
        <v>-128826</v>
      </c>
      <c r="V1639">
        <v>-127134</v>
      </c>
      <c r="W1639">
        <v>-119536</v>
      </c>
      <c r="X1639">
        <v>-113531</v>
      </c>
      <c r="Y1639">
        <v>-1505236</v>
      </c>
      <c r="Z1639">
        <f t="shared" si="54"/>
        <v>0</v>
      </c>
      <c r="AA1639">
        <f t="shared" si="55"/>
        <v>-1128927</v>
      </c>
    </row>
    <row r="1640" spans="1:27" x14ac:dyDescent="0.35">
      <c r="A1640" t="s">
        <v>427</v>
      </c>
      <c r="C1640">
        <v>510900</v>
      </c>
      <c r="D1640" t="s">
        <v>436</v>
      </c>
      <c r="E1640" t="s">
        <v>7</v>
      </c>
      <c r="F1640" t="s">
        <v>366</v>
      </c>
      <c r="G1640">
        <v>2026</v>
      </c>
      <c r="H1640" t="s">
        <v>365</v>
      </c>
      <c r="I1640" t="s">
        <v>373</v>
      </c>
      <c r="J1640" t="s">
        <v>374</v>
      </c>
      <c r="K1640" t="s">
        <v>375</v>
      </c>
      <c r="L1640" t="s">
        <v>25</v>
      </c>
      <c r="M1640">
        <v>-124014</v>
      </c>
      <c r="N1640">
        <v>-111575</v>
      </c>
      <c r="O1640">
        <v>-110823</v>
      </c>
      <c r="P1640">
        <v>-115446</v>
      </c>
      <c r="Q1640">
        <v>-113647</v>
      </c>
      <c r="R1640">
        <v>-107192</v>
      </c>
      <c r="S1640">
        <v>-117317</v>
      </c>
      <c r="T1640">
        <v>-121336</v>
      </c>
      <c r="U1640">
        <v>-116588</v>
      </c>
      <c r="V1640">
        <v>-126486</v>
      </c>
      <c r="W1640">
        <v>-95460</v>
      </c>
      <c r="X1640">
        <v>-103661</v>
      </c>
      <c r="Y1640">
        <v>-1363546</v>
      </c>
      <c r="Z1640">
        <f t="shared" si="54"/>
        <v>-412312.18790771399</v>
      </c>
      <c r="AA1640">
        <f t="shared" si="55"/>
        <v>-610347.31209228607</v>
      </c>
    </row>
    <row r="1641" spans="1:27" x14ac:dyDescent="0.35">
      <c r="A1641" t="s">
        <v>427</v>
      </c>
      <c r="C1641">
        <v>505100</v>
      </c>
      <c r="D1641" t="s">
        <v>433</v>
      </c>
      <c r="E1641" t="s">
        <v>7</v>
      </c>
      <c r="F1641" t="s">
        <v>105</v>
      </c>
      <c r="G1641">
        <v>2027</v>
      </c>
      <c r="H1641" t="s">
        <v>365</v>
      </c>
      <c r="I1641" t="s">
        <v>377</v>
      </c>
      <c r="J1641" t="s">
        <v>377</v>
      </c>
      <c r="K1641" t="s">
        <v>378</v>
      </c>
      <c r="L1641" t="s">
        <v>25</v>
      </c>
      <c r="M1641">
        <v>-123843</v>
      </c>
      <c r="N1641">
        <v>-110637</v>
      </c>
      <c r="O1641">
        <v>-110984</v>
      </c>
      <c r="P1641">
        <v>-115749</v>
      </c>
      <c r="Q1641">
        <v>-114241</v>
      </c>
      <c r="R1641">
        <v>-107920</v>
      </c>
      <c r="S1641">
        <v>-118209</v>
      </c>
      <c r="T1641">
        <v>-120601</v>
      </c>
      <c r="U1641">
        <v>-116689</v>
      </c>
      <c r="V1641">
        <v>-125816</v>
      </c>
      <c r="W1641">
        <v>-97275</v>
      </c>
      <c r="X1641">
        <v>-106860</v>
      </c>
      <c r="Y1641">
        <v>-1368822</v>
      </c>
      <c r="Z1641">
        <f t="shared" ref="Z1641:Z1701" si="56">$Y1641*IF($E1641="Fixed",0.75,1)*IF(LEFT($F1641,4)="0311",1,IF(LEFT($F1641,4)="0301",0.403176412,0))</f>
        <v>0</v>
      </c>
      <c r="AA1641">
        <f t="shared" ref="AA1641:AA1701" si="57">$Y1641*IF($E1641="Fixed",0.75,1)*IF(LEFT($F1641,4)="0311",0,IF(LEFT($F1641,4)="0301",1-0.403176412,1))</f>
        <v>-1026616.5</v>
      </c>
    </row>
    <row r="1642" spans="1:27" x14ac:dyDescent="0.35">
      <c r="A1642" t="s">
        <v>427</v>
      </c>
      <c r="C1642">
        <v>511100</v>
      </c>
      <c r="D1642" t="s">
        <v>434</v>
      </c>
      <c r="E1642" t="s">
        <v>7</v>
      </c>
      <c r="F1642" t="s">
        <v>105</v>
      </c>
      <c r="G1642">
        <v>2028</v>
      </c>
      <c r="H1642" t="s">
        <v>22</v>
      </c>
      <c r="I1642" t="s">
        <v>377</v>
      </c>
      <c r="J1642" t="s">
        <v>377</v>
      </c>
      <c r="K1642" t="s">
        <v>378</v>
      </c>
      <c r="L1642" t="s">
        <v>25</v>
      </c>
      <c r="M1642">
        <v>-122420</v>
      </c>
      <c r="N1642">
        <v>-69571</v>
      </c>
      <c r="O1642">
        <v>-78558</v>
      </c>
      <c r="P1642">
        <v>-82839</v>
      </c>
      <c r="Q1642">
        <v>-69623</v>
      </c>
      <c r="R1642">
        <v>-72365</v>
      </c>
      <c r="S1642">
        <v>-69701</v>
      </c>
      <c r="T1642">
        <v>-122541</v>
      </c>
      <c r="U1642">
        <v>-122574</v>
      </c>
      <c r="V1642">
        <v>-77525</v>
      </c>
      <c r="W1642">
        <v>-69753</v>
      </c>
      <c r="X1642">
        <v>-127101</v>
      </c>
      <c r="Y1642">
        <v>-1084570</v>
      </c>
      <c r="Z1642">
        <f t="shared" si="56"/>
        <v>0</v>
      </c>
      <c r="AA1642">
        <f t="shared" si="57"/>
        <v>-813427.5</v>
      </c>
    </row>
    <row r="1643" spans="1:27" x14ac:dyDescent="0.35">
      <c r="A1643" t="s">
        <v>427</v>
      </c>
      <c r="C1643">
        <v>506100</v>
      </c>
      <c r="D1643" t="s">
        <v>432</v>
      </c>
      <c r="E1643" t="s">
        <v>7</v>
      </c>
      <c r="F1643" t="s">
        <v>366</v>
      </c>
      <c r="G1643">
        <v>2023</v>
      </c>
      <c r="H1643" t="s">
        <v>365</v>
      </c>
      <c r="I1643" t="s">
        <v>373</v>
      </c>
      <c r="J1643" t="s">
        <v>374</v>
      </c>
      <c r="K1643" t="s">
        <v>375</v>
      </c>
      <c r="L1643" t="s">
        <v>25</v>
      </c>
      <c r="M1643">
        <v>-122245</v>
      </c>
      <c r="N1643">
        <v>-115408</v>
      </c>
      <c r="O1643">
        <v>-126643</v>
      </c>
      <c r="P1643">
        <v>-107362</v>
      </c>
      <c r="Q1643">
        <v>-123418</v>
      </c>
      <c r="R1643">
        <v>-118501</v>
      </c>
      <c r="S1643">
        <v>-109706</v>
      </c>
      <c r="T1643">
        <v>-130395</v>
      </c>
      <c r="U1643">
        <v>-113216</v>
      </c>
      <c r="V1643">
        <v>-124467</v>
      </c>
      <c r="W1643">
        <v>-113636</v>
      </c>
      <c r="X1643">
        <v>-97310</v>
      </c>
      <c r="Y1643">
        <v>-1402307</v>
      </c>
      <c r="Z1643">
        <f t="shared" si="56"/>
        <v>-424032.828586863</v>
      </c>
      <c r="AA1643">
        <f t="shared" si="57"/>
        <v>-627697.421413137</v>
      </c>
    </row>
    <row r="1644" spans="1:27" x14ac:dyDescent="0.35">
      <c r="A1644" t="s">
        <v>427</v>
      </c>
      <c r="C1644">
        <v>511100</v>
      </c>
      <c r="D1644" t="s">
        <v>434</v>
      </c>
      <c r="E1644" t="s">
        <v>7</v>
      </c>
      <c r="F1644" t="s">
        <v>105</v>
      </c>
      <c r="G1644">
        <v>2021</v>
      </c>
      <c r="H1644" t="s">
        <v>22</v>
      </c>
      <c r="I1644" t="s">
        <v>377</v>
      </c>
      <c r="J1644" t="s">
        <v>377</v>
      </c>
      <c r="K1644" t="s">
        <v>378</v>
      </c>
      <c r="L1644" t="s">
        <v>25</v>
      </c>
      <c r="M1644">
        <v>-121932</v>
      </c>
      <c r="N1644">
        <v>-147092</v>
      </c>
      <c r="O1644">
        <v>-101166</v>
      </c>
      <c r="P1644">
        <v>-100516</v>
      </c>
      <c r="Q1644">
        <v>-75306</v>
      </c>
      <c r="R1644">
        <v>-77841</v>
      </c>
      <c r="S1644">
        <v>-101313</v>
      </c>
      <c r="T1644">
        <v>-101321</v>
      </c>
      <c r="U1644">
        <v>-77152</v>
      </c>
      <c r="V1644">
        <v>-84273</v>
      </c>
      <c r="W1644">
        <v>-77161</v>
      </c>
      <c r="X1644">
        <v>-76984</v>
      </c>
      <c r="Y1644">
        <v>-1142058</v>
      </c>
      <c r="Z1644">
        <f t="shared" si="56"/>
        <v>0</v>
      </c>
      <c r="AA1644">
        <f t="shared" si="57"/>
        <v>-856543.5</v>
      </c>
    </row>
    <row r="1645" spans="1:27" x14ac:dyDescent="0.35">
      <c r="A1645" t="s">
        <v>427</v>
      </c>
      <c r="C1645">
        <v>506100</v>
      </c>
      <c r="D1645" t="s">
        <v>432</v>
      </c>
      <c r="E1645" t="s">
        <v>7</v>
      </c>
      <c r="F1645" t="s">
        <v>105</v>
      </c>
      <c r="G1645">
        <v>2025</v>
      </c>
      <c r="H1645" t="s">
        <v>22</v>
      </c>
      <c r="I1645" t="s">
        <v>377</v>
      </c>
      <c r="J1645" t="s">
        <v>377</v>
      </c>
      <c r="K1645" t="s">
        <v>378</v>
      </c>
      <c r="L1645" t="s">
        <v>25</v>
      </c>
      <c r="M1645">
        <v>-121899</v>
      </c>
      <c r="N1645">
        <v>-122818</v>
      </c>
      <c r="O1645">
        <v>-127942</v>
      </c>
      <c r="P1645">
        <v>-157435</v>
      </c>
      <c r="Q1645">
        <v>-127942</v>
      </c>
      <c r="R1645">
        <v>-127459</v>
      </c>
      <c r="S1645">
        <v>-125042</v>
      </c>
      <c r="T1645">
        <v>-123349</v>
      </c>
      <c r="U1645">
        <v>-128909</v>
      </c>
      <c r="V1645">
        <v>-129151</v>
      </c>
      <c r="W1645">
        <v>-131810</v>
      </c>
      <c r="X1645">
        <v>-140852</v>
      </c>
      <c r="Y1645">
        <v>-1564609</v>
      </c>
      <c r="Z1645">
        <f t="shared" si="56"/>
        <v>0</v>
      </c>
      <c r="AA1645">
        <f t="shared" si="57"/>
        <v>-1173456.75</v>
      </c>
    </row>
    <row r="1646" spans="1:27" x14ac:dyDescent="0.35">
      <c r="A1646" t="s">
        <v>427</v>
      </c>
      <c r="C1646">
        <v>511100</v>
      </c>
      <c r="D1646" t="s">
        <v>434</v>
      </c>
      <c r="E1646" t="s">
        <v>7</v>
      </c>
      <c r="F1646" t="s">
        <v>105</v>
      </c>
      <c r="G1646">
        <v>2022</v>
      </c>
      <c r="H1646" t="s">
        <v>22</v>
      </c>
      <c r="I1646" t="s">
        <v>377</v>
      </c>
      <c r="J1646" t="s">
        <v>377</v>
      </c>
      <c r="K1646" t="s">
        <v>378</v>
      </c>
      <c r="L1646" t="s">
        <v>25</v>
      </c>
      <c r="M1646">
        <v>-121059</v>
      </c>
      <c r="N1646">
        <v>-147634</v>
      </c>
      <c r="O1646">
        <v>-104126</v>
      </c>
      <c r="P1646">
        <v>-92914</v>
      </c>
      <c r="Q1646">
        <v>-80819</v>
      </c>
      <c r="R1646">
        <v>-83329</v>
      </c>
      <c r="S1646">
        <v>-80891</v>
      </c>
      <c r="T1646">
        <v>-80899</v>
      </c>
      <c r="U1646">
        <v>-80929</v>
      </c>
      <c r="V1646">
        <v>-88051</v>
      </c>
      <c r="W1646">
        <v>-80939</v>
      </c>
      <c r="X1646">
        <v>-104961</v>
      </c>
      <c r="Y1646">
        <v>-1146550</v>
      </c>
      <c r="Z1646">
        <f t="shared" si="56"/>
        <v>0</v>
      </c>
      <c r="AA1646">
        <f t="shared" si="57"/>
        <v>-859912.5</v>
      </c>
    </row>
    <row r="1647" spans="1:27" x14ac:dyDescent="0.35">
      <c r="A1647" t="s">
        <v>427</v>
      </c>
      <c r="C1647">
        <v>510900</v>
      </c>
      <c r="D1647" t="s">
        <v>436</v>
      </c>
      <c r="E1647" t="s">
        <v>7</v>
      </c>
      <c r="F1647" t="s">
        <v>366</v>
      </c>
      <c r="G1647">
        <v>2025</v>
      </c>
      <c r="H1647" t="s">
        <v>365</v>
      </c>
      <c r="I1647" t="s">
        <v>373</v>
      </c>
      <c r="J1647" t="s">
        <v>374</v>
      </c>
      <c r="K1647" t="s">
        <v>375</v>
      </c>
      <c r="L1647" t="s">
        <v>25</v>
      </c>
      <c r="M1647">
        <v>-120402</v>
      </c>
      <c r="N1647">
        <v>-108325</v>
      </c>
      <c r="O1647">
        <v>-107595</v>
      </c>
      <c r="P1647">
        <v>-112083</v>
      </c>
      <c r="Q1647">
        <v>-110337</v>
      </c>
      <c r="R1647">
        <v>-104070</v>
      </c>
      <c r="S1647">
        <v>-113900</v>
      </c>
      <c r="T1647">
        <v>-117802</v>
      </c>
      <c r="U1647">
        <v>-113193</v>
      </c>
      <c r="V1647">
        <v>-122802</v>
      </c>
      <c r="W1647">
        <v>-92680</v>
      </c>
      <c r="X1647">
        <v>-100642</v>
      </c>
      <c r="Y1647">
        <v>-1323831</v>
      </c>
      <c r="Z1647">
        <f t="shared" si="56"/>
        <v>-400303.07450577896</v>
      </c>
      <c r="AA1647">
        <f t="shared" si="57"/>
        <v>-592570.17549422104</v>
      </c>
    </row>
    <row r="1648" spans="1:27" x14ac:dyDescent="0.35">
      <c r="A1648" t="s">
        <v>427</v>
      </c>
      <c r="C1648">
        <v>505100</v>
      </c>
      <c r="D1648" t="s">
        <v>433</v>
      </c>
      <c r="E1648" t="s">
        <v>7</v>
      </c>
      <c r="F1648" t="s">
        <v>105</v>
      </c>
      <c r="G1648">
        <v>2026</v>
      </c>
      <c r="H1648" t="s">
        <v>365</v>
      </c>
      <c r="I1648" t="s">
        <v>377</v>
      </c>
      <c r="J1648" t="s">
        <v>377</v>
      </c>
      <c r="K1648" t="s">
        <v>378</v>
      </c>
      <c r="L1648" t="s">
        <v>25</v>
      </c>
      <c r="M1648">
        <v>-120236</v>
      </c>
      <c r="N1648">
        <v>-107415</v>
      </c>
      <c r="O1648">
        <v>-107751</v>
      </c>
      <c r="P1648">
        <v>-112377</v>
      </c>
      <c r="Q1648">
        <v>-110913</v>
      </c>
      <c r="R1648">
        <v>-104776</v>
      </c>
      <c r="S1648">
        <v>-114766</v>
      </c>
      <c r="T1648">
        <v>-117088</v>
      </c>
      <c r="U1648">
        <v>-113291</v>
      </c>
      <c r="V1648">
        <v>-122151</v>
      </c>
      <c r="W1648">
        <v>-94442</v>
      </c>
      <c r="X1648">
        <v>-103747</v>
      </c>
      <c r="Y1648">
        <v>-1328953</v>
      </c>
      <c r="Z1648">
        <f t="shared" si="56"/>
        <v>0</v>
      </c>
      <c r="AA1648">
        <f t="shared" si="57"/>
        <v>-996714.75</v>
      </c>
    </row>
    <row r="1649" spans="1:27" x14ac:dyDescent="0.35">
      <c r="A1649" t="s">
        <v>427</v>
      </c>
      <c r="C1649">
        <v>511100</v>
      </c>
      <c r="D1649" t="s">
        <v>434</v>
      </c>
      <c r="E1649" t="s">
        <v>7</v>
      </c>
      <c r="F1649" t="s">
        <v>105</v>
      </c>
      <c r="G1649">
        <v>2027</v>
      </c>
      <c r="H1649" t="s">
        <v>22</v>
      </c>
      <c r="I1649" t="s">
        <v>377</v>
      </c>
      <c r="J1649" t="s">
        <v>377</v>
      </c>
      <c r="K1649" t="s">
        <v>378</v>
      </c>
      <c r="L1649" t="s">
        <v>25</v>
      </c>
      <c r="M1649">
        <v>-118999</v>
      </c>
      <c r="N1649">
        <v>-67687</v>
      </c>
      <c r="O1649">
        <v>-76413</v>
      </c>
      <c r="P1649">
        <v>-80570</v>
      </c>
      <c r="Q1649">
        <v>-67738</v>
      </c>
      <c r="R1649">
        <v>-70400</v>
      </c>
      <c r="S1649">
        <v>-67814</v>
      </c>
      <c r="T1649">
        <v>-119116</v>
      </c>
      <c r="U1649">
        <v>-119148</v>
      </c>
      <c r="V1649">
        <v>-75410</v>
      </c>
      <c r="W1649">
        <v>-67865</v>
      </c>
      <c r="X1649">
        <v>-123544</v>
      </c>
      <c r="Y1649">
        <v>-1054703</v>
      </c>
      <c r="Z1649">
        <f t="shared" si="56"/>
        <v>0</v>
      </c>
      <c r="AA1649">
        <f t="shared" si="57"/>
        <v>-791027.25</v>
      </c>
    </row>
    <row r="1650" spans="1:27" x14ac:dyDescent="0.35">
      <c r="A1650" t="s">
        <v>427</v>
      </c>
      <c r="C1650">
        <v>510900</v>
      </c>
      <c r="D1650" t="s">
        <v>436</v>
      </c>
      <c r="E1650" t="s">
        <v>7</v>
      </c>
      <c r="F1650" t="s">
        <v>366</v>
      </c>
      <c r="G1650">
        <v>2024</v>
      </c>
      <c r="H1650" t="s">
        <v>365</v>
      </c>
      <c r="I1650" t="s">
        <v>373</v>
      </c>
      <c r="J1650" t="s">
        <v>374</v>
      </c>
      <c r="K1650" t="s">
        <v>375</v>
      </c>
      <c r="L1650" t="s">
        <v>25</v>
      </c>
      <c r="M1650">
        <v>-117586</v>
      </c>
      <c r="N1650">
        <v>-111828</v>
      </c>
      <c r="O1650">
        <v>-105164</v>
      </c>
      <c r="P1650">
        <v>-109663</v>
      </c>
      <c r="Q1650">
        <v>-114081</v>
      </c>
      <c r="R1650">
        <v>-95988</v>
      </c>
      <c r="S1650">
        <v>-111702</v>
      </c>
      <c r="T1650">
        <v>-115261</v>
      </c>
      <c r="U1650">
        <v>-104729</v>
      </c>
      <c r="V1650">
        <v>-120195</v>
      </c>
      <c r="W1650">
        <v>-96872</v>
      </c>
      <c r="X1650">
        <v>-93109</v>
      </c>
      <c r="Y1650">
        <v>-1296177</v>
      </c>
      <c r="Z1650">
        <f t="shared" si="56"/>
        <v>-391940.99413269298</v>
      </c>
      <c r="AA1650">
        <f t="shared" si="57"/>
        <v>-580191.75586730696</v>
      </c>
    </row>
    <row r="1651" spans="1:27" x14ac:dyDescent="0.35">
      <c r="A1651" t="s">
        <v>427</v>
      </c>
      <c r="C1651">
        <v>505100</v>
      </c>
      <c r="D1651" t="s">
        <v>433</v>
      </c>
      <c r="E1651" t="s">
        <v>7</v>
      </c>
      <c r="F1651" t="s">
        <v>105</v>
      </c>
      <c r="G1651">
        <v>2025</v>
      </c>
      <c r="H1651" t="s">
        <v>365</v>
      </c>
      <c r="I1651" t="s">
        <v>377</v>
      </c>
      <c r="J1651" t="s">
        <v>377</v>
      </c>
      <c r="K1651" t="s">
        <v>378</v>
      </c>
      <c r="L1651" t="s">
        <v>25</v>
      </c>
      <c r="M1651">
        <v>-116734</v>
      </c>
      <c r="N1651">
        <v>-104286</v>
      </c>
      <c r="O1651">
        <v>-104613</v>
      </c>
      <c r="P1651">
        <v>-109104</v>
      </c>
      <c r="Q1651">
        <v>-107683</v>
      </c>
      <c r="R1651">
        <v>-101725</v>
      </c>
      <c r="S1651">
        <v>-111423</v>
      </c>
      <c r="T1651">
        <v>-113678</v>
      </c>
      <c r="U1651">
        <v>-109991</v>
      </c>
      <c r="V1651">
        <v>-118593</v>
      </c>
      <c r="W1651">
        <v>-91691</v>
      </c>
      <c r="X1651">
        <v>-100725</v>
      </c>
      <c r="Y1651">
        <v>-1290246</v>
      </c>
      <c r="Z1651">
        <f t="shared" si="56"/>
        <v>0</v>
      </c>
      <c r="AA1651">
        <f t="shared" si="57"/>
        <v>-967684.5</v>
      </c>
    </row>
    <row r="1652" spans="1:27" x14ac:dyDescent="0.35">
      <c r="A1652" t="s">
        <v>427</v>
      </c>
      <c r="C1652">
        <v>506100</v>
      </c>
      <c r="D1652" t="s">
        <v>432</v>
      </c>
      <c r="E1652" t="s">
        <v>7</v>
      </c>
      <c r="F1652" t="s">
        <v>105</v>
      </c>
      <c r="G1652">
        <v>2024</v>
      </c>
      <c r="H1652" t="s">
        <v>22</v>
      </c>
      <c r="I1652" t="s">
        <v>377</v>
      </c>
      <c r="J1652" t="s">
        <v>377</v>
      </c>
      <c r="K1652" t="s">
        <v>378</v>
      </c>
      <c r="L1652" t="s">
        <v>25</v>
      </c>
      <c r="M1652">
        <v>-116367</v>
      </c>
      <c r="N1652">
        <v>-117286</v>
      </c>
      <c r="O1652">
        <v>-122411</v>
      </c>
      <c r="P1652">
        <v>-151904</v>
      </c>
      <c r="Q1652">
        <v>-122411</v>
      </c>
      <c r="R1652">
        <v>-121927</v>
      </c>
      <c r="S1652">
        <v>-119510</v>
      </c>
      <c r="T1652">
        <v>-117818</v>
      </c>
      <c r="U1652">
        <v>-123378</v>
      </c>
      <c r="V1652">
        <v>-123619</v>
      </c>
      <c r="W1652">
        <v>-126279</v>
      </c>
      <c r="X1652">
        <v>-135320</v>
      </c>
      <c r="Y1652">
        <v>-1498228</v>
      </c>
      <c r="Z1652">
        <f t="shared" si="56"/>
        <v>0</v>
      </c>
      <c r="AA1652">
        <f t="shared" si="57"/>
        <v>-1123671</v>
      </c>
    </row>
    <row r="1653" spans="1:27" x14ac:dyDescent="0.35">
      <c r="A1653" t="s">
        <v>427</v>
      </c>
      <c r="C1653">
        <v>511100</v>
      </c>
      <c r="D1653" t="s">
        <v>434</v>
      </c>
      <c r="E1653" t="s">
        <v>7</v>
      </c>
      <c r="F1653" t="s">
        <v>105</v>
      </c>
      <c r="G1653">
        <v>2026</v>
      </c>
      <c r="H1653" t="s">
        <v>22</v>
      </c>
      <c r="I1653" t="s">
        <v>377</v>
      </c>
      <c r="J1653" t="s">
        <v>377</v>
      </c>
      <c r="K1653" t="s">
        <v>378</v>
      </c>
      <c r="L1653" t="s">
        <v>25</v>
      </c>
      <c r="M1653">
        <v>-115671</v>
      </c>
      <c r="N1653">
        <v>-65855</v>
      </c>
      <c r="O1653">
        <v>-74326</v>
      </c>
      <c r="P1653">
        <v>-78362</v>
      </c>
      <c r="Q1653">
        <v>-65904</v>
      </c>
      <c r="R1653">
        <v>-68489</v>
      </c>
      <c r="S1653">
        <v>-65977</v>
      </c>
      <c r="T1653">
        <v>-115785</v>
      </c>
      <c r="U1653">
        <v>-115816</v>
      </c>
      <c r="V1653">
        <v>-73352</v>
      </c>
      <c r="W1653">
        <v>-66027</v>
      </c>
      <c r="X1653">
        <v>-120084</v>
      </c>
      <c r="Y1653">
        <v>-1025649</v>
      </c>
      <c r="Z1653">
        <f t="shared" si="56"/>
        <v>0</v>
      </c>
      <c r="AA1653">
        <f t="shared" si="57"/>
        <v>-769236.75</v>
      </c>
    </row>
    <row r="1654" spans="1:27" x14ac:dyDescent="0.35">
      <c r="A1654" t="s">
        <v>427</v>
      </c>
      <c r="C1654">
        <v>926003</v>
      </c>
      <c r="D1654" t="s">
        <v>437</v>
      </c>
      <c r="E1654" t="s">
        <v>7</v>
      </c>
      <c r="F1654" t="s">
        <v>105</v>
      </c>
      <c r="G1654">
        <v>2030</v>
      </c>
      <c r="H1654" t="s">
        <v>365</v>
      </c>
      <c r="I1654" t="s">
        <v>377</v>
      </c>
      <c r="J1654" t="s">
        <v>377</v>
      </c>
      <c r="K1654" t="s">
        <v>378</v>
      </c>
      <c r="L1654" t="s">
        <v>25</v>
      </c>
      <c r="M1654">
        <v>-115203</v>
      </c>
      <c r="N1654">
        <v>-103664</v>
      </c>
      <c r="O1654">
        <v>-102881</v>
      </c>
      <c r="P1654">
        <v>-107044</v>
      </c>
      <c r="Q1654">
        <v>-105280</v>
      </c>
      <c r="R1654">
        <v>-99206</v>
      </c>
      <c r="S1654">
        <v>-108521</v>
      </c>
      <c r="T1654">
        <v>-112503</v>
      </c>
      <c r="U1654">
        <v>-108069</v>
      </c>
      <c r="V1654">
        <v>-117232</v>
      </c>
      <c r="W1654">
        <v>-88354</v>
      </c>
      <c r="X1654">
        <v>-95524</v>
      </c>
      <c r="Y1654">
        <v>-1263482</v>
      </c>
      <c r="Z1654">
        <f t="shared" si="56"/>
        <v>0</v>
      </c>
      <c r="AA1654">
        <f t="shared" si="57"/>
        <v>-947611.5</v>
      </c>
    </row>
    <row r="1655" spans="1:27" x14ac:dyDescent="0.35">
      <c r="A1655" t="s">
        <v>427</v>
      </c>
      <c r="C1655">
        <v>505100</v>
      </c>
      <c r="D1655" t="s">
        <v>433</v>
      </c>
      <c r="E1655" t="s">
        <v>7</v>
      </c>
      <c r="F1655" t="s">
        <v>105</v>
      </c>
      <c r="G1655">
        <v>2024</v>
      </c>
      <c r="H1655" t="s">
        <v>365</v>
      </c>
      <c r="I1655" t="s">
        <v>377</v>
      </c>
      <c r="J1655" t="s">
        <v>377</v>
      </c>
      <c r="K1655" t="s">
        <v>378</v>
      </c>
      <c r="L1655" t="s">
        <v>25</v>
      </c>
      <c r="M1655">
        <v>-113835</v>
      </c>
      <c r="N1655">
        <v>-107424</v>
      </c>
      <c r="O1655">
        <v>-102060</v>
      </c>
      <c r="P1655">
        <v>-106501</v>
      </c>
      <c r="Q1655">
        <v>-110889</v>
      </c>
      <c r="R1655">
        <v>-93675</v>
      </c>
      <c r="S1655">
        <v>-108902</v>
      </c>
      <c r="T1655">
        <v>-110965</v>
      </c>
      <c r="U1655">
        <v>-101646</v>
      </c>
      <c r="V1655">
        <v>-115786</v>
      </c>
      <c r="W1655">
        <v>-95316</v>
      </c>
      <c r="X1655">
        <v>-92951</v>
      </c>
      <c r="Y1655">
        <v>-1259950</v>
      </c>
      <c r="Z1655">
        <f t="shared" si="56"/>
        <v>0</v>
      </c>
      <c r="AA1655">
        <f t="shared" si="57"/>
        <v>-944962.5</v>
      </c>
    </row>
    <row r="1656" spans="1:27" x14ac:dyDescent="0.35">
      <c r="A1656" t="s">
        <v>427</v>
      </c>
      <c r="C1656">
        <v>506100</v>
      </c>
      <c r="D1656" t="s">
        <v>432</v>
      </c>
      <c r="E1656" t="s">
        <v>7</v>
      </c>
      <c r="F1656" t="s">
        <v>366</v>
      </c>
      <c r="G1656">
        <v>2022</v>
      </c>
      <c r="H1656" t="s">
        <v>365</v>
      </c>
      <c r="I1656" t="s">
        <v>373</v>
      </c>
      <c r="J1656" t="s">
        <v>374</v>
      </c>
      <c r="K1656" t="s">
        <v>375</v>
      </c>
      <c r="L1656" t="s">
        <v>25</v>
      </c>
      <c r="M1656">
        <v>-112611</v>
      </c>
      <c r="N1656">
        <v>-112237</v>
      </c>
      <c r="O1656">
        <v>-123187</v>
      </c>
      <c r="P1656">
        <v>-110852</v>
      </c>
      <c r="Q1656">
        <v>-114052</v>
      </c>
      <c r="R1656">
        <v>-114026</v>
      </c>
      <c r="S1656">
        <v>-107168</v>
      </c>
      <c r="T1656">
        <v>-127016</v>
      </c>
      <c r="U1656">
        <v>-118106</v>
      </c>
      <c r="V1656">
        <v>-115082</v>
      </c>
      <c r="W1656">
        <v>-110779</v>
      </c>
      <c r="X1656">
        <v>-101719</v>
      </c>
      <c r="Y1656">
        <v>-1366836</v>
      </c>
      <c r="Z1656">
        <f t="shared" si="56"/>
        <v>-413307.02570432401</v>
      </c>
      <c r="AA1656">
        <f t="shared" si="57"/>
        <v>-611819.97429567599</v>
      </c>
    </row>
    <row r="1657" spans="1:27" x14ac:dyDescent="0.35">
      <c r="A1657" t="s">
        <v>427</v>
      </c>
      <c r="C1657">
        <v>511100</v>
      </c>
      <c r="D1657" t="s">
        <v>434</v>
      </c>
      <c r="E1657" t="s">
        <v>7</v>
      </c>
      <c r="F1657" t="s">
        <v>105</v>
      </c>
      <c r="G1657">
        <v>2025</v>
      </c>
      <c r="H1657" t="s">
        <v>22</v>
      </c>
      <c r="I1657" t="s">
        <v>377</v>
      </c>
      <c r="J1657" t="s">
        <v>377</v>
      </c>
      <c r="K1657" t="s">
        <v>378</v>
      </c>
      <c r="L1657" t="s">
        <v>25</v>
      </c>
      <c r="M1657">
        <v>-112438</v>
      </c>
      <c r="N1657">
        <v>-64073</v>
      </c>
      <c r="O1657">
        <v>-72298</v>
      </c>
      <c r="P1657">
        <v>-76215</v>
      </c>
      <c r="Q1657">
        <v>-64121</v>
      </c>
      <c r="R1657">
        <v>-66630</v>
      </c>
      <c r="S1657">
        <v>-64192</v>
      </c>
      <c r="T1657">
        <v>-112549</v>
      </c>
      <c r="U1657">
        <v>-112579</v>
      </c>
      <c r="V1657">
        <v>-71352</v>
      </c>
      <c r="W1657">
        <v>-64240</v>
      </c>
      <c r="X1657">
        <v>-116723</v>
      </c>
      <c r="Y1657">
        <v>-997409</v>
      </c>
      <c r="Z1657">
        <f t="shared" si="56"/>
        <v>0</v>
      </c>
      <c r="AA1657">
        <f t="shared" si="57"/>
        <v>-748056.75</v>
      </c>
    </row>
    <row r="1658" spans="1:27" x14ac:dyDescent="0.35">
      <c r="A1658" t="s">
        <v>427</v>
      </c>
      <c r="C1658">
        <v>926003</v>
      </c>
      <c r="D1658" t="s">
        <v>437</v>
      </c>
      <c r="E1658" t="s">
        <v>7</v>
      </c>
      <c r="F1658" t="s">
        <v>105</v>
      </c>
      <c r="G1658">
        <v>2029</v>
      </c>
      <c r="H1658" t="s">
        <v>365</v>
      </c>
      <c r="I1658" t="s">
        <v>377</v>
      </c>
      <c r="J1658" t="s">
        <v>377</v>
      </c>
      <c r="K1658" t="s">
        <v>378</v>
      </c>
      <c r="L1658" t="s">
        <v>25</v>
      </c>
      <c r="M1658">
        <v>-111845</v>
      </c>
      <c r="N1658">
        <v>-100642</v>
      </c>
      <c r="O1658">
        <v>-99881</v>
      </c>
      <c r="P1658">
        <v>-103923</v>
      </c>
      <c r="Q1658">
        <v>-102211</v>
      </c>
      <c r="R1658">
        <v>-96314</v>
      </c>
      <c r="S1658">
        <v>-105357</v>
      </c>
      <c r="T1658">
        <v>-109223</v>
      </c>
      <c r="U1658">
        <v>-104918</v>
      </c>
      <c r="V1658">
        <v>-113814</v>
      </c>
      <c r="W1658">
        <v>-85778</v>
      </c>
      <c r="X1658">
        <v>-92739</v>
      </c>
      <c r="Y1658">
        <v>-1226644</v>
      </c>
      <c r="Z1658">
        <f t="shared" si="56"/>
        <v>0</v>
      </c>
      <c r="AA1658">
        <f t="shared" si="57"/>
        <v>-919983</v>
      </c>
    </row>
    <row r="1659" spans="1:27" x14ac:dyDescent="0.35">
      <c r="A1659" t="s">
        <v>427</v>
      </c>
      <c r="C1659">
        <v>513100</v>
      </c>
      <c r="D1659" t="s">
        <v>438</v>
      </c>
      <c r="E1659" t="s">
        <v>7</v>
      </c>
      <c r="F1659" t="s">
        <v>366</v>
      </c>
      <c r="G1659">
        <v>2030</v>
      </c>
      <c r="H1659" t="s">
        <v>365</v>
      </c>
      <c r="I1659" t="s">
        <v>373</v>
      </c>
      <c r="J1659" t="s">
        <v>374</v>
      </c>
      <c r="K1659" t="s">
        <v>375</v>
      </c>
      <c r="L1659" t="s">
        <v>25</v>
      </c>
      <c r="M1659">
        <v>-110710</v>
      </c>
      <c r="N1659">
        <v>-99229</v>
      </c>
      <c r="O1659">
        <v>-99058</v>
      </c>
      <c r="P1659">
        <v>-103202</v>
      </c>
      <c r="Q1659">
        <v>-101703</v>
      </c>
      <c r="R1659">
        <v>-95962</v>
      </c>
      <c r="S1659">
        <v>-105060</v>
      </c>
      <c r="T1659">
        <v>-107950</v>
      </c>
      <c r="U1659">
        <v>-104095</v>
      </c>
      <c r="V1659">
        <v>-112563</v>
      </c>
      <c r="W1659">
        <v>-86034</v>
      </c>
      <c r="X1659">
        <v>-93890</v>
      </c>
      <c r="Y1659">
        <v>-1219457</v>
      </c>
      <c r="Z1659">
        <f t="shared" si="56"/>
        <v>-368742.22338621301</v>
      </c>
      <c r="AA1659">
        <f t="shared" si="57"/>
        <v>-545850.52661378705</v>
      </c>
    </row>
    <row r="1660" spans="1:27" x14ac:dyDescent="0.35">
      <c r="A1660" t="s">
        <v>427</v>
      </c>
      <c r="C1660">
        <v>511100</v>
      </c>
      <c r="D1660" t="s">
        <v>434</v>
      </c>
      <c r="E1660" t="s">
        <v>7</v>
      </c>
      <c r="F1660" t="s">
        <v>105</v>
      </c>
      <c r="G1660">
        <v>2024</v>
      </c>
      <c r="H1660" t="s">
        <v>22</v>
      </c>
      <c r="I1660" t="s">
        <v>377</v>
      </c>
      <c r="J1660" t="s">
        <v>377</v>
      </c>
      <c r="K1660" t="s">
        <v>378</v>
      </c>
      <c r="L1660" t="s">
        <v>25</v>
      </c>
      <c r="M1660">
        <v>-110130</v>
      </c>
      <c r="N1660">
        <v>-61765</v>
      </c>
      <c r="O1660">
        <v>-69990</v>
      </c>
      <c r="P1660">
        <v>-73907</v>
      </c>
      <c r="Q1660">
        <v>-61813</v>
      </c>
      <c r="R1660">
        <v>-64322</v>
      </c>
      <c r="S1660">
        <v>-61884</v>
      </c>
      <c r="T1660">
        <v>-61892</v>
      </c>
      <c r="U1660">
        <v>-110271</v>
      </c>
      <c r="V1660">
        <v>-69044</v>
      </c>
      <c r="W1660">
        <v>-61932</v>
      </c>
      <c r="X1660">
        <v>-114415</v>
      </c>
      <c r="Y1660">
        <v>-921364</v>
      </c>
      <c r="Z1660">
        <f t="shared" si="56"/>
        <v>0</v>
      </c>
      <c r="AA1660">
        <f t="shared" si="57"/>
        <v>-691023</v>
      </c>
    </row>
    <row r="1661" spans="1:27" x14ac:dyDescent="0.35">
      <c r="A1661" t="s">
        <v>427</v>
      </c>
      <c r="C1661">
        <v>506100</v>
      </c>
      <c r="D1661" t="s">
        <v>432</v>
      </c>
      <c r="E1661" t="s">
        <v>7</v>
      </c>
      <c r="F1661" t="s">
        <v>366</v>
      </c>
      <c r="G1661">
        <v>2021</v>
      </c>
      <c r="H1661" t="s">
        <v>365</v>
      </c>
      <c r="I1661" t="s">
        <v>373</v>
      </c>
      <c r="J1661" t="s">
        <v>374</v>
      </c>
      <c r="K1661" t="s">
        <v>375</v>
      </c>
      <c r="L1661" t="s">
        <v>25</v>
      </c>
      <c r="M1661">
        <v>-109882</v>
      </c>
      <c r="N1661">
        <v>-109508</v>
      </c>
      <c r="O1661">
        <v>-120225</v>
      </c>
      <c r="P1661">
        <v>-112854</v>
      </c>
      <c r="Q1661">
        <v>-106913</v>
      </c>
      <c r="R1661">
        <v>-111488</v>
      </c>
      <c r="S1661">
        <v>-109446</v>
      </c>
      <c r="T1661">
        <v>-117968</v>
      </c>
      <c r="U1661">
        <v>-113841</v>
      </c>
      <c r="V1661">
        <v>-112466</v>
      </c>
      <c r="W1661">
        <v>-106768</v>
      </c>
      <c r="X1661">
        <v>-104375</v>
      </c>
      <c r="Y1661">
        <v>-1335734</v>
      </c>
      <c r="Z1661">
        <f t="shared" si="56"/>
        <v>-403902.331129806</v>
      </c>
      <c r="AA1661">
        <f t="shared" si="57"/>
        <v>-597898.168870194</v>
      </c>
    </row>
    <row r="1662" spans="1:27" x14ac:dyDescent="0.35">
      <c r="A1662" t="s">
        <v>427</v>
      </c>
      <c r="C1662">
        <v>510900</v>
      </c>
      <c r="D1662" t="s">
        <v>436</v>
      </c>
      <c r="E1662" t="s">
        <v>7</v>
      </c>
      <c r="F1662" t="s">
        <v>366</v>
      </c>
      <c r="G1662">
        <v>2023</v>
      </c>
      <c r="H1662" t="s">
        <v>365</v>
      </c>
      <c r="I1662" t="s">
        <v>373</v>
      </c>
      <c r="J1662" t="s">
        <v>374</v>
      </c>
      <c r="K1662" t="s">
        <v>375</v>
      </c>
      <c r="L1662" t="s">
        <v>25</v>
      </c>
      <c r="M1662">
        <v>-108895</v>
      </c>
      <c r="N1662">
        <v>-103400</v>
      </c>
      <c r="O1662">
        <v>-112775</v>
      </c>
      <c r="P1662">
        <v>-95509</v>
      </c>
      <c r="Q1662">
        <v>-109939</v>
      </c>
      <c r="R1662">
        <v>-105580</v>
      </c>
      <c r="S1662">
        <v>-97536</v>
      </c>
      <c r="T1662">
        <v>-116914</v>
      </c>
      <c r="U1662">
        <v>-100919</v>
      </c>
      <c r="V1662">
        <v>-111528</v>
      </c>
      <c r="W1662">
        <v>-100564</v>
      </c>
      <c r="X1662">
        <v>-85436</v>
      </c>
      <c r="Y1662">
        <v>-1248996</v>
      </c>
      <c r="Z1662">
        <f t="shared" si="56"/>
        <v>-377674.29441176396</v>
      </c>
      <c r="AA1662">
        <f t="shared" si="57"/>
        <v>-559072.70558823599</v>
      </c>
    </row>
    <row r="1663" spans="1:27" x14ac:dyDescent="0.35">
      <c r="A1663" t="s">
        <v>427</v>
      </c>
      <c r="C1663">
        <v>506900</v>
      </c>
      <c r="D1663" t="s">
        <v>439</v>
      </c>
      <c r="E1663" t="s">
        <v>7</v>
      </c>
      <c r="F1663" t="s">
        <v>366</v>
      </c>
      <c r="G1663">
        <v>2030</v>
      </c>
      <c r="H1663" t="s">
        <v>365</v>
      </c>
      <c r="I1663" t="s">
        <v>373</v>
      </c>
      <c r="J1663" t="s">
        <v>374</v>
      </c>
      <c r="K1663" t="s">
        <v>375</v>
      </c>
      <c r="L1663" t="s">
        <v>25</v>
      </c>
      <c r="M1663">
        <v>-108666</v>
      </c>
      <c r="N1663">
        <v>-97468</v>
      </c>
      <c r="O1663">
        <v>-96581</v>
      </c>
      <c r="P1663">
        <v>-100404</v>
      </c>
      <c r="Q1663">
        <v>-98555</v>
      </c>
      <c r="R1663">
        <v>-92594</v>
      </c>
      <c r="S1663">
        <v>-101410</v>
      </c>
      <c r="T1663">
        <v>-105492</v>
      </c>
      <c r="U1663">
        <v>-101205</v>
      </c>
      <c r="V1663">
        <v>-109958</v>
      </c>
      <c r="W1663">
        <v>-82047</v>
      </c>
      <c r="X1663">
        <v>-88414</v>
      </c>
      <c r="Y1663">
        <v>-1182796</v>
      </c>
      <c r="Z1663">
        <f t="shared" si="56"/>
        <v>-357656.58555596397</v>
      </c>
      <c r="AA1663">
        <f t="shared" si="57"/>
        <v>-529440.41444403597</v>
      </c>
    </row>
    <row r="1664" spans="1:27" x14ac:dyDescent="0.35">
      <c r="A1664" t="s">
        <v>427</v>
      </c>
      <c r="C1664">
        <v>926003</v>
      </c>
      <c r="D1664" t="s">
        <v>437</v>
      </c>
      <c r="E1664" t="s">
        <v>7</v>
      </c>
      <c r="F1664" t="s">
        <v>105</v>
      </c>
      <c r="G1664">
        <v>2028</v>
      </c>
      <c r="H1664" t="s">
        <v>365</v>
      </c>
      <c r="I1664" t="s">
        <v>377</v>
      </c>
      <c r="J1664" t="s">
        <v>377</v>
      </c>
      <c r="K1664" t="s">
        <v>378</v>
      </c>
      <c r="L1664" t="s">
        <v>25</v>
      </c>
      <c r="M1664">
        <v>-108585</v>
      </c>
      <c r="N1664">
        <v>-97709</v>
      </c>
      <c r="O1664">
        <v>-96970</v>
      </c>
      <c r="P1664">
        <v>-100895</v>
      </c>
      <c r="Q1664">
        <v>-99232</v>
      </c>
      <c r="R1664">
        <v>-93507</v>
      </c>
      <c r="S1664">
        <v>-102286</v>
      </c>
      <c r="T1664">
        <v>-106040</v>
      </c>
      <c r="U1664">
        <v>-101861</v>
      </c>
      <c r="V1664">
        <v>-110498</v>
      </c>
      <c r="W1664">
        <v>-83278</v>
      </c>
      <c r="X1664">
        <v>-90036</v>
      </c>
      <c r="Y1664">
        <v>-1190897</v>
      </c>
      <c r="Z1664">
        <f t="shared" si="56"/>
        <v>0</v>
      </c>
      <c r="AA1664">
        <f t="shared" si="57"/>
        <v>-893172.75</v>
      </c>
    </row>
    <row r="1665" spans="1:27" x14ac:dyDescent="0.35">
      <c r="A1665" t="s">
        <v>427</v>
      </c>
      <c r="C1665">
        <v>513100</v>
      </c>
      <c r="D1665" t="s">
        <v>438</v>
      </c>
      <c r="E1665" t="s">
        <v>7</v>
      </c>
      <c r="F1665" t="s">
        <v>366</v>
      </c>
      <c r="G1665">
        <v>2029</v>
      </c>
      <c r="H1665" t="s">
        <v>365</v>
      </c>
      <c r="I1665" t="s">
        <v>373</v>
      </c>
      <c r="J1665" t="s">
        <v>374</v>
      </c>
      <c r="K1665" t="s">
        <v>375</v>
      </c>
      <c r="L1665" t="s">
        <v>25</v>
      </c>
      <c r="M1665">
        <v>-107483</v>
      </c>
      <c r="N1665">
        <v>-96336</v>
      </c>
      <c r="O1665">
        <v>-96170</v>
      </c>
      <c r="P1665">
        <v>-100193</v>
      </c>
      <c r="Q1665">
        <v>-98738</v>
      </c>
      <c r="R1665">
        <v>-93165</v>
      </c>
      <c r="S1665">
        <v>-101997</v>
      </c>
      <c r="T1665">
        <v>-104803</v>
      </c>
      <c r="U1665">
        <v>-101060</v>
      </c>
      <c r="V1665">
        <v>-109281</v>
      </c>
      <c r="W1665">
        <v>-83525</v>
      </c>
      <c r="X1665">
        <v>-91152</v>
      </c>
      <c r="Y1665">
        <v>-1183903</v>
      </c>
      <c r="Z1665">
        <f t="shared" si="56"/>
        <v>-357991.32277202699</v>
      </c>
      <c r="AA1665">
        <f t="shared" si="57"/>
        <v>-529935.92722797301</v>
      </c>
    </row>
    <row r="1666" spans="1:27" x14ac:dyDescent="0.35">
      <c r="A1666" t="s">
        <v>427</v>
      </c>
      <c r="C1666">
        <v>505100</v>
      </c>
      <c r="D1666" t="s">
        <v>433</v>
      </c>
      <c r="E1666" t="s">
        <v>7</v>
      </c>
      <c r="F1666" t="s">
        <v>105</v>
      </c>
      <c r="G1666">
        <v>2023</v>
      </c>
      <c r="H1666" t="s">
        <v>365</v>
      </c>
      <c r="I1666" t="s">
        <v>377</v>
      </c>
      <c r="J1666" t="s">
        <v>377</v>
      </c>
      <c r="K1666" t="s">
        <v>378</v>
      </c>
      <c r="L1666" t="s">
        <v>25</v>
      </c>
      <c r="M1666">
        <v>-105658</v>
      </c>
      <c r="N1666">
        <v>-99512</v>
      </c>
      <c r="O1666">
        <v>-109494</v>
      </c>
      <c r="P1666">
        <v>-93122</v>
      </c>
      <c r="Q1666">
        <v>-107039</v>
      </c>
      <c r="R1666">
        <v>-102871</v>
      </c>
      <c r="S1666">
        <v>-95514</v>
      </c>
      <c r="T1666">
        <v>-112649</v>
      </c>
      <c r="U1666">
        <v>-98106</v>
      </c>
      <c r="V1666">
        <v>-107658</v>
      </c>
      <c r="W1666">
        <v>-98881</v>
      </c>
      <c r="X1666">
        <v>-85695</v>
      </c>
      <c r="Y1666">
        <v>-1216198</v>
      </c>
      <c r="Z1666">
        <f t="shared" si="56"/>
        <v>0</v>
      </c>
      <c r="AA1666">
        <f t="shared" si="57"/>
        <v>-912148.5</v>
      </c>
    </row>
    <row r="1667" spans="1:27" x14ac:dyDescent="0.35">
      <c r="A1667" t="s">
        <v>427</v>
      </c>
      <c r="C1667">
        <v>506900</v>
      </c>
      <c r="D1667" t="s">
        <v>439</v>
      </c>
      <c r="E1667" t="s">
        <v>7</v>
      </c>
      <c r="F1667" t="s">
        <v>366</v>
      </c>
      <c r="G1667">
        <v>2029</v>
      </c>
      <c r="H1667" t="s">
        <v>365</v>
      </c>
      <c r="I1667" t="s">
        <v>373</v>
      </c>
      <c r="J1667" t="s">
        <v>374</v>
      </c>
      <c r="K1667" t="s">
        <v>375</v>
      </c>
      <c r="L1667" t="s">
        <v>25</v>
      </c>
      <c r="M1667">
        <v>-105498</v>
      </c>
      <c r="N1667">
        <v>-94626</v>
      </c>
      <c r="O1667">
        <v>-93765</v>
      </c>
      <c r="P1667">
        <v>-97477</v>
      </c>
      <c r="Q1667">
        <v>-95682</v>
      </c>
      <c r="R1667">
        <v>-89894</v>
      </c>
      <c r="S1667">
        <v>-98454</v>
      </c>
      <c r="T1667">
        <v>-102417</v>
      </c>
      <c r="U1667">
        <v>-98255</v>
      </c>
      <c r="V1667">
        <v>-106752</v>
      </c>
      <c r="W1667">
        <v>-79654</v>
      </c>
      <c r="X1667">
        <v>-85836</v>
      </c>
      <c r="Y1667">
        <v>-1148311</v>
      </c>
      <c r="Z1667">
        <f t="shared" si="56"/>
        <v>-347228.93163009896</v>
      </c>
      <c r="AA1667">
        <f t="shared" si="57"/>
        <v>-514004.31836990104</v>
      </c>
    </row>
    <row r="1668" spans="1:27" x14ac:dyDescent="0.35">
      <c r="A1668" t="s">
        <v>427</v>
      </c>
      <c r="C1668">
        <v>926003</v>
      </c>
      <c r="D1668" t="s">
        <v>437</v>
      </c>
      <c r="E1668" t="s">
        <v>7</v>
      </c>
      <c r="F1668" t="s">
        <v>105</v>
      </c>
      <c r="G1668">
        <v>2027</v>
      </c>
      <c r="H1668" t="s">
        <v>365</v>
      </c>
      <c r="I1668" t="s">
        <v>377</v>
      </c>
      <c r="J1668" t="s">
        <v>377</v>
      </c>
      <c r="K1668" t="s">
        <v>378</v>
      </c>
      <c r="L1668" t="s">
        <v>25</v>
      </c>
      <c r="M1668">
        <v>-105425</v>
      </c>
      <c r="N1668">
        <v>-94865</v>
      </c>
      <c r="O1668">
        <v>-94148</v>
      </c>
      <c r="P1668">
        <v>-97958</v>
      </c>
      <c r="Q1668">
        <v>-96344</v>
      </c>
      <c r="R1668">
        <v>-90785</v>
      </c>
      <c r="S1668">
        <v>-99310</v>
      </c>
      <c r="T1668">
        <v>-102954</v>
      </c>
      <c r="U1668">
        <v>-98896</v>
      </c>
      <c r="V1668">
        <v>-107282</v>
      </c>
      <c r="W1668">
        <v>-80854</v>
      </c>
      <c r="X1668">
        <v>-87416</v>
      </c>
      <c r="Y1668">
        <v>-1156239</v>
      </c>
      <c r="Z1668">
        <f t="shared" si="56"/>
        <v>0</v>
      </c>
      <c r="AA1668">
        <f t="shared" si="57"/>
        <v>-867179.25</v>
      </c>
    </row>
    <row r="1669" spans="1:27" x14ac:dyDescent="0.35">
      <c r="A1669" t="s">
        <v>427</v>
      </c>
      <c r="C1669">
        <v>512100</v>
      </c>
      <c r="D1669" t="s">
        <v>428</v>
      </c>
      <c r="E1669" t="s">
        <v>7</v>
      </c>
      <c r="F1669" t="s">
        <v>21</v>
      </c>
      <c r="G1669">
        <v>2022</v>
      </c>
      <c r="H1669" t="s">
        <v>22</v>
      </c>
      <c r="I1669" t="s">
        <v>387</v>
      </c>
      <c r="J1669" t="s">
        <v>388</v>
      </c>
      <c r="K1669" t="s">
        <v>378</v>
      </c>
      <c r="L1669" t="s">
        <v>25</v>
      </c>
      <c r="M1669">
        <v>-104807</v>
      </c>
      <c r="N1669">
        <v>-82859</v>
      </c>
      <c r="O1669">
        <v>-74390</v>
      </c>
      <c r="P1669">
        <v>-45203</v>
      </c>
      <c r="Q1669">
        <v>-106281</v>
      </c>
      <c r="R1669">
        <v>-50649</v>
      </c>
      <c r="S1669">
        <v>-103615</v>
      </c>
      <c r="T1669">
        <v>-88524</v>
      </c>
      <c r="U1669">
        <v>-137861</v>
      </c>
      <c r="V1669">
        <v>-134800</v>
      </c>
      <c r="W1669">
        <v>-143732</v>
      </c>
      <c r="X1669">
        <v>-101446</v>
      </c>
      <c r="Y1669">
        <v>-1174168</v>
      </c>
      <c r="Z1669">
        <f t="shared" si="56"/>
        <v>-880626</v>
      </c>
      <c r="AA1669">
        <f t="shared" si="57"/>
        <v>0</v>
      </c>
    </row>
    <row r="1670" spans="1:27" x14ac:dyDescent="0.35">
      <c r="A1670" t="s">
        <v>427</v>
      </c>
      <c r="C1670">
        <v>506100</v>
      </c>
      <c r="D1670" t="s">
        <v>432</v>
      </c>
      <c r="E1670" t="s">
        <v>7</v>
      </c>
      <c r="F1670" t="s">
        <v>105</v>
      </c>
      <c r="G1670">
        <v>2023</v>
      </c>
      <c r="H1670" t="s">
        <v>22</v>
      </c>
      <c r="I1670" t="s">
        <v>377</v>
      </c>
      <c r="J1670" t="s">
        <v>377</v>
      </c>
      <c r="K1670" t="s">
        <v>378</v>
      </c>
      <c r="L1670" t="s">
        <v>25</v>
      </c>
      <c r="M1670">
        <v>-104680</v>
      </c>
      <c r="N1670">
        <v>-105598</v>
      </c>
      <c r="O1670">
        <v>-110723</v>
      </c>
      <c r="P1670">
        <v>-140216</v>
      </c>
      <c r="Q1670">
        <v>-110723</v>
      </c>
      <c r="R1670">
        <v>-110240</v>
      </c>
      <c r="S1670">
        <v>-107822</v>
      </c>
      <c r="T1670">
        <v>-106130</v>
      </c>
      <c r="U1670">
        <v>-111690</v>
      </c>
      <c r="V1670">
        <v>-111932</v>
      </c>
      <c r="W1670">
        <v>-114591</v>
      </c>
      <c r="X1670">
        <v>-123632</v>
      </c>
      <c r="Y1670">
        <v>-1357978</v>
      </c>
      <c r="Z1670">
        <f t="shared" si="56"/>
        <v>0</v>
      </c>
      <c r="AA1670">
        <f t="shared" si="57"/>
        <v>-1018483.5</v>
      </c>
    </row>
    <row r="1671" spans="1:27" x14ac:dyDescent="0.35">
      <c r="A1671" t="s">
        <v>427</v>
      </c>
      <c r="C1671">
        <v>513100</v>
      </c>
      <c r="D1671" t="s">
        <v>438</v>
      </c>
      <c r="E1671" t="s">
        <v>7</v>
      </c>
      <c r="F1671" t="s">
        <v>366</v>
      </c>
      <c r="G1671">
        <v>2028</v>
      </c>
      <c r="H1671" t="s">
        <v>365</v>
      </c>
      <c r="I1671" t="s">
        <v>373</v>
      </c>
      <c r="J1671" t="s">
        <v>374</v>
      </c>
      <c r="K1671" t="s">
        <v>375</v>
      </c>
      <c r="L1671" t="s">
        <v>25</v>
      </c>
      <c r="M1671">
        <v>-104350</v>
      </c>
      <c r="N1671">
        <v>-93528</v>
      </c>
      <c r="O1671">
        <v>-93367</v>
      </c>
      <c r="P1671">
        <v>-97273</v>
      </c>
      <c r="Q1671">
        <v>-95860</v>
      </c>
      <c r="R1671">
        <v>-90450</v>
      </c>
      <c r="S1671">
        <v>-99025</v>
      </c>
      <c r="T1671">
        <v>-101749</v>
      </c>
      <c r="U1671">
        <v>-98115</v>
      </c>
      <c r="V1671">
        <v>-106097</v>
      </c>
      <c r="W1671">
        <v>-81091</v>
      </c>
      <c r="X1671">
        <v>-88496</v>
      </c>
      <c r="Y1671">
        <v>-1149401</v>
      </c>
      <c r="Z1671">
        <f t="shared" si="56"/>
        <v>-347558.52834690898</v>
      </c>
      <c r="AA1671">
        <f t="shared" si="57"/>
        <v>-514492.22165309102</v>
      </c>
    </row>
    <row r="1672" spans="1:27" x14ac:dyDescent="0.35">
      <c r="A1672" t="s">
        <v>427</v>
      </c>
      <c r="C1672">
        <v>506100</v>
      </c>
      <c r="D1672" t="s">
        <v>432</v>
      </c>
      <c r="E1672" t="s">
        <v>7</v>
      </c>
      <c r="F1672" t="s">
        <v>105</v>
      </c>
      <c r="G1672">
        <v>2022</v>
      </c>
      <c r="H1672" t="s">
        <v>22</v>
      </c>
      <c r="I1672" t="s">
        <v>377</v>
      </c>
      <c r="J1672" t="s">
        <v>377</v>
      </c>
      <c r="K1672" t="s">
        <v>378</v>
      </c>
      <c r="L1672" t="s">
        <v>25</v>
      </c>
      <c r="M1672">
        <v>-103234</v>
      </c>
      <c r="N1672">
        <v>-104152</v>
      </c>
      <c r="O1672">
        <v>-109277</v>
      </c>
      <c r="P1672">
        <v>-138770</v>
      </c>
      <c r="Q1672">
        <v>-109277</v>
      </c>
      <c r="R1672">
        <v>-108794</v>
      </c>
      <c r="S1672">
        <v>-106376</v>
      </c>
      <c r="T1672">
        <v>-104684</v>
      </c>
      <c r="U1672">
        <v>-110244</v>
      </c>
      <c r="V1672">
        <v>-110486</v>
      </c>
      <c r="W1672">
        <v>-113145</v>
      </c>
      <c r="X1672">
        <v>-122186</v>
      </c>
      <c r="Y1672">
        <v>-1340627</v>
      </c>
      <c r="Z1672">
        <f t="shared" si="56"/>
        <v>0</v>
      </c>
      <c r="AA1672">
        <f t="shared" si="57"/>
        <v>-1005470.25</v>
      </c>
    </row>
    <row r="1673" spans="1:27" x14ac:dyDescent="0.35">
      <c r="A1673" t="s">
        <v>427</v>
      </c>
      <c r="C1673">
        <v>501090</v>
      </c>
      <c r="D1673" t="s">
        <v>435</v>
      </c>
      <c r="E1673" t="s">
        <v>7</v>
      </c>
      <c r="F1673" t="s">
        <v>105</v>
      </c>
      <c r="G1673">
        <v>2030</v>
      </c>
      <c r="H1673" t="s">
        <v>22</v>
      </c>
      <c r="I1673" t="s">
        <v>377</v>
      </c>
      <c r="J1673" t="s">
        <v>377</v>
      </c>
      <c r="K1673" t="s">
        <v>378</v>
      </c>
      <c r="L1673" t="s">
        <v>25</v>
      </c>
      <c r="M1673">
        <v>-102670</v>
      </c>
      <c r="N1673">
        <v>-116015</v>
      </c>
      <c r="O1673">
        <v>-116015</v>
      </c>
      <c r="P1673">
        <v>-102670</v>
      </c>
      <c r="Q1673">
        <v>-102670</v>
      </c>
      <c r="R1673">
        <v>-102670</v>
      </c>
      <c r="S1673">
        <v>-102670</v>
      </c>
      <c r="T1673">
        <v>-102670</v>
      </c>
      <c r="U1673">
        <v>-102670</v>
      </c>
      <c r="V1673">
        <v>-102670</v>
      </c>
      <c r="W1673">
        <v>-102670</v>
      </c>
      <c r="X1673">
        <v>-102670</v>
      </c>
      <c r="Y1673">
        <v>-1258729</v>
      </c>
      <c r="Z1673">
        <f t="shared" si="56"/>
        <v>0</v>
      </c>
      <c r="AA1673">
        <f t="shared" si="57"/>
        <v>-944046.75</v>
      </c>
    </row>
    <row r="1674" spans="1:27" x14ac:dyDescent="0.35">
      <c r="A1674" t="s">
        <v>427</v>
      </c>
      <c r="C1674">
        <v>506900</v>
      </c>
      <c r="D1674" t="s">
        <v>439</v>
      </c>
      <c r="E1674" t="s">
        <v>7</v>
      </c>
      <c r="F1674" t="s">
        <v>366</v>
      </c>
      <c r="G1674">
        <v>2028</v>
      </c>
      <c r="H1674" t="s">
        <v>365</v>
      </c>
      <c r="I1674" t="s">
        <v>373</v>
      </c>
      <c r="J1674" t="s">
        <v>374</v>
      </c>
      <c r="K1674" t="s">
        <v>375</v>
      </c>
      <c r="L1674" t="s">
        <v>25</v>
      </c>
      <c r="M1674">
        <v>-102423</v>
      </c>
      <c r="N1674">
        <v>-91868</v>
      </c>
      <c r="O1674">
        <v>-91033</v>
      </c>
      <c r="P1674">
        <v>-94636</v>
      </c>
      <c r="Q1674">
        <v>-92894</v>
      </c>
      <c r="R1674">
        <v>-87275</v>
      </c>
      <c r="S1674">
        <v>-95584</v>
      </c>
      <c r="T1674">
        <v>-99432</v>
      </c>
      <c r="U1674">
        <v>-95391</v>
      </c>
      <c r="V1674">
        <v>-103641</v>
      </c>
      <c r="W1674">
        <v>-77333</v>
      </c>
      <c r="X1674">
        <v>-83335</v>
      </c>
      <c r="Y1674">
        <v>-1114846</v>
      </c>
      <c r="Z1674">
        <f t="shared" si="56"/>
        <v>-337109.70765941398</v>
      </c>
      <c r="AA1674">
        <f t="shared" si="57"/>
        <v>-499024.79234058602</v>
      </c>
    </row>
    <row r="1675" spans="1:27" x14ac:dyDescent="0.35">
      <c r="A1675" t="s">
        <v>427</v>
      </c>
      <c r="C1675">
        <v>926003</v>
      </c>
      <c r="D1675" t="s">
        <v>437</v>
      </c>
      <c r="E1675" t="s">
        <v>7</v>
      </c>
      <c r="F1675" t="s">
        <v>105</v>
      </c>
      <c r="G1675">
        <v>2026</v>
      </c>
      <c r="H1675" t="s">
        <v>365</v>
      </c>
      <c r="I1675" t="s">
        <v>377</v>
      </c>
      <c r="J1675" t="s">
        <v>377</v>
      </c>
      <c r="K1675" t="s">
        <v>378</v>
      </c>
      <c r="L1675" t="s">
        <v>25</v>
      </c>
      <c r="M1675">
        <v>-102354</v>
      </c>
      <c r="N1675">
        <v>-92102</v>
      </c>
      <c r="O1675">
        <v>-91406</v>
      </c>
      <c r="P1675">
        <v>-95105</v>
      </c>
      <c r="Q1675">
        <v>-93538</v>
      </c>
      <c r="R1675">
        <v>-88141</v>
      </c>
      <c r="S1675">
        <v>-96417</v>
      </c>
      <c r="T1675">
        <v>-99956</v>
      </c>
      <c r="U1675">
        <v>-96016</v>
      </c>
      <c r="V1675">
        <v>-104157</v>
      </c>
      <c r="W1675">
        <v>-78500</v>
      </c>
      <c r="X1675">
        <v>-84870</v>
      </c>
      <c r="Y1675">
        <v>-1122562</v>
      </c>
      <c r="Z1675">
        <f t="shared" si="56"/>
        <v>0</v>
      </c>
      <c r="AA1675">
        <f t="shared" si="57"/>
        <v>-841921.5</v>
      </c>
    </row>
    <row r="1676" spans="1:27" x14ac:dyDescent="0.35">
      <c r="A1676" t="s">
        <v>427</v>
      </c>
      <c r="C1676">
        <v>513100</v>
      </c>
      <c r="D1676" t="s">
        <v>438</v>
      </c>
      <c r="E1676" t="s">
        <v>7</v>
      </c>
      <c r="F1676" t="s">
        <v>366</v>
      </c>
      <c r="G1676">
        <v>2027</v>
      </c>
      <c r="H1676" t="s">
        <v>365</v>
      </c>
      <c r="I1676" t="s">
        <v>373</v>
      </c>
      <c r="J1676" t="s">
        <v>374</v>
      </c>
      <c r="K1676" t="s">
        <v>375</v>
      </c>
      <c r="L1676" t="s">
        <v>25</v>
      </c>
      <c r="M1676">
        <v>-101313</v>
      </c>
      <c r="N1676">
        <v>-90807</v>
      </c>
      <c r="O1676">
        <v>-90650</v>
      </c>
      <c r="P1676">
        <v>-94442</v>
      </c>
      <c r="Q1676">
        <v>-93071</v>
      </c>
      <c r="R1676">
        <v>-87817</v>
      </c>
      <c r="S1676">
        <v>-96143</v>
      </c>
      <c r="T1676">
        <v>-98788</v>
      </c>
      <c r="U1676">
        <v>-95260</v>
      </c>
      <c r="V1676">
        <v>-103009</v>
      </c>
      <c r="W1676">
        <v>-78731</v>
      </c>
      <c r="X1676">
        <v>-85921</v>
      </c>
      <c r="Y1676">
        <v>-1115951</v>
      </c>
      <c r="Z1676">
        <f t="shared" si="56"/>
        <v>-337443.84011085896</v>
      </c>
      <c r="AA1676">
        <f t="shared" si="57"/>
        <v>-499519.40988914104</v>
      </c>
    </row>
    <row r="1677" spans="1:27" x14ac:dyDescent="0.35">
      <c r="A1677" t="s">
        <v>427</v>
      </c>
      <c r="C1677">
        <v>506100</v>
      </c>
      <c r="D1677" t="s">
        <v>432</v>
      </c>
      <c r="E1677" t="s">
        <v>7</v>
      </c>
      <c r="F1677" t="s">
        <v>105</v>
      </c>
      <c r="G1677">
        <v>2030</v>
      </c>
      <c r="H1677" t="s">
        <v>365</v>
      </c>
      <c r="I1677" t="s">
        <v>377</v>
      </c>
      <c r="J1677" t="s">
        <v>377</v>
      </c>
      <c r="K1677" t="s">
        <v>378</v>
      </c>
      <c r="L1677" t="s">
        <v>25</v>
      </c>
      <c r="M1677">
        <v>-101012</v>
      </c>
      <c r="N1677">
        <v>-90512</v>
      </c>
      <c r="O1677">
        <v>-90300</v>
      </c>
      <c r="P1677">
        <v>-93980</v>
      </c>
      <c r="Q1677">
        <v>-92512</v>
      </c>
      <c r="R1677">
        <v>-87218</v>
      </c>
      <c r="S1677">
        <v>-95427</v>
      </c>
      <c r="T1677">
        <v>-98300</v>
      </c>
      <c r="U1677">
        <v>-94812</v>
      </c>
      <c r="V1677">
        <v>-102461</v>
      </c>
      <c r="W1677">
        <v>-78188</v>
      </c>
      <c r="X1677">
        <v>-84850</v>
      </c>
      <c r="Y1677">
        <v>-1109572</v>
      </c>
      <c r="Z1677">
        <f t="shared" si="56"/>
        <v>0</v>
      </c>
      <c r="AA1677">
        <f t="shared" si="57"/>
        <v>-832179</v>
      </c>
    </row>
    <row r="1678" spans="1:27" x14ac:dyDescent="0.35">
      <c r="A1678" t="s">
        <v>427</v>
      </c>
      <c r="C1678">
        <v>926003</v>
      </c>
      <c r="D1678" t="s">
        <v>437</v>
      </c>
      <c r="E1678" t="s">
        <v>7</v>
      </c>
      <c r="F1678" t="s">
        <v>105</v>
      </c>
      <c r="G1678">
        <v>2025</v>
      </c>
      <c r="H1678" t="s">
        <v>365</v>
      </c>
      <c r="I1678" t="s">
        <v>377</v>
      </c>
      <c r="J1678" t="s">
        <v>377</v>
      </c>
      <c r="K1678" t="s">
        <v>378</v>
      </c>
      <c r="L1678" t="s">
        <v>25</v>
      </c>
      <c r="M1678">
        <v>-100712</v>
      </c>
      <c r="N1678">
        <v>-90627</v>
      </c>
      <c r="O1678">
        <v>-89947</v>
      </c>
      <c r="P1678">
        <v>-93598</v>
      </c>
      <c r="Q1678">
        <v>-92066</v>
      </c>
      <c r="R1678">
        <v>-86763</v>
      </c>
      <c r="S1678">
        <v>-94915</v>
      </c>
      <c r="T1678">
        <v>-98375</v>
      </c>
      <c r="U1678">
        <v>-94496</v>
      </c>
      <c r="V1678">
        <v>-102514</v>
      </c>
      <c r="W1678">
        <v>-77270</v>
      </c>
      <c r="X1678">
        <v>-83586</v>
      </c>
      <c r="Y1678">
        <v>-1104868</v>
      </c>
      <c r="Z1678">
        <f t="shared" si="56"/>
        <v>0</v>
      </c>
      <c r="AA1678">
        <f t="shared" si="57"/>
        <v>-828651</v>
      </c>
    </row>
    <row r="1679" spans="1:27" x14ac:dyDescent="0.35">
      <c r="A1679" t="s">
        <v>427</v>
      </c>
      <c r="C1679">
        <v>510900</v>
      </c>
      <c r="D1679" t="s">
        <v>436</v>
      </c>
      <c r="E1679" t="s">
        <v>7</v>
      </c>
      <c r="F1679" t="s">
        <v>366</v>
      </c>
      <c r="G1679">
        <v>2022</v>
      </c>
      <c r="H1679" t="s">
        <v>365</v>
      </c>
      <c r="I1679" t="s">
        <v>373</v>
      </c>
      <c r="J1679" t="s">
        <v>374</v>
      </c>
      <c r="K1679" t="s">
        <v>375</v>
      </c>
      <c r="L1679" t="s">
        <v>25</v>
      </c>
      <c r="M1679">
        <v>-100200</v>
      </c>
      <c r="N1679">
        <v>-100397</v>
      </c>
      <c r="O1679">
        <v>-109750</v>
      </c>
      <c r="P1679">
        <v>-98570</v>
      </c>
      <c r="Q1679">
        <v>-101370</v>
      </c>
      <c r="R1679">
        <v>-101394</v>
      </c>
      <c r="S1679">
        <v>-95053</v>
      </c>
      <c r="T1679">
        <v>-113747</v>
      </c>
      <c r="U1679">
        <v>-105236</v>
      </c>
      <c r="V1679">
        <v>-102919</v>
      </c>
      <c r="W1679">
        <v>-97888</v>
      </c>
      <c r="X1679">
        <v>-89112</v>
      </c>
      <c r="Y1679">
        <v>-1215637</v>
      </c>
      <c r="Z1679">
        <f t="shared" si="56"/>
        <v>-367587.122965833</v>
      </c>
      <c r="AA1679">
        <f t="shared" si="57"/>
        <v>-544140.62703416706</v>
      </c>
    </row>
    <row r="1680" spans="1:27" x14ac:dyDescent="0.35">
      <c r="A1680" t="s">
        <v>427</v>
      </c>
      <c r="C1680">
        <v>501090</v>
      </c>
      <c r="D1680" t="s">
        <v>435</v>
      </c>
      <c r="E1680" t="s">
        <v>7</v>
      </c>
      <c r="F1680" t="s">
        <v>105</v>
      </c>
      <c r="G1680">
        <v>2029</v>
      </c>
      <c r="H1680" t="s">
        <v>22</v>
      </c>
      <c r="I1680" t="s">
        <v>377</v>
      </c>
      <c r="J1680" t="s">
        <v>377</v>
      </c>
      <c r="K1680" t="s">
        <v>378</v>
      </c>
      <c r="L1680" t="s">
        <v>25</v>
      </c>
      <c r="M1680">
        <v>-99803</v>
      </c>
      <c r="N1680">
        <v>-112887</v>
      </c>
      <c r="O1680">
        <v>-112887</v>
      </c>
      <c r="P1680">
        <v>-99803</v>
      </c>
      <c r="Q1680">
        <v>-99803</v>
      </c>
      <c r="R1680">
        <v>-99803</v>
      </c>
      <c r="S1680">
        <v>-99803</v>
      </c>
      <c r="T1680">
        <v>-99803</v>
      </c>
      <c r="U1680">
        <v>-99803</v>
      </c>
      <c r="V1680">
        <v>-99803</v>
      </c>
      <c r="W1680">
        <v>-99803</v>
      </c>
      <c r="X1680">
        <v>-99803</v>
      </c>
      <c r="Y1680">
        <v>-1223806</v>
      </c>
      <c r="Z1680">
        <f t="shared" si="56"/>
        <v>0</v>
      </c>
      <c r="AA1680">
        <f t="shared" si="57"/>
        <v>-917854.5</v>
      </c>
    </row>
    <row r="1681" spans="1:27" x14ac:dyDescent="0.35">
      <c r="A1681" t="s">
        <v>427</v>
      </c>
      <c r="C1681">
        <v>506900</v>
      </c>
      <c r="D1681" t="s">
        <v>439</v>
      </c>
      <c r="E1681" t="s">
        <v>7</v>
      </c>
      <c r="F1681" t="s">
        <v>366</v>
      </c>
      <c r="G1681">
        <v>2027</v>
      </c>
      <c r="H1681" t="s">
        <v>365</v>
      </c>
      <c r="I1681" t="s">
        <v>373</v>
      </c>
      <c r="J1681" t="s">
        <v>374</v>
      </c>
      <c r="K1681" t="s">
        <v>375</v>
      </c>
      <c r="L1681" t="s">
        <v>25</v>
      </c>
      <c r="M1681">
        <v>-99442</v>
      </c>
      <c r="N1681">
        <v>-89195</v>
      </c>
      <c r="O1681">
        <v>-88383</v>
      </c>
      <c r="P1681">
        <v>-91882</v>
      </c>
      <c r="Q1681">
        <v>-90190</v>
      </c>
      <c r="R1681">
        <v>-84735</v>
      </c>
      <c r="S1681">
        <v>-92803</v>
      </c>
      <c r="T1681">
        <v>-96538</v>
      </c>
      <c r="U1681">
        <v>-92615</v>
      </c>
      <c r="V1681">
        <v>-100625</v>
      </c>
      <c r="W1681">
        <v>-75083</v>
      </c>
      <c r="X1681">
        <v>-80909</v>
      </c>
      <c r="Y1681">
        <v>-1082401</v>
      </c>
      <c r="Z1681">
        <f t="shared" si="56"/>
        <v>-327298.91364390898</v>
      </c>
      <c r="AA1681">
        <f t="shared" si="57"/>
        <v>-484501.83635609102</v>
      </c>
    </row>
    <row r="1682" spans="1:27" x14ac:dyDescent="0.35">
      <c r="A1682" t="s">
        <v>427</v>
      </c>
      <c r="C1682">
        <v>506100</v>
      </c>
      <c r="D1682" t="s">
        <v>432</v>
      </c>
      <c r="E1682" t="s">
        <v>7</v>
      </c>
      <c r="F1682" t="s">
        <v>105</v>
      </c>
      <c r="G1682">
        <v>2021</v>
      </c>
      <c r="H1682" t="s">
        <v>22</v>
      </c>
      <c r="I1682" t="s">
        <v>377</v>
      </c>
      <c r="J1682" t="s">
        <v>377</v>
      </c>
      <c r="K1682" t="s">
        <v>378</v>
      </c>
      <c r="L1682" t="s">
        <v>25</v>
      </c>
      <c r="M1682">
        <v>-99174</v>
      </c>
      <c r="N1682">
        <v>-100092</v>
      </c>
      <c r="O1682">
        <v>-105217</v>
      </c>
      <c r="P1682">
        <v>-134710</v>
      </c>
      <c r="Q1682">
        <v>-105217</v>
      </c>
      <c r="R1682">
        <v>-104734</v>
      </c>
      <c r="S1682">
        <v>-102907</v>
      </c>
      <c r="T1682">
        <v>-101215</v>
      </c>
      <c r="U1682">
        <v>-106775</v>
      </c>
      <c r="V1682">
        <v>-107016</v>
      </c>
      <c r="W1682">
        <v>-109676</v>
      </c>
      <c r="X1682">
        <v>-118717</v>
      </c>
      <c r="Y1682">
        <v>-1295450</v>
      </c>
      <c r="Z1682">
        <f t="shared" si="56"/>
        <v>0</v>
      </c>
      <c r="AA1682">
        <f t="shared" si="57"/>
        <v>-971587.5</v>
      </c>
    </row>
    <row r="1683" spans="1:27" x14ac:dyDescent="0.35">
      <c r="A1683" t="s">
        <v>427</v>
      </c>
      <c r="C1683">
        <v>513100</v>
      </c>
      <c r="D1683" t="s">
        <v>438</v>
      </c>
      <c r="E1683" t="s">
        <v>7</v>
      </c>
      <c r="F1683" t="s">
        <v>366</v>
      </c>
      <c r="G1683">
        <v>2026</v>
      </c>
      <c r="H1683" t="s">
        <v>365</v>
      </c>
      <c r="I1683" t="s">
        <v>373</v>
      </c>
      <c r="J1683" t="s">
        <v>374</v>
      </c>
      <c r="K1683" t="s">
        <v>375</v>
      </c>
      <c r="L1683" t="s">
        <v>25</v>
      </c>
      <c r="M1683">
        <v>-98363</v>
      </c>
      <c r="N1683">
        <v>-88162</v>
      </c>
      <c r="O1683">
        <v>-88010</v>
      </c>
      <c r="P1683">
        <v>-91691</v>
      </c>
      <c r="Q1683">
        <v>-90360</v>
      </c>
      <c r="R1683">
        <v>-85260</v>
      </c>
      <c r="S1683">
        <v>-93343</v>
      </c>
      <c r="T1683">
        <v>-95910</v>
      </c>
      <c r="U1683">
        <v>-92485</v>
      </c>
      <c r="V1683">
        <v>-100009</v>
      </c>
      <c r="W1683">
        <v>-76438</v>
      </c>
      <c r="X1683">
        <v>-83418</v>
      </c>
      <c r="Y1683">
        <v>-1083448</v>
      </c>
      <c r="Z1683">
        <f t="shared" si="56"/>
        <v>-327615.50792143197</v>
      </c>
      <c r="AA1683">
        <f t="shared" si="57"/>
        <v>-484970.49207856803</v>
      </c>
    </row>
    <row r="1684" spans="1:27" x14ac:dyDescent="0.35">
      <c r="A1684" t="s">
        <v>427</v>
      </c>
      <c r="C1684">
        <v>506100</v>
      </c>
      <c r="D1684" t="s">
        <v>432</v>
      </c>
      <c r="E1684" t="s">
        <v>7</v>
      </c>
      <c r="F1684" t="s">
        <v>105</v>
      </c>
      <c r="G1684">
        <v>2029</v>
      </c>
      <c r="H1684" t="s">
        <v>365</v>
      </c>
      <c r="I1684" t="s">
        <v>377</v>
      </c>
      <c r="J1684" t="s">
        <v>377</v>
      </c>
      <c r="K1684" t="s">
        <v>378</v>
      </c>
      <c r="L1684" t="s">
        <v>25</v>
      </c>
      <c r="M1684">
        <v>-98067</v>
      </c>
      <c r="N1684">
        <v>-87873</v>
      </c>
      <c r="O1684">
        <v>-87667</v>
      </c>
      <c r="P1684">
        <v>-91240</v>
      </c>
      <c r="Q1684">
        <v>-89815</v>
      </c>
      <c r="R1684">
        <v>-84675</v>
      </c>
      <c r="S1684">
        <v>-92644</v>
      </c>
      <c r="T1684">
        <v>-95434</v>
      </c>
      <c r="U1684">
        <v>-92048</v>
      </c>
      <c r="V1684">
        <v>-99474</v>
      </c>
      <c r="W1684">
        <v>-75908</v>
      </c>
      <c r="X1684">
        <v>-82376</v>
      </c>
      <c r="Y1684">
        <v>-1077222</v>
      </c>
      <c r="Z1684">
        <f t="shared" si="56"/>
        <v>0</v>
      </c>
      <c r="AA1684">
        <f t="shared" si="57"/>
        <v>-807916.5</v>
      </c>
    </row>
    <row r="1685" spans="1:27" x14ac:dyDescent="0.35">
      <c r="A1685" t="s">
        <v>427</v>
      </c>
      <c r="C1685">
        <v>511100</v>
      </c>
      <c r="D1685" t="s">
        <v>434</v>
      </c>
      <c r="E1685" t="s">
        <v>7</v>
      </c>
      <c r="F1685" t="s">
        <v>105</v>
      </c>
      <c r="G1685">
        <v>2023</v>
      </c>
      <c r="H1685" t="s">
        <v>22</v>
      </c>
      <c r="I1685" t="s">
        <v>377</v>
      </c>
      <c r="J1685" t="s">
        <v>377</v>
      </c>
      <c r="K1685" t="s">
        <v>378</v>
      </c>
      <c r="L1685" t="s">
        <v>25</v>
      </c>
      <c r="M1685">
        <v>-98042</v>
      </c>
      <c r="N1685">
        <v>-98000</v>
      </c>
      <c r="O1685">
        <v>-100423</v>
      </c>
      <c r="P1685">
        <v>-95663</v>
      </c>
      <c r="Q1685">
        <v>-83568</v>
      </c>
      <c r="R1685">
        <v>-86104</v>
      </c>
      <c r="S1685">
        <v>-98170</v>
      </c>
      <c r="T1685">
        <v>-83673</v>
      </c>
      <c r="U1685">
        <v>-83678</v>
      </c>
      <c r="V1685">
        <v>-134314</v>
      </c>
      <c r="W1685">
        <v>-78853</v>
      </c>
      <c r="X1685">
        <v>-127024</v>
      </c>
      <c r="Y1685">
        <v>-1167512</v>
      </c>
      <c r="Z1685">
        <f t="shared" si="56"/>
        <v>0</v>
      </c>
      <c r="AA1685">
        <f t="shared" si="57"/>
        <v>-875634</v>
      </c>
    </row>
    <row r="1686" spans="1:27" x14ac:dyDescent="0.35">
      <c r="A1686" t="s">
        <v>427</v>
      </c>
      <c r="C1686">
        <v>510900</v>
      </c>
      <c r="D1686" t="s">
        <v>436</v>
      </c>
      <c r="E1686" t="s">
        <v>7</v>
      </c>
      <c r="F1686" t="s">
        <v>366</v>
      </c>
      <c r="G1686">
        <v>2021</v>
      </c>
      <c r="H1686" t="s">
        <v>365</v>
      </c>
      <c r="I1686" t="s">
        <v>373</v>
      </c>
      <c r="J1686" t="s">
        <v>374</v>
      </c>
      <c r="K1686" t="s">
        <v>375</v>
      </c>
      <c r="L1686" t="s">
        <v>25</v>
      </c>
      <c r="M1686">
        <v>-97927</v>
      </c>
      <c r="N1686">
        <v>-98221</v>
      </c>
      <c r="O1686">
        <v>-107303</v>
      </c>
      <c r="P1686">
        <v>-100669</v>
      </c>
      <c r="Q1686">
        <v>-95279</v>
      </c>
      <c r="R1686">
        <v>-99486</v>
      </c>
      <c r="S1686">
        <v>-97553</v>
      </c>
      <c r="T1686">
        <v>-105889</v>
      </c>
      <c r="U1686">
        <v>-101685</v>
      </c>
      <c r="V1686">
        <v>-100896</v>
      </c>
      <c r="W1686">
        <v>-94624</v>
      </c>
      <c r="X1686">
        <v>-92160</v>
      </c>
      <c r="Y1686">
        <v>-1191691</v>
      </c>
      <c r="Z1686">
        <f t="shared" si="56"/>
        <v>-360346.27619451901</v>
      </c>
      <c r="AA1686">
        <f t="shared" si="57"/>
        <v>-533421.97380548099</v>
      </c>
    </row>
    <row r="1687" spans="1:27" x14ac:dyDescent="0.35">
      <c r="A1687" t="s">
        <v>427</v>
      </c>
      <c r="C1687">
        <v>505100</v>
      </c>
      <c r="D1687" t="s">
        <v>433</v>
      </c>
      <c r="E1687" t="s">
        <v>7</v>
      </c>
      <c r="F1687" t="s">
        <v>105</v>
      </c>
      <c r="G1687">
        <v>2022</v>
      </c>
      <c r="H1687" t="s">
        <v>365</v>
      </c>
      <c r="I1687" t="s">
        <v>377</v>
      </c>
      <c r="J1687" t="s">
        <v>377</v>
      </c>
      <c r="K1687" t="s">
        <v>378</v>
      </c>
      <c r="L1687" t="s">
        <v>25</v>
      </c>
      <c r="M1687">
        <v>-97367</v>
      </c>
      <c r="N1687">
        <v>-96769</v>
      </c>
      <c r="O1687">
        <v>-106493</v>
      </c>
      <c r="P1687">
        <v>-96049</v>
      </c>
      <c r="Q1687">
        <v>-98919</v>
      </c>
      <c r="R1687">
        <v>-98935</v>
      </c>
      <c r="S1687">
        <v>-93213</v>
      </c>
      <c r="T1687">
        <v>-109686</v>
      </c>
      <c r="U1687">
        <v>-102235</v>
      </c>
      <c r="V1687">
        <v>-99528</v>
      </c>
      <c r="W1687">
        <v>-96340</v>
      </c>
      <c r="X1687">
        <v>-89273</v>
      </c>
      <c r="Y1687">
        <v>-1184807</v>
      </c>
      <c r="Z1687">
        <f t="shared" si="56"/>
        <v>0</v>
      </c>
      <c r="AA1687">
        <f t="shared" si="57"/>
        <v>-888605.25</v>
      </c>
    </row>
    <row r="1688" spans="1:27" x14ac:dyDescent="0.35">
      <c r="A1688" t="s">
        <v>427</v>
      </c>
      <c r="C1688">
        <v>501090</v>
      </c>
      <c r="D1688" t="s">
        <v>435</v>
      </c>
      <c r="E1688" t="s">
        <v>7</v>
      </c>
      <c r="F1688" t="s">
        <v>105</v>
      </c>
      <c r="G1688">
        <v>2028</v>
      </c>
      <c r="H1688" t="s">
        <v>22</v>
      </c>
      <c r="I1688" t="s">
        <v>377</v>
      </c>
      <c r="J1688" t="s">
        <v>377</v>
      </c>
      <c r="K1688" t="s">
        <v>378</v>
      </c>
      <c r="L1688" t="s">
        <v>25</v>
      </c>
      <c r="M1688">
        <v>-97020</v>
      </c>
      <c r="N1688">
        <v>-109847</v>
      </c>
      <c r="O1688">
        <v>-109847</v>
      </c>
      <c r="P1688">
        <v>-97020</v>
      </c>
      <c r="Q1688">
        <v>-97020</v>
      </c>
      <c r="R1688">
        <v>-97020</v>
      </c>
      <c r="S1688">
        <v>-97020</v>
      </c>
      <c r="T1688">
        <v>-97020</v>
      </c>
      <c r="U1688">
        <v>-97020</v>
      </c>
      <c r="V1688">
        <v>-97020</v>
      </c>
      <c r="W1688">
        <v>-97020</v>
      </c>
      <c r="X1688">
        <v>-97020</v>
      </c>
      <c r="Y1688">
        <v>-1189891</v>
      </c>
      <c r="Z1688">
        <f t="shared" si="56"/>
        <v>0</v>
      </c>
      <c r="AA1688">
        <f t="shared" si="57"/>
        <v>-892418.25</v>
      </c>
    </row>
    <row r="1689" spans="1:27" x14ac:dyDescent="0.35">
      <c r="A1689" t="s">
        <v>427</v>
      </c>
      <c r="C1689">
        <v>926003</v>
      </c>
      <c r="D1689" t="s">
        <v>437</v>
      </c>
      <c r="E1689" t="s">
        <v>7</v>
      </c>
      <c r="F1689" t="s">
        <v>105</v>
      </c>
      <c r="G1689">
        <v>2024</v>
      </c>
      <c r="H1689" t="s">
        <v>365</v>
      </c>
      <c r="I1689" t="s">
        <v>377</v>
      </c>
      <c r="J1689" t="s">
        <v>377</v>
      </c>
      <c r="K1689" t="s">
        <v>378</v>
      </c>
      <c r="L1689" t="s">
        <v>25</v>
      </c>
      <c r="M1689">
        <v>-96918</v>
      </c>
      <c r="N1689">
        <v>-92179</v>
      </c>
      <c r="O1689">
        <v>-86600</v>
      </c>
      <c r="P1689">
        <v>-90167</v>
      </c>
      <c r="Q1689">
        <v>-93706</v>
      </c>
      <c r="R1689">
        <v>-78706</v>
      </c>
      <c r="S1689">
        <v>-91559</v>
      </c>
      <c r="T1689">
        <v>-94760</v>
      </c>
      <c r="U1689">
        <v>-86066</v>
      </c>
      <c r="V1689">
        <v>-98767</v>
      </c>
      <c r="W1689">
        <v>-79494</v>
      </c>
      <c r="X1689">
        <v>-75880</v>
      </c>
      <c r="Y1689">
        <v>-1064802</v>
      </c>
      <c r="Z1689">
        <f t="shared" si="56"/>
        <v>0</v>
      </c>
      <c r="AA1689">
        <f t="shared" si="57"/>
        <v>-798601.5</v>
      </c>
    </row>
    <row r="1690" spans="1:27" x14ac:dyDescent="0.35">
      <c r="A1690" t="s">
        <v>427</v>
      </c>
      <c r="C1690">
        <v>506900</v>
      </c>
      <c r="D1690" t="s">
        <v>439</v>
      </c>
      <c r="E1690" t="s">
        <v>7</v>
      </c>
      <c r="F1690" t="s">
        <v>366</v>
      </c>
      <c r="G1690">
        <v>2026</v>
      </c>
      <c r="H1690" t="s">
        <v>365</v>
      </c>
      <c r="I1690" t="s">
        <v>373</v>
      </c>
      <c r="J1690" t="s">
        <v>374</v>
      </c>
      <c r="K1690" t="s">
        <v>375</v>
      </c>
      <c r="L1690" t="s">
        <v>25</v>
      </c>
      <c r="M1690">
        <v>-96546</v>
      </c>
      <c r="N1690">
        <v>-86597</v>
      </c>
      <c r="O1690">
        <v>-85809</v>
      </c>
      <c r="P1690">
        <v>-89206</v>
      </c>
      <c r="Q1690">
        <v>-87563</v>
      </c>
      <c r="R1690">
        <v>-82267</v>
      </c>
      <c r="S1690">
        <v>-90100</v>
      </c>
      <c r="T1690">
        <v>-93726</v>
      </c>
      <c r="U1690">
        <v>-89918</v>
      </c>
      <c r="V1690">
        <v>-97694</v>
      </c>
      <c r="W1690">
        <v>-72896</v>
      </c>
      <c r="X1690">
        <v>-78553</v>
      </c>
      <c r="Y1690">
        <v>-1050875</v>
      </c>
      <c r="Z1690">
        <f t="shared" si="56"/>
        <v>-317766.008970375</v>
      </c>
      <c r="AA1690">
        <f t="shared" si="57"/>
        <v>-470390.241029625</v>
      </c>
    </row>
    <row r="1691" spans="1:27" x14ac:dyDescent="0.35">
      <c r="A1691" t="s">
        <v>427</v>
      </c>
      <c r="C1691">
        <v>513100</v>
      </c>
      <c r="D1691" t="s">
        <v>438</v>
      </c>
      <c r="E1691" t="s">
        <v>7</v>
      </c>
      <c r="F1691" t="s">
        <v>366</v>
      </c>
      <c r="G1691">
        <v>2025</v>
      </c>
      <c r="H1691" t="s">
        <v>365</v>
      </c>
      <c r="I1691" t="s">
        <v>373</v>
      </c>
      <c r="J1691" t="s">
        <v>374</v>
      </c>
      <c r="K1691" t="s">
        <v>375</v>
      </c>
      <c r="L1691" t="s">
        <v>25</v>
      </c>
      <c r="M1691">
        <v>-95498</v>
      </c>
      <c r="N1691">
        <v>-85594</v>
      </c>
      <c r="O1691">
        <v>-85446</v>
      </c>
      <c r="P1691">
        <v>-89021</v>
      </c>
      <c r="Q1691">
        <v>-87728</v>
      </c>
      <c r="R1691">
        <v>-82776</v>
      </c>
      <c r="S1691">
        <v>-90624</v>
      </c>
      <c r="T1691">
        <v>-93117</v>
      </c>
      <c r="U1691">
        <v>-89791</v>
      </c>
      <c r="V1691">
        <v>-97096</v>
      </c>
      <c r="W1691">
        <v>-74212</v>
      </c>
      <c r="X1691">
        <v>-80988</v>
      </c>
      <c r="Y1691">
        <v>-1051891</v>
      </c>
      <c r="Z1691">
        <f t="shared" si="56"/>
        <v>-318073.22939631896</v>
      </c>
      <c r="AA1691">
        <f t="shared" si="57"/>
        <v>-470845.02060368104</v>
      </c>
    </row>
    <row r="1692" spans="1:27" x14ac:dyDescent="0.35">
      <c r="A1692" t="s">
        <v>427</v>
      </c>
      <c r="C1692">
        <v>506100</v>
      </c>
      <c r="D1692" t="s">
        <v>432</v>
      </c>
      <c r="E1692" t="s">
        <v>7</v>
      </c>
      <c r="F1692" t="s">
        <v>105</v>
      </c>
      <c r="G1692">
        <v>2028</v>
      </c>
      <c r="H1692" t="s">
        <v>365</v>
      </c>
      <c r="I1692" t="s">
        <v>377</v>
      </c>
      <c r="J1692" t="s">
        <v>377</v>
      </c>
      <c r="K1692" t="s">
        <v>378</v>
      </c>
      <c r="L1692" t="s">
        <v>25</v>
      </c>
      <c r="M1692">
        <v>-95209</v>
      </c>
      <c r="N1692">
        <v>-85312</v>
      </c>
      <c r="O1692">
        <v>-85113</v>
      </c>
      <c r="P1692">
        <v>-88581</v>
      </c>
      <c r="Q1692">
        <v>-87198</v>
      </c>
      <c r="R1692">
        <v>-82208</v>
      </c>
      <c r="S1692">
        <v>-89945</v>
      </c>
      <c r="T1692">
        <v>-92653</v>
      </c>
      <c r="U1692">
        <v>-89365</v>
      </c>
      <c r="V1692">
        <v>-96575</v>
      </c>
      <c r="W1692">
        <v>-73696</v>
      </c>
      <c r="X1692">
        <v>-79975</v>
      </c>
      <c r="Y1692">
        <v>-1045829</v>
      </c>
      <c r="Z1692">
        <f t="shared" si="56"/>
        <v>0</v>
      </c>
      <c r="AA1692">
        <f t="shared" si="57"/>
        <v>-784371.75</v>
      </c>
    </row>
    <row r="1693" spans="1:27" x14ac:dyDescent="0.35">
      <c r="A1693" t="s">
        <v>427</v>
      </c>
      <c r="C1693">
        <v>505100</v>
      </c>
      <c r="D1693" t="s">
        <v>433</v>
      </c>
      <c r="E1693" t="s">
        <v>7</v>
      </c>
      <c r="F1693" t="s">
        <v>105</v>
      </c>
      <c r="G1693">
        <v>2021</v>
      </c>
      <c r="H1693" t="s">
        <v>365</v>
      </c>
      <c r="I1693" t="s">
        <v>377</v>
      </c>
      <c r="J1693" t="s">
        <v>377</v>
      </c>
      <c r="K1693" t="s">
        <v>378</v>
      </c>
      <c r="L1693" t="s">
        <v>25</v>
      </c>
      <c r="M1693">
        <v>-95046</v>
      </c>
      <c r="N1693">
        <v>-94462</v>
      </c>
      <c r="O1693">
        <v>-103987</v>
      </c>
      <c r="P1693">
        <v>-97837</v>
      </c>
      <c r="Q1693">
        <v>-92893</v>
      </c>
      <c r="R1693">
        <v>-96873</v>
      </c>
      <c r="S1693">
        <v>-95311</v>
      </c>
      <c r="T1693">
        <v>-102017</v>
      </c>
      <c r="U1693">
        <v>-98651</v>
      </c>
      <c r="V1693">
        <v>-97394</v>
      </c>
      <c r="W1693">
        <v>-92983</v>
      </c>
      <c r="X1693">
        <v>-91771</v>
      </c>
      <c r="Y1693">
        <v>-1159226</v>
      </c>
      <c r="Z1693">
        <f t="shared" si="56"/>
        <v>0</v>
      </c>
      <c r="AA1693">
        <f t="shared" si="57"/>
        <v>-869419.5</v>
      </c>
    </row>
    <row r="1694" spans="1:27" x14ac:dyDescent="0.35">
      <c r="A1694" t="s">
        <v>427</v>
      </c>
      <c r="C1694">
        <v>501090</v>
      </c>
      <c r="D1694" t="s">
        <v>435</v>
      </c>
      <c r="E1694" t="s">
        <v>7</v>
      </c>
      <c r="F1694" t="s">
        <v>105</v>
      </c>
      <c r="G1694">
        <v>2027</v>
      </c>
      <c r="H1694" t="s">
        <v>22</v>
      </c>
      <c r="I1694" t="s">
        <v>377</v>
      </c>
      <c r="J1694" t="s">
        <v>377</v>
      </c>
      <c r="K1694" t="s">
        <v>378</v>
      </c>
      <c r="L1694" t="s">
        <v>25</v>
      </c>
      <c r="M1694">
        <v>-94318</v>
      </c>
      <c r="N1694">
        <v>-106894</v>
      </c>
      <c r="O1694">
        <v>-106894</v>
      </c>
      <c r="P1694">
        <v>-94318</v>
      </c>
      <c r="Q1694">
        <v>-94318</v>
      </c>
      <c r="R1694">
        <v>-94318</v>
      </c>
      <c r="S1694">
        <v>-94318</v>
      </c>
      <c r="T1694">
        <v>-94318</v>
      </c>
      <c r="U1694">
        <v>-94318</v>
      </c>
      <c r="V1694">
        <v>-94318</v>
      </c>
      <c r="W1694">
        <v>-94318</v>
      </c>
      <c r="X1694">
        <v>-94318</v>
      </c>
      <c r="Y1694">
        <v>-1156969</v>
      </c>
      <c r="Z1694">
        <f t="shared" si="56"/>
        <v>0</v>
      </c>
      <c r="AA1694">
        <f t="shared" si="57"/>
        <v>-867726.75</v>
      </c>
    </row>
    <row r="1695" spans="1:27" x14ac:dyDescent="0.35">
      <c r="A1695" t="s">
        <v>427</v>
      </c>
      <c r="C1695">
        <v>506900</v>
      </c>
      <c r="D1695" t="s">
        <v>439</v>
      </c>
      <c r="E1695" t="s">
        <v>7</v>
      </c>
      <c r="F1695" t="s">
        <v>366</v>
      </c>
      <c r="G1695">
        <v>2025</v>
      </c>
      <c r="H1695" t="s">
        <v>365</v>
      </c>
      <c r="I1695" t="s">
        <v>373</v>
      </c>
      <c r="J1695" t="s">
        <v>374</v>
      </c>
      <c r="K1695" t="s">
        <v>375</v>
      </c>
      <c r="L1695" t="s">
        <v>25</v>
      </c>
      <c r="M1695">
        <v>-93734</v>
      </c>
      <c r="N1695">
        <v>-84075</v>
      </c>
      <c r="O1695">
        <v>-83310</v>
      </c>
      <c r="P1695">
        <v>-86608</v>
      </c>
      <c r="Q1695">
        <v>-85013</v>
      </c>
      <c r="R1695">
        <v>-79871</v>
      </c>
      <c r="S1695">
        <v>-87475</v>
      </c>
      <c r="T1695">
        <v>-90997</v>
      </c>
      <c r="U1695">
        <v>-87299</v>
      </c>
      <c r="V1695">
        <v>-94849</v>
      </c>
      <c r="W1695">
        <v>-70773</v>
      </c>
      <c r="X1695">
        <v>-76265</v>
      </c>
      <c r="Y1695">
        <v>-1020267</v>
      </c>
      <c r="Z1695">
        <f t="shared" si="56"/>
        <v>-308510.69125650299</v>
      </c>
      <c r="AA1695">
        <f t="shared" si="57"/>
        <v>-456689.55874349701</v>
      </c>
    </row>
    <row r="1696" spans="1:27" x14ac:dyDescent="0.35">
      <c r="A1696" t="s">
        <v>427</v>
      </c>
      <c r="C1696">
        <v>513100</v>
      </c>
      <c r="D1696" t="s">
        <v>438</v>
      </c>
      <c r="E1696" t="s">
        <v>7</v>
      </c>
      <c r="F1696" t="s">
        <v>366</v>
      </c>
      <c r="G1696">
        <v>2024</v>
      </c>
      <c r="H1696" t="s">
        <v>365</v>
      </c>
      <c r="I1696" t="s">
        <v>373</v>
      </c>
      <c r="J1696" t="s">
        <v>374</v>
      </c>
      <c r="K1696" t="s">
        <v>375</v>
      </c>
      <c r="L1696" t="s">
        <v>25</v>
      </c>
      <c r="M1696">
        <v>-93179</v>
      </c>
      <c r="N1696">
        <v>-88245</v>
      </c>
      <c r="O1696">
        <v>-83419</v>
      </c>
      <c r="P1696">
        <v>-86971</v>
      </c>
      <c r="Q1696">
        <v>-90490</v>
      </c>
      <c r="R1696">
        <v>-76253</v>
      </c>
      <c r="S1696">
        <v>-88684</v>
      </c>
      <c r="T1696">
        <v>-90974</v>
      </c>
      <c r="U1696">
        <v>-83003</v>
      </c>
      <c r="V1696">
        <v>-94885</v>
      </c>
      <c r="W1696">
        <v>-77323</v>
      </c>
      <c r="X1696">
        <v>-74774</v>
      </c>
      <c r="Y1696">
        <v>-1028199</v>
      </c>
      <c r="Z1696">
        <f t="shared" si="56"/>
        <v>-310909.18773149099</v>
      </c>
      <c r="AA1696">
        <f t="shared" si="57"/>
        <v>-460240.06226850901</v>
      </c>
    </row>
    <row r="1697" spans="1:27" x14ac:dyDescent="0.35">
      <c r="A1697" t="s">
        <v>427</v>
      </c>
      <c r="C1697">
        <v>506100</v>
      </c>
      <c r="D1697" t="s">
        <v>432</v>
      </c>
      <c r="E1697" t="s">
        <v>7</v>
      </c>
      <c r="F1697" t="s">
        <v>105</v>
      </c>
      <c r="G1697">
        <v>2027</v>
      </c>
      <c r="H1697" t="s">
        <v>365</v>
      </c>
      <c r="I1697" t="s">
        <v>377</v>
      </c>
      <c r="J1697" t="s">
        <v>377</v>
      </c>
      <c r="K1697" t="s">
        <v>378</v>
      </c>
      <c r="L1697" t="s">
        <v>25</v>
      </c>
      <c r="M1697">
        <v>-92439</v>
      </c>
      <c r="N1697">
        <v>-82829</v>
      </c>
      <c r="O1697">
        <v>-82636</v>
      </c>
      <c r="P1697">
        <v>-86004</v>
      </c>
      <c r="Q1697">
        <v>-84660</v>
      </c>
      <c r="R1697">
        <v>-79815</v>
      </c>
      <c r="S1697">
        <v>-87327</v>
      </c>
      <c r="T1697">
        <v>-89956</v>
      </c>
      <c r="U1697">
        <v>-86764</v>
      </c>
      <c r="V1697">
        <v>-93764</v>
      </c>
      <c r="W1697">
        <v>-71551</v>
      </c>
      <c r="X1697">
        <v>-77648</v>
      </c>
      <c r="Y1697">
        <v>-1015393</v>
      </c>
      <c r="Z1697">
        <f t="shared" si="56"/>
        <v>0</v>
      </c>
      <c r="AA1697">
        <f t="shared" si="57"/>
        <v>-761544.75</v>
      </c>
    </row>
    <row r="1698" spans="1:27" x14ac:dyDescent="0.35">
      <c r="A1698" t="s">
        <v>427</v>
      </c>
      <c r="C1698">
        <v>512100</v>
      </c>
      <c r="D1698" t="s">
        <v>428</v>
      </c>
      <c r="E1698" t="s">
        <v>7</v>
      </c>
      <c r="F1698" t="s">
        <v>105</v>
      </c>
      <c r="G1698">
        <v>2022</v>
      </c>
      <c r="H1698" t="s">
        <v>22</v>
      </c>
      <c r="I1698" t="s">
        <v>385</v>
      </c>
      <c r="J1698" t="s">
        <v>386</v>
      </c>
      <c r="K1698" t="s">
        <v>378</v>
      </c>
      <c r="L1698" t="s">
        <v>25</v>
      </c>
      <c r="M1698">
        <v>-92237</v>
      </c>
      <c r="N1698">
        <v>-119947</v>
      </c>
      <c r="O1698">
        <v>-462197</v>
      </c>
      <c r="P1698">
        <v>-549880</v>
      </c>
      <c r="Q1698">
        <v>-85029</v>
      </c>
      <c r="R1698">
        <v>-62251</v>
      </c>
      <c r="S1698">
        <v>-63309</v>
      </c>
      <c r="T1698">
        <v>-56171</v>
      </c>
      <c r="U1698">
        <v>-127793</v>
      </c>
      <c r="V1698">
        <v>-82714</v>
      </c>
      <c r="W1698">
        <v>-56772</v>
      </c>
      <c r="X1698">
        <v>-72767</v>
      </c>
      <c r="Y1698">
        <v>-1831067</v>
      </c>
      <c r="Z1698">
        <f t="shared" si="56"/>
        <v>0</v>
      </c>
      <c r="AA1698">
        <f t="shared" si="57"/>
        <v>-1373300.25</v>
      </c>
    </row>
    <row r="1699" spans="1:27" x14ac:dyDescent="0.35">
      <c r="A1699" t="s">
        <v>427</v>
      </c>
      <c r="C1699">
        <v>506900</v>
      </c>
      <c r="D1699" t="s">
        <v>439</v>
      </c>
      <c r="E1699" t="s">
        <v>7</v>
      </c>
      <c r="F1699" t="s">
        <v>366</v>
      </c>
      <c r="G1699">
        <v>2024</v>
      </c>
      <c r="H1699" t="s">
        <v>365</v>
      </c>
      <c r="I1699" t="s">
        <v>373</v>
      </c>
      <c r="J1699" t="s">
        <v>374</v>
      </c>
      <c r="K1699" t="s">
        <v>375</v>
      </c>
      <c r="L1699" t="s">
        <v>25</v>
      </c>
      <c r="M1699">
        <v>-91863</v>
      </c>
      <c r="N1699">
        <v>-87231</v>
      </c>
      <c r="O1699">
        <v>-81735</v>
      </c>
      <c r="P1699">
        <v>-85025</v>
      </c>
      <c r="Q1699">
        <v>-88327</v>
      </c>
      <c r="R1699">
        <v>-73758</v>
      </c>
      <c r="S1699">
        <v>-86035</v>
      </c>
      <c r="T1699">
        <v>-89311</v>
      </c>
      <c r="U1699">
        <v>-80902</v>
      </c>
      <c r="V1699">
        <v>-93103</v>
      </c>
      <c r="W1699">
        <v>-74446</v>
      </c>
      <c r="X1699">
        <v>-70532</v>
      </c>
      <c r="Y1699">
        <v>-1002270</v>
      </c>
      <c r="Z1699">
        <f t="shared" si="56"/>
        <v>-303068.71684143</v>
      </c>
      <c r="AA1699">
        <f t="shared" si="57"/>
        <v>-448633.78315857</v>
      </c>
    </row>
    <row r="1700" spans="1:27" x14ac:dyDescent="0.35">
      <c r="A1700" t="s">
        <v>427</v>
      </c>
      <c r="C1700">
        <v>501090</v>
      </c>
      <c r="D1700" t="s">
        <v>435</v>
      </c>
      <c r="E1700" t="s">
        <v>7</v>
      </c>
      <c r="F1700" t="s">
        <v>105</v>
      </c>
      <c r="G1700">
        <v>2026</v>
      </c>
      <c r="H1700" t="s">
        <v>22</v>
      </c>
      <c r="I1700" t="s">
        <v>377</v>
      </c>
      <c r="J1700" t="s">
        <v>377</v>
      </c>
      <c r="K1700" t="s">
        <v>378</v>
      </c>
      <c r="L1700" t="s">
        <v>25</v>
      </c>
      <c r="M1700">
        <v>-91691</v>
      </c>
      <c r="N1700">
        <v>-104020</v>
      </c>
      <c r="O1700">
        <v>-104020</v>
      </c>
      <c r="P1700">
        <v>-91691</v>
      </c>
      <c r="Q1700">
        <v>-91691</v>
      </c>
      <c r="R1700">
        <v>-91691</v>
      </c>
      <c r="S1700">
        <v>-91691</v>
      </c>
      <c r="T1700">
        <v>-91691</v>
      </c>
      <c r="U1700">
        <v>-91691</v>
      </c>
      <c r="V1700">
        <v>-91691</v>
      </c>
      <c r="W1700">
        <v>-91691</v>
      </c>
      <c r="X1700">
        <v>-91691</v>
      </c>
      <c r="Y1700">
        <v>-1124947</v>
      </c>
      <c r="Z1700">
        <f t="shared" si="56"/>
        <v>0</v>
      </c>
      <c r="AA1700">
        <f t="shared" si="57"/>
        <v>-843710.25</v>
      </c>
    </row>
    <row r="1701" spans="1:27" x14ac:dyDescent="0.35">
      <c r="A1701" t="s">
        <v>427</v>
      </c>
      <c r="C1701">
        <v>506100</v>
      </c>
      <c r="D1701" t="s">
        <v>432</v>
      </c>
      <c r="E1701" t="s">
        <v>7</v>
      </c>
      <c r="F1701" t="s">
        <v>105</v>
      </c>
      <c r="G1701">
        <v>2026</v>
      </c>
      <c r="H1701" t="s">
        <v>365</v>
      </c>
      <c r="I1701" t="s">
        <v>377</v>
      </c>
      <c r="J1701" t="s">
        <v>377</v>
      </c>
      <c r="K1701" t="s">
        <v>378</v>
      </c>
      <c r="L1701" t="s">
        <v>25</v>
      </c>
      <c r="M1701">
        <v>-89746</v>
      </c>
      <c r="N1701">
        <v>-80417</v>
      </c>
      <c r="O1701">
        <v>-80229</v>
      </c>
      <c r="P1701">
        <v>-83499</v>
      </c>
      <c r="Q1701">
        <v>-82194</v>
      </c>
      <c r="R1701">
        <v>-77491</v>
      </c>
      <c r="S1701">
        <v>-84783</v>
      </c>
      <c r="T1701">
        <v>-87336</v>
      </c>
      <c r="U1701">
        <v>-84237</v>
      </c>
      <c r="V1701">
        <v>-91033</v>
      </c>
      <c r="W1701">
        <v>-69467</v>
      </c>
      <c r="X1701">
        <v>-75386</v>
      </c>
      <c r="Y1701">
        <v>-985819</v>
      </c>
      <c r="Z1701">
        <f t="shared" si="56"/>
        <v>0</v>
      </c>
      <c r="AA1701">
        <f t="shared" si="57"/>
        <v>-739364.25</v>
      </c>
    </row>
    <row r="1702" spans="1:27" x14ac:dyDescent="0.35">
      <c r="A1702" t="s">
        <v>427</v>
      </c>
      <c r="C1702">
        <v>501090</v>
      </c>
      <c r="D1702" t="s">
        <v>435</v>
      </c>
      <c r="E1702" t="s">
        <v>7</v>
      </c>
      <c r="F1702" t="s">
        <v>105</v>
      </c>
      <c r="G1702">
        <v>2025</v>
      </c>
      <c r="H1702" t="s">
        <v>22</v>
      </c>
      <c r="I1702" t="s">
        <v>377</v>
      </c>
      <c r="J1702" t="s">
        <v>377</v>
      </c>
      <c r="K1702" t="s">
        <v>378</v>
      </c>
      <c r="L1702" t="s">
        <v>25</v>
      </c>
      <c r="M1702">
        <v>-89137</v>
      </c>
      <c r="N1702">
        <v>-101225</v>
      </c>
      <c r="O1702">
        <v>-101225</v>
      </c>
      <c r="P1702">
        <v>-89137</v>
      </c>
      <c r="Q1702">
        <v>-89137</v>
      </c>
      <c r="R1702">
        <v>-89137</v>
      </c>
      <c r="S1702">
        <v>-89137</v>
      </c>
      <c r="T1702">
        <v>-89137</v>
      </c>
      <c r="U1702">
        <v>-89137</v>
      </c>
      <c r="V1702">
        <v>-89137</v>
      </c>
      <c r="W1702">
        <v>-89137</v>
      </c>
      <c r="X1702">
        <v>-89137</v>
      </c>
      <c r="Y1702">
        <v>-1093824</v>
      </c>
      <c r="Z1702">
        <f t="shared" ref="Z1702:Z1759" si="58">$Y1702*IF($E1702="Fixed",0.75,1)*IF(LEFT($F1702,4)="0311",1,IF(LEFT($F1702,4)="0301",0.403176412,0))</f>
        <v>0</v>
      </c>
      <c r="AA1702">
        <f t="shared" ref="AA1702:AA1759" si="59">$Y1702*IF($E1702="Fixed",0.75,1)*IF(LEFT($F1702,4)="0311",0,IF(LEFT($F1702,4)="0301",1-0.403176412,1))</f>
        <v>-820368</v>
      </c>
    </row>
    <row r="1703" spans="1:27" x14ac:dyDescent="0.35">
      <c r="A1703" t="s">
        <v>427</v>
      </c>
      <c r="C1703">
        <v>926003</v>
      </c>
      <c r="D1703" t="s">
        <v>437</v>
      </c>
      <c r="E1703" t="s">
        <v>7</v>
      </c>
      <c r="F1703" t="s">
        <v>105</v>
      </c>
      <c r="G1703">
        <v>2023</v>
      </c>
      <c r="H1703" t="s">
        <v>365</v>
      </c>
      <c r="I1703" t="s">
        <v>377</v>
      </c>
      <c r="J1703" t="s">
        <v>377</v>
      </c>
      <c r="K1703" t="s">
        <v>378</v>
      </c>
      <c r="L1703" t="s">
        <v>25</v>
      </c>
      <c r="M1703">
        <v>-87624</v>
      </c>
      <c r="N1703">
        <v>-83205</v>
      </c>
      <c r="O1703">
        <v>-90768</v>
      </c>
      <c r="P1703">
        <v>-76618</v>
      </c>
      <c r="Q1703">
        <v>-88127</v>
      </c>
      <c r="R1703">
        <v>-84533</v>
      </c>
      <c r="S1703">
        <v>-79102</v>
      </c>
      <c r="T1703">
        <v>-95153</v>
      </c>
      <c r="U1703">
        <v>-82091</v>
      </c>
      <c r="V1703">
        <v>-90704</v>
      </c>
      <c r="W1703">
        <v>-81718</v>
      </c>
      <c r="X1703">
        <v>-68922</v>
      </c>
      <c r="Y1703">
        <v>-1008566</v>
      </c>
      <c r="Z1703">
        <f t="shared" si="58"/>
        <v>0</v>
      </c>
      <c r="AA1703">
        <f t="shared" si="59"/>
        <v>-756424.5</v>
      </c>
    </row>
    <row r="1704" spans="1:27" x14ac:dyDescent="0.35">
      <c r="A1704" t="s">
        <v>427</v>
      </c>
      <c r="C1704">
        <v>506100</v>
      </c>
      <c r="D1704" t="s">
        <v>432</v>
      </c>
      <c r="E1704" t="s">
        <v>7</v>
      </c>
      <c r="F1704" t="s">
        <v>105</v>
      </c>
      <c r="G1704">
        <v>2025</v>
      </c>
      <c r="H1704" t="s">
        <v>365</v>
      </c>
      <c r="I1704" t="s">
        <v>377</v>
      </c>
      <c r="J1704" t="s">
        <v>377</v>
      </c>
      <c r="K1704" t="s">
        <v>378</v>
      </c>
      <c r="L1704" t="s">
        <v>25</v>
      </c>
      <c r="M1704">
        <v>-87132</v>
      </c>
      <c r="N1704">
        <v>-78074</v>
      </c>
      <c r="O1704">
        <v>-77892</v>
      </c>
      <c r="P1704">
        <v>-81067</v>
      </c>
      <c r="Q1704">
        <v>-79800</v>
      </c>
      <c r="R1704">
        <v>-75234</v>
      </c>
      <c r="S1704">
        <v>-82314</v>
      </c>
      <c r="T1704">
        <v>-84793</v>
      </c>
      <c r="U1704">
        <v>-81784</v>
      </c>
      <c r="V1704">
        <v>-88382</v>
      </c>
      <c r="W1704">
        <v>-67444</v>
      </c>
      <c r="X1704">
        <v>-73190</v>
      </c>
      <c r="Y1704">
        <v>-957105</v>
      </c>
      <c r="Z1704">
        <f t="shared" si="58"/>
        <v>0</v>
      </c>
      <c r="AA1704">
        <f t="shared" si="59"/>
        <v>-717828.75</v>
      </c>
    </row>
    <row r="1705" spans="1:27" x14ac:dyDescent="0.35">
      <c r="A1705" t="s">
        <v>427</v>
      </c>
      <c r="C1705">
        <v>501090</v>
      </c>
      <c r="D1705" t="s">
        <v>435</v>
      </c>
      <c r="E1705" t="s">
        <v>7</v>
      </c>
      <c r="F1705" t="s">
        <v>105</v>
      </c>
      <c r="G1705">
        <v>2024</v>
      </c>
      <c r="H1705" t="s">
        <v>22</v>
      </c>
      <c r="I1705" t="s">
        <v>377</v>
      </c>
      <c r="J1705" t="s">
        <v>377</v>
      </c>
      <c r="K1705" t="s">
        <v>378</v>
      </c>
      <c r="L1705" t="s">
        <v>25</v>
      </c>
      <c r="M1705">
        <v>-86749</v>
      </c>
      <c r="N1705">
        <v>-86749</v>
      </c>
      <c r="O1705">
        <v>-98836</v>
      </c>
      <c r="P1705">
        <v>-86749</v>
      </c>
      <c r="Q1705">
        <v>-98836</v>
      </c>
      <c r="R1705">
        <v>-86749</v>
      </c>
      <c r="S1705">
        <v>-86749</v>
      </c>
      <c r="T1705">
        <v>-86749</v>
      </c>
      <c r="U1705">
        <v>-86749</v>
      </c>
      <c r="V1705">
        <v>-86749</v>
      </c>
      <c r="W1705">
        <v>-86749</v>
      </c>
      <c r="X1705">
        <v>-86749</v>
      </c>
      <c r="Y1705">
        <v>-1065157</v>
      </c>
      <c r="Z1705">
        <f t="shared" si="58"/>
        <v>0</v>
      </c>
      <c r="AA1705">
        <f t="shared" si="59"/>
        <v>-798867.75</v>
      </c>
    </row>
    <row r="1706" spans="1:27" x14ac:dyDescent="0.35">
      <c r="A1706" t="s">
        <v>427</v>
      </c>
      <c r="C1706">
        <v>512100</v>
      </c>
      <c r="D1706" t="s">
        <v>428</v>
      </c>
      <c r="E1706" t="s">
        <v>7</v>
      </c>
      <c r="F1706" t="s">
        <v>105</v>
      </c>
      <c r="G1706">
        <v>2021</v>
      </c>
      <c r="H1706" t="s">
        <v>22</v>
      </c>
      <c r="I1706" t="s">
        <v>385</v>
      </c>
      <c r="J1706" t="s">
        <v>386</v>
      </c>
      <c r="K1706" t="s">
        <v>378</v>
      </c>
      <c r="L1706" t="s">
        <v>25</v>
      </c>
      <c r="M1706">
        <v>-86424</v>
      </c>
      <c r="N1706">
        <v>-69613</v>
      </c>
      <c r="O1706">
        <v>-207379</v>
      </c>
      <c r="P1706">
        <v>-255453</v>
      </c>
      <c r="Q1706">
        <v>-78128</v>
      </c>
      <c r="R1706">
        <v>-55350</v>
      </c>
      <c r="S1706">
        <v>-79062</v>
      </c>
      <c r="T1706">
        <v>-74221</v>
      </c>
      <c r="U1706">
        <v>-107133</v>
      </c>
      <c r="V1706">
        <v>-85655</v>
      </c>
      <c r="W1706">
        <v>-59713</v>
      </c>
      <c r="X1706">
        <v>-75346</v>
      </c>
      <c r="Y1706">
        <v>-1233478</v>
      </c>
      <c r="Z1706">
        <f t="shared" si="58"/>
        <v>0</v>
      </c>
      <c r="AA1706">
        <f t="shared" si="59"/>
        <v>-925108.5</v>
      </c>
    </row>
    <row r="1707" spans="1:27" x14ac:dyDescent="0.35">
      <c r="A1707" t="s">
        <v>427</v>
      </c>
      <c r="C1707">
        <v>513100</v>
      </c>
      <c r="D1707" t="s">
        <v>438</v>
      </c>
      <c r="E1707" t="s">
        <v>7</v>
      </c>
      <c r="F1707" t="s">
        <v>366</v>
      </c>
      <c r="G1707">
        <v>2023</v>
      </c>
      <c r="H1707" t="s">
        <v>365</v>
      </c>
      <c r="I1707" t="s">
        <v>373</v>
      </c>
      <c r="J1707" t="s">
        <v>374</v>
      </c>
      <c r="K1707" t="s">
        <v>375</v>
      </c>
      <c r="L1707" t="s">
        <v>25</v>
      </c>
      <c r="M1707">
        <v>-86396</v>
      </c>
      <c r="N1707">
        <v>-81674</v>
      </c>
      <c r="O1707">
        <v>-89518</v>
      </c>
      <c r="P1707">
        <v>-75895</v>
      </c>
      <c r="Q1707">
        <v>-87270</v>
      </c>
      <c r="R1707">
        <v>-83802</v>
      </c>
      <c r="S1707">
        <v>-77593</v>
      </c>
      <c r="T1707">
        <v>-92312</v>
      </c>
      <c r="U1707">
        <v>-80044</v>
      </c>
      <c r="V1707">
        <v>-88125</v>
      </c>
      <c r="W1707">
        <v>-80236</v>
      </c>
      <c r="X1707">
        <v>-68750</v>
      </c>
      <c r="Y1707">
        <v>-991614</v>
      </c>
      <c r="Z1707">
        <f t="shared" si="58"/>
        <v>-299846.530956726</v>
      </c>
      <c r="AA1707">
        <f t="shared" si="59"/>
        <v>-443863.969043274</v>
      </c>
    </row>
    <row r="1708" spans="1:27" x14ac:dyDescent="0.35">
      <c r="A1708" t="s">
        <v>427</v>
      </c>
      <c r="C1708">
        <v>506900</v>
      </c>
      <c r="D1708" t="s">
        <v>439</v>
      </c>
      <c r="E1708" t="s">
        <v>7</v>
      </c>
      <c r="F1708" t="s">
        <v>366</v>
      </c>
      <c r="G1708">
        <v>2023</v>
      </c>
      <c r="H1708" t="s">
        <v>365</v>
      </c>
      <c r="I1708" t="s">
        <v>373</v>
      </c>
      <c r="J1708" t="s">
        <v>374</v>
      </c>
      <c r="K1708" t="s">
        <v>375</v>
      </c>
      <c r="L1708" t="s">
        <v>25</v>
      </c>
      <c r="M1708">
        <v>-85352</v>
      </c>
      <c r="N1708">
        <v>-80929</v>
      </c>
      <c r="O1708">
        <v>-88218</v>
      </c>
      <c r="P1708">
        <v>-74182</v>
      </c>
      <c r="Q1708">
        <v>-85468</v>
      </c>
      <c r="R1708">
        <v>-81843</v>
      </c>
      <c r="S1708">
        <v>-75208</v>
      </c>
      <c r="T1708">
        <v>-91058</v>
      </c>
      <c r="U1708">
        <v>-78297</v>
      </c>
      <c r="V1708">
        <v>-86637</v>
      </c>
      <c r="W1708">
        <v>-77824</v>
      </c>
      <c r="X1708">
        <v>-64911</v>
      </c>
      <c r="Y1708">
        <v>-969928</v>
      </c>
      <c r="Z1708">
        <f t="shared" si="58"/>
        <v>-293289.06820375199</v>
      </c>
      <c r="AA1708">
        <f t="shared" si="59"/>
        <v>-434156.93179624801</v>
      </c>
    </row>
    <row r="1709" spans="1:27" x14ac:dyDescent="0.35">
      <c r="A1709" t="s">
        <v>427</v>
      </c>
      <c r="C1709">
        <v>408106</v>
      </c>
      <c r="D1709" t="s">
        <v>440</v>
      </c>
      <c r="E1709" t="s">
        <v>7</v>
      </c>
      <c r="F1709" t="s">
        <v>105</v>
      </c>
      <c r="G1709">
        <v>2030</v>
      </c>
      <c r="H1709" t="s">
        <v>365</v>
      </c>
      <c r="I1709" t="s">
        <v>377</v>
      </c>
      <c r="J1709" t="s">
        <v>377</v>
      </c>
      <c r="K1709" t="s">
        <v>378</v>
      </c>
      <c r="L1709" t="s">
        <v>25</v>
      </c>
      <c r="M1709">
        <v>-85008</v>
      </c>
      <c r="N1709">
        <v>-76216</v>
      </c>
      <c r="O1709">
        <v>-76038</v>
      </c>
      <c r="P1709">
        <v>-79182</v>
      </c>
      <c r="Q1709">
        <v>-77997</v>
      </c>
      <c r="R1709">
        <v>-73571</v>
      </c>
      <c r="S1709">
        <v>-80521</v>
      </c>
      <c r="T1709">
        <v>-82847</v>
      </c>
      <c r="U1709">
        <v>-79870</v>
      </c>
      <c r="V1709">
        <v>-86371</v>
      </c>
      <c r="W1709">
        <v>-65936</v>
      </c>
      <c r="X1709">
        <v>-71793</v>
      </c>
      <c r="Y1709">
        <v>-935349</v>
      </c>
      <c r="Z1709">
        <f t="shared" si="58"/>
        <v>0</v>
      </c>
      <c r="AA1709">
        <f t="shared" si="59"/>
        <v>-701511.75</v>
      </c>
    </row>
    <row r="1710" spans="1:27" x14ac:dyDescent="0.35">
      <c r="A1710" t="s">
        <v>427</v>
      </c>
      <c r="C1710">
        <v>506100</v>
      </c>
      <c r="D1710" t="s">
        <v>432</v>
      </c>
      <c r="E1710" t="s">
        <v>7</v>
      </c>
      <c r="F1710" t="s">
        <v>105</v>
      </c>
      <c r="G1710">
        <v>2024</v>
      </c>
      <c r="H1710" t="s">
        <v>365</v>
      </c>
      <c r="I1710" t="s">
        <v>377</v>
      </c>
      <c r="J1710" t="s">
        <v>377</v>
      </c>
      <c r="K1710" t="s">
        <v>378</v>
      </c>
      <c r="L1710" t="s">
        <v>25</v>
      </c>
      <c r="M1710">
        <v>-84974</v>
      </c>
      <c r="N1710">
        <v>-80460</v>
      </c>
      <c r="O1710">
        <v>-75986</v>
      </c>
      <c r="P1710">
        <v>-79112</v>
      </c>
      <c r="Q1710">
        <v>-82227</v>
      </c>
      <c r="R1710">
        <v>-69148</v>
      </c>
      <c r="S1710">
        <v>-80400</v>
      </c>
      <c r="T1710">
        <v>-82741</v>
      </c>
      <c r="U1710">
        <v>-75489</v>
      </c>
      <c r="V1710">
        <v>-86255</v>
      </c>
      <c r="W1710">
        <v>-70196</v>
      </c>
      <c r="X1710">
        <v>-67293</v>
      </c>
      <c r="Y1710">
        <v>-934282</v>
      </c>
      <c r="Z1710">
        <f t="shared" si="58"/>
        <v>0</v>
      </c>
      <c r="AA1710">
        <f t="shared" si="59"/>
        <v>-700711.5</v>
      </c>
    </row>
    <row r="1711" spans="1:27" x14ac:dyDescent="0.35">
      <c r="A1711" t="s">
        <v>427</v>
      </c>
      <c r="C1711">
        <v>501090</v>
      </c>
      <c r="D1711" t="s">
        <v>435</v>
      </c>
      <c r="E1711" t="s">
        <v>7</v>
      </c>
      <c r="F1711" t="s">
        <v>105</v>
      </c>
      <c r="G1711">
        <v>2023</v>
      </c>
      <c r="H1711" t="s">
        <v>22</v>
      </c>
      <c r="I1711" t="s">
        <v>377</v>
      </c>
      <c r="J1711" t="s">
        <v>377</v>
      </c>
      <c r="K1711" t="s">
        <v>378</v>
      </c>
      <c r="L1711" t="s">
        <v>25</v>
      </c>
      <c r="M1711">
        <v>-84433</v>
      </c>
      <c r="N1711">
        <v>-96520</v>
      </c>
      <c r="O1711">
        <v>-96520</v>
      </c>
      <c r="P1711">
        <v>-84433</v>
      </c>
      <c r="Q1711">
        <v>-84433</v>
      </c>
      <c r="R1711">
        <v>-84433</v>
      </c>
      <c r="S1711">
        <v>-84433</v>
      </c>
      <c r="T1711">
        <v>-84433</v>
      </c>
      <c r="U1711">
        <v>-84433</v>
      </c>
      <c r="V1711">
        <v>-84433</v>
      </c>
      <c r="W1711">
        <v>-84433</v>
      </c>
      <c r="X1711">
        <v>-84433</v>
      </c>
      <c r="Y1711">
        <v>-1037372</v>
      </c>
      <c r="Z1711">
        <f t="shared" si="58"/>
        <v>0</v>
      </c>
      <c r="AA1711">
        <f t="shared" si="59"/>
        <v>-778029</v>
      </c>
    </row>
    <row r="1712" spans="1:27" x14ac:dyDescent="0.35">
      <c r="A1712" t="s">
        <v>427</v>
      </c>
      <c r="C1712">
        <v>408106</v>
      </c>
      <c r="D1712" t="s">
        <v>440</v>
      </c>
      <c r="E1712" t="s">
        <v>7</v>
      </c>
      <c r="F1712" t="s">
        <v>105</v>
      </c>
      <c r="G1712">
        <v>2029</v>
      </c>
      <c r="H1712" t="s">
        <v>365</v>
      </c>
      <c r="I1712" t="s">
        <v>377</v>
      </c>
      <c r="J1712" t="s">
        <v>377</v>
      </c>
      <c r="K1712" t="s">
        <v>378</v>
      </c>
      <c r="L1712" t="s">
        <v>25</v>
      </c>
      <c r="M1712">
        <v>-82530</v>
      </c>
      <c r="N1712">
        <v>-73994</v>
      </c>
      <c r="O1712">
        <v>-73821</v>
      </c>
      <c r="P1712">
        <v>-76873</v>
      </c>
      <c r="Q1712">
        <v>-75723</v>
      </c>
      <c r="R1712">
        <v>-71426</v>
      </c>
      <c r="S1712">
        <v>-78173</v>
      </c>
      <c r="T1712">
        <v>-80432</v>
      </c>
      <c r="U1712">
        <v>-77541</v>
      </c>
      <c r="V1712">
        <v>-83852</v>
      </c>
      <c r="W1712">
        <v>-64013</v>
      </c>
      <c r="X1712">
        <v>-69700</v>
      </c>
      <c r="Y1712">
        <v>-908079</v>
      </c>
      <c r="Z1712">
        <f t="shared" si="58"/>
        <v>0</v>
      </c>
      <c r="AA1712">
        <f t="shared" si="59"/>
        <v>-681059.25</v>
      </c>
    </row>
    <row r="1713" spans="1:27" x14ac:dyDescent="0.35">
      <c r="A1713" t="s">
        <v>427</v>
      </c>
      <c r="C1713">
        <v>501090</v>
      </c>
      <c r="D1713" t="s">
        <v>435</v>
      </c>
      <c r="E1713" t="s">
        <v>7</v>
      </c>
      <c r="F1713" t="s">
        <v>105</v>
      </c>
      <c r="G1713">
        <v>2022</v>
      </c>
      <c r="H1713" t="s">
        <v>22</v>
      </c>
      <c r="I1713" t="s">
        <v>377</v>
      </c>
      <c r="J1713" t="s">
        <v>377</v>
      </c>
      <c r="K1713" t="s">
        <v>378</v>
      </c>
      <c r="L1713" t="s">
        <v>25</v>
      </c>
      <c r="M1713">
        <v>-82190</v>
      </c>
      <c r="N1713">
        <v>-82190</v>
      </c>
      <c r="O1713">
        <v>-94277</v>
      </c>
      <c r="P1713">
        <v>-82190</v>
      </c>
      <c r="Q1713">
        <v>-94277</v>
      </c>
      <c r="R1713">
        <v>-82190</v>
      </c>
      <c r="S1713">
        <v>-82190</v>
      </c>
      <c r="T1713">
        <v>-82190</v>
      </c>
      <c r="U1713">
        <v>-82190</v>
      </c>
      <c r="V1713">
        <v>-82190</v>
      </c>
      <c r="W1713">
        <v>-82190</v>
      </c>
      <c r="X1713">
        <v>-82190</v>
      </c>
      <c r="Y1713">
        <v>-1010457</v>
      </c>
      <c r="Z1713">
        <f t="shared" si="58"/>
        <v>0</v>
      </c>
      <c r="AA1713">
        <f t="shared" si="59"/>
        <v>-757842.75</v>
      </c>
    </row>
    <row r="1714" spans="1:27" x14ac:dyDescent="0.35">
      <c r="A1714" t="s">
        <v>427</v>
      </c>
      <c r="C1714">
        <v>514100</v>
      </c>
      <c r="D1714" t="s">
        <v>441</v>
      </c>
      <c r="E1714" t="s">
        <v>7</v>
      </c>
      <c r="F1714" t="s">
        <v>366</v>
      </c>
      <c r="G1714">
        <v>2030</v>
      </c>
      <c r="H1714" t="s">
        <v>22</v>
      </c>
      <c r="I1714" t="s">
        <v>373</v>
      </c>
      <c r="J1714" t="s">
        <v>374</v>
      </c>
      <c r="K1714" t="s">
        <v>375</v>
      </c>
      <c r="L1714" t="s">
        <v>25</v>
      </c>
      <c r="M1714">
        <v>-80910</v>
      </c>
      <c r="N1714">
        <v>-80910</v>
      </c>
      <c r="O1714">
        <v>-80910</v>
      </c>
      <c r="P1714">
        <v>-80910</v>
      </c>
      <c r="Q1714">
        <v>-80910</v>
      </c>
      <c r="R1714">
        <v>-80910</v>
      </c>
      <c r="S1714">
        <v>-80910</v>
      </c>
      <c r="T1714">
        <v>-80910</v>
      </c>
      <c r="U1714">
        <v>-158197</v>
      </c>
      <c r="V1714">
        <v>-80910</v>
      </c>
      <c r="W1714">
        <v>-80910</v>
      </c>
      <c r="X1714">
        <v>-80910</v>
      </c>
      <c r="Y1714">
        <v>-1048209</v>
      </c>
      <c r="Z1714">
        <f t="shared" si="58"/>
        <v>-316959.85773458099</v>
      </c>
      <c r="AA1714">
        <f t="shared" si="59"/>
        <v>-469196.89226541901</v>
      </c>
    </row>
    <row r="1715" spans="1:27" x14ac:dyDescent="0.35">
      <c r="A1715" t="s">
        <v>427</v>
      </c>
      <c r="C1715">
        <v>408106</v>
      </c>
      <c r="D1715" t="s">
        <v>440</v>
      </c>
      <c r="E1715" t="s">
        <v>7</v>
      </c>
      <c r="F1715" t="s">
        <v>105</v>
      </c>
      <c r="G1715">
        <v>2028</v>
      </c>
      <c r="H1715" t="s">
        <v>365</v>
      </c>
      <c r="I1715" t="s">
        <v>377</v>
      </c>
      <c r="J1715" t="s">
        <v>377</v>
      </c>
      <c r="K1715" t="s">
        <v>378</v>
      </c>
      <c r="L1715" t="s">
        <v>25</v>
      </c>
      <c r="M1715">
        <v>-80125</v>
      </c>
      <c r="N1715">
        <v>-71838</v>
      </c>
      <c r="O1715">
        <v>-71670</v>
      </c>
      <c r="P1715">
        <v>-74633</v>
      </c>
      <c r="Q1715">
        <v>-73516</v>
      </c>
      <c r="R1715">
        <v>-69344</v>
      </c>
      <c r="S1715">
        <v>-75895</v>
      </c>
      <c r="T1715">
        <v>-78088</v>
      </c>
      <c r="U1715">
        <v>-75281</v>
      </c>
      <c r="V1715">
        <v>-81409</v>
      </c>
      <c r="W1715">
        <v>-62148</v>
      </c>
      <c r="X1715">
        <v>-67669</v>
      </c>
      <c r="Y1715">
        <v>-881615</v>
      </c>
      <c r="Z1715">
        <f t="shared" si="58"/>
        <v>0</v>
      </c>
      <c r="AA1715">
        <f t="shared" si="59"/>
        <v>-661211.25</v>
      </c>
    </row>
    <row r="1716" spans="1:27" x14ac:dyDescent="0.35">
      <c r="A1716" t="s">
        <v>427</v>
      </c>
      <c r="C1716">
        <v>501090</v>
      </c>
      <c r="D1716" t="s">
        <v>435</v>
      </c>
      <c r="E1716" t="s">
        <v>7</v>
      </c>
      <c r="F1716" t="s">
        <v>105</v>
      </c>
      <c r="G1716">
        <v>2021</v>
      </c>
      <c r="H1716" t="s">
        <v>22</v>
      </c>
      <c r="I1716" t="s">
        <v>377</v>
      </c>
      <c r="J1716" t="s">
        <v>377</v>
      </c>
      <c r="K1716" t="s">
        <v>378</v>
      </c>
      <c r="L1716" t="s">
        <v>25</v>
      </c>
      <c r="M1716">
        <v>-80017</v>
      </c>
      <c r="N1716">
        <v>-92104</v>
      </c>
      <c r="O1716">
        <v>-92104</v>
      </c>
      <c r="P1716">
        <v>-80017</v>
      </c>
      <c r="Q1716">
        <v>-80017</v>
      </c>
      <c r="R1716">
        <v>-80017</v>
      </c>
      <c r="S1716">
        <v>-82190</v>
      </c>
      <c r="T1716">
        <v>-82190</v>
      </c>
      <c r="U1716">
        <v>-82190</v>
      </c>
      <c r="V1716">
        <v>-82190</v>
      </c>
      <c r="W1716">
        <v>-82190</v>
      </c>
      <c r="X1716">
        <v>-82190</v>
      </c>
      <c r="Y1716">
        <v>-997418</v>
      </c>
      <c r="Z1716">
        <f t="shared" si="58"/>
        <v>0</v>
      </c>
      <c r="AA1716">
        <f t="shared" si="59"/>
        <v>-748063.5</v>
      </c>
    </row>
    <row r="1717" spans="1:27" x14ac:dyDescent="0.35">
      <c r="A1717" t="s">
        <v>427</v>
      </c>
      <c r="C1717">
        <v>926003</v>
      </c>
      <c r="D1717" t="s">
        <v>437</v>
      </c>
      <c r="E1717" t="s">
        <v>7</v>
      </c>
      <c r="F1717" t="s">
        <v>105</v>
      </c>
      <c r="G1717">
        <v>2022</v>
      </c>
      <c r="H1717" t="s">
        <v>365</v>
      </c>
      <c r="I1717" t="s">
        <v>377</v>
      </c>
      <c r="J1717" t="s">
        <v>377</v>
      </c>
      <c r="K1717" t="s">
        <v>378</v>
      </c>
      <c r="L1717" t="s">
        <v>25</v>
      </c>
      <c r="M1717">
        <v>-79905</v>
      </c>
      <c r="N1717">
        <v>-80154</v>
      </c>
      <c r="O1717">
        <v>-87454</v>
      </c>
      <c r="P1717">
        <v>-78397</v>
      </c>
      <c r="Q1717">
        <v>-80537</v>
      </c>
      <c r="R1717">
        <v>-80481</v>
      </c>
      <c r="S1717">
        <v>-75327</v>
      </c>
      <c r="T1717">
        <v>-90495</v>
      </c>
      <c r="U1717">
        <v>-83697</v>
      </c>
      <c r="V1717">
        <v>-81798</v>
      </c>
      <c r="W1717">
        <v>-77750</v>
      </c>
      <c r="X1717">
        <v>-70271</v>
      </c>
      <c r="Y1717">
        <v>-966263</v>
      </c>
      <c r="Z1717">
        <f t="shared" si="58"/>
        <v>0</v>
      </c>
      <c r="AA1717">
        <f t="shared" si="59"/>
        <v>-724697.25</v>
      </c>
    </row>
    <row r="1718" spans="1:27" x14ac:dyDescent="0.35">
      <c r="A1718" t="s">
        <v>427</v>
      </c>
      <c r="C1718">
        <v>513100</v>
      </c>
      <c r="D1718" t="s">
        <v>438</v>
      </c>
      <c r="E1718" t="s">
        <v>7</v>
      </c>
      <c r="F1718" t="s">
        <v>366</v>
      </c>
      <c r="G1718">
        <v>2022</v>
      </c>
      <c r="H1718" t="s">
        <v>365</v>
      </c>
      <c r="I1718" t="s">
        <v>373</v>
      </c>
      <c r="J1718" t="s">
        <v>374</v>
      </c>
      <c r="K1718" t="s">
        <v>375</v>
      </c>
      <c r="L1718" t="s">
        <v>25</v>
      </c>
      <c r="M1718">
        <v>-79613</v>
      </c>
      <c r="N1718">
        <v>-79461</v>
      </c>
      <c r="O1718">
        <v>-87111</v>
      </c>
      <c r="P1718">
        <v>-78402</v>
      </c>
      <c r="Q1718">
        <v>-80683</v>
      </c>
      <c r="R1718">
        <v>-80677</v>
      </c>
      <c r="S1718">
        <v>-75839</v>
      </c>
      <c r="T1718">
        <v>-89960</v>
      </c>
      <c r="U1718">
        <v>-83543</v>
      </c>
      <c r="V1718">
        <v>-81522</v>
      </c>
      <c r="W1718">
        <v>-78256</v>
      </c>
      <c r="X1718">
        <v>-71920</v>
      </c>
      <c r="Y1718">
        <v>-966986</v>
      </c>
      <c r="Z1718">
        <f t="shared" si="58"/>
        <v>-292399.45945067401</v>
      </c>
      <c r="AA1718">
        <f t="shared" si="59"/>
        <v>-432840.04054932599</v>
      </c>
    </row>
    <row r="1719" spans="1:27" x14ac:dyDescent="0.35">
      <c r="A1719" t="s">
        <v>427</v>
      </c>
      <c r="C1719">
        <v>514100</v>
      </c>
      <c r="D1719" t="s">
        <v>441</v>
      </c>
      <c r="E1719" t="s">
        <v>7</v>
      </c>
      <c r="F1719" t="s">
        <v>366</v>
      </c>
      <c r="G1719">
        <v>2029</v>
      </c>
      <c r="H1719" t="s">
        <v>22</v>
      </c>
      <c r="I1719" t="s">
        <v>373</v>
      </c>
      <c r="J1719" t="s">
        <v>374</v>
      </c>
      <c r="K1719" t="s">
        <v>375</v>
      </c>
      <c r="L1719" t="s">
        <v>25</v>
      </c>
      <c r="M1719">
        <v>-79151</v>
      </c>
      <c r="N1719">
        <v>-79151</v>
      </c>
      <c r="O1719">
        <v>-79151</v>
      </c>
      <c r="P1719">
        <v>-79151</v>
      </c>
      <c r="Q1719">
        <v>-79151</v>
      </c>
      <c r="R1719">
        <v>-79151</v>
      </c>
      <c r="S1719">
        <v>-79151</v>
      </c>
      <c r="T1719">
        <v>-79151</v>
      </c>
      <c r="U1719">
        <v>-154919</v>
      </c>
      <c r="V1719">
        <v>-79151</v>
      </c>
      <c r="W1719">
        <v>-79151</v>
      </c>
      <c r="X1719">
        <v>-79151</v>
      </c>
      <c r="Y1719">
        <v>-1025578</v>
      </c>
      <c r="Z1719">
        <f t="shared" si="58"/>
        <v>-310116.64369960199</v>
      </c>
      <c r="AA1719">
        <f t="shared" si="59"/>
        <v>-459066.85630039801</v>
      </c>
    </row>
    <row r="1720" spans="1:27" x14ac:dyDescent="0.35">
      <c r="A1720" t="s">
        <v>427</v>
      </c>
      <c r="C1720">
        <v>502100</v>
      </c>
      <c r="D1720" t="s">
        <v>429</v>
      </c>
      <c r="E1720" t="s">
        <v>7</v>
      </c>
      <c r="F1720" t="s">
        <v>105</v>
      </c>
      <c r="G1720">
        <v>2030</v>
      </c>
      <c r="H1720" t="s">
        <v>22</v>
      </c>
      <c r="I1720" t="s">
        <v>377</v>
      </c>
      <c r="J1720" t="s">
        <v>377</v>
      </c>
      <c r="K1720" t="s">
        <v>378</v>
      </c>
      <c r="L1720" t="s">
        <v>25</v>
      </c>
      <c r="M1720">
        <v>-79149</v>
      </c>
      <c r="N1720">
        <v>-79149</v>
      </c>
      <c r="O1720">
        <v>-79149</v>
      </c>
      <c r="P1720">
        <v>-79149</v>
      </c>
      <c r="Q1720">
        <v>-79149</v>
      </c>
      <c r="R1720">
        <v>-79149</v>
      </c>
      <c r="S1720">
        <v>-79149</v>
      </c>
      <c r="T1720">
        <v>-92495</v>
      </c>
      <c r="U1720">
        <v>-79149</v>
      </c>
      <c r="V1720">
        <v>-79149</v>
      </c>
      <c r="W1720">
        <v>-79149</v>
      </c>
      <c r="X1720">
        <v>-79149</v>
      </c>
      <c r="Y1720">
        <v>-963139</v>
      </c>
      <c r="Z1720">
        <f t="shared" si="58"/>
        <v>0</v>
      </c>
      <c r="AA1720">
        <f t="shared" si="59"/>
        <v>-722354.25</v>
      </c>
    </row>
    <row r="1721" spans="1:27" x14ac:dyDescent="0.35">
      <c r="A1721" t="s">
        <v>427</v>
      </c>
      <c r="C1721">
        <v>506900</v>
      </c>
      <c r="D1721" t="s">
        <v>439</v>
      </c>
      <c r="E1721" t="s">
        <v>7</v>
      </c>
      <c r="F1721" t="s">
        <v>366</v>
      </c>
      <c r="G1721">
        <v>2022</v>
      </c>
      <c r="H1721" t="s">
        <v>365</v>
      </c>
      <c r="I1721" t="s">
        <v>373</v>
      </c>
      <c r="J1721" t="s">
        <v>374</v>
      </c>
      <c r="K1721" t="s">
        <v>375</v>
      </c>
      <c r="L1721" t="s">
        <v>25</v>
      </c>
      <c r="M1721">
        <v>-78824</v>
      </c>
      <c r="N1721">
        <v>-78921</v>
      </c>
      <c r="O1721">
        <v>-86169</v>
      </c>
      <c r="P1721">
        <v>-76941</v>
      </c>
      <c r="Q1721">
        <v>-78932</v>
      </c>
      <c r="R1721">
        <v>-78778</v>
      </c>
      <c r="S1721">
        <v>-73461</v>
      </c>
      <c r="T1721">
        <v>-88821</v>
      </c>
      <c r="U1721">
        <v>-82031</v>
      </c>
      <c r="V1721">
        <v>-80044</v>
      </c>
      <c r="W1721">
        <v>-75967</v>
      </c>
      <c r="X1721">
        <v>-67975</v>
      </c>
      <c r="Y1721">
        <v>-946863</v>
      </c>
      <c r="Z1721">
        <f t="shared" si="58"/>
        <v>-286314.62024666701</v>
      </c>
      <c r="AA1721">
        <f t="shared" si="59"/>
        <v>-423832.62975333299</v>
      </c>
    </row>
    <row r="1722" spans="1:27" x14ac:dyDescent="0.35">
      <c r="A1722" t="s">
        <v>427</v>
      </c>
      <c r="C1722">
        <v>506100</v>
      </c>
      <c r="D1722" t="s">
        <v>432</v>
      </c>
      <c r="E1722" t="s">
        <v>7</v>
      </c>
      <c r="F1722" t="s">
        <v>105</v>
      </c>
      <c r="G1722">
        <v>2023</v>
      </c>
      <c r="H1722" t="s">
        <v>365</v>
      </c>
      <c r="I1722" t="s">
        <v>377</v>
      </c>
      <c r="J1722" t="s">
        <v>377</v>
      </c>
      <c r="K1722" t="s">
        <v>378</v>
      </c>
      <c r="L1722" t="s">
        <v>25</v>
      </c>
      <c r="M1722">
        <v>-78764</v>
      </c>
      <c r="N1722">
        <v>-74445</v>
      </c>
      <c r="O1722">
        <v>-81568</v>
      </c>
      <c r="P1722">
        <v>-68976</v>
      </c>
      <c r="Q1722">
        <v>-79284</v>
      </c>
      <c r="R1722">
        <v>-76062</v>
      </c>
      <c r="S1722">
        <v>-70254</v>
      </c>
      <c r="T1722">
        <v>-83968</v>
      </c>
      <c r="U1722">
        <v>-72782</v>
      </c>
      <c r="V1722">
        <v>-80071</v>
      </c>
      <c r="W1722">
        <v>-72865</v>
      </c>
      <c r="X1722">
        <v>-61793</v>
      </c>
      <c r="Y1722">
        <v>-900832</v>
      </c>
      <c r="Z1722">
        <f t="shared" si="58"/>
        <v>0</v>
      </c>
      <c r="AA1722">
        <f t="shared" si="59"/>
        <v>-675624</v>
      </c>
    </row>
    <row r="1723" spans="1:27" x14ac:dyDescent="0.35">
      <c r="A1723" t="s">
        <v>427</v>
      </c>
      <c r="C1723">
        <v>408106</v>
      </c>
      <c r="D1723" t="s">
        <v>440</v>
      </c>
      <c r="E1723" t="s">
        <v>7</v>
      </c>
      <c r="F1723" t="s">
        <v>105</v>
      </c>
      <c r="G1723">
        <v>2027</v>
      </c>
      <c r="H1723" t="s">
        <v>365</v>
      </c>
      <c r="I1723" t="s">
        <v>377</v>
      </c>
      <c r="J1723" t="s">
        <v>377</v>
      </c>
      <c r="K1723" t="s">
        <v>378</v>
      </c>
      <c r="L1723" t="s">
        <v>25</v>
      </c>
      <c r="M1723">
        <v>-77793</v>
      </c>
      <c r="N1723">
        <v>-69747</v>
      </c>
      <c r="O1723">
        <v>-69584</v>
      </c>
      <c r="P1723">
        <v>-72461</v>
      </c>
      <c r="Q1723">
        <v>-71377</v>
      </c>
      <c r="R1723">
        <v>-67326</v>
      </c>
      <c r="S1723">
        <v>-73686</v>
      </c>
      <c r="T1723">
        <v>-75815</v>
      </c>
      <c r="U1723">
        <v>-73091</v>
      </c>
      <c r="V1723">
        <v>-79039</v>
      </c>
      <c r="W1723">
        <v>-60339</v>
      </c>
      <c r="X1723">
        <v>-65700</v>
      </c>
      <c r="Y1723">
        <v>-855958</v>
      </c>
      <c r="Z1723">
        <f t="shared" si="58"/>
        <v>0</v>
      </c>
      <c r="AA1723">
        <f t="shared" si="59"/>
        <v>-641968.5</v>
      </c>
    </row>
    <row r="1724" spans="1:27" x14ac:dyDescent="0.35">
      <c r="A1724" t="s">
        <v>427</v>
      </c>
      <c r="C1724">
        <v>513100</v>
      </c>
      <c r="D1724" t="s">
        <v>438</v>
      </c>
      <c r="E1724" t="s">
        <v>7</v>
      </c>
      <c r="F1724" t="s">
        <v>366</v>
      </c>
      <c r="G1724">
        <v>2021</v>
      </c>
      <c r="H1724" t="s">
        <v>365</v>
      </c>
      <c r="I1724" t="s">
        <v>373</v>
      </c>
      <c r="J1724" t="s">
        <v>374</v>
      </c>
      <c r="K1724" t="s">
        <v>375</v>
      </c>
      <c r="L1724" t="s">
        <v>25</v>
      </c>
      <c r="M1724">
        <v>-77710</v>
      </c>
      <c r="N1724">
        <v>-77557</v>
      </c>
      <c r="O1724">
        <v>-85050</v>
      </c>
      <c r="P1724">
        <v>-79869</v>
      </c>
      <c r="Q1724">
        <v>-75691</v>
      </c>
      <c r="R1724">
        <v>-78950</v>
      </c>
      <c r="S1724">
        <v>-77533</v>
      </c>
      <c r="T1724">
        <v>-83609</v>
      </c>
      <c r="U1724">
        <v>-80576</v>
      </c>
      <c r="V1724">
        <v>-79731</v>
      </c>
      <c r="W1724">
        <v>-75480</v>
      </c>
      <c r="X1724">
        <v>-73923</v>
      </c>
      <c r="Y1724">
        <v>-945678</v>
      </c>
      <c r="Z1724">
        <f t="shared" si="58"/>
        <v>-285956.29721050197</v>
      </c>
      <c r="AA1724">
        <f t="shared" si="59"/>
        <v>-423302.20278949803</v>
      </c>
    </row>
    <row r="1725" spans="1:27" x14ac:dyDescent="0.35">
      <c r="A1725" t="s">
        <v>427</v>
      </c>
      <c r="C1725">
        <v>506900</v>
      </c>
      <c r="D1725" t="s">
        <v>439</v>
      </c>
      <c r="E1725" t="s">
        <v>7</v>
      </c>
      <c r="F1725" t="s">
        <v>366</v>
      </c>
      <c r="G1725">
        <v>2021</v>
      </c>
      <c r="H1725" t="s">
        <v>365</v>
      </c>
      <c r="I1725" t="s">
        <v>373</v>
      </c>
      <c r="J1725" t="s">
        <v>374</v>
      </c>
      <c r="K1725" t="s">
        <v>375</v>
      </c>
      <c r="L1725" t="s">
        <v>25</v>
      </c>
      <c r="M1725">
        <v>-77453</v>
      </c>
      <c r="N1725">
        <v>-77588</v>
      </c>
      <c r="O1725">
        <v>-84580</v>
      </c>
      <c r="P1725">
        <v>-78867</v>
      </c>
      <c r="Q1725">
        <v>-74252</v>
      </c>
      <c r="R1725">
        <v>-77377</v>
      </c>
      <c r="S1725">
        <v>-75479</v>
      </c>
      <c r="T1725">
        <v>-82734</v>
      </c>
      <c r="U1725">
        <v>-79397</v>
      </c>
      <c r="V1725">
        <v>-78552</v>
      </c>
      <c r="W1725">
        <v>-73508</v>
      </c>
      <c r="X1725">
        <v>-70184</v>
      </c>
      <c r="Y1725">
        <v>-929972</v>
      </c>
      <c r="Z1725">
        <f t="shared" si="58"/>
        <v>-281207.08066534798</v>
      </c>
      <c r="AA1725">
        <f t="shared" si="59"/>
        <v>-416271.91933465202</v>
      </c>
    </row>
    <row r="1726" spans="1:27" x14ac:dyDescent="0.35">
      <c r="A1726" t="s">
        <v>427</v>
      </c>
      <c r="C1726">
        <v>514100</v>
      </c>
      <c r="D1726" t="s">
        <v>441</v>
      </c>
      <c r="E1726" t="s">
        <v>7</v>
      </c>
      <c r="F1726" t="s">
        <v>366</v>
      </c>
      <c r="G1726">
        <v>2028</v>
      </c>
      <c r="H1726" t="s">
        <v>22</v>
      </c>
      <c r="I1726" t="s">
        <v>373</v>
      </c>
      <c r="J1726" t="s">
        <v>374</v>
      </c>
      <c r="K1726" t="s">
        <v>375</v>
      </c>
      <c r="L1726" t="s">
        <v>25</v>
      </c>
      <c r="M1726">
        <v>-77436</v>
      </c>
      <c r="N1726">
        <v>-77436</v>
      </c>
      <c r="O1726">
        <v>-77436</v>
      </c>
      <c r="P1726">
        <v>-77436</v>
      </c>
      <c r="Q1726">
        <v>-77436</v>
      </c>
      <c r="R1726">
        <v>-77436</v>
      </c>
      <c r="S1726">
        <v>-77436</v>
      </c>
      <c r="T1726">
        <v>-77436</v>
      </c>
      <c r="U1726">
        <v>-151720</v>
      </c>
      <c r="V1726">
        <v>-77436</v>
      </c>
      <c r="W1726">
        <v>-77436</v>
      </c>
      <c r="X1726">
        <v>-77436</v>
      </c>
      <c r="Y1726">
        <v>-1003510</v>
      </c>
      <c r="Z1726">
        <f t="shared" si="58"/>
        <v>-303443.67090458999</v>
      </c>
      <c r="AA1726">
        <f t="shared" si="59"/>
        <v>-449188.82909541001</v>
      </c>
    </row>
    <row r="1727" spans="1:27" x14ac:dyDescent="0.35">
      <c r="A1727" t="s">
        <v>427</v>
      </c>
      <c r="C1727">
        <v>502100</v>
      </c>
      <c r="D1727" t="s">
        <v>429</v>
      </c>
      <c r="E1727" t="s">
        <v>7</v>
      </c>
      <c r="F1727" t="s">
        <v>105</v>
      </c>
      <c r="G1727">
        <v>2029</v>
      </c>
      <c r="H1727" t="s">
        <v>22</v>
      </c>
      <c r="I1727" t="s">
        <v>377</v>
      </c>
      <c r="J1727" t="s">
        <v>377</v>
      </c>
      <c r="K1727" t="s">
        <v>378</v>
      </c>
      <c r="L1727" t="s">
        <v>25</v>
      </c>
      <c r="M1727">
        <v>-77141</v>
      </c>
      <c r="N1727">
        <v>-77141</v>
      </c>
      <c r="O1727">
        <v>-77141</v>
      </c>
      <c r="P1727">
        <v>-77141</v>
      </c>
      <c r="Q1727">
        <v>-77141</v>
      </c>
      <c r="R1727">
        <v>-77141</v>
      </c>
      <c r="S1727">
        <v>-77141</v>
      </c>
      <c r="T1727">
        <v>-90224</v>
      </c>
      <c r="U1727">
        <v>-77141</v>
      </c>
      <c r="V1727">
        <v>-77141</v>
      </c>
      <c r="W1727">
        <v>-77141</v>
      </c>
      <c r="X1727">
        <v>-77141</v>
      </c>
      <c r="Y1727">
        <v>-938775</v>
      </c>
      <c r="Z1727">
        <f t="shared" si="58"/>
        <v>0</v>
      </c>
      <c r="AA1727">
        <f t="shared" si="59"/>
        <v>-704081.25</v>
      </c>
    </row>
    <row r="1728" spans="1:27" x14ac:dyDescent="0.35">
      <c r="A1728" t="s">
        <v>427</v>
      </c>
      <c r="C1728">
        <v>926003</v>
      </c>
      <c r="D1728" t="s">
        <v>437</v>
      </c>
      <c r="E1728" t="s">
        <v>7</v>
      </c>
      <c r="F1728" t="s">
        <v>105</v>
      </c>
      <c r="G1728">
        <v>2021</v>
      </c>
      <c r="H1728" t="s">
        <v>365</v>
      </c>
      <c r="I1728" t="s">
        <v>377</v>
      </c>
      <c r="J1728" t="s">
        <v>377</v>
      </c>
      <c r="K1728" t="s">
        <v>378</v>
      </c>
      <c r="L1728" t="s">
        <v>25</v>
      </c>
      <c r="M1728">
        <v>-76931</v>
      </c>
      <c r="N1728">
        <v>-77163</v>
      </c>
      <c r="O1728">
        <v>-84217</v>
      </c>
      <c r="P1728">
        <v>-78820</v>
      </c>
      <c r="Q1728">
        <v>-74447</v>
      </c>
      <c r="R1728">
        <v>-77661</v>
      </c>
      <c r="S1728">
        <v>-76001</v>
      </c>
      <c r="T1728">
        <v>-83267</v>
      </c>
      <c r="U1728">
        <v>-79586</v>
      </c>
      <c r="V1728">
        <v>-78878</v>
      </c>
      <c r="W1728">
        <v>-73922</v>
      </c>
      <c r="X1728">
        <v>-71322</v>
      </c>
      <c r="Y1728">
        <v>-932215</v>
      </c>
      <c r="Z1728">
        <f t="shared" si="58"/>
        <v>0</v>
      </c>
      <c r="AA1728">
        <f t="shared" si="59"/>
        <v>-699161.25</v>
      </c>
    </row>
    <row r="1729" spans="1:27" x14ac:dyDescent="0.35">
      <c r="A1729" t="s">
        <v>427</v>
      </c>
      <c r="C1729">
        <v>514100</v>
      </c>
      <c r="D1729" t="s">
        <v>441</v>
      </c>
      <c r="E1729" t="s">
        <v>7</v>
      </c>
      <c r="F1729" t="s">
        <v>366</v>
      </c>
      <c r="G1729">
        <v>2027</v>
      </c>
      <c r="H1729" t="s">
        <v>22</v>
      </c>
      <c r="I1729" t="s">
        <v>373</v>
      </c>
      <c r="J1729" t="s">
        <v>374</v>
      </c>
      <c r="K1729" t="s">
        <v>375</v>
      </c>
      <c r="L1729" t="s">
        <v>25</v>
      </c>
      <c r="M1729">
        <v>-75758</v>
      </c>
      <c r="N1729">
        <v>-75758</v>
      </c>
      <c r="O1729">
        <v>-75758</v>
      </c>
      <c r="P1729">
        <v>-75758</v>
      </c>
      <c r="Q1729">
        <v>-75758</v>
      </c>
      <c r="R1729">
        <v>-75758</v>
      </c>
      <c r="S1729">
        <v>-75758</v>
      </c>
      <c r="T1729">
        <v>-75758</v>
      </c>
      <c r="U1729">
        <v>-148586</v>
      </c>
      <c r="V1729">
        <v>-75758</v>
      </c>
      <c r="W1729">
        <v>-75758</v>
      </c>
      <c r="X1729">
        <v>-75758</v>
      </c>
      <c r="Y1729">
        <v>-981929</v>
      </c>
      <c r="Z1729">
        <f t="shared" si="58"/>
        <v>-296917.95829406101</v>
      </c>
      <c r="AA1729">
        <f t="shared" si="59"/>
        <v>-439528.79170593899</v>
      </c>
    </row>
    <row r="1730" spans="1:27" x14ac:dyDescent="0.35">
      <c r="A1730" t="s">
        <v>427</v>
      </c>
      <c r="C1730">
        <v>408106</v>
      </c>
      <c r="D1730" t="s">
        <v>440</v>
      </c>
      <c r="E1730" t="s">
        <v>7</v>
      </c>
      <c r="F1730" t="s">
        <v>105</v>
      </c>
      <c r="G1730">
        <v>2026</v>
      </c>
      <c r="H1730" t="s">
        <v>365</v>
      </c>
      <c r="I1730" t="s">
        <v>377</v>
      </c>
      <c r="J1730" t="s">
        <v>377</v>
      </c>
      <c r="K1730" t="s">
        <v>378</v>
      </c>
      <c r="L1730" t="s">
        <v>25</v>
      </c>
      <c r="M1730">
        <v>-75527</v>
      </c>
      <c r="N1730">
        <v>-67716</v>
      </c>
      <c r="O1730">
        <v>-67557</v>
      </c>
      <c r="P1730">
        <v>-70350</v>
      </c>
      <c r="Q1730">
        <v>-69298</v>
      </c>
      <c r="R1730">
        <v>-65365</v>
      </c>
      <c r="S1730">
        <v>-71540</v>
      </c>
      <c r="T1730">
        <v>-73607</v>
      </c>
      <c r="U1730">
        <v>-70962</v>
      </c>
      <c r="V1730">
        <v>-76737</v>
      </c>
      <c r="W1730">
        <v>-58582</v>
      </c>
      <c r="X1730">
        <v>-63786</v>
      </c>
      <c r="Y1730">
        <v>-831027</v>
      </c>
      <c r="Z1730">
        <f t="shared" si="58"/>
        <v>0</v>
      </c>
      <c r="AA1730">
        <f t="shared" si="59"/>
        <v>-623270.25</v>
      </c>
    </row>
    <row r="1731" spans="1:27" x14ac:dyDescent="0.35">
      <c r="A1731" t="s">
        <v>427</v>
      </c>
      <c r="C1731">
        <v>502100</v>
      </c>
      <c r="D1731" t="s">
        <v>429</v>
      </c>
      <c r="E1731" t="s">
        <v>7</v>
      </c>
      <c r="F1731" t="s">
        <v>105</v>
      </c>
      <c r="G1731">
        <v>2028</v>
      </c>
      <c r="H1731" t="s">
        <v>22</v>
      </c>
      <c r="I1731" t="s">
        <v>377</v>
      </c>
      <c r="J1731" t="s">
        <v>377</v>
      </c>
      <c r="K1731" t="s">
        <v>378</v>
      </c>
      <c r="L1731" t="s">
        <v>25</v>
      </c>
      <c r="M1731">
        <v>-75188</v>
      </c>
      <c r="N1731">
        <v>-75188</v>
      </c>
      <c r="O1731">
        <v>-75188</v>
      </c>
      <c r="P1731">
        <v>-75188</v>
      </c>
      <c r="Q1731">
        <v>-75188</v>
      </c>
      <c r="R1731">
        <v>-75188</v>
      </c>
      <c r="S1731">
        <v>-75188</v>
      </c>
      <c r="T1731">
        <v>-88015</v>
      </c>
      <c r="U1731">
        <v>-75188</v>
      </c>
      <c r="V1731">
        <v>-75188</v>
      </c>
      <c r="W1731">
        <v>-75188</v>
      </c>
      <c r="X1731">
        <v>-75188</v>
      </c>
      <c r="Y1731">
        <v>-915082</v>
      </c>
      <c r="Z1731">
        <f t="shared" si="58"/>
        <v>0</v>
      </c>
      <c r="AA1731">
        <f t="shared" si="59"/>
        <v>-686311.5</v>
      </c>
    </row>
    <row r="1732" spans="1:27" x14ac:dyDescent="0.35">
      <c r="A1732" t="s">
        <v>427</v>
      </c>
      <c r="C1732">
        <v>408106</v>
      </c>
      <c r="D1732" t="s">
        <v>440</v>
      </c>
      <c r="E1732" t="s">
        <v>7</v>
      </c>
      <c r="F1732" t="s">
        <v>105</v>
      </c>
      <c r="G1732">
        <v>2025</v>
      </c>
      <c r="H1732" t="s">
        <v>365</v>
      </c>
      <c r="I1732" t="s">
        <v>377</v>
      </c>
      <c r="J1732" t="s">
        <v>377</v>
      </c>
      <c r="K1732" t="s">
        <v>378</v>
      </c>
      <c r="L1732" t="s">
        <v>25</v>
      </c>
      <c r="M1732">
        <v>-74226</v>
      </c>
      <c r="N1732">
        <v>-66554</v>
      </c>
      <c r="O1732">
        <v>-66398</v>
      </c>
      <c r="P1732">
        <v>-69149</v>
      </c>
      <c r="Q1732">
        <v>-68121</v>
      </c>
      <c r="R1732">
        <v>-64260</v>
      </c>
      <c r="S1732">
        <v>-70334</v>
      </c>
      <c r="T1732">
        <v>-72357</v>
      </c>
      <c r="U1732">
        <v>-69752</v>
      </c>
      <c r="V1732">
        <v>-75436</v>
      </c>
      <c r="W1732">
        <v>-57585</v>
      </c>
      <c r="X1732">
        <v>-62726</v>
      </c>
      <c r="Y1732">
        <v>-816896</v>
      </c>
      <c r="Z1732">
        <f t="shared" si="58"/>
        <v>0</v>
      </c>
      <c r="AA1732">
        <f t="shared" si="59"/>
        <v>-612672</v>
      </c>
    </row>
    <row r="1733" spans="1:27" x14ac:dyDescent="0.35">
      <c r="A1733" t="s">
        <v>427</v>
      </c>
      <c r="C1733">
        <v>514100</v>
      </c>
      <c r="D1733" t="s">
        <v>441</v>
      </c>
      <c r="E1733" t="s">
        <v>7</v>
      </c>
      <c r="F1733" t="s">
        <v>366</v>
      </c>
      <c r="G1733">
        <v>2026</v>
      </c>
      <c r="H1733" t="s">
        <v>22</v>
      </c>
      <c r="I1733" t="s">
        <v>373</v>
      </c>
      <c r="J1733" t="s">
        <v>374</v>
      </c>
      <c r="K1733" t="s">
        <v>375</v>
      </c>
      <c r="L1733" t="s">
        <v>25</v>
      </c>
      <c r="M1733">
        <v>-74118</v>
      </c>
      <c r="N1733">
        <v>-74118</v>
      </c>
      <c r="O1733">
        <v>-74118</v>
      </c>
      <c r="P1733">
        <v>-74118</v>
      </c>
      <c r="Q1733">
        <v>-74118</v>
      </c>
      <c r="R1733">
        <v>-74118</v>
      </c>
      <c r="S1733">
        <v>-74118</v>
      </c>
      <c r="T1733">
        <v>-74118</v>
      </c>
      <c r="U1733">
        <v>-145518</v>
      </c>
      <c r="V1733">
        <v>-74118</v>
      </c>
      <c r="W1733">
        <v>-74118</v>
      </c>
      <c r="X1733">
        <v>-74118</v>
      </c>
      <c r="Y1733">
        <v>-960816</v>
      </c>
      <c r="Z1733">
        <f t="shared" si="58"/>
        <v>-290533.76060414402</v>
      </c>
      <c r="AA1733">
        <f t="shared" si="59"/>
        <v>-430078.23939585598</v>
      </c>
    </row>
    <row r="1734" spans="1:27" x14ac:dyDescent="0.35">
      <c r="A1734" t="s">
        <v>427</v>
      </c>
      <c r="C1734">
        <v>502100</v>
      </c>
      <c r="D1734" t="s">
        <v>429</v>
      </c>
      <c r="E1734" t="s">
        <v>7</v>
      </c>
      <c r="F1734" t="s">
        <v>105</v>
      </c>
      <c r="G1734">
        <v>2027</v>
      </c>
      <c r="H1734" t="s">
        <v>22</v>
      </c>
      <c r="I1734" t="s">
        <v>377</v>
      </c>
      <c r="J1734" t="s">
        <v>377</v>
      </c>
      <c r="K1734" t="s">
        <v>378</v>
      </c>
      <c r="L1734" t="s">
        <v>25</v>
      </c>
      <c r="M1734">
        <v>-73287</v>
      </c>
      <c r="N1734">
        <v>-73287</v>
      </c>
      <c r="O1734">
        <v>-73287</v>
      </c>
      <c r="P1734">
        <v>-73287</v>
      </c>
      <c r="Q1734">
        <v>-73287</v>
      </c>
      <c r="R1734">
        <v>-73287</v>
      </c>
      <c r="S1734">
        <v>-73287</v>
      </c>
      <c r="T1734">
        <v>-85863</v>
      </c>
      <c r="U1734">
        <v>-73287</v>
      </c>
      <c r="V1734">
        <v>-73287</v>
      </c>
      <c r="W1734">
        <v>-73287</v>
      </c>
      <c r="X1734">
        <v>-73287</v>
      </c>
      <c r="Y1734">
        <v>-892024</v>
      </c>
      <c r="Z1734">
        <f t="shared" si="58"/>
        <v>0</v>
      </c>
      <c r="AA1734">
        <f t="shared" si="59"/>
        <v>-669018</v>
      </c>
    </row>
    <row r="1735" spans="1:27" x14ac:dyDescent="0.35">
      <c r="A1735" t="s">
        <v>427</v>
      </c>
      <c r="C1735">
        <v>506900</v>
      </c>
      <c r="D1735" t="s">
        <v>439</v>
      </c>
      <c r="E1735" t="s">
        <v>7</v>
      </c>
      <c r="F1735" t="s">
        <v>366</v>
      </c>
      <c r="G1735">
        <v>2030</v>
      </c>
      <c r="H1735" t="s">
        <v>22</v>
      </c>
      <c r="I1735" t="s">
        <v>373</v>
      </c>
      <c r="J1735" t="s">
        <v>374</v>
      </c>
      <c r="K1735" t="s">
        <v>375</v>
      </c>
      <c r="L1735" t="s">
        <v>25</v>
      </c>
      <c r="M1735">
        <v>-72875</v>
      </c>
      <c r="N1735">
        <v>-88373</v>
      </c>
      <c r="O1735">
        <v>-72593</v>
      </c>
      <c r="P1735">
        <v>-74968</v>
      </c>
      <c r="Q1735">
        <v>-72322</v>
      </c>
      <c r="R1735">
        <v>-72808</v>
      </c>
      <c r="S1735">
        <v>-79285</v>
      </c>
      <c r="T1735">
        <v>-72943</v>
      </c>
      <c r="U1735">
        <v>-74871</v>
      </c>
      <c r="V1735">
        <v>-132232</v>
      </c>
      <c r="W1735">
        <v>-73586</v>
      </c>
      <c r="X1735">
        <v>-79732</v>
      </c>
      <c r="Y1735">
        <v>-966588</v>
      </c>
      <c r="Z1735">
        <f t="shared" si="58"/>
        <v>-292279.11129169201</v>
      </c>
      <c r="AA1735">
        <f t="shared" si="59"/>
        <v>-432661.88870830799</v>
      </c>
    </row>
    <row r="1736" spans="1:27" x14ac:dyDescent="0.35">
      <c r="A1736" t="s">
        <v>427</v>
      </c>
      <c r="C1736">
        <v>506100</v>
      </c>
      <c r="D1736" t="s">
        <v>432</v>
      </c>
      <c r="E1736" t="s">
        <v>7</v>
      </c>
      <c r="F1736" t="s">
        <v>105</v>
      </c>
      <c r="G1736">
        <v>2022</v>
      </c>
      <c r="H1736" t="s">
        <v>365</v>
      </c>
      <c r="I1736" t="s">
        <v>377</v>
      </c>
      <c r="J1736" t="s">
        <v>377</v>
      </c>
      <c r="K1736" t="s">
        <v>378</v>
      </c>
      <c r="L1736" t="s">
        <v>25</v>
      </c>
      <c r="M1736">
        <v>-72529</v>
      </c>
      <c r="N1736">
        <v>-72391</v>
      </c>
      <c r="O1736">
        <v>-79333</v>
      </c>
      <c r="P1736">
        <v>-71232</v>
      </c>
      <c r="Q1736">
        <v>-73210</v>
      </c>
      <c r="R1736">
        <v>-73153</v>
      </c>
      <c r="S1736">
        <v>-68595</v>
      </c>
      <c r="T1736">
        <v>-81770</v>
      </c>
      <c r="U1736">
        <v>-75944</v>
      </c>
      <c r="V1736">
        <v>-73981</v>
      </c>
      <c r="W1736">
        <v>-71011</v>
      </c>
      <c r="X1736">
        <v>-64623</v>
      </c>
      <c r="Y1736">
        <v>-877773</v>
      </c>
      <c r="Z1736">
        <f t="shared" si="58"/>
        <v>0</v>
      </c>
      <c r="AA1736">
        <f t="shared" si="59"/>
        <v>-658329.75</v>
      </c>
    </row>
    <row r="1737" spans="1:27" x14ac:dyDescent="0.35">
      <c r="A1737" t="s">
        <v>427</v>
      </c>
      <c r="C1737">
        <v>514100</v>
      </c>
      <c r="D1737" t="s">
        <v>441</v>
      </c>
      <c r="E1737" t="s">
        <v>7</v>
      </c>
      <c r="F1737" t="s">
        <v>366</v>
      </c>
      <c r="G1737">
        <v>2023</v>
      </c>
      <c r="H1737" t="s">
        <v>22</v>
      </c>
      <c r="I1737" t="s">
        <v>373</v>
      </c>
      <c r="J1737" t="s">
        <v>374</v>
      </c>
      <c r="K1737" t="s">
        <v>375</v>
      </c>
      <c r="L1737" t="s">
        <v>25</v>
      </c>
      <c r="M1737">
        <v>-72514</v>
      </c>
      <c r="N1737">
        <v>-72514</v>
      </c>
      <c r="O1737">
        <v>-72514</v>
      </c>
      <c r="P1737">
        <v>-72514</v>
      </c>
      <c r="Q1737">
        <v>-72514</v>
      </c>
      <c r="R1737">
        <v>-72514</v>
      </c>
      <c r="S1737">
        <v>-72514</v>
      </c>
      <c r="T1737">
        <v>-72514</v>
      </c>
      <c r="U1737">
        <v>-142514</v>
      </c>
      <c r="V1737">
        <v>-72514</v>
      </c>
      <c r="W1737">
        <v>-72514</v>
      </c>
      <c r="X1737">
        <v>-72514</v>
      </c>
      <c r="Y1737">
        <v>-940170</v>
      </c>
      <c r="Z1737">
        <f t="shared" si="58"/>
        <v>-284290.77545253001</v>
      </c>
      <c r="AA1737">
        <f t="shared" si="59"/>
        <v>-420836.72454746999</v>
      </c>
    </row>
    <row r="1738" spans="1:27" x14ac:dyDescent="0.35">
      <c r="A1738" t="s">
        <v>427</v>
      </c>
      <c r="C1738">
        <v>514100</v>
      </c>
      <c r="D1738" t="s">
        <v>441</v>
      </c>
      <c r="E1738" t="s">
        <v>7</v>
      </c>
      <c r="F1738" t="s">
        <v>366</v>
      </c>
      <c r="G1738">
        <v>2024</v>
      </c>
      <c r="H1738" t="s">
        <v>22</v>
      </c>
      <c r="I1738" t="s">
        <v>373</v>
      </c>
      <c r="J1738" t="s">
        <v>374</v>
      </c>
      <c r="K1738" t="s">
        <v>375</v>
      </c>
      <c r="L1738" t="s">
        <v>25</v>
      </c>
      <c r="M1738">
        <v>-72514</v>
      </c>
      <c r="N1738">
        <v>-72514</v>
      </c>
      <c r="O1738">
        <v>-72514</v>
      </c>
      <c r="P1738">
        <v>-72514</v>
      </c>
      <c r="Q1738">
        <v>-72514</v>
      </c>
      <c r="R1738">
        <v>-72514</v>
      </c>
      <c r="S1738">
        <v>-72514</v>
      </c>
      <c r="T1738">
        <v>-72514</v>
      </c>
      <c r="U1738">
        <v>-142514</v>
      </c>
      <c r="V1738">
        <v>-72514</v>
      </c>
      <c r="W1738">
        <v>-72514</v>
      </c>
      <c r="X1738">
        <v>-72514</v>
      </c>
      <c r="Y1738">
        <v>-940170</v>
      </c>
      <c r="Z1738">
        <f t="shared" si="58"/>
        <v>-284290.77545253001</v>
      </c>
      <c r="AA1738">
        <f t="shared" si="59"/>
        <v>-420836.72454746999</v>
      </c>
    </row>
    <row r="1739" spans="1:27" x14ac:dyDescent="0.35">
      <c r="A1739" t="s">
        <v>427</v>
      </c>
      <c r="C1739">
        <v>514100</v>
      </c>
      <c r="D1739" t="s">
        <v>441</v>
      </c>
      <c r="E1739" t="s">
        <v>7</v>
      </c>
      <c r="F1739" t="s">
        <v>366</v>
      </c>
      <c r="G1739">
        <v>2025</v>
      </c>
      <c r="H1739" t="s">
        <v>22</v>
      </c>
      <c r="I1739" t="s">
        <v>373</v>
      </c>
      <c r="J1739" t="s">
        <v>374</v>
      </c>
      <c r="K1739" t="s">
        <v>375</v>
      </c>
      <c r="L1739" t="s">
        <v>25</v>
      </c>
      <c r="M1739">
        <v>-72514</v>
      </c>
      <c r="N1739">
        <v>-72514</v>
      </c>
      <c r="O1739">
        <v>-72514</v>
      </c>
      <c r="P1739">
        <v>-72514</v>
      </c>
      <c r="Q1739">
        <v>-72514</v>
      </c>
      <c r="R1739">
        <v>-72514</v>
      </c>
      <c r="S1739">
        <v>-72514</v>
      </c>
      <c r="T1739">
        <v>-72514</v>
      </c>
      <c r="U1739">
        <v>-142514</v>
      </c>
      <c r="V1739">
        <v>-72514</v>
      </c>
      <c r="W1739">
        <v>-72514</v>
      </c>
      <c r="X1739">
        <v>-72514</v>
      </c>
      <c r="Y1739">
        <v>-940170</v>
      </c>
      <c r="Z1739">
        <f t="shared" si="58"/>
        <v>-284290.77545253001</v>
      </c>
      <c r="AA1739">
        <f t="shared" si="59"/>
        <v>-420836.72454746999</v>
      </c>
    </row>
    <row r="1740" spans="1:27" x14ac:dyDescent="0.35">
      <c r="A1740" t="s">
        <v>427</v>
      </c>
      <c r="C1740">
        <v>514100</v>
      </c>
      <c r="D1740" t="s">
        <v>441</v>
      </c>
      <c r="E1740" t="s">
        <v>7</v>
      </c>
      <c r="F1740" t="s">
        <v>366</v>
      </c>
      <c r="G1740">
        <v>2021</v>
      </c>
      <c r="H1740" t="s">
        <v>22</v>
      </c>
      <c r="I1740" t="s">
        <v>373</v>
      </c>
      <c r="J1740" t="s">
        <v>374</v>
      </c>
      <c r="K1740" t="s">
        <v>375</v>
      </c>
      <c r="L1740" t="s">
        <v>25</v>
      </c>
      <c r="M1740">
        <v>-72504</v>
      </c>
      <c r="N1740">
        <v>-72504</v>
      </c>
      <c r="O1740">
        <v>-72504</v>
      </c>
      <c r="P1740">
        <v>-72504</v>
      </c>
      <c r="Q1740">
        <v>-72504</v>
      </c>
      <c r="R1740">
        <v>-72504</v>
      </c>
      <c r="S1740">
        <v>-72504</v>
      </c>
      <c r="T1740">
        <v>-72504</v>
      </c>
      <c r="U1740">
        <v>-142504</v>
      </c>
      <c r="V1740">
        <v>-72504</v>
      </c>
      <c r="W1740">
        <v>-72504</v>
      </c>
      <c r="X1740">
        <v>-72504</v>
      </c>
      <c r="Y1740">
        <v>-940050</v>
      </c>
      <c r="Z1740">
        <f t="shared" si="58"/>
        <v>-284254.48957545002</v>
      </c>
      <c r="AA1740">
        <f t="shared" si="59"/>
        <v>-420783.01042454998</v>
      </c>
    </row>
    <row r="1741" spans="1:27" x14ac:dyDescent="0.35">
      <c r="A1741" t="s">
        <v>427</v>
      </c>
      <c r="C1741">
        <v>514100</v>
      </c>
      <c r="D1741" t="s">
        <v>441</v>
      </c>
      <c r="E1741" t="s">
        <v>7</v>
      </c>
      <c r="F1741" t="s">
        <v>366</v>
      </c>
      <c r="G1741">
        <v>2022</v>
      </c>
      <c r="H1741" t="s">
        <v>22</v>
      </c>
      <c r="I1741" t="s">
        <v>373</v>
      </c>
      <c r="J1741" t="s">
        <v>374</v>
      </c>
      <c r="K1741" t="s">
        <v>375</v>
      </c>
      <c r="L1741" t="s">
        <v>25</v>
      </c>
      <c r="M1741">
        <v>-72504</v>
      </c>
      <c r="N1741">
        <v>-72504</v>
      </c>
      <c r="O1741">
        <v>-72504</v>
      </c>
      <c r="P1741">
        <v>-72504</v>
      </c>
      <c r="Q1741">
        <v>-72504</v>
      </c>
      <c r="R1741">
        <v>-72504</v>
      </c>
      <c r="S1741">
        <v>-72504</v>
      </c>
      <c r="T1741">
        <v>-72504</v>
      </c>
      <c r="U1741">
        <v>-142504</v>
      </c>
      <c r="V1741">
        <v>-72504</v>
      </c>
      <c r="W1741">
        <v>-72504</v>
      </c>
      <c r="X1741">
        <v>-72504</v>
      </c>
      <c r="Y1741">
        <v>-940050</v>
      </c>
      <c r="Z1741">
        <f t="shared" si="58"/>
        <v>-284254.48957545002</v>
      </c>
      <c r="AA1741">
        <f t="shared" si="59"/>
        <v>-420783.01042454998</v>
      </c>
    </row>
    <row r="1742" spans="1:27" x14ac:dyDescent="0.35">
      <c r="A1742" t="s">
        <v>427</v>
      </c>
      <c r="C1742">
        <v>408106</v>
      </c>
      <c r="D1742" t="s">
        <v>440</v>
      </c>
      <c r="E1742" t="s">
        <v>7</v>
      </c>
      <c r="F1742" t="s">
        <v>105</v>
      </c>
      <c r="G1742">
        <v>2024</v>
      </c>
      <c r="H1742" t="s">
        <v>365</v>
      </c>
      <c r="I1742" t="s">
        <v>377</v>
      </c>
      <c r="J1742" t="s">
        <v>377</v>
      </c>
      <c r="K1742" t="s">
        <v>378</v>
      </c>
      <c r="L1742" t="s">
        <v>25</v>
      </c>
      <c r="M1742">
        <v>-71978</v>
      </c>
      <c r="N1742">
        <v>-68191</v>
      </c>
      <c r="O1742">
        <v>-64414</v>
      </c>
      <c r="P1742">
        <v>-67119</v>
      </c>
      <c r="Q1742">
        <v>-69804</v>
      </c>
      <c r="R1742">
        <v>-58781</v>
      </c>
      <c r="S1742">
        <v>-68350</v>
      </c>
      <c r="T1742">
        <v>-70228</v>
      </c>
      <c r="U1742">
        <v>-64053</v>
      </c>
      <c r="V1742">
        <v>-73230</v>
      </c>
      <c r="W1742">
        <v>-59604</v>
      </c>
      <c r="X1742">
        <v>-57447</v>
      </c>
      <c r="Y1742">
        <v>-793199</v>
      </c>
      <c r="Z1742">
        <f t="shared" si="58"/>
        <v>0</v>
      </c>
      <c r="AA1742">
        <f t="shared" si="59"/>
        <v>-594899.25</v>
      </c>
    </row>
    <row r="1743" spans="1:27" x14ac:dyDescent="0.35">
      <c r="A1743" t="s">
        <v>427</v>
      </c>
      <c r="C1743">
        <v>502100</v>
      </c>
      <c r="D1743" t="s">
        <v>429</v>
      </c>
      <c r="E1743" t="s">
        <v>7</v>
      </c>
      <c r="F1743" t="s">
        <v>105</v>
      </c>
      <c r="G1743">
        <v>2026</v>
      </c>
      <c r="H1743" t="s">
        <v>22</v>
      </c>
      <c r="I1743" t="s">
        <v>377</v>
      </c>
      <c r="J1743" t="s">
        <v>377</v>
      </c>
      <c r="K1743" t="s">
        <v>378</v>
      </c>
      <c r="L1743" t="s">
        <v>25</v>
      </c>
      <c r="M1743">
        <v>-71435</v>
      </c>
      <c r="N1743">
        <v>-71435</v>
      </c>
      <c r="O1743">
        <v>-71435</v>
      </c>
      <c r="P1743">
        <v>-71435</v>
      </c>
      <c r="Q1743">
        <v>-71435</v>
      </c>
      <c r="R1743">
        <v>-71435</v>
      </c>
      <c r="S1743">
        <v>-71435</v>
      </c>
      <c r="T1743">
        <v>-83764</v>
      </c>
      <c r="U1743">
        <v>-71435</v>
      </c>
      <c r="V1743">
        <v>-71435</v>
      </c>
      <c r="W1743">
        <v>-71435</v>
      </c>
      <c r="X1743">
        <v>-71435</v>
      </c>
      <c r="Y1743">
        <v>-869551</v>
      </c>
      <c r="Z1743">
        <f t="shared" si="58"/>
        <v>0</v>
      </c>
      <c r="AA1743">
        <f t="shared" si="59"/>
        <v>-652163.25</v>
      </c>
    </row>
    <row r="1744" spans="1:27" x14ac:dyDescent="0.35">
      <c r="A1744" t="s">
        <v>427</v>
      </c>
      <c r="C1744">
        <v>506100</v>
      </c>
      <c r="D1744" t="s">
        <v>432</v>
      </c>
      <c r="E1744" t="s">
        <v>7</v>
      </c>
      <c r="F1744" t="s">
        <v>105</v>
      </c>
      <c r="G1744">
        <v>2021</v>
      </c>
      <c r="H1744" t="s">
        <v>365</v>
      </c>
      <c r="I1744" t="s">
        <v>377</v>
      </c>
      <c r="J1744" t="s">
        <v>377</v>
      </c>
      <c r="K1744" t="s">
        <v>378</v>
      </c>
      <c r="L1744" t="s">
        <v>25</v>
      </c>
      <c r="M1744">
        <v>-70789</v>
      </c>
      <c r="N1744">
        <v>-70649</v>
      </c>
      <c r="O1744">
        <v>-77447</v>
      </c>
      <c r="P1744">
        <v>-72570</v>
      </c>
      <c r="Q1744">
        <v>-68634</v>
      </c>
      <c r="R1744">
        <v>-71562</v>
      </c>
      <c r="S1744">
        <v>-70130</v>
      </c>
      <c r="T1744">
        <v>-75952</v>
      </c>
      <c r="U1744">
        <v>-73223</v>
      </c>
      <c r="V1744">
        <v>-72332</v>
      </c>
      <c r="W1744">
        <v>-68463</v>
      </c>
      <c r="X1744">
        <v>-66431</v>
      </c>
      <c r="Y1744">
        <v>-858182</v>
      </c>
      <c r="Z1744">
        <f t="shared" si="58"/>
        <v>0</v>
      </c>
      <c r="AA1744">
        <f t="shared" si="59"/>
        <v>-643636.5</v>
      </c>
    </row>
    <row r="1745" spans="1:27" x14ac:dyDescent="0.35">
      <c r="A1745" t="s">
        <v>427</v>
      </c>
      <c r="C1745">
        <v>506900</v>
      </c>
      <c r="D1745" t="s">
        <v>439</v>
      </c>
      <c r="E1745" t="s">
        <v>7</v>
      </c>
      <c r="F1745" t="s">
        <v>366</v>
      </c>
      <c r="G1745">
        <v>2029</v>
      </c>
      <c r="H1745" t="s">
        <v>22</v>
      </c>
      <c r="I1745" t="s">
        <v>373</v>
      </c>
      <c r="J1745" t="s">
        <v>374</v>
      </c>
      <c r="K1745" t="s">
        <v>375</v>
      </c>
      <c r="L1745" t="s">
        <v>25</v>
      </c>
      <c r="M1745">
        <v>-70730</v>
      </c>
      <c r="N1745">
        <v>-85924</v>
      </c>
      <c r="O1745">
        <v>-70464</v>
      </c>
      <c r="P1745">
        <v>-72760</v>
      </c>
      <c r="Q1745">
        <v>-70198</v>
      </c>
      <c r="R1745">
        <v>-70674</v>
      </c>
      <c r="S1745">
        <v>-76952</v>
      </c>
      <c r="T1745">
        <v>-70804</v>
      </c>
      <c r="U1745">
        <v>-72682</v>
      </c>
      <c r="V1745">
        <v>-128363</v>
      </c>
      <c r="W1745">
        <v>-71403</v>
      </c>
      <c r="X1745">
        <v>-77370</v>
      </c>
      <c r="Y1745">
        <v>-938323</v>
      </c>
      <c r="Z1745">
        <f t="shared" si="58"/>
        <v>-283732.275327807</v>
      </c>
      <c r="AA1745">
        <f t="shared" si="59"/>
        <v>-420009.974672193</v>
      </c>
    </row>
    <row r="1746" spans="1:27" x14ac:dyDescent="0.35">
      <c r="A1746" t="s">
        <v>427</v>
      </c>
      <c r="C1746">
        <v>502100</v>
      </c>
      <c r="D1746" t="s">
        <v>429</v>
      </c>
      <c r="E1746" t="s">
        <v>7</v>
      </c>
      <c r="F1746" t="s">
        <v>105</v>
      </c>
      <c r="G1746">
        <v>2025</v>
      </c>
      <c r="H1746" t="s">
        <v>22</v>
      </c>
      <c r="I1746" t="s">
        <v>377</v>
      </c>
      <c r="J1746" t="s">
        <v>377</v>
      </c>
      <c r="K1746" t="s">
        <v>378</v>
      </c>
      <c r="L1746" t="s">
        <v>25</v>
      </c>
      <c r="M1746">
        <v>-69631</v>
      </c>
      <c r="N1746">
        <v>-69631</v>
      </c>
      <c r="O1746">
        <v>-69631</v>
      </c>
      <c r="P1746">
        <v>-69631</v>
      </c>
      <c r="Q1746">
        <v>-69631</v>
      </c>
      <c r="R1746">
        <v>-69631</v>
      </c>
      <c r="S1746">
        <v>-69631</v>
      </c>
      <c r="T1746">
        <v>-81719</v>
      </c>
      <c r="U1746">
        <v>-69631</v>
      </c>
      <c r="V1746">
        <v>-69631</v>
      </c>
      <c r="W1746">
        <v>-69631</v>
      </c>
      <c r="X1746">
        <v>-69631</v>
      </c>
      <c r="Y1746">
        <v>-847665</v>
      </c>
      <c r="Z1746">
        <f t="shared" si="58"/>
        <v>0</v>
      </c>
      <c r="AA1746">
        <f t="shared" si="59"/>
        <v>-635748.75</v>
      </c>
    </row>
    <row r="1747" spans="1:27" x14ac:dyDescent="0.35">
      <c r="A1747" t="s">
        <v>427</v>
      </c>
      <c r="C1747">
        <v>512100</v>
      </c>
      <c r="D1747" t="s">
        <v>428</v>
      </c>
      <c r="E1747" t="s">
        <v>7</v>
      </c>
      <c r="F1747" t="s">
        <v>21</v>
      </c>
      <c r="G1747">
        <v>2021</v>
      </c>
      <c r="H1747" t="s">
        <v>22</v>
      </c>
      <c r="I1747" t="s">
        <v>387</v>
      </c>
      <c r="J1747" t="s">
        <v>388</v>
      </c>
      <c r="K1747" t="s">
        <v>378</v>
      </c>
      <c r="L1747" t="s">
        <v>25</v>
      </c>
      <c r="M1747">
        <v>-69075</v>
      </c>
      <c r="N1747">
        <v>-77560</v>
      </c>
      <c r="O1747">
        <v>-50094</v>
      </c>
      <c r="P1747">
        <v>-46915</v>
      </c>
      <c r="Q1747">
        <v>-82736</v>
      </c>
      <c r="R1747">
        <v>-51354</v>
      </c>
      <c r="S1747">
        <v>-69062</v>
      </c>
      <c r="T1747">
        <v>-165399</v>
      </c>
      <c r="U1747">
        <v>-408265</v>
      </c>
      <c r="V1747">
        <v>-690080</v>
      </c>
      <c r="W1747">
        <v>-103605</v>
      </c>
      <c r="X1747">
        <v>-60054</v>
      </c>
      <c r="Y1747">
        <v>-1874199</v>
      </c>
      <c r="Z1747">
        <f t="shared" si="58"/>
        <v>-1405649.25</v>
      </c>
      <c r="AA1747">
        <f t="shared" si="59"/>
        <v>0</v>
      </c>
    </row>
    <row r="1748" spans="1:27" x14ac:dyDescent="0.35">
      <c r="A1748" t="s">
        <v>427</v>
      </c>
      <c r="C1748">
        <v>506900</v>
      </c>
      <c r="D1748" t="s">
        <v>439</v>
      </c>
      <c r="E1748" t="s">
        <v>7</v>
      </c>
      <c r="F1748" t="s">
        <v>366</v>
      </c>
      <c r="G1748">
        <v>2028</v>
      </c>
      <c r="H1748" t="s">
        <v>22</v>
      </c>
      <c r="I1748" t="s">
        <v>373</v>
      </c>
      <c r="J1748" t="s">
        <v>374</v>
      </c>
      <c r="K1748" t="s">
        <v>375</v>
      </c>
      <c r="L1748" t="s">
        <v>25</v>
      </c>
      <c r="M1748">
        <v>-68653</v>
      </c>
      <c r="N1748">
        <v>-83551</v>
      </c>
      <c r="O1748">
        <v>-68403</v>
      </c>
      <c r="P1748">
        <v>-70622</v>
      </c>
      <c r="Q1748">
        <v>-68142</v>
      </c>
      <c r="R1748">
        <v>-68609</v>
      </c>
      <c r="S1748">
        <v>-74693</v>
      </c>
      <c r="T1748">
        <v>-68734</v>
      </c>
      <c r="U1748">
        <v>-70562</v>
      </c>
      <c r="V1748">
        <v>-124613</v>
      </c>
      <c r="W1748">
        <v>-69291</v>
      </c>
      <c r="X1748">
        <v>-75083</v>
      </c>
      <c r="Y1748">
        <v>-910957</v>
      </c>
      <c r="Z1748">
        <f t="shared" si="58"/>
        <v>-275457.28105971299</v>
      </c>
      <c r="AA1748">
        <f t="shared" si="59"/>
        <v>-407760.46894028701</v>
      </c>
    </row>
    <row r="1749" spans="1:27" x14ac:dyDescent="0.35">
      <c r="A1749" t="s">
        <v>427</v>
      </c>
      <c r="C1749">
        <v>502100</v>
      </c>
      <c r="D1749" t="s">
        <v>429</v>
      </c>
      <c r="E1749" t="s">
        <v>7</v>
      </c>
      <c r="F1749" t="s">
        <v>105</v>
      </c>
      <c r="G1749">
        <v>2024</v>
      </c>
      <c r="H1749" t="s">
        <v>22</v>
      </c>
      <c r="I1749" t="s">
        <v>377</v>
      </c>
      <c r="J1749" t="s">
        <v>377</v>
      </c>
      <c r="K1749" t="s">
        <v>378</v>
      </c>
      <c r="L1749" t="s">
        <v>25</v>
      </c>
      <c r="M1749">
        <v>-68360</v>
      </c>
      <c r="N1749">
        <v>-68366</v>
      </c>
      <c r="O1749">
        <v>-68360</v>
      </c>
      <c r="P1749">
        <v>-68360</v>
      </c>
      <c r="Q1749">
        <v>-68360</v>
      </c>
      <c r="R1749">
        <v>-68360</v>
      </c>
      <c r="S1749">
        <v>-80447</v>
      </c>
      <c r="T1749">
        <v>-68360</v>
      </c>
      <c r="U1749">
        <v>-68360</v>
      </c>
      <c r="V1749">
        <v>-68360</v>
      </c>
      <c r="W1749">
        <v>-68360</v>
      </c>
      <c r="X1749">
        <v>-68360</v>
      </c>
      <c r="Y1749">
        <v>-832415</v>
      </c>
      <c r="Z1749">
        <f t="shared" si="58"/>
        <v>0</v>
      </c>
      <c r="AA1749">
        <f t="shared" si="59"/>
        <v>-624311.25</v>
      </c>
    </row>
    <row r="1750" spans="1:27" x14ac:dyDescent="0.35">
      <c r="A1750" t="s">
        <v>427</v>
      </c>
      <c r="C1750">
        <v>502100</v>
      </c>
      <c r="D1750" t="s">
        <v>429</v>
      </c>
      <c r="E1750" t="s">
        <v>7</v>
      </c>
      <c r="F1750" t="s">
        <v>105</v>
      </c>
      <c r="G1750">
        <v>2023</v>
      </c>
      <c r="H1750" t="s">
        <v>22</v>
      </c>
      <c r="I1750" t="s">
        <v>377</v>
      </c>
      <c r="J1750" t="s">
        <v>377</v>
      </c>
      <c r="K1750" t="s">
        <v>378</v>
      </c>
      <c r="L1750" t="s">
        <v>25</v>
      </c>
      <c r="M1750">
        <v>-67701</v>
      </c>
      <c r="N1750">
        <v>-68035</v>
      </c>
      <c r="O1750">
        <v>-67701</v>
      </c>
      <c r="P1750">
        <v>-67701</v>
      </c>
      <c r="Q1750">
        <v>-79788</v>
      </c>
      <c r="R1750">
        <v>-67701</v>
      </c>
      <c r="S1750">
        <v>-67701</v>
      </c>
      <c r="T1750">
        <v>-67701</v>
      </c>
      <c r="U1750">
        <v>-67701</v>
      </c>
      <c r="V1750">
        <v>-67701</v>
      </c>
      <c r="W1750">
        <v>-67701</v>
      </c>
      <c r="X1750">
        <v>-67701</v>
      </c>
      <c r="Y1750">
        <v>-824833</v>
      </c>
      <c r="Z1750">
        <f t="shared" si="58"/>
        <v>0</v>
      </c>
      <c r="AA1750">
        <f t="shared" si="59"/>
        <v>-618624.75</v>
      </c>
    </row>
    <row r="1751" spans="1:27" x14ac:dyDescent="0.35">
      <c r="A1751" t="s">
        <v>427</v>
      </c>
      <c r="C1751">
        <v>510900</v>
      </c>
      <c r="D1751" t="s">
        <v>436</v>
      </c>
      <c r="E1751" t="s">
        <v>7</v>
      </c>
      <c r="F1751" t="s">
        <v>105</v>
      </c>
      <c r="G1751">
        <v>2030</v>
      </c>
      <c r="H1751" t="s">
        <v>365</v>
      </c>
      <c r="I1751" t="s">
        <v>377</v>
      </c>
      <c r="J1751" t="s">
        <v>377</v>
      </c>
      <c r="K1751" t="s">
        <v>378</v>
      </c>
      <c r="L1751" t="s">
        <v>25</v>
      </c>
      <c r="M1751">
        <v>-67486</v>
      </c>
      <c r="N1751">
        <v>-60717</v>
      </c>
      <c r="O1751">
        <v>-60308</v>
      </c>
      <c r="P1751">
        <v>-62824</v>
      </c>
      <c r="Q1751">
        <v>-61845</v>
      </c>
      <c r="R1751">
        <v>-58332</v>
      </c>
      <c r="S1751">
        <v>-63842</v>
      </c>
      <c r="T1751">
        <v>-66029</v>
      </c>
      <c r="U1751">
        <v>-63445</v>
      </c>
      <c r="V1751">
        <v>-68832</v>
      </c>
      <c r="W1751">
        <v>-51948</v>
      </c>
      <c r="X1751">
        <v>-56411</v>
      </c>
      <c r="Y1751">
        <v>-742019</v>
      </c>
      <c r="Z1751">
        <f t="shared" si="58"/>
        <v>0</v>
      </c>
      <c r="AA1751">
        <f t="shared" si="59"/>
        <v>-556514.25</v>
      </c>
    </row>
    <row r="1752" spans="1:27" x14ac:dyDescent="0.35">
      <c r="A1752" t="s">
        <v>427</v>
      </c>
      <c r="C1752">
        <v>506900</v>
      </c>
      <c r="D1752" t="s">
        <v>439</v>
      </c>
      <c r="E1752" t="s">
        <v>7</v>
      </c>
      <c r="F1752" t="s">
        <v>366</v>
      </c>
      <c r="G1752">
        <v>2027</v>
      </c>
      <c r="H1752" t="s">
        <v>22</v>
      </c>
      <c r="I1752" t="s">
        <v>373</v>
      </c>
      <c r="J1752" t="s">
        <v>374</v>
      </c>
      <c r="K1752" t="s">
        <v>375</v>
      </c>
      <c r="L1752" t="s">
        <v>25</v>
      </c>
      <c r="M1752">
        <v>-66642</v>
      </c>
      <c r="N1752">
        <v>-81249</v>
      </c>
      <c r="O1752">
        <v>-66407</v>
      </c>
      <c r="P1752">
        <v>-68552</v>
      </c>
      <c r="Q1752">
        <v>-66151</v>
      </c>
      <c r="R1752">
        <v>-66609</v>
      </c>
      <c r="S1752">
        <v>-72506</v>
      </c>
      <c r="T1752">
        <v>-66729</v>
      </c>
      <c r="U1752">
        <v>-68509</v>
      </c>
      <c r="V1752">
        <v>-120980</v>
      </c>
      <c r="W1752">
        <v>-67246</v>
      </c>
      <c r="X1752">
        <v>-72869</v>
      </c>
      <c r="Y1752">
        <v>-884450</v>
      </c>
      <c r="Z1752">
        <f t="shared" si="58"/>
        <v>-267442.03319504997</v>
      </c>
      <c r="AA1752">
        <f t="shared" si="59"/>
        <v>-395895.46680495003</v>
      </c>
    </row>
    <row r="1753" spans="1:27" x14ac:dyDescent="0.35">
      <c r="A1753" t="s">
        <v>427</v>
      </c>
      <c r="C1753">
        <v>502100</v>
      </c>
      <c r="D1753" t="s">
        <v>429</v>
      </c>
      <c r="E1753" t="s">
        <v>7</v>
      </c>
      <c r="F1753" t="s">
        <v>105</v>
      </c>
      <c r="G1753">
        <v>2022</v>
      </c>
      <c r="H1753" t="s">
        <v>22</v>
      </c>
      <c r="I1753" t="s">
        <v>377</v>
      </c>
      <c r="J1753" t="s">
        <v>377</v>
      </c>
      <c r="K1753" t="s">
        <v>378</v>
      </c>
      <c r="L1753" t="s">
        <v>25</v>
      </c>
      <c r="M1753">
        <v>-66487</v>
      </c>
      <c r="N1753">
        <v>-66681</v>
      </c>
      <c r="O1753">
        <v>-66487</v>
      </c>
      <c r="P1753">
        <v>-66487</v>
      </c>
      <c r="Q1753">
        <v>-66487</v>
      </c>
      <c r="R1753">
        <v>-66487</v>
      </c>
      <c r="S1753">
        <v>-78575</v>
      </c>
      <c r="T1753">
        <v>-66487</v>
      </c>
      <c r="U1753">
        <v>-66487</v>
      </c>
      <c r="V1753">
        <v>-66487</v>
      </c>
      <c r="W1753">
        <v>-66487</v>
      </c>
      <c r="X1753">
        <v>-66487</v>
      </c>
      <c r="Y1753">
        <v>-810129</v>
      </c>
      <c r="Z1753">
        <f t="shared" si="58"/>
        <v>0</v>
      </c>
      <c r="AA1753">
        <f t="shared" si="59"/>
        <v>-607596.75</v>
      </c>
    </row>
    <row r="1754" spans="1:27" x14ac:dyDescent="0.35">
      <c r="A1754" t="s">
        <v>427</v>
      </c>
      <c r="C1754">
        <v>408106</v>
      </c>
      <c r="D1754" t="s">
        <v>440</v>
      </c>
      <c r="E1754" t="s">
        <v>7</v>
      </c>
      <c r="F1754" t="s">
        <v>105</v>
      </c>
      <c r="G1754">
        <v>2023</v>
      </c>
      <c r="H1754" t="s">
        <v>365</v>
      </c>
      <c r="I1754" t="s">
        <v>377</v>
      </c>
      <c r="J1754" t="s">
        <v>377</v>
      </c>
      <c r="K1754" t="s">
        <v>378</v>
      </c>
      <c r="L1754" t="s">
        <v>25</v>
      </c>
      <c r="M1754">
        <v>-65788</v>
      </c>
      <c r="N1754">
        <v>-62210</v>
      </c>
      <c r="O1754">
        <v>-68145</v>
      </c>
      <c r="P1754">
        <v>-57712</v>
      </c>
      <c r="Q1754">
        <v>-66342</v>
      </c>
      <c r="R1754">
        <v>-63677</v>
      </c>
      <c r="S1754">
        <v>-59689</v>
      </c>
      <c r="T1754">
        <v>-71139</v>
      </c>
      <c r="U1754">
        <v>-61660</v>
      </c>
      <c r="V1754">
        <v>-67891</v>
      </c>
      <c r="W1754">
        <v>-61755</v>
      </c>
      <c r="X1754">
        <v>-52738</v>
      </c>
      <c r="Y1754">
        <v>-758747</v>
      </c>
      <c r="Z1754">
        <f t="shared" si="58"/>
        <v>0</v>
      </c>
      <c r="AA1754">
        <f t="shared" si="59"/>
        <v>-569060.25</v>
      </c>
    </row>
    <row r="1755" spans="1:27" x14ac:dyDescent="0.35">
      <c r="A1755" t="s">
        <v>427</v>
      </c>
      <c r="C1755">
        <v>512100</v>
      </c>
      <c r="D1755" t="s">
        <v>428</v>
      </c>
      <c r="E1755" t="s">
        <v>7</v>
      </c>
      <c r="F1755" t="s">
        <v>105</v>
      </c>
      <c r="G1755">
        <v>2030</v>
      </c>
      <c r="H1755" t="s">
        <v>365</v>
      </c>
      <c r="I1755" t="s">
        <v>385</v>
      </c>
      <c r="J1755" t="s">
        <v>386</v>
      </c>
      <c r="K1755" t="s">
        <v>378</v>
      </c>
      <c r="L1755" t="s">
        <v>25</v>
      </c>
      <c r="M1755">
        <v>-65608</v>
      </c>
      <c r="N1755">
        <v>-37392</v>
      </c>
      <c r="O1755">
        <v>-37358</v>
      </c>
      <c r="P1755">
        <v>-158404</v>
      </c>
      <c r="Q1755">
        <v>-60341</v>
      </c>
      <c r="R1755">
        <v>-56954</v>
      </c>
      <c r="S1755">
        <v>-62363</v>
      </c>
      <c r="T1755">
        <v>-63964</v>
      </c>
      <c r="U1755">
        <v>7650</v>
      </c>
      <c r="V1755">
        <v>2671</v>
      </c>
      <c r="W1755">
        <v>-51124</v>
      </c>
      <c r="X1755">
        <v>-55895</v>
      </c>
      <c r="Y1755">
        <v>-639084</v>
      </c>
      <c r="Z1755">
        <f t="shared" si="58"/>
        <v>0</v>
      </c>
      <c r="AA1755">
        <f t="shared" si="59"/>
        <v>-479313</v>
      </c>
    </row>
    <row r="1756" spans="1:27" x14ac:dyDescent="0.35">
      <c r="A1756" t="s">
        <v>427</v>
      </c>
      <c r="C1756">
        <v>510900</v>
      </c>
      <c r="D1756" t="s">
        <v>436</v>
      </c>
      <c r="E1756" t="s">
        <v>7</v>
      </c>
      <c r="F1756" t="s">
        <v>105</v>
      </c>
      <c r="G1756">
        <v>2029</v>
      </c>
      <c r="H1756" t="s">
        <v>365</v>
      </c>
      <c r="I1756" t="s">
        <v>377</v>
      </c>
      <c r="J1756" t="s">
        <v>377</v>
      </c>
      <c r="K1756" t="s">
        <v>378</v>
      </c>
      <c r="L1756" t="s">
        <v>25</v>
      </c>
      <c r="M1756">
        <v>-65519</v>
      </c>
      <c r="N1756">
        <v>-58947</v>
      </c>
      <c r="O1756">
        <v>-58550</v>
      </c>
      <c r="P1756">
        <v>-60992</v>
      </c>
      <c r="Q1756">
        <v>-60042</v>
      </c>
      <c r="R1756">
        <v>-56631</v>
      </c>
      <c r="S1756">
        <v>-61981</v>
      </c>
      <c r="T1756">
        <v>-64104</v>
      </c>
      <c r="U1756">
        <v>-61596</v>
      </c>
      <c r="V1756">
        <v>-66825</v>
      </c>
      <c r="W1756">
        <v>-50433</v>
      </c>
      <c r="X1756">
        <v>-54766</v>
      </c>
      <c r="Y1756">
        <v>-720385</v>
      </c>
      <c r="Z1756">
        <f t="shared" si="58"/>
        <v>0</v>
      </c>
      <c r="AA1756">
        <f t="shared" si="59"/>
        <v>-540288.75</v>
      </c>
    </row>
    <row r="1757" spans="1:27" x14ac:dyDescent="0.35">
      <c r="A1757" t="s">
        <v>427</v>
      </c>
      <c r="C1757">
        <v>502100</v>
      </c>
      <c r="D1757" t="s">
        <v>429</v>
      </c>
      <c r="E1757" t="s">
        <v>7</v>
      </c>
      <c r="F1757" t="s">
        <v>105</v>
      </c>
      <c r="G1757">
        <v>2021</v>
      </c>
      <c r="H1757" t="s">
        <v>22</v>
      </c>
      <c r="I1757" t="s">
        <v>377</v>
      </c>
      <c r="J1757" t="s">
        <v>377</v>
      </c>
      <c r="K1757" t="s">
        <v>378</v>
      </c>
      <c r="L1757" t="s">
        <v>25</v>
      </c>
      <c r="M1757">
        <v>-65252</v>
      </c>
      <c r="N1757">
        <v>-65569</v>
      </c>
      <c r="O1757">
        <v>-65252</v>
      </c>
      <c r="P1757">
        <v>-65252</v>
      </c>
      <c r="Q1757">
        <v>-65252</v>
      </c>
      <c r="R1757">
        <v>-65252</v>
      </c>
      <c r="S1757">
        <v>-78490</v>
      </c>
      <c r="T1757">
        <v>-66403</v>
      </c>
      <c r="U1757">
        <v>-66403</v>
      </c>
      <c r="V1757">
        <v>-66403</v>
      </c>
      <c r="W1757">
        <v>-66403</v>
      </c>
      <c r="X1757">
        <v>-66403</v>
      </c>
      <c r="Y1757">
        <v>-802331</v>
      </c>
      <c r="Z1757">
        <f t="shared" si="58"/>
        <v>0</v>
      </c>
      <c r="AA1757">
        <f t="shared" si="59"/>
        <v>-601748.25</v>
      </c>
    </row>
    <row r="1758" spans="1:27" x14ac:dyDescent="0.35">
      <c r="A1758" t="s">
        <v>427</v>
      </c>
      <c r="C1758">
        <v>506900</v>
      </c>
      <c r="D1758" t="s">
        <v>439</v>
      </c>
      <c r="E1758" t="s">
        <v>7</v>
      </c>
      <c r="F1758" t="s">
        <v>366</v>
      </c>
      <c r="G1758">
        <v>2026</v>
      </c>
      <c r="H1758" t="s">
        <v>22</v>
      </c>
      <c r="I1758" t="s">
        <v>373</v>
      </c>
      <c r="J1758" t="s">
        <v>374</v>
      </c>
      <c r="K1758" t="s">
        <v>375</v>
      </c>
      <c r="L1758" t="s">
        <v>25</v>
      </c>
      <c r="M1758">
        <v>-64693</v>
      </c>
      <c r="N1758">
        <v>-79014</v>
      </c>
      <c r="O1758">
        <v>-64472</v>
      </c>
      <c r="P1758">
        <v>-66546</v>
      </c>
      <c r="Q1758">
        <v>-64221</v>
      </c>
      <c r="R1758">
        <v>-64670</v>
      </c>
      <c r="S1758">
        <v>-70385</v>
      </c>
      <c r="T1758">
        <v>-64785</v>
      </c>
      <c r="U1758">
        <v>-66519</v>
      </c>
      <c r="V1758">
        <v>-117455</v>
      </c>
      <c r="W1758">
        <v>-65264</v>
      </c>
      <c r="X1758">
        <v>-70724</v>
      </c>
      <c r="Y1758">
        <v>-858749</v>
      </c>
      <c r="Z1758">
        <f t="shared" si="58"/>
        <v>-259670.50547144099</v>
      </c>
      <c r="AA1758">
        <f t="shared" si="59"/>
        <v>-384391.24452855904</v>
      </c>
    </row>
    <row r="1759" spans="1:27" x14ac:dyDescent="0.35">
      <c r="A1759" t="s">
        <v>427</v>
      </c>
      <c r="C1759">
        <v>512100</v>
      </c>
      <c r="D1759" t="s">
        <v>428</v>
      </c>
      <c r="E1759" t="s">
        <v>7</v>
      </c>
      <c r="F1759" t="s">
        <v>105</v>
      </c>
      <c r="G1759">
        <v>2029</v>
      </c>
      <c r="H1759" t="s">
        <v>365</v>
      </c>
      <c r="I1759" t="s">
        <v>385</v>
      </c>
      <c r="J1759" t="s">
        <v>386</v>
      </c>
      <c r="K1759" t="s">
        <v>378</v>
      </c>
      <c r="L1759" t="s">
        <v>25</v>
      </c>
      <c r="M1759">
        <v>-63695</v>
      </c>
      <c r="N1759">
        <v>-36302</v>
      </c>
      <c r="O1759">
        <v>-36269</v>
      </c>
      <c r="P1759">
        <v>-124220</v>
      </c>
      <c r="Q1759">
        <v>-58581</v>
      </c>
      <c r="R1759">
        <v>-55294</v>
      </c>
      <c r="S1759">
        <v>-60545</v>
      </c>
      <c r="T1759">
        <v>-62100</v>
      </c>
      <c r="U1759">
        <v>7427</v>
      </c>
      <c r="V1759">
        <v>2593</v>
      </c>
      <c r="W1759">
        <v>-49633</v>
      </c>
      <c r="X1759">
        <v>-54266</v>
      </c>
      <c r="Y1759">
        <v>-590885</v>
      </c>
      <c r="Z1759">
        <f t="shared" si="58"/>
        <v>0</v>
      </c>
      <c r="AA1759">
        <f t="shared" si="59"/>
        <v>-443163.75</v>
      </c>
    </row>
    <row r="1760" spans="1:27" x14ac:dyDescent="0.35">
      <c r="A1760" t="s">
        <v>427</v>
      </c>
      <c r="C1760">
        <v>510900</v>
      </c>
      <c r="D1760" t="s">
        <v>436</v>
      </c>
      <c r="E1760" t="s">
        <v>7</v>
      </c>
      <c r="F1760" t="s">
        <v>105</v>
      </c>
      <c r="G1760">
        <v>2028</v>
      </c>
      <c r="H1760" t="s">
        <v>365</v>
      </c>
      <c r="I1760" t="s">
        <v>377</v>
      </c>
      <c r="J1760" t="s">
        <v>377</v>
      </c>
      <c r="K1760" t="s">
        <v>378</v>
      </c>
      <c r="L1760" t="s">
        <v>25</v>
      </c>
      <c r="M1760">
        <v>-63609</v>
      </c>
      <c r="N1760">
        <v>-57229</v>
      </c>
      <c r="O1760">
        <v>-56844</v>
      </c>
      <c r="P1760">
        <v>-59215</v>
      </c>
      <c r="Q1760">
        <v>-58292</v>
      </c>
      <c r="R1760">
        <v>-54981</v>
      </c>
      <c r="S1760">
        <v>-60175</v>
      </c>
      <c r="T1760">
        <v>-62236</v>
      </c>
      <c r="U1760">
        <v>-59801</v>
      </c>
      <c r="V1760">
        <v>-64877</v>
      </c>
      <c r="W1760">
        <v>-48964</v>
      </c>
      <c r="X1760">
        <v>-53170</v>
      </c>
      <c r="Y1760">
        <v>-699391</v>
      </c>
      <c r="Z1760">
        <f t="shared" ref="Z1760:Z1819" si="60">$Y1760*IF($E1760="Fixed",0.75,1)*IF(LEFT($F1760,4)="0311",1,IF(LEFT($F1760,4)="0301",0.403176412,0))</f>
        <v>0</v>
      </c>
      <c r="AA1760">
        <f t="shared" ref="AA1760:AA1819" si="61">$Y1760*IF($E1760="Fixed",0.75,1)*IF(LEFT($F1760,4)="0311",0,IF(LEFT($F1760,4)="0301",1-0.403176412,1))</f>
        <v>-524543.25</v>
      </c>
    </row>
    <row r="1761" spans="1:27" x14ac:dyDescent="0.35">
      <c r="A1761" t="s">
        <v>427</v>
      </c>
      <c r="C1761">
        <v>506900</v>
      </c>
      <c r="D1761" t="s">
        <v>439</v>
      </c>
      <c r="E1761" t="s">
        <v>7</v>
      </c>
      <c r="F1761" t="s">
        <v>366</v>
      </c>
      <c r="G1761">
        <v>2023</v>
      </c>
      <c r="H1761" t="s">
        <v>22</v>
      </c>
      <c r="I1761" t="s">
        <v>373</v>
      </c>
      <c r="J1761" t="s">
        <v>374</v>
      </c>
      <c r="K1761" t="s">
        <v>375</v>
      </c>
      <c r="L1761" t="s">
        <v>25</v>
      </c>
      <c r="M1761">
        <v>-62875</v>
      </c>
      <c r="N1761">
        <v>-63483</v>
      </c>
      <c r="O1761">
        <v>-61872</v>
      </c>
      <c r="P1761">
        <v>-63577</v>
      </c>
      <c r="Q1761">
        <v>-61196</v>
      </c>
      <c r="R1761">
        <v>-63431</v>
      </c>
      <c r="S1761">
        <v>-66535</v>
      </c>
      <c r="T1761">
        <v>-61846</v>
      </c>
      <c r="U1761">
        <v>-68508</v>
      </c>
      <c r="V1761">
        <v>-80510</v>
      </c>
      <c r="W1761">
        <v>-61962</v>
      </c>
      <c r="X1761">
        <v>-68916</v>
      </c>
      <c r="Y1761">
        <v>-784712</v>
      </c>
      <c r="Z1761">
        <f t="shared" si="60"/>
        <v>-237283.026460008</v>
      </c>
      <c r="AA1761">
        <f t="shared" si="61"/>
        <v>-351250.973539992</v>
      </c>
    </row>
    <row r="1762" spans="1:27" x14ac:dyDescent="0.35">
      <c r="A1762" t="s">
        <v>427</v>
      </c>
      <c r="C1762">
        <v>506900</v>
      </c>
      <c r="D1762" t="s">
        <v>439</v>
      </c>
      <c r="E1762" t="s">
        <v>7</v>
      </c>
      <c r="F1762" t="s">
        <v>366</v>
      </c>
      <c r="G1762">
        <v>2025</v>
      </c>
      <c r="H1762" t="s">
        <v>22</v>
      </c>
      <c r="I1762" t="s">
        <v>373</v>
      </c>
      <c r="J1762" t="s">
        <v>374</v>
      </c>
      <c r="K1762" t="s">
        <v>375</v>
      </c>
      <c r="L1762" t="s">
        <v>25</v>
      </c>
      <c r="M1762">
        <v>-62805</v>
      </c>
      <c r="N1762">
        <v>-76846</v>
      </c>
      <c r="O1762">
        <v>-62598</v>
      </c>
      <c r="P1762">
        <v>-64602</v>
      </c>
      <c r="Q1762">
        <v>-62351</v>
      </c>
      <c r="R1762">
        <v>-62791</v>
      </c>
      <c r="S1762">
        <v>-68330</v>
      </c>
      <c r="T1762">
        <v>-62902</v>
      </c>
      <c r="U1762">
        <v>-64591</v>
      </c>
      <c r="V1762">
        <v>-114036</v>
      </c>
      <c r="W1762">
        <v>-63345</v>
      </c>
      <c r="X1762">
        <v>-68645</v>
      </c>
      <c r="Y1762">
        <v>-833841</v>
      </c>
      <c r="Z1762">
        <f t="shared" si="60"/>
        <v>-252138.76691886899</v>
      </c>
      <c r="AA1762">
        <f t="shared" si="61"/>
        <v>-373241.98308113101</v>
      </c>
    </row>
    <row r="1763" spans="1:27" x14ac:dyDescent="0.35">
      <c r="A1763" t="s">
        <v>427</v>
      </c>
      <c r="C1763">
        <v>512100</v>
      </c>
      <c r="D1763" t="s">
        <v>428</v>
      </c>
      <c r="E1763" t="s">
        <v>7</v>
      </c>
      <c r="F1763" t="s">
        <v>105</v>
      </c>
      <c r="G1763">
        <v>2023</v>
      </c>
      <c r="H1763" t="s">
        <v>22</v>
      </c>
      <c r="I1763" t="s">
        <v>385</v>
      </c>
      <c r="J1763" t="s">
        <v>386</v>
      </c>
      <c r="K1763" t="s">
        <v>378</v>
      </c>
      <c r="L1763" t="s">
        <v>25</v>
      </c>
      <c r="M1763">
        <v>-62800</v>
      </c>
      <c r="N1763">
        <v>-117340</v>
      </c>
      <c r="O1763">
        <v>-308765</v>
      </c>
      <c r="P1763">
        <v>-422422</v>
      </c>
      <c r="Q1763">
        <v>-82869</v>
      </c>
      <c r="R1763">
        <v>-60092</v>
      </c>
      <c r="S1763">
        <v>-67193</v>
      </c>
      <c r="T1763">
        <v>-67912</v>
      </c>
      <c r="U1763">
        <v>-141833</v>
      </c>
      <c r="V1763">
        <v>-102175</v>
      </c>
      <c r="W1763">
        <v>-60656</v>
      </c>
      <c r="X1763">
        <v>-77256</v>
      </c>
      <c r="Y1763">
        <v>-1571310</v>
      </c>
      <c r="Z1763">
        <f t="shared" si="60"/>
        <v>0</v>
      </c>
      <c r="AA1763">
        <f t="shared" si="61"/>
        <v>-1178482.5</v>
      </c>
    </row>
    <row r="1764" spans="1:27" x14ac:dyDescent="0.35">
      <c r="A1764" t="s">
        <v>427</v>
      </c>
      <c r="C1764">
        <v>506900</v>
      </c>
      <c r="D1764" t="s">
        <v>439</v>
      </c>
      <c r="E1764" t="s">
        <v>7</v>
      </c>
      <c r="F1764" t="s">
        <v>366</v>
      </c>
      <c r="G1764">
        <v>2024</v>
      </c>
      <c r="H1764" t="s">
        <v>22</v>
      </c>
      <c r="I1764" t="s">
        <v>373</v>
      </c>
      <c r="J1764" t="s">
        <v>374</v>
      </c>
      <c r="K1764" t="s">
        <v>375</v>
      </c>
      <c r="L1764" t="s">
        <v>25</v>
      </c>
      <c r="M1764">
        <v>-62084</v>
      </c>
      <c r="N1764">
        <v>-63095</v>
      </c>
      <c r="O1764">
        <v>-61835</v>
      </c>
      <c r="P1764">
        <v>-63801</v>
      </c>
      <c r="Q1764">
        <v>-61592</v>
      </c>
      <c r="R1764">
        <v>-63517</v>
      </c>
      <c r="S1764">
        <v>-66783</v>
      </c>
      <c r="T1764">
        <v>-61891</v>
      </c>
      <c r="U1764">
        <v>-63538</v>
      </c>
      <c r="V1764">
        <v>-85098</v>
      </c>
      <c r="W1764">
        <v>-62224</v>
      </c>
      <c r="X1764">
        <v>-68513</v>
      </c>
      <c r="Y1764">
        <v>-783970</v>
      </c>
      <c r="Z1764">
        <f t="shared" si="60"/>
        <v>-237058.65878673</v>
      </c>
      <c r="AA1764">
        <f t="shared" si="61"/>
        <v>-350918.84121327003</v>
      </c>
    </row>
    <row r="1765" spans="1:27" x14ac:dyDescent="0.35">
      <c r="A1765" t="s">
        <v>427</v>
      </c>
      <c r="C1765">
        <v>512100</v>
      </c>
      <c r="D1765" t="s">
        <v>428</v>
      </c>
      <c r="E1765" t="s">
        <v>7</v>
      </c>
      <c r="F1765" t="s">
        <v>105</v>
      </c>
      <c r="G1765">
        <v>2028</v>
      </c>
      <c r="H1765" t="s">
        <v>365</v>
      </c>
      <c r="I1765" t="s">
        <v>385</v>
      </c>
      <c r="J1765" t="s">
        <v>386</v>
      </c>
      <c r="K1765" t="s">
        <v>378</v>
      </c>
      <c r="L1765" t="s">
        <v>25</v>
      </c>
      <c r="M1765">
        <v>-61839</v>
      </c>
      <c r="N1765">
        <v>-35244</v>
      </c>
      <c r="O1765">
        <v>-35212</v>
      </c>
      <c r="P1765">
        <v>-167136</v>
      </c>
      <c r="Q1765">
        <v>-56874</v>
      </c>
      <c r="R1765">
        <v>-53682</v>
      </c>
      <c r="S1765">
        <v>-58780</v>
      </c>
      <c r="T1765">
        <v>-60290</v>
      </c>
      <c r="U1765">
        <v>7210</v>
      </c>
      <c r="V1765">
        <v>2517</v>
      </c>
      <c r="W1765">
        <v>-48187</v>
      </c>
      <c r="X1765">
        <v>-52684</v>
      </c>
      <c r="Y1765">
        <v>-620201</v>
      </c>
      <c r="Z1765">
        <f t="shared" si="60"/>
        <v>0</v>
      </c>
      <c r="AA1765">
        <f t="shared" si="61"/>
        <v>-465150.75</v>
      </c>
    </row>
    <row r="1766" spans="1:27" x14ac:dyDescent="0.35">
      <c r="A1766" t="s">
        <v>427</v>
      </c>
      <c r="C1766">
        <v>510900</v>
      </c>
      <c r="D1766" t="s">
        <v>436</v>
      </c>
      <c r="E1766" t="s">
        <v>7</v>
      </c>
      <c r="F1766" t="s">
        <v>105</v>
      </c>
      <c r="G1766">
        <v>2027</v>
      </c>
      <c r="H1766" t="s">
        <v>365</v>
      </c>
      <c r="I1766" t="s">
        <v>377</v>
      </c>
      <c r="J1766" t="s">
        <v>377</v>
      </c>
      <c r="K1766" t="s">
        <v>378</v>
      </c>
      <c r="L1766" t="s">
        <v>25</v>
      </c>
      <c r="M1766">
        <v>-61758</v>
      </c>
      <c r="N1766">
        <v>-55563</v>
      </c>
      <c r="O1766">
        <v>-55189</v>
      </c>
      <c r="P1766">
        <v>-57491</v>
      </c>
      <c r="Q1766">
        <v>-56596</v>
      </c>
      <c r="R1766">
        <v>-53381</v>
      </c>
      <c r="S1766">
        <v>-58423</v>
      </c>
      <c r="T1766">
        <v>-60425</v>
      </c>
      <c r="U1766">
        <v>-58060</v>
      </c>
      <c r="V1766">
        <v>-62989</v>
      </c>
      <c r="W1766">
        <v>-47539</v>
      </c>
      <c r="X1766">
        <v>-51623</v>
      </c>
      <c r="Y1766">
        <v>-679037</v>
      </c>
      <c r="Z1766">
        <f t="shared" si="60"/>
        <v>0</v>
      </c>
      <c r="AA1766">
        <f t="shared" si="61"/>
        <v>-509277.75</v>
      </c>
    </row>
    <row r="1767" spans="1:27" x14ac:dyDescent="0.35">
      <c r="A1767" t="s">
        <v>427</v>
      </c>
      <c r="C1767">
        <v>506900</v>
      </c>
      <c r="D1767" t="s">
        <v>439</v>
      </c>
      <c r="E1767" t="s">
        <v>7</v>
      </c>
      <c r="F1767" t="s">
        <v>366</v>
      </c>
      <c r="G1767">
        <v>2022</v>
      </c>
      <c r="H1767" t="s">
        <v>22</v>
      </c>
      <c r="I1767" t="s">
        <v>373</v>
      </c>
      <c r="J1767" t="s">
        <v>374</v>
      </c>
      <c r="K1767" t="s">
        <v>375</v>
      </c>
      <c r="L1767" t="s">
        <v>25</v>
      </c>
      <c r="M1767">
        <v>-61393</v>
      </c>
      <c r="N1767">
        <v>-74887</v>
      </c>
      <c r="O1767">
        <v>-60384</v>
      </c>
      <c r="P1767">
        <v>-62258</v>
      </c>
      <c r="Q1767">
        <v>-60221</v>
      </c>
      <c r="R1767">
        <v>-64030</v>
      </c>
      <c r="S1767">
        <v>-63480</v>
      </c>
      <c r="T1767">
        <v>-59576</v>
      </c>
      <c r="U1767">
        <v>-69183</v>
      </c>
      <c r="V1767">
        <v>-83477</v>
      </c>
      <c r="W1767">
        <v>-65901</v>
      </c>
      <c r="X1767">
        <v>-64671</v>
      </c>
      <c r="Y1767">
        <v>-789461</v>
      </c>
      <c r="Z1767">
        <f t="shared" si="60"/>
        <v>-238719.04004544899</v>
      </c>
      <c r="AA1767">
        <f t="shared" si="61"/>
        <v>-353376.70995455101</v>
      </c>
    </row>
    <row r="1768" spans="1:27" x14ac:dyDescent="0.35">
      <c r="A1768" t="s">
        <v>427</v>
      </c>
      <c r="C1768">
        <v>512100</v>
      </c>
      <c r="D1768" t="s">
        <v>428</v>
      </c>
      <c r="E1768" t="s">
        <v>7</v>
      </c>
      <c r="F1768" t="s">
        <v>105</v>
      </c>
      <c r="G1768">
        <v>2030</v>
      </c>
      <c r="H1768" t="s">
        <v>22</v>
      </c>
      <c r="I1768" t="s">
        <v>385</v>
      </c>
      <c r="J1768" t="s">
        <v>386</v>
      </c>
      <c r="K1768" t="s">
        <v>378</v>
      </c>
      <c r="L1768" t="s">
        <v>25</v>
      </c>
      <c r="M1768">
        <v>-61279</v>
      </c>
      <c r="N1768">
        <v>-54052</v>
      </c>
      <c r="O1768">
        <v>-56158</v>
      </c>
      <c r="P1768">
        <v>-1256522</v>
      </c>
      <c r="Q1768">
        <v>-84203</v>
      </c>
      <c r="R1768">
        <v>-33521</v>
      </c>
      <c r="S1768">
        <v>-115070</v>
      </c>
      <c r="T1768">
        <v>-67029</v>
      </c>
      <c r="U1768">
        <v>-80814</v>
      </c>
      <c r="V1768">
        <v>-104799</v>
      </c>
      <c r="W1768">
        <v>-79905</v>
      </c>
      <c r="X1768">
        <v>-77561</v>
      </c>
      <c r="Y1768">
        <v>-2070911</v>
      </c>
      <c r="Z1768">
        <f t="shared" si="60"/>
        <v>0</v>
      </c>
      <c r="AA1768">
        <f t="shared" si="61"/>
        <v>-1553183.25</v>
      </c>
    </row>
    <row r="1769" spans="1:27" x14ac:dyDescent="0.35">
      <c r="A1769" t="s">
        <v>427</v>
      </c>
      <c r="C1769">
        <v>501990</v>
      </c>
      <c r="D1769" t="s">
        <v>442</v>
      </c>
      <c r="E1769" t="s">
        <v>7</v>
      </c>
      <c r="F1769" t="s">
        <v>366</v>
      </c>
      <c r="G1769">
        <v>2030</v>
      </c>
      <c r="H1769" t="s">
        <v>365</v>
      </c>
      <c r="I1769" t="s">
        <v>373</v>
      </c>
      <c r="J1769" t="s">
        <v>374</v>
      </c>
      <c r="K1769" t="s">
        <v>375</v>
      </c>
      <c r="L1769" t="s">
        <v>25</v>
      </c>
      <c r="M1769">
        <v>-60775</v>
      </c>
      <c r="N1769">
        <v>-54502</v>
      </c>
      <c r="O1769">
        <v>-54065</v>
      </c>
      <c r="P1769">
        <v>-56064</v>
      </c>
      <c r="Q1769">
        <v>-54941</v>
      </c>
      <c r="R1769">
        <v>-51575</v>
      </c>
      <c r="S1769">
        <v>-56366</v>
      </c>
      <c r="T1769">
        <v>-58834</v>
      </c>
      <c r="U1769">
        <v>-56588</v>
      </c>
      <c r="V1769">
        <v>-61257</v>
      </c>
      <c r="W1769">
        <v>-45977</v>
      </c>
      <c r="X1769">
        <v>-48898</v>
      </c>
      <c r="Y1769">
        <v>-659842</v>
      </c>
      <c r="Z1769">
        <f t="shared" si="60"/>
        <v>-199524.54753517799</v>
      </c>
      <c r="AA1769">
        <f t="shared" si="61"/>
        <v>-295356.95246482198</v>
      </c>
    </row>
    <row r="1770" spans="1:27" x14ac:dyDescent="0.35">
      <c r="A1770" t="s">
        <v>427</v>
      </c>
      <c r="C1770">
        <v>408106</v>
      </c>
      <c r="D1770" t="s">
        <v>440</v>
      </c>
      <c r="E1770" t="s">
        <v>7</v>
      </c>
      <c r="F1770" t="s">
        <v>105</v>
      </c>
      <c r="G1770">
        <v>2022</v>
      </c>
      <c r="H1770" t="s">
        <v>365</v>
      </c>
      <c r="I1770" t="s">
        <v>377</v>
      </c>
      <c r="J1770" t="s">
        <v>377</v>
      </c>
      <c r="K1770" t="s">
        <v>378</v>
      </c>
      <c r="L1770" t="s">
        <v>25</v>
      </c>
      <c r="M1770">
        <v>-60257</v>
      </c>
      <c r="N1770">
        <v>-60159</v>
      </c>
      <c r="O1770">
        <v>-65906</v>
      </c>
      <c r="P1770">
        <v>-59223</v>
      </c>
      <c r="Q1770">
        <v>-60892</v>
      </c>
      <c r="R1770">
        <v>-60854</v>
      </c>
      <c r="S1770">
        <v>-57117</v>
      </c>
      <c r="T1770">
        <v>-67992</v>
      </c>
      <c r="U1770">
        <v>-63127</v>
      </c>
      <c r="V1770">
        <v>-61555</v>
      </c>
      <c r="W1770">
        <v>-59048</v>
      </c>
      <c r="X1770">
        <v>-53918</v>
      </c>
      <c r="Y1770">
        <v>-730048</v>
      </c>
      <c r="Z1770">
        <f t="shared" si="60"/>
        <v>0</v>
      </c>
      <c r="AA1770">
        <f t="shared" si="61"/>
        <v>-547536</v>
      </c>
    </row>
    <row r="1771" spans="1:27" x14ac:dyDescent="0.35">
      <c r="A1771" t="s">
        <v>427</v>
      </c>
      <c r="C1771">
        <v>512100</v>
      </c>
      <c r="D1771" t="s">
        <v>428</v>
      </c>
      <c r="E1771" t="s">
        <v>7</v>
      </c>
      <c r="F1771" t="s">
        <v>105</v>
      </c>
      <c r="G1771">
        <v>2027</v>
      </c>
      <c r="H1771" t="s">
        <v>365</v>
      </c>
      <c r="I1771" t="s">
        <v>385</v>
      </c>
      <c r="J1771" t="s">
        <v>386</v>
      </c>
      <c r="K1771" t="s">
        <v>378</v>
      </c>
      <c r="L1771" t="s">
        <v>25</v>
      </c>
      <c r="M1771">
        <v>-60039</v>
      </c>
      <c r="N1771">
        <v>-34218</v>
      </c>
      <c r="O1771">
        <v>-34187</v>
      </c>
      <c r="P1771">
        <v>-119797</v>
      </c>
      <c r="Q1771">
        <v>-55219</v>
      </c>
      <c r="R1771">
        <v>-52120</v>
      </c>
      <c r="S1771">
        <v>-57070</v>
      </c>
      <c r="T1771">
        <v>-58535</v>
      </c>
      <c r="U1771">
        <v>7000</v>
      </c>
      <c r="V1771">
        <v>2444</v>
      </c>
      <c r="W1771">
        <v>-46784</v>
      </c>
      <c r="X1771">
        <v>-51151</v>
      </c>
      <c r="Y1771">
        <v>-559677</v>
      </c>
      <c r="Z1771">
        <f t="shared" si="60"/>
        <v>0</v>
      </c>
      <c r="AA1771">
        <f t="shared" si="61"/>
        <v>-419757.75</v>
      </c>
    </row>
    <row r="1772" spans="1:27" x14ac:dyDescent="0.35">
      <c r="A1772" t="s">
        <v>427</v>
      </c>
      <c r="C1772">
        <v>510900</v>
      </c>
      <c r="D1772" t="s">
        <v>436</v>
      </c>
      <c r="E1772" t="s">
        <v>7</v>
      </c>
      <c r="F1772" t="s">
        <v>105</v>
      </c>
      <c r="G1772">
        <v>2026</v>
      </c>
      <c r="H1772" t="s">
        <v>365</v>
      </c>
      <c r="I1772" t="s">
        <v>377</v>
      </c>
      <c r="J1772" t="s">
        <v>377</v>
      </c>
      <c r="K1772" t="s">
        <v>378</v>
      </c>
      <c r="L1772" t="s">
        <v>25</v>
      </c>
      <c r="M1772">
        <v>-59959</v>
      </c>
      <c r="N1772">
        <v>-53945</v>
      </c>
      <c r="O1772">
        <v>-53582</v>
      </c>
      <c r="P1772">
        <v>-55817</v>
      </c>
      <c r="Q1772">
        <v>-54947</v>
      </c>
      <c r="R1772">
        <v>-51826</v>
      </c>
      <c r="S1772">
        <v>-56722</v>
      </c>
      <c r="T1772">
        <v>-58665</v>
      </c>
      <c r="U1772">
        <v>-56369</v>
      </c>
      <c r="V1772">
        <v>-61155</v>
      </c>
      <c r="W1772">
        <v>-46154</v>
      </c>
      <c r="X1772">
        <v>-50119</v>
      </c>
      <c r="Y1772">
        <v>-659260</v>
      </c>
      <c r="Z1772">
        <f t="shared" si="60"/>
        <v>0</v>
      </c>
      <c r="AA1772">
        <f t="shared" si="61"/>
        <v>-494445</v>
      </c>
    </row>
    <row r="1773" spans="1:27" x14ac:dyDescent="0.35">
      <c r="A1773" t="s">
        <v>427</v>
      </c>
      <c r="C1773">
        <v>500900</v>
      </c>
      <c r="D1773" t="s">
        <v>443</v>
      </c>
      <c r="E1773" t="s">
        <v>7</v>
      </c>
      <c r="F1773" t="s">
        <v>366</v>
      </c>
      <c r="G1773">
        <v>2021</v>
      </c>
      <c r="H1773" t="s">
        <v>365</v>
      </c>
      <c r="I1773" t="s">
        <v>373</v>
      </c>
      <c r="J1773" t="s">
        <v>374</v>
      </c>
      <c r="K1773" t="s">
        <v>375</v>
      </c>
      <c r="L1773" t="s">
        <v>25</v>
      </c>
      <c r="M1773">
        <v>-59605</v>
      </c>
      <c r="N1773">
        <v>-56033</v>
      </c>
      <c r="O1773">
        <v>-58728</v>
      </c>
      <c r="P1773">
        <v>-51326</v>
      </c>
      <c r="Q1773">
        <v>-45786</v>
      </c>
      <c r="R1773">
        <v>-46257</v>
      </c>
      <c r="S1773">
        <v>-42195</v>
      </c>
      <c r="T1773">
        <v>-56045</v>
      </c>
      <c r="U1773">
        <v>-43121</v>
      </c>
      <c r="V1773">
        <v>-41996</v>
      </c>
      <c r="W1773">
        <v>-36987</v>
      </c>
      <c r="X1773">
        <v>-34019</v>
      </c>
      <c r="Y1773">
        <v>-572099</v>
      </c>
      <c r="Z1773">
        <f t="shared" si="60"/>
        <v>-172992.61659659099</v>
      </c>
      <c r="AA1773">
        <f t="shared" si="61"/>
        <v>-256081.63340340901</v>
      </c>
    </row>
    <row r="1774" spans="1:27" x14ac:dyDescent="0.35">
      <c r="A1774" t="s">
        <v>427</v>
      </c>
      <c r="C1774">
        <v>512100</v>
      </c>
      <c r="D1774" t="s">
        <v>428</v>
      </c>
      <c r="E1774" t="s">
        <v>7</v>
      </c>
      <c r="F1774" t="s">
        <v>105</v>
      </c>
      <c r="G1774">
        <v>2029</v>
      </c>
      <c r="H1774" t="s">
        <v>22</v>
      </c>
      <c r="I1774" t="s">
        <v>385</v>
      </c>
      <c r="J1774" t="s">
        <v>386</v>
      </c>
      <c r="K1774" t="s">
        <v>378</v>
      </c>
      <c r="L1774" t="s">
        <v>25</v>
      </c>
      <c r="M1774">
        <v>-59599</v>
      </c>
      <c r="N1774">
        <v>-52588</v>
      </c>
      <c r="O1774">
        <v>-54671</v>
      </c>
      <c r="P1774">
        <v>-485124</v>
      </c>
      <c r="Q1774">
        <v>-81920</v>
      </c>
      <c r="R1774">
        <v>-32695</v>
      </c>
      <c r="S1774">
        <v>-111888</v>
      </c>
      <c r="T1774">
        <v>-65215</v>
      </c>
      <c r="U1774">
        <v>-78729</v>
      </c>
      <c r="V1774">
        <v>-102254</v>
      </c>
      <c r="W1774">
        <v>-77718</v>
      </c>
      <c r="X1774">
        <v>-75523</v>
      </c>
      <c r="Y1774">
        <v>-1277923</v>
      </c>
      <c r="Z1774">
        <f t="shared" si="60"/>
        <v>0</v>
      </c>
      <c r="AA1774">
        <f t="shared" si="61"/>
        <v>-958442.25</v>
      </c>
    </row>
    <row r="1775" spans="1:27" x14ac:dyDescent="0.35">
      <c r="A1775" t="s">
        <v>427</v>
      </c>
      <c r="C1775">
        <v>501990</v>
      </c>
      <c r="D1775" t="s">
        <v>442</v>
      </c>
      <c r="E1775" t="s">
        <v>7</v>
      </c>
      <c r="F1775" t="s">
        <v>366</v>
      </c>
      <c r="G1775">
        <v>2029</v>
      </c>
      <c r="H1775" t="s">
        <v>365</v>
      </c>
      <c r="I1775" t="s">
        <v>373</v>
      </c>
      <c r="J1775" t="s">
        <v>374</v>
      </c>
      <c r="K1775" t="s">
        <v>375</v>
      </c>
      <c r="L1775" t="s">
        <v>25</v>
      </c>
      <c r="M1775">
        <v>-59003</v>
      </c>
      <c r="N1775">
        <v>-52913</v>
      </c>
      <c r="O1775">
        <v>-52489</v>
      </c>
      <c r="P1775">
        <v>-54429</v>
      </c>
      <c r="Q1775">
        <v>-53339</v>
      </c>
      <c r="R1775">
        <v>-50072</v>
      </c>
      <c r="S1775">
        <v>-54723</v>
      </c>
      <c r="T1775">
        <v>-57119</v>
      </c>
      <c r="U1775">
        <v>-54938</v>
      </c>
      <c r="V1775">
        <v>-59471</v>
      </c>
      <c r="W1775">
        <v>-44637</v>
      </c>
      <c r="X1775">
        <v>-47472</v>
      </c>
      <c r="Y1775">
        <v>-640605</v>
      </c>
      <c r="Z1775">
        <f t="shared" si="60"/>
        <v>-193707.619056945</v>
      </c>
      <c r="AA1775">
        <f t="shared" si="61"/>
        <v>-286746.13094305503</v>
      </c>
    </row>
    <row r="1776" spans="1:27" x14ac:dyDescent="0.35">
      <c r="A1776" t="s">
        <v>427</v>
      </c>
      <c r="C1776">
        <v>408106</v>
      </c>
      <c r="D1776" t="s">
        <v>440</v>
      </c>
      <c r="E1776" t="s">
        <v>7</v>
      </c>
      <c r="F1776" t="s">
        <v>105</v>
      </c>
      <c r="G1776">
        <v>2021</v>
      </c>
      <c r="H1776" t="s">
        <v>365</v>
      </c>
      <c r="I1776" t="s">
        <v>377</v>
      </c>
      <c r="J1776" t="s">
        <v>377</v>
      </c>
      <c r="K1776" t="s">
        <v>378</v>
      </c>
      <c r="L1776" t="s">
        <v>25</v>
      </c>
      <c r="M1776">
        <v>-58519</v>
      </c>
      <c r="N1776">
        <v>-58422</v>
      </c>
      <c r="O1776">
        <v>-64018</v>
      </c>
      <c r="P1776">
        <v>-60021</v>
      </c>
      <c r="Q1776">
        <v>-56799</v>
      </c>
      <c r="R1776">
        <v>-59219</v>
      </c>
      <c r="S1776">
        <v>-58069</v>
      </c>
      <c r="T1776">
        <v>-63102</v>
      </c>
      <c r="U1776">
        <v>-60552</v>
      </c>
      <c r="V1776">
        <v>-59868</v>
      </c>
      <c r="W1776">
        <v>-56629</v>
      </c>
      <c r="X1776">
        <v>-55086</v>
      </c>
      <c r="Y1776">
        <v>-710305</v>
      </c>
      <c r="Z1776">
        <f t="shared" si="60"/>
        <v>0</v>
      </c>
      <c r="AA1776">
        <f t="shared" si="61"/>
        <v>-532728.75</v>
      </c>
    </row>
    <row r="1777" spans="1:27" x14ac:dyDescent="0.35">
      <c r="A1777" t="s">
        <v>427</v>
      </c>
      <c r="C1777">
        <v>512100</v>
      </c>
      <c r="D1777" t="s">
        <v>428</v>
      </c>
      <c r="E1777" t="s">
        <v>7</v>
      </c>
      <c r="F1777" t="s">
        <v>105</v>
      </c>
      <c r="G1777">
        <v>2026</v>
      </c>
      <c r="H1777" t="s">
        <v>365</v>
      </c>
      <c r="I1777" t="s">
        <v>385</v>
      </c>
      <c r="J1777" t="s">
        <v>386</v>
      </c>
      <c r="K1777" t="s">
        <v>378</v>
      </c>
      <c r="L1777" t="s">
        <v>25</v>
      </c>
      <c r="M1777">
        <v>-58291</v>
      </c>
      <c r="N1777">
        <v>-33222</v>
      </c>
      <c r="O1777">
        <v>-33191</v>
      </c>
      <c r="P1777">
        <v>-260883</v>
      </c>
      <c r="Q1777">
        <v>-53611</v>
      </c>
      <c r="R1777">
        <v>-50602</v>
      </c>
      <c r="S1777">
        <v>-55408</v>
      </c>
      <c r="T1777">
        <v>-56830</v>
      </c>
      <c r="U1777">
        <v>6796</v>
      </c>
      <c r="V1777">
        <v>2373</v>
      </c>
      <c r="W1777">
        <v>-45422</v>
      </c>
      <c r="X1777">
        <v>-49661</v>
      </c>
      <c r="Y1777">
        <v>-687951</v>
      </c>
      <c r="Z1777">
        <f t="shared" si="60"/>
        <v>0</v>
      </c>
      <c r="AA1777">
        <f t="shared" si="61"/>
        <v>-515963.25</v>
      </c>
    </row>
    <row r="1778" spans="1:27" x14ac:dyDescent="0.35">
      <c r="A1778" t="s">
        <v>427</v>
      </c>
      <c r="C1778">
        <v>510900</v>
      </c>
      <c r="D1778" t="s">
        <v>436</v>
      </c>
      <c r="E1778" t="s">
        <v>7</v>
      </c>
      <c r="F1778" t="s">
        <v>105</v>
      </c>
      <c r="G1778">
        <v>2025</v>
      </c>
      <c r="H1778" t="s">
        <v>365</v>
      </c>
      <c r="I1778" t="s">
        <v>377</v>
      </c>
      <c r="J1778" t="s">
        <v>377</v>
      </c>
      <c r="K1778" t="s">
        <v>378</v>
      </c>
      <c r="L1778" t="s">
        <v>25</v>
      </c>
      <c r="M1778">
        <v>-58213</v>
      </c>
      <c r="N1778">
        <v>-52374</v>
      </c>
      <c r="O1778">
        <v>-52021</v>
      </c>
      <c r="P1778">
        <v>-54191</v>
      </c>
      <c r="Q1778">
        <v>-53347</v>
      </c>
      <c r="R1778">
        <v>-50317</v>
      </c>
      <c r="S1778">
        <v>-55070</v>
      </c>
      <c r="T1778">
        <v>-56956</v>
      </c>
      <c r="U1778">
        <v>-54727</v>
      </c>
      <c r="V1778">
        <v>-59373</v>
      </c>
      <c r="W1778">
        <v>-44810</v>
      </c>
      <c r="X1778">
        <v>-48659</v>
      </c>
      <c r="Y1778">
        <v>-640058</v>
      </c>
      <c r="Z1778">
        <f t="shared" si="60"/>
        <v>0</v>
      </c>
      <c r="AA1778">
        <f t="shared" si="61"/>
        <v>-480043.5</v>
      </c>
    </row>
    <row r="1779" spans="1:27" x14ac:dyDescent="0.35">
      <c r="A1779" t="s">
        <v>427</v>
      </c>
      <c r="C1779">
        <v>512100</v>
      </c>
      <c r="D1779" t="s">
        <v>428</v>
      </c>
      <c r="E1779" t="s">
        <v>7</v>
      </c>
      <c r="F1779" t="s">
        <v>105</v>
      </c>
      <c r="G1779">
        <v>2028</v>
      </c>
      <c r="H1779" t="s">
        <v>22</v>
      </c>
      <c r="I1779" t="s">
        <v>385</v>
      </c>
      <c r="J1779" t="s">
        <v>386</v>
      </c>
      <c r="K1779" t="s">
        <v>378</v>
      </c>
      <c r="L1779" t="s">
        <v>25</v>
      </c>
      <c r="M1779">
        <v>-57968</v>
      </c>
      <c r="N1779">
        <v>-51166</v>
      </c>
      <c r="O1779">
        <v>-53226</v>
      </c>
      <c r="P1779">
        <v>-1007322</v>
      </c>
      <c r="Q1779">
        <v>-79702</v>
      </c>
      <c r="R1779">
        <v>-31892</v>
      </c>
      <c r="S1779">
        <v>-108797</v>
      </c>
      <c r="T1779">
        <v>-63453</v>
      </c>
      <c r="U1779">
        <v>-76701</v>
      </c>
      <c r="V1779">
        <v>-99778</v>
      </c>
      <c r="W1779">
        <v>-75593</v>
      </c>
      <c r="X1779">
        <v>-73543</v>
      </c>
      <c r="Y1779">
        <v>-1779142</v>
      </c>
      <c r="Z1779">
        <f t="shared" si="60"/>
        <v>0</v>
      </c>
      <c r="AA1779">
        <f t="shared" si="61"/>
        <v>-1334356.5</v>
      </c>
    </row>
    <row r="1780" spans="1:27" x14ac:dyDescent="0.35">
      <c r="A1780" t="s">
        <v>427</v>
      </c>
      <c r="C1780">
        <v>501990</v>
      </c>
      <c r="D1780" t="s">
        <v>442</v>
      </c>
      <c r="E1780" t="s">
        <v>7</v>
      </c>
      <c r="F1780" t="s">
        <v>366</v>
      </c>
      <c r="G1780">
        <v>2028</v>
      </c>
      <c r="H1780" t="s">
        <v>365</v>
      </c>
      <c r="I1780" t="s">
        <v>373</v>
      </c>
      <c r="J1780" t="s">
        <v>374</v>
      </c>
      <c r="K1780" t="s">
        <v>375</v>
      </c>
      <c r="L1780" t="s">
        <v>25</v>
      </c>
      <c r="M1780">
        <v>-57283</v>
      </c>
      <c r="N1780">
        <v>-51371</v>
      </c>
      <c r="O1780">
        <v>-50959</v>
      </c>
      <c r="P1780">
        <v>-52843</v>
      </c>
      <c r="Q1780">
        <v>-51784</v>
      </c>
      <c r="R1780">
        <v>-48612</v>
      </c>
      <c r="S1780">
        <v>-53128</v>
      </c>
      <c r="T1780">
        <v>-55454</v>
      </c>
      <c r="U1780">
        <v>-53337</v>
      </c>
      <c r="V1780">
        <v>-57738</v>
      </c>
      <c r="W1780">
        <v>-43336</v>
      </c>
      <c r="X1780">
        <v>-46089</v>
      </c>
      <c r="Y1780">
        <v>-621935</v>
      </c>
      <c r="Z1780">
        <f t="shared" si="60"/>
        <v>-188062.14134791499</v>
      </c>
      <c r="AA1780">
        <f t="shared" si="61"/>
        <v>-278389.10865208501</v>
      </c>
    </row>
    <row r="1781" spans="1:27" x14ac:dyDescent="0.35">
      <c r="A1781" t="s">
        <v>427</v>
      </c>
      <c r="C1781">
        <v>510900</v>
      </c>
      <c r="D1781" t="s">
        <v>436</v>
      </c>
      <c r="E1781" t="s">
        <v>7</v>
      </c>
      <c r="F1781" t="s">
        <v>105</v>
      </c>
      <c r="G1781">
        <v>2024</v>
      </c>
      <c r="H1781" t="s">
        <v>365</v>
      </c>
      <c r="I1781" t="s">
        <v>377</v>
      </c>
      <c r="J1781" t="s">
        <v>377</v>
      </c>
      <c r="K1781" t="s">
        <v>378</v>
      </c>
      <c r="L1781" t="s">
        <v>25</v>
      </c>
      <c r="M1781">
        <v>-56852</v>
      </c>
      <c r="N1781">
        <v>-54068</v>
      </c>
      <c r="O1781">
        <v>-50845</v>
      </c>
      <c r="P1781">
        <v>-53021</v>
      </c>
      <c r="Q1781">
        <v>-55157</v>
      </c>
      <c r="R1781">
        <v>-46409</v>
      </c>
      <c r="S1781">
        <v>-54007</v>
      </c>
      <c r="T1781">
        <v>-55728</v>
      </c>
      <c r="U1781">
        <v>-50635</v>
      </c>
      <c r="V1781">
        <v>-58113</v>
      </c>
      <c r="W1781">
        <v>-46836</v>
      </c>
      <c r="X1781">
        <v>-45017</v>
      </c>
      <c r="Y1781">
        <v>-626687</v>
      </c>
      <c r="Z1781">
        <f t="shared" si="60"/>
        <v>0</v>
      </c>
      <c r="AA1781">
        <f t="shared" si="61"/>
        <v>-470015.25</v>
      </c>
    </row>
    <row r="1782" spans="1:27" x14ac:dyDescent="0.35">
      <c r="A1782" t="s">
        <v>427</v>
      </c>
      <c r="C1782">
        <v>512100</v>
      </c>
      <c r="D1782" t="s">
        <v>428</v>
      </c>
      <c r="E1782" t="s">
        <v>7</v>
      </c>
      <c r="F1782" t="s">
        <v>105</v>
      </c>
      <c r="G1782">
        <v>2025</v>
      </c>
      <c r="H1782" t="s">
        <v>365</v>
      </c>
      <c r="I1782" t="s">
        <v>385</v>
      </c>
      <c r="J1782" t="s">
        <v>386</v>
      </c>
      <c r="K1782" t="s">
        <v>378</v>
      </c>
      <c r="L1782" t="s">
        <v>25</v>
      </c>
      <c r="M1782">
        <v>-56593</v>
      </c>
      <c r="N1782">
        <v>-63135</v>
      </c>
      <c r="O1782">
        <v>-63106</v>
      </c>
      <c r="P1782">
        <v>-52794</v>
      </c>
      <c r="Q1782">
        <v>-52049</v>
      </c>
      <c r="R1782">
        <v>-49128</v>
      </c>
      <c r="S1782">
        <v>-53794</v>
      </c>
      <c r="T1782">
        <v>-55175</v>
      </c>
      <c r="U1782">
        <v>6598</v>
      </c>
      <c r="V1782">
        <v>2304</v>
      </c>
      <c r="W1782">
        <v>-44099</v>
      </c>
      <c r="X1782">
        <v>-48215</v>
      </c>
      <c r="Y1782">
        <v>-529186</v>
      </c>
      <c r="Z1782">
        <f t="shared" si="60"/>
        <v>0</v>
      </c>
      <c r="AA1782">
        <f t="shared" si="61"/>
        <v>-396889.5</v>
      </c>
    </row>
    <row r="1783" spans="1:27" x14ac:dyDescent="0.35">
      <c r="A1783" t="s">
        <v>427</v>
      </c>
      <c r="C1783">
        <v>512100</v>
      </c>
      <c r="D1783" t="s">
        <v>428</v>
      </c>
      <c r="E1783" t="s">
        <v>7</v>
      </c>
      <c r="F1783" t="s">
        <v>105</v>
      </c>
      <c r="G1783">
        <v>2027</v>
      </c>
      <c r="H1783" t="s">
        <v>22</v>
      </c>
      <c r="I1783" t="s">
        <v>385</v>
      </c>
      <c r="J1783" t="s">
        <v>386</v>
      </c>
      <c r="K1783" t="s">
        <v>378</v>
      </c>
      <c r="L1783" t="s">
        <v>25</v>
      </c>
      <c r="M1783">
        <v>-56383</v>
      </c>
      <c r="N1783">
        <v>-49785</v>
      </c>
      <c r="O1783">
        <v>-51822</v>
      </c>
      <c r="P1783">
        <v>-460903</v>
      </c>
      <c r="Q1783">
        <v>-77547</v>
      </c>
      <c r="R1783">
        <v>-31110</v>
      </c>
      <c r="S1783">
        <v>-105797</v>
      </c>
      <c r="T1783">
        <v>-61741</v>
      </c>
      <c r="U1783">
        <v>-74729</v>
      </c>
      <c r="V1783">
        <v>-97366</v>
      </c>
      <c r="W1783">
        <v>-73530</v>
      </c>
      <c r="X1783">
        <v>-71618</v>
      </c>
      <c r="Y1783">
        <v>-1212332</v>
      </c>
      <c r="Z1783">
        <f t="shared" si="60"/>
        <v>0</v>
      </c>
      <c r="AA1783">
        <f t="shared" si="61"/>
        <v>-909249</v>
      </c>
    </row>
    <row r="1784" spans="1:27" x14ac:dyDescent="0.35">
      <c r="A1784" t="s">
        <v>427</v>
      </c>
      <c r="C1784">
        <v>501990</v>
      </c>
      <c r="D1784" t="s">
        <v>442</v>
      </c>
      <c r="E1784" t="s">
        <v>7</v>
      </c>
      <c r="F1784" t="s">
        <v>366</v>
      </c>
      <c r="G1784">
        <v>2027</v>
      </c>
      <c r="H1784" t="s">
        <v>365</v>
      </c>
      <c r="I1784" t="s">
        <v>373</v>
      </c>
      <c r="J1784" t="s">
        <v>374</v>
      </c>
      <c r="K1784" t="s">
        <v>375</v>
      </c>
      <c r="L1784" t="s">
        <v>25</v>
      </c>
      <c r="M1784">
        <v>-55616</v>
      </c>
      <c r="N1784">
        <v>-49876</v>
      </c>
      <c r="O1784">
        <v>-49476</v>
      </c>
      <c r="P1784">
        <v>-51305</v>
      </c>
      <c r="Q1784">
        <v>-50277</v>
      </c>
      <c r="R1784">
        <v>-47198</v>
      </c>
      <c r="S1784">
        <v>-51582</v>
      </c>
      <c r="T1784">
        <v>-53841</v>
      </c>
      <c r="U1784">
        <v>-51785</v>
      </c>
      <c r="V1784">
        <v>-56058</v>
      </c>
      <c r="W1784">
        <v>-42075</v>
      </c>
      <c r="X1784">
        <v>-44747</v>
      </c>
      <c r="Y1784">
        <v>-603836</v>
      </c>
      <c r="Z1784">
        <f t="shared" si="60"/>
        <v>-182589.32393732399</v>
      </c>
      <c r="AA1784">
        <f t="shared" si="61"/>
        <v>-270287.67606267601</v>
      </c>
    </row>
    <row r="1785" spans="1:27" x14ac:dyDescent="0.35">
      <c r="A1785" t="s">
        <v>427</v>
      </c>
      <c r="C1785">
        <v>512100</v>
      </c>
      <c r="D1785" t="s">
        <v>428</v>
      </c>
      <c r="E1785" t="s">
        <v>7</v>
      </c>
      <c r="F1785" t="s">
        <v>105</v>
      </c>
      <c r="G1785">
        <v>2024</v>
      </c>
      <c r="H1785" t="s">
        <v>365</v>
      </c>
      <c r="I1785" t="s">
        <v>385</v>
      </c>
      <c r="J1785" t="s">
        <v>386</v>
      </c>
      <c r="K1785" t="s">
        <v>378</v>
      </c>
      <c r="L1785" t="s">
        <v>25</v>
      </c>
      <c r="M1785">
        <v>-55216</v>
      </c>
      <c r="N1785">
        <v>-52251</v>
      </c>
      <c r="O1785">
        <v>-49454</v>
      </c>
      <c r="P1785">
        <v>-90842</v>
      </c>
      <c r="Q1785">
        <v>-53677</v>
      </c>
      <c r="R1785">
        <v>-45266</v>
      </c>
      <c r="S1785">
        <v>-52642</v>
      </c>
      <c r="T1785">
        <v>-53904</v>
      </c>
      <c r="U1785">
        <v>-49227</v>
      </c>
      <c r="V1785">
        <v>-56229</v>
      </c>
      <c r="W1785">
        <v>-45932</v>
      </c>
      <c r="X1785">
        <v>-44533</v>
      </c>
      <c r="Y1785">
        <v>-649174</v>
      </c>
      <c r="Z1785">
        <f t="shared" si="60"/>
        <v>0</v>
      </c>
      <c r="AA1785">
        <f t="shared" si="61"/>
        <v>-486880.5</v>
      </c>
    </row>
    <row r="1786" spans="1:27" x14ac:dyDescent="0.35">
      <c r="A1786" t="s">
        <v>427</v>
      </c>
      <c r="C1786">
        <v>512100</v>
      </c>
      <c r="D1786" t="s">
        <v>428</v>
      </c>
      <c r="E1786" t="s">
        <v>7</v>
      </c>
      <c r="F1786" t="s">
        <v>105</v>
      </c>
      <c r="G1786">
        <v>2026</v>
      </c>
      <c r="H1786" t="s">
        <v>22</v>
      </c>
      <c r="I1786" t="s">
        <v>385</v>
      </c>
      <c r="J1786" t="s">
        <v>386</v>
      </c>
      <c r="K1786" t="s">
        <v>378</v>
      </c>
      <c r="L1786" t="s">
        <v>25</v>
      </c>
      <c r="M1786">
        <v>-54842</v>
      </c>
      <c r="N1786">
        <v>-48440</v>
      </c>
      <c r="O1786">
        <v>-50455</v>
      </c>
      <c r="P1786">
        <v>-1309472</v>
      </c>
      <c r="Q1786">
        <v>-75451</v>
      </c>
      <c r="R1786">
        <v>-30347</v>
      </c>
      <c r="S1786">
        <v>-102878</v>
      </c>
      <c r="T1786">
        <v>-60075</v>
      </c>
      <c r="U1786">
        <v>-72808</v>
      </c>
      <c r="V1786">
        <v>-95013</v>
      </c>
      <c r="W1786">
        <v>-71523</v>
      </c>
      <c r="X1786">
        <v>-69744</v>
      </c>
      <c r="Y1786">
        <v>-2041048</v>
      </c>
      <c r="Z1786">
        <f t="shared" si="60"/>
        <v>0</v>
      </c>
      <c r="AA1786">
        <f t="shared" si="61"/>
        <v>-1530786</v>
      </c>
    </row>
    <row r="1787" spans="1:27" x14ac:dyDescent="0.35">
      <c r="A1787" t="s">
        <v>427</v>
      </c>
      <c r="C1787">
        <v>512100</v>
      </c>
      <c r="D1787" t="s">
        <v>428</v>
      </c>
      <c r="E1787" t="s">
        <v>7</v>
      </c>
      <c r="F1787" t="s">
        <v>21</v>
      </c>
      <c r="G1787">
        <v>2030</v>
      </c>
      <c r="H1787" t="s">
        <v>365</v>
      </c>
      <c r="I1787" t="s">
        <v>387</v>
      </c>
      <c r="J1787" t="s">
        <v>388</v>
      </c>
      <c r="K1787" t="s">
        <v>378</v>
      </c>
      <c r="L1787" t="s">
        <v>25</v>
      </c>
      <c r="M1787">
        <v>-54700</v>
      </c>
      <c r="N1787">
        <v>-31175</v>
      </c>
      <c r="O1787">
        <v>-31147</v>
      </c>
      <c r="P1787">
        <v>-51028</v>
      </c>
      <c r="Q1787">
        <v>-50308</v>
      </c>
      <c r="R1787">
        <v>-47485</v>
      </c>
      <c r="S1787">
        <v>-51994</v>
      </c>
      <c r="T1787">
        <v>-53329</v>
      </c>
      <c r="U1787">
        <v>6378</v>
      </c>
      <c r="V1787">
        <v>2227</v>
      </c>
      <c r="W1787">
        <v>-42623</v>
      </c>
      <c r="X1787">
        <v>-46602</v>
      </c>
      <c r="Y1787">
        <v>-451785</v>
      </c>
      <c r="Z1787">
        <f t="shared" si="60"/>
        <v>-338838.75</v>
      </c>
      <c r="AA1787">
        <f t="shared" si="61"/>
        <v>0</v>
      </c>
    </row>
    <row r="1788" spans="1:27" x14ac:dyDescent="0.35">
      <c r="A1788" t="s">
        <v>427</v>
      </c>
      <c r="C1788">
        <v>501990</v>
      </c>
      <c r="D1788" t="s">
        <v>442</v>
      </c>
      <c r="E1788" t="s">
        <v>7</v>
      </c>
      <c r="F1788" t="s">
        <v>366</v>
      </c>
      <c r="G1788">
        <v>2026</v>
      </c>
      <c r="H1788" t="s">
        <v>365</v>
      </c>
      <c r="I1788" t="s">
        <v>373</v>
      </c>
      <c r="J1788" t="s">
        <v>374</v>
      </c>
      <c r="K1788" t="s">
        <v>375</v>
      </c>
      <c r="L1788" t="s">
        <v>25</v>
      </c>
      <c r="M1788">
        <v>-53996</v>
      </c>
      <c r="N1788">
        <v>-48424</v>
      </c>
      <c r="O1788">
        <v>-48035</v>
      </c>
      <c r="P1788">
        <v>-49811</v>
      </c>
      <c r="Q1788">
        <v>-48813</v>
      </c>
      <c r="R1788">
        <v>-45823</v>
      </c>
      <c r="S1788">
        <v>-50079</v>
      </c>
      <c r="T1788">
        <v>-52272</v>
      </c>
      <c r="U1788">
        <v>-50276</v>
      </c>
      <c r="V1788">
        <v>-54425</v>
      </c>
      <c r="W1788">
        <v>-40849</v>
      </c>
      <c r="X1788">
        <v>-43444</v>
      </c>
      <c r="Y1788">
        <v>-586248</v>
      </c>
      <c r="Z1788">
        <f t="shared" si="60"/>
        <v>-177271.023886632</v>
      </c>
      <c r="AA1788">
        <f t="shared" si="61"/>
        <v>-262414.976113368</v>
      </c>
    </row>
    <row r="1789" spans="1:27" x14ac:dyDescent="0.35">
      <c r="A1789" t="s">
        <v>427</v>
      </c>
      <c r="C1789">
        <v>513100</v>
      </c>
      <c r="D1789" t="s">
        <v>438</v>
      </c>
      <c r="E1789" t="s">
        <v>7</v>
      </c>
      <c r="F1789" t="s">
        <v>105</v>
      </c>
      <c r="G1789">
        <v>2030</v>
      </c>
      <c r="H1789" t="s">
        <v>365</v>
      </c>
      <c r="I1789" t="s">
        <v>377</v>
      </c>
      <c r="J1789" t="s">
        <v>377</v>
      </c>
      <c r="K1789" t="s">
        <v>378</v>
      </c>
      <c r="L1789" t="s">
        <v>25</v>
      </c>
      <c r="M1789">
        <v>-53527</v>
      </c>
      <c r="N1789">
        <v>-47976</v>
      </c>
      <c r="O1789">
        <v>-47893</v>
      </c>
      <c r="P1789">
        <v>-49897</v>
      </c>
      <c r="Q1789">
        <v>-49172</v>
      </c>
      <c r="R1789">
        <v>-46397</v>
      </c>
      <c r="S1789">
        <v>-50795</v>
      </c>
      <c r="T1789">
        <v>-52193</v>
      </c>
      <c r="U1789">
        <v>-50329</v>
      </c>
      <c r="V1789">
        <v>-54423</v>
      </c>
      <c r="W1789">
        <v>-41596</v>
      </c>
      <c r="X1789">
        <v>-45395</v>
      </c>
      <c r="Y1789">
        <v>-589594</v>
      </c>
      <c r="Z1789">
        <f t="shared" si="60"/>
        <v>0</v>
      </c>
      <c r="AA1789">
        <f t="shared" si="61"/>
        <v>-442195.5</v>
      </c>
    </row>
    <row r="1790" spans="1:27" x14ac:dyDescent="0.35">
      <c r="A1790" t="s">
        <v>427</v>
      </c>
      <c r="C1790">
        <v>512100</v>
      </c>
      <c r="D1790" t="s">
        <v>428</v>
      </c>
      <c r="E1790" t="s">
        <v>7</v>
      </c>
      <c r="F1790" t="s">
        <v>105</v>
      </c>
      <c r="G1790">
        <v>2025</v>
      </c>
      <c r="H1790" t="s">
        <v>22</v>
      </c>
      <c r="I1790" t="s">
        <v>385</v>
      </c>
      <c r="J1790" t="s">
        <v>386</v>
      </c>
      <c r="K1790" t="s">
        <v>378</v>
      </c>
      <c r="L1790" t="s">
        <v>25</v>
      </c>
      <c r="M1790">
        <v>-53343</v>
      </c>
      <c r="N1790">
        <v>-229701</v>
      </c>
      <c r="O1790">
        <v>-231692</v>
      </c>
      <c r="P1790">
        <v>-76223</v>
      </c>
      <c r="Q1790">
        <v>-73413</v>
      </c>
      <c r="R1790">
        <v>-29604</v>
      </c>
      <c r="S1790">
        <v>-100041</v>
      </c>
      <c r="T1790">
        <v>-58455</v>
      </c>
      <c r="U1790">
        <v>-70938</v>
      </c>
      <c r="V1790">
        <v>-92718</v>
      </c>
      <c r="W1790">
        <v>-69572</v>
      </c>
      <c r="X1790">
        <v>-67920</v>
      </c>
      <c r="Y1790">
        <v>-1153620</v>
      </c>
      <c r="Z1790">
        <f t="shared" si="60"/>
        <v>0</v>
      </c>
      <c r="AA1790">
        <f t="shared" si="61"/>
        <v>-865215</v>
      </c>
    </row>
    <row r="1791" spans="1:27" x14ac:dyDescent="0.35">
      <c r="A1791" t="s">
        <v>427</v>
      </c>
      <c r="C1791">
        <v>512100</v>
      </c>
      <c r="D1791" t="s">
        <v>428</v>
      </c>
      <c r="E1791" t="s">
        <v>7</v>
      </c>
      <c r="F1791" t="s">
        <v>21</v>
      </c>
      <c r="G1791">
        <v>2029</v>
      </c>
      <c r="H1791" t="s">
        <v>365</v>
      </c>
      <c r="I1791" t="s">
        <v>387</v>
      </c>
      <c r="J1791" t="s">
        <v>388</v>
      </c>
      <c r="K1791" t="s">
        <v>378</v>
      </c>
      <c r="L1791" t="s">
        <v>25</v>
      </c>
      <c r="M1791">
        <v>-53105</v>
      </c>
      <c r="N1791">
        <v>-30266</v>
      </c>
      <c r="O1791">
        <v>-30238</v>
      </c>
      <c r="P1791">
        <v>-49540</v>
      </c>
      <c r="Q1791">
        <v>-48841</v>
      </c>
      <c r="R1791">
        <v>-46100</v>
      </c>
      <c r="S1791">
        <v>-50478</v>
      </c>
      <c r="T1791">
        <v>-51774</v>
      </c>
      <c r="U1791">
        <v>6192</v>
      </c>
      <c r="V1791">
        <v>-129041</v>
      </c>
      <c r="W1791">
        <v>-41381</v>
      </c>
      <c r="X1791">
        <v>-45243</v>
      </c>
      <c r="Y1791">
        <v>-569816</v>
      </c>
      <c r="Z1791">
        <f t="shared" si="60"/>
        <v>-427362</v>
      </c>
      <c r="AA1791">
        <f t="shared" si="61"/>
        <v>0</v>
      </c>
    </row>
    <row r="1792" spans="1:27" x14ac:dyDescent="0.35">
      <c r="A1792" t="s">
        <v>427</v>
      </c>
      <c r="C1792">
        <v>512100</v>
      </c>
      <c r="D1792" t="s">
        <v>428</v>
      </c>
      <c r="E1792" t="s">
        <v>7</v>
      </c>
      <c r="F1792" t="s">
        <v>105</v>
      </c>
      <c r="G1792">
        <v>2024</v>
      </c>
      <c r="H1792" t="s">
        <v>22</v>
      </c>
      <c r="I1792" t="s">
        <v>385</v>
      </c>
      <c r="J1792" t="s">
        <v>386</v>
      </c>
      <c r="K1792" t="s">
        <v>378</v>
      </c>
      <c r="L1792" t="s">
        <v>25</v>
      </c>
      <c r="M1792">
        <v>-52959</v>
      </c>
      <c r="N1792">
        <v>-46749</v>
      </c>
      <c r="O1792">
        <v>-146149</v>
      </c>
      <c r="P1792">
        <v>-1218650</v>
      </c>
      <c r="Q1792">
        <v>-73029</v>
      </c>
      <c r="R1792">
        <v>-26681</v>
      </c>
      <c r="S1792">
        <v>-89383</v>
      </c>
      <c r="T1792">
        <v>-55050</v>
      </c>
      <c r="U1792">
        <v>-67532</v>
      </c>
      <c r="V1792">
        <v>-89313</v>
      </c>
      <c r="W1792">
        <v>-48036</v>
      </c>
      <c r="X1792">
        <v>-64514</v>
      </c>
      <c r="Y1792">
        <v>-1978046</v>
      </c>
      <c r="Z1792">
        <f t="shared" si="60"/>
        <v>0</v>
      </c>
      <c r="AA1792">
        <f t="shared" si="61"/>
        <v>-1483534.5</v>
      </c>
    </row>
    <row r="1793" spans="1:27" x14ac:dyDescent="0.35">
      <c r="A1793" t="s">
        <v>427</v>
      </c>
      <c r="C1793">
        <v>510900</v>
      </c>
      <c r="D1793" t="s">
        <v>436</v>
      </c>
      <c r="E1793" t="s">
        <v>7</v>
      </c>
      <c r="F1793" t="s">
        <v>105</v>
      </c>
      <c r="G1793">
        <v>2023</v>
      </c>
      <c r="H1793" t="s">
        <v>365</v>
      </c>
      <c r="I1793" t="s">
        <v>377</v>
      </c>
      <c r="J1793" t="s">
        <v>377</v>
      </c>
      <c r="K1793" t="s">
        <v>378</v>
      </c>
      <c r="L1793" t="s">
        <v>25</v>
      </c>
      <c r="M1793">
        <v>-52650</v>
      </c>
      <c r="N1793">
        <v>-49993</v>
      </c>
      <c r="O1793">
        <v>-54525</v>
      </c>
      <c r="P1793">
        <v>-46178</v>
      </c>
      <c r="Q1793">
        <v>-53154</v>
      </c>
      <c r="R1793">
        <v>-51047</v>
      </c>
      <c r="S1793">
        <v>-47157</v>
      </c>
      <c r="T1793">
        <v>-56527</v>
      </c>
      <c r="U1793">
        <v>-48793</v>
      </c>
      <c r="V1793">
        <v>-53923</v>
      </c>
      <c r="W1793">
        <v>-48622</v>
      </c>
      <c r="X1793">
        <v>-41308</v>
      </c>
      <c r="Y1793">
        <v>-603876</v>
      </c>
      <c r="Z1793">
        <f t="shared" si="60"/>
        <v>0</v>
      </c>
      <c r="AA1793">
        <f t="shared" si="61"/>
        <v>-452907</v>
      </c>
    </row>
    <row r="1794" spans="1:27" x14ac:dyDescent="0.35">
      <c r="A1794" t="s">
        <v>427</v>
      </c>
      <c r="C1794">
        <v>506900</v>
      </c>
      <c r="D1794" t="s">
        <v>439</v>
      </c>
      <c r="E1794" t="s">
        <v>7</v>
      </c>
      <c r="F1794" t="s">
        <v>105</v>
      </c>
      <c r="G1794">
        <v>2030</v>
      </c>
      <c r="H1794" t="s">
        <v>365</v>
      </c>
      <c r="I1794" t="s">
        <v>377</v>
      </c>
      <c r="J1794" t="s">
        <v>377</v>
      </c>
      <c r="K1794" t="s">
        <v>378</v>
      </c>
      <c r="L1794" t="s">
        <v>25</v>
      </c>
      <c r="M1794">
        <v>-52539</v>
      </c>
      <c r="N1794">
        <v>-47125</v>
      </c>
      <c r="O1794">
        <v>-46696</v>
      </c>
      <c r="P1794">
        <v>-48544</v>
      </c>
      <c r="Q1794">
        <v>-47651</v>
      </c>
      <c r="R1794">
        <v>-44768</v>
      </c>
      <c r="S1794">
        <v>-49031</v>
      </c>
      <c r="T1794">
        <v>-51004</v>
      </c>
      <c r="U1794">
        <v>-48932</v>
      </c>
      <c r="V1794">
        <v>-53164</v>
      </c>
      <c r="W1794">
        <v>-39669</v>
      </c>
      <c r="X1794">
        <v>-42747</v>
      </c>
      <c r="Y1794">
        <v>-571869</v>
      </c>
      <c r="Z1794">
        <f t="shared" si="60"/>
        <v>0</v>
      </c>
      <c r="AA1794">
        <f t="shared" si="61"/>
        <v>-428901.75</v>
      </c>
    </row>
    <row r="1795" spans="1:27" x14ac:dyDescent="0.35">
      <c r="A1795" t="s">
        <v>427</v>
      </c>
      <c r="C1795">
        <v>501990</v>
      </c>
      <c r="D1795" t="s">
        <v>442</v>
      </c>
      <c r="E1795" t="s">
        <v>7</v>
      </c>
      <c r="F1795" t="s">
        <v>366</v>
      </c>
      <c r="G1795">
        <v>2025</v>
      </c>
      <c r="H1795" t="s">
        <v>365</v>
      </c>
      <c r="I1795" t="s">
        <v>373</v>
      </c>
      <c r="J1795" t="s">
        <v>374</v>
      </c>
      <c r="K1795" t="s">
        <v>375</v>
      </c>
      <c r="L1795" t="s">
        <v>25</v>
      </c>
      <c r="M1795">
        <v>-52423</v>
      </c>
      <c r="N1795">
        <v>-47013</v>
      </c>
      <c r="O1795">
        <v>-46636</v>
      </c>
      <c r="P1795">
        <v>-48360</v>
      </c>
      <c r="Q1795">
        <v>-47391</v>
      </c>
      <c r="R1795">
        <v>-44488</v>
      </c>
      <c r="S1795">
        <v>-48621</v>
      </c>
      <c r="T1795">
        <v>-50750</v>
      </c>
      <c r="U1795">
        <v>-48812</v>
      </c>
      <c r="V1795">
        <v>-52840</v>
      </c>
      <c r="W1795">
        <v>-39660</v>
      </c>
      <c r="X1795">
        <v>-42179</v>
      </c>
      <c r="Y1795">
        <v>-569173</v>
      </c>
      <c r="Z1795">
        <f t="shared" si="60"/>
        <v>-172107.84596045699</v>
      </c>
      <c r="AA1795">
        <f t="shared" si="61"/>
        <v>-254771.90403954301</v>
      </c>
    </row>
    <row r="1796" spans="1:27" x14ac:dyDescent="0.35">
      <c r="A1796" t="s">
        <v>427</v>
      </c>
      <c r="C1796">
        <v>512100</v>
      </c>
      <c r="D1796" t="s">
        <v>428</v>
      </c>
      <c r="E1796" t="s">
        <v>7</v>
      </c>
      <c r="F1796" t="s">
        <v>21</v>
      </c>
      <c r="G1796">
        <v>2023</v>
      </c>
      <c r="H1796" t="s">
        <v>22</v>
      </c>
      <c r="I1796" t="s">
        <v>387</v>
      </c>
      <c r="J1796" t="s">
        <v>388</v>
      </c>
      <c r="K1796" t="s">
        <v>378</v>
      </c>
      <c r="L1796" t="s">
        <v>25</v>
      </c>
      <c r="M1796">
        <v>-52421</v>
      </c>
      <c r="N1796">
        <v>-47244</v>
      </c>
      <c r="O1796">
        <v>-47589</v>
      </c>
      <c r="P1796">
        <v>-43402</v>
      </c>
      <c r="Q1796">
        <v>-154481</v>
      </c>
      <c r="R1796">
        <v>-140374</v>
      </c>
      <c r="S1796">
        <v>-56609</v>
      </c>
      <c r="T1796">
        <v>-82005</v>
      </c>
      <c r="U1796">
        <v>-190066</v>
      </c>
      <c r="V1796">
        <v>-582346</v>
      </c>
      <c r="W1796">
        <v>-394183</v>
      </c>
      <c r="X1796">
        <v>-116980</v>
      </c>
      <c r="Y1796">
        <v>-1907699</v>
      </c>
      <c r="Z1796">
        <f t="shared" si="60"/>
        <v>-1430774.25</v>
      </c>
      <c r="AA1796">
        <f t="shared" si="61"/>
        <v>0</v>
      </c>
    </row>
    <row r="1797" spans="1:27" x14ac:dyDescent="0.35">
      <c r="A1797" t="s">
        <v>427</v>
      </c>
      <c r="C1797">
        <v>513100</v>
      </c>
      <c r="D1797" t="s">
        <v>438</v>
      </c>
      <c r="E1797" t="s">
        <v>7</v>
      </c>
      <c r="F1797" t="s">
        <v>105</v>
      </c>
      <c r="G1797">
        <v>2029</v>
      </c>
      <c r="H1797" t="s">
        <v>365</v>
      </c>
      <c r="I1797" t="s">
        <v>377</v>
      </c>
      <c r="J1797" t="s">
        <v>377</v>
      </c>
      <c r="K1797" t="s">
        <v>378</v>
      </c>
      <c r="L1797" t="s">
        <v>25</v>
      </c>
      <c r="M1797">
        <v>-51967</v>
      </c>
      <c r="N1797">
        <v>-46577</v>
      </c>
      <c r="O1797">
        <v>-46497</v>
      </c>
      <c r="P1797">
        <v>-48442</v>
      </c>
      <c r="Q1797">
        <v>-47739</v>
      </c>
      <c r="R1797">
        <v>-45044</v>
      </c>
      <c r="S1797">
        <v>-49314</v>
      </c>
      <c r="T1797">
        <v>-50671</v>
      </c>
      <c r="U1797">
        <v>-48861</v>
      </c>
      <c r="V1797">
        <v>-52836</v>
      </c>
      <c r="W1797">
        <v>-40384</v>
      </c>
      <c r="X1797">
        <v>-44071</v>
      </c>
      <c r="Y1797">
        <v>-572404</v>
      </c>
      <c r="Z1797">
        <f t="shared" si="60"/>
        <v>0</v>
      </c>
      <c r="AA1797">
        <f t="shared" si="61"/>
        <v>-429303</v>
      </c>
    </row>
    <row r="1798" spans="1:27" x14ac:dyDescent="0.35">
      <c r="A1798" t="s">
        <v>427</v>
      </c>
      <c r="C1798">
        <v>512100</v>
      </c>
      <c r="D1798" t="s">
        <v>428</v>
      </c>
      <c r="E1798" t="s">
        <v>7</v>
      </c>
      <c r="F1798" t="s">
        <v>21</v>
      </c>
      <c r="G1798">
        <v>2028</v>
      </c>
      <c r="H1798" t="s">
        <v>365</v>
      </c>
      <c r="I1798" t="s">
        <v>387</v>
      </c>
      <c r="J1798" t="s">
        <v>388</v>
      </c>
      <c r="K1798" t="s">
        <v>378</v>
      </c>
      <c r="L1798" t="s">
        <v>25</v>
      </c>
      <c r="M1798">
        <v>-51557</v>
      </c>
      <c r="N1798">
        <v>-29384</v>
      </c>
      <c r="O1798">
        <v>-29357</v>
      </c>
      <c r="P1798">
        <v>-48096</v>
      </c>
      <c r="Q1798">
        <v>-47418</v>
      </c>
      <c r="R1798">
        <v>-44757</v>
      </c>
      <c r="S1798">
        <v>-49007</v>
      </c>
      <c r="T1798">
        <v>-50265</v>
      </c>
      <c r="U1798">
        <v>6011</v>
      </c>
      <c r="V1798">
        <v>2099</v>
      </c>
      <c r="W1798">
        <v>-40175</v>
      </c>
      <c r="X1798">
        <v>-43925</v>
      </c>
      <c r="Y1798">
        <v>-425831</v>
      </c>
      <c r="Z1798">
        <f t="shared" si="60"/>
        <v>-319373.25</v>
      </c>
      <c r="AA1798">
        <f t="shared" si="61"/>
        <v>0</v>
      </c>
    </row>
    <row r="1799" spans="1:27" x14ac:dyDescent="0.35">
      <c r="A1799" t="s">
        <v>427</v>
      </c>
      <c r="C1799">
        <v>512100</v>
      </c>
      <c r="D1799" t="s">
        <v>428</v>
      </c>
      <c r="E1799" t="s">
        <v>7</v>
      </c>
      <c r="F1799" t="s">
        <v>105</v>
      </c>
      <c r="G1799">
        <v>2023</v>
      </c>
      <c r="H1799" t="s">
        <v>365</v>
      </c>
      <c r="I1799" t="s">
        <v>385</v>
      </c>
      <c r="J1799" t="s">
        <v>386</v>
      </c>
      <c r="K1799" t="s">
        <v>378</v>
      </c>
      <c r="L1799" t="s">
        <v>25</v>
      </c>
      <c r="M1799">
        <v>-51211</v>
      </c>
      <c r="N1799">
        <v>-48373</v>
      </c>
      <c r="O1799">
        <v>-65516</v>
      </c>
      <c r="P1799">
        <v>-57484</v>
      </c>
      <c r="Q1799">
        <v>-51784</v>
      </c>
      <c r="R1799">
        <v>-49742</v>
      </c>
      <c r="S1799">
        <v>-46095</v>
      </c>
      <c r="T1799">
        <v>-54707</v>
      </c>
      <c r="U1799">
        <v>-47486</v>
      </c>
      <c r="V1799">
        <v>4208</v>
      </c>
      <c r="W1799">
        <v>-47664</v>
      </c>
      <c r="X1799">
        <v>-40986</v>
      </c>
      <c r="Y1799">
        <v>-556838</v>
      </c>
      <c r="Z1799">
        <f t="shared" si="60"/>
        <v>0</v>
      </c>
      <c r="AA1799">
        <f t="shared" si="61"/>
        <v>-417628.5</v>
      </c>
    </row>
    <row r="1800" spans="1:27" x14ac:dyDescent="0.35">
      <c r="A1800" t="s">
        <v>427</v>
      </c>
      <c r="C1800">
        <v>512100</v>
      </c>
      <c r="D1800" t="s">
        <v>428</v>
      </c>
      <c r="E1800" t="s">
        <v>7</v>
      </c>
      <c r="F1800" t="s">
        <v>21</v>
      </c>
      <c r="G1800">
        <v>2030</v>
      </c>
      <c r="H1800" t="s">
        <v>22</v>
      </c>
      <c r="I1800" t="s">
        <v>387</v>
      </c>
      <c r="J1800" t="s">
        <v>388</v>
      </c>
      <c r="K1800" t="s">
        <v>378</v>
      </c>
      <c r="L1800" t="s">
        <v>25</v>
      </c>
      <c r="M1800">
        <v>-51151</v>
      </c>
      <c r="N1800">
        <v>-45126</v>
      </c>
      <c r="O1800">
        <v>-45429</v>
      </c>
      <c r="P1800">
        <v>-40773</v>
      </c>
      <c r="Q1800">
        <v>-165801</v>
      </c>
      <c r="R1800">
        <v>-137021</v>
      </c>
      <c r="S1800">
        <v>-96579</v>
      </c>
      <c r="T1800">
        <v>-83809</v>
      </c>
      <c r="U1800">
        <v>-63647</v>
      </c>
      <c r="V1800">
        <v>-260554</v>
      </c>
      <c r="W1800">
        <v>-63697</v>
      </c>
      <c r="X1800">
        <v>-77245</v>
      </c>
      <c r="Y1800">
        <v>-1130831</v>
      </c>
      <c r="Z1800">
        <f t="shared" si="60"/>
        <v>-848123.25</v>
      </c>
      <c r="AA1800">
        <f t="shared" si="61"/>
        <v>0</v>
      </c>
    </row>
    <row r="1801" spans="1:27" x14ac:dyDescent="0.35">
      <c r="A1801" t="s">
        <v>427</v>
      </c>
      <c r="C1801">
        <v>501990</v>
      </c>
      <c r="D1801" t="s">
        <v>442</v>
      </c>
      <c r="E1801" t="s">
        <v>7</v>
      </c>
      <c r="F1801" t="s">
        <v>366</v>
      </c>
      <c r="G1801">
        <v>2024</v>
      </c>
      <c r="H1801" t="s">
        <v>365</v>
      </c>
      <c r="I1801" t="s">
        <v>373</v>
      </c>
      <c r="J1801" t="s">
        <v>374</v>
      </c>
      <c r="K1801" t="s">
        <v>375</v>
      </c>
      <c r="L1801" t="s">
        <v>25</v>
      </c>
      <c r="M1801">
        <v>-51105</v>
      </c>
      <c r="N1801">
        <v>-48490</v>
      </c>
      <c r="O1801">
        <v>-45471</v>
      </c>
      <c r="P1801">
        <v>-47164</v>
      </c>
      <c r="Q1801">
        <v>-48891</v>
      </c>
      <c r="R1801">
        <v>-40747</v>
      </c>
      <c r="S1801">
        <v>-47447</v>
      </c>
      <c r="T1801">
        <v>-49493</v>
      </c>
      <c r="U1801">
        <v>-44944</v>
      </c>
      <c r="V1801">
        <v>-51537</v>
      </c>
      <c r="W1801">
        <v>-41358</v>
      </c>
      <c r="X1801">
        <v>-38548</v>
      </c>
      <c r="Y1801">
        <v>-555195</v>
      </c>
      <c r="Z1801">
        <f t="shared" si="60"/>
        <v>-167881.14604525498</v>
      </c>
      <c r="AA1801">
        <f t="shared" si="61"/>
        <v>-248515.10395474502</v>
      </c>
    </row>
    <row r="1802" spans="1:27" x14ac:dyDescent="0.35">
      <c r="A1802" t="s">
        <v>427</v>
      </c>
      <c r="C1802">
        <v>506900</v>
      </c>
      <c r="D1802" t="s">
        <v>439</v>
      </c>
      <c r="E1802" t="s">
        <v>7</v>
      </c>
      <c r="F1802" t="s">
        <v>105</v>
      </c>
      <c r="G1802">
        <v>2029</v>
      </c>
      <c r="H1802" t="s">
        <v>365</v>
      </c>
      <c r="I1802" t="s">
        <v>377</v>
      </c>
      <c r="J1802" t="s">
        <v>377</v>
      </c>
      <c r="K1802" t="s">
        <v>378</v>
      </c>
      <c r="L1802" t="s">
        <v>25</v>
      </c>
      <c r="M1802">
        <v>-51007</v>
      </c>
      <c r="N1802">
        <v>-45751</v>
      </c>
      <c r="O1802">
        <v>-45334</v>
      </c>
      <c r="P1802">
        <v>-47129</v>
      </c>
      <c r="Q1802">
        <v>-46261</v>
      </c>
      <c r="R1802">
        <v>-43463</v>
      </c>
      <c r="S1802">
        <v>-47601</v>
      </c>
      <c r="T1802">
        <v>-49517</v>
      </c>
      <c r="U1802">
        <v>-47505</v>
      </c>
      <c r="V1802">
        <v>-51614</v>
      </c>
      <c r="W1802">
        <v>-38512</v>
      </c>
      <c r="X1802">
        <v>-41501</v>
      </c>
      <c r="Y1802">
        <v>-555195</v>
      </c>
      <c r="Z1802">
        <f t="shared" si="60"/>
        <v>0</v>
      </c>
      <c r="AA1802">
        <f t="shared" si="61"/>
        <v>-416396.25</v>
      </c>
    </row>
    <row r="1803" spans="1:27" x14ac:dyDescent="0.35">
      <c r="A1803" t="s">
        <v>427</v>
      </c>
      <c r="C1803">
        <v>513100</v>
      </c>
      <c r="D1803" t="s">
        <v>438</v>
      </c>
      <c r="E1803" t="s">
        <v>7</v>
      </c>
      <c r="F1803" t="s">
        <v>105</v>
      </c>
      <c r="G1803">
        <v>2028</v>
      </c>
      <c r="H1803" t="s">
        <v>365</v>
      </c>
      <c r="I1803" t="s">
        <v>377</v>
      </c>
      <c r="J1803" t="s">
        <v>377</v>
      </c>
      <c r="K1803" t="s">
        <v>378</v>
      </c>
      <c r="L1803" t="s">
        <v>25</v>
      </c>
      <c r="M1803">
        <v>-50452</v>
      </c>
      <c r="N1803">
        <v>-45220</v>
      </c>
      <c r="O1803">
        <v>-45142</v>
      </c>
      <c r="P1803">
        <v>-47030</v>
      </c>
      <c r="Q1803">
        <v>-46348</v>
      </c>
      <c r="R1803">
        <v>-43731</v>
      </c>
      <c r="S1803">
        <v>-47877</v>
      </c>
      <c r="T1803">
        <v>-49194</v>
      </c>
      <c r="U1803">
        <v>-47437</v>
      </c>
      <c r="V1803">
        <v>-51297</v>
      </c>
      <c r="W1803">
        <v>-39207</v>
      </c>
      <c r="X1803">
        <v>-42787</v>
      </c>
      <c r="Y1803">
        <v>-555723</v>
      </c>
      <c r="Z1803">
        <f t="shared" si="60"/>
        <v>0</v>
      </c>
      <c r="AA1803">
        <f t="shared" si="61"/>
        <v>-416792.25</v>
      </c>
    </row>
    <row r="1804" spans="1:27" x14ac:dyDescent="0.35">
      <c r="A1804" t="s">
        <v>427</v>
      </c>
      <c r="C1804">
        <v>512100</v>
      </c>
      <c r="D1804" t="s">
        <v>428</v>
      </c>
      <c r="E1804" t="s">
        <v>7</v>
      </c>
      <c r="F1804" t="s">
        <v>21</v>
      </c>
      <c r="G1804">
        <v>2027</v>
      </c>
      <c r="H1804" t="s">
        <v>365</v>
      </c>
      <c r="I1804" t="s">
        <v>387</v>
      </c>
      <c r="J1804" t="s">
        <v>388</v>
      </c>
      <c r="K1804" t="s">
        <v>378</v>
      </c>
      <c r="L1804" t="s">
        <v>25</v>
      </c>
      <c r="M1804">
        <v>-50057</v>
      </c>
      <c r="N1804">
        <v>-28529</v>
      </c>
      <c r="O1804">
        <v>-28503</v>
      </c>
      <c r="P1804">
        <v>-46697</v>
      </c>
      <c r="Q1804">
        <v>-46038</v>
      </c>
      <c r="R1804">
        <v>-43454</v>
      </c>
      <c r="S1804">
        <v>-47581</v>
      </c>
      <c r="T1804">
        <v>-48803</v>
      </c>
      <c r="U1804">
        <v>5836</v>
      </c>
      <c r="V1804">
        <v>-129165</v>
      </c>
      <c r="W1804">
        <v>-39005</v>
      </c>
      <c r="X1804">
        <v>-42646</v>
      </c>
      <c r="Y1804">
        <v>-544641</v>
      </c>
      <c r="Z1804">
        <f t="shared" si="60"/>
        <v>-408480.75</v>
      </c>
      <c r="AA1804">
        <f t="shared" si="61"/>
        <v>0</v>
      </c>
    </row>
    <row r="1805" spans="1:27" x14ac:dyDescent="0.35">
      <c r="A1805" t="s">
        <v>427</v>
      </c>
      <c r="C1805">
        <v>512100</v>
      </c>
      <c r="D1805" t="s">
        <v>428</v>
      </c>
      <c r="E1805" t="s">
        <v>7</v>
      </c>
      <c r="F1805" t="s">
        <v>21</v>
      </c>
      <c r="G1805">
        <v>2029</v>
      </c>
      <c r="H1805" t="s">
        <v>22</v>
      </c>
      <c r="I1805" t="s">
        <v>387</v>
      </c>
      <c r="J1805" t="s">
        <v>388</v>
      </c>
      <c r="K1805" t="s">
        <v>378</v>
      </c>
      <c r="L1805" t="s">
        <v>25</v>
      </c>
      <c r="M1805">
        <v>-49751</v>
      </c>
      <c r="N1805">
        <v>-43906</v>
      </c>
      <c r="O1805">
        <v>-44219</v>
      </c>
      <c r="P1805">
        <v>-39660</v>
      </c>
      <c r="Q1805">
        <v>-161756</v>
      </c>
      <c r="R1805">
        <v>-134191</v>
      </c>
      <c r="S1805">
        <v>-93915</v>
      </c>
      <c r="T1805">
        <v>-81768</v>
      </c>
      <c r="U1805">
        <v>-62024</v>
      </c>
      <c r="V1805">
        <v>-1145945</v>
      </c>
      <c r="W1805">
        <v>-61933</v>
      </c>
      <c r="X1805">
        <v>-75301</v>
      </c>
      <c r="Y1805">
        <v>-1994369</v>
      </c>
      <c r="Z1805">
        <f t="shared" si="60"/>
        <v>-1495776.75</v>
      </c>
      <c r="AA1805">
        <f t="shared" si="61"/>
        <v>0</v>
      </c>
    </row>
    <row r="1806" spans="1:27" x14ac:dyDescent="0.35">
      <c r="A1806" t="s">
        <v>427</v>
      </c>
      <c r="C1806">
        <v>506900</v>
      </c>
      <c r="D1806" t="s">
        <v>439</v>
      </c>
      <c r="E1806" t="s">
        <v>7</v>
      </c>
      <c r="F1806" t="s">
        <v>105</v>
      </c>
      <c r="G1806">
        <v>2028</v>
      </c>
      <c r="H1806" t="s">
        <v>365</v>
      </c>
      <c r="I1806" t="s">
        <v>377</v>
      </c>
      <c r="J1806" t="s">
        <v>377</v>
      </c>
      <c r="K1806" t="s">
        <v>378</v>
      </c>
      <c r="L1806" t="s">
        <v>25</v>
      </c>
      <c r="M1806">
        <v>-49520</v>
      </c>
      <c r="N1806">
        <v>-44417</v>
      </c>
      <c r="O1806">
        <v>-44013</v>
      </c>
      <c r="P1806">
        <v>-45756</v>
      </c>
      <c r="Q1806">
        <v>-44913</v>
      </c>
      <c r="R1806">
        <v>-42196</v>
      </c>
      <c r="S1806">
        <v>-46214</v>
      </c>
      <c r="T1806">
        <v>-48074</v>
      </c>
      <c r="U1806">
        <v>-46121</v>
      </c>
      <c r="V1806">
        <v>-50109</v>
      </c>
      <c r="W1806">
        <v>-37390</v>
      </c>
      <c r="X1806">
        <v>-40291</v>
      </c>
      <c r="Y1806">
        <v>-539016</v>
      </c>
      <c r="Z1806">
        <f t="shared" si="60"/>
        <v>0</v>
      </c>
      <c r="AA1806">
        <f t="shared" si="61"/>
        <v>-404262</v>
      </c>
    </row>
    <row r="1807" spans="1:27" x14ac:dyDescent="0.35">
      <c r="A1807" t="s">
        <v>427</v>
      </c>
      <c r="C1807">
        <v>513100</v>
      </c>
      <c r="D1807" t="s">
        <v>438</v>
      </c>
      <c r="E1807" t="s">
        <v>7</v>
      </c>
      <c r="F1807" t="s">
        <v>105</v>
      </c>
      <c r="G1807">
        <v>2027</v>
      </c>
      <c r="H1807" t="s">
        <v>365</v>
      </c>
      <c r="I1807" t="s">
        <v>377</v>
      </c>
      <c r="J1807" t="s">
        <v>377</v>
      </c>
      <c r="K1807" t="s">
        <v>378</v>
      </c>
      <c r="L1807" t="s">
        <v>25</v>
      </c>
      <c r="M1807">
        <v>-48984</v>
      </c>
      <c r="N1807">
        <v>-43904</v>
      </c>
      <c r="O1807">
        <v>-43828</v>
      </c>
      <c r="P1807">
        <v>-45662</v>
      </c>
      <c r="Q1807">
        <v>-44999</v>
      </c>
      <c r="R1807">
        <v>-42459</v>
      </c>
      <c r="S1807">
        <v>-46484</v>
      </c>
      <c r="T1807">
        <v>-47763</v>
      </c>
      <c r="U1807">
        <v>-46057</v>
      </c>
      <c r="V1807">
        <v>-49804</v>
      </c>
      <c r="W1807">
        <v>-38066</v>
      </c>
      <c r="X1807">
        <v>-41542</v>
      </c>
      <c r="Y1807">
        <v>-539550</v>
      </c>
      <c r="Z1807">
        <f t="shared" si="60"/>
        <v>0</v>
      </c>
      <c r="AA1807">
        <f t="shared" si="61"/>
        <v>-404662.5</v>
      </c>
    </row>
    <row r="1808" spans="1:27" x14ac:dyDescent="0.35">
      <c r="A1808" t="s">
        <v>427</v>
      </c>
      <c r="C1808">
        <v>512100</v>
      </c>
      <c r="D1808" t="s">
        <v>428</v>
      </c>
      <c r="E1808" t="s">
        <v>7</v>
      </c>
      <c r="F1808" t="s">
        <v>21</v>
      </c>
      <c r="G1808">
        <v>2026</v>
      </c>
      <c r="H1808" t="s">
        <v>365</v>
      </c>
      <c r="I1808" t="s">
        <v>387</v>
      </c>
      <c r="J1808" t="s">
        <v>388</v>
      </c>
      <c r="K1808" t="s">
        <v>378</v>
      </c>
      <c r="L1808" t="s">
        <v>25</v>
      </c>
      <c r="M1808">
        <v>-48599</v>
      </c>
      <c r="N1808">
        <v>-27698</v>
      </c>
      <c r="O1808">
        <v>-27673</v>
      </c>
      <c r="P1808">
        <v>-45337</v>
      </c>
      <c r="Q1808">
        <v>-44697</v>
      </c>
      <c r="R1808">
        <v>-42189</v>
      </c>
      <c r="S1808">
        <v>-46195</v>
      </c>
      <c r="T1808">
        <v>-47381</v>
      </c>
      <c r="U1808">
        <v>5666</v>
      </c>
      <c r="V1808">
        <v>1978</v>
      </c>
      <c r="W1808">
        <v>-37869</v>
      </c>
      <c r="X1808">
        <v>-41404</v>
      </c>
      <c r="Y1808">
        <v>-401397</v>
      </c>
      <c r="Z1808">
        <f t="shared" si="60"/>
        <v>-301047.75</v>
      </c>
      <c r="AA1808">
        <f t="shared" si="61"/>
        <v>0</v>
      </c>
    </row>
    <row r="1809" spans="1:27" x14ac:dyDescent="0.35">
      <c r="A1809" t="s">
        <v>427</v>
      </c>
      <c r="C1809">
        <v>502100</v>
      </c>
      <c r="D1809" t="s">
        <v>429</v>
      </c>
      <c r="E1809" t="s">
        <v>7</v>
      </c>
      <c r="F1809" t="s">
        <v>105</v>
      </c>
      <c r="G1809">
        <v>2030</v>
      </c>
      <c r="H1809" t="s">
        <v>365</v>
      </c>
      <c r="I1809" t="s">
        <v>385</v>
      </c>
      <c r="J1809" t="s">
        <v>386</v>
      </c>
      <c r="K1809" t="s">
        <v>378</v>
      </c>
      <c r="L1809" t="s">
        <v>25</v>
      </c>
      <c r="M1809">
        <v>-48491</v>
      </c>
      <c r="N1809">
        <v>-43347</v>
      </c>
      <c r="O1809">
        <v>-43451</v>
      </c>
      <c r="P1809">
        <v>-45315</v>
      </c>
      <c r="Q1809">
        <v>-44722</v>
      </c>
      <c r="R1809">
        <v>-42243</v>
      </c>
      <c r="S1809">
        <v>-46273</v>
      </c>
      <c r="T1809">
        <v>-47245</v>
      </c>
      <c r="U1809">
        <v>-45682</v>
      </c>
      <c r="V1809">
        <v>-49287</v>
      </c>
      <c r="W1809">
        <v>-38044</v>
      </c>
      <c r="X1809">
        <v>-41790</v>
      </c>
      <c r="Y1809">
        <v>-535890</v>
      </c>
      <c r="Z1809">
        <f t="shared" si="60"/>
        <v>0</v>
      </c>
      <c r="AA1809">
        <f t="shared" si="61"/>
        <v>-401917.5</v>
      </c>
    </row>
    <row r="1810" spans="1:27" x14ac:dyDescent="0.35">
      <c r="A1810" t="s">
        <v>427</v>
      </c>
      <c r="C1810">
        <v>510900</v>
      </c>
      <c r="D1810" t="s">
        <v>436</v>
      </c>
      <c r="E1810" t="s">
        <v>7</v>
      </c>
      <c r="F1810" t="s">
        <v>105</v>
      </c>
      <c r="G1810">
        <v>2022</v>
      </c>
      <c r="H1810" t="s">
        <v>365</v>
      </c>
      <c r="I1810" t="s">
        <v>377</v>
      </c>
      <c r="J1810" t="s">
        <v>377</v>
      </c>
      <c r="K1810" t="s">
        <v>378</v>
      </c>
      <c r="L1810" t="s">
        <v>25</v>
      </c>
      <c r="M1810">
        <v>-48446</v>
      </c>
      <c r="N1810">
        <v>-48541</v>
      </c>
      <c r="O1810">
        <v>-53063</v>
      </c>
      <c r="P1810">
        <v>-47658</v>
      </c>
      <c r="Q1810">
        <v>-49011</v>
      </c>
      <c r="R1810">
        <v>-49023</v>
      </c>
      <c r="S1810">
        <v>-45957</v>
      </c>
      <c r="T1810">
        <v>-54995</v>
      </c>
      <c r="U1810">
        <v>-50881</v>
      </c>
      <c r="V1810">
        <v>-49760</v>
      </c>
      <c r="W1810">
        <v>-47328</v>
      </c>
      <c r="X1810">
        <v>-43085</v>
      </c>
      <c r="Y1810">
        <v>-587747</v>
      </c>
      <c r="Z1810">
        <f t="shared" si="60"/>
        <v>0</v>
      </c>
      <c r="AA1810">
        <f t="shared" si="61"/>
        <v>-440810.25</v>
      </c>
    </row>
    <row r="1811" spans="1:27" x14ac:dyDescent="0.35">
      <c r="A1811" t="s">
        <v>427</v>
      </c>
      <c r="C1811">
        <v>512100</v>
      </c>
      <c r="D1811" t="s">
        <v>428</v>
      </c>
      <c r="E1811" t="s">
        <v>7</v>
      </c>
      <c r="F1811" t="s">
        <v>21</v>
      </c>
      <c r="G1811">
        <v>2028</v>
      </c>
      <c r="H1811" t="s">
        <v>22</v>
      </c>
      <c r="I1811" t="s">
        <v>387</v>
      </c>
      <c r="J1811" t="s">
        <v>388</v>
      </c>
      <c r="K1811" t="s">
        <v>378</v>
      </c>
      <c r="L1811" t="s">
        <v>25</v>
      </c>
      <c r="M1811">
        <v>-48391</v>
      </c>
      <c r="N1811">
        <v>-42721</v>
      </c>
      <c r="O1811">
        <v>-43043</v>
      </c>
      <c r="P1811">
        <v>-38580</v>
      </c>
      <c r="Q1811">
        <v>-157819</v>
      </c>
      <c r="R1811">
        <v>-131429</v>
      </c>
      <c r="S1811">
        <v>-91327</v>
      </c>
      <c r="T1811">
        <v>-79782</v>
      </c>
      <c r="U1811">
        <v>-60447</v>
      </c>
      <c r="V1811">
        <v>-250993</v>
      </c>
      <c r="W1811">
        <v>-60220</v>
      </c>
      <c r="X1811">
        <v>-73411</v>
      </c>
      <c r="Y1811">
        <v>-1078162</v>
      </c>
      <c r="Z1811">
        <f t="shared" si="60"/>
        <v>-808621.5</v>
      </c>
      <c r="AA1811">
        <f t="shared" si="61"/>
        <v>0</v>
      </c>
    </row>
    <row r="1812" spans="1:27" x14ac:dyDescent="0.35">
      <c r="A1812" t="s">
        <v>427</v>
      </c>
      <c r="C1812">
        <v>506900</v>
      </c>
      <c r="D1812" t="s">
        <v>439</v>
      </c>
      <c r="E1812" t="s">
        <v>7</v>
      </c>
      <c r="F1812" t="s">
        <v>105</v>
      </c>
      <c r="G1812">
        <v>2027</v>
      </c>
      <c r="H1812" t="s">
        <v>365</v>
      </c>
      <c r="I1812" t="s">
        <v>377</v>
      </c>
      <c r="J1812" t="s">
        <v>377</v>
      </c>
      <c r="K1812" t="s">
        <v>378</v>
      </c>
      <c r="L1812" t="s">
        <v>25</v>
      </c>
      <c r="M1812">
        <v>-48079</v>
      </c>
      <c r="N1812">
        <v>-43125</v>
      </c>
      <c r="O1812">
        <v>-42732</v>
      </c>
      <c r="P1812">
        <v>-44424</v>
      </c>
      <c r="Q1812">
        <v>-43606</v>
      </c>
      <c r="R1812">
        <v>-40968</v>
      </c>
      <c r="S1812">
        <v>-44869</v>
      </c>
      <c r="T1812">
        <v>-46675</v>
      </c>
      <c r="U1812">
        <v>-44778</v>
      </c>
      <c r="V1812">
        <v>-48651</v>
      </c>
      <c r="W1812">
        <v>-36302</v>
      </c>
      <c r="X1812">
        <v>-39119</v>
      </c>
      <c r="Y1812">
        <v>-523329</v>
      </c>
      <c r="Z1812">
        <f t="shared" si="60"/>
        <v>0</v>
      </c>
      <c r="AA1812">
        <f t="shared" si="61"/>
        <v>-392496.75</v>
      </c>
    </row>
    <row r="1813" spans="1:27" x14ac:dyDescent="0.35">
      <c r="A1813" t="s">
        <v>427</v>
      </c>
      <c r="C1813">
        <v>513100</v>
      </c>
      <c r="D1813" t="s">
        <v>438</v>
      </c>
      <c r="E1813" t="s">
        <v>7</v>
      </c>
      <c r="F1813" t="s">
        <v>105</v>
      </c>
      <c r="G1813">
        <v>2026</v>
      </c>
      <c r="H1813" t="s">
        <v>365</v>
      </c>
      <c r="I1813" t="s">
        <v>377</v>
      </c>
      <c r="J1813" t="s">
        <v>377</v>
      </c>
      <c r="K1813" t="s">
        <v>378</v>
      </c>
      <c r="L1813" t="s">
        <v>25</v>
      </c>
      <c r="M1813">
        <v>-47557</v>
      </c>
      <c r="N1813">
        <v>-42625</v>
      </c>
      <c r="O1813">
        <v>-42552</v>
      </c>
      <c r="P1813">
        <v>-44332</v>
      </c>
      <c r="Q1813">
        <v>-43688</v>
      </c>
      <c r="R1813">
        <v>-41222</v>
      </c>
      <c r="S1813">
        <v>-45130</v>
      </c>
      <c r="T1813">
        <v>-46372</v>
      </c>
      <c r="U1813">
        <v>-44715</v>
      </c>
      <c r="V1813">
        <v>-48353</v>
      </c>
      <c r="W1813">
        <v>-36957</v>
      </c>
      <c r="X1813">
        <v>-40332</v>
      </c>
      <c r="Y1813">
        <v>-523835</v>
      </c>
      <c r="Z1813">
        <f t="shared" si="60"/>
        <v>0</v>
      </c>
      <c r="AA1813">
        <f t="shared" si="61"/>
        <v>-392876.25</v>
      </c>
    </row>
    <row r="1814" spans="1:27" x14ac:dyDescent="0.35">
      <c r="A1814" t="s">
        <v>427</v>
      </c>
      <c r="C1814">
        <v>510900</v>
      </c>
      <c r="D1814" t="s">
        <v>436</v>
      </c>
      <c r="E1814" t="s">
        <v>7</v>
      </c>
      <c r="F1814" t="s">
        <v>105</v>
      </c>
      <c r="G1814">
        <v>2021</v>
      </c>
      <c r="H1814" t="s">
        <v>365</v>
      </c>
      <c r="I1814" t="s">
        <v>377</v>
      </c>
      <c r="J1814" t="s">
        <v>377</v>
      </c>
      <c r="K1814" t="s">
        <v>378</v>
      </c>
      <c r="L1814" t="s">
        <v>25</v>
      </c>
      <c r="M1814">
        <v>-47347</v>
      </c>
      <c r="N1814">
        <v>-47489</v>
      </c>
      <c r="O1814">
        <v>-51880</v>
      </c>
      <c r="P1814">
        <v>-48672</v>
      </c>
      <c r="Q1814">
        <v>-46066</v>
      </c>
      <c r="R1814">
        <v>-48101</v>
      </c>
      <c r="S1814">
        <v>-47166</v>
      </c>
      <c r="T1814">
        <v>-51196</v>
      </c>
      <c r="U1814">
        <v>-49164</v>
      </c>
      <c r="V1814">
        <v>-48782</v>
      </c>
      <c r="W1814">
        <v>-45749</v>
      </c>
      <c r="X1814">
        <v>-44558</v>
      </c>
      <c r="Y1814">
        <v>-576170</v>
      </c>
      <c r="Z1814">
        <f t="shared" si="60"/>
        <v>0</v>
      </c>
      <c r="AA1814">
        <f t="shared" si="61"/>
        <v>-432127.5</v>
      </c>
    </row>
    <row r="1815" spans="1:27" x14ac:dyDescent="0.35">
      <c r="A1815" t="s">
        <v>427</v>
      </c>
      <c r="C1815">
        <v>501990</v>
      </c>
      <c r="D1815" t="s">
        <v>442</v>
      </c>
      <c r="E1815" t="s">
        <v>7</v>
      </c>
      <c r="F1815" t="s">
        <v>366</v>
      </c>
      <c r="G1815">
        <v>2023</v>
      </c>
      <c r="H1815" t="s">
        <v>365</v>
      </c>
      <c r="I1815" t="s">
        <v>373</v>
      </c>
      <c r="J1815" t="s">
        <v>374</v>
      </c>
      <c r="K1815" t="s">
        <v>375</v>
      </c>
      <c r="L1815" t="s">
        <v>25</v>
      </c>
      <c r="M1815">
        <v>-47287</v>
      </c>
      <c r="N1815">
        <v>-44777</v>
      </c>
      <c r="O1815">
        <v>-48861</v>
      </c>
      <c r="P1815">
        <v>-40928</v>
      </c>
      <c r="Q1815">
        <v>-47078</v>
      </c>
      <c r="R1815">
        <v>-45000</v>
      </c>
      <c r="S1815">
        <v>-41201</v>
      </c>
      <c r="T1815">
        <v>-50232</v>
      </c>
      <c r="U1815">
        <v>-43277</v>
      </c>
      <c r="V1815">
        <v>-47714</v>
      </c>
      <c r="W1815">
        <v>-43016</v>
      </c>
      <c r="X1815">
        <v>-35179</v>
      </c>
      <c r="Y1815">
        <v>-534549</v>
      </c>
      <c r="Z1815">
        <f t="shared" si="60"/>
        <v>-161638.160893641</v>
      </c>
      <c r="AA1815">
        <f t="shared" si="61"/>
        <v>-239273.589106359</v>
      </c>
    </row>
    <row r="1816" spans="1:27" x14ac:dyDescent="0.35">
      <c r="A1816" t="s">
        <v>427</v>
      </c>
      <c r="C1816">
        <v>512100</v>
      </c>
      <c r="D1816" t="s">
        <v>428</v>
      </c>
      <c r="E1816" t="s">
        <v>7</v>
      </c>
      <c r="F1816" t="s">
        <v>105</v>
      </c>
      <c r="G1816">
        <v>2022</v>
      </c>
      <c r="H1816" t="s">
        <v>365</v>
      </c>
      <c r="I1816" t="s">
        <v>385</v>
      </c>
      <c r="J1816" t="s">
        <v>386</v>
      </c>
      <c r="K1816" t="s">
        <v>378</v>
      </c>
      <c r="L1816" t="s">
        <v>25</v>
      </c>
      <c r="M1816">
        <v>-47184</v>
      </c>
      <c r="N1816">
        <v>-47049</v>
      </c>
      <c r="O1816">
        <v>-51625</v>
      </c>
      <c r="P1816">
        <v>-83535</v>
      </c>
      <c r="Q1816">
        <v>-47854</v>
      </c>
      <c r="R1816">
        <v>-47856</v>
      </c>
      <c r="S1816">
        <v>-45013</v>
      </c>
      <c r="T1816">
        <v>-53286</v>
      </c>
      <c r="U1816">
        <v>-49527</v>
      </c>
      <c r="V1816">
        <v>-48305</v>
      </c>
      <c r="W1816">
        <v>-46459</v>
      </c>
      <c r="X1816">
        <v>-42793</v>
      </c>
      <c r="Y1816">
        <v>-610487</v>
      </c>
      <c r="Z1816">
        <f t="shared" si="60"/>
        <v>0</v>
      </c>
      <c r="AA1816">
        <f t="shared" si="61"/>
        <v>-457865.25</v>
      </c>
    </row>
    <row r="1817" spans="1:27" x14ac:dyDescent="0.35">
      <c r="A1817" t="s">
        <v>427</v>
      </c>
      <c r="C1817">
        <v>512100</v>
      </c>
      <c r="D1817" t="s">
        <v>428</v>
      </c>
      <c r="E1817" t="s">
        <v>7</v>
      </c>
      <c r="F1817" t="s">
        <v>21</v>
      </c>
      <c r="G1817">
        <v>2025</v>
      </c>
      <c r="H1817" t="s">
        <v>365</v>
      </c>
      <c r="I1817" t="s">
        <v>387</v>
      </c>
      <c r="J1817" t="s">
        <v>388</v>
      </c>
      <c r="K1817" t="s">
        <v>378</v>
      </c>
      <c r="L1817" t="s">
        <v>25</v>
      </c>
      <c r="M1817">
        <v>-47183</v>
      </c>
      <c r="N1817">
        <v>-26891</v>
      </c>
      <c r="O1817">
        <v>-26867</v>
      </c>
      <c r="P1817">
        <v>-44016</v>
      </c>
      <c r="Q1817">
        <v>-43395</v>
      </c>
      <c r="R1817">
        <v>-40960</v>
      </c>
      <c r="S1817">
        <v>-44850</v>
      </c>
      <c r="T1817">
        <v>-46001</v>
      </c>
      <c r="U1817">
        <v>-118274</v>
      </c>
      <c r="V1817">
        <v>-121855</v>
      </c>
      <c r="W1817">
        <v>-36766</v>
      </c>
      <c r="X1817">
        <v>-40198</v>
      </c>
      <c r="Y1817">
        <v>-637257</v>
      </c>
      <c r="Z1817">
        <f t="shared" si="60"/>
        <v>-477942.75</v>
      </c>
      <c r="AA1817">
        <f t="shared" si="61"/>
        <v>0</v>
      </c>
    </row>
    <row r="1818" spans="1:27" x14ac:dyDescent="0.35">
      <c r="A1818" t="s">
        <v>427</v>
      </c>
      <c r="C1818">
        <v>502100</v>
      </c>
      <c r="D1818" t="s">
        <v>429</v>
      </c>
      <c r="E1818" t="s">
        <v>7</v>
      </c>
      <c r="F1818" t="s">
        <v>105</v>
      </c>
      <c r="G1818">
        <v>2029</v>
      </c>
      <c r="H1818" t="s">
        <v>365</v>
      </c>
      <c r="I1818" t="s">
        <v>385</v>
      </c>
      <c r="J1818" t="s">
        <v>386</v>
      </c>
      <c r="K1818" t="s">
        <v>378</v>
      </c>
      <c r="L1818" t="s">
        <v>25</v>
      </c>
      <c r="M1818">
        <v>-47077</v>
      </c>
      <c r="N1818">
        <v>-42083</v>
      </c>
      <c r="O1818">
        <v>-42184</v>
      </c>
      <c r="P1818">
        <v>-43993</v>
      </c>
      <c r="Q1818">
        <v>-43418</v>
      </c>
      <c r="R1818">
        <v>-41011</v>
      </c>
      <c r="S1818">
        <v>-44923</v>
      </c>
      <c r="T1818">
        <v>-45868</v>
      </c>
      <c r="U1818">
        <v>-44350</v>
      </c>
      <c r="V1818">
        <v>-47850</v>
      </c>
      <c r="W1818">
        <v>-36935</v>
      </c>
      <c r="X1818">
        <v>-40572</v>
      </c>
      <c r="Y1818">
        <v>-520265</v>
      </c>
      <c r="Z1818">
        <f t="shared" si="60"/>
        <v>0</v>
      </c>
      <c r="AA1818">
        <f t="shared" si="61"/>
        <v>-390198.75</v>
      </c>
    </row>
    <row r="1819" spans="1:27" x14ac:dyDescent="0.35">
      <c r="A1819" t="s">
        <v>427</v>
      </c>
      <c r="C1819">
        <v>512100</v>
      </c>
      <c r="D1819" t="s">
        <v>428</v>
      </c>
      <c r="E1819" t="s">
        <v>7</v>
      </c>
      <c r="F1819" t="s">
        <v>21</v>
      </c>
      <c r="G1819">
        <v>2027</v>
      </c>
      <c r="H1819" t="s">
        <v>22</v>
      </c>
      <c r="I1819" t="s">
        <v>387</v>
      </c>
      <c r="J1819" t="s">
        <v>388</v>
      </c>
      <c r="K1819" t="s">
        <v>378</v>
      </c>
      <c r="L1819" t="s">
        <v>25</v>
      </c>
      <c r="M1819">
        <v>-47071</v>
      </c>
      <c r="N1819">
        <v>-41569</v>
      </c>
      <c r="O1819">
        <v>-41900</v>
      </c>
      <c r="P1819">
        <v>-37531</v>
      </c>
      <c r="Q1819">
        <v>-153984</v>
      </c>
      <c r="R1819">
        <v>-128723</v>
      </c>
      <c r="S1819">
        <v>-88815</v>
      </c>
      <c r="T1819">
        <v>-77848</v>
      </c>
      <c r="U1819">
        <v>-58912</v>
      </c>
      <c r="V1819">
        <v>-883495</v>
      </c>
      <c r="W1819">
        <v>-58557</v>
      </c>
      <c r="X1819">
        <v>-71570</v>
      </c>
      <c r="Y1819">
        <v>-1689975</v>
      </c>
      <c r="Z1819">
        <f t="shared" si="60"/>
        <v>-1267481.25</v>
      </c>
      <c r="AA1819">
        <f t="shared" si="61"/>
        <v>0</v>
      </c>
    </row>
    <row r="1820" spans="1:27" x14ac:dyDescent="0.35">
      <c r="A1820" t="s">
        <v>427</v>
      </c>
      <c r="C1820">
        <v>506900</v>
      </c>
      <c r="D1820" t="s">
        <v>439</v>
      </c>
      <c r="E1820" t="s">
        <v>7</v>
      </c>
      <c r="F1820" t="s">
        <v>105</v>
      </c>
      <c r="G1820">
        <v>2026</v>
      </c>
      <c r="H1820" t="s">
        <v>365</v>
      </c>
      <c r="I1820" t="s">
        <v>377</v>
      </c>
      <c r="J1820" t="s">
        <v>377</v>
      </c>
      <c r="K1820" t="s">
        <v>378</v>
      </c>
      <c r="L1820" t="s">
        <v>25</v>
      </c>
      <c r="M1820">
        <v>-46679</v>
      </c>
      <c r="N1820">
        <v>-41869</v>
      </c>
      <c r="O1820">
        <v>-41488</v>
      </c>
      <c r="P1820">
        <v>-43130</v>
      </c>
      <c r="Q1820">
        <v>-42336</v>
      </c>
      <c r="R1820">
        <v>-39775</v>
      </c>
      <c r="S1820">
        <v>-43562</v>
      </c>
      <c r="T1820">
        <v>-45316</v>
      </c>
      <c r="U1820">
        <v>-43474</v>
      </c>
      <c r="V1820">
        <v>-47234</v>
      </c>
      <c r="W1820">
        <v>-35244</v>
      </c>
      <c r="X1820">
        <v>-37979</v>
      </c>
      <c r="Y1820">
        <v>-508087</v>
      </c>
      <c r="Z1820">
        <f t="shared" ref="Z1820:Z1880" si="62">$Y1820*IF($E1820="Fixed",0.75,1)*IF(LEFT($F1820,4)="0311",1,IF(LEFT($F1820,4)="0301",0.403176412,0))</f>
        <v>0</v>
      </c>
      <c r="AA1820">
        <f t="shared" ref="AA1820:AA1880" si="63">$Y1820*IF($E1820="Fixed",0.75,1)*IF(LEFT($F1820,4)="0311",0,IF(LEFT($F1820,4)="0301",1-0.403176412,1))</f>
        <v>-381065.25</v>
      </c>
    </row>
    <row r="1821" spans="1:27" x14ac:dyDescent="0.35">
      <c r="A1821" t="s">
        <v>427</v>
      </c>
      <c r="C1821">
        <v>510100</v>
      </c>
      <c r="D1821" t="s">
        <v>430</v>
      </c>
      <c r="E1821" t="s">
        <v>7</v>
      </c>
      <c r="F1821" t="s">
        <v>105</v>
      </c>
      <c r="G1821">
        <v>2030</v>
      </c>
      <c r="H1821" t="s">
        <v>365</v>
      </c>
      <c r="I1821" t="s">
        <v>385</v>
      </c>
      <c r="J1821" t="s">
        <v>386</v>
      </c>
      <c r="K1821" t="s">
        <v>378</v>
      </c>
      <c r="L1821" t="s">
        <v>25</v>
      </c>
      <c r="M1821">
        <v>-46580</v>
      </c>
      <c r="N1821">
        <v>-41810</v>
      </c>
      <c r="O1821">
        <v>-41482</v>
      </c>
      <c r="P1821">
        <v>-43271</v>
      </c>
      <c r="Q1821">
        <v>-42597</v>
      </c>
      <c r="R1821">
        <v>-40083</v>
      </c>
      <c r="S1821">
        <v>-44032</v>
      </c>
      <c r="T1821">
        <v>-45583</v>
      </c>
      <c r="U1821">
        <v>-43668</v>
      </c>
      <c r="V1821">
        <v>-47585</v>
      </c>
      <c r="W1821">
        <v>-35514</v>
      </c>
      <c r="X1821">
        <v>-38837</v>
      </c>
      <c r="Y1821">
        <v>-511041</v>
      </c>
      <c r="Z1821">
        <f t="shared" si="62"/>
        <v>0</v>
      </c>
      <c r="AA1821">
        <f t="shared" si="63"/>
        <v>-383280.75</v>
      </c>
    </row>
    <row r="1822" spans="1:27" x14ac:dyDescent="0.35">
      <c r="A1822" t="s">
        <v>427</v>
      </c>
      <c r="C1822">
        <v>512100</v>
      </c>
      <c r="D1822" t="s">
        <v>428</v>
      </c>
      <c r="E1822" t="s">
        <v>7</v>
      </c>
      <c r="F1822" t="s">
        <v>105</v>
      </c>
      <c r="G1822">
        <v>2021</v>
      </c>
      <c r="H1822" t="s">
        <v>365</v>
      </c>
      <c r="I1822" t="s">
        <v>385</v>
      </c>
      <c r="J1822" t="s">
        <v>386</v>
      </c>
      <c r="K1822" t="s">
        <v>378</v>
      </c>
      <c r="L1822" t="s">
        <v>25</v>
      </c>
      <c r="M1822">
        <v>-46516</v>
      </c>
      <c r="N1822">
        <v>-46359</v>
      </c>
      <c r="O1822">
        <v>-50907</v>
      </c>
      <c r="P1822">
        <v>-72325</v>
      </c>
      <c r="Q1822">
        <v>-45358</v>
      </c>
      <c r="R1822">
        <v>-47311</v>
      </c>
      <c r="S1822">
        <v>-46491</v>
      </c>
      <c r="T1822">
        <v>-50009</v>
      </c>
      <c r="U1822">
        <v>-21620</v>
      </c>
      <c r="V1822">
        <v>-21072</v>
      </c>
      <c r="W1822">
        <v>-45293</v>
      </c>
      <c r="X1822">
        <v>-44473</v>
      </c>
      <c r="Y1822">
        <v>-537734</v>
      </c>
      <c r="Z1822">
        <f t="shared" si="62"/>
        <v>0</v>
      </c>
      <c r="AA1822">
        <f t="shared" si="63"/>
        <v>-403300.5</v>
      </c>
    </row>
    <row r="1823" spans="1:27" x14ac:dyDescent="0.35">
      <c r="A1823" t="s">
        <v>427</v>
      </c>
      <c r="C1823">
        <v>513100</v>
      </c>
      <c r="D1823" t="s">
        <v>438</v>
      </c>
      <c r="E1823" t="s">
        <v>7</v>
      </c>
      <c r="F1823" t="s">
        <v>105</v>
      </c>
      <c r="G1823">
        <v>2025</v>
      </c>
      <c r="H1823" t="s">
        <v>365</v>
      </c>
      <c r="I1823" t="s">
        <v>377</v>
      </c>
      <c r="J1823" t="s">
        <v>377</v>
      </c>
      <c r="K1823" t="s">
        <v>378</v>
      </c>
      <c r="L1823" t="s">
        <v>25</v>
      </c>
      <c r="M1823">
        <v>-46172</v>
      </c>
      <c r="N1823">
        <v>-41384</v>
      </c>
      <c r="O1823">
        <v>-41312</v>
      </c>
      <c r="P1823">
        <v>-43041</v>
      </c>
      <c r="Q1823">
        <v>-42416</v>
      </c>
      <c r="R1823">
        <v>-40021</v>
      </c>
      <c r="S1823">
        <v>-43816</v>
      </c>
      <c r="T1823">
        <v>-45021</v>
      </c>
      <c r="U1823">
        <v>-43413</v>
      </c>
      <c r="V1823">
        <v>-46945</v>
      </c>
      <c r="W1823">
        <v>-35881</v>
      </c>
      <c r="X1823">
        <v>-39157</v>
      </c>
      <c r="Y1823">
        <v>-508578</v>
      </c>
      <c r="Z1823">
        <f t="shared" si="62"/>
        <v>0</v>
      </c>
      <c r="AA1823">
        <f t="shared" si="63"/>
        <v>-381433.5</v>
      </c>
    </row>
    <row r="1824" spans="1:27" x14ac:dyDescent="0.35">
      <c r="A1824" t="s">
        <v>427</v>
      </c>
      <c r="C1824">
        <v>512100</v>
      </c>
      <c r="D1824" t="s">
        <v>428</v>
      </c>
      <c r="E1824" t="s">
        <v>7</v>
      </c>
      <c r="F1824" t="s">
        <v>21</v>
      </c>
      <c r="G1824">
        <v>2024</v>
      </c>
      <c r="H1824" t="s">
        <v>365</v>
      </c>
      <c r="I1824" t="s">
        <v>387</v>
      </c>
      <c r="J1824" t="s">
        <v>388</v>
      </c>
      <c r="K1824" t="s">
        <v>378</v>
      </c>
      <c r="L1824" t="s">
        <v>25</v>
      </c>
      <c r="M1824">
        <v>-46035</v>
      </c>
      <c r="N1824">
        <v>-43563</v>
      </c>
      <c r="O1824">
        <v>-41231</v>
      </c>
      <c r="P1824">
        <v>5474</v>
      </c>
      <c r="Q1824">
        <v>-44753</v>
      </c>
      <c r="R1824">
        <v>-37740</v>
      </c>
      <c r="S1824">
        <v>-43889</v>
      </c>
      <c r="T1824">
        <v>-44942</v>
      </c>
      <c r="U1824">
        <v>-41042</v>
      </c>
      <c r="V1824">
        <v>-46880</v>
      </c>
      <c r="W1824">
        <v>-38295</v>
      </c>
      <c r="X1824">
        <v>-37129</v>
      </c>
      <c r="Y1824">
        <v>-460025</v>
      </c>
      <c r="Z1824">
        <f t="shared" si="62"/>
        <v>-345018.75</v>
      </c>
      <c r="AA1824">
        <f t="shared" si="63"/>
        <v>0</v>
      </c>
    </row>
    <row r="1825" spans="1:27" x14ac:dyDescent="0.35">
      <c r="A1825" t="s">
        <v>427</v>
      </c>
      <c r="C1825">
        <v>512100</v>
      </c>
      <c r="D1825" t="s">
        <v>428</v>
      </c>
      <c r="E1825" t="s">
        <v>7</v>
      </c>
      <c r="F1825" t="s">
        <v>21</v>
      </c>
      <c r="G1825">
        <v>2026</v>
      </c>
      <c r="H1825" t="s">
        <v>22</v>
      </c>
      <c r="I1825" t="s">
        <v>387</v>
      </c>
      <c r="J1825" t="s">
        <v>388</v>
      </c>
      <c r="K1825" t="s">
        <v>378</v>
      </c>
      <c r="L1825" t="s">
        <v>25</v>
      </c>
      <c r="M1825">
        <v>-45786</v>
      </c>
      <c r="N1825">
        <v>-40449</v>
      </c>
      <c r="O1825">
        <v>-40787</v>
      </c>
      <c r="P1825">
        <v>-36510</v>
      </c>
      <c r="Q1825">
        <v>-150243</v>
      </c>
      <c r="R1825">
        <v>-126074</v>
      </c>
      <c r="S1825">
        <v>-86372</v>
      </c>
      <c r="T1825">
        <v>-75961</v>
      </c>
      <c r="U1825">
        <v>-57416</v>
      </c>
      <c r="V1825">
        <v>-220092</v>
      </c>
      <c r="W1825">
        <v>-56939</v>
      </c>
      <c r="X1825">
        <v>-69777</v>
      </c>
      <c r="Y1825">
        <v>-1006405</v>
      </c>
      <c r="Z1825">
        <f t="shared" si="62"/>
        <v>-754803.75</v>
      </c>
      <c r="AA1825">
        <f t="shared" si="63"/>
        <v>0</v>
      </c>
    </row>
    <row r="1826" spans="1:27" x14ac:dyDescent="0.35">
      <c r="A1826" t="s">
        <v>427</v>
      </c>
      <c r="C1826">
        <v>502100</v>
      </c>
      <c r="D1826" t="s">
        <v>429</v>
      </c>
      <c r="E1826" t="s">
        <v>7</v>
      </c>
      <c r="F1826" t="s">
        <v>105</v>
      </c>
      <c r="G1826">
        <v>2028</v>
      </c>
      <c r="H1826" t="s">
        <v>365</v>
      </c>
      <c r="I1826" t="s">
        <v>385</v>
      </c>
      <c r="J1826" t="s">
        <v>386</v>
      </c>
      <c r="K1826" t="s">
        <v>378</v>
      </c>
      <c r="L1826" t="s">
        <v>25</v>
      </c>
      <c r="M1826">
        <v>-45705</v>
      </c>
      <c r="N1826">
        <v>-40857</v>
      </c>
      <c r="O1826">
        <v>-40955</v>
      </c>
      <c r="P1826">
        <v>-42711</v>
      </c>
      <c r="Q1826">
        <v>-42153</v>
      </c>
      <c r="R1826">
        <v>-39816</v>
      </c>
      <c r="S1826">
        <v>-43614</v>
      </c>
      <c r="T1826">
        <v>-44531</v>
      </c>
      <c r="U1826">
        <v>-43058</v>
      </c>
      <c r="V1826">
        <v>-46456</v>
      </c>
      <c r="W1826">
        <v>-35858</v>
      </c>
      <c r="X1826">
        <v>-39390</v>
      </c>
      <c r="Y1826">
        <v>-505103</v>
      </c>
      <c r="Z1826">
        <f t="shared" si="62"/>
        <v>0</v>
      </c>
      <c r="AA1826">
        <f t="shared" si="63"/>
        <v>-378827.25</v>
      </c>
    </row>
    <row r="1827" spans="1:27" x14ac:dyDescent="0.35">
      <c r="A1827" t="s">
        <v>427</v>
      </c>
      <c r="C1827">
        <v>506900</v>
      </c>
      <c r="D1827" t="s">
        <v>439</v>
      </c>
      <c r="E1827" t="s">
        <v>7</v>
      </c>
      <c r="F1827" t="s">
        <v>105</v>
      </c>
      <c r="G1827">
        <v>2025</v>
      </c>
      <c r="H1827" t="s">
        <v>365</v>
      </c>
      <c r="I1827" t="s">
        <v>377</v>
      </c>
      <c r="J1827" t="s">
        <v>377</v>
      </c>
      <c r="K1827" t="s">
        <v>378</v>
      </c>
      <c r="L1827" t="s">
        <v>25</v>
      </c>
      <c r="M1827">
        <v>-45319</v>
      </c>
      <c r="N1827">
        <v>-40649</v>
      </c>
      <c r="O1827">
        <v>-40279</v>
      </c>
      <c r="P1827">
        <v>-41874</v>
      </c>
      <c r="Q1827">
        <v>-41103</v>
      </c>
      <c r="R1827">
        <v>-38617</v>
      </c>
      <c r="S1827">
        <v>-42293</v>
      </c>
      <c r="T1827">
        <v>-43996</v>
      </c>
      <c r="U1827">
        <v>-42208</v>
      </c>
      <c r="V1827">
        <v>-45858</v>
      </c>
      <c r="W1827">
        <v>-34218</v>
      </c>
      <c r="X1827">
        <v>-36873</v>
      </c>
      <c r="Y1827">
        <v>-493288</v>
      </c>
      <c r="Z1827">
        <f t="shared" si="62"/>
        <v>0</v>
      </c>
      <c r="AA1827">
        <f t="shared" si="63"/>
        <v>-369966</v>
      </c>
    </row>
    <row r="1828" spans="1:27" x14ac:dyDescent="0.35">
      <c r="A1828" t="s">
        <v>427</v>
      </c>
      <c r="C1828">
        <v>510100</v>
      </c>
      <c r="D1828" t="s">
        <v>430</v>
      </c>
      <c r="E1828" t="s">
        <v>7</v>
      </c>
      <c r="F1828" t="s">
        <v>105</v>
      </c>
      <c r="G1828">
        <v>2029</v>
      </c>
      <c r="H1828" t="s">
        <v>365</v>
      </c>
      <c r="I1828" t="s">
        <v>385</v>
      </c>
      <c r="J1828" t="s">
        <v>386</v>
      </c>
      <c r="K1828" t="s">
        <v>378</v>
      </c>
      <c r="L1828" t="s">
        <v>25</v>
      </c>
      <c r="M1828">
        <v>-45222</v>
      </c>
      <c r="N1828">
        <v>-40591</v>
      </c>
      <c r="O1828">
        <v>-40273</v>
      </c>
      <c r="P1828">
        <v>-42009</v>
      </c>
      <c r="Q1828">
        <v>-41355</v>
      </c>
      <c r="R1828">
        <v>-38914</v>
      </c>
      <c r="S1828">
        <v>-42748</v>
      </c>
      <c r="T1828">
        <v>-44254</v>
      </c>
      <c r="U1828">
        <v>-42395</v>
      </c>
      <c r="V1828">
        <v>-46198</v>
      </c>
      <c r="W1828">
        <v>-34478</v>
      </c>
      <c r="X1828">
        <v>-37704</v>
      </c>
      <c r="Y1828">
        <v>-496142</v>
      </c>
      <c r="Z1828">
        <f t="shared" si="62"/>
        <v>0</v>
      </c>
      <c r="AA1828">
        <f t="shared" si="63"/>
        <v>-372106.5</v>
      </c>
    </row>
    <row r="1829" spans="1:27" x14ac:dyDescent="0.35">
      <c r="A1829" t="s">
        <v>427</v>
      </c>
      <c r="C1829">
        <v>513100</v>
      </c>
      <c r="D1829" t="s">
        <v>438</v>
      </c>
      <c r="E1829" t="s">
        <v>7</v>
      </c>
      <c r="F1829" t="s">
        <v>105</v>
      </c>
      <c r="G1829">
        <v>2024</v>
      </c>
      <c r="H1829" t="s">
        <v>365</v>
      </c>
      <c r="I1829" t="s">
        <v>377</v>
      </c>
      <c r="J1829" t="s">
        <v>377</v>
      </c>
      <c r="K1829" t="s">
        <v>378</v>
      </c>
      <c r="L1829" t="s">
        <v>25</v>
      </c>
      <c r="M1829">
        <v>-45051</v>
      </c>
      <c r="N1829">
        <v>-42665</v>
      </c>
      <c r="O1829">
        <v>-40332</v>
      </c>
      <c r="P1829">
        <v>-42050</v>
      </c>
      <c r="Q1829">
        <v>-43751</v>
      </c>
      <c r="R1829">
        <v>-36868</v>
      </c>
      <c r="S1829">
        <v>-42878</v>
      </c>
      <c r="T1829">
        <v>-43985</v>
      </c>
      <c r="U1829">
        <v>-40131</v>
      </c>
      <c r="V1829">
        <v>-45876</v>
      </c>
      <c r="W1829">
        <v>-37385</v>
      </c>
      <c r="X1829">
        <v>-36152</v>
      </c>
      <c r="Y1829">
        <v>-497123</v>
      </c>
      <c r="Z1829">
        <f t="shared" si="62"/>
        <v>0</v>
      </c>
      <c r="AA1829">
        <f t="shared" si="63"/>
        <v>-372842.25</v>
      </c>
    </row>
    <row r="1830" spans="1:27" x14ac:dyDescent="0.35">
      <c r="A1830" t="s">
        <v>427</v>
      </c>
      <c r="C1830">
        <v>514100</v>
      </c>
      <c r="D1830" t="s">
        <v>441</v>
      </c>
      <c r="E1830" t="s">
        <v>7</v>
      </c>
      <c r="F1830" t="s">
        <v>366</v>
      </c>
      <c r="G1830">
        <v>2030</v>
      </c>
      <c r="H1830" t="s">
        <v>365</v>
      </c>
      <c r="I1830" t="s">
        <v>373</v>
      </c>
      <c r="J1830" t="s">
        <v>374</v>
      </c>
      <c r="K1830" t="s">
        <v>375</v>
      </c>
      <c r="L1830" t="s">
        <v>25</v>
      </c>
      <c r="M1830">
        <v>-44954</v>
      </c>
      <c r="N1830">
        <v>-40437</v>
      </c>
      <c r="O1830">
        <v>-40122</v>
      </c>
      <c r="P1830">
        <v>-41724</v>
      </c>
      <c r="Q1830">
        <v>-41011</v>
      </c>
      <c r="R1830">
        <v>-38625</v>
      </c>
      <c r="S1830">
        <v>-42240</v>
      </c>
      <c r="T1830">
        <v>-43849</v>
      </c>
      <c r="U1830">
        <v>-42130</v>
      </c>
      <c r="V1830">
        <v>-45685</v>
      </c>
      <c r="W1830">
        <v>-34397</v>
      </c>
      <c r="X1830">
        <v>-37073</v>
      </c>
      <c r="Y1830">
        <v>-492247</v>
      </c>
      <c r="Z1830">
        <f t="shared" si="62"/>
        <v>-148846.784458323</v>
      </c>
      <c r="AA1830">
        <f t="shared" si="63"/>
        <v>-220338.465541677</v>
      </c>
    </row>
    <row r="1831" spans="1:27" x14ac:dyDescent="0.35">
      <c r="A1831" t="s">
        <v>427</v>
      </c>
      <c r="C1831">
        <v>512100</v>
      </c>
      <c r="D1831" t="s">
        <v>428</v>
      </c>
      <c r="E1831" t="s">
        <v>7</v>
      </c>
      <c r="F1831" t="s">
        <v>21</v>
      </c>
      <c r="G1831">
        <v>2025</v>
      </c>
      <c r="H1831" t="s">
        <v>22</v>
      </c>
      <c r="I1831" t="s">
        <v>387</v>
      </c>
      <c r="J1831" t="s">
        <v>388</v>
      </c>
      <c r="K1831" t="s">
        <v>378</v>
      </c>
      <c r="L1831" t="s">
        <v>25</v>
      </c>
      <c r="M1831">
        <v>-44537</v>
      </c>
      <c r="N1831">
        <v>-39360</v>
      </c>
      <c r="O1831">
        <v>-39705</v>
      </c>
      <c r="P1831">
        <v>-35518</v>
      </c>
      <c r="Q1831">
        <v>-146597</v>
      </c>
      <c r="R1831">
        <v>-123480</v>
      </c>
      <c r="S1831">
        <v>-83997</v>
      </c>
      <c r="T1831">
        <v>-274121</v>
      </c>
      <c r="U1831">
        <v>-928202</v>
      </c>
      <c r="V1831">
        <v>-1058796</v>
      </c>
      <c r="W1831">
        <v>-155367</v>
      </c>
      <c r="X1831">
        <v>-68030</v>
      </c>
      <c r="Y1831">
        <v>-2997708</v>
      </c>
      <c r="Z1831">
        <f t="shared" si="62"/>
        <v>-2248281</v>
      </c>
      <c r="AA1831">
        <f t="shared" si="63"/>
        <v>0</v>
      </c>
    </row>
    <row r="1832" spans="1:27" x14ac:dyDescent="0.35">
      <c r="A1832" t="s">
        <v>427</v>
      </c>
      <c r="C1832">
        <v>506900</v>
      </c>
      <c r="D1832" t="s">
        <v>439</v>
      </c>
      <c r="E1832" t="s">
        <v>7</v>
      </c>
      <c r="F1832" t="s">
        <v>105</v>
      </c>
      <c r="G1832">
        <v>2024</v>
      </c>
      <c r="H1832" t="s">
        <v>365</v>
      </c>
      <c r="I1832" t="s">
        <v>377</v>
      </c>
      <c r="J1832" t="s">
        <v>377</v>
      </c>
      <c r="K1832" t="s">
        <v>378</v>
      </c>
      <c r="L1832" t="s">
        <v>25</v>
      </c>
      <c r="M1832">
        <v>-44415</v>
      </c>
      <c r="N1832">
        <v>-42175</v>
      </c>
      <c r="O1832">
        <v>-39518</v>
      </c>
      <c r="P1832">
        <v>-41109</v>
      </c>
      <c r="Q1832">
        <v>-42705</v>
      </c>
      <c r="R1832">
        <v>-35661</v>
      </c>
      <c r="S1832">
        <v>-41597</v>
      </c>
      <c r="T1832">
        <v>-43181</v>
      </c>
      <c r="U1832">
        <v>-39115</v>
      </c>
      <c r="V1832">
        <v>-45014</v>
      </c>
      <c r="W1832">
        <v>-35994</v>
      </c>
      <c r="X1832">
        <v>-34102</v>
      </c>
      <c r="Y1832">
        <v>-484586</v>
      </c>
      <c r="Z1832">
        <f t="shared" si="62"/>
        <v>0</v>
      </c>
      <c r="AA1832">
        <f t="shared" si="63"/>
        <v>-363439.5</v>
      </c>
    </row>
    <row r="1833" spans="1:27" x14ac:dyDescent="0.35">
      <c r="A1833" t="s">
        <v>427</v>
      </c>
      <c r="C1833">
        <v>502100</v>
      </c>
      <c r="D1833" t="s">
        <v>429</v>
      </c>
      <c r="E1833" t="s">
        <v>7</v>
      </c>
      <c r="F1833" t="s">
        <v>105</v>
      </c>
      <c r="G1833">
        <v>2027</v>
      </c>
      <c r="H1833" t="s">
        <v>365</v>
      </c>
      <c r="I1833" t="s">
        <v>385</v>
      </c>
      <c r="J1833" t="s">
        <v>386</v>
      </c>
      <c r="K1833" t="s">
        <v>378</v>
      </c>
      <c r="L1833" t="s">
        <v>25</v>
      </c>
      <c r="M1833">
        <v>-44375</v>
      </c>
      <c r="N1833">
        <v>-39668</v>
      </c>
      <c r="O1833">
        <v>-39763</v>
      </c>
      <c r="P1833">
        <v>-41468</v>
      </c>
      <c r="Q1833">
        <v>-40926</v>
      </c>
      <c r="R1833">
        <v>-38658</v>
      </c>
      <c r="S1833">
        <v>-42345</v>
      </c>
      <c r="T1833">
        <v>-43235</v>
      </c>
      <c r="U1833">
        <v>-41805</v>
      </c>
      <c r="V1833">
        <v>-45104</v>
      </c>
      <c r="W1833">
        <v>-34815</v>
      </c>
      <c r="X1833">
        <v>-38243</v>
      </c>
      <c r="Y1833">
        <v>-490404</v>
      </c>
      <c r="Z1833">
        <f t="shared" si="62"/>
        <v>0</v>
      </c>
      <c r="AA1833">
        <f t="shared" si="63"/>
        <v>-367803</v>
      </c>
    </row>
    <row r="1834" spans="1:27" x14ac:dyDescent="0.35">
      <c r="A1834" t="s">
        <v>427</v>
      </c>
      <c r="C1834">
        <v>513100</v>
      </c>
      <c r="D1834" t="s">
        <v>438</v>
      </c>
      <c r="E1834" t="s">
        <v>7</v>
      </c>
      <c r="F1834" t="s">
        <v>366</v>
      </c>
      <c r="G1834">
        <v>2023</v>
      </c>
      <c r="H1834" t="s">
        <v>22</v>
      </c>
      <c r="I1834" t="s">
        <v>373</v>
      </c>
      <c r="J1834" t="s">
        <v>374</v>
      </c>
      <c r="K1834" t="s">
        <v>375</v>
      </c>
      <c r="L1834" t="s">
        <v>25</v>
      </c>
      <c r="M1834">
        <v>-44300</v>
      </c>
      <c r="N1834">
        <v>-44300</v>
      </c>
      <c r="O1834">
        <v>-44300</v>
      </c>
      <c r="P1834">
        <v>-78290</v>
      </c>
      <c r="Q1834">
        <v>-44300</v>
      </c>
      <c r="R1834">
        <v>-45229</v>
      </c>
      <c r="S1834">
        <v>-91101</v>
      </c>
      <c r="T1834">
        <v>-44300</v>
      </c>
      <c r="U1834">
        <v>-44300</v>
      </c>
      <c r="V1834">
        <v>-140227</v>
      </c>
      <c r="W1834">
        <v>-48420</v>
      </c>
      <c r="X1834">
        <v>-44300</v>
      </c>
      <c r="Y1834">
        <v>-713367</v>
      </c>
      <c r="Z1834">
        <f t="shared" si="62"/>
        <v>-215709.56062440301</v>
      </c>
      <c r="AA1834">
        <f t="shared" si="63"/>
        <v>-319315.68937559699</v>
      </c>
    </row>
    <row r="1835" spans="1:27" x14ac:dyDescent="0.35">
      <c r="A1835" t="s">
        <v>427</v>
      </c>
      <c r="C1835">
        <v>512100</v>
      </c>
      <c r="D1835" t="s">
        <v>428</v>
      </c>
      <c r="E1835" t="s">
        <v>7</v>
      </c>
      <c r="F1835" t="s">
        <v>21</v>
      </c>
      <c r="G1835">
        <v>2024</v>
      </c>
      <c r="H1835" t="s">
        <v>22</v>
      </c>
      <c r="I1835" t="s">
        <v>387</v>
      </c>
      <c r="J1835" t="s">
        <v>388</v>
      </c>
      <c r="K1835" t="s">
        <v>378</v>
      </c>
      <c r="L1835" t="s">
        <v>25</v>
      </c>
      <c r="M1835">
        <v>-44217</v>
      </c>
      <c r="N1835">
        <v>-39040</v>
      </c>
      <c r="O1835">
        <v>-39385</v>
      </c>
      <c r="P1835">
        <v>-35198</v>
      </c>
      <c r="Q1835">
        <v>-146277</v>
      </c>
      <c r="R1835">
        <v>-121043</v>
      </c>
      <c r="S1835">
        <v>-75111</v>
      </c>
      <c r="T1835">
        <v>-71282</v>
      </c>
      <c r="U1835">
        <v>-53120</v>
      </c>
      <c r="V1835">
        <v>-209508</v>
      </c>
      <c r="W1835">
        <v>-37411</v>
      </c>
      <c r="X1835">
        <v>-52182</v>
      </c>
      <c r="Y1835">
        <v>-923772</v>
      </c>
      <c r="Z1835">
        <f t="shared" si="62"/>
        <v>-692829</v>
      </c>
      <c r="AA1835">
        <f t="shared" si="63"/>
        <v>0</v>
      </c>
    </row>
    <row r="1836" spans="1:27" x14ac:dyDescent="0.35">
      <c r="A1836" t="s">
        <v>427</v>
      </c>
      <c r="C1836">
        <v>510100</v>
      </c>
      <c r="D1836" t="s">
        <v>430</v>
      </c>
      <c r="E1836" t="s">
        <v>7</v>
      </c>
      <c r="F1836" t="s">
        <v>105</v>
      </c>
      <c r="G1836">
        <v>2028</v>
      </c>
      <c r="H1836" t="s">
        <v>365</v>
      </c>
      <c r="I1836" t="s">
        <v>385</v>
      </c>
      <c r="J1836" t="s">
        <v>386</v>
      </c>
      <c r="K1836" t="s">
        <v>378</v>
      </c>
      <c r="L1836" t="s">
        <v>25</v>
      </c>
      <c r="M1836">
        <v>-43904</v>
      </c>
      <c r="N1836">
        <v>-39409</v>
      </c>
      <c r="O1836">
        <v>-39099</v>
      </c>
      <c r="P1836">
        <v>-40785</v>
      </c>
      <c r="Q1836">
        <v>-40150</v>
      </c>
      <c r="R1836">
        <v>-37780</v>
      </c>
      <c r="S1836">
        <v>-41502</v>
      </c>
      <c r="T1836">
        <v>-42964</v>
      </c>
      <c r="U1836">
        <v>-41159</v>
      </c>
      <c r="V1836">
        <v>-44852</v>
      </c>
      <c r="W1836">
        <v>-33474</v>
      </c>
      <c r="X1836">
        <v>-36606</v>
      </c>
      <c r="Y1836">
        <v>-481683</v>
      </c>
      <c r="Z1836">
        <f t="shared" si="62"/>
        <v>0</v>
      </c>
      <c r="AA1836">
        <f t="shared" si="63"/>
        <v>-361262.25</v>
      </c>
    </row>
    <row r="1837" spans="1:27" x14ac:dyDescent="0.35">
      <c r="A1837" t="s">
        <v>427</v>
      </c>
      <c r="C1837">
        <v>514100</v>
      </c>
      <c r="D1837" t="s">
        <v>441</v>
      </c>
      <c r="E1837" t="s">
        <v>7</v>
      </c>
      <c r="F1837" t="s">
        <v>366</v>
      </c>
      <c r="G1837">
        <v>2029</v>
      </c>
      <c r="H1837" t="s">
        <v>365</v>
      </c>
      <c r="I1837" t="s">
        <v>373</v>
      </c>
      <c r="J1837" t="s">
        <v>374</v>
      </c>
      <c r="K1837" t="s">
        <v>375</v>
      </c>
      <c r="L1837" t="s">
        <v>25</v>
      </c>
      <c r="M1837">
        <v>-43644</v>
      </c>
      <c r="N1837">
        <v>-39258</v>
      </c>
      <c r="O1837">
        <v>-38952</v>
      </c>
      <c r="P1837">
        <v>-40508</v>
      </c>
      <c r="Q1837">
        <v>-39815</v>
      </c>
      <c r="R1837">
        <v>-37499</v>
      </c>
      <c r="S1837">
        <v>-41009</v>
      </c>
      <c r="T1837">
        <v>-42571</v>
      </c>
      <c r="U1837">
        <v>-40901</v>
      </c>
      <c r="V1837">
        <v>-44353</v>
      </c>
      <c r="W1837">
        <v>-33394</v>
      </c>
      <c r="X1837">
        <v>-35992</v>
      </c>
      <c r="Y1837">
        <v>-477896</v>
      </c>
      <c r="Z1837">
        <f t="shared" si="62"/>
        <v>-144507.29594186399</v>
      </c>
      <c r="AA1837">
        <f t="shared" si="63"/>
        <v>-213914.70405813601</v>
      </c>
    </row>
    <row r="1838" spans="1:27" x14ac:dyDescent="0.35">
      <c r="A1838" t="s">
        <v>427</v>
      </c>
      <c r="C1838">
        <v>501990</v>
      </c>
      <c r="D1838" t="s">
        <v>442</v>
      </c>
      <c r="E1838" t="s">
        <v>7</v>
      </c>
      <c r="F1838" t="s">
        <v>366</v>
      </c>
      <c r="G1838">
        <v>2022</v>
      </c>
      <c r="H1838" t="s">
        <v>365</v>
      </c>
      <c r="I1838" t="s">
        <v>373</v>
      </c>
      <c r="J1838" t="s">
        <v>374</v>
      </c>
      <c r="K1838" t="s">
        <v>375</v>
      </c>
      <c r="L1838" t="s">
        <v>25</v>
      </c>
      <c r="M1838">
        <v>-43446</v>
      </c>
      <c r="N1838">
        <v>-43458</v>
      </c>
      <c r="O1838">
        <v>-47521</v>
      </c>
      <c r="P1838">
        <v>-42287</v>
      </c>
      <c r="Q1838">
        <v>-43300</v>
      </c>
      <c r="R1838">
        <v>-43161</v>
      </c>
      <c r="S1838">
        <v>-40117</v>
      </c>
      <c r="T1838">
        <v>-48841</v>
      </c>
      <c r="U1838">
        <v>-45192</v>
      </c>
      <c r="V1838">
        <v>-43920</v>
      </c>
      <c r="W1838">
        <v>-41841</v>
      </c>
      <c r="X1838">
        <v>-36823</v>
      </c>
      <c r="Y1838">
        <v>-519908</v>
      </c>
      <c r="Z1838">
        <f t="shared" si="62"/>
        <v>-157210.981507572</v>
      </c>
      <c r="AA1838">
        <f t="shared" si="63"/>
        <v>-232720.018492428</v>
      </c>
    </row>
    <row r="1839" spans="1:27" x14ac:dyDescent="0.35">
      <c r="A1839" t="s">
        <v>427</v>
      </c>
      <c r="C1839">
        <v>502100</v>
      </c>
      <c r="D1839" t="s">
        <v>429</v>
      </c>
      <c r="E1839" t="s">
        <v>7</v>
      </c>
      <c r="F1839" t="s">
        <v>105</v>
      </c>
      <c r="G1839">
        <v>2026</v>
      </c>
      <c r="H1839" t="s">
        <v>365</v>
      </c>
      <c r="I1839" t="s">
        <v>385</v>
      </c>
      <c r="J1839" t="s">
        <v>386</v>
      </c>
      <c r="K1839" t="s">
        <v>378</v>
      </c>
      <c r="L1839" t="s">
        <v>25</v>
      </c>
      <c r="M1839">
        <v>-43082</v>
      </c>
      <c r="N1839">
        <v>-38513</v>
      </c>
      <c r="O1839">
        <v>-38605</v>
      </c>
      <c r="P1839">
        <v>-40261</v>
      </c>
      <c r="Q1839">
        <v>-39734</v>
      </c>
      <c r="R1839">
        <v>-37532</v>
      </c>
      <c r="S1839">
        <v>-41112</v>
      </c>
      <c r="T1839">
        <v>-41976</v>
      </c>
      <c r="U1839">
        <v>-40587</v>
      </c>
      <c r="V1839">
        <v>-43790</v>
      </c>
      <c r="W1839">
        <v>-33801</v>
      </c>
      <c r="X1839">
        <v>-37129</v>
      </c>
      <c r="Y1839">
        <v>-476120</v>
      </c>
      <c r="Z1839">
        <f t="shared" si="62"/>
        <v>0</v>
      </c>
      <c r="AA1839">
        <f t="shared" si="63"/>
        <v>-357090</v>
      </c>
    </row>
    <row r="1840" spans="1:27" x14ac:dyDescent="0.35">
      <c r="A1840" t="s">
        <v>427</v>
      </c>
      <c r="C1840">
        <v>513100</v>
      </c>
      <c r="D1840" t="s">
        <v>438</v>
      </c>
      <c r="E1840" t="s">
        <v>7</v>
      </c>
      <c r="F1840" t="s">
        <v>366</v>
      </c>
      <c r="G1840">
        <v>2022</v>
      </c>
      <c r="H1840" t="s">
        <v>22</v>
      </c>
      <c r="I1840" t="s">
        <v>373</v>
      </c>
      <c r="J1840" t="s">
        <v>374</v>
      </c>
      <c r="K1840" t="s">
        <v>375</v>
      </c>
      <c r="L1840" t="s">
        <v>25</v>
      </c>
      <c r="M1840">
        <v>-43000</v>
      </c>
      <c r="N1840">
        <v>-43000</v>
      </c>
      <c r="O1840">
        <v>-43000</v>
      </c>
      <c r="P1840">
        <v>-76990</v>
      </c>
      <c r="Q1840">
        <v>-43000</v>
      </c>
      <c r="R1840">
        <v>-43929</v>
      </c>
      <c r="S1840">
        <v>-89801</v>
      </c>
      <c r="T1840">
        <v>-43000</v>
      </c>
      <c r="U1840">
        <v>-43000</v>
      </c>
      <c r="V1840">
        <v>-138927</v>
      </c>
      <c r="W1840">
        <v>-47120</v>
      </c>
      <c r="X1840">
        <v>-43000</v>
      </c>
      <c r="Y1840">
        <v>-697767</v>
      </c>
      <c r="Z1840">
        <f t="shared" si="62"/>
        <v>-210992.39660400298</v>
      </c>
      <c r="AA1840">
        <f t="shared" si="63"/>
        <v>-312332.85339599702</v>
      </c>
    </row>
    <row r="1841" spans="1:27" x14ac:dyDescent="0.35">
      <c r="A1841" t="s">
        <v>427</v>
      </c>
      <c r="C1841">
        <v>512100</v>
      </c>
      <c r="D1841" t="s">
        <v>428</v>
      </c>
      <c r="E1841" t="s">
        <v>7</v>
      </c>
      <c r="F1841" t="s">
        <v>21</v>
      </c>
      <c r="G1841">
        <v>2023</v>
      </c>
      <c r="H1841" t="s">
        <v>365</v>
      </c>
      <c r="I1841" t="s">
        <v>387</v>
      </c>
      <c r="J1841" t="s">
        <v>388</v>
      </c>
      <c r="K1841" t="s">
        <v>378</v>
      </c>
      <c r="L1841" t="s">
        <v>25</v>
      </c>
      <c r="M1841">
        <v>-42696</v>
      </c>
      <c r="N1841">
        <v>-40330</v>
      </c>
      <c r="O1841">
        <v>-28876</v>
      </c>
      <c r="P1841">
        <v>-22179</v>
      </c>
      <c r="Q1841">
        <v>-43174</v>
      </c>
      <c r="R1841">
        <v>-41471</v>
      </c>
      <c r="S1841">
        <v>-38431</v>
      </c>
      <c r="T1841">
        <v>-45611</v>
      </c>
      <c r="U1841">
        <v>-39590</v>
      </c>
      <c r="V1841">
        <v>-113252</v>
      </c>
      <c r="W1841">
        <v>-39739</v>
      </c>
      <c r="X1841">
        <v>-34172</v>
      </c>
      <c r="Y1841">
        <v>-529521</v>
      </c>
      <c r="Z1841">
        <f t="shared" si="62"/>
        <v>-397140.75</v>
      </c>
      <c r="AA1841">
        <f t="shared" si="63"/>
        <v>0</v>
      </c>
    </row>
    <row r="1842" spans="1:27" x14ac:dyDescent="0.35">
      <c r="A1842" t="s">
        <v>427</v>
      </c>
      <c r="C1842">
        <v>510100</v>
      </c>
      <c r="D1842" t="s">
        <v>430</v>
      </c>
      <c r="E1842" t="s">
        <v>7</v>
      </c>
      <c r="F1842" t="s">
        <v>105</v>
      </c>
      <c r="G1842">
        <v>2027</v>
      </c>
      <c r="H1842" t="s">
        <v>365</v>
      </c>
      <c r="I1842" t="s">
        <v>385</v>
      </c>
      <c r="J1842" t="s">
        <v>386</v>
      </c>
      <c r="K1842" t="s">
        <v>378</v>
      </c>
      <c r="L1842" t="s">
        <v>25</v>
      </c>
      <c r="M1842">
        <v>-42627</v>
      </c>
      <c r="N1842">
        <v>-38262</v>
      </c>
      <c r="O1842">
        <v>-37961</v>
      </c>
      <c r="P1842">
        <v>-39598</v>
      </c>
      <c r="Q1842">
        <v>-38981</v>
      </c>
      <c r="R1842">
        <v>-36681</v>
      </c>
      <c r="S1842">
        <v>-40295</v>
      </c>
      <c r="T1842">
        <v>-41714</v>
      </c>
      <c r="U1842">
        <v>-39962</v>
      </c>
      <c r="V1842">
        <v>-43546</v>
      </c>
      <c r="W1842">
        <v>-32499</v>
      </c>
      <c r="X1842">
        <v>-35540</v>
      </c>
      <c r="Y1842">
        <v>-467665</v>
      </c>
      <c r="Z1842">
        <f t="shared" si="62"/>
        <v>0</v>
      </c>
      <c r="AA1842">
        <f t="shared" si="63"/>
        <v>-350748.75</v>
      </c>
    </row>
    <row r="1843" spans="1:27" x14ac:dyDescent="0.35">
      <c r="A1843" t="s">
        <v>427</v>
      </c>
      <c r="C1843">
        <v>514100</v>
      </c>
      <c r="D1843" t="s">
        <v>441</v>
      </c>
      <c r="E1843" t="s">
        <v>7</v>
      </c>
      <c r="F1843" t="s">
        <v>366</v>
      </c>
      <c r="G1843">
        <v>2028</v>
      </c>
      <c r="H1843" t="s">
        <v>365</v>
      </c>
      <c r="I1843" t="s">
        <v>373</v>
      </c>
      <c r="J1843" t="s">
        <v>374</v>
      </c>
      <c r="K1843" t="s">
        <v>375</v>
      </c>
      <c r="L1843" t="s">
        <v>25</v>
      </c>
      <c r="M1843">
        <v>-42372</v>
      </c>
      <c r="N1843">
        <v>-38114</v>
      </c>
      <c r="O1843">
        <v>-37817</v>
      </c>
      <c r="P1843">
        <v>-39327</v>
      </c>
      <c r="Q1843">
        <v>-38655</v>
      </c>
      <c r="R1843">
        <v>-36406</v>
      </c>
      <c r="S1843">
        <v>-39814</v>
      </c>
      <c r="T1843">
        <v>-41330</v>
      </c>
      <c r="U1843">
        <v>-39709</v>
      </c>
      <c r="V1843">
        <v>-43060</v>
      </c>
      <c r="W1843">
        <v>-32421</v>
      </c>
      <c r="X1843">
        <v>-34943</v>
      </c>
      <c r="Y1843">
        <v>-463968</v>
      </c>
      <c r="Z1843">
        <f t="shared" si="62"/>
        <v>-140295.71514211199</v>
      </c>
      <c r="AA1843">
        <f t="shared" si="63"/>
        <v>-207680.28485788801</v>
      </c>
    </row>
    <row r="1844" spans="1:27" x14ac:dyDescent="0.35">
      <c r="A1844" t="s">
        <v>427</v>
      </c>
      <c r="C1844">
        <v>501990</v>
      </c>
      <c r="D1844" t="s">
        <v>442</v>
      </c>
      <c r="E1844" t="s">
        <v>7</v>
      </c>
      <c r="F1844" t="s">
        <v>366</v>
      </c>
      <c r="G1844">
        <v>2021</v>
      </c>
      <c r="H1844" t="s">
        <v>365</v>
      </c>
      <c r="I1844" t="s">
        <v>373</v>
      </c>
      <c r="J1844" t="s">
        <v>374</v>
      </c>
      <c r="K1844" t="s">
        <v>375</v>
      </c>
      <c r="L1844" t="s">
        <v>25</v>
      </c>
      <c r="M1844">
        <v>-42292</v>
      </c>
      <c r="N1844">
        <v>-42349</v>
      </c>
      <c r="O1844">
        <v>-46269</v>
      </c>
      <c r="P1844">
        <v>-43021</v>
      </c>
      <c r="Q1844">
        <v>-40397</v>
      </c>
      <c r="R1844">
        <v>-42091</v>
      </c>
      <c r="S1844">
        <v>-40969</v>
      </c>
      <c r="T1844">
        <v>-45171</v>
      </c>
      <c r="U1844">
        <v>-43428</v>
      </c>
      <c r="V1844">
        <v>-42818</v>
      </c>
      <c r="W1844">
        <v>-40182</v>
      </c>
      <c r="X1844">
        <v>-37834</v>
      </c>
      <c r="Y1844">
        <v>-506822</v>
      </c>
      <c r="Z1844">
        <f t="shared" si="62"/>
        <v>-153254.00661199799</v>
      </c>
      <c r="AA1844">
        <f t="shared" si="63"/>
        <v>-226862.49338800201</v>
      </c>
    </row>
    <row r="1845" spans="1:27" x14ac:dyDescent="0.35">
      <c r="A1845" t="s">
        <v>427</v>
      </c>
      <c r="C1845">
        <v>502100</v>
      </c>
      <c r="D1845" t="s">
        <v>429</v>
      </c>
      <c r="E1845" t="s">
        <v>7</v>
      </c>
      <c r="F1845" t="s">
        <v>105</v>
      </c>
      <c r="G1845">
        <v>2025</v>
      </c>
      <c r="H1845" t="s">
        <v>365</v>
      </c>
      <c r="I1845" t="s">
        <v>385</v>
      </c>
      <c r="J1845" t="s">
        <v>386</v>
      </c>
      <c r="K1845" t="s">
        <v>378</v>
      </c>
      <c r="L1845" t="s">
        <v>25</v>
      </c>
      <c r="M1845">
        <v>-41828</v>
      </c>
      <c r="N1845">
        <v>-37391</v>
      </c>
      <c r="O1845">
        <v>-37480</v>
      </c>
      <c r="P1845">
        <v>-39088</v>
      </c>
      <c r="Q1845">
        <v>-38577</v>
      </c>
      <c r="R1845">
        <v>-36438</v>
      </c>
      <c r="S1845">
        <v>-39914</v>
      </c>
      <c r="T1845">
        <v>-40753</v>
      </c>
      <c r="U1845">
        <v>-39405</v>
      </c>
      <c r="V1845">
        <v>-42515</v>
      </c>
      <c r="W1845">
        <v>-32816</v>
      </c>
      <c r="X1845">
        <v>-36048</v>
      </c>
      <c r="Y1845">
        <v>-462253</v>
      </c>
      <c r="Z1845">
        <f t="shared" si="62"/>
        <v>0</v>
      </c>
      <c r="AA1845">
        <f t="shared" si="63"/>
        <v>-346689.75</v>
      </c>
    </row>
    <row r="1846" spans="1:27" x14ac:dyDescent="0.35">
      <c r="A1846" t="s">
        <v>427</v>
      </c>
      <c r="C1846">
        <v>513100</v>
      </c>
      <c r="D1846" t="s">
        <v>438</v>
      </c>
      <c r="E1846" t="s">
        <v>7</v>
      </c>
      <c r="F1846" t="s">
        <v>105</v>
      </c>
      <c r="G1846">
        <v>2023</v>
      </c>
      <c r="H1846" t="s">
        <v>365</v>
      </c>
      <c r="I1846" t="s">
        <v>377</v>
      </c>
      <c r="J1846" t="s">
        <v>377</v>
      </c>
      <c r="K1846" t="s">
        <v>378</v>
      </c>
      <c r="L1846" t="s">
        <v>25</v>
      </c>
      <c r="M1846">
        <v>-41771</v>
      </c>
      <c r="N1846">
        <v>-39488</v>
      </c>
      <c r="O1846">
        <v>-43281</v>
      </c>
      <c r="P1846">
        <v>-36694</v>
      </c>
      <c r="Q1846">
        <v>-42194</v>
      </c>
      <c r="R1846">
        <v>-40517</v>
      </c>
      <c r="S1846">
        <v>-37515</v>
      </c>
      <c r="T1846">
        <v>-44632</v>
      </c>
      <c r="U1846">
        <v>-38700</v>
      </c>
      <c r="V1846">
        <v>-42608</v>
      </c>
      <c r="W1846">
        <v>-38793</v>
      </c>
      <c r="X1846">
        <v>-33240</v>
      </c>
      <c r="Y1846">
        <v>-479435</v>
      </c>
      <c r="Z1846">
        <f t="shared" si="62"/>
        <v>0</v>
      </c>
      <c r="AA1846">
        <f t="shared" si="63"/>
        <v>-359576.25</v>
      </c>
    </row>
    <row r="1847" spans="1:27" x14ac:dyDescent="0.35">
      <c r="A1847" t="s">
        <v>427</v>
      </c>
      <c r="C1847">
        <v>513100</v>
      </c>
      <c r="D1847" t="s">
        <v>438</v>
      </c>
      <c r="E1847" t="s">
        <v>7</v>
      </c>
      <c r="F1847" t="s">
        <v>366</v>
      </c>
      <c r="G1847">
        <v>2021</v>
      </c>
      <c r="H1847" t="s">
        <v>22</v>
      </c>
      <c r="I1847" t="s">
        <v>373</v>
      </c>
      <c r="J1847" t="s">
        <v>374</v>
      </c>
      <c r="K1847" t="s">
        <v>375</v>
      </c>
      <c r="L1847" t="s">
        <v>25</v>
      </c>
      <c r="M1847">
        <v>-41700</v>
      </c>
      <c r="N1847">
        <v>-41700</v>
      </c>
      <c r="O1847">
        <v>-41700</v>
      </c>
      <c r="P1847">
        <v>-75690</v>
      </c>
      <c r="Q1847">
        <v>-41700</v>
      </c>
      <c r="R1847">
        <v>-42629</v>
      </c>
      <c r="S1847">
        <v>-88501</v>
      </c>
      <c r="T1847">
        <v>-41700</v>
      </c>
      <c r="U1847">
        <v>-41700</v>
      </c>
      <c r="V1847">
        <v>-137627</v>
      </c>
      <c r="W1847">
        <v>-45820</v>
      </c>
      <c r="X1847">
        <v>-41700</v>
      </c>
      <c r="Y1847">
        <v>-682167</v>
      </c>
      <c r="Z1847">
        <f t="shared" si="62"/>
        <v>-206275.23258360298</v>
      </c>
      <c r="AA1847">
        <f t="shared" si="63"/>
        <v>-305350.01741639699</v>
      </c>
    </row>
    <row r="1848" spans="1:27" x14ac:dyDescent="0.35">
      <c r="A1848" t="s">
        <v>427</v>
      </c>
      <c r="C1848">
        <v>510100</v>
      </c>
      <c r="D1848" t="s">
        <v>430</v>
      </c>
      <c r="E1848" t="s">
        <v>7</v>
      </c>
      <c r="F1848" t="s">
        <v>105</v>
      </c>
      <c r="G1848">
        <v>2026</v>
      </c>
      <c r="H1848" t="s">
        <v>365</v>
      </c>
      <c r="I1848" t="s">
        <v>385</v>
      </c>
      <c r="J1848" t="s">
        <v>386</v>
      </c>
      <c r="K1848" t="s">
        <v>378</v>
      </c>
      <c r="L1848" t="s">
        <v>25</v>
      </c>
      <c r="M1848">
        <v>-41385</v>
      </c>
      <c r="N1848">
        <v>-37147</v>
      </c>
      <c r="O1848">
        <v>-36856</v>
      </c>
      <c r="P1848">
        <v>-38444</v>
      </c>
      <c r="Q1848">
        <v>-37846</v>
      </c>
      <c r="R1848">
        <v>-35612</v>
      </c>
      <c r="S1848">
        <v>-39121</v>
      </c>
      <c r="T1848">
        <v>-40499</v>
      </c>
      <c r="U1848">
        <v>-38798</v>
      </c>
      <c r="V1848">
        <v>-42278</v>
      </c>
      <c r="W1848">
        <v>-31553</v>
      </c>
      <c r="X1848">
        <v>-34505</v>
      </c>
      <c r="Y1848">
        <v>-454043</v>
      </c>
      <c r="Z1848">
        <f t="shared" si="62"/>
        <v>0</v>
      </c>
      <c r="AA1848">
        <f t="shared" si="63"/>
        <v>-340532.25</v>
      </c>
    </row>
    <row r="1849" spans="1:27" x14ac:dyDescent="0.35">
      <c r="A1849" t="s">
        <v>427</v>
      </c>
      <c r="C1849">
        <v>506900</v>
      </c>
      <c r="D1849" t="s">
        <v>439</v>
      </c>
      <c r="E1849" t="s">
        <v>7</v>
      </c>
      <c r="F1849" t="s">
        <v>105</v>
      </c>
      <c r="G1849">
        <v>2023</v>
      </c>
      <c r="H1849" t="s">
        <v>365</v>
      </c>
      <c r="I1849" t="s">
        <v>377</v>
      </c>
      <c r="J1849" t="s">
        <v>377</v>
      </c>
      <c r="K1849" t="s">
        <v>378</v>
      </c>
      <c r="L1849" t="s">
        <v>25</v>
      </c>
      <c r="M1849">
        <v>-41267</v>
      </c>
      <c r="N1849">
        <v>-39128</v>
      </c>
      <c r="O1849">
        <v>-42652</v>
      </c>
      <c r="P1849">
        <v>-35866</v>
      </c>
      <c r="Q1849">
        <v>-41323</v>
      </c>
      <c r="R1849">
        <v>-39570</v>
      </c>
      <c r="S1849">
        <v>-36362</v>
      </c>
      <c r="T1849">
        <v>-44026</v>
      </c>
      <c r="U1849">
        <v>-37856</v>
      </c>
      <c r="V1849">
        <v>-41888</v>
      </c>
      <c r="W1849">
        <v>-37627</v>
      </c>
      <c r="X1849">
        <v>-31384</v>
      </c>
      <c r="Y1849">
        <v>-468949</v>
      </c>
      <c r="Z1849">
        <f t="shared" si="62"/>
        <v>0</v>
      </c>
      <c r="AA1849">
        <f t="shared" si="63"/>
        <v>-351711.75</v>
      </c>
    </row>
    <row r="1850" spans="1:27" x14ac:dyDescent="0.35">
      <c r="A1850" t="s">
        <v>427</v>
      </c>
      <c r="C1850">
        <v>506900</v>
      </c>
      <c r="D1850" t="s">
        <v>439</v>
      </c>
      <c r="E1850" t="s">
        <v>7</v>
      </c>
      <c r="F1850" t="s">
        <v>366</v>
      </c>
      <c r="G1850">
        <v>2021</v>
      </c>
      <c r="H1850" t="s">
        <v>22</v>
      </c>
      <c r="I1850" t="s">
        <v>373</v>
      </c>
      <c r="J1850" t="s">
        <v>374</v>
      </c>
      <c r="K1850" t="s">
        <v>375</v>
      </c>
      <c r="L1850" t="s">
        <v>25</v>
      </c>
      <c r="M1850">
        <v>-41231</v>
      </c>
      <c r="N1850">
        <v>-42015</v>
      </c>
      <c r="O1850">
        <v>-40581</v>
      </c>
      <c r="P1850">
        <v>-42405</v>
      </c>
      <c r="Q1850">
        <v>-39854</v>
      </c>
      <c r="R1850">
        <v>-53606</v>
      </c>
      <c r="S1850">
        <v>-63292</v>
      </c>
      <c r="T1850">
        <v>-59285</v>
      </c>
      <c r="U1850">
        <v>-77228</v>
      </c>
      <c r="V1850">
        <v>-67994</v>
      </c>
      <c r="W1850">
        <v>-66188</v>
      </c>
      <c r="X1850">
        <v>-64431</v>
      </c>
      <c r="Y1850">
        <v>-658108</v>
      </c>
      <c r="Z1850">
        <f t="shared" si="62"/>
        <v>-199000.21661137199</v>
      </c>
      <c r="AA1850">
        <f t="shared" si="63"/>
        <v>-294580.78338862798</v>
      </c>
    </row>
    <row r="1851" spans="1:27" x14ac:dyDescent="0.35">
      <c r="A1851" t="s">
        <v>427</v>
      </c>
      <c r="C1851">
        <v>514100</v>
      </c>
      <c r="D1851" t="s">
        <v>441</v>
      </c>
      <c r="E1851" t="s">
        <v>7</v>
      </c>
      <c r="F1851" t="s">
        <v>366</v>
      </c>
      <c r="G1851">
        <v>2027</v>
      </c>
      <c r="H1851" t="s">
        <v>365</v>
      </c>
      <c r="I1851" t="s">
        <v>373</v>
      </c>
      <c r="J1851" t="s">
        <v>374</v>
      </c>
      <c r="K1851" t="s">
        <v>375</v>
      </c>
      <c r="L1851" t="s">
        <v>25</v>
      </c>
      <c r="M1851">
        <v>-41139</v>
      </c>
      <c r="N1851">
        <v>-37005</v>
      </c>
      <c r="O1851">
        <v>-36716</v>
      </c>
      <c r="P1851">
        <v>-38183</v>
      </c>
      <c r="Q1851">
        <v>-37530</v>
      </c>
      <c r="R1851">
        <v>-35347</v>
      </c>
      <c r="S1851">
        <v>-38655</v>
      </c>
      <c r="T1851">
        <v>-40128</v>
      </c>
      <c r="U1851">
        <v>-38554</v>
      </c>
      <c r="V1851">
        <v>-41807</v>
      </c>
      <c r="W1851">
        <v>-31477</v>
      </c>
      <c r="X1851">
        <v>-33926</v>
      </c>
      <c r="Y1851">
        <v>-450466</v>
      </c>
      <c r="Z1851">
        <f t="shared" si="62"/>
        <v>-136212.94920599399</v>
      </c>
      <c r="AA1851">
        <f t="shared" si="63"/>
        <v>-201636.55079400601</v>
      </c>
    </row>
    <row r="1852" spans="1:27" x14ac:dyDescent="0.35">
      <c r="A1852" t="s">
        <v>427</v>
      </c>
      <c r="C1852">
        <v>500100</v>
      </c>
      <c r="D1852" t="s">
        <v>431</v>
      </c>
      <c r="E1852" t="s">
        <v>7</v>
      </c>
      <c r="F1852" t="s">
        <v>105</v>
      </c>
      <c r="G1852">
        <v>2030</v>
      </c>
      <c r="H1852" t="s">
        <v>365</v>
      </c>
      <c r="I1852" t="s">
        <v>385</v>
      </c>
      <c r="J1852" t="s">
        <v>386</v>
      </c>
      <c r="K1852" t="s">
        <v>378</v>
      </c>
      <c r="L1852" t="s">
        <v>25</v>
      </c>
      <c r="M1852">
        <v>-41101</v>
      </c>
      <c r="N1852">
        <v>-36756</v>
      </c>
      <c r="O1852">
        <v>-36504</v>
      </c>
      <c r="P1852">
        <v>-37973</v>
      </c>
      <c r="Q1852">
        <v>-37263</v>
      </c>
      <c r="R1852">
        <v>-34979</v>
      </c>
      <c r="S1852">
        <v>-38364</v>
      </c>
      <c r="T1852">
        <v>-39902</v>
      </c>
      <c r="U1852">
        <v>-38345</v>
      </c>
      <c r="V1852">
        <v>-41618</v>
      </c>
      <c r="W1852">
        <v>-31072</v>
      </c>
      <c r="X1852">
        <v>-33433</v>
      </c>
      <c r="Y1852">
        <v>-447311</v>
      </c>
      <c r="Z1852">
        <f t="shared" si="62"/>
        <v>0</v>
      </c>
      <c r="AA1852">
        <f t="shared" si="63"/>
        <v>-335483.25</v>
      </c>
    </row>
    <row r="1853" spans="1:27" x14ac:dyDescent="0.35">
      <c r="A1853" t="s">
        <v>427</v>
      </c>
      <c r="C1853">
        <v>502100</v>
      </c>
      <c r="D1853" t="s">
        <v>429</v>
      </c>
      <c r="E1853" t="s">
        <v>7</v>
      </c>
      <c r="F1853" t="s">
        <v>105</v>
      </c>
      <c r="G1853">
        <v>2024</v>
      </c>
      <c r="H1853" t="s">
        <v>365</v>
      </c>
      <c r="I1853" t="s">
        <v>385</v>
      </c>
      <c r="J1853" t="s">
        <v>386</v>
      </c>
      <c r="K1853" t="s">
        <v>378</v>
      </c>
      <c r="L1853" t="s">
        <v>25</v>
      </c>
      <c r="M1853">
        <v>-40785</v>
      </c>
      <c r="N1853">
        <v>-38511</v>
      </c>
      <c r="O1853">
        <v>-36560</v>
      </c>
      <c r="P1853">
        <v>-38145</v>
      </c>
      <c r="Q1853">
        <v>-39714</v>
      </c>
      <c r="R1853">
        <v>-33538</v>
      </c>
      <c r="S1853">
        <v>-38993</v>
      </c>
      <c r="T1853">
        <v>-39769</v>
      </c>
      <c r="U1853">
        <v>-36403</v>
      </c>
      <c r="V1853">
        <v>-41494</v>
      </c>
      <c r="W1853">
        <v>-34105</v>
      </c>
      <c r="X1853">
        <v>-33234</v>
      </c>
      <c r="Y1853">
        <v>-451250</v>
      </c>
      <c r="Z1853">
        <f t="shared" si="62"/>
        <v>0</v>
      </c>
      <c r="AA1853">
        <f t="shared" si="63"/>
        <v>-338437.5</v>
      </c>
    </row>
    <row r="1854" spans="1:27" x14ac:dyDescent="0.35">
      <c r="A1854" t="s">
        <v>427</v>
      </c>
      <c r="C1854">
        <v>502100</v>
      </c>
      <c r="D1854" t="s">
        <v>429</v>
      </c>
      <c r="E1854" t="s">
        <v>7</v>
      </c>
      <c r="F1854" t="s">
        <v>21</v>
      </c>
      <c r="G1854">
        <v>2030</v>
      </c>
      <c r="H1854" t="s">
        <v>365</v>
      </c>
      <c r="I1854" t="s">
        <v>387</v>
      </c>
      <c r="J1854" t="s">
        <v>388</v>
      </c>
      <c r="K1854" t="s">
        <v>378</v>
      </c>
      <c r="L1854" t="s">
        <v>25</v>
      </c>
      <c r="M1854">
        <v>-40428</v>
      </c>
      <c r="N1854">
        <v>-36140</v>
      </c>
      <c r="O1854">
        <v>-36226</v>
      </c>
      <c r="P1854">
        <v>-37780</v>
      </c>
      <c r="Q1854">
        <v>-37286</v>
      </c>
      <c r="R1854">
        <v>-35219</v>
      </c>
      <c r="S1854">
        <v>-38579</v>
      </c>
      <c r="T1854">
        <v>-39390</v>
      </c>
      <c r="U1854">
        <v>-38086</v>
      </c>
      <c r="V1854">
        <v>-41092</v>
      </c>
      <c r="W1854">
        <v>-31718</v>
      </c>
      <c r="X1854">
        <v>-34842</v>
      </c>
      <c r="Y1854">
        <v>-446788</v>
      </c>
      <c r="Z1854">
        <f t="shared" si="62"/>
        <v>-335091</v>
      </c>
      <c r="AA1854">
        <f t="shared" si="63"/>
        <v>0</v>
      </c>
    </row>
    <row r="1855" spans="1:27" x14ac:dyDescent="0.35">
      <c r="A1855" t="s">
        <v>427</v>
      </c>
      <c r="C1855">
        <v>510100</v>
      </c>
      <c r="D1855" t="s">
        <v>430</v>
      </c>
      <c r="E1855" t="s">
        <v>7</v>
      </c>
      <c r="F1855" t="s">
        <v>105</v>
      </c>
      <c r="G1855">
        <v>2025</v>
      </c>
      <c r="H1855" t="s">
        <v>365</v>
      </c>
      <c r="I1855" t="s">
        <v>385</v>
      </c>
      <c r="J1855" t="s">
        <v>386</v>
      </c>
      <c r="K1855" t="s">
        <v>378</v>
      </c>
      <c r="L1855" t="s">
        <v>25</v>
      </c>
      <c r="M1855">
        <v>-40180</v>
      </c>
      <c r="N1855">
        <v>-36065</v>
      </c>
      <c r="O1855">
        <v>-35782</v>
      </c>
      <c r="P1855">
        <v>-37325</v>
      </c>
      <c r="Q1855">
        <v>-36743</v>
      </c>
      <c r="R1855">
        <v>-34575</v>
      </c>
      <c r="S1855">
        <v>-37982</v>
      </c>
      <c r="T1855">
        <v>-39319</v>
      </c>
      <c r="U1855">
        <v>-37668</v>
      </c>
      <c r="V1855">
        <v>-41046</v>
      </c>
      <c r="W1855">
        <v>-30634</v>
      </c>
      <c r="X1855">
        <v>-33500</v>
      </c>
      <c r="Y1855">
        <v>-440819</v>
      </c>
      <c r="Z1855">
        <f t="shared" si="62"/>
        <v>0</v>
      </c>
      <c r="AA1855">
        <f t="shared" si="63"/>
        <v>-330614.25</v>
      </c>
    </row>
    <row r="1856" spans="1:27" x14ac:dyDescent="0.35">
      <c r="A1856" t="s">
        <v>427</v>
      </c>
      <c r="C1856">
        <v>514100</v>
      </c>
      <c r="D1856" t="s">
        <v>441</v>
      </c>
      <c r="E1856" t="s">
        <v>7</v>
      </c>
      <c r="F1856" t="s">
        <v>366</v>
      </c>
      <c r="G1856">
        <v>2026</v>
      </c>
      <c r="H1856" t="s">
        <v>365</v>
      </c>
      <c r="I1856" t="s">
        <v>373</v>
      </c>
      <c r="J1856" t="s">
        <v>374</v>
      </c>
      <c r="K1856" t="s">
        <v>375</v>
      </c>
      <c r="L1856" t="s">
        <v>25</v>
      </c>
      <c r="M1856">
        <v>-39940</v>
      </c>
      <c r="N1856">
        <v>-35927</v>
      </c>
      <c r="O1856">
        <v>-35647</v>
      </c>
      <c r="P1856">
        <v>-37071</v>
      </c>
      <c r="Q1856">
        <v>-36437</v>
      </c>
      <c r="R1856">
        <v>-34317</v>
      </c>
      <c r="S1856">
        <v>-37529</v>
      </c>
      <c r="T1856">
        <v>-38959</v>
      </c>
      <c r="U1856">
        <v>-37431</v>
      </c>
      <c r="V1856">
        <v>-40589</v>
      </c>
      <c r="W1856">
        <v>-30561</v>
      </c>
      <c r="X1856">
        <v>-32938</v>
      </c>
      <c r="Y1856">
        <v>-437346</v>
      </c>
      <c r="Z1856">
        <f t="shared" si="62"/>
        <v>-132245.69331191399</v>
      </c>
      <c r="AA1856">
        <f t="shared" si="63"/>
        <v>-195763.80668808601</v>
      </c>
    </row>
    <row r="1857" spans="1:27" x14ac:dyDescent="0.35">
      <c r="A1857" t="s">
        <v>427</v>
      </c>
      <c r="C1857">
        <v>500100</v>
      </c>
      <c r="D1857" t="s">
        <v>431</v>
      </c>
      <c r="E1857" t="s">
        <v>7</v>
      </c>
      <c r="F1857" t="s">
        <v>105</v>
      </c>
      <c r="G1857">
        <v>2029</v>
      </c>
      <c r="H1857" t="s">
        <v>365</v>
      </c>
      <c r="I1857" t="s">
        <v>385</v>
      </c>
      <c r="J1857" t="s">
        <v>386</v>
      </c>
      <c r="K1857" t="s">
        <v>378</v>
      </c>
      <c r="L1857" t="s">
        <v>25</v>
      </c>
      <c r="M1857">
        <v>-39903</v>
      </c>
      <c r="N1857">
        <v>-35685</v>
      </c>
      <c r="O1857">
        <v>-35440</v>
      </c>
      <c r="P1857">
        <v>-36866</v>
      </c>
      <c r="Q1857">
        <v>-36176</v>
      </c>
      <c r="R1857">
        <v>-33959</v>
      </c>
      <c r="S1857">
        <v>-37246</v>
      </c>
      <c r="T1857">
        <v>-38739</v>
      </c>
      <c r="U1857">
        <v>-37227</v>
      </c>
      <c r="V1857">
        <v>-40405</v>
      </c>
      <c r="W1857">
        <v>-30166</v>
      </c>
      <c r="X1857">
        <v>-32459</v>
      </c>
      <c r="Y1857">
        <v>-434269</v>
      </c>
      <c r="Z1857">
        <f t="shared" si="62"/>
        <v>0</v>
      </c>
      <c r="AA1857">
        <f t="shared" si="63"/>
        <v>-325701.75</v>
      </c>
    </row>
    <row r="1858" spans="1:27" x14ac:dyDescent="0.35">
      <c r="A1858" t="s">
        <v>427</v>
      </c>
      <c r="C1858">
        <v>512100</v>
      </c>
      <c r="D1858" t="s">
        <v>428</v>
      </c>
      <c r="E1858" t="s">
        <v>7</v>
      </c>
      <c r="F1858" t="s">
        <v>21</v>
      </c>
      <c r="G1858">
        <v>2022</v>
      </c>
      <c r="H1858" t="s">
        <v>365</v>
      </c>
      <c r="I1858" t="s">
        <v>387</v>
      </c>
      <c r="J1858" t="s">
        <v>388</v>
      </c>
      <c r="K1858" t="s">
        <v>378</v>
      </c>
      <c r="L1858" t="s">
        <v>25</v>
      </c>
      <c r="M1858">
        <v>-39339</v>
      </c>
      <c r="N1858">
        <v>-39226</v>
      </c>
      <c r="O1858">
        <v>-43041</v>
      </c>
      <c r="P1858">
        <v>6973</v>
      </c>
      <c r="Q1858">
        <v>-39897</v>
      </c>
      <c r="R1858">
        <v>-39899</v>
      </c>
      <c r="S1858">
        <v>-37528</v>
      </c>
      <c r="T1858">
        <v>-44426</v>
      </c>
      <c r="U1858">
        <v>-41293</v>
      </c>
      <c r="V1858">
        <v>-40274</v>
      </c>
      <c r="W1858">
        <v>-38734</v>
      </c>
      <c r="X1858">
        <v>-35678</v>
      </c>
      <c r="Y1858">
        <v>-432363</v>
      </c>
      <c r="Z1858">
        <f t="shared" si="62"/>
        <v>-324272.25</v>
      </c>
      <c r="AA1858">
        <f t="shared" si="63"/>
        <v>0</v>
      </c>
    </row>
    <row r="1859" spans="1:27" x14ac:dyDescent="0.35">
      <c r="A1859" t="s">
        <v>427</v>
      </c>
      <c r="C1859">
        <v>502100</v>
      </c>
      <c r="D1859" t="s">
        <v>429</v>
      </c>
      <c r="E1859" t="s">
        <v>7</v>
      </c>
      <c r="F1859" t="s">
        <v>21</v>
      </c>
      <c r="G1859">
        <v>2029</v>
      </c>
      <c r="H1859" t="s">
        <v>365</v>
      </c>
      <c r="I1859" t="s">
        <v>387</v>
      </c>
      <c r="J1859" t="s">
        <v>388</v>
      </c>
      <c r="K1859" t="s">
        <v>378</v>
      </c>
      <c r="L1859" t="s">
        <v>25</v>
      </c>
      <c r="M1859">
        <v>-39250</v>
      </c>
      <c r="N1859">
        <v>-35086</v>
      </c>
      <c r="O1859">
        <v>-35170</v>
      </c>
      <c r="P1859">
        <v>-36679</v>
      </c>
      <c r="Q1859">
        <v>-36199</v>
      </c>
      <c r="R1859">
        <v>-34193</v>
      </c>
      <c r="S1859">
        <v>-37454</v>
      </c>
      <c r="T1859">
        <v>-38241</v>
      </c>
      <c r="U1859">
        <v>-36976</v>
      </c>
      <c r="V1859">
        <v>-39894</v>
      </c>
      <c r="W1859">
        <v>-30794</v>
      </c>
      <c r="X1859">
        <v>-33826</v>
      </c>
      <c r="Y1859">
        <v>-433762</v>
      </c>
      <c r="Z1859">
        <f t="shared" si="62"/>
        <v>-325321.5</v>
      </c>
      <c r="AA1859">
        <f t="shared" si="63"/>
        <v>0</v>
      </c>
    </row>
    <row r="1860" spans="1:27" x14ac:dyDescent="0.35">
      <c r="A1860" t="s">
        <v>427</v>
      </c>
      <c r="C1860">
        <v>510100</v>
      </c>
      <c r="D1860" t="s">
        <v>430</v>
      </c>
      <c r="E1860" t="s">
        <v>7</v>
      </c>
      <c r="F1860" t="s">
        <v>105</v>
      </c>
      <c r="G1860">
        <v>2024</v>
      </c>
      <c r="H1860" t="s">
        <v>365</v>
      </c>
      <c r="I1860" t="s">
        <v>385</v>
      </c>
      <c r="J1860" t="s">
        <v>386</v>
      </c>
      <c r="K1860" t="s">
        <v>378</v>
      </c>
      <c r="L1860" t="s">
        <v>25</v>
      </c>
      <c r="M1860">
        <v>-39189</v>
      </c>
      <c r="N1860">
        <v>-37235</v>
      </c>
      <c r="O1860">
        <v>-34908</v>
      </c>
      <c r="P1860">
        <v>-36421</v>
      </c>
      <c r="Q1860">
        <v>-37926</v>
      </c>
      <c r="R1860">
        <v>-31690</v>
      </c>
      <c r="S1860">
        <v>-37083</v>
      </c>
      <c r="T1860">
        <v>-38360</v>
      </c>
      <c r="U1860">
        <v>-34691</v>
      </c>
      <c r="V1860">
        <v>-40049</v>
      </c>
      <c r="W1860">
        <v>-31977</v>
      </c>
      <c r="X1860">
        <v>-30689</v>
      </c>
      <c r="Y1860">
        <v>-430219</v>
      </c>
      <c r="Z1860">
        <f t="shared" si="62"/>
        <v>0</v>
      </c>
      <c r="AA1860">
        <f t="shared" si="63"/>
        <v>-322664.25</v>
      </c>
    </row>
    <row r="1861" spans="1:27" x14ac:dyDescent="0.35">
      <c r="A1861" t="s">
        <v>427</v>
      </c>
      <c r="C1861">
        <v>514100</v>
      </c>
      <c r="D1861" t="s">
        <v>441</v>
      </c>
      <c r="E1861" t="s">
        <v>7</v>
      </c>
      <c r="F1861" t="s">
        <v>105</v>
      </c>
      <c r="G1861">
        <v>2030</v>
      </c>
      <c r="H1861" t="s">
        <v>22</v>
      </c>
      <c r="I1861" t="s">
        <v>377</v>
      </c>
      <c r="J1861" t="s">
        <v>377</v>
      </c>
      <c r="K1861" t="s">
        <v>378</v>
      </c>
      <c r="L1861" t="s">
        <v>25</v>
      </c>
      <c r="M1861">
        <v>-39119</v>
      </c>
      <c r="N1861">
        <v>-39119</v>
      </c>
      <c r="O1861">
        <v>-39119</v>
      </c>
      <c r="P1861">
        <v>-39119</v>
      </c>
      <c r="Q1861">
        <v>-39119</v>
      </c>
      <c r="R1861">
        <v>-39119</v>
      </c>
      <c r="S1861">
        <v>-39119</v>
      </c>
      <c r="T1861">
        <v>-39119</v>
      </c>
      <c r="U1861">
        <v>-76487</v>
      </c>
      <c r="V1861">
        <v>-39119</v>
      </c>
      <c r="W1861">
        <v>-39119</v>
      </c>
      <c r="X1861">
        <v>-39119</v>
      </c>
      <c r="Y1861">
        <v>-506797</v>
      </c>
      <c r="Z1861">
        <f t="shared" si="62"/>
        <v>0</v>
      </c>
      <c r="AA1861">
        <f t="shared" si="63"/>
        <v>-380097.75</v>
      </c>
    </row>
    <row r="1862" spans="1:27" x14ac:dyDescent="0.35">
      <c r="A1862" t="s">
        <v>427</v>
      </c>
      <c r="C1862">
        <v>500900</v>
      </c>
      <c r="D1862" t="s">
        <v>443</v>
      </c>
      <c r="E1862" t="s">
        <v>7</v>
      </c>
      <c r="F1862" t="s">
        <v>366</v>
      </c>
      <c r="G1862">
        <v>2022</v>
      </c>
      <c r="H1862" t="s">
        <v>365</v>
      </c>
      <c r="I1862" t="s">
        <v>373</v>
      </c>
      <c r="J1862" t="s">
        <v>374</v>
      </c>
      <c r="K1862" t="s">
        <v>375</v>
      </c>
      <c r="L1862" t="s">
        <v>25</v>
      </c>
      <c r="M1862">
        <v>-38871</v>
      </c>
      <c r="N1862">
        <v>-35006</v>
      </c>
      <c r="O1862">
        <v>-38089</v>
      </c>
      <c r="P1862">
        <v>-28049</v>
      </c>
      <c r="Q1862">
        <v>-27644</v>
      </c>
      <c r="R1862">
        <v>-25642</v>
      </c>
      <c r="S1862">
        <v>-19171</v>
      </c>
      <c r="T1862">
        <v>-29583</v>
      </c>
      <c r="U1862">
        <v>-23546</v>
      </c>
      <c r="V1862">
        <v>-21387</v>
      </c>
      <c r="W1862">
        <v>-17639</v>
      </c>
      <c r="X1862">
        <v>-11438</v>
      </c>
      <c r="Y1862">
        <v>-316064</v>
      </c>
      <c r="Z1862">
        <f t="shared" si="62"/>
        <v>-95572.162111775993</v>
      </c>
      <c r="AA1862">
        <f t="shared" si="63"/>
        <v>-141475.83788822399</v>
      </c>
    </row>
    <row r="1863" spans="1:27" x14ac:dyDescent="0.35">
      <c r="A1863" t="s">
        <v>427</v>
      </c>
      <c r="C1863">
        <v>512100</v>
      </c>
      <c r="D1863" t="s">
        <v>428</v>
      </c>
      <c r="E1863" t="s">
        <v>7</v>
      </c>
      <c r="F1863" t="s">
        <v>21</v>
      </c>
      <c r="G1863">
        <v>2021</v>
      </c>
      <c r="H1863" t="s">
        <v>365</v>
      </c>
      <c r="I1863" t="s">
        <v>387</v>
      </c>
      <c r="J1863" t="s">
        <v>388</v>
      </c>
      <c r="K1863" t="s">
        <v>378</v>
      </c>
      <c r="L1863" t="s">
        <v>25</v>
      </c>
      <c r="M1863">
        <v>-38782</v>
      </c>
      <c r="N1863">
        <v>-38651</v>
      </c>
      <c r="O1863">
        <v>-42443</v>
      </c>
      <c r="P1863">
        <v>-9650</v>
      </c>
      <c r="Q1863">
        <v>-37816</v>
      </c>
      <c r="R1863">
        <v>-39445</v>
      </c>
      <c r="S1863">
        <v>-38761</v>
      </c>
      <c r="T1863">
        <v>-41694</v>
      </c>
      <c r="U1863">
        <v>-73105</v>
      </c>
      <c r="V1863">
        <v>-72649</v>
      </c>
      <c r="W1863">
        <v>-37763</v>
      </c>
      <c r="X1863">
        <v>-37078</v>
      </c>
      <c r="Y1863">
        <v>-507836</v>
      </c>
      <c r="Z1863">
        <f t="shared" si="62"/>
        <v>-380877</v>
      </c>
      <c r="AA1863">
        <f t="shared" si="63"/>
        <v>0</v>
      </c>
    </row>
    <row r="1864" spans="1:27" x14ac:dyDescent="0.35">
      <c r="A1864" t="s">
        <v>427</v>
      </c>
      <c r="C1864">
        <v>514100</v>
      </c>
      <c r="D1864" t="s">
        <v>441</v>
      </c>
      <c r="E1864" t="s">
        <v>7</v>
      </c>
      <c r="F1864" t="s">
        <v>366</v>
      </c>
      <c r="G1864">
        <v>2025</v>
      </c>
      <c r="H1864" t="s">
        <v>365</v>
      </c>
      <c r="I1864" t="s">
        <v>373</v>
      </c>
      <c r="J1864" t="s">
        <v>374</v>
      </c>
      <c r="K1864" t="s">
        <v>375</v>
      </c>
      <c r="L1864" t="s">
        <v>25</v>
      </c>
      <c r="M1864">
        <v>-38777</v>
      </c>
      <c r="N1864">
        <v>-34881</v>
      </c>
      <c r="O1864">
        <v>-34609</v>
      </c>
      <c r="P1864">
        <v>-35991</v>
      </c>
      <c r="Q1864">
        <v>-35375</v>
      </c>
      <c r="R1864">
        <v>-33318</v>
      </c>
      <c r="S1864">
        <v>-36436</v>
      </c>
      <c r="T1864">
        <v>-37824</v>
      </c>
      <c r="U1864">
        <v>-36341</v>
      </c>
      <c r="V1864">
        <v>-39407</v>
      </c>
      <c r="W1864">
        <v>-29670</v>
      </c>
      <c r="X1864">
        <v>-31979</v>
      </c>
      <c r="Y1864">
        <v>-424607</v>
      </c>
      <c r="Z1864">
        <f t="shared" si="62"/>
        <v>-128393.64507756299</v>
      </c>
      <c r="AA1864">
        <f t="shared" si="63"/>
        <v>-190061.60492243699</v>
      </c>
    </row>
    <row r="1865" spans="1:27" x14ac:dyDescent="0.35">
      <c r="A1865" t="s">
        <v>427</v>
      </c>
      <c r="C1865">
        <v>500100</v>
      </c>
      <c r="D1865" t="s">
        <v>431</v>
      </c>
      <c r="E1865" t="s">
        <v>7</v>
      </c>
      <c r="F1865" t="s">
        <v>105</v>
      </c>
      <c r="G1865">
        <v>2028</v>
      </c>
      <c r="H1865" t="s">
        <v>365</v>
      </c>
      <c r="I1865" t="s">
        <v>385</v>
      </c>
      <c r="J1865" t="s">
        <v>386</v>
      </c>
      <c r="K1865" t="s">
        <v>378</v>
      </c>
      <c r="L1865" t="s">
        <v>25</v>
      </c>
      <c r="M1865">
        <v>-38740</v>
      </c>
      <c r="N1865">
        <v>-34645</v>
      </c>
      <c r="O1865">
        <v>-34407</v>
      </c>
      <c r="P1865">
        <v>-35791</v>
      </c>
      <c r="Q1865">
        <v>-35122</v>
      </c>
      <c r="R1865">
        <v>-32969</v>
      </c>
      <c r="S1865">
        <v>-36160</v>
      </c>
      <c r="T1865">
        <v>-37610</v>
      </c>
      <c r="U1865">
        <v>-36142</v>
      </c>
      <c r="V1865">
        <v>-39227</v>
      </c>
      <c r="W1865">
        <v>-29287</v>
      </c>
      <c r="X1865">
        <v>-31513</v>
      </c>
      <c r="Y1865">
        <v>-421614</v>
      </c>
      <c r="Z1865">
        <f t="shared" si="62"/>
        <v>0</v>
      </c>
      <c r="AA1865">
        <f t="shared" si="63"/>
        <v>-316210.5</v>
      </c>
    </row>
    <row r="1866" spans="1:27" x14ac:dyDescent="0.35">
      <c r="A1866" t="s">
        <v>427</v>
      </c>
      <c r="C1866">
        <v>513100</v>
      </c>
      <c r="D1866" t="s">
        <v>438</v>
      </c>
      <c r="E1866" t="s">
        <v>7</v>
      </c>
      <c r="F1866" t="s">
        <v>105</v>
      </c>
      <c r="G1866">
        <v>2022</v>
      </c>
      <c r="H1866" t="s">
        <v>365</v>
      </c>
      <c r="I1866" t="s">
        <v>377</v>
      </c>
      <c r="J1866" t="s">
        <v>377</v>
      </c>
      <c r="K1866" t="s">
        <v>378</v>
      </c>
      <c r="L1866" t="s">
        <v>25</v>
      </c>
      <c r="M1866">
        <v>-38492</v>
      </c>
      <c r="N1866">
        <v>-38418</v>
      </c>
      <c r="O1866">
        <v>-42117</v>
      </c>
      <c r="P1866">
        <v>-37907</v>
      </c>
      <c r="Q1866">
        <v>-39009</v>
      </c>
      <c r="R1866">
        <v>-39007</v>
      </c>
      <c r="S1866">
        <v>-36667</v>
      </c>
      <c r="T1866">
        <v>-43494</v>
      </c>
      <c r="U1866">
        <v>-40392</v>
      </c>
      <c r="V1866">
        <v>-39415</v>
      </c>
      <c r="W1866">
        <v>-37836</v>
      </c>
      <c r="X1866">
        <v>-34773</v>
      </c>
      <c r="Y1866">
        <v>-467527</v>
      </c>
      <c r="Z1866">
        <f t="shared" si="62"/>
        <v>0</v>
      </c>
      <c r="AA1866">
        <f t="shared" si="63"/>
        <v>-350645.25</v>
      </c>
    </row>
    <row r="1867" spans="1:27" x14ac:dyDescent="0.35">
      <c r="A1867" t="s">
        <v>427</v>
      </c>
      <c r="C1867">
        <v>514100</v>
      </c>
      <c r="D1867" t="s">
        <v>441</v>
      </c>
      <c r="E1867" t="s">
        <v>7</v>
      </c>
      <c r="F1867" t="s">
        <v>105</v>
      </c>
      <c r="G1867">
        <v>2029</v>
      </c>
      <c r="H1867" t="s">
        <v>22</v>
      </c>
      <c r="I1867" t="s">
        <v>377</v>
      </c>
      <c r="J1867" t="s">
        <v>377</v>
      </c>
      <c r="K1867" t="s">
        <v>378</v>
      </c>
      <c r="L1867" t="s">
        <v>25</v>
      </c>
      <c r="M1867">
        <v>-38269</v>
      </c>
      <c r="N1867">
        <v>-38269</v>
      </c>
      <c r="O1867">
        <v>-38269</v>
      </c>
      <c r="P1867">
        <v>-38269</v>
      </c>
      <c r="Q1867">
        <v>-38269</v>
      </c>
      <c r="R1867">
        <v>-38269</v>
      </c>
      <c r="S1867">
        <v>-38269</v>
      </c>
      <c r="T1867">
        <v>-38269</v>
      </c>
      <c r="U1867">
        <v>-74902</v>
      </c>
      <c r="V1867">
        <v>-38269</v>
      </c>
      <c r="W1867">
        <v>-38269</v>
      </c>
      <c r="X1867">
        <v>-38269</v>
      </c>
      <c r="Y1867">
        <v>-495856</v>
      </c>
      <c r="Z1867">
        <f t="shared" si="62"/>
        <v>0</v>
      </c>
      <c r="AA1867">
        <f t="shared" si="63"/>
        <v>-371892</v>
      </c>
    </row>
    <row r="1868" spans="1:27" x14ac:dyDescent="0.35">
      <c r="A1868" t="s">
        <v>427</v>
      </c>
      <c r="C1868">
        <v>506900</v>
      </c>
      <c r="D1868" t="s">
        <v>439</v>
      </c>
      <c r="E1868" t="s">
        <v>7</v>
      </c>
      <c r="F1868" t="s">
        <v>105</v>
      </c>
      <c r="G1868">
        <v>2022</v>
      </c>
      <c r="H1868" t="s">
        <v>365</v>
      </c>
      <c r="I1868" t="s">
        <v>377</v>
      </c>
      <c r="J1868" t="s">
        <v>377</v>
      </c>
      <c r="K1868" t="s">
        <v>378</v>
      </c>
      <c r="L1868" t="s">
        <v>25</v>
      </c>
      <c r="M1868">
        <v>-38111</v>
      </c>
      <c r="N1868">
        <v>-38158</v>
      </c>
      <c r="O1868">
        <v>-41662</v>
      </c>
      <c r="P1868">
        <v>-37200</v>
      </c>
      <c r="Q1868">
        <v>-38163</v>
      </c>
      <c r="R1868">
        <v>-38088</v>
      </c>
      <c r="S1868">
        <v>-35518</v>
      </c>
      <c r="T1868">
        <v>-42944</v>
      </c>
      <c r="U1868">
        <v>-39661</v>
      </c>
      <c r="V1868">
        <v>-38700</v>
      </c>
      <c r="W1868">
        <v>-36729</v>
      </c>
      <c r="X1868">
        <v>-32865</v>
      </c>
      <c r="Y1868">
        <v>-457798</v>
      </c>
      <c r="Z1868">
        <f t="shared" si="62"/>
        <v>0</v>
      </c>
      <c r="AA1868">
        <f t="shared" si="63"/>
        <v>-343348.5</v>
      </c>
    </row>
    <row r="1869" spans="1:27" x14ac:dyDescent="0.35">
      <c r="A1869" t="s">
        <v>427</v>
      </c>
      <c r="C1869">
        <v>502100</v>
      </c>
      <c r="D1869" t="s">
        <v>429</v>
      </c>
      <c r="E1869" t="s">
        <v>7</v>
      </c>
      <c r="F1869" t="s">
        <v>21</v>
      </c>
      <c r="G1869">
        <v>2028</v>
      </c>
      <c r="H1869" t="s">
        <v>365</v>
      </c>
      <c r="I1869" t="s">
        <v>387</v>
      </c>
      <c r="J1869" t="s">
        <v>388</v>
      </c>
      <c r="K1869" t="s">
        <v>378</v>
      </c>
      <c r="L1869" t="s">
        <v>25</v>
      </c>
      <c r="M1869">
        <v>-38106</v>
      </c>
      <c r="N1869">
        <v>-34064</v>
      </c>
      <c r="O1869">
        <v>-34145</v>
      </c>
      <c r="P1869">
        <v>-35610</v>
      </c>
      <c r="Q1869">
        <v>-35144</v>
      </c>
      <c r="R1869">
        <v>-33196</v>
      </c>
      <c r="S1869">
        <v>-36363</v>
      </c>
      <c r="T1869">
        <v>-37127</v>
      </c>
      <c r="U1869">
        <v>-35898</v>
      </c>
      <c r="V1869">
        <v>-38732</v>
      </c>
      <c r="W1869">
        <v>-29896</v>
      </c>
      <c r="X1869">
        <v>-32840</v>
      </c>
      <c r="Y1869">
        <v>-421121</v>
      </c>
      <c r="Z1869">
        <f t="shared" si="62"/>
        <v>-315840.75</v>
      </c>
      <c r="AA1869">
        <f t="shared" si="63"/>
        <v>0</v>
      </c>
    </row>
    <row r="1870" spans="1:27" x14ac:dyDescent="0.35">
      <c r="A1870" t="s">
        <v>427</v>
      </c>
      <c r="C1870">
        <v>514100</v>
      </c>
      <c r="D1870" t="s">
        <v>441</v>
      </c>
      <c r="E1870" t="s">
        <v>7</v>
      </c>
      <c r="F1870" t="s">
        <v>366</v>
      </c>
      <c r="G1870">
        <v>2024</v>
      </c>
      <c r="H1870" t="s">
        <v>365</v>
      </c>
      <c r="I1870" t="s">
        <v>373</v>
      </c>
      <c r="J1870" t="s">
        <v>374</v>
      </c>
      <c r="K1870" t="s">
        <v>375</v>
      </c>
      <c r="L1870" t="s">
        <v>25</v>
      </c>
      <c r="M1870">
        <v>-37854</v>
      </c>
      <c r="N1870">
        <v>-35996</v>
      </c>
      <c r="O1870">
        <v>-33805</v>
      </c>
      <c r="P1870">
        <v>-35181</v>
      </c>
      <c r="Q1870">
        <v>-36549</v>
      </c>
      <c r="R1870">
        <v>-30669</v>
      </c>
      <c r="S1870">
        <v>-35679</v>
      </c>
      <c r="T1870">
        <v>-36972</v>
      </c>
      <c r="U1870">
        <v>-33579</v>
      </c>
      <c r="V1870">
        <v>-38529</v>
      </c>
      <c r="W1870">
        <v>-30991</v>
      </c>
      <c r="X1870">
        <v>-29476</v>
      </c>
      <c r="Y1870">
        <v>-415280</v>
      </c>
      <c r="Z1870">
        <f t="shared" si="62"/>
        <v>-125573.32528152</v>
      </c>
      <c r="AA1870">
        <f t="shared" si="63"/>
        <v>-185886.67471848</v>
      </c>
    </row>
    <row r="1871" spans="1:27" x14ac:dyDescent="0.35">
      <c r="A1871" t="s">
        <v>427</v>
      </c>
      <c r="C1871">
        <v>502100</v>
      </c>
      <c r="D1871" t="s">
        <v>429</v>
      </c>
      <c r="E1871" t="s">
        <v>7</v>
      </c>
      <c r="F1871" t="s">
        <v>105</v>
      </c>
      <c r="G1871">
        <v>2023</v>
      </c>
      <c r="H1871" t="s">
        <v>365</v>
      </c>
      <c r="I1871" t="s">
        <v>385</v>
      </c>
      <c r="J1871" t="s">
        <v>386</v>
      </c>
      <c r="K1871" t="s">
        <v>378</v>
      </c>
      <c r="L1871" t="s">
        <v>25</v>
      </c>
      <c r="M1871">
        <v>-37847</v>
      </c>
      <c r="N1871">
        <v>-35667</v>
      </c>
      <c r="O1871">
        <v>-39217</v>
      </c>
      <c r="P1871">
        <v>-33338</v>
      </c>
      <c r="Q1871">
        <v>-38321</v>
      </c>
      <c r="R1871">
        <v>-36822</v>
      </c>
      <c r="S1871">
        <v>-34177</v>
      </c>
      <c r="T1871">
        <v>-40361</v>
      </c>
      <c r="U1871">
        <v>-35124</v>
      </c>
      <c r="V1871">
        <v>-38567</v>
      </c>
      <c r="W1871">
        <v>-35372</v>
      </c>
      <c r="X1871">
        <v>-30611</v>
      </c>
      <c r="Y1871">
        <v>-435423</v>
      </c>
      <c r="Z1871">
        <f t="shared" si="62"/>
        <v>0</v>
      </c>
      <c r="AA1871">
        <f t="shared" si="63"/>
        <v>-326567.25</v>
      </c>
    </row>
    <row r="1872" spans="1:27" x14ac:dyDescent="0.35">
      <c r="A1872" t="s">
        <v>427</v>
      </c>
      <c r="C1872">
        <v>500100</v>
      </c>
      <c r="D1872" t="s">
        <v>431</v>
      </c>
      <c r="E1872" t="s">
        <v>7</v>
      </c>
      <c r="F1872" t="s">
        <v>105</v>
      </c>
      <c r="G1872">
        <v>2027</v>
      </c>
      <c r="H1872" t="s">
        <v>365</v>
      </c>
      <c r="I1872" t="s">
        <v>385</v>
      </c>
      <c r="J1872" t="s">
        <v>386</v>
      </c>
      <c r="K1872" t="s">
        <v>378</v>
      </c>
      <c r="L1872" t="s">
        <v>25</v>
      </c>
      <c r="M1872">
        <v>-37613</v>
      </c>
      <c r="N1872">
        <v>-33636</v>
      </c>
      <c r="O1872">
        <v>-33406</v>
      </c>
      <c r="P1872">
        <v>-34750</v>
      </c>
      <c r="Q1872">
        <v>-34100</v>
      </c>
      <c r="R1872">
        <v>-32010</v>
      </c>
      <c r="S1872">
        <v>-35108</v>
      </c>
      <c r="T1872">
        <v>-36515</v>
      </c>
      <c r="U1872">
        <v>-35090</v>
      </c>
      <c r="V1872">
        <v>-38086</v>
      </c>
      <c r="W1872">
        <v>-28435</v>
      </c>
      <c r="X1872">
        <v>-30596</v>
      </c>
      <c r="Y1872">
        <v>-409344</v>
      </c>
      <c r="Z1872">
        <f t="shared" si="62"/>
        <v>0</v>
      </c>
      <c r="AA1872">
        <f t="shared" si="63"/>
        <v>-307008</v>
      </c>
    </row>
    <row r="1873" spans="1:27" x14ac:dyDescent="0.35">
      <c r="A1873" t="s">
        <v>427</v>
      </c>
      <c r="C1873">
        <v>513100</v>
      </c>
      <c r="D1873" t="s">
        <v>438</v>
      </c>
      <c r="E1873" t="s">
        <v>7</v>
      </c>
      <c r="F1873" t="s">
        <v>105</v>
      </c>
      <c r="G1873">
        <v>2021</v>
      </c>
      <c r="H1873" t="s">
        <v>365</v>
      </c>
      <c r="I1873" t="s">
        <v>377</v>
      </c>
      <c r="J1873" t="s">
        <v>377</v>
      </c>
      <c r="K1873" t="s">
        <v>378</v>
      </c>
      <c r="L1873" t="s">
        <v>25</v>
      </c>
      <c r="M1873">
        <v>-37572</v>
      </c>
      <c r="N1873">
        <v>-37498</v>
      </c>
      <c r="O1873">
        <v>-41121</v>
      </c>
      <c r="P1873">
        <v>-38616</v>
      </c>
      <c r="Q1873">
        <v>-36596</v>
      </c>
      <c r="R1873">
        <v>-38171</v>
      </c>
      <c r="S1873">
        <v>-37486</v>
      </c>
      <c r="T1873">
        <v>-40424</v>
      </c>
      <c r="U1873">
        <v>-38958</v>
      </c>
      <c r="V1873">
        <v>-38549</v>
      </c>
      <c r="W1873">
        <v>-36494</v>
      </c>
      <c r="X1873">
        <v>-35741</v>
      </c>
      <c r="Y1873">
        <v>-457225</v>
      </c>
      <c r="Z1873">
        <f t="shared" si="62"/>
        <v>0</v>
      </c>
      <c r="AA1873">
        <f t="shared" si="63"/>
        <v>-342918.75</v>
      </c>
    </row>
    <row r="1874" spans="1:27" x14ac:dyDescent="0.35">
      <c r="A1874" t="s">
        <v>427</v>
      </c>
      <c r="C1874">
        <v>506900</v>
      </c>
      <c r="D1874" t="s">
        <v>439</v>
      </c>
      <c r="E1874" t="s">
        <v>7</v>
      </c>
      <c r="F1874" t="s">
        <v>105</v>
      </c>
      <c r="G1874">
        <v>2021</v>
      </c>
      <c r="H1874" t="s">
        <v>365</v>
      </c>
      <c r="I1874" t="s">
        <v>377</v>
      </c>
      <c r="J1874" t="s">
        <v>377</v>
      </c>
      <c r="K1874" t="s">
        <v>378</v>
      </c>
      <c r="L1874" t="s">
        <v>25</v>
      </c>
      <c r="M1874">
        <v>-37448</v>
      </c>
      <c r="N1874">
        <v>-37513</v>
      </c>
      <c r="O1874">
        <v>-40893</v>
      </c>
      <c r="P1874">
        <v>-38131</v>
      </c>
      <c r="Q1874">
        <v>-35900</v>
      </c>
      <c r="R1874">
        <v>-37411</v>
      </c>
      <c r="S1874">
        <v>-36493</v>
      </c>
      <c r="T1874">
        <v>-40001</v>
      </c>
      <c r="U1874">
        <v>-38387</v>
      </c>
      <c r="V1874">
        <v>-37979</v>
      </c>
      <c r="W1874">
        <v>-35540</v>
      </c>
      <c r="X1874">
        <v>-33933</v>
      </c>
      <c r="Y1874">
        <v>-449631</v>
      </c>
      <c r="Z1874">
        <f t="shared" si="62"/>
        <v>0</v>
      </c>
      <c r="AA1874">
        <f t="shared" si="63"/>
        <v>-337223.25</v>
      </c>
    </row>
    <row r="1875" spans="1:27" x14ac:dyDescent="0.35">
      <c r="A1875" t="s">
        <v>427</v>
      </c>
      <c r="C1875">
        <v>514100</v>
      </c>
      <c r="D1875" t="s">
        <v>441</v>
      </c>
      <c r="E1875" t="s">
        <v>7</v>
      </c>
      <c r="F1875" t="s">
        <v>105</v>
      </c>
      <c r="G1875">
        <v>2028</v>
      </c>
      <c r="H1875" t="s">
        <v>22</v>
      </c>
      <c r="I1875" t="s">
        <v>377</v>
      </c>
      <c r="J1875" t="s">
        <v>377</v>
      </c>
      <c r="K1875" t="s">
        <v>378</v>
      </c>
      <c r="L1875" t="s">
        <v>25</v>
      </c>
      <c r="M1875">
        <v>-37439</v>
      </c>
      <c r="N1875">
        <v>-37439</v>
      </c>
      <c r="O1875">
        <v>-37439</v>
      </c>
      <c r="P1875">
        <v>-37439</v>
      </c>
      <c r="Q1875">
        <v>-37439</v>
      </c>
      <c r="R1875">
        <v>-37439</v>
      </c>
      <c r="S1875">
        <v>-37439</v>
      </c>
      <c r="T1875">
        <v>-37439</v>
      </c>
      <c r="U1875">
        <v>-73355</v>
      </c>
      <c r="V1875">
        <v>-37439</v>
      </c>
      <c r="W1875">
        <v>-37439</v>
      </c>
      <c r="X1875">
        <v>-37439</v>
      </c>
      <c r="Y1875">
        <v>-485186</v>
      </c>
      <c r="Z1875">
        <f t="shared" si="62"/>
        <v>0</v>
      </c>
      <c r="AA1875">
        <f t="shared" si="63"/>
        <v>-363889.5</v>
      </c>
    </row>
    <row r="1876" spans="1:27" x14ac:dyDescent="0.35">
      <c r="A1876" t="s">
        <v>427</v>
      </c>
      <c r="C1876">
        <v>502100</v>
      </c>
      <c r="D1876" t="s">
        <v>429</v>
      </c>
      <c r="E1876" t="s">
        <v>7</v>
      </c>
      <c r="F1876" t="s">
        <v>21</v>
      </c>
      <c r="G1876">
        <v>2027</v>
      </c>
      <c r="H1876" t="s">
        <v>365</v>
      </c>
      <c r="I1876" t="s">
        <v>387</v>
      </c>
      <c r="J1876" t="s">
        <v>388</v>
      </c>
      <c r="K1876" t="s">
        <v>378</v>
      </c>
      <c r="L1876" t="s">
        <v>25</v>
      </c>
      <c r="M1876">
        <v>-36997</v>
      </c>
      <c r="N1876">
        <v>-33072</v>
      </c>
      <c r="O1876">
        <v>-33152</v>
      </c>
      <c r="P1876">
        <v>-34573</v>
      </c>
      <c r="Q1876">
        <v>-34121</v>
      </c>
      <c r="R1876">
        <v>-32230</v>
      </c>
      <c r="S1876">
        <v>-35304</v>
      </c>
      <c r="T1876">
        <v>-36046</v>
      </c>
      <c r="U1876">
        <v>-34854</v>
      </c>
      <c r="V1876">
        <v>-37604</v>
      </c>
      <c r="W1876">
        <v>-29026</v>
      </c>
      <c r="X1876">
        <v>-31885</v>
      </c>
      <c r="Y1876">
        <v>-408865</v>
      </c>
      <c r="Z1876">
        <f t="shared" si="62"/>
        <v>-306648.75</v>
      </c>
      <c r="AA1876">
        <f t="shared" si="63"/>
        <v>0</v>
      </c>
    </row>
    <row r="1877" spans="1:27" x14ac:dyDescent="0.35">
      <c r="A1877" t="s">
        <v>427</v>
      </c>
      <c r="C1877">
        <v>514100</v>
      </c>
      <c r="D1877" t="s">
        <v>441</v>
      </c>
      <c r="E1877" t="s">
        <v>7</v>
      </c>
      <c r="F1877" t="s">
        <v>105</v>
      </c>
      <c r="G1877">
        <v>2027</v>
      </c>
      <c r="H1877" t="s">
        <v>22</v>
      </c>
      <c r="I1877" t="s">
        <v>377</v>
      </c>
      <c r="J1877" t="s">
        <v>377</v>
      </c>
      <c r="K1877" t="s">
        <v>378</v>
      </c>
      <c r="L1877" t="s">
        <v>25</v>
      </c>
      <c r="M1877">
        <v>-36628</v>
      </c>
      <c r="N1877">
        <v>-36628</v>
      </c>
      <c r="O1877">
        <v>-36628</v>
      </c>
      <c r="P1877">
        <v>-36628</v>
      </c>
      <c r="Q1877">
        <v>-36628</v>
      </c>
      <c r="R1877">
        <v>-36628</v>
      </c>
      <c r="S1877">
        <v>-36628</v>
      </c>
      <c r="T1877">
        <v>-36628</v>
      </c>
      <c r="U1877">
        <v>-71840</v>
      </c>
      <c r="V1877">
        <v>-36628</v>
      </c>
      <c r="W1877">
        <v>-36628</v>
      </c>
      <c r="X1877">
        <v>-36628</v>
      </c>
      <c r="Y1877">
        <v>-474752</v>
      </c>
      <c r="Z1877">
        <f t="shared" si="62"/>
        <v>0</v>
      </c>
      <c r="AA1877">
        <f t="shared" si="63"/>
        <v>-356064</v>
      </c>
    </row>
    <row r="1878" spans="1:27" x14ac:dyDescent="0.35">
      <c r="A1878" t="s">
        <v>427</v>
      </c>
      <c r="C1878">
        <v>500100</v>
      </c>
      <c r="D1878" t="s">
        <v>431</v>
      </c>
      <c r="E1878" t="s">
        <v>7</v>
      </c>
      <c r="F1878" t="s">
        <v>105</v>
      </c>
      <c r="G1878">
        <v>2026</v>
      </c>
      <c r="H1878" t="s">
        <v>365</v>
      </c>
      <c r="I1878" t="s">
        <v>385</v>
      </c>
      <c r="J1878" t="s">
        <v>386</v>
      </c>
      <c r="K1878" t="s">
        <v>378</v>
      </c>
      <c r="L1878" t="s">
        <v>25</v>
      </c>
      <c r="M1878">
        <v>-36517</v>
      </c>
      <c r="N1878">
        <v>-32657</v>
      </c>
      <c r="O1878">
        <v>-32433</v>
      </c>
      <c r="P1878">
        <v>-33738</v>
      </c>
      <c r="Q1878">
        <v>-33107</v>
      </c>
      <c r="R1878">
        <v>-31078</v>
      </c>
      <c r="S1878">
        <v>-34086</v>
      </c>
      <c r="T1878">
        <v>-35452</v>
      </c>
      <c r="U1878">
        <v>-34068</v>
      </c>
      <c r="V1878">
        <v>-36976</v>
      </c>
      <c r="W1878">
        <v>-27607</v>
      </c>
      <c r="X1878">
        <v>-29704</v>
      </c>
      <c r="Y1878">
        <v>-397421</v>
      </c>
      <c r="Z1878">
        <f t="shared" si="62"/>
        <v>0</v>
      </c>
      <c r="AA1878">
        <f t="shared" si="63"/>
        <v>-298065.75</v>
      </c>
    </row>
    <row r="1879" spans="1:27" x14ac:dyDescent="0.35">
      <c r="A1879" t="s">
        <v>427</v>
      </c>
      <c r="C1879">
        <v>510100</v>
      </c>
      <c r="D1879" t="s">
        <v>430</v>
      </c>
      <c r="E1879" t="s">
        <v>7</v>
      </c>
      <c r="F1879" t="s">
        <v>105</v>
      </c>
      <c r="G1879">
        <v>2023</v>
      </c>
      <c r="H1879" t="s">
        <v>365</v>
      </c>
      <c r="I1879" t="s">
        <v>385</v>
      </c>
      <c r="J1879" t="s">
        <v>386</v>
      </c>
      <c r="K1879" t="s">
        <v>378</v>
      </c>
      <c r="L1879" t="s">
        <v>25</v>
      </c>
      <c r="M1879">
        <v>-36238</v>
      </c>
      <c r="N1879">
        <v>-34372</v>
      </c>
      <c r="O1879">
        <v>-37581</v>
      </c>
      <c r="P1879">
        <v>-31585</v>
      </c>
      <c r="Q1879">
        <v>-36513</v>
      </c>
      <c r="R1879">
        <v>-34979</v>
      </c>
      <c r="S1879">
        <v>-32222</v>
      </c>
      <c r="T1879">
        <v>-38936</v>
      </c>
      <c r="U1879">
        <v>-33400</v>
      </c>
      <c r="V1879">
        <v>-37083</v>
      </c>
      <c r="W1879">
        <v>-33252</v>
      </c>
      <c r="X1879">
        <v>-28028</v>
      </c>
      <c r="Y1879">
        <v>-414189</v>
      </c>
      <c r="Z1879">
        <f t="shared" si="62"/>
        <v>0</v>
      </c>
      <c r="AA1879">
        <f t="shared" si="63"/>
        <v>-310641.75</v>
      </c>
    </row>
    <row r="1880" spans="1:27" x14ac:dyDescent="0.35">
      <c r="A1880" t="s">
        <v>427</v>
      </c>
      <c r="C1880">
        <v>502100</v>
      </c>
      <c r="D1880" t="s">
        <v>429</v>
      </c>
      <c r="E1880" t="s">
        <v>7</v>
      </c>
      <c r="F1880" t="s">
        <v>21</v>
      </c>
      <c r="G1880">
        <v>2026</v>
      </c>
      <c r="H1880" t="s">
        <v>365</v>
      </c>
      <c r="I1880" t="s">
        <v>387</v>
      </c>
      <c r="J1880" t="s">
        <v>388</v>
      </c>
      <c r="K1880" t="s">
        <v>378</v>
      </c>
      <c r="L1880" t="s">
        <v>25</v>
      </c>
      <c r="M1880">
        <v>-35919</v>
      </c>
      <c r="N1880">
        <v>-32109</v>
      </c>
      <c r="O1880">
        <v>-32186</v>
      </c>
      <c r="P1880">
        <v>-33566</v>
      </c>
      <c r="Q1880">
        <v>-33127</v>
      </c>
      <c r="R1880">
        <v>-31291</v>
      </c>
      <c r="S1880">
        <v>-34276</v>
      </c>
      <c r="T1880">
        <v>-34997</v>
      </c>
      <c r="U1880">
        <v>-33839</v>
      </c>
      <c r="V1880">
        <v>-36509</v>
      </c>
      <c r="W1880">
        <v>-28181</v>
      </c>
      <c r="X1880">
        <v>-30956</v>
      </c>
      <c r="Y1880">
        <v>-396956</v>
      </c>
      <c r="Z1880">
        <f t="shared" si="62"/>
        <v>-297717</v>
      </c>
      <c r="AA1880">
        <f t="shared" si="63"/>
        <v>0</v>
      </c>
    </row>
    <row r="1881" spans="1:27" x14ac:dyDescent="0.35">
      <c r="A1881" t="s">
        <v>427</v>
      </c>
      <c r="C1881">
        <v>510100</v>
      </c>
      <c r="D1881" t="s">
        <v>430</v>
      </c>
      <c r="E1881" t="s">
        <v>7</v>
      </c>
      <c r="F1881" t="s">
        <v>21</v>
      </c>
      <c r="G1881">
        <v>2030</v>
      </c>
      <c r="H1881" t="s">
        <v>365</v>
      </c>
      <c r="I1881" t="s">
        <v>387</v>
      </c>
      <c r="J1881" t="s">
        <v>388</v>
      </c>
      <c r="K1881" t="s">
        <v>378</v>
      </c>
      <c r="L1881" t="s">
        <v>25</v>
      </c>
      <c r="M1881">
        <v>-35865</v>
      </c>
      <c r="N1881">
        <v>-32189</v>
      </c>
      <c r="O1881">
        <v>-31938</v>
      </c>
      <c r="P1881">
        <v>-33328</v>
      </c>
      <c r="Q1881">
        <v>-32818</v>
      </c>
      <c r="R1881">
        <v>-30883</v>
      </c>
      <c r="S1881">
        <v>-33942</v>
      </c>
      <c r="T1881">
        <v>-35118</v>
      </c>
      <c r="U1881">
        <v>-33633</v>
      </c>
      <c r="V1881">
        <v>-36669</v>
      </c>
      <c r="W1881">
        <v>-27350</v>
      </c>
      <c r="X1881">
        <v>-29967</v>
      </c>
      <c r="Y1881">
        <v>-393701</v>
      </c>
      <c r="Z1881">
        <f t="shared" ref="Z1881:Z1940" si="64">$Y1881*IF($E1881="Fixed",0.75,1)*IF(LEFT($F1881,4)="0311",1,IF(LEFT($F1881,4)="0301",0.403176412,0))</f>
        <v>-295275.75</v>
      </c>
      <c r="AA1881">
        <f t="shared" ref="AA1881:AA1940" si="65">$Y1881*IF($E1881="Fixed",0.75,1)*IF(LEFT($F1881,4)="0311",0,IF(LEFT($F1881,4)="0301",1-0.403176412,1))</f>
        <v>0</v>
      </c>
    </row>
    <row r="1882" spans="1:27" x14ac:dyDescent="0.35">
      <c r="A1882" t="s">
        <v>427</v>
      </c>
      <c r="C1882">
        <v>514100</v>
      </c>
      <c r="D1882" t="s">
        <v>441</v>
      </c>
      <c r="E1882" t="s">
        <v>7</v>
      </c>
      <c r="F1882" t="s">
        <v>105</v>
      </c>
      <c r="G1882">
        <v>2026</v>
      </c>
      <c r="H1882" t="s">
        <v>22</v>
      </c>
      <c r="I1882" t="s">
        <v>377</v>
      </c>
      <c r="J1882" t="s">
        <v>377</v>
      </c>
      <c r="K1882" t="s">
        <v>378</v>
      </c>
      <c r="L1882" t="s">
        <v>25</v>
      </c>
      <c r="M1882">
        <v>-35835</v>
      </c>
      <c r="N1882">
        <v>-35835</v>
      </c>
      <c r="O1882">
        <v>-35835</v>
      </c>
      <c r="P1882">
        <v>-35835</v>
      </c>
      <c r="Q1882">
        <v>-35835</v>
      </c>
      <c r="R1882">
        <v>-35835</v>
      </c>
      <c r="S1882">
        <v>-35835</v>
      </c>
      <c r="T1882">
        <v>-35835</v>
      </c>
      <c r="U1882">
        <v>-70356</v>
      </c>
      <c r="V1882">
        <v>-35835</v>
      </c>
      <c r="W1882">
        <v>-35835</v>
      </c>
      <c r="X1882">
        <v>-35835</v>
      </c>
      <c r="Y1882">
        <v>-464544</v>
      </c>
      <c r="Z1882">
        <f t="shared" si="64"/>
        <v>0</v>
      </c>
      <c r="AA1882">
        <f t="shared" si="65"/>
        <v>-348408</v>
      </c>
    </row>
    <row r="1883" spans="1:27" x14ac:dyDescent="0.35">
      <c r="A1883" t="s">
        <v>427</v>
      </c>
      <c r="C1883">
        <v>500100</v>
      </c>
      <c r="D1883" t="s">
        <v>431</v>
      </c>
      <c r="E1883" t="s">
        <v>7</v>
      </c>
      <c r="F1883" t="s">
        <v>105</v>
      </c>
      <c r="G1883">
        <v>2025</v>
      </c>
      <c r="H1883" t="s">
        <v>365</v>
      </c>
      <c r="I1883" t="s">
        <v>385</v>
      </c>
      <c r="J1883" t="s">
        <v>386</v>
      </c>
      <c r="K1883" t="s">
        <v>378</v>
      </c>
      <c r="L1883" t="s">
        <v>25</v>
      </c>
      <c r="M1883">
        <v>-35454</v>
      </c>
      <c r="N1883">
        <v>-31706</v>
      </c>
      <c r="O1883">
        <v>-31488</v>
      </c>
      <c r="P1883">
        <v>-32755</v>
      </c>
      <c r="Q1883">
        <v>-32143</v>
      </c>
      <c r="R1883">
        <v>-30172</v>
      </c>
      <c r="S1883">
        <v>-33093</v>
      </c>
      <c r="T1883">
        <v>-34419</v>
      </c>
      <c r="U1883">
        <v>-33076</v>
      </c>
      <c r="V1883">
        <v>-35899</v>
      </c>
      <c r="W1883">
        <v>-26802</v>
      </c>
      <c r="X1883">
        <v>-28839</v>
      </c>
      <c r="Y1883">
        <v>-385846</v>
      </c>
      <c r="Z1883">
        <f t="shared" si="64"/>
        <v>0</v>
      </c>
      <c r="AA1883">
        <f t="shared" si="65"/>
        <v>-289384.5</v>
      </c>
    </row>
    <row r="1884" spans="1:27" x14ac:dyDescent="0.35">
      <c r="A1884" t="s">
        <v>427</v>
      </c>
      <c r="C1884">
        <v>501028</v>
      </c>
      <c r="D1884" t="s">
        <v>444</v>
      </c>
      <c r="E1884" t="s">
        <v>7</v>
      </c>
      <c r="F1884" t="s">
        <v>21</v>
      </c>
      <c r="G1884">
        <v>2021</v>
      </c>
      <c r="H1884" t="s">
        <v>22</v>
      </c>
      <c r="I1884">
        <v>159602</v>
      </c>
      <c r="J1884" t="s">
        <v>445</v>
      </c>
      <c r="K1884" t="s">
        <v>375</v>
      </c>
      <c r="L1884" t="s">
        <v>25</v>
      </c>
      <c r="M1884">
        <v>-35328</v>
      </c>
      <c r="N1884">
        <v>-32159</v>
      </c>
      <c r="O1884">
        <v>-35461</v>
      </c>
      <c r="P1884">
        <v>-23628</v>
      </c>
      <c r="Q1884">
        <v>-28922</v>
      </c>
      <c r="R1884">
        <v>-31675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-187173</v>
      </c>
      <c r="Z1884">
        <f t="shared" si="64"/>
        <v>-140379.75</v>
      </c>
      <c r="AA1884">
        <f t="shared" si="65"/>
        <v>0</v>
      </c>
    </row>
    <row r="1885" spans="1:27" x14ac:dyDescent="0.35">
      <c r="A1885" t="s">
        <v>427</v>
      </c>
      <c r="C1885">
        <v>506900</v>
      </c>
      <c r="D1885" t="s">
        <v>439</v>
      </c>
      <c r="E1885" t="s">
        <v>7</v>
      </c>
      <c r="F1885" t="s">
        <v>105</v>
      </c>
      <c r="G1885">
        <v>2030</v>
      </c>
      <c r="H1885" t="s">
        <v>22</v>
      </c>
      <c r="I1885" t="s">
        <v>377</v>
      </c>
      <c r="J1885" t="s">
        <v>377</v>
      </c>
      <c r="K1885" t="s">
        <v>378</v>
      </c>
      <c r="L1885" t="s">
        <v>25</v>
      </c>
      <c r="M1885">
        <v>-35234</v>
      </c>
      <c r="N1885">
        <v>-42727</v>
      </c>
      <c r="O1885">
        <v>-35098</v>
      </c>
      <c r="P1885">
        <v>-36246</v>
      </c>
      <c r="Q1885">
        <v>-34967</v>
      </c>
      <c r="R1885">
        <v>-35202</v>
      </c>
      <c r="S1885">
        <v>-38334</v>
      </c>
      <c r="T1885">
        <v>-35267</v>
      </c>
      <c r="U1885">
        <v>-36199</v>
      </c>
      <c r="V1885">
        <v>-63933</v>
      </c>
      <c r="W1885">
        <v>-35578</v>
      </c>
      <c r="X1885">
        <v>-38549</v>
      </c>
      <c r="Y1885">
        <v>-467334</v>
      </c>
      <c r="Z1885">
        <f t="shared" si="64"/>
        <v>0</v>
      </c>
      <c r="AA1885">
        <f t="shared" si="65"/>
        <v>-350500.5</v>
      </c>
    </row>
    <row r="1886" spans="1:27" x14ac:dyDescent="0.35">
      <c r="A1886" t="s">
        <v>427</v>
      </c>
      <c r="C1886">
        <v>514100</v>
      </c>
      <c r="D1886" t="s">
        <v>441</v>
      </c>
      <c r="E1886" t="s">
        <v>7</v>
      </c>
      <c r="F1886" t="s">
        <v>105</v>
      </c>
      <c r="G1886">
        <v>2023</v>
      </c>
      <c r="H1886" t="s">
        <v>22</v>
      </c>
      <c r="I1886" t="s">
        <v>377</v>
      </c>
      <c r="J1886" t="s">
        <v>377</v>
      </c>
      <c r="K1886" t="s">
        <v>378</v>
      </c>
      <c r="L1886" t="s">
        <v>25</v>
      </c>
      <c r="M1886">
        <v>-35060</v>
      </c>
      <c r="N1886">
        <v>-35060</v>
      </c>
      <c r="O1886">
        <v>-35060</v>
      </c>
      <c r="P1886">
        <v>-35060</v>
      </c>
      <c r="Q1886">
        <v>-35060</v>
      </c>
      <c r="R1886">
        <v>-35060</v>
      </c>
      <c r="S1886">
        <v>-35060</v>
      </c>
      <c r="T1886">
        <v>-35060</v>
      </c>
      <c r="U1886">
        <v>-68904</v>
      </c>
      <c r="V1886">
        <v>-35060</v>
      </c>
      <c r="W1886">
        <v>-35060</v>
      </c>
      <c r="X1886">
        <v>-35060</v>
      </c>
      <c r="Y1886">
        <v>-454562</v>
      </c>
      <c r="Z1886">
        <f t="shared" si="64"/>
        <v>0</v>
      </c>
      <c r="AA1886">
        <f t="shared" si="65"/>
        <v>-340921.5</v>
      </c>
    </row>
    <row r="1887" spans="1:27" x14ac:dyDescent="0.35">
      <c r="A1887" t="s">
        <v>427</v>
      </c>
      <c r="C1887">
        <v>514100</v>
      </c>
      <c r="D1887" t="s">
        <v>441</v>
      </c>
      <c r="E1887" t="s">
        <v>7</v>
      </c>
      <c r="F1887" t="s">
        <v>105</v>
      </c>
      <c r="G1887">
        <v>2024</v>
      </c>
      <c r="H1887" t="s">
        <v>22</v>
      </c>
      <c r="I1887" t="s">
        <v>377</v>
      </c>
      <c r="J1887" t="s">
        <v>377</v>
      </c>
      <c r="K1887" t="s">
        <v>378</v>
      </c>
      <c r="L1887" t="s">
        <v>25</v>
      </c>
      <c r="M1887">
        <v>-35060</v>
      </c>
      <c r="N1887">
        <v>-35060</v>
      </c>
      <c r="O1887">
        <v>-35060</v>
      </c>
      <c r="P1887">
        <v>-35060</v>
      </c>
      <c r="Q1887">
        <v>-35060</v>
      </c>
      <c r="R1887">
        <v>-35060</v>
      </c>
      <c r="S1887">
        <v>-35060</v>
      </c>
      <c r="T1887">
        <v>-35060</v>
      </c>
      <c r="U1887">
        <v>-68904</v>
      </c>
      <c r="V1887">
        <v>-35060</v>
      </c>
      <c r="W1887">
        <v>-35060</v>
      </c>
      <c r="X1887">
        <v>-35060</v>
      </c>
      <c r="Y1887">
        <v>-454562</v>
      </c>
      <c r="Z1887">
        <f t="shared" si="64"/>
        <v>0</v>
      </c>
      <c r="AA1887">
        <f t="shared" si="65"/>
        <v>-340921.5</v>
      </c>
    </row>
    <row r="1888" spans="1:27" x14ac:dyDescent="0.35">
      <c r="A1888" t="s">
        <v>427</v>
      </c>
      <c r="C1888">
        <v>514100</v>
      </c>
      <c r="D1888" t="s">
        <v>441</v>
      </c>
      <c r="E1888" t="s">
        <v>7</v>
      </c>
      <c r="F1888" t="s">
        <v>105</v>
      </c>
      <c r="G1888">
        <v>2025</v>
      </c>
      <c r="H1888" t="s">
        <v>22</v>
      </c>
      <c r="I1888" t="s">
        <v>377</v>
      </c>
      <c r="J1888" t="s">
        <v>377</v>
      </c>
      <c r="K1888" t="s">
        <v>378</v>
      </c>
      <c r="L1888" t="s">
        <v>25</v>
      </c>
      <c r="M1888">
        <v>-35060</v>
      </c>
      <c r="N1888">
        <v>-35060</v>
      </c>
      <c r="O1888">
        <v>-35060</v>
      </c>
      <c r="P1888">
        <v>-35060</v>
      </c>
      <c r="Q1888">
        <v>-35060</v>
      </c>
      <c r="R1888">
        <v>-35060</v>
      </c>
      <c r="S1888">
        <v>-35060</v>
      </c>
      <c r="T1888">
        <v>-35060</v>
      </c>
      <c r="U1888">
        <v>-68904</v>
      </c>
      <c r="V1888">
        <v>-35060</v>
      </c>
      <c r="W1888">
        <v>-35060</v>
      </c>
      <c r="X1888">
        <v>-35060</v>
      </c>
      <c r="Y1888">
        <v>-454562</v>
      </c>
      <c r="Z1888">
        <f t="shared" si="64"/>
        <v>0</v>
      </c>
      <c r="AA1888">
        <f t="shared" si="65"/>
        <v>-340921.5</v>
      </c>
    </row>
    <row r="1889" spans="1:27" x14ac:dyDescent="0.35">
      <c r="A1889" t="s">
        <v>427</v>
      </c>
      <c r="C1889">
        <v>514100</v>
      </c>
      <c r="D1889" t="s">
        <v>441</v>
      </c>
      <c r="E1889" t="s">
        <v>7</v>
      </c>
      <c r="F1889" t="s">
        <v>105</v>
      </c>
      <c r="G1889">
        <v>2021</v>
      </c>
      <c r="H1889" t="s">
        <v>22</v>
      </c>
      <c r="I1889" t="s">
        <v>377</v>
      </c>
      <c r="J1889" t="s">
        <v>377</v>
      </c>
      <c r="K1889" t="s">
        <v>378</v>
      </c>
      <c r="L1889" t="s">
        <v>25</v>
      </c>
      <c r="M1889">
        <v>-35055</v>
      </c>
      <c r="N1889">
        <v>-35055</v>
      </c>
      <c r="O1889">
        <v>-35055</v>
      </c>
      <c r="P1889">
        <v>-35055</v>
      </c>
      <c r="Q1889">
        <v>-35055</v>
      </c>
      <c r="R1889">
        <v>-35055</v>
      </c>
      <c r="S1889">
        <v>-35055</v>
      </c>
      <c r="T1889">
        <v>-35055</v>
      </c>
      <c r="U1889">
        <v>-68899</v>
      </c>
      <c r="V1889">
        <v>-35055</v>
      </c>
      <c r="W1889">
        <v>-35055</v>
      </c>
      <c r="X1889">
        <v>-35055</v>
      </c>
      <c r="Y1889">
        <v>-454504</v>
      </c>
      <c r="Z1889">
        <f t="shared" si="64"/>
        <v>0</v>
      </c>
      <c r="AA1889">
        <f t="shared" si="65"/>
        <v>-340878</v>
      </c>
    </row>
    <row r="1890" spans="1:27" x14ac:dyDescent="0.35">
      <c r="A1890" t="s">
        <v>427</v>
      </c>
      <c r="C1890">
        <v>514100</v>
      </c>
      <c r="D1890" t="s">
        <v>441</v>
      </c>
      <c r="E1890" t="s">
        <v>7</v>
      </c>
      <c r="F1890" t="s">
        <v>105</v>
      </c>
      <c r="G1890">
        <v>2022</v>
      </c>
      <c r="H1890" t="s">
        <v>22</v>
      </c>
      <c r="I1890" t="s">
        <v>377</v>
      </c>
      <c r="J1890" t="s">
        <v>377</v>
      </c>
      <c r="K1890" t="s">
        <v>378</v>
      </c>
      <c r="L1890" t="s">
        <v>25</v>
      </c>
      <c r="M1890">
        <v>-35055</v>
      </c>
      <c r="N1890">
        <v>-35055</v>
      </c>
      <c r="O1890">
        <v>-35055</v>
      </c>
      <c r="P1890">
        <v>-35055</v>
      </c>
      <c r="Q1890">
        <v>-35055</v>
      </c>
      <c r="R1890">
        <v>-35055</v>
      </c>
      <c r="S1890">
        <v>-35055</v>
      </c>
      <c r="T1890">
        <v>-35055</v>
      </c>
      <c r="U1890">
        <v>-68899</v>
      </c>
      <c r="V1890">
        <v>-35055</v>
      </c>
      <c r="W1890">
        <v>-35055</v>
      </c>
      <c r="X1890">
        <v>-35055</v>
      </c>
      <c r="Y1890">
        <v>-454504</v>
      </c>
      <c r="Z1890">
        <f t="shared" si="64"/>
        <v>0</v>
      </c>
      <c r="AA1890">
        <f t="shared" si="65"/>
        <v>-340878</v>
      </c>
    </row>
    <row r="1891" spans="1:27" x14ac:dyDescent="0.35">
      <c r="A1891" t="s">
        <v>427</v>
      </c>
      <c r="C1891">
        <v>514100</v>
      </c>
      <c r="D1891" t="s">
        <v>441</v>
      </c>
      <c r="E1891" t="s">
        <v>7</v>
      </c>
      <c r="F1891" t="s">
        <v>366</v>
      </c>
      <c r="G1891">
        <v>2023</v>
      </c>
      <c r="H1891" t="s">
        <v>365</v>
      </c>
      <c r="I1891" t="s">
        <v>373</v>
      </c>
      <c r="J1891" t="s">
        <v>374</v>
      </c>
      <c r="K1891" t="s">
        <v>375</v>
      </c>
      <c r="L1891" t="s">
        <v>25</v>
      </c>
      <c r="M1891">
        <v>-35037</v>
      </c>
      <c r="N1891">
        <v>-33264</v>
      </c>
      <c r="O1891">
        <v>-36289</v>
      </c>
      <c r="P1891">
        <v>-30592</v>
      </c>
      <c r="Q1891">
        <v>-35188</v>
      </c>
      <c r="R1891">
        <v>-33739</v>
      </c>
      <c r="S1891">
        <v>-31072</v>
      </c>
      <c r="T1891">
        <v>-37484</v>
      </c>
      <c r="U1891">
        <v>-32329</v>
      </c>
      <c r="V1891">
        <v>-35706</v>
      </c>
      <c r="W1891">
        <v>-32161</v>
      </c>
      <c r="X1891">
        <v>-26951</v>
      </c>
      <c r="Y1891">
        <v>-399813</v>
      </c>
      <c r="Z1891">
        <f t="shared" si="64"/>
        <v>-120896.37810821699</v>
      </c>
      <c r="AA1891">
        <f t="shared" si="65"/>
        <v>-178963.371891783</v>
      </c>
    </row>
    <row r="1892" spans="1:27" x14ac:dyDescent="0.35">
      <c r="A1892" t="s">
        <v>427</v>
      </c>
      <c r="C1892">
        <v>502100</v>
      </c>
      <c r="D1892" t="s">
        <v>429</v>
      </c>
      <c r="E1892" t="s">
        <v>7</v>
      </c>
      <c r="F1892" t="s">
        <v>105</v>
      </c>
      <c r="G1892">
        <v>2022</v>
      </c>
      <c r="H1892" t="s">
        <v>365</v>
      </c>
      <c r="I1892" t="s">
        <v>385</v>
      </c>
      <c r="J1892" t="s">
        <v>386</v>
      </c>
      <c r="K1892" t="s">
        <v>378</v>
      </c>
      <c r="L1892" t="s">
        <v>25</v>
      </c>
      <c r="M1892">
        <v>-34881</v>
      </c>
      <c r="N1892">
        <v>-34690</v>
      </c>
      <c r="O1892">
        <v>-38149</v>
      </c>
      <c r="P1892">
        <v>-34399</v>
      </c>
      <c r="Q1892">
        <v>-35424</v>
      </c>
      <c r="R1892">
        <v>-35427</v>
      </c>
      <c r="S1892">
        <v>-33371</v>
      </c>
      <c r="T1892">
        <v>-39311</v>
      </c>
      <c r="U1892">
        <v>-36616</v>
      </c>
      <c r="V1892">
        <v>-35667</v>
      </c>
      <c r="W1892">
        <v>-34476</v>
      </c>
      <c r="X1892">
        <v>-31923</v>
      </c>
      <c r="Y1892">
        <v>-424333</v>
      </c>
      <c r="Z1892">
        <f t="shared" si="64"/>
        <v>0</v>
      </c>
      <c r="AA1892">
        <f t="shared" si="65"/>
        <v>-318249.75</v>
      </c>
    </row>
    <row r="1893" spans="1:27" x14ac:dyDescent="0.35">
      <c r="A1893" t="s">
        <v>427</v>
      </c>
      <c r="C1893">
        <v>502100</v>
      </c>
      <c r="D1893" t="s">
        <v>429</v>
      </c>
      <c r="E1893" t="s">
        <v>7</v>
      </c>
      <c r="F1893" t="s">
        <v>21</v>
      </c>
      <c r="G1893">
        <v>2025</v>
      </c>
      <c r="H1893" t="s">
        <v>365</v>
      </c>
      <c r="I1893" t="s">
        <v>387</v>
      </c>
      <c r="J1893" t="s">
        <v>388</v>
      </c>
      <c r="K1893" t="s">
        <v>378</v>
      </c>
      <c r="L1893" t="s">
        <v>25</v>
      </c>
      <c r="M1893">
        <v>-34873</v>
      </c>
      <c r="N1893">
        <v>-31174</v>
      </c>
      <c r="O1893">
        <v>-31249</v>
      </c>
      <c r="P1893">
        <v>-32589</v>
      </c>
      <c r="Q1893">
        <v>-32162</v>
      </c>
      <c r="R1893">
        <v>-30380</v>
      </c>
      <c r="S1893">
        <v>-33278</v>
      </c>
      <c r="T1893">
        <v>-33977</v>
      </c>
      <c r="U1893">
        <v>-32853</v>
      </c>
      <c r="V1893">
        <v>-35446</v>
      </c>
      <c r="W1893">
        <v>-27360</v>
      </c>
      <c r="X1893">
        <v>-30054</v>
      </c>
      <c r="Y1893">
        <v>-385395</v>
      </c>
      <c r="Z1893">
        <f t="shared" si="64"/>
        <v>-289046.25</v>
      </c>
      <c r="AA1893">
        <f t="shared" si="65"/>
        <v>0</v>
      </c>
    </row>
    <row r="1894" spans="1:27" x14ac:dyDescent="0.35">
      <c r="A1894" t="s">
        <v>427</v>
      </c>
      <c r="C1894">
        <v>510100</v>
      </c>
      <c r="D1894" t="s">
        <v>430</v>
      </c>
      <c r="E1894" t="s">
        <v>7</v>
      </c>
      <c r="F1894" t="s">
        <v>21</v>
      </c>
      <c r="G1894">
        <v>2029</v>
      </c>
      <c r="H1894" t="s">
        <v>365</v>
      </c>
      <c r="I1894" t="s">
        <v>387</v>
      </c>
      <c r="J1894" t="s">
        <v>388</v>
      </c>
      <c r="K1894" t="s">
        <v>378</v>
      </c>
      <c r="L1894" t="s">
        <v>25</v>
      </c>
      <c r="M1894">
        <v>-34819</v>
      </c>
      <c r="N1894">
        <v>-31251</v>
      </c>
      <c r="O1894">
        <v>-31006</v>
      </c>
      <c r="P1894">
        <v>-32357</v>
      </c>
      <c r="Q1894">
        <v>-31862</v>
      </c>
      <c r="R1894">
        <v>-29983</v>
      </c>
      <c r="S1894">
        <v>-32952</v>
      </c>
      <c r="T1894">
        <v>-34095</v>
      </c>
      <c r="U1894">
        <v>-32653</v>
      </c>
      <c r="V1894">
        <v>-35600</v>
      </c>
      <c r="W1894">
        <v>-26552</v>
      </c>
      <c r="X1894">
        <v>-29093</v>
      </c>
      <c r="Y1894">
        <v>-382222</v>
      </c>
      <c r="Z1894">
        <f t="shared" si="64"/>
        <v>-286666.5</v>
      </c>
      <c r="AA1894">
        <f t="shared" si="65"/>
        <v>0</v>
      </c>
    </row>
    <row r="1895" spans="1:27" x14ac:dyDescent="0.35">
      <c r="A1895" t="s">
        <v>427</v>
      </c>
      <c r="C1895">
        <v>506100</v>
      </c>
      <c r="D1895" t="s">
        <v>432</v>
      </c>
      <c r="E1895" t="s">
        <v>7</v>
      </c>
      <c r="F1895" t="s">
        <v>105</v>
      </c>
      <c r="G1895">
        <v>2030</v>
      </c>
      <c r="H1895" t="s">
        <v>22</v>
      </c>
      <c r="I1895" t="s">
        <v>385</v>
      </c>
      <c r="J1895" t="s">
        <v>386</v>
      </c>
      <c r="K1895" t="s">
        <v>378</v>
      </c>
      <c r="L1895" t="s">
        <v>25</v>
      </c>
      <c r="M1895">
        <v>-34661</v>
      </c>
      <c r="N1895">
        <v>-34925</v>
      </c>
      <c r="O1895">
        <v>-36413</v>
      </c>
      <c r="P1895">
        <v>-44960</v>
      </c>
      <c r="Q1895">
        <v>-36413</v>
      </c>
      <c r="R1895">
        <v>-36272</v>
      </c>
      <c r="S1895">
        <v>-35568</v>
      </c>
      <c r="T1895">
        <v>-35081</v>
      </c>
      <c r="U1895">
        <v>-36693</v>
      </c>
      <c r="V1895">
        <v>-36760</v>
      </c>
      <c r="W1895">
        <v>-37534</v>
      </c>
      <c r="X1895">
        <v>-40153</v>
      </c>
      <c r="Y1895">
        <v>-445432</v>
      </c>
      <c r="Z1895">
        <f t="shared" si="64"/>
        <v>0</v>
      </c>
      <c r="AA1895">
        <f t="shared" si="65"/>
        <v>-334074</v>
      </c>
    </row>
    <row r="1896" spans="1:27" x14ac:dyDescent="0.35">
      <c r="A1896" t="s">
        <v>427</v>
      </c>
      <c r="C1896">
        <v>510100</v>
      </c>
      <c r="D1896" t="s">
        <v>430</v>
      </c>
      <c r="E1896" t="s">
        <v>7</v>
      </c>
      <c r="F1896" t="s">
        <v>105</v>
      </c>
      <c r="G1896">
        <v>2021</v>
      </c>
      <c r="H1896" t="s">
        <v>365</v>
      </c>
      <c r="I1896" t="s">
        <v>385</v>
      </c>
      <c r="J1896" t="s">
        <v>386</v>
      </c>
      <c r="K1896" t="s">
        <v>378</v>
      </c>
      <c r="L1896" t="s">
        <v>25</v>
      </c>
      <c r="M1896">
        <v>-34623</v>
      </c>
      <c r="N1896">
        <v>-34737</v>
      </c>
      <c r="O1896">
        <v>-37886</v>
      </c>
      <c r="P1896">
        <v>-35458</v>
      </c>
      <c r="Q1896">
        <v>-33501</v>
      </c>
      <c r="R1896">
        <v>-34927</v>
      </c>
      <c r="S1896">
        <v>-33082</v>
      </c>
      <c r="T1896">
        <v>-36180</v>
      </c>
      <c r="U1896">
        <v>-34658</v>
      </c>
      <c r="V1896">
        <v>-34387</v>
      </c>
      <c r="W1896">
        <v>-32113</v>
      </c>
      <c r="X1896">
        <v>-31011</v>
      </c>
      <c r="Y1896">
        <v>-412564</v>
      </c>
      <c r="Z1896">
        <f t="shared" si="64"/>
        <v>0</v>
      </c>
      <c r="AA1896">
        <f t="shared" si="65"/>
        <v>-309423</v>
      </c>
    </row>
    <row r="1897" spans="1:27" x14ac:dyDescent="0.35">
      <c r="A1897" t="s">
        <v>427</v>
      </c>
      <c r="C1897">
        <v>501028</v>
      </c>
      <c r="D1897" t="s">
        <v>444</v>
      </c>
      <c r="E1897" t="s">
        <v>7</v>
      </c>
      <c r="F1897" t="s">
        <v>105</v>
      </c>
      <c r="G1897">
        <v>2021</v>
      </c>
      <c r="H1897" t="s">
        <v>22</v>
      </c>
      <c r="I1897">
        <v>155746</v>
      </c>
      <c r="J1897" t="s">
        <v>445</v>
      </c>
      <c r="K1897" t="s">
        <v>378</v>
      </c>
      <c r="L1897" t="s">
        <v>25</v>
      </c>
      <c r="M1897">
        <v>-34432</v>
      </c>
      <c r="N1897">
        <v>-30829</v>
      </c>
      <c r="O1897">
        <v>-21793</v>
      </c>
      <c r="P1897">
        <v>-11880</v>
      </c>
      <c r="Q1897">
        <v>-30690</v>
      </c>
      <c r="R1897">
        <v>-28548</v>
      </c>
      <c r="S1897">
        <v>-2085</v>
      </c>
      <c r="T1897">
        <v>-2085</v>
      </c>
      <c r="U1897">
        <v>-2085</v>
      </c>
      <c r="V1897">
        <v>-2085</v>
      </c>
      <c r="W1897">
        <v>-2085</v>
      </c>
      <c r="X1897">
        <v>-885</v>
      </c>
      <c r="Y1897">
        <v>-169482</v>
      </c>
      <c r="Z1897">
        <f t="shared" si="64"/>
        <v>0</v>
      </c>
      <c r="AA1897">
        <f t="shared" si="65"/>
        <v>-127111.5</v>
      </c>
    </row>
    <row r="1898" spans="1:27" x14ac:dyDescent="0.35">
      <c r="A1898" t="s">
        <v>427</v>
      </c>
      <c r="C1898">
        <v>500100</v>
      </c>
      <c r="D1898" t="s">
        <v>431</v>
      </c>
      <c r="E1898" t="s">
        <v>7</v>
      </c>
      <c r="F1898" t="s">
        <v>105</v>
      </c>
      <c r="G1898">
        <v>2024</v>
      </c>
      <c r="H1898" t="s">
        <v>365</v>
      </c>
      <c r="I1898" t="s">
        <v>385</v>
      </c>
      <c r="J1898" t="s">
        <v>386</v>
      </c>
      <c r="K1898" t="s">
        <v>378</v>
      </c>
      <c r="L1898" t="s">
        <v>25</v>
      </c>
      <c r="M1898">
        <v>-34296</v>
      </c>
      <c r="N1898">
        <v>-32477</v>
      </c>
      <c r="O1898">
        <v>-30436</v>
      </c>
      <c r="P1898">
        <v>-31681</v>
      </c>
      <c r="Q1898">
        <v>-32932</v>
      </c>
      <c r="R1898">
        <v>-27337</v>
      </c>
      <c r="S1898">
        <v>-32033</v>
      </c>
      <c r="T1898">
        <v>-33300</v>
      </c>
      <c r="U1898">
        <v>-30154</v>
      </c>
      <c r="V1898">
        <v>-34748</v>
      </c>
      <c r="W1898">
        <v>-27733</v>
      </c>
      <c r="X1898">
        <v>-26084</v>
      </c>
      <c r="Y1898">
        <v>-373210</v>
      </c>
      <c r="Z1898">
        <f t="shared" si="64"/>
        <v>0</v>
      </c>
      <c r="AA1898">
        <f t="shared" si="65"/>
        <v>-279907.5</v>
      </c>
    </row>
    <row r="1899" spans="1:27" x14ac:dyDescent="0.35">
      <c r="A1899" t="s">
        <v>427</v>
      </c>
      <c r="C1899">
        <v>506900</v>
      </c>
      <c r="D1899" t="s">
        <v>439</v>
      </c>
      <c r="E1899" t="s">
        <v>7</v>
      </c>
      <c r="F1899" t="s">
        <v>105</v>
      </c>
      <c r="G1899">
        <v>2029</v>
      </c>
      <c r="H1899" t="s">
        <v>22</v>
      </c>
      <c r="I1899" t="s">
        <v>377</v>
      </c>
      <c r="J1899" t="s">
        <v>377</v>
      </c>
      <c r="K1899" t="s">
        <v>378</v>
      </c>
      <c r="L1899" t="s">
        <v>25</v>
      </c>
      <c r="M1899">
        <v>-34197</v>
      </c>
      <c r="N1899">
        <v>-41543</v>
      </c>
      <c r="O1899">
        <v>-34068</v>
      </c>
      <c r="P1899">
        <v>-35179</v>
      </c>
      <c r="Q1899">
        <v>-33940</v>
      </c>
      <c r="R1899">
        <v>-34170</v>
      </c>
      <c r="S1899">
        <v>-37205</v>
      </c>
      <c r="T1899">
        <v>-34233</v>
      </c>
      <c r="U1899">
        <v>-35141</v>
      </c>
      <c r="V1899">
        <v>-62062</v>
      </c>
      <c r="W1899">
        <v>-34523</v>
      </c>
      <c r="X1899">
        <v>-37407</v>
      </c>
      <c r="Y1899">
        <v>-453669</v>
      </c>
      <c r="Z1899">
        <f t="shared" si="64"/>
        <v>0</v>
      </c>
      <c r="AA1899">
        <f t="shared" si="65"/>
        <v>-340251.75</v>
      </c>
    </row>
    <row r="1900" spans="1:27" x14ac:dyDescent="0.35">
      <c r="A1900" t="s">
        <v>427</v>
      </c>
      <c r="C1900">
        <v>502100</v>
      </c>
      <c r="D1900" t="s">
        <v>429</v>
      </c>
      <c r="E1900" t="s">
        <v>7</v>
      </c>
      <c r="F1900" t="s">
        <v>105</v>
      </c>
      <c r="G1900">
        <v>2021</v>
      </c>
      <c r="H1900" t="s">
        <v>365</v>
      </c>
      <c r="I1900" t="s">
        <v>385</v>
      </c>
      <c r="J1900" t="s">
        <v>386</v>
      </c>
      <c r="K1900" t="s">
        <v>378</v>
      </c>
      <c r="L1900" t="s">
        <v>25</v>
      </c>
      <c r="M1900">
        <v>-34042</v>
      </c>
      <c r="N1900">
        <v>-33855</v>
      </c>
      <c r="O1900">
        <v>-37243</v>
      </c>
      <c r="P1900">
        <v>-35027</v>
      </c>
      <c r="Q1900">
        <v>-33247</v>
      </c>
      <c r="R1900">
        <v>-34668</v>
      </c>
      <c r="S1900">
        <v>-34100</v>
      </c>
      <c r="T1900">
        <v>-36545</v>
      </c>
      <c r="U1900">
        <v>-35317</v>
      </c>
      <c r="V1900">
        <v>-34883</v>
      </c>
      <c r="W1900">
        <v>-33257</v>
      </c>
      <c r="X1900">
        <v>-32783</v>
      </c>
      <c r="Y1900">
        <v>-414966</v>
      </c>
      <c r="Z1900">
        <f t="shared" si="64"/>
        <v>0</v>
      </c>
      <c r="AA1900">
        <f t="shared" si="65"/>
        <v>-311224.5</v>
      </c>
    </row>
    <row r="1901" spans="1:27" x14ac:dyDescent="0.35">
      <c r="A1901" t="s">
        <v>427</v>
      </c>
      <c r="C1901">
        <v>502100</v>
      </c>
      <c r="D1901" t="s">
        <v>429</v>
      </c>
      <c r="E1901" t="s">
        <v>7</v>
      </c>
      <c r="F1901" t="s">
        <v>21</v>
      </c>
      <c r="G1901">
        <v>2024</v>
      </c>
      <c r="H1901" t="s">
        <v>365</v>
      </c>
      <c r="I1901" t="s">
        <v>387</v>
      </c>
      <c r="J1901" t="s">
        <v>388</v>
      </c>
      <c r="K1901" t="s">
        <v>378</v>
      </c>
      <c r="L1901" t="s">
        <v>25</v>
      </c>
      <c r="M1901">
        <v>-34004</v>
      </c>
      <c r="N1901">
        <v>-32108</v>
      </c>
      <c r="O1901">
        <v>-30481</v>
      </c>
      <c r="P1901">
        <v>-31803</v>
      </c>
      <c r="Q1901">
        <v>-33111</v>
      </c>
      <c r="R1901">
        <v>-27962</v>
      </c>
      <c r="S1901">
        <v>-32510</v>
      </c>
      <c r="T1901">
        <v>-33157</v>
      </c>
      <c r="U1901">
        <v>-30351</v>
      </c>
      <c r="V1901">
        <v>-34595</v>
      </c>
      <c r="W1901">
        <v>-28434</v>
      </c>
      <c r="X1901">
        <v>-27708</v>
      </c>
      <c r="Y1901">
        <v>-376221</v>
      </c>
      <c r="Z1901">
        <f t="shared" si="64"/>
        <v>-282165.75</v>
      </c>
      <c r="AA1901">
        <f t="shared" si="65"/>
        <v>0</v>
      </c>
    </row>
    <row r="1902" spans="1:27" x14ac:dyDescent="0.35">
      <c r="A1902" t="s">
        <v>427</v>
      </c>
      <c r="C1902">
        <v>506100</v>
      </c>
      <c r="D1902" t="s">
        <v>432</v>
      </c>
      <c r="E1902" t="s">
        <v>7</v>
      </c>
      <c r="F1902" t="s">
        <v>105</v>
      </c>
      <c r="G1902">
        <v>2029</v>
      </c>
      <c r="H1902" t="s">
        <v>22</v>
      </c>
      <c r="I1902" t="s">
        <v>385</v>
      </c>
      <c r="J1902" t="s">
        <v>386</v>
      </c>
      <c r="K1902" t="s">
        <v>378</v>
      </c>
      <c r="L1902" t="s">
        <v>25</v>
      </c>
      <c r="M1902">
        <v>-33874</v>
      </c>
      <c r="N1902">
        <v>-34130</v>
      </c>
      <c r="O1902">
        <v>-35575</v>
      </c>
      <c r="P1902">
        <v>-43873</v>
      </c>
      <c r="Q1902">
        <v>-35575</v>
      </c>
      <c r="R1902">
        <v>-35439</v>
      </c>
      <c r="S1902">
        <v>-34756</v>
      </c>
      <c r="T1902">
        <v>-34282</v>
      </c>
      <c r="U1902">
        <v>-35847</v>
      </c>
      <c r="V1902">
        <v>-35912</v>
      </c>
      <c r="W1902">
        <v>-36663</v>
      </c>
      <c r="X1902">
        <v>-39206</v>
      </c>
      <c r="Y1902">
        <v>-435131</v>
      </c>
      <c r="Z1902">
        <f t="shared" si="64"/>
        <v>0</v>
      </c>
      <c r="AA1902">
        <f t="shared" si="65"/>
        <v>-326348.25</v>
      </c>
    </row>
    <row r="1903" spans="1:27" x14ac:dyDescent="0.35">
      <c r="A1903" t="s">
        <v>427</v>
      </c>
      <c r="C1903">
        <v>510100</v>
      </c>
      <c r="D1903" t="s">
        <v>430</v>
      </c>
      <c r="E1903" t="s">
        <v>7</v>
      </c>
      <c r="F1903" t="s">
        <v>105</v>
      </c>
      <c r="G1903">
        <v>2022</v>
      </c>
      <c r="H1903" t="s">
        <v>365</v>
      </c>
      <c r="I1903" t="s">
        <v>385</v>
      </c>
      <c r="J1903" t="s">
        <v>386</v>
      </c>
      <c r="K1903" t="s">
        <v>378</v>
      </c>
      <c r="L1903" t="s">
        <v>25</v>
      </c>
      <c r="M1903">
        <v>-33848</v>
      </c>
      <c r="N1903">
        <v>-33969</v>
      </c>
      <c r="O1903">
        <v>-37141</v>
      </c>
      <c r="P1903">
        <v>-33192</v>
      </c>
      <c r="Q1903">
        <v>-34140</v>
      </c>
      <c r="R1903">
        <v>-34102</v>
      </c>
      <c r="S1903">
        <v>-31878</v>
      </c>
      <c r="T1903">
        <v>-38491</v>
      </c>
      <c r="U1903">
        <v>-35477</v>
      </c>
      <c r="V1903">
        <v>-34704</v>
      </c>
      <c r="W1903">
        <v>-32882</v>
      </c>
      <c r="X1903">
        <v>-29724</v>
      </c>
      <c r="Y1903">
        <v>-409547</v>
      </c>
      <c r="Z1903">
        <f t="shared" si="64"/>
        <v>0</v>
      </c>
      <c r="AA1903">
        <f t="shared" si="65"/>
        <v>-307160.25</v>
      </c>
    </row>
    <row r="1904" spans="1:27" x14ac:dyDescent="0.35">
      <c r="A1904" t="s">
        <v>427</v>
      </c>
      <c r="C1904">
        <v>505100</v>
      </c>
      <c r="D1904" t="s">
        <v>433</v>
      </c>
      <c r="E1904" t="s">
        <v>7</v>
      </c>
      <c r="F1904" t="s">
        <v>105</v>
      </c>
      <c r="G1904">
        <v>2030</v>
      </c>
      <c r="H1904" t="s">
        <v>365</v>
      </c>
      <c r="I1904" t="s">
        <v>385</v>
      </c>
      <c r="J1904" t="s">
        <v>386</v>
      </c>
      <c r="K1904" t="s">
        <v>378</v>
      </c>
      <c r="L1904" t="s">
        <v>25</v>
      </c>
      <c r="M1904">
        <v>-33832</v>
      </c>
      <c r="N1904">
        <v>-30225</v>
      </c>
      <c r="O1904">
        <v>-30319</v>
      </c>
      <c r="P1904">
        <v>-31621</v>
      </c>
      <c r="Q1904">
        <v>-31209</v>
      </c>
      <c r="R1904">
        <v>-29482</v>
      </c>
      <c r="S1904">
        <v>-32293</v>
      </c>
      <c r="T1904">
        <v>-32947</v>
      </c>
      <c r="U1904">
        <v>-31878</v>
      </c>
      <c r="V1904">
        <v>-34371</v>
      </c>
      <c r="W1904">
        <v>-26574</v>
      </c>
      <c r="X1904">
        <v>-29193</v>
      </c>
      <c r="Y1904">
        <v>-373945</v>
      </c>
      <c r="Z1904">
        <f t="shared" si="64"/>
        <v>0</v>
      </c>
      <c r="AA1904">
        <f t="shared" si="65"/>
        <v>-280458.75</v>
      </c>
    </row>
    <row r="1905" spans="1:27" x14ac:dyDescent="0.35">
      <c r="A1905" t="s">
        <v>427</v>
      </c>
      <c r="C1905">
        <v>510100</v>
      </c>
      <c r="D1905" t="s">
        <v>430</v>
      </c>
      <c r="E1905" t="s">
        <v>7</v>
      </c>
      <c r="F1905" t="s">
        <v>21</v>
      </c>
      <c r="G1905">
        <v>2028</v>
      </c>
      <c r="H1905" t="s">
        <v>365</v>
      </c>
      <c r="I1905" t="s">
        <v>387</v>
      </c>
      <c r="J1905" t="s">
        <v>388</v>
      </c>
      <c r="K1905" t="s">
        <v>378</v>
      </c>
      <c r="L1905" t="s">
        <v>25</v>
      </c>
      <c r="M1905">
        <v>-33805</v>
      </c>
      <c r="N1905">
        <v>-30340</v>
      </c>
      <c r="O1905">
        <v>-30103</v>
      </c>
      <c r="P1905">
        <v>-31414</v>
      </c>
      <c r="Q1905">
        <v>-30933</v>
      </c>
      <c r="R1905">
        <v>-29109</v>
      </c>
      <c r="S1905">
        <v>-31992</v>
      </c>
      <c r="T1905">
        <v>-33101</v>
      </c>
      <c r="U1905">
        <v>-31701</v>
      </c>
      <c r="V1905">
        <v>-34563</v>
      </c>
      <c r="W1905">
        <v>-25778</v>
      </c>
      <c r="X1905">
        <v>-28245</v>
      </c>
      <c r="Y1905">
        <v>-371083</v>
      </c>
      <c r="Z1905">
        <f t="shared" si="64"/>
        <v>-278312.25</v>
      </c>
      <c r="AA1905">
        <f t="shared" si="65"/>
        <v>0</v>
      </c>
    </row>
    <row r="1906" spans="1:27" x14ac:dyDescent="0.35">
      <c r="A1906" t="s">
        <v>427</v>
      </c>
      <c r="C1906">
        <v>506900</v>
      </c>
      <c r="D1906" t="s">
        <v>439</v>
      </c>
      <c r="E1906" t="s">
        <v>7</v>
      </c>
      <c r="F1906" t="s">
        <v>105</v>
      </c>
      <c r="G1906">
        <v>2028</v>
      </c>
      <c r="H1906" t="s">
        <v>22</v>
      </c>
      <c r="I1906" t="s">
        <v>377</v>
      </c>
      <c r="J1906" t="s">
        <v>377</v>
      </c>
      <c r="K1906" t="s">
        <v>378</v>
      </c>
      <c r="L1906" t="s">
        <v>25</v>
      </c>
      <c r="M1906">
        <v>-33193</v>
      </c>
      <c r="N1906">
        <v>-40396</v>
      </c>
      <c r="O1906">
        <v>-33072</v>
      </c>
      <c r="P1906">
        <v>-34145</v>
      </c>
      <c r="Q1906">
        <v>-32946</v>
      </c>
      <c r="R1906">
        <v>-33172</v>
      </c>
      <c r="S1906">
        <v>-36113</v>
      </c>
      <c r="T1906">
        <v>-33232</v>
      </c>
      <c r="U1906">
        <v>-34116</v>
      </c>
      <c r="V1906">
        <v>-60249</v>
      </c>
      <c r="W1906">
        <v>-33501</v>
      </c>
      <c r="X1906">
        <v>-36302</v>
      </c>
      <c r="Y1906">
        <v>-440438</v>
      </c>
      <c r="Z1906">
        <f t="shared" si="64"/>
        <v>0</v>
      </c>
      <c r="AA1906">
        <f t="shared" si="65"/>
        <v>-330328.5</v>
      </c>
    </row>
    <row r="1907" spans="1:27" x14ac:dyDescent="0.35">
      <c r="A1907" t="s">
        <v>427</v>
      </c>
      <c r="C1907">
        <v>500100</v>
      </c>
      <c r="D1907" t="s">
        <v>431</v>
      </c>
      <c r="E1907" t="s">
        <v>7</v>
      </c>
      <c r="F1907" t="s">
        <v>105</v>
      </c>
      <c r="G1907">
        <v>2023</v>
      </c>
      <c r="H1907" t="s">
        <v>365</v>
      </c>
      <c r="I1907" t="s">
        <v>385</v>
      </c>
      <c r="J1907" t="s">
        <v>386</v>
      </c>
      <c r="K1907" t="s">
        <v>378</v>
      </c>
      <c r="L1907" t="s">
        <v>25</v>
      </c>
      <c r="M1907">
        <v>-33152</v>
      </c>
      <c r="N1907">
        <v>-31414</v>
      </c>
      <c r="O1907">
        <v>-34309</v>
      </c>
      <c r="P1907">
        <v>-28864</v>
      </c>
      <c r="Q1907">
        <v>-33173</v>
      </c>
      <c r="R1907">
        <v>-31773</v>
      </c>
      <c r="S1907">
        <v>-29207</v>
      </c>
      <c r="T1907">
        <v>-35313</v>
      </c>
      <c r="U1907">
        <v>-30497</v>
      </c>
      <c r="V1907">
        <v>-33607</v>
      </c>
      <c r="W1907">
        <v>-30366</v>
      </c>
      <c r="X1907">
        <v>-25235</v>
      </c>
      <c r="Y1907">
        <v>-376910</v>
      </c>
      <c r="Z1907">
        <f t="shared" si="64"/>
        <v>0</v>
      </c>
      <c r="AA1907">
        <f t="shared" si="65"/>
        <v>-282682.5</v>
      </c>
    </row>
    <row r="1908" spans="1:27" x14ac:dyDescent="0.35">
      <c r="A1908" t="s">
        <v>427</v>
      </c>
      <c r="C1908">
        <v>506100</v>
      </c>
      <c r="D1908" t="s">
        <v>432</v>
      </c>
      <c r="E1908" t="s">
        <v>7</v>
      </c>
      <c r="F1908" t="s">
        <v>105</v>
      </c>
      <c r="G1908">
        <v>2028</v>
      </c>
      <c r="H1908" t="s">
        <v>22</v>
      </c>
      <c r="I1908" t="s">
        <v>385</v>
      </c>
      <c r="J1908" t="s">
        <v>386</v>
      </c>
      <c r="K1908" t="s">
        <v>378</v>
      </c>
      <c r="L1908" t="s">
        <v>25</v>
      </c>
      <c r="M1908">
        <v>-33107</v>
      </c>
      <c r="N1908">
        <v>-33357</v>
      </c>
      <c r="O1908">
        <v>-34758</v>
      </c>
      <c r="P1908">
        <v>-42815</v>
      </c>
      <c r="Q1908">
        <v>-34758</v>
      </c>
      <c r="R1908">
        <v>-34626</v>
      </c>
      <c r="S1908">
        <v>-33964</v>
      </c>
      <c r="T1908">
        <v>-33504</v>
      </c>
      <c r="U1908">
        <v>-35023</v>
      </c>
      <c r="V1908">
        <v>-35087</v>
      </c>
      <c r="W1908">
        <v>-35815</v>
      </c>
      <c r="X1908">
        <v>-38284</v>
      </c>
      <c r="Y1908">
        <v>-425099</v>
      </c>
      <c r="Z1908">
        <f t="shared" si="64"/>
        <v>0</v>
      </c>
      <c r="AA1908">
        <f t="shared" si="65"/>
        <v>-318824.25</v>
      </c>
    </row>
    <row r="1909" spans="1:27" x14ac:dyDescent="0.35">
      <c r="A1909" t="s">
        <v>427</v>
      </c>
      <c r="C1909">
        <v>505100</v>
      </c>
      <c r="D1909" t="s">
        <v>433</v>
      </c>
      <c r="E1909" t="s">
        <v>7</v>
      </c>
      <c r="F1909" t="s">
        <v>105</v>
      </c>
      <c r="G1909">
        <v>2029</v>
      </c>
      <c r="H1909" t="s">
        <v>365</v>
      </c>
      <c r="I1909" t="s">
        <v>385</v>
      </c>
      <c r="J1909" t="s">
        <v>386</v>
      </c>
      <c r="K1909" t="s">
        <v>378</v>
      </c>
      <c r="L1909" t="s">
        <v>25</v>
      </c>
      <c r="M1909">
        <v>-32846</v>
      </c>
      <c r="N1909">
        <v>-29344</v>
      </c>
      <c r="O1909">
        <v>-29435</v>
      </c>
      <c r="P1909">
        <v>-30699</v>
      </c>
      <c r="Q1909">
        <v>-30299</v>
      </c>
      <c r="R1909">
        <v>-28623</v>
      </c>
      <c r="S1909">
        <v>-31352</v>
      </c>
      <c r="T1909">
        <v>-31986</v>
      </c>
      <c r="U1909">
        <v>-30949</v>
      </c>
      <c r="V1909">
        <v>-33369</v>
      </c>
      <c r="W1909">
        <v>-25800</v>
      </c>
      <c r="X1909">
        <v>-28342</v>
      </c>
      <c r="Y1909">
        <v>-363043</v>
      </c>
      <c r="Z1909">
        <f t="shared" si="64"/>
        <v>0</v>
      </c>
      <c r="AA1909">
        <f t="shared" si="65"/>
        <v>-272282.25</v>
      </c>
    </row>
    <row r="1910" spans="1:27" x14ac:dyDescent="0.35">
      <c r="A1910" t="s">
        <v>427</v>
      </c>
      <c r="C1910">
        <v>510100</v>
      </c>
      <c r="D1910" t="s">
        <v>430</v>
      </c>
      <c r="E1910" t="s">
        <v>7</v>
      </c>
      <c r="F1910" t="s">
        <v>21</v>
      </c>
      <c r="G1910">
        <v>2027</v>
      </c>
      <c r="H1910" t="s">
        <v>365</v>
      </c>
      <c r="I1910" t="s">
        <v>387</v>
      </c>
      <c r="J1910" t="s">
        <v>388</v>
      </c>
      <c r="K1910" t="s">
        <v>378</v>
      </c>
      <c r="L1910" t="s">
        <v>25</v>
      </c>
      <c r="M1910">
        <v>-32821</v>
      </c>
      <c r="N1910">
        <v>-29457</v>
      </c>
      <c r="O1910">
        <v>-29227</v>
      </c>
      <c r="P1910">
        <v>-30499</v>
      </c>
      <c r="Q1910">
        <v>-30033</v>
      </c>
      <c r="R1910">
        <v>-28262</v>
      </c>
      <c r="S1910">
        <v>-31061</v>
      </c>
      <c r="T1910">
        <v>-32138</v>
      </c>
      <c r="U1910">
        <v>-30778</v>
      </c>
      <c r="V1910">
        <v>-33557</v>
      </c>
      <c r="W1910">
        <v>-25028</v>
      </c>
      <c r="X1910">
        <v>-27423</v>
      </c>
      <c r="Y1910">
        <v>-360284</v>
      </c>
      <c r="Z1910">
        <f t="shared" si="64"/>
        <v>-270213</v>
      </c>
      <c r="AA1910">
        <f t="shared" si="65"/>
        <v>0</v>
      </c>
    </row>
    <row r="1911" spans="1:27" x14ac:dyDescent="0.35">
      <c r="A1911" t="s">
        <v>427</v>
      </c>
      <c r="C1911">
        <v>513100</v>
      </c>
      <c r="D1911" t="s">
        <v>438</v>
      </c>
      <c r="E1911" t="s">
        <v>7</v>
      </c>
      <c r="F1911" t="s">
        <v>366</v>
      </c>
      <c r="G1911">
        <v>2030</v>
      </c>
      <c r="H1911" t="s">
        <v>22</v>
      </c>
      <c r="I1911" t="s">
        <v>373</v>
      </c>
      <c r="J1911" t="s">
        <v>374</v>
      </c>
      <c r="K1911" t="s">
        <v>375</v>
      </c>
      <c r="L1911" t="s">
        <v>25</v>
      </c>
      <c r="M1911">
        <v>-32646</v>
      </c>
      <c r="N1911">
        <v>-32646</v>
      </c>
      <c r="O1911">
        <v>-32646</v>
      </c>
      <c r="P1911">
        <v>-72050</v>
      </c>
      <c r="Q1911">
        <v>-32646</v>
      </c>
      <c r="R1911">
        <v>-33723</v>
      </c>
      <c r="S1911">
        <v>-84970</v>
      </c>
      <c r="T1911">
        <v>-32646</v>
      </c>
      <c r="U1911">
        <v>13726</v>
      </c>
      <c r="V1911">
        <v>-143854</v>
      </c>
      <c r="W1911">
        <v>-37422</v>
      </c>
      <c r="X1911">
        <v>-32646</v>
      </c>
      <c r="Y1911">
        <v>-554168</v>
      </c>
      <c r="Z1911">
        <f t="shared" si="64"/>
        <v>-167570.59941391199</v>
      </c>
      <c r="AA1911">
        <f t="shared" si="65"/>
        <v>-248055.40058608801</v>
      </c>
    </row>
    <row r="1912" spans="1:27" x14ac:dyDescent="0.35">
      <c r="A1912" t="s">
        <v>427</v>
      </c>
      <c r="C1912">
        <v>511100</v>
      </c>
      <c r="D1912" t="s">
        <v>434</v>
      </c>
      <c r="E1912" t="s">
        <v>7</v>
      </c>
      <c r="F1912" t="s">
        <v>105</v>
      </c>
      <c r="G1912">
        <v>2030</v>
      </c>
      <c r="H1912" t="s">
        <v>22</v>
      </c>
      <c r="I1912" t="s">
        <v>385</v>
      </c>
      <c r="J1912" t="s">
        <v>386</v>
      </c>
      <c r="K1912" t="s">
        <v>378</v>
      </c>
      <c r="L1912" t="s">
        <v>25</v>
      </c>
      <c r="M1912">
        <v>-32394</v>
      </c>
      <c r="N1912">
        <v>-18376</v>
      </c>
      <c r="O1912">
        <v>-20760</v>
      </c>
      <c r="P1912">
        <v>-21896</v>
      </c>
      <c r="Q1912">
        <v>-18390</v>
      </c>
      <c r="R1912">
        <v>-19118</v>
      </c>
      <c r="S1912">
        <v>-18411</v>
      </c>
      <c r="T1912">
        <v>-32426</v>
      </c>
      <c r="U1912">
        <v>-32435</v>
      </c>
      <c r="V1912">
        <v>-20486</v>
      </c>
      <c r="W1912">
        <v>-18425</v>
      </c>
      <c r="X1912">
        <v>-33636</v>
      </c>
      <c r="Y1912">
        <v>-286753</v>
      </c>
      <c r="Z1912">
        <f t="shared" si="64"/>
        <v>0</v>
      </c>
      <c r="AA1912">
        <f t="shared" si="65"/>
        <v>-215064.75</v>
      </c>
    </row>
    <row r="1913" spans="1:27" x14ac:dyDescent="0.35">
      <c r="A1913" t="s">
        <v>427</v>
      </c>
      <c r="C1913">
        <v>506100</v>
      </c>
      <c r="D1913" t="s">
        <v>432</v>
      </c>
      <c r="E1913" t="s">
        <v>7</v>
      </c>
      <c r="F1913" t="s">
        <v>105</v>
      </c>
      <c r="G1913">
        <v>2027</v>
      </c>
      <c r="H1913" t="s">
        <v>22</v>
      </c>
      <c r="I1913" t="s">
        <v>385</v>
      </c>
      <c r="J1913" t="s">
        <v>386</v>
      </c>
      <c r="K1913" t="s">
        <v>378</v>
      </c>
      <c r="L1913" t="s">
        <v>25</v>
      </c>
      <c r="M1913">
        <v>-32359</v>
      </c>
      <c r="N1913">
        <v>-32602</v>
      </c>
      <c r="O1913">
        <v>-33962</v>
      </c>
      <c r="P1913">
        <v>-41784</v>
      </c>
      <c r="Q1913">
        <v>-33962</v>
      </c>
      <c r="R1913">
        <v>-33834</v>
      </c>
      <c r="S1913">
        <v>-33191</v>
      </c>
      <c r="T1913">
        <v>-32744</v>
      </c>
      <c r="U1913">
        <v>-34218</v>
      </c>
      <c r="V1913">
        <v>-34281</v>
      </c>
      <c r="W1913">
        <v>-34988</v>
      </c>
      <c r="X1913">
        <v>-37385</v>
      </c>
      <c r="Y1913">
        <v>-415310</v>
      </c>
      <c r="Z1913">
        <f t="shared" si="64"/>
        <v>0</v>
      </c>
      <c r="AA1913">
        <f t="shared" si="65"/>
        <v>-311482.5</v>
      </c>
    </row>
    <row r="1914" spans="1:27" x14ac:dyDescent="0.35">
      <c r="A1914" t="s">
        <v>427</v>
      </c>
      <c r="C1914">
        <v>514100</v>
      </c>
      <c r="D1914" t="s">
        <v>441</v>
      </c>
      <c r="E1914" t="s">
        <v>7</v>
      </c>
      <c r="F1914" t="s">
        <v>366</v>
      </c>
      <c r="G1914">
        <v>2022</v>
      </c>
      <c r="H1914" t="s">
        <v>365</v>
      </c>
      <c r="I1914" t="s">
        <v>373</v>
      </c>
      <c r="J1914" t="s">
        <v>374</v>
      </c>
      <c r="K1914" t="s">
        <v>375</v>
      </c>
      <c r="L1914" t="s">
        <v>25</v>
      </c>
      <c r="M1914">
        <v>-32251</v>
      </c>
      <c r="N1914">
        <v>-32351</v>
      </c>
      <c r="O1914">
        <v>-35301</v>
      </c>
      <c r="P1914">
        <v>-31621</v>
      </c>
      <c r="Q1914">
        <v>-32472</v>
      </c>
      <c r="R1914">
        <v>-32446</v>
      </c>
      <c r="S1914">
        <v>-30340</v>
      </c>
      <c r="T1914">
        <v>-36507</v>
      </c>
      <c r="U1914">
        <v>-33766</v>
      </c>
      <c r="V1914">
        <v>-32978</v>
      </c>
      <c r="W1914">
        <v>-31346</v>
      </c>
      <c r="X1914">
        <v>-28241</v>
      </c>
      <c r="Y1914">
        <v>-389620</v>
      </c>
      <c r="Z1914">
        <f t="shared" si="64"/>
        <v>-117814.19523257999</v>
      </c>
      <c r="AA1914">
        <f t="shared" si="65"/>
        <v>-174400.80476741999</v>
      </c>
    </row>
    <row r="1915" spans="1:27" x14ac:dyDescent="0.35">
      <c r="A1915" t="s">
        <v>427</v>
      </c>
      <c r="C1915">
        <v>506900</v>
      </c>
      <c r="D1915" t="s">
        <v>439</v>
      </c>
      <c r="E1915" t="s">
        <v>7</v>
      </c>
      <c r="F1915" t="s">
        <v>105</v>
      </c>
      <c r="G1915">
        <v>2027</v>
      </c>
      <c r="H1915" t="s">
        <v>22</v>
      </c>
      <c r="I1915" t="s">
        <v>377</v>
      </c>
      <c r="J1915" t="s">
        <v>377</v>
      </c>
      <c r="K1915" t="s">
        <v>378</v>
      </c>
      <c r="L1915" t="s">
        <v>25</v>
      </c>
      <c r="M1915">
        <v>-32221</v>
      </c>
      <c r="N1915">
        <v>-39283</v>
      </c>
      <c r="O1915">
        <v>-32107</v>
      </c>
      <c r="P1915">
        <v>-33144</v>
      </c>
      <c r="Q1915">
        <v>-31983</v>
      </c>
      <c r="R1915">
        <v>-32205</v>
      </c>
      <c r="S1915">
        <v>-35056</v>
      </c>
      <c r="T1915">
        <v>-32263</v>
      </c>
      <c r="U1915">
        <v>-33124</v>
      </c>
      <c r="V1915">
        <v>-58492</v>
      </c>
      <c r="W1915">
        <v>-32513</v>
      </c>
      <c r="X1915">
        <v>-35232</v>
      </c>
      <c r="Y1915">
        <v>-427621</v>
      </c>
      <c r="Z1915">
        <f t="shared" si="64"/>
        <v>0</v>
      </c>
      <c r="AA1915">
        <f t="shared" si="65"/>
        <v>-320715.75</v>
      </c>
    </row>
    <row r="1916" spans="1:27" x14ac:dyDescent="0.35">
      <c r="A1916" t="s">
        <v>427</v>
      </c>
      <c r="C1916">
        <v>505100</v>
      </c>
      <c r="D1916" t="s">
        <v>433</v>
      </c>
      <c r="E1916" t="s">
        <v>7</v>
      </c>
      <c r="F1916" t="s">
        <v>105</v>
      </c>
      <c r="G1916">
        <v>2028</v>
      </c>
      <c r="H1916" t="s">
        <v>365</v>
      </c>
      <c r="I1916" t="s">
        <v>385</v>
      </c>
      <c r="J1916" t="s">
        <v>386</v>
      </c>
      <c r="K1916" t="s">
        <v>378</v>
      </c>
      <c r="L1916" t="s">
        <v>25</v>
      </c>
      <c r="M1916">
        <v>-31889</v>
      </c>
      <c r="N1916">
        <v>-28488</v>
      </c>
      <c r="O1916">
        <v>-28578</v>
      </c>
      <c r="P1916">
        <v>-29805</v>
      </c>
      <c r="Q1916">
        <v>-29416</v>
      </c>
      <c r="R1916">
        <v>-27789</v>
      </c>
      <c r="S1916">
        <v>-30438</v>
      </c>
      <c r="T1916">
        <v>-31054</v>
      </c>
      <c r="U1916">
        <v>-30047</v>
      </c>
      <c r="V1916">
        <v>-32397</v>
      </c>
      <c r="W1916">
        <v>-25048</v>
      </c>
      <c r="X1916">
        <v>-27516</v>
      </c>
      <c r="Y1916">
        <v>-352463</v>
      </c>
      <c r="Z1916">
        <f t="shared" si="64"/>
        <v>0</v>
      </c>
      <c r="AA1916">
        <f t="shared" si="65"/>
        <v>-264347.25</v>
      </c>
    </row>
    <row r="1917" spans="1:27" x14ac:dyDescent="0.35">
      <c r="A1917" t="s">
        <v>427</v>
      </c>
      <c r="C1917">
        <v>510100</v>
      </c>
      <c r="D1917" t="s">
        <v>430</v>
      </c>
      <c r="E1917" t="s">
        <v>7</v>
      </c>
      <c r="F1917" t="s">
        <v>21</v>
      </c>
      <c r="G1917">
        <v>2026</v>
      </c>
      <c r="H1917" t="s">
        <v>365</v>
      </c>
      <c r="I1917" t="s">
        <v>387</v>
      </c>
      <c r="J1917" t="s">
        <v>388</v>
      </c>
      <c r="K1917" t="s">
        <v>378</v>
      </c>
      <c r="L1917" t="s">
        <v>25</v>
      </c>
      <c r="M1917">
        <v>-31865</v>
      </c>
      <c r="N1917">
        <v>-28599</v>
      </c>
      <c r="O1917">
        <v>-28375</v>
      </c>
      <c r="P1917">
        <v>-29611</v>
      </c>
      <c r="Q1917">
        <v>-29158</v>
      </c>
      <c r="R1917">
        <v>-27439</v>
      </c>
      <c r="S1917">
        <v>-30156</v>
      </c>
      <c r="T1917">
        <v>-31202</v>
      </c>
      <c r="U1917">
        <v>-29882</v>
      </c>
      <c r="V1917">
        <v>-32579</v>
      </c>
      <c r="W1917">
        <v>-24299</v>
      </c>
      <c r="X1917">
        <v>-26625</v>
      </c>
      <c r="Y1917">
        <v>-349790</v>
      </c>
      <c r="Z1917">
        <f t="shared" si="64"/>
        <v>-262342.5</v>
      </c>
      <c r="AA1917">
        <f t="shared" si="65"/>
        <v>0</v>
      </c>
    </row>
    <row r="1918" spans="1:27" x14ac:dyDescent="0.35">
      <c r="A1918" t="s">
        <v>427</v>
      </c>
      <c r="C1918">
        <v>513100</v>
      </c>
      <c r="D1918" t="s">
        <v>438</v>
      </c>
      <c r="E1918" t="s">
        <v>7</v>
      </c>
      <c r="F1918" t="s">
        <v>366</v>
      </c>
      <c r="G1918">
        <v>2029</v>
      </c>
      <c r="H1918" t="s">
        <v>22</v>
      </c>
      <c r="I1918" t="s">
        <v>373</v>
      </c>
      <c r="J1918" t="s">
        <v>374</v>
      </c>
      <c r="K1918" t="s">
        <v>375</v>
      </c>
      <c r="L1918" t="s">
        <v>25</v>
      </c>
      <c r="M1918">
        <v>-31795</v>
      </c>
      <c r="N1918">
        <v>-31795</v>
      </c>
      <c r="O1918">
        <v>-31795</v>
      </c>
      <c r="P1918">
        <v>-70050</v>
      </c>
      <c r="Q1918">
        <v>-31795</v>
      </c>
      <c r="R1918">
        <v>-32840</v>
      </c>
      <c r="S1918">
        <v>-82961</v>
      </c>
      <c r="T1918">
        <v>-31795</v>
      </c>
      <c r="U1918">
        <v>13225</v>
      </c>
      <c r="V1918">
        <v>-139761</v>
      </c>
      <c r="W1918">
        <v>-36432</v>
      </c>
      <c r="X1918">
        <v>-31795</v>
      </c>
      <c r="Y1918">
        <v>-539587</v>
      </c>
      <c r="Z1918">
        <f t="shared" si="64"/>
        <v>-163161.562966383</v>
      </c>
      <c r="AA1918">
        <f t="shared" si="65"/>
        <v>-241528.687033617</v>
      </c>
    </row>
    <row r="1919" spans="1:27" x14ac:dyDescent="0.35">
      <c r="A1919" t="s">
        <v>427</v>
      </c>
      <c r="C1919">
        <v>506100</v>
      </c>
      <c r="D1919" t="s">
        <v>432</v>
      </c>
      <c r="E1919" t="s">
        <v>7</v>
      </c>
      <c r="F1919" t="s">
        <v>105</v>
      </c>
      <c r="G1919">
        <v>2026</v>
      </c>
      <c r="H1919" t="s">
        <v>22</v>
      </c>
      <c r="I1919" t="s">
        <v>385</v>
      </c>
      <c r="J1919" t="s">
        <v>386</v>
      </c>
      <c r="K1919" t="s">
        <v>378</v>
      </c>
      <c r="L1919" t="s">
        <v>25</v>
      </c>
      <c r="M1919">
        <v>-31628</v>
      </c>
      <c r="N1919">
        <v>-31864</v>
      </c>
      <c r="O1919">
        <v>-33184</v>
      </c>
      <c r="P1919">
        <v>-40778</v>
      </c>
      <c r="Q1919">
        <v>-33184</v>
      </c>
      <c r="R1919">
        <v>-33059</v>
      </c>
      <c r="S1919">
        <v>-32436</v>
      </c>
      <c r="T1919">
        <v>-32001</v>
      </c>
      <c r="U1919">
        <v>-33433</v>
      </c>
      <c r="V1919">
        <v>-33495</v>
      </c>
      <c r="W1919">
        <v>-34180</v>
      </c>
      <c r="X1919">
        <v>-36508</v>
      </c>
      <c r="Y1919">
        <v>-405749</v>
      </c>
      <c r="Z1919">
        <f t="shared" si="64"/>
        <v>0</v>
      </c>
      <c r="AA1919">
        <f t="shared" si="65"/>
        <v>-304311.75</v>
      </c>
    </row>
    <row r="1920" spans="1:27" x14ac:dyDescent="0.35">
      <c r="A1920" t="s">
        <v>427</v>
      </c>
      <c r="C1920">
        <v>502100</v>
      </c>
      <c r="D1920" t="s">
        <v>429</v>
      </c>
      <c r="E1920" t="s">
        <v>7</v>
      </c>
      <c r="F1920" t="s">
        <v>21</v>
      </c>
      <c r="G1920">
        <v>2023</v>
      </c>
      <c r="H1920" t="s">
        <v>365</v>
      </c>
      <c r="I1920" t="s">
        <v>387</v>
      </c>
      <c r="J1920" t="s">
        <v>388</v>
      </c>
      <c r="K1920" t="s">
        <v>378</v>
      </c>
      <c r="L1920" t="s">
        <v>25</v>
      </c>
      <c r="M1920">
        <v>-31554</v>
      </c>
      <c r="N1920">
        <v>-29736</v>
      </c>
      <c r="O1920">
        <v>-32697</v>
      </c>
      <c r="P1920">
        <v>-27795</v>
      </c>
      <c r="Q1920">
        <v>-31949</v>
      </c>
      <c r="R1920">
        <v>-30699</v>
      </c>
      <c r="S1920">
        <v>-28494</v>
      </c>
      <c r="T1920">
        <v>-33650</v>
      </c>
      <c r="U1920">
        <v>-29284</v>
      </c>
      <c r="V1920">
        <v>-32155</v>
      </c>
      <c r="W1920">
        <v>-29491</v>
      </c>
      <c r="X1920">
        <v>-25521</v>
      </c>
      <c r="Y1920">
        <v>-363026</v>
      </c>
      <c r="Z1920">
        <f t="shared" si="64"/>
        <v>-272269.5</v>
      </c>
      <c r="AA1920">
        <f t="shared" si="65"/>
        <v>0</v>
      </c>
    </row>
    <row r="1921" spans="1:27" x14ac:dyDescent="0.35">
      <c r="A1921" t="s">
        <v>427</v>
      </c>
      <c r="C1921">
        <v>511100</v>
      </c>
      <c r="D1921" t="s">
        <v>434</v>
      </c>
      <c r="E1921" t="s">
        <v>7</v>
      </c>
      <c r="F1921" t="s">
        <v>105</v>
      </c>
      <c r="G1921">
        <v>2029</v>
      </c>
      <c r="H1921" t="s">
        <v>22</v>
      </c>
      <c r="I1921" t="s">
        <v>385</v>
      </c>
      <c r="J1921" t="s">
        <v>386</v>
      </c>
      <c r="K1921" t="s">
        <v>378</v>
      </c>
      <c r="L1921" t="s">
        <v>25</v>
      </c>
      <c r="M1921">
        <v>-31486</v>
      </c>
      <c r="N1921">
        <v>-17877</v>
      </c>
      <c r="O1921">
        <v>-20192</v>
      </c>
      <c r="P1921">
        <v>-21294</v>
      </c>
      <c r="Q1921">
        <v>-17891</v>
      </c>
      <c r="R1921">
        <v>-18597</v>
      </c>
      <c r="S1921">
        <v>-17911</v>
      </c>
      <c r="T1921">
        <v>-31517</v>
      </c>
      <c r="U1921">
        <v>-31526</v>
      </c>
      <c r="V1921">
        <v>-19926</v>
      </c>
      <c r="W1921">
        <v>-17924</v>
      </c>
      <c r="X1921">
        <v>-32692</v>
      </c>
      <c r="Y1921">
        <v>-278833</v>
      </c>
      <c r="Z1921">
        <f t="shared" si="64"/>
        <v>0</v>
      </c>
      <c r="AA1921">
        <f t="shared" si="65"/>
        <v>-209124.75</v>
      </c>
    </row>
    <row r="1922" spans="1:27" x14ac:dyDescent="0.35">
      <c r="A1922" t="s">
        <v>427</v>
      </c>
      <c r="C1922">
        <v>514100</v>
      </c>
      <c r="D1922" t="s">
        <v>441</v>
      </c>
      <c r="E1922" t="s">
        <v>7</v>
      </c>
      <c r="F1922" t="s">
        <v>366</v>
      </c>
      <c r="G1922">
        <v>2021</v>
      </c>
      <c r="H1922" t="s">
        <v>365</v>
      </c>
      <c r="I1922" t="s">
        <v>373</v>
      </c>
      <c r="J1922" t="s">
        <v>374</v>
      </c>
      <c r="K1922" t="s">
        <v>375</v>
      </c>
      <c r="L1922" t="s">
        <v>25</v>
      </c>
      <c r="M1922">
        <v>-31480</v>
      </c>
      <c r="N1922">
        <v>-31574</v>
      </c>
      <c r="O1922">
        <v>-34463</v>
      </c>
      <c r="P1922">
        <v>-32229</v>
      </c>
      <c r="Q1922">
        <v>-30417</v>
      </c>
      <c r="R1922">
        <v>-31730</v>
      </c>
      <c r="S1922">
        <v>-31028</v>
      </c>
      <c r="T1922">
        <v>-33890</v>
      </c>
      <c r="U1922">
        <v>-32547</v>
      </c>
      <c r="V1922">
        <v>-32234</v>
      </c>
      <c r="W1922">
        <v>-30208</v>
      </c>
      <c r="X1922">
        <v>-29048</v>
      </c>
      <c r="Y1922">
        <v>-380849</v>
      </c>
      <c r="Z1922">
        <f t="shared" si="64"/>
        <v>-115162.000000341</v>
      </c>
      <c r="AA1922">
        <f t="shared" si="65"/>
        <v>-170474.74999965899</v>
      </c>
    </row>
    <row r="1923" spans="1:27" x14ac:dyDescent="0.35">
      <c r="A1923" t="s">
        <v>427</v>
      </c>
      <c r="C1923">
        <v>500100</v>
      </c>
      <c r="D1923" t="s">
        <v>431</v>
      </c>
      <c r="E1923" t="s">
        <v>7</v>
      </c>
      <c r="F1923" t="s">
        <v>105</v>
      </c>
      <c r="G1923">
        <v>2022</v>
      </c>
      <c r="H1923" t="s">
        <v>365</v>
      </c>
      <c r="I1923" t="s">
        <v>385</v>
      </c>
      <c r="J1923" t="s">
        <v>386</v>
      </c>
      <c r="K1923" t="s">
        <v>378</v>
      </c>
      <c r="L1923" t="s">
        <v>25</v>
      </c>
      <c r="M1923">
        <v>-31360</v>
      </c>
      <c r="N1923">
        <v>-31398</v>
      </c>
      <c r="O1923">
        <v>-34293</v>
      </c>
      <c r="P1923">
        <v>-30639</v>
      </c>
      <c r="Q1923">
        <v>-31412</v>
      </c>
      <c r="R1923">
        <v>-31348</v>
      </c>
      <c r="S1923">
        <v>-29240</v>
      </c>
      <c r="T1923">
        <v>-35316</v>
      </c>
      <c r="U1923">
        <v>-32714</v>
      </c>
      <c r="V1923">
        <v>-31847</v>
      </c>
      <c r="W1923">
        <v>-30375</v>
      </c>
      <c r="X1923">
        <v>-27075</v>
      </c>
      <c r="Y1923">
        <v>-377017</v>
      </c>
      <c r="Z1923">
        <f t="shared" si="64"/>
        <v>0</v>
      </c>
      <c r="AA1923">
        <f t="shared" si="65"/>
        <v>-282762.75</v>
      </c>
    </row>
    <row r="1924" spans="1:27" x14ac:dyDescent="0.35">
      <c r="A1924" t="s">
        <v>427</v>
      </c>
      <c r="C1924">
        <v>500100</v>
      </c>
      <c r="D1924" t="s">
        <v>431</v>
      </c>
      <c r="E1924" t="s">
        <v>7</v>
      </c>
      <c r="F1924" t="s">
        <v>105</v>
      </c>
      <c r="G1924">
        <v>2021</v>
      </c>
      <c r="H1924" t="s">
        <v>365</v>
      </c>
      <c r="I1924" t="s">
        <v>385</v>
      </c>
      <c r="J1924" t="s">
        <v>386</v>
      </c>
      <c r="K1924" t="s">
        <v>378</v>
      </c>
      <c r="L1924" t="s">
        <v>25</v>
      </c>
      <c r="M1924">
        <v>-31291</v>
      </c>
      <c r="N1924">
        <v>-31323</v>
      </c>
      <c r="O1924">
        <v>-34218</v>
      </c>
      <c r="P1924">
        <v>-31903</v>
      </c>
      <c r="Q1924">
        <v>-30031</v>
      </c>
      <c r="R1924">
        <v>-31293</v>
      </c>
      <c r="S1924">
        <v>-30520</v>
      </c>
      <c r="T1924">
        <v>-33474</v>
      </c>
      <c r="U1924">
        <v>-32206</v>
      </c>
      <c r="V1924">
        <v>-31783</v>
      </c>
      <c r="W1924">
        <v>-29884</v>
      </c>
      <c r="X1924">
        <v>-28383</v>
      </c>
      <c r="Y1924">
        <v>-376309</v>
      </c>
      <c r="Z1924">
        <f t="shared" si="64"/>
        <v>0</v>
      </c>
      <c r="AA1924">
        <f t="shared" si="65"/>
        <v>-282231.75</v>
      </c>
    </row>
    <row r="1925" spans="1:27" x14ac:dyDescent="0.35">
      <c r="A1925" t="s">
        <v>427</v>
      </c>
      <c r="C1925">
        <v>506900</v>
      </c>
      <c r="D1925" t="s">
        <v>439</v>
      </c>
      <c r="E1925" t="s">
        <v>7</v>
      </c>
      <c r="F1925" t="s">
        <v>105</v>
      </c>
      <c r="G1925">
        <v>2026</v>
      </c>
      <c r="H1925" t="s">
        <v>22</v>
      </c>
      <c r="I1925" t="s">
        <v>377</v>
      </c>
      <c r="J1925" t="s">
        <v>377</v>
      </c>
      <c r="K1925" t="s">
        <v>378</v>
      </c>
      <c r="L1925" t="s">
        <v>25</v>
      </c>
      <c r="M1925">
        <v>-31278</v>
      </c>
      <c r="N1925">
        <v>-38203</v>
      </c>
      <c r="O1925">
        <v>-31172</v>
      </c>
      <c r="P1925">
        <v>-32174</v>
      </c>
      <c r="Q1925">
        <v>-31050</v>
      </c>
      <c r="R1925">
        <v>-31267</v>
      </c>
      <c r="S1925">
        <v>-34030</v>
      </c>
      <c r="T1925">
        <v>-31323</v>
      </c>
      <c r="U1925">
        <v>-32161</v>
      </c>
      <c r="V1925">
        <v>-56788</v>
      </c>
      <c r="W1925">
        <v>-31555</v>
      </c>
      <c r="X1925">
        <v>-34194</v>
      </c>
      <c r="Y1925">
        <v>-415196</v>
      </c>
      <c r="Z1925">
        <f t="shared" si="64"/>
        <v>0</v>
      </c>
      <c r="AA1925">
        <f t="shared" si="65"/>
        <v>-311397</v>
      </c>
    </row>
    <row r="1926" spans="1:27" x14ac:dyDescent="0.35">
      <c r="A1926" t="s">
        <v>427</v>
      </c>
      <c r="C1926">
        <v>513100</v>
      </c>
      <c r="D1926" t="s">
        <v>438</v>
      </c>
      <c r="E1926" t="s">
        <v>7</v>
      </c>
      <c r="F1926" t="s">
        <v>366</v>
      </c>
      <c r="G1926">
        <v>2028</v>
      </c>
      <c r="H1926" t="s">
        <v>22</v>
      </c>
      <c r="I1926" t="s">
        <v>373</v>
      </c>
      <c r="J1926" t="s">
        <v>374</v>
      </c>
      <c r="K1926" t="s">
        <v>375</v>
      </c>
      <c r="L1926" t="s">
        <v>25</v>
      </c>
      <c r="M1926">
        <v>-30967</v>
      </c>
      <c r="N1926">
        <v>-30967</v>
      </c>
      <c r="O1926">
        <v>-30967</v>
      </c>
      <c r="P1926">
        <v>-68108</v>
      </c>
      <c r="Q1926">
        <v>-30967</v>
      </c>
      <c r="R1926">
        <v>-31983</v>
      </c>
      <c r="S1926">
        <v>-81004</v>
      </c>
      <c r="T1926">
        <v>-30967</v>
      </c>
      <c r="U1926">
        <v>12741</v>
      </c>
      <c r="V1926">
        <v>-135787</v>
      </c>
      <c r="W1926">
        <v>-35469</v>
      </c>
      <c r="X1926">
        <v>-30967</v>
      </c>
      <c r="Y1926">
        <v>-525416</v>
      </c>
      <c r="Z1926">
        <f t="shared" si="64"/>
        <v>-158876.50326554399</v>
      </c>
      <c r="AA1926">
        <f t="shared" si="65"/>
        <v>-235185.49673445601</v>
      </c>
    </row>
    <row r="1927" spans="1:27" x14ac:dyDescent="0.35">
      <c r="A1927" t="s">
        <v>427</v>
      </c>
      <c r="C1927">
        <v>505100</v>
      </c>
      <c r="D1927" t="s">
        <v>433</v>
      </c>
      <c r="E1927" t="s">
        <v>7</v>
      </c>
      <c r="F1927" t="s">
        <v>105</v>
      </c>
      <c r="G1927">
        <v>2027</v>
      </c>
      <c r="H1927" t="s">
        <v>365</v>
      </c>
      <c r="I1927" t="s">
        <v>385</v>
      </c>
      <c r="J1927" t="s">
        <v>386</v>
      </c>
      <c r="K1927" t="s">
        <v>378</v>
      </c>
      <c r="L1927" t="s">
        <v>25</v>
      </c>
      <c r="M1927">
        <v>-30961</v>
      </c>
      <c r="N1927">
        <v>-27659</v>
      </c>
      <c r="O1927">
        <v>-27746</v>
      </c>
      <c r="P1927">
        <v>-28937</v>
      </c>
      <c r="Q1927">
        <v>-28560</v>
      </c>
      <c r="R1927">
        <v>-26980</v>
      </c>
      <c r="S1927">
        <v>-29552</v>
      </c>
      <c r="T1927">
        <v>-30150</v>
      </c>
      <c r="U1927">
        <v>-29172</v>
      </c>
      <c r="V1927">
        <v>-31454</v>
      </c>
      <c r="W1927">
        <v>-24319</v>
      </c>
      <c r="X1927">
        <v>-26715</v>
      </c>
      <c r="Y1927">
        <v>-342205</v>
      </c>
      <c r="Z1927">
        <f t="shared" si="64"/>
        <v>0</v>
      </c>
      <c r="AA1927">
        <f t="shared" si="65"/>
        <v>-256653.75</v>
      </c>
    </row>
    <row r="1928" spans="1:27" x14ac:dyDescent="0.35">
      <c r="A1928" t="s">
        <v>427</v>
      </c>
      <c r="C1928">
        <v>510100</v>
      </c>
      <c r="D1928" t="s">
        <v>430</v>
      </c>
      <c r="E1928" t="s">
        <v>7</v>
      </c>
      <c r="F1928" t="s">
        <v>21</v>
      </c>
      <c r="G1928">
        <v>2025</v>
      </c>
      <c r="H1928" t="s">
        <v>365</v>
      </c>
      <c r="I1928" t="s">
        <v>387</v>
      </c>
      <c r="J1928" t="s">
        <v>388</v>
      </c>
      <c r="K1928" t="s">
        <v>378</v>
      </c>
      <c r="L1928" t="s">
        <v>25</v>
      </c>
      <c r="M1928">
        <v>-30937</v>
      </c>
      <c r="N1928">
        <v>-27766</v>
      </c>
      <c r="O1928">
        <v>-27549</v>
      </c>
      <c r="P1928">
        <v>-28749</v>
      </c>
      <c r="Q1928">
        <v>-28309</v>
      </c>
      <c r="R1928">
        <v>-26640</v>
      </c>
      <c r="S1928">
        <v>-29278</v>
      </c>
      <c r="T1928">
        <v>-30293</v>
      </c>
      <c r="U1928">
        <v>-29012</v>
      </c>
      <c r="V1928">
        <v>-31630</v>
      </c>
      <c r="W1928">
        <v>-23591</v>
      </c>
      <c r="X1928">
        <v>-25849</v>
      </c>
      <c r="Y1928">
        <v>-339602</v>
      </c>
      <c r="Z1928">
        <f t="shared" si="64"/>
        <v>-254701.5</v>
      </c>
      <c r="AA1928">
        <f t="shared" si="65"/>
        <v>0</v>
      </c>
    </row>
    <row r="1929" spans="1:27" x14ac:dyDescent="0.35">
      <c r="A1929" t="s">
        <v>427</v>
      </c>
      <c r="C1929">
        <v>511100</v>
      </c>
      <c r="D1929" t="s">
        <v>434</v>
      </c>
      <c r="E1929" t="s">
        <v>7</v>
      </c>
      <c r="F1929" t="s">
        <v>105</v>
      </c>
      <c r="G1929">
        <v>2028</v>
      </c>
      <c r="H1929" t="s">
        <v>22</v>
      </c>
      <c r="I1929" t="s">
        <v>385</v>
      </c>
      <c r="J1929" t="s">
        <v>386</v>
      </c>
      <c r="K1929" t="s">
        <v>378</v>
      </c>
      <c r="L1929" t="s">
        <v>25</v>
      </c>
      <c r="M1929">
        <v>-30605</v>
      </c>
      <c r="N1929">
        <v>-17393</v>
      </c>
      <c r="O1929">
        <v>-19640</v>
      </c>
      <c r="P1929">
        <v>-20710</v>
      </c>
      <c r="Q1929">
        <v>-17406</v>
      </c>
      <c r="R1929">
        <v>-18091</v>
      </c>
      <c r="S1929">
        <v>-17425</v>
      </c>
      <c r="T1929">
        <v>-30635</v>
      </c>
      <c r="U1929">
        <v>-30643</v>
      </c>
      <c r="V1929">
        <v>-19381</v>
      </c>
      <c r="W1929">
        <v>-17438</v>
      </c>
      <c r="X1929">
        <v>-31775</v>
      </c>
      <c r="Y1929">
        <v>-271143</v>
      </c>
      <c r="Z1929">
        <f t="shared" si="64"/>
        <v>0</v>
      </c>
      <c r="AA1929">
        <f t="shared" si="65"/>
        <v>-203357.25</v>
      </c>
    </row>
    <row r="1930" spans="1:27" x14ac:dyDescent="0.35">
      <c r="A1930" t="s">
        <v>427</v>
      </c>
      <c r="C1930">
        <v>511100</v>
      </c>
      <c r="D1930" t="s">
        <v>434</v>
      </c>
      <c r="E1930" t="s">
        <v>7</v>
      </c>
      <c r="F1930" t="s">
        <v>105</v>
      </c>
      <c r="G1930">
        <v>2021</v>
      </c>
      <c r="H1930" t="s">
        <v>22</v>
      </c>
      <c r="I1930" t="s">
        <v>385</v>
      </c>
      <c r="J1930" t="s">
        <v>386</v>
      </c>
      <c r="K1930" t="s">
        <v>378</v>
      </c>
      <c r="L1930" t="s">
        <v>25</v>
      </c>
      <c r="M1930">
        <v>-30483</v>
      </c>
      <c r="N1930">
        <v>-36773</v>
      </c>
      <c r="O1930">
        <v>-25291</v>
      </c>
      <c r="P1930">
        <v>-25129</v>
      </c>
      <c r="Q1930">
        <v>-18827</v>
      </c>
      <c r="R1930">
        <v>-19460</v>
      </c>
      <c r="S1930">
        <v>-25328</v>
      </c>
      <c r="T1930">
        <v>-25330</v>
      </c>
      <c r="U1930">
        <v>-19288</v>
      </c>
      <c r="V1930">
        <v>-21068</v>
      </c>
      <c r="W1930">
        <v>-19290</v>
      </c>
      <c r="X1930">
        <v>-19246</v>
      </c>
      <c r="Y1930">
        <v>-285515</v>
      </c>
      <c r="Z1930">
        <f t="shared" si="64"/>
        <v>0</v>
      </c>
      <c r="AA1930">
        <f t="shared" si="65"/>
        <v>-214136.25</v>
      </c>
    </row>
    <row r="1931" spans="1:27" x14ac:dyDescent="0.35">
      <c r="A1931" t="s">
        <v>427</v>
      </c>
      <c r="C1931">
        <v>506100</v>
      </c>
      <c r="D1931" t="s">
        <v>432</v>
      </c>
      <c r="E1931" t="s">
        <v>7</v>
      </c>
      <c r="F1931" t="s">
        <v>105</v>
      </c>
      <c r="G1931">
        <v>2025</v>
      </c>
      <c r="H1931" t="s">
        <v>22</v>
      </c>
      <c r="I1931" t="s">
        <v>385</v>
      </c>
      <c r="J1931" t="s">
        <v>386</v>
      </c>
      <c r="K1931" t="s">
        <v>378</v>
      </c>
      <c r="L1931" t="s">
        <v>25</v>
      </c>
      <c r="M1931">
        <v>-30475</v>
      </c>
      <c r="N1931">
        <v>-30704</v>
      </c>
      <c r="O1931">
        <v>-31986</v>
      </c>
      <c r="P1931">
        <v>-39359</v>
      </c>
      <c r="Q1931">
        <v>-31986</v>
      </c>
      <c r="R1931">
        <v>-31865</v>
      </c>
      <c r="S1931">
        <v>-31260</v>
      </c>
      <c r="T1931">
        <v>-30837</v>
      </c>
      <c r="U1931">
        <v>-32227</v>
      </c>
      <c r="V1931">
        <v>-32288</v>
      </c>
      <c r="W1931">
        <v>-32953</v>
      </c>
      <c r="X1931">
        <v>-35213</v>
      </c>
      <c r="Y1931">
        <v>-391152</v>
      </c>
      <c r="Z1931">
        <f t="shared" si="64"/>
        <v>0</v>
      </c>
      <c r="AA1931">
        <f t="shared" si="65"/>
        <v>-293364</v>
      </c>
    </row>
    <row r="1932" spans="1:27" x14ac:dyDescent="0.35">
      <c r="A1932" t="s">
        <v>427</v>
      </c>
      <c r="C1932">
        <v>512017</v>
      </c>
      <c r="D1932" t="s">
        <v>446</v>
      </c>
      <c r="E1932" t="s">
        <v>7</v>
      </c>
      <c r="F1932" t="s">
        <v>366</v>
      </c>
      <c r="G1932">
        <v>2021</v>
      </c>
      <c r="H1932" t="s">
        <v>22</v>
      </c>
      <c r="I1932" t="s">
        <v>373</v>
      </c>
      <c r="J1932" t="s">
        <v>374</v>
      </c>
      <c r="K1932" t="s">
        <v>375</v>
      </c>
      <c r="L1932" t="s">
        <v>25</v>
      </c>
      <c r="M1932">
        <v>-30417</v>
      </c>
      <c r="N1932">
        <v>-30417</v>
      </c>
      <c r="O1932">
        <v>-30417</v>
      </c>
      <c r="P1932">
        <v>-30417</v>
      </c>
      <c r="Q1932">
        <v>-8417</v>
      </c>
      <c r="R1932">
        <v>-9417</v>
      </c>
      <c r="S1932">
        <v>-30417</v>
      </c>
      <c r="T1932">
        <v>-9417</v>
      </c>
      <c r="U1932">
        <v>-9417</v>
      </c>
      <c r="V1932">
        <v>-9417</v>
      </c>
      <c r="W1932">
        <v>-40417</v>
      </c>
      <c r="X1932">
        <v>-5417</v>
      </c>
      <c r="Y1932">
        <v>-244000</v>
      </c>
      <c r="Z1932">
        <f t="shared" si="64"/>
        <v>-73781.283395999999</v>
      </c>
      <c r="AA1932">
        <f t="shared" si="65"/>
        <v>-109218.716604</v>
      </c>
    </row>
    <row r="1933" spans="1:27" x14ac:dyDescent="0.35">
      <c r="A1933" t="s">
        <v>427</v>
      </c>
      <c r="C1933">
        <v>512017</v>
      </c>
      <c r="D1933" t="s">
        <v>446</v>
      </c>
      <c r="E1933" t="s">
        <v>7</v>
      </c>
      <c r="F1933" t="s">
        <v>366</v>
      </c>
      <c r="G1933">
        <v>2022</v>
      </c>
      <c r="H1933" t="s">
        <v>22</v>
      </c>
      <c r="I1933" t="s">
        <v>373</v>
      </c>
      <c r="J1933" t="s">
        <v>374</v>
      </c>
      <c r="K1933" t="s">
        <v>375</v>
      </c>
      <c r="L1933" t="s">
        <v>25</v>
      </c>
      <c r="M1933">
        <v>-30417</v>
      </c>
      <c r="N1933">
        <v>-30417</v>
      </c>
      <c r="O1933">
        <v>-30417</v>
      </c>
      <c r="P1933">
        <v>-30417</v>
      </c>
      <c r="Q1933">
        <v>-8417</v>
      </c>
      <c r="R1933">
        <v>-9417</v>
      </c>
      <c r="S1933">
        <v>-30417</v>
      </c>
      <c r="T1933">
        <v>-9417</v>
      </c>
      <c r="U1933">
        <v>-9417</v>
      </c>
      <c r="V1933">
        <v>-9417</v>
      </c>
      <c r="W1933">
        <v>-40417</v>
      </c>
      <c r="X1933">
        <v>-5417</v>
      </c>
      <c r="Y1933">
        <v>-244000</v>
      </c>
      <c r="Z1933">
        <f t="shared" si="64"/>
        <v>-73781.283395999999</v>
      </c>
      <c r="AA1933">
        <f t="shared" si="65"/>
        <v>-109218.716604</v>
      </c>
    </row>
    <row r="1934" spans="1:27" x14ac:dyDescent="0.35">
      <c r="A1934" t="s">
        <v>427</v>
      </c>
      <c r="C1934">
        <v>506900</v>
      </c>
      <c r="D1934" t="s">
        <v>439</v>
      </c>
      <c r="E1934" t="s">
        <v>7</v>
      </c>
      <c r="F1934" t="s">
        <v>105</v>
      </c>
      <c r="G1934">
        <v>2023</v>
      </c>
      <c r="H1934" t="s">
        <v>22</v>
      </c>
      <c r="I1934" t="s">
        <v>377</v>
      </c>
      <c r="J1934" t="s">
        <v>377</v>
      </c>
      <c r="K1934" t="s">
        <v>378</v>
      </c>
      <c r="L1934" t="s">
        <v>25</v>
      </c>
      <c r="M1934">
        <v>-30399</v>
      </c>
      <c r="N1934">
        <v>-30693</v>
      </c>
      <c r="O1934">
        <v>-29915</v>
      </c>
      <c r="P1934">
        <v>-30739</v>
      </c>
      <c r="Q1934">
        <v>-29588</v>
      </c>
      <c r="R1934">
        <v>-30668</v>
      </c>
      <c r="S1934">
        <v>-32169</v>
      </c>
      <c r="T1934">
        <v>-29902</v>
      </c>
      <c r="U1934">
        <v>-33123</v>
      </c>
      <c r="V1934">
        <v>-38926</v>
      </c>
      <c r="W1934">
        <v>-29958</v>
      </c>
      <c r="X1934">
        <v>-33320</v>
      </c>
      <c r="Y1934">
        <v>-379400</v>
      </c>
      <c r="Z1934">
        <f t="shared" si="64"/>
        <v>0</v>
      </c>
      <c r="AA1934">
        <f t="shared" si="65"/>
        <v>-284550</v>
      </c>
    </row>
    <row r="1935" spans="1:27" x14ac:dyDescent="0.35">
      <c r="A1935" t="s">
        <v>427</v>
      </c>
      <c r="C1935">
        <v>506900</v>
      </c>
      <c r="D1935" t="s">
        <v>439</v>
      </c>
      <c r="E1935" t="s">
        <v>7</v>
      </c>
      <c r="F1935" t="s">
        <v>105</v>
      </c>
      <c r="G1935">
        <v>2025</v>
      </c>
      <c r="H1935" t="s">
        <v>22</v>
      </c>
      <c r="I1935" t="s">
        <v>377</v>
      </c>
      <c r="J1935" t="s">
        <v>377</v>
      </c>
      <c r="K1935" t="s">
        <v>378</v>
      </c>
      <c r="L1935" t="s">
        <v>25</v>
      </c>
      <c r="M1935">
        <v>-30365</v>
      </c>
      <c r="N1935">
        <v>-37154</v>
      </c>
      <c r="O1935">
        <v>-30265</v>
      </c>
      <c r="P1935">
        <v>-31234</v>
      </c>
      <c r="Q1935">
        <v>-30146</v>
      </c>
      <c r="R1935">
        <v>-30359</v>
      </c>
      <c r="S1935">
        <v>-33037</v>
      </c>
      <c r="T1935">
        <v>-30413</v>
      </c>
      <c r="U1935">
        <v>-31229</v>
      </c>
      <c r="V1935">
        <v>-55135</v>
      </c>
      <c r="W1935">
        <v>-30627</v>
      </c>
      <c r="X1935">
        <v>-33189</v>
      </c>
      <c r="Y1935">
        <v>-403153</v>
      </c>
      <c r="Z1935">
        <f t="shared" si="64"/>
        <v>0</v>
      </c>
      <c r="AA1935">
        <f t="shared" si="65"/>
        <v>-302364.75</v>
      </c>
    </row>
    <row r="1936" spans="1:27" x14ac:dyDescent="0.35">
      <c r="A1936" t="s">
        <v>427</v>
      </c>
      <c r="C1936">
        <v>500100</v>
      </c>
      <c r="D1936" t="s">
        <v>431</v>
      </c>
      <c r="E1936" t="s">
        <v>7</v>
      </c>
      <c r="F1936" t="s">
        <v>21</v>
      </c>
      <c r="G1936">
        <v>2030</v>
      </c>
      <c r="H1936" t="s">
        <v>365</v>
      </c>
      <c r="I1936" t="s">
        <v>387</v>
      </c>
      <c r="J1936" t="s">
        <v>388</v>
      </c>
      <c r="K1936" t="s">
        <v>378</v>
      </c>
      <c r="L1936" t="s">
        <v>25</v>
      </c>
      <c r="M1936">
        <v>-30352</v>
      </c>
      <c r="N1936">
        <v>-27126</v>
      </c>
      <c r="O1936">
        <v>-26945</v>
      </c>
      <c r="P1936">
        <v>-28037</v>
      </c>
      <c r="Q1936">
        <v>-27514</v>
      </c>
      <c r="R1936">
        <v>-25822</v>
      </c>
      <c r="S1936">
        <v>-28335</v>
      </c>
      <c r="T1936">
        <v>-29464</v>
      </c>
      <c r="U1936">
        <v>-28312</v>
      </c>
      <c r="V1936">
        <v>-30738</v>
      </c>
      <c r="W1936">
        <v>-22927</v>
      </c>
      <c r="X1936">
        <v>-24694</v>
      </c>
      <c r="Y1936">
        <v>-330267</v>
      </c>
      <c r="Z1936">
        <f t="shared" si="64"/>
        <v>-247700.25</v>
      </c>
      <c r="AA1936">
        <f t="shared" si="65"/>
        <v>0</v>
      </c>
    </row>
    <row r="1937" spans="1:27" x14ac:dyDescent="0.35">
      <c r="A1937" t="s">
        <v>427</v>
      </c>
      <c r="C1937">
        <v>511100</v>
      </c>
      <c r="D1937" t="s">
        <v>434</v>
      </c>
      <c r="E1937" t="s">
        <v>7</v>
      </c>
      <c r="F1937" t="s">
        <v>105</v>
      </c>
      <c r="G1937">
        <v>2022</v>
      </c>
      <c r="H1937" t="s">
        <v>22</v>
      </c>
      <c r="I1937" t="s">
        <v>385</v>
      </c>
      <c r="J1937" t="s">
        <v>386</v>
      </c>
      <c r="K1937" t="s">
        <v>378</v>
      </c>
      <c r="L1937" t="s">
        <v>25</v>
      </c>
      <c r="M1937">
        <v>-30265</v>
      </c>
      <c r="N1937">
        <v>-36909</v>
      </c>
      <c r="O1937">
        <v>-26031</v>
      </c>
      <c r="P1937">
        <v>-23229</v>
      </c>
      <c r="Q1937">
        <v>-20205</v>
      </c>
      <c r="R1937">
        <v>-20832</v>
      </c>
      <c r="S1937">
        <v>-20223</v>
      </c>
      <c r="T1937">
        <v>-20225</v>
      </c>
      <c r="U1937">
        <v>-20232</v>
      </c>
      <c r="V1937">
        <v>-22013</v>
      </c>
      <c r="W1937">
        <v>-20235</v>
      </c>
      <c r="X1937">
        <v>-26240</v>
      </c>
      <c r="Y1937">
        <v>-286638</v>
      </c>
      <c r="Z1937">
        <f t="shared" si="64"/>
        <v>0</v>
      </c>
      <c r="AA1937">
        <f t="shared" si="65"/>
        <v>-214978.5</v>
      </c>
    </row>
    <row r="1938" spans="1:27" x14ac:dyDescent="0.35">
      <c r="A1938" t="s">
        <v>427</v>
      </c>
      <c r="C1938">
        <v>926102</v>
      </c>
      <c r="D1938" t="s">
        <v>447</v>
      </c>
      <c r="E1938" t="s">
        <v>7</v>
      </c>
      <c r="F1938" t="s">
        <v>105</v>
      </c>
      <c r="G1938">
        <v>2030</v>
      </c>
      <c r="H1938" t="s">
        <v>365</v>
      </c>
      <c r="I1938" t="s">
        <v>377</v>
      </c>
      <c r="J1938" t="s">
        <v>377</v>
      </c>
      <c r="K1938" t="s">
        <v>378</v>
      </c>
      <c r="L1938" t="s">
        <v>25</v>
      </c>
      <c r="M1938">
        <v>-30194</v>
      </c>
      <c r="N1938">
        <v>-27170</v>
      </c>
      <c r="O1938">
        <v>-26964</v>
      </c>
      <c r="P1938">
        <v>-28056</v>
      </c>
      <c r="Q1938">
        <v>-27593</v>
      </c>
      <c r="R1938">
        <v>-26001</v>
      </c>
      <c r="S1938">
        <v>-28443</v>
      </c>
      <c r="T1938">
        <v>-29486</v>
      </c>
      <c r="U1938">
        <v>-28324</v>
      </c>
      <c r="V1938">
        <v>-30726</v>
      </c>
      <c r="W1938">
        <v>-23157</v>
      </c>
      <c r="X1938">
        <v>-25036</v>
      </c>
      <c r="Y1938">
        <v>-331151</v>
      </c>
      <c r="Z1938">
        <f t="shared" si="64"/>
        <v>0</v>
      </c>
      <c r="AA1938">
        <f t="shared" si="65"/>
        <v>-248363.25</v>
      </c>
    </row>
    <row r="1939" spans="1:27" x14ac:dyDescent="0.35">
      <c r="A1939" t="s">
        <v>427</v>
      </c>
      <c r="C1939">
        <v>510100</v>
      </c>
      <c r="D1939" t="s">
        <v>430</v>
      </c>
      <c r="E1939" t="s">
        <v>7</v>
      </c>
      <c r="F1939" t="s">
        <v>21</v>
      </c>
      <c r="G1939">
        <v>2024</v>
      </c>
      <c r="H1939" t="s">
        <v>365</v>
      </c>
      <c r="I1939" t="s">
        <v>387</v>
      </c>
      <c r="J1939" t="s">
        <v>388</v>
      </c>
      <c r="K1939" t="s">
        <v>378</v>
      </c>
      <c r="L1939" t="s">
        <v>25</v>
      </c>
      <c r="M1939">
        <v>-30175</v>
      </c>
      <c r="N1939">
        <v>-28671</v>
      </c>
      <c r="O1939">
        <v>-26877</v>
      </c>
      <c r="P1939">
        <v>-28054</v>
      </c>
      <c r="Q1939">
        <v>-29223</v>
      </c>
      <c r="R1939">
        <v>-24417</v>
      </c>
      <c r="S1939">
        <v>-28587</v>
      </c>
      <c r="T1939">
        <v>-29556</v>
      </c>
      <c r="U1939">
        <v>-26719</v>
      </c>
      <c r="V1939">
        <v>-30864</v>
      </c>
      <c r="W1939">
        <v>-24630</v>
      </c>
      <c r="X1939">
        <v>-23684</v>
      </c>
      <c r="Y1939">
        <v>-331456</v>
      </c>
      <c r="Z1939">
        <f t="shared" si="64"/>
        <v>-248592</v>
      </c>
      <c r="AA1939">
        <f t="shared" si="65"/>
        <v>0</v>
      </c>
    </row>
    <row r="1940" spans="1:27" x14ac:dyDescent="0.35">
      <c r="A1940" t="s">
        <v>427</v>
      </c>
      <c r="C1940">
        <v>513100</v>
      </c>
      <c r="D1940" t="s">
        <v>438</v>
      </c>
      <c r="E1940" t="s">
        <v>7</v>
      </c>
      <c r="F1940" t="s">
        <v>366</v>
      </c>
      <c r="G1940">
        <v>2027</v>
      </c>
      <c r="H1940" t="s">
        <v>22</v>
      </c>
      <c r="I1940" t="s">
        <v>373</v>
      </c>
      <c r="J1940" t="s">
        <v>374</v>
      </c>
      <c r="K1940" t="s">
        <v>375</v>
      </c>
      <c r="L1940" t="s">
        <v>25</v>
      </c>
      <c r="M1940">
        <v>-30163</v>
      </c>
      <c r="N1940">
        <v>-30163</v>
      </c>
      <c r="O1940">
        <v>-30163</v>
      </c>
      <c r="P1940">
        <v>-66223</v>
      </c>
      <c r="Q1940">
        <v>-30163</v>
      </c>
      <c r="R1940">
        <v>-31149</v>
      </c>
      <c r="S1940">
        <v>-79097</v>
      </c>
      <c r="T1940">
        <v>-30163</v>
      </c>
      <c r="U1940">
        <v>12273</v>
      </c>
      <c r="V1940">
        <v>-131932</v>
      </c>
      <c r="W1940">
        <v>-34534</v>
      </c>
      <c r="X1940">
        <v>-30163</v>
      </c>
      <c r="Y1940">
        <v>-511639</v>
      </c>
      <c r="Z1940">
        <f t="shared" si="64"/>
        <v>-154710.58219445098</v>
      </c>
      <c r="AA1940">
        <f t="shared" si="65"/>
        <v>-229018.66780554902</v>
      </c>
    </row>
    <row r="1941" spans="1:27" x14ac:dyDescent="0.35">
      <c r="A1941" t="s">
        <v>427</v>
      </c>
      <c r="C1941">
        <v>505100</v>
      </c>
      <c r="D1941" t="s">
        <v>433</v>
      </c>
      <c r="E1941" t="s">
        <v>7</v>
      </c>
      <c r="F1941" t="s">
        <v>105</v>
      </c>
      <c r="G1941">
        <v>2026</v>
      </c>
      <c r="H1941" t="s">
        <v>365</v>
      </c>
      <c r="I1941" t="s">
        <v>385</v>
      </c>
      <c r="J1941" t="s">
        <v>386</v>
      </c>
      <c r="K1941" t="s">
        <v>378</v>
      </c>
      <c r="L1941" t="s">
        <v>25</v>
      </c>
      <c r="M1941">
        <v>-30059</v>
      </c>
      <c r="N1941">
        <v>-26854</v>
      </c>
      <c r="O1941">
        <v>-26938</v>
      </c>
      <c r="P1941">
        <v>-28094</v>
      </c>
      <c r="Q1941">
        <v>-27728</v>
      </c>
      <c r="R1941">
        <v>-26194</v>
      </c>
      <c r="S1941">
        <v>-28691</v>
      </c>
      <c r="T1941">
        <v>-29272</v>
      </c>
      <c r="U1941">
        <v>-28323</v>
      </c>
      <c r="V1941">
        <v>-30538</v>
      </c>
      <c r="W1941">
        <v>-23610</v>
      </c>
      <c r="X1941">
        <v>-25937</v>
      </c>
      <c r="Y1941">
        <v>-332238</v>
      </c>
      <c r="Z1941">
        <f t="shared" ref="Z1941:Z2000" si="66">$Y1941*IF($E1941="Fixed",0.75,1)*IF(LEFT($F1941,4)="0311",1,IF(LEFT($F1941,4)="0301",0.403176412,0))</f>
        <v>0</v>
      </c>
      <c r="AA1941">
        <f t="shared" ref="AA1941:AA2000" si="67">$Y1941*IF($E1941="Fixed",0.75,1)*IF(LEFT($F1941,4)="0311",0,IF(LEFT($F1941,4)="0301",1-0.403176412,1))</f>
        <v>-249178.5</v>
      </c>
    </row>
    <row r="1942" spans="1:27" x14ac:dyDescent="0.35">
      <c r="A1942" t="s">
        <v>427</v>
      </c>
      <c r="C1942">
        <v>506900</v>
      </c>
      <c r="D1942" t="s">
        <v>439</v>
      </c>
      <c r="E1942" t="s">
        <v>7</v>
      </c>
      <c r="F1942" t="s">
        <v>105</v>
      </c>
      <c r="G1942">
        <v>2024</v>
      </c>
      <c r="H1942" t="s">
        <v>22</v>
      </c>
      <c r="I1942" t="s">
        <v>377</v>
      </c>
      <c r="J1942" t="s">
        <v>377</v>
      </c>
      <c r="K1942" t="s">
        <v>378</v>
      </c>
      <c r="L1942" t="s">
        <v>25</v>
      </c>
      <c r="M1942">
        <v>-30017</v>
      </c>
      <c r="N1942">
        <v>-30506</v>
      </c>
      <c r="O1942">
        <v>-29896</v>
      </c>
      <c r="P1942">
        <v>-30847</v>
      </c>
      <c r="Q1942">
        <v>-29779</v>
      </c>
      <c r="R1942">
        <v>-30710</v>
      </c>
      <c r="S1942">
        <v>-32289</v>
      </c>
      <c r="T1942">
        <v>-29924</v>
      </c>
      <c r="U1942">
        <v>-30720</v>
      </c>
      <c r="V1942">
        <v>-41144</v>
      </c>
      <c r="W1942">
        <v>-30085</v>
      </c>
      <c r="X1942">
        <v>-33125</v>
      </c>
      <c r="Y1942">
        <v>-379041</v>
      </c>
      <c r="Z1942">
        <f t="shared" si="66"/>
        <v>0</v>
      </c>
      <c r="AA1942">
        <f t="shared" si="67"/>
        <v>-284280.75</v>
      </c>
    </row>
    <row r="1943" spans="1:27" x14ac:dyDescent="0.35">
      <c r="A1943" t="s">
        <v>427</v>
      </c>
      <c r="C1943">
        <v>511100</v>
      </c>
      <c r="D1943" t="s">
        <v>434</v>
      </c>
      <c r="E1943" t="s">
        <v>7</v>
      </c>
      <c r="F1943" t="s">
        <v>105</v>
      </c>
      <c r="G1943">
        <v>2027</v>
      </c>
      <c r="H1943" t="s">
        <v>22</v>
      </c>
      <c r="I1943" t="s">
        <v>385</v>
      </c>
      <c r="J1943" t="s">
        <v>386</v>
      </c>
      <c r="K1943" t="s">
        <v>378</v>
      </c>
      <c r="L1943" t="s">
        <v>25</v>
      </c>
      <c r="M1943">
        <v>-29750</v>
      </c>
      <c r="N1943">
        <v>-16922</v>
      </c>
      <c r="O1943">
        <v>-19103</v>
      </c>
      <c r="P1943">
        <v>-20142</v>
      </c>
      <c r="Q1943">
        <v>-16935</v>
      </c>
      <c r="R1943">
        <v>-17600</v>
      </c>
      <c r="S1943">
        <v>-16953</v>
      </c>
      <c r="T1943">
        <v>-29779</v>
      </c>
      <c r="U1943">
        <v>-29787</v>
      </c>
      <c r="V1943">
        <v>-18852</v>
      </c>
      <c r="W1943">
        <v>-16966</v>
      </c>
      <c r="X1943">
        <v>-30886</v>
      </c>
      <c r="Y1943">
        <v>-263676</v>
      </c>
      <c r="Z1943">
        <f t="shared" si="66"/>
        <v>0</v>
      </c>
      <c r="AA1943">
        <f t="shared" si="67"/>
        <v>-197757</v>
      </c>
    </row>
    <row r="1944" spans="1:27" x14ac:dyDescent="0.35">
      <c r="A1944" t="s">
        <v>427</v>
      </c>
      <c r="C1944">
        <v>506900</v>
      </c>
      <c r="D1944" t="s">
        <v>439</v>
      </c>
      <c r="E1944" t="s">
        <v>7</v>
      </c>
      <c r="F1944" t="s">
        <v>105</v>
      </c>
      <c r="G1944">
        <v>2022</v>
      </c>
      <c r="H1944" t="s">
        <v>22</v>
      </c>
      <c r="I1944" t="s">
        <v>377</v>
      </c>
      <c r="J1944" t="s">
        <v>377</v>
      </c>
      <c r="K1944" t="s">
        <v>378</v>
      </c>
      <c r="L1944" t="s">
        <v>25</v>
      </c>
      <c r="M1944">
        <v>-29683</v>
      </c>
      <c r="N1944">
        <v>-36207</v>
      </c>
      <c r="O1944">
        <v>-29195</v>
      </c>
      <c r="P1944">
        <v>-30101</v>
      </c>
      <c r="Q1944">
        <v>-29116</v>
      </c>
      <c r="R1944">
        <v>-30958</v>
      </c>
      <c r="S1944">
        <v>-30692</v>
      </c>
      <c r="T1944">
        <v>-28804</v>
      </c>
      <c r="U1944">
        <v>-33449</v>
      </c>
      <c r="V1944">
        <v>-40360</v>
      </c>
      <c r="W1944">
        <v>-31862</v>
      </c>
      <c r="X1944">
        <v>-31268</v>
      </c>
      <c r="Y1944">
        <v>-381696</v>
      </c>
      <c r="Z1944">
        <f t="shared" si="66"/>
        <v>0</v>
      </c>
      <c r="AA1944">
        <f t="shared" si="67"/>
        <v>-286272</v>
      </c>
    </row>
    <row r="1945" spans="1:27" x14ac:dyDescent="0.35">
      <c r="A1945" t="s">
        <v>427</v>
      </c>
      <c r="C1945">
        <v>500100</v>
      </c>
      <c r="D1945" t="s">
        <v>431</v>
      </c>
      <c r="E1945" t="s">
        <v>7</v>
      </c>
      <c r="F1945" t="s">
        <v>21</v>
      </c>
      <c r="G1945">
        <v>2029</v>
      </c>
      <c r="H1945" t="s">
        <v>365</v>
      </c>
      <c r="I1945" t="s">
        <v>387</v>
      </c>
      <c r="J1945" t="s">
        <v>388</v>
      </c>
      <c r="K1945" t="s">
        <v>378</v>
      </c>
      <c r="L1945" t="s">
        <v>25</v>
      </c>
      <c r="M1945">
        <v>-29467</v>
      </c>
      <c r="N1945">
        <v>-26335</v>
      </c>
      <c r="O1945">
        <v>-26159</v>
      </c>
      <c r="P1945">
        <v>-27220</v>
      </c>
      <c r="Q1945">
        <v>-26712</v>
      </c>
      <c r="R1945">
        <v>-25069</v>
      </c>
      <c r="S1945">
        <v>-27509</v>
      </c>
      <c r="T1945">
        <v>-28605</v>
      </c>
      <c r="U1945">
        <v>-27487</v>
      </c>
      <c r="V1945">
        <v>-29842</v>
      </c>
      <c r="W1945">
        <v>-22259</v>
      </c>
      <c r="X1945">
        <v>-23974</v>
      </c>
      <c r="Y1945">
        <v>-320638</v>
      </c>
      <c r="Z1945">
        <f t="shared" si="66"/>
        <v>-240478.5</v>
      </c>
      <c r="AA1945">
        <f t="shared" si="67"/>
        <v>0</v>
      </c>
    </row>
    <row r="1946" spans="1:27" x14ac:dyDescent="0.35">
      <c r="A1946" t="s">
        <v>427</v>
      </c>
      <c r="C1946">
        <v>501990</v>
      </c>
      <c r="D1946" t="s">
        <v>442</v>
      </c>
      <c r="E1946" t="s">
        <v>7</v>
      </c>
      <c r="F1946" t="s">
        <v>105</v>
      </c>
      <c r="G1946">
        <v>2030</v>
      </c>
      <c r="H1946" t="s">
        <v>365</v>
      </c>
      <c r="I1946" t="s">
        <v>377</v>
      </c>
      <c r="J1946" t="s">
        <v>377</v>
      </c>
      <c r="K1946" t="s">
        <v>378</v>
      </c>
      <c r="L1946" t="s">
        <v>25</v>
      </c>
      <c r="M1946">
        <v>-29384</v>
      </c>
      <c r="N1946">
        <v>-26351</v>
      </c>
      <c r="O1946">
        <v>-26140</v>
      </c>
      <c r="P1946">
        <v>-27106</v>
      </c>
      <c r="Q1946">
        <v>-26563</v>
      </c>
      <c r="R1946">
        <v>-24936</v>
      </c>
      <c r="S1946">
        <v>-27252</v>
      </c>
      <c r="T1946">
        <v>-28446</v>
      </c>
      <c r="U1946">
        <v>-27360</v>
      </c>
      <c r="V1946">
        <v>-29617</v>
      </c>
      <c r="W1946">
        <v>-22230</v>
      </c>
      <c r="X1946">
        <v>-23641</v>
      </c>
      <c r="Y1946">
        <v>-319027</v>
      </c>
      <c r="Z1946">
        <f t="shared" si="66"/>
        <v>0</v>
      </c>
      <c r="AA1946">
        <f t="shared" si="67"/>
        <v>-239270.25</v>
      </c>
    </row>
    <row r="1947" spans="1:27" x14ac:dyDescent="0.35">
      <c r="A1947" t="s">
        <v>427</v>
      </c>
      <c r="C1947">
        <v>513100</v>
      </c>
      <c r="D1947" t="s">
        <v>438</v>
      </c>
      <c r="E1947" t="s">
        <v>7</v>
      </c>
      <c r="F1947" t="s">
        <v>366</v>
      </c>
      <c r="G1947">
        <v>2026</v>
      </c>
      <c r="H1947" t="s">
        <v>22</v>
      </c>
      <c r="I1947" t="s">
        <v>373</v>
      </c>
      <c r="J1947" t="s">
        <v>374</v>
      </c>
      <c r="K1947" t="s">
        <v>375</v>
      </c>
      <c r="L1947" t="s">
        <v>25</v>
      </c>
      <c r="M1947">
        <v>-29380</v>
      </c>
      <c r="N1947">
        <v>-29380</v>
      </c>
      <c r="O1947">
        <v>-29380</v>
      </c>
      <c r="P1947">
        <v>-64389</v>
      </c>
      <c r="Q1947">
        <v>-29380</v>
      </c>
      <c r="R1947">
        <v>-30336</v>
      </c>
      <c r="S1947">
        <v>-77235</v>
      </c>
      <c r="T1947">
        <v>-29380</v>
      </c>
      <c r="U1947">
        <v>11820</v>
      </c>
      <c r="V1947">
        <v>-128185</v>
      </c>
      <c r="W1947">
        <v>-33623</v>
      </c>
      <c r="X1947">
        <v>-29380</v>
      </c>
      <c r="Y1947">
        <v>-498225</v>
      </c>
      <c r="Z1947">
        <f t="shared" si="66"/>
        <v>-150654.42590152498</v>
      </c>
      <c r="AA1947">
        <f t="shared" si="67"/>
        <v>-223014.32409847502</v>
      </c>
    </row>
    <row r="1948" spans="1:27" x14ac:dyDescent="0.35">
      <c r="A1948" t="s">
        <v>427</v>
      </c>
      <c r="C1948">
        <v>926102</v>
      </c>
      <c r="D1948" t="s">
        <v>447</v>
      </c>
      <c r="E1948" t="s">
        <v>7</v>
      </c>
      <c r="F1948" t="s">
        <v>105</v>
      </c>
      <c r="G1948">
        <v>2029</v>
      </c>
      <c r="H1948" t="s">
        <v>365</v>
      </c>
      <c r="I1948" t="s">
        <v>377</v>
      </c>
      <c r="J1948" t="s">
        <v>377</v>
      </c>
      <c r="K1948" t="s">
        <v>378</v>
      </c>
      <c r="L1948" t="s">
        <v>25</v>
      </c>
      <c r="M1948">
        <v>-29314</v>
      </c>
      <c r="N1948">
        <v>-26378</v>
      </c>
      <c r="O1948">
        <v>-26178</v>
      </c>
      <c r="P1948">
        <v>-27238</v>
      </c>
      <c r="Q1948">
        <v>-26789</v>
      </c>
      <c r="R1948">
        <v>-25243</v>
      </c>
      <c r="S1948">
        <v>-27613</v>
      </c>
      <c r="T1948">
        <v>-28627</v>
      </c>
      <c r="U1948">
        <v>-27498</v>
      </c>
      <c r="V1948">
        <v>-29830</v>
      </c>
      <c r="W1948">
        <v>-22482</v>
      </c>
      <c r="X1948">
        <v>-24306</v>
      </c>
      <c r="Y1948">
        <v>-321496</v>
      </c>
      <c r="Z1948">
        <f t="shared" si="66"/>
        <v>0</v>
      </c>
      <c r="AA1948">
        <f t="shared" si="67"/>
        <v>-241122</v>
      </c>
    </row>
    <row r="1949" spans="1:27" x14ac:dyDescent="0.35">
      <c r="A1949" t="s">
        <v>427</v>
      </c>
      <c r="C1949">
        <v>505100</v>
      </c>
      <c r="D1949" t="s">
        <v>433</v>
      </c>
      <c r="E1949" t="s">
        <v>7</v>
      </c>
      <c r="F1949" t="s">
        <v>105</v>
      </c>
      <c r="G1949">
        <v>2025</v>
      </c>
      <c r="H1949" t="s">
        <v>365</v>
      </c>
      <c r="I1949" t="s">
        <v>385</v>
      </c>
      <c r="J1949" t="s">
        <v>386</v>
      </c>
      <c r="K1949" t="s">
        <v>378</v>
      </c>
      <c r="L1949" t="s">
        <v>25</v>
      </c>
      <c r="M1949">
        <v>-29183</v>
      </c>
      <c r="N1949">
        <v>-26072</v>
      </c>
      <c r="O1949">
        <v>-26153</v>
      </c>
      <c r="P1949">
        <v>-27276</v>
      </c>
      <c r="Q1949">
        <v>-26921</v>
      </c>
      <c r="R1949">
        <v>-25431</v>
      </c>
      <c r="S1949">
        <v>-27856</v>
      </c>
      <c r="T1949">
        <v>-28419</v>
      </c>
      <c r="U1949">
        <v>-27498</v>
      </c>
      <c r="V1949">
        <v>-29648</v>
      </c>
      <c r="W1949">
        <v>-22923</v>
      </c>
      <c r="X1949">
        <v>-25181</v>
      </c>
      <c r="Y1949">
        <v>-322561</v>
      </c>
      <c r="Z1949">
        <f t="shared" si="66"/>
        <v>0</v>
      </c>
      <c r="AA1949">
        <f t="shared" si="67"/>
        <v>-241920.75</v>
      </c>
    </row>
    <row r="1950" spans="1:27" x14ac:dyDescent="0.35">
      <c r="A1950" t="s">
        <v>427</v>
      </c>
      <c r="C1950">
        <v>506100</v>
      </c>
      <c r="D1950" t="s">
        <v>432</v>
      </c>
      <c r="E1950" t="s">
        <v>7</v>
      </c>
      <c r="F1950" t="s">
        <v>105</v>
      </c>
      <c r="G1950">
        <v>2024</v>
      </c>
      <c r="H1950" t="s">
        <v>22</v>
      </c>
      <c r="I1950" t="s">
        <v>385</v>
      </c>
      <c r="J1950" t="s">
        <v>386</v>
      </c>
      <c r="K1950" t="s">
        <v>378</v>
      </c>
      <c r="L1950" t="s">
        <v>25</v>
      </c>
      <c r="M1950">
        <v>-29092</v>
      </c>
      <c r="N1950">
        <v>-29321</v>
      </c>
      <c r="O1950">
        <v>-30603</v>
      </c>
      <c r="P1950">
        <v>-37976</v>
      </c>
      <c r="Q1950">
        <v>-30603</v>
      </c>
      <c r="R1950">
        <v>-30482</v>
      </c>
      <c r="S1950">
        <v>-29877</v>
      </c>
      <c r="T1950">
        <v>-29454</v>
      </c>
      <c r="U1950">
        <v>-30844</v>
      </c>
      <c r="V1950">
        <v>-30905</v>
      </c>
      <c r="W1950">
        <v>-31570</v>
      </c>
      <c r="X1950">
        <v>-33830</v>
      </c>
      <c r="Y1950">
        <v>-374557</v>
      </c>
      <c r="Z1950">
        <f t="shared" si="66"/>
        <v>0</v>
      </c>
      <c r="AA1950">
        <f t="shared" si="67"/>
        <v>-280917.75</v>
      </c>
    </row>
    <row r="1951" spans="1:27" x14ac:dyDescent="0.35">
      <c r="A1951" t="s">
        <v>427</v>
      </c>
      <c r="C1951">
        <v>502100</v>
      </c>
      <c r="D1951" t="s">
        <v>429</v>
      </c>
      <c r="E1951" t="s">
        <v>7</v>
      </c>
      <c r="F1951" t="s">
        <v>21</v>
      </c>
      <c r="G1951">
        <v>2022</v>
      </c>
      <c r="H1951" t="s">
        <v>365</v>
      </c>
      <c r="I1951" t="s">
        <v>387</v>
      </c>
      <c r="J1951" t="s">
        <v>388</v>
      </c>
      <c r="K1951" t="s">
        <v>378</v>
      </c>
      <c r="L1951" t="s">
        <v>25</v>
      </c>
      <c r="M1951">
        <v>-29081</v>
      </c>
      <c r="N1951">
        <v>-28922</v>
      </c>
      <c r="O1951">
        <v>-31806</v>
      </c>
      <c r="P1951">
        <v>-28680</v>
      </c>
      <c r="Q1951">
        <v>-29534</v>
      </c>
      <c r="R1951">
        <v>-29536</v>
      </c>
      <c r="S1951">
        <v>-27823</v>
      </c>
      <c r="T1951">
        <v>-32775</v>
      </c>
      <c r="U1951">
        <v>-30528</v>
      </c>
      <c r="V1951">
        <v>-29736</v>
      </c>
      <c r="W1951">
        <v>-28743</v>
      </c>
      <c r="X1951">
        <v>-26615</v>
      </c>
      <c r="Y1951">
        <v>-353780</v>
      </c>
      <c r="Z1951">
        <f t="shared" si="66"/>
        <v>-265335</v>
      </c>
      <c r="AA1951">
        <f t="shared" si="67"/>
        <v>0</v>
      </c>
    </row>
    <row r="1952" spans="1:27" x14ac:dyDescent="0.35">
      <c r="A1952" t="s">
        <v>427</v>
      </c>
      <c r="C1952">
        <v>511100</v>
      </c>
      <c r="D1952" t="s">
        <v>434</v>
      </c>
      <c r="E1952" t="s">
        <v>7</v>
      </c>
      <c r="F1952" t="s">
        <v>105</v>
      </c>
      <c r="G1952">
        <v>2026</v>
      </c>
      <c r="H1952" t="s">
        <v>22</v>
      </c>
      <c r="I1952" t="s">
        <v>385</v>
      </c>
      <c r="J1952" t="s">
        <v>386</v>
      </c>
      <c r="K1952" t="s">
        <v>378</v>
      </c>
      <c r="L1952" t="s">
        <v>25</v>
      </c>
      <c r="M1952">
        <v>-28918</v>
      </c>
      <c r="N1952">
        <v>-16464</v>
      </c>
      <c r="O1952">
        <v>-18582</v>
      </c>
      <c r="P1952">
        <v>-19590</v>
      </c>
      <c r="Q1952">
        <v>-16476</v>
      </c>
      <c r="R1952">
        <v>-17122</v>
      </c>
      <c r="S1952">
        <v>-16494</v>
      </c>
      <c r="T1952">
        <v>-28946</v>
      </c>
      <c r="U1952">
        <v>-28954</v>
      </c>
      <c r="V1952">
        <v>-18338</v>
      </c>
      <c r="W1952">
        <v>-16507</v>
      </c>
      <c r="X1952">
        <v>-30021</v>
      </c>
      <c r="Y1952">
        <v>-256412</v>
      </c>
      <c r="Z1952">
        <f t="shared" si="66"/>
        <v>0</v>
      </c>
      <c r="AA1952">
        <f t="shared" si="67"/>
        <v>-192309</v>
      </c>
    </row>
    <row r="1953" spans="1:27" x14ac:dyDescent="0.35">
      <c r="A1953" t="s">
        <v>427</v>
      </c>
      <c r="C1953">
        <v>506100</v>
      </c>
      <c r="D1953" t="s">
        <v>432</v>
      </c>
      <c r="E1953" t="s">
        <v>7</v>
      </c>
      <c r="F1953" t="s">
        <v>21</v>
      </c>
      <c r="G1953">
        <v>2030</v>
      </c>
      <c r="H1953" t="s">
        <v>22</v>
      </c>
      <c r="I1953" t="s">
        <v>387</v>
      </c>
      <c r="J1953" t="s">
        <v>388</v>
      </c>
      <c r="K1953" t="s">
        <v>378</v>
      </c>
      <c r="L1953" t="s">
        <v>25</v>
      </c>
      <c r="M1953">
        <v>-28898</v>
      </c>
      <c r="N1953">
        <v>-29118</v>
      </c>
      <c r="O1953">
        <v>-30358</v>
      </c>
      <c r="P1953">
        <v>-37485</v>
      </c>
      <c r="Q1953">
        <v>-30358</v>
      </c>
      <c r="R1953">
        <v>-30241</v>
      </c>
      <c r="S1953">
        <v>-29655</v>
      </c>
      <c r="T1953">
        <v>-29248</v>
      </c>
      <c r="U1953">
        <v>-30592</v>
      </c>
      <c r="V1953">
        <v>-30648</v>
      </c>
      <c r="W1953">
        <v>-31293</v>
      </c>
      <c r="X1953">
        <v>-33477</v>
      </c>
      <c r="Y1953">
        <v>-371371</v>
      </c>
      <c r="Z1953">
        <f t="shared" si="66"/>
        <v>-278528.25</v>
      </c>
      <c r="AA1953">
        <f t="shared" si="67"/>
        <v>0</v>
      </c>
    </row>
    <row r="1954" spans="1:27" x14ac:dyDescent="0.35">
      <c r="A1954" t="s">
        <v>427</v>
      </c>
      <c r="C1954">
        <v>500900</v>
      </c>
      <c r="D1954" t="s">
        <v>443</v>
      </c>
      <c r="E1954" t="s">
        <v>7</v>
      </c>
      <c r="F1954" t="s">
        <v>105</v>
      </c>
      <c r="G1954">
        <v>2021</v>
      </c>
      <c r="H1954" t="s">
        <v>365</v>
      </c>
      <c r="I1954" t="s">
        <v>377</v>
      </c>
      <c r="J1954" t="s">
        <v>377</v>
      </c>
      <c r="K1954" t="s">
        <v>378</v>
      </c>
      <c r="L1954" t="s">
        <v>25</v>
      </c>
      <c r="M1954">
        <v>-28818</v>
      </c>
      <c r="N1954">
        <v>-27091</v>
      </c>
      <c r="O1954">
        <v>-28394</v>
      </c>
      <c r="P1954">
        <v>-24816</v>
      </c>
      <c r="Q1954">
        <v>-22137</v>
      </c>
      <c r="R1954">
        <v>-22365</v>
      </c>
      <c r="S1954">
        <v>-20401</v>
      </c>
      <c r="T1954">
        <v>-27097</v>
      </c>
      <c r="U1954">
        <v>-20849</v>
      </c>
      <c r="V1954">
        <v>-20304</v>
      </c>
      <c r="W1954">
        <v>-17883</v>
      </c>
      <c r="X1954">
        <v>-16448</v>
      </c>
      <c r="Y1954">
        <v>-276604</v>
      </c>
      <c r="Z1954">
        <f t="shared" si="66"/>
        <v>0</v>
      </c>
      <c r="AA1954">
        <f t="shared" si="67"/>
        <v>-207453</v>
      </c>
    </row>
    <row r="1955" spans="1:27" x14ac:dyDescent="0.35">
      <c r="A1955" t="s">
        <v>427</v>
      </c>
      <c r="C1955">
        <v>513100</v>
      </c>
      <c r="D1955" t="s">
        <v>438</v>
      </c>
      <c r="E1955" t="s">
        <v>7</v>
      </c>
      <c r="F1955" t="s">
        <v>366</v>
      </c>
      <c r="G1955">
        <v>2025</v>
      </c>
      <c r="H1955" t="s">
        <v>22</v>
      </c>
      <c r="I1955" t="s">
        <v>373</v>
      </c>
      <c r="J1955" t="s">
        <v>374</v>
      </c>
      <c r="K1955" t="s">
        <v>375</v>
      </c>
      <c r="L1955" t="s">
        <v>25</v>
      </c>
      <c r="M1955">
        <v>-28617</v>
      </c>
      <c r="N1955">
        <v>-28617</v>
      </c>
      <c r="O1955">
        <v>-28617</v>
      </c>
      <c r="P1955">
        <v>-62607</v>
      </c>
      <c r="Q1955">
        <v>-28617</v>
      </c>
      <c r="R1955">
        <v>-29546</v>
      </c>
      <c r="S1955">
        <v>-75418</v>
      </c>
      <c r="T1955">
        <v>-28617</v>
      </c>
      <c r="U1955">
        <v>11383</v>
      </c>
      <c r="V1955">
        <v>-124544</v>
      </c>
      <c r="W1955">
        <v>-32737</v>
      </c>
      <c r="X1955">
        <v>-28617</v>
      </c>
      <c r="Y1955">
        <v>-485171</v>
      </c>
      <c r="Z1955">
        <f t="shared" si="66"/>
        <v>-146707.127239839</v>
      </c>
      <c r="AA1955">
        <f t="shared" si="67"/>
        <v>-217171.122760161</v>
      </c>
    </row>
    <row r="1956" spans="1:27" x14ac:dyDescent="0.35">
      <c r="A1956" t="s">
        <v>427</v>
      </c>
      <c r="C1956">
        <v>500100</v>
      </c>
      <c r="D1956" t="s">
        <v>431</v>
      </c>
      <c r="E1956" t="s">
        <v>7</v>
      </c>
      <c r="F1956" t="s">
        <v>21</v>
      </c>
      <c r="G1956">
        <v>2028</v>
      </c>
      <c r="H1956" t="s">
        <v>365</v>
      </c>
      <c r="I1956" t="s">
        <v>387</v>
      </c>
      <c r="J1956" t="s">
        <v>388</v>
      </c>
      <c r="K1956" t="s">
        <v>378</v>
      </c>
      <c r="L1956" t="s">
        <v>25</v>
      </c>
      <c r="M1956">
        <v>-28608</v>
      </c>
      <c r="N1956">
        <v>-25568</v>
      </c>
      <c r="O1956">
        <v>-25397</v>
      </c>
      <c r="P1956">
        <v>-26426</v>
      </c>
      <c r="Q1956">
        <v>-25933</v>
      </c>
      <c r="R1956">
        <v>-24338</v>
      </c>
      <c r="S1956">
        <v>-26707</v>
      </c>
      <c r="T1956">
        <v>-27772</v>
      </c>
      <c r="U1956">
        <v>-26686</v>
      </c>
      <c r="V1956">
        <v>-28972</v>
      </c>
      <c r="W1956">
        <v>-21610</v>
      </c>
      <c r="X1956">
        <v>-23276</v>
      </c>
      <c r="Y1956">
        <v>-311294</v>
      </c>
      <c r="Z1956">
        <f t="shared" si="66"/>
        <v>-233470.5</v>
      </c>
      <c r="AA1956">
        <f t="shared" si="67"/>
        <v>0</v>
      </c>
    </row>
    <row r="1957" spans="1:27" x14ac:dyDescent="0.35">
      <c r="A1957" t="s">
        <v>427</v>
      </c>
      <c r="C1957">
        <v>926116</v>
      </c>
      <c r="D1957" t="s">
        <v>448</v>
      </c>
      <c r="E1957" t="s">
        <v>7</v>
      </c>
      <c r="F1957" t="s">
        <v>105</v>
      </c>
      <c r="G1957">
        <v>2030</v>
      </c>
      <c r="H1957" t="s">
        <v>365</v>
      </c>
      <c r="I1957" t="s">
        <v>377</v>
      </c>
      <c r="J1957" t="s">
        <v>377</v>
      </c>
      <c r="K1957" t="s">
        <v>378</v>
      </c>
      <c r="L1957" t="s">
        <v>25</v>
      </c>
      <c r="M1957">
        <v>-28601</v>
      </c>
      <c r="N1957">
        <v>-25736</v>
      </c>
      <c r="O1957">
        <v>-25542</v>
      </c>
      <c r="P1957">
        <v>-26576</v>
      </c>
      <c r="Q1957">
        <v>-26138</v>
      </c>
      <c r="R1957">
        <v>-24630</v>
      </c>
      <c r="S1957">
        <v>-26942</v>
      </c>
      <c r="T1957">
        <v>-27931</v>
      </c>
      <c r="U1957">
        <v>-26830</v>
      </c>
      <c r="V1957">
        <v>-29105</v>
      </c>
      <c r="W1957">
        <v>-21935</v>
      </c>
      <c r="X1957">
        <v>-23715</v>
      </c>
      <c r="Y1957">
        <v>-313681</v>
      </c>
      <c r="Z1957">
        <f t="shared" si="66"/>
        <v>0</v>
      </c>
      <c r="AA1957">
        <f t="shared" si="67"/>
        <v>-235260.75</v>
      </c>
    </row>
    <row r="1958" spans="1:27" x14ac:dyDescent="0.35">
      <c r="A1958" t="s">
        <v>427</v>
      </c>
      <c r="C1958">
        <v>501990</v>
      </c>
      <c r="D1958" t="s">
        <v>442</v>
      </c>
      <c r="E1958" t="s">
        <v>7</v>
      </c>
      <c r="F1958" t="s">
        <v>105</v>
      </c>
      <c r="G1958">
        <v>2029</v>
      </c>
      <c r="H1958" t="s">
        <v>365</v>
      </c>
      <c r="I1958" t="s">
        <v>377</v>
      </c>
      <c r="J1958" t="s">
        <v>377</v>
      </c>
      <c r="K1958" t="s">
        <v>378</v>
      </c>
      <c r="L1958" t="s">
        <v>25</v>
      </c>
      <c r="M1958">
        <v>-28527</v>
      </c>
      <c r="N1958">
        <v>-25583</v>
      </c>
      <c r="O1958">
        <v>-25378</v>
      </c>
      <c r="P1958">
        <v>-26316</v>
      </c>
      <c r="Q1958">
        <v>-25789</v>
      </c>
      <c r="R1958">
        <v>-24209</v>
      </c>
      <c r="S1958">
        <v>-26458</v>
      </c>
      <c r="T1958">
        <v>-27616</v>
      </c>
      <c r="U1958">
        <v>-26562</v>
      </c>
      <c r="V1958">
        <v>-28754</v>
      </c>
      <c r="W1958">
        <v>-21581</v>
      </c>
      <c r="X1958">
        <v>-22952</v>
      </c>
      <c r="Y1958">
        <v>-309725</v>
      </c>
      <c r="Z1958">
        <f t="shared" si="66"/>
        <v>0</v>
      </c>
      <c r="AA1958">
        <f t="shared" si="67"/>
        <v>-232293.75</v>
      </c>
    </row>
    <row r="1959" spans="1:27" x14ac:dyDescent="0.35">
      <c r="A1959" t="s">
        <v>427</v>
      </c>
      <c r="C1959">
        <v>926102</v>
      </c>
      <c r="D1959" t="s">
        <v>447</v>
      </c>
      <c r="E1959" t="s">
        <v>7</v>
      </c>
      <c r="F1959" t="s">
        <v>105</v>
      </c>
      <c r="G1959">
        <v>2028</v>
      </c>
      <c r="H1959" t="s">
        <v>365</v>
      </c>
      <c r="I1959" t="s">
        <v>377</v>
      </c>
      <c r="J1959" t="s">
        <v>377</v>
      </c>
      <c r="K1959" t="s">
        <v>378</v>
      </c>
      <c r="L1959" t="s">
        <v>25</v>
      </c>
      <c r="M1959">
        <v>-28459</v>
      </c>
      <c r="N1959">
        <v>-25609</v>
      </c>
      <c r="O1959">
        <v>-25415</v>
      </c>
      <c r="P1959">
        <v>-26444</v>
      </c>
      <c r="Q1959">
        <v>-26008</v>
      </c>
      <c r="R1959">
        <v>-24508</v>
      </c>
      <c r="S1959">
        <v>-26809</v>
      </c>
      <c r="T1959">
        <v>-27793</v>
      </c>
      <c r="U1959">
        <v>-26697</v>
      </c>
      <c r="V1959">
        <v>-28961</v>
      </c>
      <c r="W1959">
        <v>-21827</v>
      </c>
      <c r="X1959">
        <v>-23598</v>
      </c>
      <c r="Y1959">
        <v>-312127</v>
      </c>
      <c r="Z1959">
        <f t="shared" si="66"/>
        <v>0</v>
      </c>
      <c r="AA1959">
        <f t="shared" si="67"/>
        <v>-234095.25</v>
      </c>
    </row>
    <row r="1960" spans="1:27" x14ac:dyDescent="0.35">
      <c r="A1960" t="s">
        <v>427</v>
      </c>
      <c r="C1960">
        <v>505100</v>
      </c>
      <c r="D1960" t="s">
        <v>433</v>
      </c>
      <c r="E1960" t="s">
        <v>7</v>
      </c>
      <c r="F1960" t="s">
        <v>105</v>
      </c>
      <c r="G1960">
        <v>2024</v>
      </c>
      <c r="H1960" t="s">
        <v>365</v>
      </c>
      <c r="I1960" t="s">
        <v>385</v>
      </c>
      <c r="J1960" t="s">
        <v>386</v>
      </c>
      <c r="K1960" t="s">
        <v>378</v>
      </c>
      <c r="L1960" t="s">
        <v>25</v>
      </c>
      <c r="M1960">
        <v>-28459</v>
      </c>
      <c r="N1960">
        <v>-26856</v>
      </c>
      <c r="O1960">
        <v>-25515</v>
      </c>
      <c r="P1960">
        <v>-26625</v>
      </c>
      <c r="Q1960">
        <v>-27722</v>
      </c>
      <c r="R1960">
        <v>-23419</v>
      </c>
      <c r="S1960">
        <v>-27225</v>
      </c>
      <c r="T1960">
        <v>-27741</v>
      </c>
      <c r="U1960">
        <v>-25412</v>
      </c>
      <c r="V1960">
        <v>-28946</v>
      </c>
      <c r="W1960">
        <v>-23829</v>
      </c>
      <c r="X1960">
        <v>-23238</v>
      </c>
      <c r="Y1960">
        <v>-314987</v>
      </c>
      <c r="Z1960">
        <f t="shared" si="66"/>
        <v>0</v>
      </c>
      <c r="AA1960">
        <f t="shared" si="67"/>
        <v>-236240.25</v>
      </c>
    </row>
    <row r="1961" spans="1:27" x14ac:dyDescent="0.35">
      <c r="A1961" t="s">
        <v>427</v>
      </c>
      <c r="C1961">
        <v>513100</v>
      </c>
      <c r="D1961" t="s">
        <v>438</v>
      </c>
      <c r="E1961" t="s">
        <v>7</v>
      </c>
      <c r="F1961" t="s">
        <v>366</v>
      </c>
      <c r="G1961">
        <v>2024</v>
      </c>
      <c r="H1961" t="s">
        <v>22</v>
      </c>
      <c r="I1961" t="s">
        <v>373</v>
      </c>
      <c r="J1961" t="s">
        <v>374</v>
      </c>
      <c r="K1961" t="s">
        <v>375</v>
      </c>
      <c r="L1961" t="s">
        <v>25</v>
      </c>
      <c r="M1961">
        <v>-28417</v>
      </c>
      <c r="N1961">
        <v>-28417</v>
      </c>
      <c r="O1961">
        <v>-28417</v>
      </c>
      <c r="P1961">
        <v>-62407</v>
      </c>
      <c r="Q1961">
        <v>-28417</v>
      </c>
      <c r="R1961">
        <v>-29346</v>
      </c>
      <c r="S1961">
        <v>-75218</v>
      </c>
      <c r="T1961">
        <v>-28417</v>
      </c>
      <c r="U1961">
        <v>-28417</v>
      </c>
      <c r="V1961">
        <v>-124344</v>
      </c>
      <c r="W1961">
        <v>-32537</v>
      </c>
      <c r="X1961">
        <v>-28417</v>
      </c>
      <c r="Y1961">
        <v>-522771</v>
      </c>
      <c r="Z1961">
        <f t="shared" si="66"/>
        <v>-158076.702058239</v>
      </c>
      <c r="AA1961">
        <f t="shared" si="67"/>
        <v>-234001.547941761</v>
      </c>
    </row>
    <row r="1962" spans="1:27" x14ac:dyDescent="0.35">
      <c r="A1962" t="s">
        <v>427</v>
      </c>
      <c r="C1962">
        <v>502100</v>
      </c>
      <c r="D1962" t="s">
        <v>429</v>
      </c>
      <c r="E1962" t="s">
        <v>7</v>
      </c>
      <c r="F1962" t="s">
        <v>21</v>
      </c>
      <c r="G1962">
        <v>2021</v>
      </c>
      <c r="H1962" t="s">
        <v>365</v>
      </c>
      <c r="I1962" t="s">
        <v>387</v>
      </c>
      <c r="J1962" t="s">
        <v>388</v>
      </c>
      <c r="K1962" t="s">
        <v>378</v>
      </c>
      <c r="L1962" t="s">
        <v>25</v>
      </c>
      <c r="M1962">
        <v>-28382</v>
      </c>
      <c r="N1962">
        <v>-28226</v>
      </c>
      <c r="O1962">
        <v>-31050</v>
      </c>
      <c r="P1962">
        <v>-29203</v>
      </c>
      <c r="Q1962">
        <v>-27719</v>
      </c>
      <c r="R1962">
        <v>-28904</v>
      </c>
      <c r="S1962">
        <v>-28430</v>
      </c>
      <c r="T1962">
        <v>-30469</v>
      </c>
      <c r="U1962">
        <v>-29445</v>
      </c>
      <c r="V1962">
        <v>-29083</v>
      </c>
      <c r="W1962">
        <v>-27727</v>
      </c>
      <c r="X1962">
        <v>-27332</v>
      </c>
      <c r="Y1962">
        <v>-345970</v>
      </c>
      <c r="Z1962">
        <f t="shared" si="66"/>
        <v>-259477.5</v>
      </c>
      <c r="AA1962">
        <f t="shared" si="67"/>
        <v>0</v>
      </c>
    </row>
    <row r="1963" spans="1:27" x14ac:dyDescent="0.35">
      <c r="A1963" t="s">
        <v>427</v>
      </c>
      <c r="C1963">
        <v>506100</v>
      </c>
      <c r="D1963" t="s">
        <v>432</v>
      </c>
      <c r="E1963" t="s">
        <v>7</v>
      </c>
      <c r="F1963" t="s">
        <v>21</v>
      </c>
      <c r="G1963">
        <v>2029</v>
      </c>
      <c r="H1963" t="s">
        <v>22</v>
      </c>
      <c r="I1963" t="s">
        <v>387</v>
      </c>
      <c r="J1963" t="s">
        <v>388</v>
      </c>
      <c r="K1963" t="s">
        <v>378</v>
      </c>
      <c r="L1963" t="s">
        <v>25</v>
      </c>
      <c r="M1963">
        <v>-28242</v>
      </c>
      <c r="N1963">
        <v>-28456</v>
      </c>
      <c r="O1963">
        <v>-29660</v>
      </c>
      <c r="P1963">
        <v>-36578</v>
      </c>
      <c r="Q1963">
        <v>-29660</v>
      </c>
      <c r="R1963">
        <v>-29546</v>
      </c>
      <c r="S1963">
        <v>-28977</v>
      </c>
      <c r="T1963">
        <v>-28582</v>
      </c>
      <c r="U1963">
        <v>-29887</v>
      </c>
      <c r="V1963">
        <v>-29941</v>
      </c>
      <c r="W1963">
        <v>-30567</v>
      </c>
      <c r="X1963">
        <v>-32687</v>
      </c>
      <c r="Y1963">
        <v>-362783</v>
      </c>
      <c r="Z1963">
        <f t="shared" si="66"/>
        <v>-272087.25</v>
      </c>
      <c r="AA1963">
        <f t="shared" si="67"/>
        <v>0</v>
      </c>
    </row>
    <row r="1964" spans="1:27" x14ac:dyDescent="0.35">
      <c r="A1964" t="s">
        <v>427</v>
      </c>
      <c r="C1964">
        <v>505100</v>
      </c>
      <c r="D1964" t="s">
        <v>433</v>
      </c>
      <c r="E1964" t="s">
        <v>7</v>
      </c>
      <c r="F1964" t="s">
        <v>21</v>
      </c>
      <c r="G1964">
        <v>2030</v>
      </c>
      <c r="H1964" t="s">
        <v>365</v>
      </c>
      <c r="I1964" t="s">
        <v>387</v>
      </c>
      <c r="J1964" t="s">
        <v>388</v>
      </c>
      <c r="K1964" t="s">
        <v>378</v>
      </c>
      <c r="L1964" t="s">
        <v>25</v>
      </c>
      <c r="M1964">
        <v>-28207</v>
      </c>
      <c r="N1964">
        <v>-25199</v>
      </c>
      <c r="O1964">
        <v>-25278</v>
      </c>
      <c r="P1964">
        <v>-26364</v>
      </c>
      <c r="Q1964">
        <v>-26020</v>
      </c>
      <c r="R1964">
        <v>-24580</v>
      </c>
      <c r="S1964">
        <v>-26924</v>
      </c>
      <c r="T1964">
        <v>-27469</v>
      </c>
      <c r="U1964">
        <v>-26578</v>
      </c>
      <c r="V1964">
        <v>-28656</v>
      </c>
      <c r="W1964">
        <v>-22156</v>
      </c>
      <c r="X1964">
        <v>-24339</v>
      </c>
      <c r="Y1964">
        <v>-311770</v>
      </c>
      <c r="Z1964">
        <f t="shared" si="66"/>
        <v>-233827.5</v>
      </c>
      <c r="AA1964">
        <f t="shared" si="67"/>
        <v>0</v>
      </c>
    </row>
    <row r="1965" spans="1:27" x14ac:dyDescent="0.35">
      <c r="A1965" t="s">
        <v>427</v>
      </c>
      <c r="C1965">
        <v>511100</v>
      </c>
      <c r="D1965" t="s">
        <v>434</v>
      </c>
      <c r="E1965" t="s">
        <v>7</v>
      </c>
      <c r="F1965" t="s">
        <v>105</v>
      </c>
      <c r="G1965">
        <v>2025</v>
      </c>
      <c r="H1965" t="s">
        <v>22</v>
      </c>
      <c r="I1965" t="s">
        <v>385</v>
      </c>
      <c r="J1965" t="s">
        <v>386</v>
      </c>
      <c r="K1965" t="s">
        <v>378</v>
      </c>
      <c r="L1965" t="s">
        <v>25</v>
      </c>
      <c r="M1965">
        <v>-28110</v>
      </c>
      <c r="N1965">
        <v>-16018</v>
      </c>
      <c r="O1965">
        <v>-18074</v>
      </c>
      <c r="P1965">
        <v>-19054</v>
      </c>
      <c r="Q1965">
        <v>-16030</v>
      </c>
      <c r="R1965">
        <v>-16658</v>
      </c>
      <c r="S1965">
        <v>-16048</v>
      </c>
      <c r="T1965">
        <v>-28137</v>
      </c>
      <c r="U1965">
        <v>-28145</v>
      </c>
      <c r="V1965">
        <v>-17838</v>
      </c>
      <c r="W1965">
        <v>-16060</v>
      </c>
      <c r="X1965">
        <v>-29181</v>
      </c>
      <c r="Y1965">
        <v>-249352</v>
      </c>
      <c r="Z1965">
        <f t="shared" si="66"/>
        <v>0</v>
      </c>
      <c r="AA1965">
        <f t="shared" si="67"/>
        <v>-187014</v>
      </c>
    </row>
    <row r="1966" spans="1:27" x14ac:dyDescent="0.35">
      <c r="A1966" t="s">
        <v>427</v>
      </c>
      <c r="C1966">
        <v>510100</v>
      </c>
      <c r="D1966" t="s">
        <v>430</v>
      </c>
      <c r="E1966" t="s">
        <v>7</v>
      </c>
      <c r="F1966" t="s">
        <v>21</v>
      </c>
      <c r="G1966">
        <v>2023</v>
      </c>
      <c r="H1966" t="s">
        <v>365</v>
      </c>
      <c r="I1966" t="s">
        <v>387</v>
      </c>
      <c r="J1966" t="s">
        <v>388</v>
      </c>
      <c r="K1966" t="s">
        <v>378</v>
      </c>
      <c r="L1966" t="s">
        <v>25</v>
      </c>
      <c r="M1966">
        <v>-27901</v>
      </c>
      <c r="N1966">
        <v>-26465</v>
      </c>
      <c r="O1966">
        <v>-28941</v>
      </c>
      <c r="P1966">
        <v>-24326</v>
      </c>
      <c r="Q1966">
        <v>-28136</v>
      </c>
      <c r="R1966">
        <v>-26956</v>
      </c>
      <c r="S1966">
        <v>-24840</v>
      </c>
      <c r="T1966">
        <v>-30002</v>
      </c>
      <c r="U1966">
        <v>-25725</v>
      </c>
      <c r="V1966">
        <v>-28579</v>
      </c>
      <c r="W1966">
        <v>-25616</v>
      </c>
      <c r="X1966">
        <v>-21635</v>
      </c>
      <c r="Y1966">
        <v>-319122</v>
      </c>
      <c r="Z1966">
        <f t="shared" si="66"/>
        <v>-239341.5</v>
      </c>
      <c r="AA1966">
        <f t="shared" si="67"/>
        <v>0</v>
      </c>
    </row>
    <row r="1967" spans="1:27" x14ac:dyDescent="0.35">
      <c r="A1967" t="s">
        <v>427</v>
      </c>
      <c r="C1967">
        <v>500100</v>
      </c>
      <c r="D1967" t="s">
        <v>431</v>
      </c>
      <c r="E1967" t="s">
        <v>7</v>
      </c>
      <c r="F1967" t="s">
        <v>21</v>
      </c>
      <c r="G1967">
        <v>2027</v>
      </c>
      <c r="H1967" t="s">
        <v>365</v>
      </c>
      <c r="I1967" t="s">
        <v>387</v>
      </c>
      <c r="J1967" t="s">
        <v>388</v>
      </c>
      <c r="K1967" t="s">
        <v>378</v>
      </c>
      <c r="L1967" t="s">
        <v>25</v>
      </c>
      <c r="M1967">
        <v>-27776</v>
      </c>
      <c r="N1967">
        <v>-24824</v>
      </c>
      <c r="O1967">
        <v>-24658</v>
      </c>
      <c r="P1967">
        <v>-25657</v>
      </c>
      <c r="Q1967">
        <v>-25178</v>
      </c>
      <c r="R1967">
        <v>-23630</v>
      </c>
      <c r="S1967">
        <v>-25930</v>
      </c>
      <c r="T1967">
        <v>-26963</v>
      </c>
      <c r="U1967">
        <v>-25909</v>
      </c>
      <c r="V1967">
        <v>-28129</v>
      </c>
      <c r="W1967">
        <v>-20981</v>
      </c>
      <c r="X1967">
        <v>-22598</v>
      </c>
      <c r="Y1967">
        <v>-302235</v>
      </c>
      <c r="Z1967">
        <f t="shared" si="66"/>
        <v>-226676.25</v>
      </c>
      <c r="AA1967">
        <f t="shared" si="67"/>
        <v>0</v>
      </c>
    </row>
    <row r="1968" spans="1:27" x14ac:dyDescent="0.35">
      <c r="A1968" t="s">
        <v>427</v>
      </c>
      <c r="C1968">
        <v>926116</v>
      </c>
      <c r="D1968" t="s">
        <v>448</v>
      </c>
      <c r="E1968" t="s">
        <v>7</v>
      </c>
      <c r="F1968" t="s">
        <v>105</v>
      </c>
      <c r="G1968">
        <v>2029</v>
      </c>
      <c r="H1968" t="s">
        <v>365</v>
      </c>
      <c r="I1968" t="s">
        <v>377</v>
      </c>
      <c r="J1968" t="s">
        <v>377</v>
      </c>
      <c r="K1968" t="s">
        <v>378</v>
      </c>
      <c r="L1968" t="s">
        <v>25</v>
      </c>
      <c r="M1968">
        <v>-27767</v>
      </c>
      <c r="N1968">
        <v>-24986</v>
      </c>
      <c r="O1968">
        <v>-24797</v>
      </c>
      <c r="P1968">
        <v>-25801</v>
      </c>
      <c r="Q1968">
        <v>-25376</v>
      </c>
      <c r="R1968">
        <v>-23912</v>
      </c>
      <c r="S1968">
        <v>-26157</v>
      </c>
      <c r="T1968">
        <v>-27117</v>
      </c>
      <c r="U1968">
        <v>-26048</v>
      </c>
      <c r="V1968">
        <v>-28256</v>
      </c>
      <c r="W1968">
        <v>-21296</v>
      </c>
      <c r="X1968">
        <v>-23024</v>
      </c>
      <c r="Y1968">
        <v>-304536</v>
      </c>
      <c r="Z1968">
        <f t="shared" si="66"/>
        <v>0</v>
      </c>
      <c r="AA1968">
        <f t="shared" si="67"/>
        <v>-228402</v>
      </c>
    </row>
    <row r="1969" spans="1:27" x14ac:dyDescent="0.35">
      <c r="A1969" t="s">
        <v>427</v>
      </c>
      <c r="C1969">
        <v>501990</v>
      </c>
      <c r="D1969" t="s">
        <v>442</v>
      </c>
      <c r="E1969" t="s">
        <v>7</v>
      </c>
      <c r="F1969" t="s">
        <v>105</v>
      </c>
      <c r="G1969">
        <v>2028</v>
      </c>
      <c r="H1969" t="s">
        <v>365</v>
      </c>
      <c r="I1969" t="s">
        <v>377</v>
      </c>
      <c r="J1969" t="s">
        <v>377</v>
      </c>
      <c r="K1969" t="s">
        <v>378</v>
      </c>
      <c r="L1969" t="s">
        <v>25</v>
      </c>
      <c r="M1969">
        <v>-27696</v>
      </c>
      <c r="N1969">
        <v>-24838</v>
      </c>
      <c r="O1969">
        <v>-24638</v>
      </c>
      <c r="P1969">
        <v>-25549</v>
      </c>
      <c r="Q1969">
        <v>-25037</v>
      </c>
      <c r="R1969">
        <v>-23504</v>
      </c>
      <c r="S1969">
        <v>-25687</v>
      </c>
      <c r="T1969">
        <v>-26812</v>
      </c>
      <c r="U1969">
        <v>-25788</v>
      </c>
      <c r="V1969">
        <v>-27916</v>
      </c>
      <c r="W1969">
        <v>-20952</v>
      </c>
      <c r="X1969">
        <v>-22283</v>
      </c>
      <c r="Y1969">
        <v>-300699</v>
      </c>
      <c r="Z1969">
        <f t="shared" si="66"/>
        <v>0</v>
      </c>
      <c r="AA1969">
        <f t="shared" si="67"/>
        <v>-225524.25</v>
      </c>
    </row>
    <row r="1970" spans="1:27" x14ac:dyDescent="0.35">
      <c r="A1970" t="s">
        <v>427</v>
      </c>
      <c r="C1970">
        <v>926102</v>
      </c>
      <c r="D1970" t="s">
        <v>447</v>
      </c>
      <c r="E1970" t="s">
        <v>7</v>
      </c>
      <c r="F1970" t="s">
        <v>105</v>
      </c>
      <c r="G1970">
        <v>2027</v>
      </c>
      <c r="H1970" t="s">
        <v>365</v>
      </c>
      <c r="I1970" t="s">
        <v>377</v>
      </c>
      <c r="J1970" t="s">
        <v>377</v>
      </c>
      <c r="K1970" t="s">
        <v>378</v>
      </c>
      <c r="L1970" t="s">
        <v>25</v>
      </c>
      <c r="M1970">
        <v>-27631</v>
      </c>
      <c r="N1970">
        <v>-24864</v>
      </c>
      <c r="O1970">
        <v>-24676</v>
      </c>
      <c r="P1970">
        <v>-25674</v>
      </c>
      <c r="Q1970">
        <v>-25251</v>
      </c>
      <c r="R1970">
        <v>-23794</v>
      </c>
      <c r="S1970">
        <v>-26028</v>
      </c>
      <c r="T1970">
        <v>-26984</v>
      </c>
      <c r="U1970">
        <v>-25920</v>
      </c>
      <c r="V1970">
        <v>-28118</v>
      </c>
      <c r="W1970">
        <v>-21191</v>
      </c>
      <c r="X1970">
        <v>-22911</v>
      </c>
      <c r="Y1970">
        <v>-303043</v>
      </c>
      <c r="Z1970">
        <f t="shared" si="66"/>
        <v>0</v>
      </c>
      <c r="AA1970">
        <f t="shared" si="67"/>
        <v>-227282.25</v>
      </c>
    </row>
    <row r="1971" spans="1:27" x14ac:dyDescent="0.35">
      <c r="A1971" t="s">
        <v>427</v>
      </c>
      <c r="C1971">
        <v>506100</v>
      </c>
      <c r="D1971" t="s">
        <v>432</v>
      </c>
      <c r="E1971" t="s">
        <v>7</v>
      </c>
      <c r="F1971" t="s">
        <v>21</v>
      </c>
      <c r="G1971">
        <v>2028</v>
      </c>
      <c r="H1971" t="s">
        <v>22</v>
      </c>
      <c r="I1971" t="s">
        <v>387</v>
      </c>
      <c r="J1971" t="s">
        <v>388</v>
      </c>
      <c r="K1971" t="s">
        <v>378</v>
      </c>
      <c r="L1971" t="s">
        <v>25</v>
      </c>
      <c r="M1971">
        <v>-27603</v>
      </c>
      <c r="N1971">
        <v>-27811</v>
      </c>
      <c r="O1971">
        <v>-28979</v>
      </c>
      <c r="P1971">
        <v>-35696</v>
      </c>
      <c r="Q1971">
        <v>-28979</v>
      </c>
      <c r="R1971">
        <v>-28869</v>
      </c>
      <c r="S1971">
        <v>-28317</v>
      </c>
      <c r="T1971">
        <v>-27933</v>
      </c>
      <c r="U1971">
        <v>-29199</v>
      </c>
      <c r="V1971">
        <v>-29253</v>
      </c>
      <c r="W1971">
        <v>-29860</v>
      </c>
      <c r="X1971">
        <v>-31919</v>
      </c>
      <c r="Y1971">
        <v>-354419</v>
      </c>
      <c r="Z1971">
        <f t="shared" si="66"/>
        <v>-265814.25</v>
      </c>
      <c r="AA1971">
        <f t="shared" si="67"/>
        <v>0</v>
      </c>
    </row>
    <row r="1972" spans="1:27" x14ac:dyDescent="0.35">
      <c r="A1972" t="s">
        <v>427</v>
      </c>
      <c r="C1972">
        <v>511100</v>
      </c>
      <c r="D1972" t="s">
        <v>434</v>
      </c>
      <c r="E1972" t="s">
        <v>7</v>
      </c>
      <c r="F1972" t="s">
        <v>105</v>
      </c>
      <c r="G1972">
        <v>2024</v>
      </c>
      <c r="H1972" t="s">
        <v>22</v>
      </c>
      <c r="I1972" t="s">
        <v>385</v>
      </c>
      <c r="J1972" t="s">
        <v>386</v>
      </c>
      <c r="K1972" t="s">
        <v>378</v>
      </c>
      <c r="L1972" t="s">
        <v>25</v>
      </c>
      <c r="M1972">
        <v>-27533</v>
      </c>
      <c r="N1972">
        <v>-15441</v>
      </c>
      <c r="O1972">
        <v>-17497</v>
      </c>
      <c r="P1972">
        <v>-18477</v>
      </c>
      <c r="Q1972">
        <v>-15453</v>
      </c>
      <c r="R1972">
        <v>-16081</v>
      </c>
      <c r="S1972">
        <v>-15471</v>
      </c>
      <c r="T1972">
        <v>-15473</v>
      </c>
      <c r="U1972">
        <v>-27568</v>
      </c>
      <c r="V1972">
        <v>-17261</v>
      </c>
      <c r="W1972">
        <v>-15483</v>
      </c>
      <c r="X1972">
        <v>-28604</v>
      </c>
      <c r="Y1972">
        <v>-230341</v>
      </c>
      <c r="Z1972">
        <f t="shared" si="66"/>
        <v>0</v>
      </c>
      <c r="AA1972">
        <f t="shared" si="67"/>
        <v>-172755.75</v>
      </c>
    </row>
    <row r="1973" spans="1:27" x14ac:dyDescent="0.35">
      <c r="A1973" t="s">
        <v>427</v>
      </c>
      <c r="C1973">
        <v>505100</v>
      </c>
      <c r="D1973" t="s">
        <v>433</v>
      </c>
      <c r="E1973" t="s">
        <v>7</v>
      </c>
      <c r="F1973" t="s">
        <v>21</v>
      </c>
      <c r="G1973">
        <v>2029</v>
      </c>
      <c r="H1973" t="s">
        <v>365</v>
      </c>
      <c r="I1973" t="s">
        <v>387</v>
      </c>
      <c r="J1973" t="s">
        <v>388</v>
      </c>
      <c r="K1973" t="s">
        <v>378</v>
      </c>
      <c r="L1973" t="s">
        <v>25</v>
      </c>
      <c r="M1973">
        <v>-27385</v>
      </c>
      <c r="N1973">
        <v>-24465</v>
      </c>
      <c r="O1973">
        <v>-24541</v>
      </c>
      <c r="P1973">
        <v>-25595</v>
      </c>
      <c r="Q1973">
        <v>-25261</v>
      </c>
      <c r="R1973">
        <v>-23864</v>
      </c>
      <c r="S1973">
        <v>-26139</v>
      </c>
      <c r="T1973">
        <v>-26668</v>
      </c>
      <c r="U1973">
        <v>-25803</v>
      </c>
      <c r="V1973">
        <v>-27821</v>
      </c>
      <c r="W1973">
        <v>-21510</v>
      </c>
      <c r="X1973">
        <v>-23629</v>
      </c>
      <c r="Y1973">
        <v>-302680</v>
      </c>
      <c r="Z1973">
        <f t="shared" si="66"/>
        <v>-227010</v>
      </c>
      <c r="AA1973">
        <f t="shared" si="67"/>
        <v>0</v>
      </c>
    </row>
    <row r="1974" spans="1:27" x14ac:dyDescent="0.35">
      <c r="A1974" t="s">
        <v>427</v>
      </c>
      <c r="C1974">
        <v>506109</v>
      </c>
      <c r="D1974" t="s">
        <v>449</v>
      </c>
      <c r="E1974" t="s">
        <v>7</v>
      </c>
      <c r="F1974" t="s">
        <v>105</v>
      </c>
      <c r="G1974">
        <v>2030</v>
      </c>
      <c r="H1974" t="s">
        <v>22</v>
      </c>
      <c r="I1974" t="s">
        <v>377</v>
      </c>
      <c r="J1974" t="s">
        <v>377</v>
      </c>
      <c r="K1974" t="s">
        <v>378</v>
      </c>
      <c r="L1974" t="s">
        <v>25</v>
      </c>
      <c r="M1974">
        <v>-27134</v>
      </c>
      <c r="N1974">
        <v>-27134</v>
      </c>
      <c r="O1974">
        <v>-27134</v>
      </c>
      <c r="P1974">
        <v>-27134</v>
      </c>
      <c r="Q1974">
        <v>-27134</v>
      </c>
      <c r="R1974">
        <v>-27134</v>
      </c>
      <c r="S1974">
        <v>-27134</v>
      </c>
      <c r="T1974">
        <v>-27134</v>
      </c>
      <c r="U1974">
        <v>-27134</v>
      </c>
      <c r="V1974">
        <v>-27134</v>
      </c>
      <c r="W1974">
        <v>-27134</v>
      </c>
      <c r="X1974">
        <v>-27134</v>
      </c>
      <c r="Y1974">
        <v>-325613</v>
      </c>
      <c r="Z1974">
        <f t="shared" si="66"/>
        <v>0</v>
      </c>
      <c r="AA1974">
        <f t="shared" si="67"/>
        <v>-244209.75</v>
      </c>
    </row>
    <row r="1975" spans="1:27" x14ac:dyDescent="0.35">
      <c r="A1975" t="s">
        <v>427</v>
      </c>
      <c r="C1975">
        <v>511100</v>
      </c>
      <c r="D1975" t="s">
        <v>434</v>
      </c>
      <c r="E1975" t="s">
        <v>7</v>
      </c>
      <c r="F1975" t="s">
        <v>21</v>
      </c>
      <c r="G1975">
        <v>2030</v>
      </c>
      <c r="H1975" t="s">
        <v>22</v>
      </c>
      <c r="I1975" t="s">
        <v>387</v>
      </c>
      <c r="J1975" t="s">
        <v>388</v>
      </c>
      <c r="K1975" t="s">
        <v>378</v>
      </c>
      <c r="L1975" t="s">
        <v>25</v>
      </c>
      <c r="M1975">
        <v>-27008</v>
      </c>
      <c r="N1975">
        <v>-15321</v>
      </c>
      <c r="O1975">
        <v>-17308</v>
      </c>
      <c r="P1975">
        <v>-18255</v>
      </c>
      <c r="Q1975">
        <v>-15333</v>
      </c>
      <c r="R1975">
        <v>-15939</v>
      </c>
      <c r="S1975">
        <v>-15350</v>
      </c>
      <c r="T1975">
        <v>-27035</v>
      </c>
      <c r="U1975">
        <v>-27042</v>
      </c>
      <c r="V1975">
        <v>-17080</v>
      </c>
      <c r="W1975">
        <v>-15361</v>
      </c>
      <c r="X1975">
        <v>-28043</v>
      </c>
      <c r="Y1975">
        <v>-239075</v>
      </c>
      <c r="Z1975">
        <f t="shared" si="66"/>
        <v>-179306.25</v>
      </c>
      <c r="AA1975">
        <f t="shared" si="67"/>
        <v>0</v>
      </c>
    </row>
    <row r="1976" spans="1:27" x14ac:dyDescent="0.35">
      <c r="A1976" t="s">
        <v>427</v>
      </c>
      <c r="C1976">
        <v>506100</v>
      </c>
      <c r="D1976" t="s">
        <v>432</v>
      </c>
      <c r="E1976" t="s">
        <v>7</v>
      </c>
      <c r="F1976" t="s">
        <v>21</v>
      </c>
      <c r="G1976">
        <v>2027</v>
      </c>
      <c r="H1976" t="s">
        <v>22</v>
      </c>
      <c r="I1976" t="s">
        <v>387</v>
      </c>
      <c r="J1976" t="s">
        <v>388</v>
      </c>
      <c r="K1976" t="s">
        <v>378</v>
      </c>
      <c r="L1976" t="s">
        <v>25</v>
      </c>
      <c r="M1976">
        <v>-26979</v>
      </c>
      <c r="N1976">
        <v>-27181</v>
      </c>
      <c r="O1976">
        <v>-28315</v>
      </c>
      <c r="P1976">
        <v>-34837</v>
      </c>
      <c r="Q1976">
        <v>-28315</v>
      </c>
      <c r="R1976">
        <v>-28208</v>
      </c>
      <c r="S1976">
        <v>-27673</v>
      </c>
      <c r="T1976">
        <v>-27299</v>
      </c>
      <c r="U1976">
        <v>-28529</v>
      </c>
      <c r="V1976">
        <v>-28581</v>
      </c>
      <c r="W1976">
        <v>-29170</v>
      </c>
      <c r="X1976">
        <v>-31169</v>
      </c>
      <c r="Y1976">
        <v>-346257</v>
      </c>
      <c r="Z1976">
        <f t="shared" si="66"/>
        <v>-259692.75</v>
      </c>
      <c r="AA1976">
        <f t="shared" si="67"/>
        <v>0</v>
      </c>
    </row>
    <row r="1977" spans="1:27" x14ac:dyDescent="0.35">
      <c r="A1977" t="s">
        <v>427</v>
      </c>
      <c r="C1977">
        <v>500100</v>
      </c>
      <c r="D1977" t="s">
        <v>431</v>
      </c>
      <c r="E1977" t="s">
        <v>7</v>
      </c>
      <c r="F1977" t="s">
        <v>21</v>
      </c>
      <c r="G1977">
        <v>2026</v>
      </c>
      <c r="H1977" t="s">
        <v>365</v>
      </c>
      <c r="I1977" t="s">
        <v>387</v>
      </c>
      <c r="J1977" t="s">
        <v>388</v>
      </c>
      <c r="K1977" t="s">
        <v>378</v>
      </c>
      <c r="L1977" t="s">
        <v>25</v>
      </c>
      <c r="M1977">
        <v>-26967</v>
      </c>
      <c r="N1977">
        <v>-24101</v>
      </c>
      <c r="O1977">
        <v>-23940</v>
      </c>
      <c r="P1977">
        <v>-24910</v>
      </c>
      <c r="Q1977">
        <v>-24445</v>
      </c>
      <c r="R1977">
        <v>-22942</v>
      </c>
      <c r="S1977">
        <v>-25175</v>
      </c>
      <c r="T1977">
        <v>-26178</v>
      </c>
      <c r="U1977">
        <v>-25155</v>
      </c>
      <c r="V1977">
        <v>-27310</v>
      </c>
      <c r="W1977">
        <v>-20370</v>
      </c>
      <c r="X1977">
        <v>-21940</v>
      </c>
      <c r="Y1977">
        <v>-293432</v>
      </c>
      <c r="Z1977">
        <f t="shared" si="66"/>
        <v>-220074</v>
      </c>
      <c r="AA1977">
        <f t="shared" si="67"/>
        <v>0</v>
      </c>
    </row>
    <row r="1978" spans="1:27" x14ac:dyDescent="0.35">
      <c r="A1978" t="s">
        <v>427</v>
      </c>
      <c r="C1978">
        <v>926116</v>
      </c>
      <c r="D1978" t="s">
        <v>448</v>
      </c>
      <c r="E1978" t="s">
        <v>7</v>
      </c>
      <c r="F1978" t="s">
        <v>105</v>
      </c>
      <c r="G1978">
        <v>2028</v>
      </c>
      <c r="H1978" t="s">
        <v>365</v>
      </c>
      <c r="I1978" t="s">
        <v>377</v>
      </c>
      <c r="J1978" t="s">
        <v>377</v>
      </c>
      <c r="K1978" t="s">
        <v>378</v>
      </c>
      <c r="L1978" t="s">
        <v>25</v>
      </c>
      <c r="M1978">
        <v>-26958</v>
      </c>
      <c r="N1978">
        <v>-24258</v>
      </c>
      <c r="O1978">
        <v>-24075</v>
      </c>
      <c r="P1978">
        <v>-25049</v>
      </c>
      <c r="Q1978">
        <v>-24636</v>
      </c>
      <c r="R1978">
        <v>-23215</v>
      </c>
      <c r="S1978">
        <v>-25394</v>
      </c>
      <c r="T1978">
        <v>-26326</v>
      </c>
      <c r="U1978">
        <v>-25289</v>
      </c>
      <c r="V1978">
        <v>-27433</v>
      </c>
      <c r="W1978">
        <v>-20675</v>
      </c>
      <c r="X1978">
        <v>-22353</v>
      </c>
      <c r="Y1978">
        <v>-295661</v>
      </c>
      <c r="Z1978">
        <f t="shared" si="66"/>
        <v>0</v>
      </c>
      <c r="AA1978">
        <f t="shared" si="67"/>
        <v>-221745.75</v>
      </c>
    </row>
    <row r="1979" spans="1:27" x14ac:dyDescent="0.35">
      <c r="A1979" t="s">
        <v>427</v>
      </c>
      <c r="C1979">
        <v>501990</v>
      </c>
      <c r="D1979" t="s">
        <v>442</v>
      </c>
      <c r="E1979" t="s">
        <v>7</v>
      </c>
      <c r="F1979" t="s">
        <v>105</v>
      </c>
      <c r="G1979">
        <v>2027</v>
      </c>
      <c r="H1979" t="s">
        <v>365</v>
      </c>
      <c r="I1979" t="s">
        <v>377</v>
      </c>
      <c r="J1979" t="s">
        <v>377</v>
      </c>
      <c r="K1979" t="s">
        <v>378</v>
      </c>
      <c r="L1979" t="s">
        <v>25</v>
      </c>
      <c r="M1979">
        <v>-26890</v>
      </c>
      <c r="N1979">
        <v>-24115</v>
      </c>
      <c r="O1979">
        <v>-23921</v>
      </c>
      <c r="P1979">
        <v>-24806</v>
      </c>
      <c r="Q1979">
        <v>-24308</v>
      </c>
      <c r="R1979">
        <v>-22820</v>
      </c>
      <c r="S1979">
        <v>-24939</v>
      </c>
      <c r="T1979">
        <v>-26031</v>
      </c>
      <c r="U1979">
        <v>-25037</v>
      </c>
      <c r="V1979">
        <v>-27103</v>
      </c>
      <c r="W1979">
        <v>-20343</v>
      </c>
      <c r="X1979">
        <v>-21635</v>
      </c>
      <c r="Y1979">
        <v>-291948</v>
      </c>
      <c r="Z1979">
        <f t="shared" si="66"/>
        <v>0</v>
      </c>
      <c r="AA1979">
        <f t="shared" si="67"/>
        <v>-218961</v>
      </c>
    </row>
    <row r="1980" spans="1:27" x14ac:dyDescent="0.35">
      <c r="A1980" t="s">
        <v>427</v>
      </c>
      <c r="C1980">
        <v>926102</v>
      </c>
      <c r="D1980" t="s">
        <v>447</v>
      </c>
      <c r="E1980" t="s">
        <v>7</v>
      </c>
      <c r="F1980" t="s">
        <v>105</v>
      </c>
      <c r="G1980">
        <v>2026</v>
      </c>
      <c r="H1980" t="s">
        <v>365</v>
      </c>
      <c r="I1980" t="s">
        <v>377</v>
      </c>
      <c r="J1980" t="s">
        <v>377</v>
      </c>
      <c r="K1980" t="s">
        <v>378</v>
      </c>
      <c r="L1980" t="s">
        <v>25</v>
      </c>
      <c r="M1980">
        <v>-26826</v>
      </c>
      <c r="N1980">
        <v>-24139</v>
      </c>
      <c r="O1980">
        <v>-23957</v>
      </c>
      <c r="P1980">
        <v>-24927</v>
      </c>
      <c r="Q1980">
        <v>-24516</v>
      </c>
      <c r="R1980">
        <v>-23101</v>
      </c>
      <c r="S1980">
        <v>-25270</v>
      </c>
      <c r="T1980">
        <v>-26198</v>
      </c>
      <c r="U1980">
        <v>-25165</v>
      </c>
      <c r="V1980">
        <v>-27299</v>
      </c>
      <c r="W1980">
        <v>-20574</v>
      </c>
      <c r="X1980">
        <v>-22244</v>
      </c>
      <c r="Y1980">
        <v>-294217</v>
      </c>
      <c r="Z1980">
        <f t="shared" si="66"/>
        <v>0</v>
      </c>
      <c r="AA1980">
        <f t="shared" si="67"/>
        <v>-220662.75</v>
      </c>
    </row>
    <row r="1981" spans="1:27" x14ac:dyDescent="0.35">
      <c r="A1981" t="s">
        <v>427</v>
      </c>
      <c r="C1981">
        <v>510100</v>
      </c>
      <c r="D1981" t="s">
        <v>430</v>
      </c>
      <c r="E1981" t="s">
        <v>7</v>
      </c>
      <c r="F1981" t="s">
        <v>21</v>
      </c>
      <c r="G1981">
        <v>2021</v>
      </c>
      <c r="H1981" t="s">
        <v>365</v>
      </c>
      <c r="I1981" t="s">
        <v>387</v>
      </c>
      <c r="J1981" t="s">
        <v>388</v>
      </c>
      <c r="K1981" t="s">
        <v>378</v>
      </c>
      <c r="L1981" t="s">
        <v>25</v>
      </c>
      <c r="M1981">
        <v>-26790</v>
      </c>
      <c r="N1981">
        <v>-26880</v>
      </c>
      <c r="O1981">
        <v>-29315</v>
      </c>
      <c r="P1981">
        <v>-27446</v>
      </c>
      <c r="Q1981">
        <v>-25938</v>
      </c>
      <c r="R1981">
        <v>-27043</v>
      </c>
      <c r="S1981">
        <v>-25558</v>
      </c>
      <c r="T1981">
        <v>-27941</v>
      </c>
      <c r="U1981">
        <v>-26758</v>
      </c>
      <c r="V1981">
        <v>-26558</v>
      </c>
      <c r="W1981">
        <v>-24794</v>
      </c>
      <c r="X1981">
        <v>-23977</v>
      </c>
      <c r="Y1981">
        <v>-318997</v>
      </c>
      <c r="Z1981">
        <f t="shared" si="66"/>
        <v>-239247.75</v>
      </c>
      <c r="AA1981">
        <f t="shared" si="67"/>
        <v>0</v>
      </c>
    </row>
    <row r="1982" spans="1:27" x14ac:dyDescent="0.35">
      <c r="A1982" t="s">
        <v>427</v>
      </c>
      <c r="C1982">
        <v>505100</v>
      </c>
      <c r="D1982" t="s">
        <v>433</v>
      </c>
      <c r="E1982" t="s">
        <v>7</v>
      </c>
      <c r="F1982" t="s">
        <v>21</v>
      </c>
      <c r="G1982">
        <v>2028</v>
      </c>
      <c r="H1982" t="s">
        <v>365</v>
      </c>
      <c r="I1982" t="s">
        <v>387</v>
      </c>
      <c r="J1982" t="s">
        <v>388</v>
      </c>
      <c r="K1982" t="s">
        <v>378</v>
      </c>
      <c r="L1982" t="s">
        <v>25</v>
      </c>
      <c r="M1982">
        <v>-26587</v>
      </c>
      <c r="N1982">
        <v>-23752</v>
      </c>
      <c r="O1982">
        <v>-23826</v>
      </c>
      <c r="P1982">
        <v>-24849</v>
      </c>
      <c r="Q1982">
        <v>-24525</v>
      </c>
      <c r="R1982">
        <v>-23168</v>
      </c>
      <c r="S1982">
        <v>-25377</v>
      </c>
      <c r="T1982">
        <v>-25891</v>
      </c>
      <c r="U1982">
        <v>-25051</v>
      </c>
      <c r="V1982">
        <v>-27010</v>
      </c>
      <c r="W1982">
        <v>-20883</v>
      </c>
      <c r="X1982">
        <v>-22941</v>
      </c>
      <c r="Y1982">
        <v>-293859</v>
      </c>
      <c r="Z1982">
        <f t="shared" si="66"/>
        <v>-220394.25</v>
      </c>
      <c r="AA1982">
        <f t="shared" si="67"/>
        <v>0</v>
      </c>
    </row>
    <row r="1983" spans="1:27" x14ac:dyDescent="0.35">
      <c r="A1983" t="s">
        <v>427</v>
      </c>
      <c r="C1983">
        <v>505100</v>
      </c>
      <c r="D1983" t="s">
        <v>433</v>
      </c>
      <c r="E1983" t="s">
        <v>7</v>
      </c>
      <c r="F1983" t="s">
        <v>105</v>
      </c>
      <c r="G1983">
        <v>2023</v>
      </c>
      <c r="H1983" t="s">
        <v>365</v>
      </c>
      <c r="I1983" t="s">
        <v>385</v>
      </c>
      <c r="J1983" t="s">
        <v>386</v>
      </c>
      <c r="K1983" t="s">
        <v>378</v>
      </c>
      <c r="L1983" t="s">
        <v>25</v>
      </c>
      <c r="M1983">
        <v>-26415</v>
      </c>
      <c r="N1983">
        <v>-24878</v>
      </c>
      <c r="O1983">
        <v>-27374</v>
      </c>
      <c r="P1983">
        <v>-23281</v>
      </c>
      <c r="Q1983">
        <v>-26760</v>
      </c>
      <c r="R1983">
        <v>-25718</v>
      </c>
      <c r="S1983">
        <v>-23878</v>
      </c>
      <c r="T1983">
        <v>-28162</v>
      </c>
      <c r="U1983">
        <v>-24526</v>
      </c>
      <c r="V1983">
        <v>-26914</v>
      </c>
      <c r="W1983">
        <v>-24720</v>
      </c>
      <c r="X1983">
        <v>-21424</v>
      </c>
      <c r="Y1983">
        <v>-304049</v>
      </c>
      <c r="Z1983">
        <f t="shared" si="66"/>
        <v>0</v>
      </c>
      <c r="AA1983">
        <f t="shared" si="67"/>
        <v>-228036.75</v>
      </c>
    </row>
    <row r="1984" spans="1:27" x14ac:dyDescent="0.35">
      <c r="A1984" t="s">
        <v>427</v>
      </c>
      <c r="C1984">
        <v>926102</v>
      </c>
      <c r="D1984" t="s">
        <v>447</v>
      </c>
      <c r="E1984" t="s">
        <v>7</v>
      </c>
      <c r="F1984" t="s">
        <v>105</v>
      </c>
      <c r="G1984">
        <v>2025</v>
      </c>
      <c r="H1984" t="s">
        <v>365</v>
      </c>
      <c r="I1984" t="s">
        <v>377</v>
      </c>
      <c r="J1984" t="s">
        <v>377</v>
      </c>
      <c r="K1984" t="s">
        <v>378</v>
      </c>
      <c r="L1984" t="s">
        <v>25</v>
      </c>
      <c r="M1984">
        <v>-26396</v>
      </c>
      <c r="N1984">
        <v>-23753</v>
      </c>
      <c r="O1984">
        <v>-23575</v>
      </c>
      <c r="P1984">
        <v>-24532</v>
      </c>
      <c r="Q1984">
        <v>-24130</v>
      </c>
      <c r="R1984">
        <v>-22740</v>
      </c>
      <c r="S1984">
        <v>-24877</v>
      </c>
      <c r="T1984">
        <v>-25783</v>
      </c>
      <c r="U1984">
        <v>-24767</v>
      </c>
      <c r="V1984">
        <v>-26868</v>
      </c>
      <c r="W1984">
        <v>-20252</v>
      </c>
      <c r="X1984">
        <v>-21907</v>
      </c>
      <c r="Y1984">
        <v>-289579</v>
      </c>
      <c r="Z1984">
        <f t="shared" si="66"/>
        <v>0</v>
      </c>
      <c r="AA1984">
        <f t="shared" si="67"/>
        <v>-217184.25</v>
      </c>
    </row>
    <row r="1985" spans="1:27" x14ac:dyDescent="0.35">
      <c r="A1985" t="s">
        <v>427</v>
      </c>
      <c r="C1985">
        <v>506100</v>
      </c>
      <c r="D1985" t="s">
        <v>432</v>
      </c>
      <c r="E1985" t="s">
        <v>7</v>
      </c>
      <c r="F1985" t="s">
        <v>21</v>
      </c>
      <c r="G1985">
        <v>2026</v>
      </c>
      <c r="H1985" t="s">
        <v>22</v>
      </c>
      <c r="I1985" t="s">
        <v>387</v>
      </c>
      <c r="J1985" t="s">
        <v>388</v>
      </c>
      <c r="K1985" t="s">
        <v>378</v>
      </c>
      <c r="L1985" t="s">
        <v>25</v>
      </c>
      <c r="M1985">
        <v>-26369</v>
      </c>
      <c r="N1985">
        <v>-26566</v>
      </c>
      <c r="O1985">
        <v>-27666</v>
      </c>
      <c r="P1985">
        <v>-33998</v>
      </c>
      <c r="Q1985">
        <v>-27666</v>
      </c>
      <c r="R1985">
        <v>-27563</v>
      </c>
      <c r="S1985">
        <v>-27043</v>
      </c>
      <c r="T1985">
        <v>-26680</v>
      </c>
      <c r="U1985">
        <v>-27874</v>
      </c>
      <c r="V1985">
        <v>-27925</v>
      </c>
      <c r="W1985">
        <v>-28497</v>
      </c>
      <c r="X1985">
        <v>-30438</v>
      </c>
      <c r="Y1985">
        <v>-338286</v>
      </c>
      <c r="Z1985">
        <f t="shared" si="66"/>
        <v>-253714.5</v>
      </c>
      <c r="AA1985">
        <f t="shared" si="67"/>
        <v>0</v>
      </c>
    </row>
    <row r="1986" spans="1:27" x14ac:dyDescent="0.35">
      <c r="A1986" t="s">
        <v>427</v>
      </c>
      <c r="C1986">
        <v>506109</v>
      </c>
      <c r="D1986" t="s">
        <v>449</v>
      </c>
      <c r="E1986" t="s">
        <v>7</v>
      </c>
      <c r="F1986" t="s">
        <v>105</v>
      </c>
      <c r="G1986">
        <v>2029</v>
      </c>
      <c r="H1986" t="s">
        <v>22</v>
      </c>
      <c r="I1986" t="s">
        <v>377</v>
      </c>
      <c r="J1986" t="s">
        <v>377</v>
      </c>
      <c r="K1986" t="s">
        <v>378</v>
      </c>
      <c r="L1986" t="s">
        <v>25</v>
      </c>
      <c r="M1986">
        <v>-26343</v>
      </c>
      <c r="N1986">
        <v>-26343</v>
      </c>
      <c r="O1986">
        <v>-26343</v>
      </c>
      <c r="P1986">
        <v>-26343</v>
      </c>
      <c r="Q1986">
        <v>-26343</v>
      </c>
      <c r="R1986">
        <v>-26343</v>
      </c>
      <c r="S1986">
        <v>-26343</v>
      </c>
      <c r="T1986">
        <v>-26343</v>
      </c>
      <c r="U1986">
        <v>-26343</v>
      </c>
      <c r="V1986">
        <v>-26343</v>
      </c>
      <c r="W1986">
        <v>-26343</v>
      </c>
      <c r="X1986">
        <v>-26343</v>
      </c>
      <c r="Y1986">
        <v>-316119</v>
      </c>
      <c r="Z1986">
        <f t="shared" si="66"/>
        <v>0</v>
      </c>
      <c r="AA1986">
        <f t="shared" si="67"/>
        <v>-237089.25</v>
      </c>
    </row>
    <row r="1987" spans="1:27" x14ac:dyDescent="0.35">
      <c r="A1987" t="s">
        <v>427</v>
      </c>
      <c r="C1987">
        <v>511100</v>
      </c>
      <c r="D1987" t="s">
        <v>434</v>
      </c>
      <c r="E1987" t="s">
        <v>7</v>
      </c>
      <c r="F1987" t="s">
        <v>21</v>
      </c>
      <c r="G1987">
        <v>2029</v>
      </c>
      <c r="H1987" t="s">
        <v>22</v>
      </c>
      <c r="I1987" t="s">
        <v>387</v>
      </c>
      <c r="J1987" t="s">
        <v>388</v>
      </c>
      <c r="K1987" t="s">
        <v>378</v>
      </c>
      <c r="L1987" t="s">
        <v>25</v>
      </c>
      <c r="M1987">
        <v>-26251</v>
      </c>
      <c r="N1987">
        <v>-14905</v>
      </c>
      <c r="O1987">
        <v>-16834</v>
      </c>
      <c r="P1987">
        <v>-17754</v>
      </c>
      <c r="Q1987">
        <v>-14916</v>
      </c>
      <c r="R1987">
        <v>-15505</v>
      </c>
      <c r="S1987">
        <v>-14933</v>
      </c>
      <c r="T1987">
        <v>-26277</v>
      </c>
      <c r="U1987">
        <v>-26284</v>
      </c>
      <c r="V1987">
        <v>-16613</v>
      </c>
      <c r="W1987">
        <v>-14944</v>
      </c>
      <c r="X1987">
        <v>-27256</v>
      </c>
      <c r="Y1987">
        <v>-232472</v>
      </c>
      <c r="Z1987">
        <f t="shared" si="66"/>
        <v>-174354</v>
      </c>
      <c r="AA1987">
        <f t="shared" si="67"/>
        <v>0</v>
      </c>
    </row>
    <row r="1988" spans="1:27" x14ac:dyDescent="0.35">
      <c r="A1988" t="s">
        <v>427</v>
      </c>
      <c r="C1988">
        <v>500100</v>
      </c>
      <c r="D1988" t="s">
        <v>431</v>
      </c>
      <c r="E1988" t="s">
        <v>7</v>
      </c>
      <c r="F1988" t="s">
        <v>21</v>
      </c>
      <c r="G1988">
        <v>2025</v>
      </c>
      <c r="H1988" t="s">
        <v>365</v>
      </c>
      <c r="I1988" t="s">
        <v>387</v>
      </c>
      <c r="J1988" t="s">
        <v>388</v>
      </c>
      <c r="K1988" t="s">
        <v>378</v>
      </c>
      <c r="L1988" t="s">
        <v>25</v>
      </c>
      <c r="M1988">
        <v>-26181</v>
      </c>
      <c r="N1988">
        <v>-23399</v>
      </c>
      <c r="O1988">
        <v>-23242</v>
      </c>
      <c r="P1988">
        <v>-24185</v>
      </c>
      <c r="Q1988">
        <v>-23733</v>
      </c>
      <c r="R1988">
        <v>-22273</v>
      </c>
      <c r="S1988">
        <v>-24442</v>
      </c>
      <c r="T1988">
        <v>-25416</v>
      </c>
      <c r="U1988">
        <v>-24422</v>
      </c>
      <c r="V1988">
        <v>-26515</v>
      </c>
      <c r="W1988">
        <v>-19777</v>
      </c>
      <c r="X1988">
        <v>-21301</v>
      </c>
      <c r="Y1988">
        <v>-284885</v>
      </c>
      <c r="Z1988">
        <f t="shared" si="66"/>
        <v>-213663.75</v>
      </c>
      <c r="AA1988">
        <f t="shared" si="67"/>
        <v>0</v>
      </c>
    </row>
    <row r="1989" spans="1:27" x14ac:dyDescent="0.35">
      <c r="A1989" t="s">
        <v>427</v>
      </c>
      <c r="C1989">
        <v>926116</v>
      </c>
      <c r="D1989" t="s">
        <v>448</v>
      </c>
      <c r="E1989" t="s">
        <v>7</v>
      </c>
      <c r="F1989" t="s">
        <v>105</v>
      </c>
      <c r="G1989">
        <v>2027</v>
      </c>
      <c r="H1989" t="s">
        <v>365</v>
      </c>
      <c r="I1989" t="s">
        <v>377</v>
      </c>
      <c r="J1989" t="s">
        <v>377</v>
      </c>
      <c r="K1989" t="s">
        <v>378</v>
      </c>
      <c r="L1989" t="s">
        <v>25</v>
      </c>
      <c r="M1989">
        <v>-26174</v>
      </c>
      <c r="N1989">
        <v>-23552</v>
      </c>
      <c r="O1989">
        <v>-23374</v>
      </c>
      <c r="P1989">
        <v>-24320</v>
      </c>
      <c r="Q1989">
        <v>-23919</v>
      </c>
      <c r="R1989">
        <v>-22539</v>
      </c>
      <c r="S1989">
        <v>-24655</v>
      </c>
      <c r="T1989">
        <v>-25560</v>
      </c>
      <c r="U1989">
        <v>-24553</v>
      </c>
      <c r="V1989">
        <v>-26635</v>
      </c>
      <c r="W1989">
        <v>-20074</v>
      </c>
      <c r="X1989">
        <v>-21702</v>
      </c>
      <c r="Y1989">
        <v>-287057</v>
      </c>
      <c r="Z1989">
        <f t="shared" si="66"/>
        <v>0</v>
      </c>
      <c r="AA1989">
        <f t="shared" si="67"/>
        <v>-215292.75</v>
      </c>
    </row>
    <row r="1990" spans="1:27" x14ac:dyDescent="0.35">
      <c r="A1990" t="s">
        <v>427</v>
      </c>
      <c r="C1990">
        <v>506100</v>
      </c>
      <c r="D1990" t="s">
        <v>432</v>
      </c>
      <c r="E1990" t="s">
        <v>7</v>
      </c>
      <c r="F1990" t="s">
        <v>105</v>
      </c>
      <c r="G1990">
        <v>2023</v>
      </c>
      <c r="H1990" t="s">
        <v>22</v>
      </c>
      <c r="I1990" t="s">
        <v>385</v>
      </c>
      <c r="J1990" t="s">
        <v>386</v>
      </c>
      <c r="K1990" t="s">
        <v>378</v>
      </c>
      <c r="L1990" t="s">
        <v>25</v>
      </c>
      <c r="M1990">
        <v>-26170</v>
      </c>
      <c r="N1990">
        <v>-26400</v>
      </c>
      <c r="O1990">
        <v>-27681</v>
      </c>
      <c r="P1990">
        <v>-35054</v>
      </c>
      <c r="Q1990">
        <v>-27681</v>
      </c>
      <c r="R1990">
        <v>-27560</v>
      </c>
      <c r="S1990">
        <v>-26956</v>
      </c>
      <c r="T1990">
        <v>-26532</v>
      </c>
      <c r="U1990">
        <v>-27923</v>
      </c>
      <c r="V1990">
        <v>-27983</v>
      </c>
      <c r="W1990">
        <v>-28648</v>
      </c>
      <c r="X1990">
        <v>-30908</v>
      </c>
      <c r="Y1990">
        <v>-339494</v>
      </c>
      <c r="Z1990">
        <f t="shared" si="66"/>
        <v>0</v>
      </c>
      <c r="AA1990">
        <f t="shared" si="67"/>
        <v>-254620.5</v>
      </c>
    </row>
    <row r="1991" spans="1:27" x14ac:dyDescent="0.35">
      <c r="A1991" t="s">
        <v>427</v>
      </c>
      <c r="C1991">
        <v>501990</v>
      </c>
      <c r="D1991" t="s">
        <v>442</v>
      </c>
      <c r="E1991" t="s">
        <v>7</v>
      </c>
      <c r="F1991" t="s">
        <v>105</v>
      </c>
      <c r="G1991">
        <v>2026</v>
      </c>
      <c r="H1991" t="s">
        <v>365</v>
      </c>
      <c r="I1991" t="s">
        <v>377</v>
      </c>
      <c r="J1991" t="s">
        <v>377</v>
      </c>
      <c r="K1991" t="s">
        <v>378</v>
      </c>
      <c r="L1991" t="s">
        <v>25</v>
      </c>
      <c r="M1991">
        <v>-26107</v>
      </c>
      <c r="N1991">
        <v>-23412</v>
      </c>
      <c r="O1991">
        <v>-23224</v>
      </c>
      <c r="P1991">
        <v>-24083</v>
      </c>
      <c r="Q1991">
        <v>-23600</v>
      </c>
      <c r="R1991">
        <v>-22155</v>
      </c>
      <c r="S1991">
        <v>-24213</v>
      </c>
      <c r="T1991">
        <v>-25273</v>
      </c>
      <c r="U1991">
        <v>-24308</v>
      </c>
      <c r="V1991">
        <v>-26314</v>
      </c>
      <c r="W1991">
        <v>-19750</v>
      </c>
      <c r="X1991">
        <v>-21005</v>
      </c>
      <c r="Y1991">
        <v>-283445</v>
      </c>
      <c r="Z1991">
        <f t="shared" si="66"/>
        <v>0</v>
      </c>
      <c r="AA1991">
        <f t="shared" si="67"/>
        <v>-212583.75</v>
      </c>
    </row>
    <row r="1992" spans="1:27" x14ac:dyDescent="0.35">
      <c r="A1992" t="s">
        <v>427</v>
      </c>
      <c r="C1992">
        <v>510100</v>
      </c>
      <c r="D1992" t="s">
        <v>430</v>
      </c>
      <c r="E1992" t="s">
        <v>7</v>
      </c>
      <c r="F1992" t="s">
        <v>21</v>
      </c>
      <c r="G1992">
        <v>2022</v>
      </c>
      <c r="H1992" t="s">
        <v>365</v>
      </c>
      <c r="I1992" t="s">
        <v>387</v>
      </c>
      <c r="J1992" t="s">
        <v>388</v>
      </c>
      <c r="K1992" t="s">
        <v>378</v>
      </c>
      <c r="L1992" t="s">
        <v>25</v>
      </c>
      <c r="M1992">
        <v>-26094</v>
      </c>
      <c r="N1992">
        <v>-26190</v>
      </c>
      <c r="O1992">
        <v>-28640</v>
      </c>
      <c r="P1992">
        <v>-25600</v>
      </c>
      <c r="Q1992">
        <v>-26339</v>
      </c>
      <c r="R1992">
        <v>-26313</v>
      </c>
      <c r="S1992">
        <v>-24605</v>
      </c>
      <c r="T1992">
        <v>-29697</v>
      </c>
      <c r="U1992">
        <v>-27363</v>
      </c>
      <c r="V1992">
        <v>-26777</v>
      </c>
      <c r="W1992">
        <v>-25363</v>
      </c>
      <c r="X1992">
        <v>-22966</v>
      </c>
      <c r="Y1992">
        <v>-315947</v>
      </c>
      <c r="Z1992">
        <f t="shared" si="66"/>
        <v>-236960.25</v>
      </c>
      <c r="AA1992">
        <f t="shared" si="67"/>
        <v>0</v>
      </c>
    </row>
    <row r="1993" spans="1:27" x14ac:dyDescent="0.35">
      <c r="A1993" t="s">
        <v>427</v>
      </c>
      <c r="C1993">
        <v>513100</v>
      </c>
      <c r="D1993" t="s">
        <v>438</v>
      </c>
      <c r="E1993" t="s">
        <v>7</v>
      </c>
      <c r="F1993" t="s">
        <v>105</v>
      </c>
      <c r="G1993">
        <v>2023</v>
      </c>
      <c r="H1993" t="s">
        <v>22</v>
      </c>
      <c r="I1993" t="s">
        <v>377</v>
      </c>
      <c r="J1993" t="s">
        <v>377</v>
      </c>
      <c r="K1993" t="s">
        <v>378</v>
      </c>
      <c r="L1993" t="s">
        <v>25</v>
      </c>
      <c r="M1993">
        <v>-26045</v>
      </c>
      <c r="N1993">
        <v>-26045</v>
      </c>
      <c r="O1993">
        <v>-26045</v>
      </c>
      <c r="P1993">
        <v>-480191</v>
      </c>
      <c r="Q1993">
        <v>-26045</v>
      </c>
      <c r="R1993">
        <v>-42345</v>
      </c>
      <c r="S1993">
        <v>-48672</v>
      </c>
      <c r="T1993">
        <v>-26045</v>
      </c>
      <c r="U1993">
        <v>-26045</v>
      </c>
      <c r="V1993">
        <v>-113128</v>
      </c>
      <c r="W1993">
        <v>-28037</v>
      </c>
      <c r="X1993">
        <v>-26045</v>
      </c>
      <c r="Y1993">
        <v>-894685</v>
      </c>
      <c r="Z1993">
        <f t="shared" si="66"/>
        <v>0</v>
      </c>
      <c r="AA1993">
        <f t="shared" si="67"/>
        <v>-671013.75</v>
      </c>
    </row>
    <row r="1994" spans="1:27" x14ac:dyDescent="0.35">
      <c r="A1994" t="s">
        <v>427</v>
      </c>
      <c r="C1994">
        <v>505100</v>
      </c>
      <c r="D1994" t="s">
        <v>433</v>
      </c>
      <c r="E1994" t="s">
        <v>7</v>
      </c>
      <c r="F1994" t="s">
        <v>21</v>
      </c>
      <c r="G1994">
        <v>2027</v>
      </c>
      <c r="H1994" t="s">
        <v>365</v>
      </c>
      <c r="I1994" t="s">
        <v>387</v>
      </c>
      <c r="J1994" t="s">
        <v>388</v>
      </c>
      <c r="K1994" t="s">
        <v>378</v>
      </c>
      <c r="L1994" t="s">
        <v>25</v>
      </c>
      <c r="M1994">
        <v>-25813</v>
      </c>
      <c r="N1994">
        <v>-23060</v>
      </c>
      <c r="O1994">
        <v>-23133</v>
      </c>
      <c r="P1994">
        <v>-24126</v>
      </c>
      <c r="Q1994">
        <v>-23811</v>
      </c>
      <c r="R1994">
        <v>-22494</v>
      </c>
      <c r="S1994">
        <v>-24639</v>
      </c>
      <c r="T1994">
        <v>-25137</v>
      </c>
      <c r="U1994">
        <v>-24322</v>
      </c>
      <c r="V1994">
        <v>-26224</v>
      </c>
      <c r="W1994">
        <v>-20275</v>
      </c>
      <c r="X1994">
        <v>-22273</v>
      </c>
      <c r="Y1994">
        <v>-285308</v>
      </c>
      <c r="Z1994">
        <f t="shared" si="66"/>
        <v>-213981</v>
      </c>
      <c r="AA1994">
        <f t="shared" si="67"/>
        <v>0</v>
      </c>
    </row>
    <row r="1995" spans="1:27" x14ac:dyDescent="0.35">
      <c r="A1995" t="s">
        <v>427</v>
      </c>
      <c r="C1995">
        <v>506100</v>
      </c>
      <c r="D1995" t="s">
        <v>432</v>
      </c>
      <c r="E1995" t="s">
        <v>7</v>
      </c>
      <c r="F1995" t="s">
        <v>105</v>
      </c>
      <c r="G1995">
        <v>2022</v>
      </c>
      <c r="H1995" t="s">
        <v>22</v>
      </c>
      <c r="I1995" t="s">
        <v>385</v>
      </c>
      <c r="J1995" t="s">
        <v>386</v>
      </c>
      <c r="K1995" t="s">
        <v>378</v>
      </c>
      <c r="L1995" t="s">
        <v>25</v>
      </c>
      <c r="M1995">
        <v>-25808</v>
      </c>
      <c r="N1995">
        <v>-26038</v>
      </c>
      <c r="O1995">
        <v>-27319</v>
      </c>
      <c r="P1995">
        <v>-34693</v>
      </c>
      <c r="Q1995">
        <v>-27319</v>
      </c>
      <c r="R1995">
        <v>-27198</v>
      </c>
      <c r="S1995">
        <v>-26594</v>
      </c>
      <c r="T1995">
        <v>-26171</v>
      </c>
      <c r="U1995">
        <v>-27561</v>
      </c>
      <c r="V1995">
        <v>-27621</v>
      </c>
      <c r="W1995">
        <v>-28286</v>
      </c>
      <c r="X1995">
        <v>-30547</v>
      </c>
      <c r="Y1995">
        <v>-335156</v>
      </c>
      <c r="Z1995">
        <f t="shared" si="66"/>
        <v>0</v>
      </c>
      <c r="AA1995">
        <f t="shared" si="67"/>
        <v>-251367</v>
      </c>
    </row>
    <row r="1996" spans="1:27" x14ac:dyDescent="0.35">
      <c r="A1996" t="s">
        <v>427</v>
      </c>
      <c r="C1996">
        <v>501090</v>
      </c>
      <c r="D1996" t="s">
        <v>435</v>
      </c>
      <c r="E1996" t="s">
        <v>7</v>
      </c>
      <c r="F1996" t="s">
        <v>105</v>
      </c>
      <c r="G1996">
        <v>2030</v>
      </c>
      <c r="H1996" t="s">
        <v>22</v>
      </c>
      <c r="I1996" t="s">
        <v>385</v>
      </c>
      <c r="J1996" t="s">
        <v>386</v>
      </c>
      <c r="K1996" t="s">
        <v>378</v>
      </c>
      <c r="L1996" t="s">
        <v>25</v>
      </c>
      <c r="M1996">
        <v>-25667</v>
      </c>
      <c r="N1996">
        <v>-29004</v>
      </c>
      <c r="O1996">
        <v>-29004</v>
      </c>
      <c r="P1996">
        <v>-25667</v>
      </c>
      <c r="Q1996">
        <v>-25667</v>
      </c>
      <c r="R1996">
        <v>-25667</v>
      </c>
      <c r="S1996">
        <v>-25667</v>
      </c>
      <c r="T1996">
        <v>-25667</v>
      </c>
      <c r="U1996">
        <v>-25667</v>
      </c>
      <c r="V1996">
        <v>-25667</v>
      </c>
      <c r="W1996">
        <v>-25667</v>
      </c>
      <c r="X1996">
        <v>-25667</v>
      </c>
      <c r="Y1996">
        <v>-314682</v>
      </c>
      <c r="Z1996">
        <f t="shared" si="66"/>
        <v>0</v>
      </c>
      <c r="AA1996">
        <f t="shared" si="67"/>
        <v>-236011.5</v>
      </c>
    </row>
    <row r="1997" spans="1:27" x14ac:dyDescent="0.35">
      <c r="A1997" t="s">
        <v>427</v>
      </c>
      <c r="C1997">
        <v>926102</v>
      </c>
      <c r="D1997" t="s">
        <v>447</v>
      </c>
      <c r="E1997" t="s">
        <v>7</v>
      </c>
      <c r="F1997" t="s">
        <v>105</v>
      </c>
      <c r="G1997">
        <v>2024</v>
      </c>
      <c r="H1997" t="s">
        <v>365</v>
      </c>
      <c r="I1997" t="s">
        <v>377</v>
      </c>
      <c r="J1997" t="s">
        <v>377</v>
      </c>
      <c r="K1997" t="s">
        <v>378</v>
      </c>
      <c r="L1997" t="s">
        <v>25</v>
      </c>
      <c r="M1997">
        <v>-25629</v>
      </c>
      <c r="N1997">
        <v>-24375</v>
      </c>
      <c r="O1997">
        <v>-22900</v>
      </c>
      <c r="P1997">
        <v>-23843</v>
      </c>
      <c r="Q1997">
        <v>-24779</v>
      </c>
      <c r="R1997">
        <v>-20813</v>
      </c>
      <c r="S1997">
        <v>-24211</v>
      </c>
      <c r="T1997">
        <v>-25058</v>
      </c>
      <c r="U1997">
        <v>-22759</v>
      </c>
      <c r="V1997">
        <v>-26118</v>
      </c>
      <c r="W1997">
        <v>-21021</v>
      </c>
      <c r="X1997">
        <v>-20066</v>
      </c>
      <c r="Y1997">
        <v>-281572</v>
      </c>
      <c r="Z1997">
        <f t="shared" si="66"/>
        <v>0</v>
      </c>
      <c r="AA1997">
        <f t="shared" si="67"/>
        <v>-211179</v>
      </c>
    </row>
    <row r="1998" spans="1:27" x14ac:dyDescent="0.35">
      <c r="A1998" t="s">
        <v>427</v>
      </c>
      <c r="C1998">
        <v>506109</v>
      </c>
      <c r="D1998" t="s">
        <v>449</v>
      </c>
      <c r="E1998" t="s">
        <v>7</v>
      </c>
      <c r="F1998" t="s">
        <v>105</v>
      </c>
      <c r="G1998">
        <v>2028</v>
      </c>
      <c r="H1998" t="s">
        <v>22</v>
      </c>
      <c r="I1998" t="s">
        <v>377</v>
      </c>
      <c r="J1998" t="s">
        <v>377</v>
      </c>
      <c r="K1998" t="s">
        <v>378</v>
      </c>
      <c r="L1998" t="s">
        <v>25</v>
      </c>
      <c r="M1998">
        <v>-25576</v>
      </c>
      <c r="N1998">
        <v>-25576</v>
      </c>
      <c r="O1998">
        <v>-25576</v>
      </c>
      <c r="P1998">
        <v>-25576</v>
      </c>
      <c r="Q1998">
        <v>-25576</v>
      </c>
      <c r="R1998">
        <v>-25576</v>
      </c>
      <c r="S1998">
        <v>-25576</v>
      </c>
      <c r="T1998">
        <v>-25576</v>
      </c>
      <c r="U1998">
        <v>-25576</v>
      </c>
      <c r="V1998">
        <v>-25576</v>
      </c>
      <c r="W1998">
        <v>-25576</v>
      </c>
      <c r="X1998">
        <v>-25576</v>
      </c>
      <c r="Y1998">
        <v>-306907</v>
      </c>
      <c r="Z1998">
        <f t="shared" si="66"/>
        <v>0</v>
      </c>
      <c r="AA1998">
        <f t="shared" si="67"/>
        <v>-230180.25</v>
      </c>
    </row>
    <row r="1999" spans="1:27" x14ac:dyDescent="0.35">
      <c r="A1999" t="s">
        <v>427</v>
      </c>
      <c r="C1999">
        <v>511100</v>
      </c>
      <c r="D1999" t="s">
        <v>434</v>
      </c>
      <c r="E1999" t="s">
        <v>7</v>
      </c>
      <c r="F1999" t="s">
        <v>21</v>
      </c>
      <c r="G1999">
        <v>2028</v>
      </c>
      <c r="H1999" t="s">
        <v>22</v>
      </c>
      <c r="I1999" t="s">
        <v>387</v>
      </c>
      <c r="J1999" t="s">
        <v>388</v>
      </c>
      <c r="K1999" t="s">
        <v>378</v>
      </c>
      <c r="L1999" t="s">
        <v>25</v>
      </c>
      <c r="M1999">
        <v>-25516</v>
      </c>
      <c r="N1999">
        <v>-14501</v>
      </c>
      <c r="O1999">
        <v>-16374</v>
      </c>
      <c r="P1999">
        <v>-17266</v>
      </c>
      <c r="Q1999">
        <v>-14512</v>
      </c>
      <c r="R1999">
        <v>-15083</v>
      </c>
      <c r="S1999">
        <v>-14528</v>
      </c>
      <c r="T1999">
        <v>-25541</v>
      </c>
      <c r="U1999">
        <v>-25548</v>
      </c>
      <c r="V1999">
        <v>-16159</v>
      </c>
      <c r="W1999">
        <v>-14539</v>
      </c>
      <c r="X1999">
        <v>-26492</v>
      </c>
      <c r="Y1999">
        <v>-226060</v>
      </c>
      <c r="Z1999">
        <f t="shared" si="66"/>
        <v>-169545</v>
      </c>
      <c r="AA1999">
        <f t="shared" si="67"/>
        <v>0</v>
      </c>
    </row>
    <row r="2000" spans="1:27" x14ac:dyDescent="0.35">
      <c r="A2000" t="s">
        <v>427</v>
      </c>
      <c r="C2000">
        <v>513100</v>
      </c>
      <c r="D2000" t="s">
        <v>438</v>
      </c>
      <c r="E2000" t="s">
        <v>7</v>
      </c>
      <c r="F2000" t="s">
        <v>105</v>
      </c>
      <c r="G2000">
        <v>2022</v>
      </c>
      <c r="H2000" t="s">
        <v>22</v>
      </c>
      <c r="I2000" t="s">
        <v>377</v>
      </c>
      <c r="J2000" t="s">
        <v>377</v>
      </c>
      <c r="K2000" t="s">
        <v>378</v>
      </c>
      <c r="L2000" t="s">
        <v>25</v>
      </c>
      <c r="M2000">
        <v>-25416</v>
      </c>
      <c r="N2000">
        <v>-25416</v>
      </c>
      <c r="O2000">
        <v>-268416</v>
      </c>
      <c r="P2000">
        <v>-203850</v>
      </c>
      <c r="Q2000">
        <v>-268416</v>
      </c>
      <c r="R2000">
        <v>-41717</v>
      </c>
      <c r="S2000">
        <v>-48044</v>
      </c>
      <c r="T2000">
        <v>-25416</v>
      </c>
      <c r="U2000">
        <v>-25416</v>
      </c>
      <c r="V2000">
        <v>-112499</v>
      </c>
      <c r="W2000">
        <v>-27408</v>
      </c>
      <c r="X2000">
        <v>-25416</v>
      </c>
      <c r="Y2000">
        <v>-1097430</v>
      </c>
      <c r="Z2000">
        <f t="shared" si="66"/>
        <v>0</v>
      </c>
      <c r="AA2000">
        <f t="shared" si="67"/>
        <v>-823072.5</v>
      </c>
    </row>
    <row r="2001" spans="1:27" x14ac:dyDescent="0.35">
      <c r="A2001" t="s">
        <v>427</v>
      </c>
      <c r="C2001">
        <v>511100</v>
      </c>
      <c r="D2001" t="s">
        <v>434</v>
      </c>
      <c r="E2001" t="s">
        <v>7</v>
      </c>
      <c r="F2001" t="s">
        <v>21</v>
      </c>
      <c r="G2001">
        <v>2021</v>
      </c>
      <c r="H2001" t="s">
        <v>22</v>
      </c>
      <c r="I2001" t="s">
        <v>387</v>
      </c>
      <c r="J2001" t="s">
        <v>388</v>
      </c>
      <c r="K2001" t="s">
        <v>378</v>
      </c>
      <c r="L2001" t="s">
        <v>25</v>
      </c>
      <c r="M2001">
        <v>-25415</v>
      </c>
      <c r="N2001">
        <v>-30659</v>
      </c>
      <c r="O2001">
        <v>-21086</v>
      </c>
      <c r="P2001">
        <v>-20951</v>
      </c>
      <c r="Q2001">
        <v>-15696</v>
      </c>
      <c r="R2001">
        <v>-16225</v>
      </c>
      <c r="S2001">
        <v>-21117</v>
      </c>
      <c r="T2001">
        <v>-21119</v>
      </c>
      <c r="U2001">
        <v>-16081</v>
      </c>
      <c r="V2001">
        <v>-17565</v>
      </c>
      <c r="W2001">
        <v>-16083</v>
      </c>
      <c r="X2001">
        <v>-16046</v>
      </c>
      <c r="Y2001">
        <v>-238042</v>
      </c>
      <c r="Z2001">
        <f t="shared" ref="Z2001:Z2059" si="68">$Y2001*IF($E2001="Fixed",0.75,1)*IF(LEFT($F2001,4)="0311",1,IF(LEFT($F2001,4)="0301",0.403176412,0))</f>
        <v>-178531.5</v>
      </c>
      <c r="AA2001">
        <f t="shared" ref="AA2001:AA2059" si="69">$Y2001*IF($E2001="Fixed",0.75,1)*IF(LEFT($F2001,4)="0311",0,IF(LEFT($F2001,4)="0301",1-0.403176412,1))</f>
        <v>0</v>
      </c>
    </row>
    <row r="2002" spans="1:27" x14ac:dyDescent="0.35">
      <c r="A2002" t="s">
        <v>427</v>
      </c>
      <c r="C2002">
        <v>926116</v>
      </c>
      <c r="D2002" t="s">
        <v>448</v>
      </c>
      <c r="E2002" t="s">
        <v>7</v>
      </c>
      <c r="F2002" t="s">
        <v>105</v>
      </c>
      <c r="G2002">
        <v>2026</v>
      </c>
      <c r="H2002" t="s">
        <v>365</v>
      </c>
      <c r="I2002" t="s">
        <v>377</v>
      </c>
      <c r="J2002" t="s">
        <v>377</v>
      </c>
      <c r="K2002" t="s">
        <v>378</v>
      </c>
      <c r="L2002" t="s">
        <v>25</v>
      </c>
      <c r="M2002">
        <v>-25411</v>
      </c>
      <c r="N2002">
        <v>-22866</v>
      </c>
      <c r="O2002">
        <v>-22693</v>
      </c>
      <c r="P2002">
        <v>-23612</v>
      </c>
      <c r="Q2002">
        <v>-23222</v>
      </c>
      <c r="R2002">
        <v>-21883</v>
      </c>
      <c r="S2002">
        <v>-23937</v>
      </c>
      <c r="T2002">
        <v>-24816</v>
      </c>
      <c r="U2002">
        <v>-23838</v>
      </c>
      <c r="V2002">
        <v>-25859</v>
      </c>
      <c r="W2002">
        <v>-19489</v>
      </c>
      <c r="X2002">
        <v>-21070</v>
      </c>
      <c r="Y2002">
        <v>-278696</v>
      </c>
      <c r="Z2002">
        <f t="shared" si="68"/>
        <v>0</v>
      </c>
      <c r="AA2002">
        <f t="shared" si="69"/>
        <v>-209022</v>
      </c>
    </row>
    <row r="2003" spans="1:27" x14ac:dyDescent="0.35">
      <c r="A2003" t="s">
        <v>427</v>
      </c>
      <c r="C2003">
        <v>506100</v>
      </c>
      <c r="D2003" t="s">
        <v>432</v>
      </c>
      <c r="E2003" t="s">
        <v>7</v>
      </c>
      <c r="F2003" t="s">
        <v>21</v>
      </c>
      <c r="G2003">
        <v>2025</v>
      </c>
      <c r="H2003" t="s">
        <v>22</v>
      </c>
      <c r="I2003" t="s">
        <v>387</v>
      </c>
      <c r="J2003" t="s">
        <v>388</v>
      </c>
      <c r="K2003" t="s">
        <v>378</v>
      </c>
      <c r="L2003" t="s">
        <v>25</v>
      </c>
      <c r="M2003">
        <v>-25408</v>
      </c>
      <c r="N2003">
        <v>-25599</v>
      </c>
      <c r="O2003">
        <v>-26667</v>
      </c>
      <c r="P2003">
        <v>-32815</v>
      </c>
      <c r="Q2003">
        <v>-26667</v>
      </c>
      <c r="R2003">
        <v>-26567</v>
      </c>
      <c r="S2003">
        <v>-26063</v>
      </c>
      <c r="T2003">
        <v>-25710</v>
      </c>
      <c r="U2003">
        <v>-26869</v>
      </c>
      <c r="V2003">
        <v>-26919</v>
      </c>
      <c r="W2003">
        <v>-27474</v>
      </c>
      <c r="X2003">
        <v>-29358</v>
      </c>
      <c r="Y2003">
        <v>-326116</v>
      </c>
      <c r="Z2003">
        <f t="shared" si="68"/>
        <v>-244587</v>
      </c>
      <c r="AA2003">
        <f t="shared" si="69"/>
        <v>0</v>
      </c>
    </row>
    <row r="2004" spans="1:27" x14ac:dyDescent="0.35">
      <c r="A2004" t="s">
        <v>427</v>
      </c>
      <c r="C2004">
        <v>501990</v>
      </c>
      <c r="D2004" t="s">
        <v>442</v>
      </c>
      <c r="E2004" t="s">
        <v>7</v>
      </c>
      <c r="F2004" t="s">
        <v>105</v>
      </c>
      <c r="G2004">
        <v>2025</v>
      </c>
      <c r="H2004" t="s">
        <v>365</v>
      </c>
      <c r="I2004" t="s">
        <v>377</v>
      </c>
      <c r="J2004" t="s">
        <v>377</v>
      </c>
      <c r="K2004" t="s">
        <v>378</v>
      </c>
      <c r="L2004" t="s">
        <v>25</v>
      </c>
      <c r="M2004">
        <v>-25346</v>
      </c>
      <c r="N2004">
        <v>-22730</v>
      </c>
      <c r="O2004">
        <v>-22548</v>
      </c>
      <c r="P2004">
        <v>-23382</v>
      </c>
      <c r="Q2004">
        <v>-22913</v>
      </c>
      <c r="R2004">
        <v>-21510</v>
      </c>
      <c r="S2004">
        <v>-23508</v>
      </c>
      <c r="T2004">
        <v>-24537</v>
      </c>
      <c r="U2004">
        <v>-23600</v>
      </c>
      <c r="V2004">
        <v>-25548</v>
      </c>
      <c r="W2004">
        <v>-19175</v>
      </c>
      <c r="X2004">
        <v>-20393</v>
      </c>
      <c r="Y2004">
        <v>-275189</v>
      </c>
      <c r="Z2004">
        <f t="shared" si="68"/>
        <v>0</v>
      </c>
      <c r="AA2004">
        <f t="shared" si="69"/>
        <v>-206391.75</v>
      </c>
    </row>
    <row r="2005" spans="1:27" x14ac:dyDescent="0.35">
      <c r="A2005" t="s">
        <v>427</v>
      </c>
      <c r="C2005">
        <v>500100</v>
      </c>
      <c r="D2005" t="s">
        <v>431</v>
      </c>
      <c r="E2005" t="s">
        <v>7</v>
      </c>
      <c r="F2005" t="s">
        <v>21</v>
      </c>
      <c r="G2005">
        <v>2024</v>
      </c>
      <c r="H2005" t="s">
        <v>365</v>
      </c>
      <c r="I2005" t="s">
        <v>387</v>
      </c>
      <c r="J2005" t="s">
        <v>388</v>
      </c>
      <c r="K2005" t="s">
        <v>378</v>
      </c>
      <c r="L2005" t="s">
        <v>25</v>
      </c>
      <c r="M2005">
        <v>-25300</v>
      </c>
      <c r="N2005">
        <v>-23948</v>
      </c>
      <c r="O2005">
        <v>-22440</v>
      </c>
      <c r="P2005">
        <v>-23366</v>
      </c>
      <c r="Q2005">
        <v>-24297</v>
      </c>
      <c r="R2005">
        <v>-20151</v>
      </c>
      <c r="S2005">
        <v>-23636</v>
      </c>
      <c r="T2005">
        <v>-24564</v>
      </c>
      <c r="U2005">
        <v>-22234</v>
      </c>
      <c r="V2005">
        <v>-25640</v>
      </c>
      <c r="W2005">
        <v>-20445</v>
      </c>
      <c r="X2005">
        <v>-19240</v>
      </c>
      <c r="Y2005">
        <v>-275260</v>
      </c>
      <c r="Z2005">
        <f t="shared" si="68"/>
        <v>-206445</v>
      </c>
      <c r="AA2005">
        <f t="shared" si="69"/>
        <v>0</v>
      </c>
    </row>
    <row r="2006" spans="1:27" x14ac:dyDescent="0.35">
      <c r="A2006" t="s">
        <v>427</v>
      </c>
      <c r="C2006">
        <v>506100</v>
      </c>
      <c r="D2006" t="s">
        <v>432</v>
      </c>
      <c r="E2006" t="s">
        <v>7</v>
      </c>
      <c r="F2006" t="s">
        <v>105</v>
      </c>
      <c r="G2006">
        <v>2030</v>
      </c>
      <c r="H2006" t="s">
        <v>365</v>
      </c>
      <c r="I2006" t="s">
        <v>385</v>
      </c>
      <c r="J2006" t="s">
        <v>386</v>
      </c>
      <c r="K2006" t="s">
        <v>378</v>
      </c>
      <c r="L2006" t="s">
        <v>25</v>
      </c>
      <c r="M2006">
        <v>-25253</v>
      </c>
      <c r="N2006">
        <v>-22628</v>
      </c>
      <c r="O2006">
        <v>-22575</v>
      </c>
      <c r="P2006">
        <v>-23495</v>
      </c>
      <c r="Q2006">
        <v>-23128</v>
      </c>
      <c r="R2006">
        <v>-21805</v>
      </c>
      <c r="S2006">
        <v>-23857</v>
      </c>
      <c r="T2006">
        <v>-24575</v>
      </c>
      <c r="U2006">
        <v>-23703</v>
      </c>
      <c r="V2006">
        <v>-25615</v>
      </c>
      <c r="W2006">
        <v>-19547</v>
      </c>
      <c r="X2006">
        <v>-21212</v>
      </c>
      <c r="Y2006">
        <v>-277393</v>
      </c>
      <c r="Z2006">
        <f t="shared" si="68"/>
        <v>0</v>
      </c>
      <c r="AA2006">
        <f t="shared" si="69"/>
        <v>-208044.75</v>
      </c>
    </row>
    <row r="2007" spans="1:27" x14ac:dyDescent="0.35">
      <c r="A2007" t="s">
        <v>427</v>
      </c>
      <c r="C2007">
        <v>511100</v>
      </c>
      <c r="D2007" t="s">
        <v>434</v>
      </c>
      <c r="E2007" t="s">
        <v>7</v>
      </c>
      <c r="F2007" t="s">
        <v>21</v>
      </c>
      <c r="G2007">
        <v>2022</v>
      </c>
      <c r="H2007" t="s">
        <v>22</v>
      </c>
      <c r="I2007" t="s">
        <v>387</v>
      </c>
      <c r="J2007" t="s">
        <v>388</v>
      </c>
      <c r="K2007" t="s">
        <v>378</v>
      </c>
      <c r="L2007" t="s">
        <v>25</v>
      </c>
      <c r="M2007">
        <v>-25233</v>
      </c>
      <c r="N2007">
        <v>-30772</v>
      </c>
      <c r="O2007">
        <v>-21703</v>
      </c>
      <c r="P2007">
        <v>-19366</v>
      </c>
      <c r="Q2007">
        <v>-16845</v>
      </c>
      <c r="R2007">
        <v>-17368</v>
      </c>
      <c r="S2007">
        <v>-16860</v>
      </c>
      <c r="T2007">
        <v>-16862</v>
      </c>
      <c r="U2007">
        <v>-16868</v>
      </c>
      <c r="V2007">
        <v>-18353</v>
      </c>
      <c r="W2007">
        <v>-16870</v>
      </c>
      <c r="X2007">
        <v>-21877</v>
      </c>
      <c r="Y2007">
        <v>-238979</v>
      </c>
      <c r="Z2007">
        <f t="shared" si="68"/>
        <v>-179234.25</v>
      </c>
      <c r="AA2007">
        <f t="shared" si="69"/>
        <v>0</v>
      </c>
    </row>
    <row r="2008" spans="1:27" x14ac:dyDescent="0.35">
      <c r="A2008" t="s">
        <v>427</v>
      </c>
      <c r="C2008">
        <v>505100</v>
      </c>
      <c r="D2008" t="s">
        <v>433</v>
      </c>
      <c r="E2008" t="s">
        <v>7</v>
      </c>
      <c r="F2008" t="s">
        <v>21</v>
      </c>
      <c r="G2008">
        <v>2026</v>
      </c>
      <c r="H2008" t="s">
        <v>365</v>
      </c>
      <c r="I2008" t="s">
        <v>387</v>
      </c>
      <c r="J2008" t="s">
        <v>388</v>
      </c>
      <c r="K2008" t="s">
        <v>378</v>
      </c>
      <c r="L2008" t="s">
        <v>25</v>
      </c>
      <c r="M2008">
        <v>-25061</v>
      </c>
      <c r="N2008">
        <v>-22389</v>
      </c>
      <c r="O2008">
        <v>-22459</v>
      </c>
      <c r="P2008">
        <v>-23423</v>
      </c>
      <c r="Q2008">
        <v>-23118</v>
      </c>
      <c r="R2008">
        <v>-21839</v>
      </c>
      <c r="S2008">
        <v>-23921</v>
      </c>
      <c r="T2008">
        <v>-24405</v>
      </c>
      <c r="U2008">
        <v>-23613</v>
      </c>
      <c r="V2008">
        <v>-25460</v>
      </c>
      <c r="W2008">
        <v>-19685</v>
      </c>
      <c r="X2008">
        <v>-21624</v>
      </c>
      <c r="Y2008">
        <v>-276998</v>
      </c>
      <c r="Z2008">
        <f t="shared" si="68"/>
        <v>-207748.5</v>
      </c>
      <c r="AA2008">
        <f t="shared" si="69"/>
        <v>0</v>
      </c>
    </row>
    <row r="2009" spans="1:27" x14ac:dyDescent="0.35">
      <c r="A2009" t="s">
        <v>427</v>
      </c>
      <c r="C2009">
        <v>926116</v>
      </c>
      <c r="D2009" t="s">
        <v>448</v>
      </c>
      <c r="E2009" t="s">
        <v>7</v>
      </c>
      <c r="F2009" t="s">
        <v>105</v>
      </c>
      <c r="G2009">
        <v>2025</v>
      </c>
      <c r="H2009" t="s">
        <v>365</v>
      </c>
      <c r="I2009" t="s">
        <v>377</v>
      </c>
      <c r="J2009" t="s">
        <v>377</v>
      </c>
      <c r="K2009" t="s">
        <v>378</v>
      </c>
      <c r="L2009" t="s">
        <v>25</v>
      </c>
      <c r="M2009">
        <v>-25003</v>
      </c>
      <c r="N2009">
        <v>-22500</v>
      </c>
      <c r="O2009">
        <v>-22331</v>
      </c>
      <c r="P2009">
        <v>-23237</v>
      </c>
      <c r="Q2009">
        <v>-22857</v>
      </c>
      <c r="R2009">
        <v>-21540</v>
      </c>
      <c r="S2009">
        <v>-23564</v>
      </c>
      <c r="T2009">
        <v>-24423</v>
      </c>
      <c r="U2009">
        <v>-23460</v>
      </c>
      <c r="V2009">
        <v>-25451</v>
      </c>
      <c r="W2009">
        <v>-19184</v>
      </c>
      <c r="X2009">
        <v>-20752</v>
      </c>
      <c r="Y2009">
        <v>-274303</v>
      </c>
      <c r="Z2009">
        <f t="shared" si="68"/>
        <v>0</v>
      </c>
      <c r="AA2009">
        <f t="shared" si="69"/>
        <v>-205727.25</v>
      </c>
    </row>
    <row r="2010" spans="1:27" x14ac:dyDescent="0.35">
      <c r="A2010" t="s">
        <v>427</v>
      </c>
      <c r="C2010">
        <v>501090</v>
      </c>
      <c r="D2010" t="s">
        <v>435</v>
      </c>
      <c r="E2010" t="s">
        <v>7</v>
      </c>
      <c r="F2010" t="s">
        <v>105</v>
      </c>
      <c r="G2010">
        <v>2029</v>
      </c>
      <c r="H2010" t="s">
        <v>22</v>
      </c>
      <c r="I2010" t="s">
        <v>385</v>
      </c>
      <c r="J2010" t="s">
        <v>386</v>
      </c>
      <c r="K2010" t="s">
        <v>378</v>
      </c>
      <c r="L2010" t="s">
        <v>25</v>
      </c>
      <c r="M2010">
        <v>-24951</v>
      </c>
      <c r="N2010">
        <v>-28222</v>
      </c>
      <c r="O2010">
        <v>-28222</v>
      </c>
      <c r="P2010">
        <v>-24951</v>
      </c>
      <c r="Q2010">
        <v>-24951</v>
      </c>
      <c r="R2010">
        <v>-24951</v>
      </c>
      <c r="S2010">
        <v>-24951</v>
      </c>
      <c r="T2010">
        <v>-24951</v>
      </c>
      <c r="U2010">
        <v>-24951</v>
      </c>
      <c r="V2010">
        <v>-24951</v>
      </c>
      <c r="W2010">
        <v>-24951</v>
      </c>
      <c r="X2010">
        <v>-24951</v>
      </c>
      <c r="Y2010">
        <v>-305951</v>
      </c>
      <c r="Z2010">
        <f t="shared" si="68"/>
        <v>0</v>
      </c>
      <c r="AA2010">
        <f t="shared" si="69"/>
        <v>-229463.25</v>
      </c>
    </row>
    <row r="2011" spans="1:27" x14ac:dyDescent="0.35">
      <c r="A2011" t="s">
        <v>427</v>
      </c>
      <c r="C2011">
        <v>506109</v>
      </c>
      <c r="D2011" t="s">
        <v>449</v>
      </c>
      <c r="E2011" t="s">
        <v>7</v>
      </c>
      <c r="F2011" t="s">
        <v>105</v>
      </c>
      <c r="G2011">
        <v>2027</v>
      </c>
      <c r="H2011" t="s">
        <v>22</v>
      </c>
      <c r="I2011" t="s">
        <v>377</v>
      </c>
      <c r="J2011" t="s">
        <v>377</v>
      </c>
      <c r="K2011" t="s">
        <v>378</v>
      </c>
      <c r="L2011" t="s">
        <v>25</v>
      </c>
      <c r="M2011">
        <v>-24831</v>
      </c>
      <c r="N2011">
        <v>-24831</v>
      </c>
      <c r="O2011">
        <v>-24831</v>
      </c>
      <c r="P2011">
        <v>-24831</v>
      </c>
      <c r="Q2011">
        <v>-24831</v>
      </c>
      <c r="R2011">
        <v>-24831</v>
      </c>
      <c r="S2011">
        <v>-24831</v>
      </c>
      <c r="T2011">
        <v>-24831</v>
      </c>
      <c r="U2011">
        <v>-24831</v>
      </c>
      <c r="V2011">
        <v>-24831</v>
      </c>
      <c r="W2011">
        <v>-24831</v>
      </c>
      <c r="X2011">
        <v>-24831</v>
      </c>
      <c r="Y2011">
        <v>-297975</v>
      </c>
      <c r="Z2011">
        <f t="shared" si="68"/>
        <v>0</v>
      </c>
      <c r="AA2011">
        <f t="shared" si="69"/>
        <v>-223481.25</v>
      </c>
    </row>
    <row r="2012" spans="1:27" x14ac:dyDescent="0.35">
      <c r="A2012" t="s">
        <v>427</v>
      </c>
      <c r="C2012">
        <v>511100</v>
      </c>
      <c r="D2012" t="s">
        <v>434</v>
      </c>
      <c r="E2012" t="s">
        <v>7</v>
      </c>
      <c r="F2012" t="s">
        <v>21</v>
      </c>
      <c r="G2012">
        <v>2027</v>
      </c>
      <c r="H2012" t="s">
        <v>22</v>
      </c>
      <c r="I2012" t="s">
        <v>387</v>
      </c>
      <c r="J2012" t="s">
        <v>388</v>
      </c>
      <c r="K2012" t="s">
        <v>378</v>
      </c>
      <c r="L2012" t="s">
        <v>25</v>
      </c>
      <c r="M2012">
        <v>-24803</v>
      </c>
      <c r="N2012">
        <v>-14108</v>
      </c>
      <c r="O2012">
        <v>-15927</v>
      </c>
      <c r="P2012">
        <v>-16793</v>
      </c>
      <c r="Q2012">
        <v>-14119</v>
      </c>
      <c r="R2012">
        <v>-14674</v>
      </c>
      <c r="S2012">
        <v>-14135</v>
      </c>
      <c r="T2012">
        <v>-24828</v>
      </c>
      <c r="U2012">
        <v>-24834</v>
      </c>
      <c r="V2012">
        <v>-15718</v>
      </c>
      <c r="W2012">
        <v>-14145</v>
      </c>
      <c r="X2012">
        <v>-25751</v>
      </c>
      <c r="Y2012">
        <v>-219835</v>
      </c>
      <c r="Z2012">
        <f t="shared" si="68"/>
        <v>-164876.25</v>
      </c>
      <c r="AA2012">
        <f t="shared" si="69"/>
        <v>0</v>
      </c>
    </row>
    <row r="2013" spans="1:27" x14ac:dyDescent="0.35">
      <c r="A2013" t="s">
        <v>427</v>
      </c>
      <c r="C2013">
        <v>506100</v>
      </c>
      <c r="D2013" t="s">
        <v>432</v>
      </c>
      <c r="E2013" t="s">
        <v>7</v>
      </c>
      <c r="F2013" t="s">
        <v>105</v>
      </c>
      <c r="G2013">
        <v>2021</v>
      </c>
      <c r="H2013" t="s">
        <v>22</v>
      </c>
      <c r="I2013" t="s">
        <v>385</v>
      </c>
      <c r="J2013" t="s">
        <v>386</v>
      </c>
      <c r="K2013" t="s">
        <v>378</v>
      </c>
      <c r="L2013" t="s">
        <v>25</v>
      </c>
      <c r="M2013">
        <v>-24793</v>
      </c>
      <c r="N2013">
        <v>-25023</v>
      </c>
      <c r="O2013">
        <v>-26304</v>
      </c>
      <c r="P2013">
        <v>-33678</v>
      </c>
      <c r="Q2013">
        <v>-26304</v>
      </c>
      <c r="R2013">
        <v>-26183</v>
      </c>
      <c r="S2013">
        <v>-25727</v>
      </c>
      <c r="T2013">
        <v>-25304</v>
      </c>
      <c r="U2013">
        <v>-26694</v>
      </c>
      <c r="V2013">
        <v>-26754</v>
      </c>
      <c r="W2013">
        <v>-27419</v>
      </c>
      <c r="X2013">
        <v>-29679</v>
      </c>
      <c r="Y2013">
        <v>-323862</v>
      </c>
      <c r="Z2013">
        <f t="shared" si="68"/>
        <v>0</v>
      </c>
      <c r="AA2013">
        <f t="shared" si="69"/>
        <v>-242896.5</v>
      </c>
    </row>
    <row r="2014" spans="1:27" x14ac:dyDescent="0.35">
      <c r="A2014" t="s">
        <v>427</v>
      </c>
      <c r="C2014">
        <v>513100</v>
      </c>
      <c r="D2014" t="s">
        <v>438</v>
      </c>
      <c r="E2014" t="s">
        <v>7</v>
      </c>
      <c r="F2014" t="s">
        <v>105</v>
      </c>
      <c r="G2014">
        <v>2021</v>
      </c>
      <c r="H2014" t="s">
        <v>22</v>
      </c>
      <c r="I2014" t="s">
        <v>377</v>
      </c>
      <c r="J2014" t="s">
        <v>377</v>
      </c>
      <c r="K2014" t="s">
        <v>378</v>
      </c>
      <c r="L2014" t="s">
        <v>25</v>
      </c>
      <c r="M2014">
        <v>-24788</v>
      </c>
      <c r="N2014">
        <v>-24788</v>
      </c>
      <c r="O2014">
        <v>-105788</v>
      </c>
      <c r="P2014">
        <v>-486721</v>
      </c>
      <c r="Q2014">
        <v>-24788</v>
      </c>
      <c r="R2014">
        <v>-41088</v>
      </c>
      <c r="S2014">
        <v>-47415</v>
      </c>
      <c r="T2014">
        <v>-24788</v>
      </c>
      <c r="U2014">
        <v>-24788</v>
      </c>
      <c r="V2014">
        <v>-111871</v>
      </c>
      <c r="W2014">
        <v>-26779</v>
      </c>
      <c r="X2014">
        <v>-24788</v>
      </c>
      <c r="Y2014">
        <v>-968388</v>
      </c>
      <c r="Z2014">
        <f t="shared" si="68"/>
        <v>0</v>
      </c>
      <c r="AA2014">
        <f t="shared" si="69"/>
        <v>-726291</v>
      </c>
    </row>
    <row r="2015" spans="1:27" x14ac:dyDescent="0.35">
      <c r="A2015" t="s">
        <v>427</v>
      </c>
      <c r="C2015">
        <v>501990</v>
      </c>
      <c r="D2015" t="s">
        <v>442</v>
      </c>
      <c r="E2015" t="s">
        <v>7</v>
      </c>
      <c r="F2015" t="s">
        <v>105</v>
      </c>
      <c r="G2015">
        <v>2024</v>
      </c>
      <c r="H2015" t="s">
        <v>365</v>
      </c>
      <c r="I2015" t="s">
        <v>377</v>
      </c>
      <c r="J2015" t="s">
        <v>377</v>
      </c>
      <c r="K2015" t="s">
        <v>378</v>
      </c>
      <c r="L2015" t="s">
        <v>25</v>
      </c>
      <c r="M2015">
        <v>-24709</v>
      </c>
      <c r="N2015">
        <v>-23444</v>
      </c>
      <c r="O2015">
        <v>-21985</v>
      </c>
      <c r="P2015">
        <v>-22803</v>
      </c>
      <c r="Q2015">
        <v>-23638</v>
      </c>
      <c r="R2015">
        <v>-19701</v>
      </c>
      <c r="S2015">
        <v>-22940</v>
      </c>
      <c r="T2015">
        <v>-23930</v>
      </c>
      <c r="U2015">
        <v>-21730</v>
      </c>
      <c r="V2015">
        <v>-24918</v>
      </c>
      <c r="W2015">
        <v>-19996</v>
      </c>
      <c r="X2015">
        <v>-18637</v>
      </c>
      <c r="Y2015">
        <v>-268431</v>
      </c>
      <c r="Z2015">
        <f t="shared" si="68"/>
        <v>0</v>
      </c>
      <c r="AA2015">
        <f t="shared" si="69"/>
        <v>-201323.25</v>
      </c>
    </row>
    <row r="2016" spans="1:27" x14ac:dyDescent="0.35">
      <c r="A2016" t="s">
        <v>427</v>
      </c>
      <c r="C2016">
        <v>500100</v>
      </c>
      <c r="D2016" t="s">
        <v>431</v>
      </c>
      <c r="E2016" t="s">
        <v>7</v>
      </c>
      <c r="F2016" t="s">
        <v>21</v>
      </c>
      <c r="G2016">
        <v>2023</v>
      </c>
      <c r="H2016" t="s">
        <v>365</v>
      </c>
      <c r="I2016" t="s">
        <v>387</v>
      </c>
      <c r="J2016" t="s">
        <v>388</v>
      </c>
      <c r="K2016" t="s">
        <v>378</v>
      </c>
      <c r="L2016" t="s">
        <v>25</v>
      </c>
      <c r="M2016">
        <v>-24593</v>
      </c>
      <c r="N2016">
        <v>-23301</v>
      </c>
      <c r="O2016">
        <v>-25452</v>
      </c>
      <c r="P2016">
        <v>-21420</v>
      </c>
      <c r="Q2016">
        <v>-24618</v>
      </c>
      <c r="R2016">
        <v>-23581</v>
      </c>
      <c r="S2016">
        <v>-21683</v>
      </c>
      <c r="T2016">
        <v>-26199</v>
      </c>
      <c r="U2016">
        <v>-22630</v>
      </c>
      <c r="V2016">
        <v>-24936</v>
      </c>
      <c r="W2016">
        <v>-22539</v>
      </c>
      <c r="X2016">
        <v>-18754</v>
      </c>
      <c r="Y2016">
        <v>-279705</v>
      </c>
      <c r="Z2016">
        <f t="shared" si="68"/>
        <v>-209778.75</v>
      </c>
      <c r="AA2016">
        <f t="shared" si="69"/>
        <v>0</v>
      </c>
    </row>
    <row r="2017" spans="1:27" x14ac:dyDescent="0.35">
      <c r="A2017" t="s">
        <v>427</v>
      </c>
      <c r="C2017">
        <v>506100</v>
      </c>
      <c r="D2017" t="s">
        <v>432</v>
      </c>
      <c r="E2017" t="s">
        <v>7</v>
      </c>
      <c r="F2017" t="s">
        <v>105</v>
      </c>
      <c r="G2017">
        <v>2029</v>
      </c>
      <c r="H2017" t="s">
        <v>365</v>
      </c>
      <c r="I2017" t="s">
        <v>385</v>
      </c>
      <c r="J2017" t="s">
        <v>386</v>
      </c>
      <c r="K2017" t="s">
        <v>378</v>
      </c>
      <c r="L2017" t="s">
        <v>25</v>
      </c>
      <c r="M2017">
        <v>-24517</v>
      </c>
      <c r="N2017">
        <v>-21968</v>
      </c>
      <c r="O2017">
        <v>-21917</v>
      </c>
      <c r="P2017">
        <v>-22810</v>
      </c>
      <c r="Q2017">
        <v>-22454</v>
      </c>
      <c r="R2017">
        <v>-21169</v>
      </c>
      <c r="S2017">
        <v>-23161</v>
      </c>
      <c r="T2017">
        <v>-23859</v>
      </c>
      <c r="U2017">
        <v>-23012</v>
      </c>
      <c r="V2017">
        <v>-24868</v>
      </c>
      <c r="W2017">
        <v>-18977</v>
      </c>
      <c r="X2017">
        <v>-20594</v>
      </c>
      <c r="Y2017">
        <v>-269306</v>
      </c>
      <c r="Z2017">
        <f t="shared" si="68"/>
        <v>0</v>
      </c>
      <c r="AA2017">
        <f t="shared" si="69"/>
        <v>-201979.5</v>
      </c>
    </row>
    <row r="2018" spans="1:27" x14ac:dyDescent="0.35">
      <c r="A2018" t="s">
        <v>427</v>
      </c>
      <c r="C2018">
        <v>511100</v>
      </c>
      <c r="D2018" t="s">
        <v>434</v>
      </c>
      <c r="E2018" t="s">
        <v>7</v>
      </c>
      <c r="F2018" t="s">
        <v>105</v>
      </c>
      <c r="G2018">
        <v>2023</v>
      </c>
      <c r="H2018" t="s">
        <v>22</v>
      </c>
      <c r="I2018" t="s">
        <v>385</v>
      </c>
      <c r="J2018" t="s">
        <v>386</v>
      </c>
      <c r="K2018" t="s">
        <v>378</v>
      </c>
      <c r="L2018" t="s">
        <v>25</v>
      </c>
      <c r="M2018">
        <v>-24511</v>
      </c>
      <c r="N2018">
        <v>-24500</v>
      </c>
      <c r="O2018">
        <v>-25106</v>
      </c>
      <c r="P2018">
        <v>-23916</v>
      </c>
      <c r="Q2018">
        <v>-20892</v>
      </c>
      <c r="R2018">
        <v>-21526</v>
      </c>
      <c r="S2018">
        <v>-24543</v>
      </c>
      <c r="T2018">
        <v>-20918</v>
      </c>
      <c r="U2018">
        <v>-20920</v>
      </c>
      <c r="V2018">
        <v>-33578</v>
      </c>
      <c r="W2018">
        <v>-19713</v>
      </c>
      <c r="X2018">
        <v>-31756</v>
      </c>
      <c r="Y2018">
        <v>-291878</v>
      </c>
      <c r="Z2018">
        <f t="shared" si="68"/>
        <v>0</v>
      </c>
      <c r="AA2018">
        <f t="shared" si="69"/>
        <v>-218908.5</v>
      </c>
    </row>
    <row r="2019" spans="1:27" x14ac:dyDescent="0.35">
      <c r="A2019" t="s">
        <v>427</v>
      </c>
      <c r="C2019">
        <v>505100</v>
      </c>
      <c r="D2019" t="s">
        <v>433</v>
      </c>
      <c r="E2019" t="s">
        <v>7</v>
      </c>
      <c r="F2019" t="s">
        <v>105</v>
      </c>
      <c r="G2019">
        <v>2022</v>
      </c>
      <c r="H2019" t="s">
        <v>365</v>
      </c>
      <c r="I2019" t="s">
        <v>385</v>
      </c>
      <c r="J2019" t="s">
        <v>386</v>
      </c>
      <c r="K2019" t="s">
        <v>378</v>
      </c>
      <c r="L2019" t="s">
        <v>25</v>
      </c>
      <c r="M2019">
        <v>-24342</v>
      </c>
      <c r="N2019">
        <v>-24192</v>
      </c>
      <c r="O2019">
        <v>-26623</v>
      </c>
      <c r="P2019">
        <v>-24012</v>
      </c>
      <c r="Q2019">
        <v>-24730</v>
      </c>
      <c r="R2019">
        <v>-24734</v>
      </c>
      <c r="S2019">
        <v>-23303</v>
      </c>
      <c r="T2019">
        <v>-27422</v>
      </c>
      <c r="U2019">
        <v>-25559</v>
      </c>
      <c r="V2019">
        <v>-24882</v>
      </c>
      <c r="W2019">
        <v>-24085</v>
      </c>
      <c r="X2019">
        <v>-22318</v>
      </c>
      <c r="Y2019">
        <v>-296202</v>
      </c>
      <c r="Z2019">
        <f t="shared" si="68"/>
        <v>0</v>
      </c>
      <c r="AA2019">
        <f t="shared" si="69"/>
        <v>-222151.5</v>
      </c>
    </row>
    <row r="2020" spans="1:27" x14ac:dyDescent="0.35">
      <c r="A2020" t="s">
        <v>427</v>
      </c>
      <c r="C2020">
        <v>505100</v>
      </c>
      <c r="D2020" t="s">
        <v>433</v>
      </c>
      <c r="E2020" t="s">
        <v>7</v>
      </c>
      <c r="F2020" t="s">
        <v>21</v>
      </c>
      <c r="G2020">
        <v>2025</v>
      </c>
      <c r="H2020" t="s">
        <v>365</v>
      </c>
      <c r="I2020" t="s">
        <v>387</v>
      </c>
      <c r="J2020" t="s">
        <v>388</v>
      </c>
      <c r="K2020" t="s">
        <v>378</v>
      </c>
      <c r="L2020" t="s">
        <v>25</v>
      </c>
      <c r="M2020">
        <v>-24331</v>
      </c>
      <c r="N2020">
        <v>-21737</v>
      </c>
      <c r="O2020">
        <v>-21805</v>
      </c>
      <c r="P2020">
        <v>-22741</v>
      </c>
      <c r="Q2020">
        <v>-22445</v>
      </c>
      <c r="R2020">
        <v>-21203</v>
      </c>
      <c r="S2020">
        <v>-23224</v>
      </c>
      <c r="T2020">
        <v>-23694</v>
      </c>
      <c r="U2020">
        <v>-22926</v>
      </c>
      <c r="V2020">
        <v>-24719</v>
      </c>
      <c r="W2020">
        <v>-19111</v>
      </c>
      <c r="X2020">
        <v>-20995</v>
      </c>
      <c r="Y2020">
        <v>-268930</v>
      </c>
      <c r="Z2020">
        <f t="shared" si="68"/>
        <v>-201697.5</v>
      </c>
      <c r="AA2020">
        <f t="shared" si="69"/>
        <v>0</v>
      </c>
    </row>
    <row r="2021" spans="1:27" x14ac:dyDescent="0.35">
      <c r="A2021" t="s">
        <v>427</v>
      </c>
      <c r="C2021">
        <v>501090</v>
      </c>
      <c r="D2021" t="s">
        <v>435</v>
      </c>
      <c r="E2021" t="s">
        <v>7</v>
      </c>
      <c r="F2021" t="s">
        <v>105</v>
      </c>
      <c r="G2021">
        <v>2028</v>
      </c>
      <c r="H2021" t="s">
        <v>22</v>
      </c>
      <c r="I2021" t="s">
        <v>385</v>
      </c>
      <c r="J2021" t="s">
        <v>386</v>
      </c>
      <c r="K2021" t="s">
        <v>378</v>
      </c>
      <c r="L2021" t="s">
        <v>25</v>
      </c>
      <c r="M2021">
        <v>-24255</v>
      </c>
      <c r="N2021">
        <v>-27462</v>
      </c>
      <c r="O2021">
        <v>-27462</v>
      </c>
      <c r="P2021">
        <v>-24255</v>
      </c>
      <c r="Q2021">
        <v>-24255</v>
      </c>
      <c r="R2021">
        <v>-24255</v>
      </c>
      <c r="S2021">
        <v>-24255</v>
      </c>
      <c r="T2021">
        <v>-24255</v>
      </c>
      <c r="U2021">
        <v>-24255</v>
      </c>
      <c r="V2021">
        <v>-24255</v>
      </c>
      <c r="W2021">
        <v>-24255</v>
      </c>
      <c r="X2021">
        <v>-24255</v>
      </c>
      <c r="Y2021">
        <v>-297473</v>
      </c>
      <c r="Z2021">
        <f t="shared" si="68"/>
        <v>0</v>
      </c>
      <c r="AA2021">
        <f t="shared" si="69"/>
        <v>-223104.75</v>
      </c>
    </row>
    <row r="2022" spans="1:27" x14ac:dyDescent="0.35">
      <c r="A2022" t="s">
        <v>427</v>
      </c>
      <c r="C2022">
        <v>506100</v>
      </c>
      <c r="D2022" t="s">
        <v>432</v>
      </c>
      <c r="E2022" t="s">
        <v>7</v>
      </c>
      <c r="F2022" t="s">
        <v>21</v>
      </c>
      <c r="G2022">
        <v>2024</v>
      </c>
      <c r="H2022" t="s">
        <v>22</v>
      </c>
      <c r="I2022" t="s">
        <v>387</v>
      </c>
      <c r="J2022" t="s">
        <v>388</v>
      </c>
      <c r="K2022" t="s">
        <v>378</v>
      </c>
      <c r="L2022" t="s">
        <v>25</v>
      </c>
      <c r="M2022">
        <v>-24255</v>
      </c>
      <c r="N2022">
        <v>-24446</v>
      </c>
      <c r="O2022">
        <v>-25514</v>
      </c>
      <c r="P2022">
        <v>-31662</v>
      </c>
      <c r="Q2022">
        <v>-25514</v>
      </c>
      <c r="R2022">
        <v>-25414</v>
      </c>
      <c r="S2022">
        <v>-24910</v>
      </c>
      <c r="T2022">
        <v>-24557</v>
      </c>
      <c r="U2022">
        <v>-25716</v>
      </c>
      <c r="V2022">
        <v>-25766</v>
      </c>
      <c r="W2022">
        <v>-26321</v>
      </c>
      <c r="X2022">
        <v>-28205</v>
      </c>
      <c r="Y2022">
        <v>-312280</v>
      </c>
      <c r="Z2022">
        <f t="shared" si="68"/>
        <v>-234210</v>
      </c>
      <c r="AA2022">
        <f t="shared" si="69"/>
        <v>0</v>
      </c>
    </row>
    <row r="2023" spans="1:27" x14ac:dyDescent="0.35">
      <c r="A2023" t="s">
        <v>427</v>
      </c>
      <c r="C2023">
        <v>500900</v>
      </c>
      <c r="D2023" t="s">
        <v>443</v>
      </c>
      <c r="E2023" t="s">
        <v>7</v>
      </c>
      <c r="F2023" t="s">
        <v>366</v>
      </c>
      <c r="G2023">
        <v>2021</v>
      </c>
      <c r="H2023" t="s">
        <v>22</v>
      </c>
      <c r="I2023" t="s">
        <v>373</v>
      </c>
      <c r="J2023" t="s">
        <v>374</v>
      </c>
      <c r="K2023" t="s">
        <v>375</v>
      </c>
      <c r="L2023" t="s">
        <v>25</v>
      </c>
      <c r="M2023">
        <v>-24223</v>
      </c>
      <c r="N2023">
        <v>-37475</v>
      </c>
      <c r="O2023">
        <v>-24141</v>
      </c>
      <c r="P2023">
        <v>-24359</v>
      </c>
      <c r="Q2023">
        <v>-24242</v>
      </c>
      <c r="R2023">
        <v>-25554</v>
      </c>
      <c r="S2023">
        <v>-24305</v>
      </c>
      <c r="T2023">
        <v>-24314</v>
      </c>
      <c r="U2023">
        <v>-24323</v>
      </c>
      <c r="V2023">
        <v>-24541</v>
      </c>
      <c r="W2023">
        <v>-25218</v>
      </c>
      <c r="X2023">
        <v>-24421</v>
      </c>
      <c r="Y2023">
        <v>-307117</v>
      </c>
      <c r="Z2023">
        <f t="shared" si="68"/>
        <v>-92866.747593152992</v>
      </c>
      <c r="AA2023">
        <f t="shared" si="69"/>
        <v>-137471.00240684699</v>
      </c>
    </row>
    <row r="2024" spans="1:27" x14ac:dyDescent="0.35">
      <c r="A2024" t="s">
        <v>427</v>
      </c>
      <c r="C2024">
        <v>511100</v>
      </c>
      <c r="D2024" t="s">
        <v>434</v>
      </c>
      <c r="E2024" t="s">
        <v>7</v>
      </c>
      <c r="F2024" t="s">
        <v>21</v>
      </c>
      <c r="G2024">
        <v>2026</v>
      </c>
      <c r="H2024" t="s">
        <v>22</v>
      </c>
      <c r="I2024" t="s">
        <v>387</v>
      </c>
      <c r="J2024" t="s">
        <v>388</v>
      </c>
      <c r="K2024" t="s">
        <v>378</v>
      </c>
      <c r="L2024" t="s">
        <v>25</v>
      </c>
      <c r="M2024">
        <v>-24110</v>
      </c>
      <c r="N2024">
        <v>-13726</v>
      </c>
      <c r="O2024">
        <v>-15492</v>
      </c>
      <c r="P2024">
        <v>-16333</v>
      </c>
      <c r="Q2024">
        <v>-13737</v>
      </c>
      <c r="R2024">
        <v>-14275</v>
      </c>
      <c r="S2024">
        <v>-13752</v>
      </c>
      <c r="T2024">
        <v>-24133</v>
      </c>
      <c r="U2024">
        <v>-24140</v>
      </c>
      <c r="V2024">
        <v>-15289</v>
      </c>
      <c r="W2024">
        <v>-13762</v>
      </c>
      <c r="X2024">
        <v>-25029</v>
      </c>
      <c r="Y2024">
        <v>-213779</v>
      </c>
      <c r="Z2024">
        <f t="shared" si="68"/>
        <v>-160334.25</v>
      </c>
      <c r="AA2024">
        <f t="shared" si="69"/>
        <v>0</v>
      </c>
    </row>
    <row r="2025" spans="1:27" x14ac:dyDescent="0.35">
      <c r="A2025" t="s">
        <v>427</v>
      </c>
      <c r="C2025">
        <v>506109</v>
      </c>
      <c r="D2025" t="s">
        <v>449</v>
      </c>
      <c r="E2025" t="s">
        <v>7</v>
      </c>
      <c r="F2025" t="s">
        <v>105</v>
      </c>
      <c r="G2025">
        <v>2026</v>
      </c>
      <c r="H2025" t="s">
        <v>22</v>
      </c>
      <c r="I2025" t="s">
        <v>377</v>
      </c>
      <c r="J2025" t="s">
        <v>377</v>
      </c>
      <c r="K2025" t="s">
        <v>378</v>
      </c>
      <c r="L2025" t="s">
        <v>25</v>
      </c>
      <c r="M2025">
        <v>-24108</v>
      </c>
      <c r="N2025">
        <v>-24108</v>
      </c>
      <c r="O2025">
        <v>-24108</v>
      </c>
      <c r="P2025">
        <v>-24108</v>
      </c>
      <c r="Q2025">
        <v>-24108</v>
      </c>
      <c r="R2025">
        <v>-24108</v>
      </c>
      <c r="S2025">
        <v>-24108</v>
      </c>
      <c r="T2025">
        <v>-24108</v>
      </c>
      <c r="U2025">
        <v>-24108</v>
      </c>
      <c r="V2025">
        <v>-24108</v>
      </c>
      <c r="W2025">
        <v>-24108</v>
      </c>
      <c r="X2025">
        <v>-24108</v>
      </c>
      <c r="Y2025">
        <v>-289296</v>
      </c>
      <c r="Z2025">
        <f t="shared" si="68"/>
        <v>0</v>
      </c>
      <c r="AA2025">
        <f t="shared" si="69"/>
        <v>-216972</v>
      </c>
    </row>
    <row r="2026" spans="1:27" x14ac:dyDescent="0.35">
      <c r="A2026" t="s">
        <v>427</v>
      </c>
      <c r="C2026">
        <v>500900</v>
      </c>
      <c r="D2026" t="s">
        <v>443</v>
      </c>
      <c r="E2026" t="s">
        <v>7</v>
      </c>
      <c r="F2026" t="s">
        <v>366</v>
      </c>
      <c r="G2026">
        <v>2022</v>
      </c>
      <c r="H2026" t="s">
        <v>22</v>
      </c>
      <c r="I2026" t="s">
        <v>373</v>
      </c>
      <c r="J2026" t="s">
        <v>374</v>
      </c>
      <c r="K2026" t="s">
        <v>375</v>
      </c>
      <c r="L2026" t="s">
        <v>25</v>
      </c>
      <c r="M2026">
        <v>-24103</v>
      </c>
      <c r="N2026">
        <v>-32091</v>
      </c>
      <c r="O2026">
        <v>-18357</v>
      </c>
      <c r="P2026">
        <v>-18575</v>
      </c>
      <c r="Q2026">
        <v>-18299</v>
      </c>
      <c r="R2026">
        <v>-19589</v>
      </c>
      <c r="S2026">
        <v>-18340</v>
      </c>
      <c r="T2026">
        <v>-18167</v>
      </c>
      <c r="U2026">
        <v>-18176</v>
      </c>
      <c r="V2026">
        <v>-18394</v>
      </c>
      <c r="W2026">
        <v>-19229</v>
      </c>
      <c r="X2026">
        <v>-18456</v>
      </c>
      <c r="Y2026">
        <v>-241777</v>
      </c>
      <c r="Z2026">
        <f t="shared" si="68"/>
        <v>-73109.087523092996</v>
      </c>
      <c r="AA2026">
        <f t="shared" si="69"/>
        <v>-108223.662476907</v>
      </c>
    </row>
    <row r="2027" spans="1:27" x14ac:dyDescent="0.35">
      <c r="A2027" t="s">
        <v>427</v>
      </c>
      <c r="C2027">
        <v>926101</v>
      </c>
      <c r="D2027" t="s">
        <v>450</v>
      </c>
      <c r="E2027" t="s">
        <v>7</v>
      </c>
      <c r="F2027" t="s">
        <v>105</v>
      </c>
      <c r="G2027">
        <v>2030</v>
      </c>
      <c r="H2027" t="s">
        <v>365</v>
      </c>
      <c r="I2027" t="s">
        <v>377</v>
      </c>
      <c r="J2027" t="s">
        <v>377</v>
      </c>
      <c r="K2027" t="s">
        <v>378</v>
      </c>
      <c r="L2027" t="s">
        <v>25</v>
      </c>
      <c r="M2027">
        <v>-24095</v>
      </c>
      <c r="N2027">
        <v>-21681</v>
      </c>
      <c r="O2027">
        <v>-21517</v>
      </c>
      <c r="P2027">
        <v>-22388</v>
      </c>
      <c r="Q2027">
        <v>-22019</v>
      </c>
      <c r="R2027">
        <v>-20749</v>
      </c>
      <c r="S2027">
        <v>-22697</v>
      </c>
      <c r="T2027">
        <v>-23530</v>
      </c>
      <c r="U2027">
        <v>-22602</v>
      </c>
      <c r="V2027">
        <v>-24519</v>
      </c>
      <c r="W2027">
        <v>-18479</v>
      </c>
      <c r="X2027">
        <v>-19979</v>
      </c>
      <c r="Y2027">
        <v>-264255</v>
      </c>
      <c r="Z2027">
        <f t="shared" si="68"/>
        <v>0</v>
      </c>
      <c r="AA2027">
        <f t="shared" si="69"/>
        <v>-198191.25</v>
      </c>
    </row>
    <row r="2028" spans="1:27" x14ac:dyDescent="0.35">
      <c r="A2028" t="s">
        <v>427</v>
      </c>
      <c r="C2028">
        <v>506100</v>
      </c>
      <c r="D2028" t="s">
        <v>432</v>
      </c>
      <c r="E2028" t="s">
        <v>7</v>
      </c>
      <c r="F2028" t="s">
        <v>105</v>
      </c>
      <c r="G2028">
        <v>2028</v>
      </c>
      <c r="H2028" t="s">
        <v>365</v>
      </c>
      <c r="I2028" t="s">
        <v>385</v>
      </c>
      <c r="J2028" t="s">
        <v>386</v>
      </c>
      <c r="K2028" t="s">
        <v>378</v>
      </c>
      <c r="L2028" t="s">
        <v>25</v>
      </c>
      <c r="M2028">
        <v>-23802</v>
      </c>
      <c r="N2028">
        <v>-21328</v>
      </c>
      <c r="O2028">
        <v>-21278</v>
      </c>
      <c r="P2028">
        <v>-22145</v>
      </c>
      <c r="Q2028">
        <v>-21799</v>
      </c>
      <c r="R2028">
        <v>-20552</v>
      </c>
      <c r="S2028">
        <v>-22486</v>
      </c>
      <c r="T2028">
        <v>-23163</v>
      </c>
      <c r="U2028">
        <v>-22341</v>
      </c>
      <c r="V2028">
        <v>-24144</v>
      </c>
      <c r="W2028">
        <v>-18424</v>
      </c>
      <c r="X2028">
        <v>-19994</v>
      </c>
      <c r="Y2028">
        <v>-261457</v>
      </c>
      <c r="Z2028">
        <f t="shared" si="68"/>
        <v>0</v>
      </c>
      <c r="AA2028">
        <f t="shared" si="69"/>
        <v>-196092.75</v>
      </c>
    </row>
    <row r="2029" spans="1:27" x14ac:dyDescent="0.35">
      <c r="A2029" t="s">
        <v>427</v>
      </c>
      <c r="C2029">
        <v>505100</v>
      </c>
      <c r="D2029" t="s">
        <v>433</v>
      </c>
      <c r="E2029" t="s">
        <v>7</v>
      </c>
      <c r="F2029" t="s">
        <v>105</v>
      </c>
      <c r="G2029">
        <v>2021</v>
      </c>
      <c r="H2029" t="s">
        <v>365</v>
      </c>
      <c r="I2029" t="s">
        <v>385</v>
      </c>
      <c r="J2029" t="s">
        <v>386</v>
      </c>
      <c r="K2029" t="s">
        <v>378</v>
      </c>
      <c r="L2029" t="s">
        <v>25</v>
      </c>
      <c r="M2029">
        <v>-23762</v>
      </c>
      <c r="N2029">
        <v>-23616</v>
      </c>
      <c r="O2029">
        <v>-25997</v>
      </c>
      <c r="P2029">
        <v>-24459</v>
      </c>
      <c r="Q2029">
        <v>-23223</v>
      </c>
      <c r="R2029">
        <v>-24218</v>
      </c>
      <c r="S2029">
        <v>-23828</v>
      </c>
      <c r="T2029">
        <v>-25504</v>
      </c>
      <c r="U2029">
        <v>-24663</v>
      </c>
      <c r="V2029">
        <v>-24349</v>
      </c>
      <c r="W2029">
        <v>-23246</v>
      </c>
      <c r="X2029">
        <v>-22943</v>
      </c>
      <c r="Y2029">
        <v>-289806</v>
      </c>
      <c r="Z2029">
        <f t="shared" si="68"/>
        <v>0</v>
      </c>
      <c r="AA2029">
        <f t="shared" si="69"/>
        <v>-217354.5</v>
      </c>
    </row>
    <row r="2030" spans="1:27" x14ac:dyDescent="0.35">
      <c r="A2030" t="s">
        <v>427</v>
      </c>
      <c r="C2030">
        <v>505100</v>
      </c>
      <c r="D2030" t="s">
        <v>433</v>
      </c>
      <c r="E2030" t="s">
        <v>7</v>
      </c>
      <c r="F2030" t="s">
        <v>21</v>
      </c>
      <c r="G2030">
        <v>2024</v>
      </c>
      <c r="H2030" t="s">
        <v>365</v>
      </c>
      <c r="I2030" t="s">
        <v>387</v>
      </c>
      <c r="J2030" t="s">
        <v>388</v>
      </c>
      <c r="K2030" t="s">
        <v>378</v>
      </c>
      <c r="L2030" t="s">
        <v>25</v>
      </c>
      <c r="M2030">
        <v>-23727</v>
      </c>
      <c r="N2030">
        <v>-22391</v>
      </c>
      <c r="O2030">
        <v>-21273</v>
      </c>
      <c r="P2030">
        <v>-22198</v>
      </c>
      <c r="Q2030">
        <v>-23113</v>
      </c>
      <c r="R2030">
        <v>-19525</v>
      </c>
      <c r="S2030">
        <v>-22699</v>
      </c>
      <c r="T2030">
        <v>-23129</v>
      </c>
      <c r="U2030">
        <v>-21186</v>
      </c>
      <c r="V2030">
        <v>-24134</v>
      </c>
      <c r="W2030">
        <v>-19867</v>
      </c>
      <c r="X2030">
        <v>-19374</v>
      </c>
      <c r="Y2030">
        <v>-262615</v>
      </c>
      <c r="Z2030">
        <f t="shared" si="68"/>
        <v>-196961.25</v>
      </c>
      <c r="AA2030">
        <f t="shared" si="69"/>
        <v>0</v>
      </c>
    </row>
    <row r="2031" spans="1:27" x14ac:dyDescent="0.35">
      <c r="A2031" t="s">
        <v>427</v>
      </c>
      <c r="C2031">
        <v>501090</v>
      </c>
      <c r="D2031" t="s">
        <v>435</v>
      </c>
      <c r="E2031" t="s">
        <v>7</v>
      </c>
      <c r="F2031" t="s">
        <v>105</v>
      </c>
      <c r="G2031">
        <v>2027</v>
      </c>
      <c r="H2031" t="s">
        <v>22</v>
      </c>
      <c r="I2031" t="s">
        <v>385</v>
      </c>
      <c r="J2031" t="s">
        <v>386</v>
      </c>
      <c r="K2031" t="s">
        <v>378</v>
      </c>
      <c r="L2031" t="s">
        <v>25</v>
      </c>
      <c r="M2031">
        <v>-23580</v>
      </c>
      <c r="N2031">
        <v>-26723</v>
      </c>
      <c r="O2031">
        <v>-26723</v>
      </c>
      <c r="P2031">
        <v>-23580</v>
      </c>
      <c r="Q2031">
        <v>-23580</v>
      </c>
      <c r="R2031">
        <v>-23580</v>
      </c>
      <c r="S2031">
        <v>-23580</v>
      </c>
      <c r="T2031">
        <v>-23580</v>
      </c>
      <c r="U2031">
        <v>-23580</v>
      </c>
      <c r="V2031">
        <v>-23580</v>
      </c>
      <c r="W2031">
        <v>-23580</v>
      </c>
      <c r="X2031">
        <v>-23580</v>
      </c>
      <c r="Y2031">
        <v>-289242</v>
      </c>
      <c r="Z2031">
        <f t="shared" si="68"/>
        <v>0</v>
      </c>
      <c r="AA2031">
        <f t="shared" si="69"/>
        <v>-216931.5</v>
      </c>
    </row>
    <row r="2032" spans="1:27" x14ac:dyDescent="0.35">
      <c r="A2032" t="s">
        <v>427</v>
      </c>
      <c r="C2032">
        <v>511100</v>
      </c>
      <c r="D2032" t="s">
        <v>434</v>
      </c>
      <c r="E2032" t="s">
        <v>7</v>
      </c>
      <c r="F2032" t="s">
        <v>21</v>
      </c>
      <c r="G2032">
        <v>2025</v>
      </c>
      <c r="H2032" t="s">
        <v>22</v>
      </c>
      <c r="I2032" t="s">
        <v>387</v>
      </c>
      <c r="J2032" t="s">
        <v>388</v>
      </c>
      <c r="K2032" t="s">
        <v>378</v>
      </c>
      <c r="L2032" t="s">
        <v>25</v>
      </c>
      <c r="M2032">
        <v>-23436</v>
      </c>
      <c r="N2032">
        <v>-13355</v>
      </c>
      <c r="O2032">
        <v>-15069</v>
      </c>
      <c r="P2032">
        <v>-15886</v>
      </c>
      <c r="Q2032">
        <v>-13365</v>
      </c>
      <c r="R2032">
        <v>-13888</v>
      </c>
      <c r="S2032">
        <v>-13380</v>
      </c>
      <c r="T2032">
        <v>-23459</v>
      </c>
      <c r="U2032">
        <v>-23465</v>
      </c>
      <c r="V2032">
        <v>-14872</v>
      </c>
      <c r="W2032">
        <v>-13390</v>
      </c>
      <c r="X2032">
        <v>-24329</v>
      </c>
      <c r="Y2032">
        <v>-207893</v>
      </c>
      <c r="Z2032">
        <f t="shared" si="68"/>
        <v>-155919.75</v>
      </c>
      <c r="AA2032">
        <f t="shared" si="69"/>
        <v>0</v>
      </c>
    </row>
    <row r="2033" spans="1:27" x14ac:dyDescent="0.35">
      <c r="A2033" t="s">
        <v>427</v>
      </c>
      <c r="C2033">
        <v>506109</v>
      </c>
      <c r="D2033" t="s">
        <v>449</v>
      </c>
      <c r="E2033" t="s">
        <v>7</v>
      </c>
      <c r="F2033" t="s">
        <v>105</v>
      </c>
      <c r="G2033">
        <v>2025</v>
      </c>
      <c r="H2033" t="s">
        <v>22</v>
      </c>
      <c r="I2033" t="s">
        <v>377</v>
      </c>
      <c r="J2033" t="s">
        <v>377</v>
      </c>
      <c r="K2033" t="s">
        <v>378</v>
      </c>
      <c r="L2033" t="s">
        <v>25</v>
      </c>
      <c r="M2033">
        <v>-23406</v>
      </c>
      <c r="N2033">
        <v>-23406</v>
      </c>
      <c r="O2033">
        <v>-23406</v>
      </c>
      <c r="P2033">
        <v>-23406</v>
      </c>
      <c r="Q2033">
        <v>-23406</v>
      </c>
      <c r="R2033">
        <v>-23406</v>
      </c>
      <c r="S2033">
        <v>-23406</v>
      </c>
      <c r="T2033">
        <v>-23406</v>
      </c>
      <c r="U2033">
        <v>-23406</v>
      </c>
      <c r="V2033">
        <v>-23406</v>
      </c>
      <c r="W2033">
        <v>-23406</v>
      </c>
      <c r="X2033">
        <v>-23406</v>
      </c>
      <c r="Y2033">
        <v>-280870</v>
      </c>
      <c r="Z2033">
        <f t="shared" si="68"/>
        <v>0</v>
      </c>
      <c r="AA2033">
        <f t="shared" si="69"/>
        <v>-210652.5</v>
      </c>
    </row>
    <row r="2034" spans="1:27" x14ac:dyDescent="0.35">
      <c r="A2034" t="s">
        <v>427</v>
      </c>
      <c r="C2034">
        <v>926101</v>
      </c>
      <c r="D2034" t="s">
        <v>450</v>
      </c>
      <c r="E2034" t="s">
        <v>7</v>
      </c>
      <c r="F2034" t="s">
        <v>105</v>
      </c>
      <c r="G2034">
        <v>2029</v>
      </c>
      <c r="H2034" t="s">
        <v>365</v>
      </c>
      <c r="I2034" t="s">
        <v>377</v>
      </c>
      <c r="J2034" t="s">
        <v>377</v>
      </c>
      <c r="K2034" t="s">
        <v>378</v>
      </c>
      <c r="L2034" t="s">
        <v>25</v>
      </c>
      <c r="M2034">
        <v>-23392</v>
      </c>
      <c r="N2034">
        <v>-21049</v>
      </c>
      <c r="O2034">
        <v>-20890</v>
      </c>
      <c r="P2034">
        <v>-21735</v>
      </c>
      <c r="Q2034">
        <v>-21377</v>
      </c>
      <c r="R2034">
        <v>-20144</v>
      </c>
      <c r="S2034">
        <v>-22035</v>
      </c>
      <c r="T2034">
        <v>-22844</v>
      </c>
      <c r="U2034">
        <v>-21943</v>
      </c>
      <c r="V2034">
        <v>-23804</v>
      </c>
      <c r="W2034">
        <v>-17940</v>
      </c>
      <c r="X2034">
        <v>-19396</v>
      </c>
      <c r="Y2034">
        <v>-256550</v>
      </c>
      <c r="Z2034">
        <f t="shared" si="68"/>
        <v>0</v>
      </c>
      <c r="AA2034">
        <f t="shared" si="69"/>
        <v>-192412.5</v>
      </c>
    </row>
    <row r="2035" spans="1:27" x14ac:dyDescent="0.35">
      <c r="A2035" t="s">
        <v>427</v>
      </c>
      <c r="C2035">
        <v>926102</v>
      </c>
      <c r="D2035" t="s">
        <v>447</v>
      </c>
      <c r="E2035" t="s">
        <v>7</v>
      </c>
      <c r="F2035" t="s">
        <v>105</v>
      </c>
      <c r="G2035">
        <v>2023</v>
      </c>
      <c r="H2035" t="s">
        <v>365</v>
      </c>
      <c r="I2035" t="s">
        <v>377</v>
      </c>
      <c r="J2035" t="s">
        <v>377</v>
      </c>
      <c r="K2035" t="s">
        <v>378</v>
      </c>
      <c r="L2035" t="s">
        <v>25</v>
      </c>
      <c r="M2035">
        <v>-23377</v>
      </c>
      <c r="N2035">
        <v>-22198</v>
      </c>
      <c r="O2035">
        <v>-24216</v>
      </c>
      <c r="P2035">
        <v>-20441</v>
      </c>
      <c r="Q2035">
        <v>-23512</v>
      </c>
      <c r="R2035">
        <v>-22553</v>
      </c>
      <c r="S2035">
        <v>-21104</v>
      </c>
      <c r="T2035">
        <v>-25386</v>
      </c>
      <c r="U2035">
        <v>-21901</v>
      </c>
      <c r="V2035">
        <v>-24199</v>
      </c>
      <c r="W2035">
        <v>-21802</v>
      </c>
      <c r="X2035">
        <v>-18388</v>
      </c>
      <c r="Y2035">
        <v>-269077</v>
      </c>
      <c r="Z2035">
        <f t="shared" si="68"/>
        <v>0</v>
      </c>
      <c r="AA2035">
        <f t="shared" si="69"/>
        <v>-201807.75</v>
      </c>
    </row>
    <row r="2036" spans="1:27" x14ac:dyDescent="0.35">
      <c r="A2036" t="s">
        <v>427</v>
      </c>
      <c r="C2036">
        <v>500100</v>
      </c>
      <c r="D2036" t="s">
        <v>431</v>
      </c>
      <c r="E2036" t="s">
        <v>7</v>
      </c>
      <c r="F2036" t="s">
        <v>21</v>
      </c>
      <c r="G2036">
        <v>2021</v>
      </c>
      <c r="H2036" t="s">
        <v>365</v>
      </c>
      <c r="I2036" t="s">
        <v>387</v>
      </c>
      <c r="J2036" t="s">
        <v>388</v>
      </c>
      <c r="K2036" t="s">
        <v>378</v>
      </c>
      <c r="L2036" t="s">
        <v>25</v>
      </c>
      <c r="M2036">
        <v>-23351</v>
      </c>
      <c r="N2036">
        <v>-23371</v>
      </c>
      <c r="O2036">
        <v>-25534</v>
      </c>
      <c r="P2036">
        <v>-23808</v>
      </c>
      <c r="Q2036">
        <v>-22412</v>
      </c>
      <c r="R2036">
        <v>-23353</v>
      </c>
      <c r="S2036">
        <v>-22777</v>
      </c>
      <c r="T2036">
        <v>-24976</v>
      </c>
      <c r="U2036">
        <v>-24033</v>
      </c>
      <c r="V2036">
        <v>-23716</v>
      </c>
      <c r="W2036">
        <v>-22305</v>
      </c>
      <c r="X2036">
        <v>-21189</v>
      </c>
      <c r="Y2036">
        <v>-280826</v>
      </c>
      <c r="Z2036">
        <f t="shared" si="68"/>
        <v>-210619.5</v>
      </c>
      <c r="AA2036">
        <f t="shared" si="69"/>
        <v>0</v>
      </c>
    </row>
    <row r="2037" spans="1:27" x14ac:dyDescent="0.35">
      <c r="A2037" t="s">
        <v>427</v>
      </c>
      <c r="C2037">
        <v>500100</v>
      </c>
      <c r="D2037" t="s">
        <v>431</v>
      </c>
      <c r="E2037" t="s">
        <v>7</v>
      </c>
      <c r="F2037" t="s">
        <v>21</v>
      </c>
      <c r="G2037">
        <v>2022</v>
      </c>
      <c r="H2037" t="s">
        <v>365</v>
      </c>
      <c r="I2037" t="s">
        <v>387</v>
      </c>
      <c r="J2037" t="s">
        <v>388</v>
      </c>
      <c r="K2037" t="s">
        <v>378</v>
      </c>
      <c r="L2037" t="s">
        <v>25</v>
      </c>
      <c r="M2037">
        <v>-23344</v>
      </c>
      <c r="N2037">
        <v>-23368</v>
      </c>
      <c r="O2037">
        <v>-25527</v>
      </c>
      <c r="P2037">
        <v>-22811</v>
      </c>
      <c r="Q2037">
        <v>-23389</v>
      </c>
      <c r="R2037">
        <v>-23342</v>
      </c>
      <c r="S2037">
        <v>-21777</v>
      </c>
      <c r="T2037">
        <v>-26288</v>
      </c>
      <c r="U2037">
        <v>-24354</v>
      </c>
      <c r="V2037">
        <v>-23710</v>
      </c>
      <c r="W2037">
        <v>-22620</v>
      </c>
      <c r="X2037">
        <v>-20180</v>
      </c>
      <c r="Y2037">
        <v>-280710</v>
      </c>
      <c r="Z2037">
        <f t="shared" si="68"/>
        <v>-210532.5</v>
      </c>
      <c r="AA2037">
        <f t="shared" si="69"/>
        <v>0</v>
      </c>
    </row>
    <row r="2038" spans="1:27" x14ac:dyDescent="0.35">
      <c r="A2038" t="s">
        <v>427</v>
      </c>
      <c r="C2038">
        <v>506100</v>
      </c>
      <c r="D2038" t="s">
        <v>432</v>
      </c>
      <c r="E2038" t="s">
        <v>7</v>
      </c>
      <c r="F2038" t="s">
        <v>105</v>
      </c>
      <c r="G2038">
        <v>2027</v>
      </c>
      <c r="H2038" t="s">
        <v>365</v>
      </c>
      <c r="I2038" t="s">
        <v>385</v>
      </c>
      <c r="J2038" t="s">
        <v>386</v>
      </c>
      <c r="K2038" t="s">
        <v>378</v>
      </c>
      <c r="L2038" t="s">
        <v>25</v>
      </c>
      <c r="M2038">
        <v>-23110</v>
      </c>
      <c r="N2038">
        <v>-20707</v>
      </c>
      <c r="O2038">
        <v>-20659</v>
      </c>
      <c r="P2038">
        <v>-21501</v>
      </c>
      <c r="Q2038">
        <v>-21165</v>
      </c>
      <c r="R2038">
        <v>-19954</v>
      </c>
      <c r="S2038">
        <v>-21832</v>
      </c>
      <c r="T2038">
        <v>-22489</v>
      </c>
      <c r="U2038">
        <v>-21691</v>
      </c>
      <c r="V2038">
        <v>-23441</v>
      </c>
      <c r="W2038">
        <v>-17888</v>
      </c>
      <c r="X2038">
        <v>-19412</v>
      </c>
      <c r="Y2038">
        <v>-253848</v>
      </c>
      <c r="Z2038">
        <f t="shared" si="68"/>
        <v>0</v>
      </c>
      <c r="AA2038">
        <f t="shared" si="69"/>
        <v>-190386</v>
      </c>
    </row>
    <row r="2039" spans="1:27" x14ac:dyDescent="0.35">
      <c r="A2039" t="s">
        <v>427</v>
      </c>
      <c r="C2039">
        <v>511100</v>
      </c>
      <c r="D2039" t="s">
        <v>434</v>
      </c>
      <c r="E2039" t="s">
        <v>7</v>
      </c>
      <c r="F2039" t="s">
        <v>21</v>
      </c>
      <c r="G2039">
        <v>2024</v>
      </c>
      <c r="H2039" t="s">
        <v>22</v>
      </c>
      <c r="I2039" t="s">
        <v>387</v>
      </c>
      <c r="J2039" t="s">
        <v>388</v>
      </c>
      <c r="K2039" t="s">
        <v>378</v>
      </c>
      <c r="L2039" t="s">
        <v>25</v>
      </c>
      <c r="M2039">
        <v>-22955</v>
      </c>
      <c r="N2039">
        <v>-12874</v>
      </c>
      <c r="O2039">
        <v>-14588</v>
      </c>
      <c r="P2039">
        <v>-15405</v>
      </c>
      <c r="Q2039">
        <v>-12884</v>
      </c>
      <c r="R2039">
        <v>-13407</v>
      </c>
      <c r="S2039">
        <v>-12899</v>
      </c>
      <c r="T2039">
        <v>-12900</v>
      </c>
      <c r="U2039">
        <v>-22984</v>
      </c>
      <c r="V2039">
        <v>-14391</v>
      </c>
      <c r="W2039">
        <v>-12909</v>
      </c>
      <c r="X2039">
        <v>-23848</v>
      </c>
      <c r="Y2039">
        <v>-192042</v>
      </c>
      <c r="Z2039">
        <f t="shared" si="68"/>
        <v>-144031.5</v>
      </c>
      <c r="AA2039">
        <f t="shared" si="69"/>
        <v>0</v>
      </c>
    </row>
    <row r="2040" spans="1:27" x14ac:dyDescent="0.35">
      <c r="A2040" t="s">
        <v>427</v>
      </c>
      <c r="C2040">
        <v>501090</v>
      </c>
      <c r="D2040" t="s">
        <v>435</v>
      </c>
      <c r="E2040" t="s">
        <v>7</v>
      </c>
      <c r="F2040" t="s">
        <v>105</v>
      </c>
      <c r="G2040">
        <v>2026</v>
      </c>
      <c r="H2040" t="s">
        <v>22</v>
      </c>
      <c r="I2040" t="s">
        <v>385</v>
      </c>
      <c r="J2040" t="s">
        <v>386</v>
      </c>
      <c r="K2040" t="s">
        <v>378</v>
      </c>
      <c r="L2040" t="s">
        <v>25</v>
      </c>
      <c r="M2040">
        <v>-22923</v>
      </c>
      <c r="N2040">
        <v>-26005</v>
      </c>
      <c r="O2040">
        <v>-26005</v>
      </c>
      <c r="P2040">
        <v>-22923</v>
      </c>
      <c r="Q2040">
        <v>-22923</v>
      </c>
      <c r="R2040">
        <v>-22923</v>
      </c>
      <c r="S2040">
        <v>-22923</v>
      </c>
      <c r="T2040">
        <v>-22923</v>
      </c>
      <c r="U2040">
        <v>-22923</v>
      </c>
      <c r="V2040">
        <v>-22923</v>
      </c>
      <c r="W2040">
        <v>-22923</v>
      </c>
      <c r="X2040">
        <v>-22923</v>
      </c>
      <c r="Y2040">
        <v>-281237</v>
      </c>
      <c r="Z2040">
        <f t="shared" si="68"/>
        <v>0</v>
      </c>
      <c r="AA2040">
        <f t="shared" si="69"/>
        <v>-210927.75</v>
      </c>
    </row>
    <row r="2041" spans="1:27" x14ac:dyDescent="0.35">
      <c r="A2041" t="s">
        <v>427</v>
      </c>
      <c r="C2041">
        <v>501990</v>
      </c>
      <c r="D2041" t="s">
        <v>442</v>
      </c>
      <c r="E2041" t="s">
        <v>7</v>
      </c>
      <c r="F2041" t="s">
        <v>105</v>
      </c>
      <c r="G2041">
        <v>2023</v>
      </c>
      <c r="H2041" t="s">
        <v>365</v>
      </c>
      <c r="I2041" t="s">
        <v>377</v>
      </c>
      <c r="J2041" t="s">
        <v>377</v>
      </c>
      <c r="K2041" t="s">
        <v>378</v>
      </c>
      <c r="L2041" t="s">
        <v>25</v>
      </c>
      <c r="M2041">
        <v>-22863</v>
      </c>
      <c r="N2041">
        <v>-21649</v>
      </c>
      <c r="O2041">
        <v>-23624</v>
      </c>
      <c r="P2041">
        <v>-19788</v>
      </c>
      <c r="Q2041">
        <v>-22762</v>
      </c>
      <c r="R2041">
        <v>-21757</v>
      </c>
      <c r="S2041">
        <v>-19920</v>
      </c>
      <c r="T2041">
        <v>-24286</v>
      </c>
      <c r="U2041">
        <v>-20924</v>
      </c>
      <c r="V2041">
        <v>-23069</v>
      </c>
      <c r="W2041">
        <v>-20798</v>
      </c>
      <c r="X2041">
        <v>-17009</v>
      </c>
      <c r="Y2041">
        <v>-258448</v>
      </c>
      <c r="Z2041">
        <f t="shared" si="68"/>
        <v>0</v>
      </c>
      <c r="AA2041">
        <f t="shared" si="69"/>
        <v>-193836</v>
      </c>
    </row>
    <row r="2042" spans="1:27" x14ac:dyDescent="0.35">
      <c r="A2042" t="s">
        <v>427</v>
      </c>
      <c r="C2042">
        <v>926101</v>
      </c>
      <c r="D2042" t="s">
        <v>450</v>
      </c>
      <c r="E2042" t="s">
        <v>7</v>
      </c>
      <c r="F2042" t="s">
        <v>105</v>
      </c>
      <c r="G2042">
        <v>2021</v>
      </c>
      <c r="H2042" t="s">
        <v>365</v>
      </c>
      <c r="I2042" t="s">
        <v>377</v>
      </c>
      <c r="J2042" t="s">
        <v>377</v>
      </c>
      <c r="K2042" t="s">
        <v>378</v>
      </c>
      <c r="L2042" t="s">
        <v>25</v>
      </c>
      <c r="M2042">
        <v>-22797</v>
      </c>
      <c r="N2042">
        <v>-22866</v>
      </c>
      <c r="O2042">
        <v>-24956</v>
      </c>
      <c r="P2042">
        <v>-23357</v>
      </c>
      <c r="Q2042">
        <v>-22061</v>
      </c>
      <c r="R2042">
        <v>-23014</v>
      </c>
      <c r="S2042">
        <v>-22522</v>
      </c>
      <c r="T2042">
        <v>-24675</v>
      </c>
      <c r="U2042">
        <v>-23584</v>
      </c>
      <c r="V2042">
        <v>-23374</v>
      </c>
      <c r="W2042">
        <v>-21905</v>
      </c>
      <c r="X2042">
        <v>-21135</v>
      </c>
      <c r="Y2042">
        <v>-276246</v>
      </c>
      <c r="Z2042">
        <f t="shared" si="68"/>
        <v>0</v>
      </c>
      <c r="AA2042">
        <f t="shared" si="69"/>
        <v>-207184.5</v>
      </c>
    </row>
    <row r="2043" spans="1:27" x14ac:dyDescent="0.35">
      <c r="A2043" t="s">
        <v>427</v>
      </c>
      <c r="C2043">
        <v>926101</v>
      </c>
      <c r="D2043" t="s">
        <v>450</v>
      </c>
      <c r="E2043" t="s">
        <v>7</v>
      </c>
      <c r="F2043" t="s">
        <v>105</v>
      </c>
      <c r="G2043">
        <v>2028</v>
      </c>
      <c r="H2043" t="s">
        <v>365</v>
      </c>
      <c r="I2043" t="s">
        <v>377</v>
      </c>
      <c r="J2043" t="s">
        <v>377</v>
      </c>
      <c r="K2043" t="s">
        <v>378</v>
      </c>
      <c r="L2043" t="s">
        <v>25</v>
      </c>
      <c r="M2043">
        <v>-22710</v>
      </c>
      <c r="N2043">
        <v>-20436</v>
      </c>
      <c r="O2043">
        <v>-20281</v>
      </c>
      <c r="P2043">
        <v>-21102</v>
      </c>
      <c r="Q2043">
        <v>-20754</v>
      </c>
      <c r="R2043">
        <v>-19557</v>
      </c>
      <c r="S2043">
        <v>-21393</v>
      </c>
      <c r="T2043">
        <v>-22178</v>
      </c>
      <c r="U2043">
        <v>-21304</v>
      </c>
      <c r="V2043">
        <v>-23110</v>
      </c>
      <c r="W2043">
        <v>-17417</v>
      </c>
      <c r="X2043">
        <v>-18831</v>
      </c>
      <c r="Y2043">
        <v>-249074</v>
      </c>
      <c r="Z2043">
        <f t="shared" si="68"/>
        <v>0</v>
      </c>
      <c r="AA2043">
        <f t="shared" si="69"/>
        <v>-186805.5</v>
      </c>
    </row>
    <row r="2044" spans="1:27" x14ac:dyDescent="0.35">
      <c r="A2044" t="s">
        <v>427</v>
      </c>
      <c r="C2044">
        <v>500900</v>
      </c>
      <c r="D2044" t="s">
        <v>443</v>
      </c>
      <c r="E2044" t="s">
        <v>7</v>
      </c>
      <c r="F2044" t="s">
        <v>366</v>
      </c>
      <c r="G2044">
        <v>2023</v>
      </c>
      <c r="H2044" t="s">
        <v>365</v>
      </c>
      <c r="I2044" t="s">
        <v>373</v>
      </c>
      <c r="J2044" t="s">
        <v>374</v>
      </c>
      <c r="K2044" t="s">
        <v>375</v>
      </c>
      <c r="L2044" t="s">
        <v>25</v>
      </c>
      <c r="M2044">
        <v>-22678</v>
      </c>
      <c r="N2044">
        <v>-15579</v>
      </c>
      <c r="O2044">
        <v>-18748</v>
      </c>
      <c r="P2044">
        <v>-5256</v>
      </c>
      <c r="Q2044">
        <v>-11871</v>
      </c>
      <c r="R2044">
        <v>-7294</v>
      </c>
      <c r="S2044">
        <v>181</v>
      </c>
      <c r="T2044">
        <v>-10552</v>
      </c>
      <c r="U2044">
        <v>-24</v>
      </c>
      <c r="V2044">
        <v>-5708</v>
      </c>
      <c r="W2044">
        <v>1632</v>
      </c>
      <c r="X2044">
        <v>11580</v>
      </c>
      <c r="Y2044">
        <v>-84316</v>
      </c>
      <c r="Z2044">
        <f t="shared" si="68"/>
        <v>-25495.666765644</v>
      </c>
      <c r="AA2044">
        <f t="shared" si="69"/>
        <v>-37741.333234356003</v>
      </c>
    </row>
    <row r="2045" spans="1:27" x14ac:dyDescent="0.35">
      <c r="A2045" t="s">
        <v>427</v>
      </c>
      <c r="C2045">
        <v>926116</v>
      </c>
      <c r="D2045" t="s">
        <v>448</v>
      </c>
      <c r="E2045" t="s">
        <v>7</v>
      </c>
      <c r="F2045" t="s">
        <v>105</v>
      </c>
      <c r="G2045">
        <v>2024</v>
      </c>
      <c r="H2045" t="s">
        <v>365</v>
      </c>
      <c r="I2045" t="s">
        <v>377</v>
      </c>
      <c r="J2045" t="s">
        <v>377</v>
      </c>
      <c r="K2045" t="s">
        <v>378</v>
      </c>
      <c r="L2045" t="s">
        <v>25</v>
      </c>
      <c r="M2045">
        <v>-22591</v>
      </c>
      <c r="N2045">
        <v>-21487</v>
      </c>
      <c r="O2045">
        <v>-20186</v>
      </c>
      <c r="P2045">
        <v>-21018</v>
      </c>
      <c r="Q2045">
        <v>-21843</v>
      </c>
      <c r="R2045">
        <v>-18346</v>
      </c>
      <c r="S2045">
        <v>-21342</v>
      </c>
      <c r="T2045">
        <v>-22088</v>
      </c>
      <c r="U2045">
        <v>-20062</v>
      </c>
      <c r="V2045">
        <v>-23022</v>
      </c>
      <c r="W2045">
        <v>-18530</v>
      </c>
      <c r="X2045">
        <v>-17687</v>
      </c>
      <c r="Y2045">
        <v>-248202</v>
      </c>
      <c r="Z2045">
        <f t="shared" si="68"/>
        <v>0</v>
      </c>
      <c r="AA2045">
        <f t="shared" si="69"/>
        <v>-186151.5</v>
      </c>
    </row>
    <row r="2046" spans="1:27" x14ac:dyDescent="0.35">
      <c r="A2046" t="s">
        <v>427</v>
      </c>
      <c r="C2046">
        <v>506109</v>
      </c>
      <c r="D2046" t="s">
        <v>449</v>
      </c>
      <c r="E2046" t="s">
        <v>7</v>
      </c>
      <c r="F2046" t="s">
        <v>105</v>
      </c>
      <c r="G2046">
        <v>2024</v>
      </c>
      <c r="H2046" t="s">
        <v>22</v>
      </c>
      <c r="I2046" t="s">
        <v>377</v>
      </c>
      <c r="J2046" t="s">
        <v>377</v>
      </c>
      <c r="K2046" t="s">
        <v>378</v>
      </c>
      <c r="L2046" t="s">
        <v>25</v>
      </c>
      <c r="M2046">
        <v>-22467</v>
      </c>
      <c r="N2046">
        <v>-22467</v>
      </c>
      <c r="O2046">
        <v>-22467</v>
      </c>
      <c r="P2046">
        <v>-22467</v>
      </c>
      <c r="Q2046">
        <v>-22467</v>
      </c>
      <c r="R2046">
        <v>-22467</v>
      </c>
      <c r="S2046">
        <v>-22467</v>
      </c>
      <c r="T2046">
        <v>-22467</v>
      </c>
      <c r="U2046">
        <v>-22467</v>
      </c>
      <c r="V2046">
        <v>-22467</v>
      </c>
      <c r="W2046">
        <v>-22467</v>
      </c>
      <c r="X2046">
        <v>-22467</v>
      </c>
      <c r="Y2046">
        <v>-269609</v>
      </c>
      <c r="Z2046">
        <f t="shared" si="68"/>
        <v>0</v>
      </c>
      <c r="AA2046">
        <f t="shared" si="69"/>
        <v>-202206.75</v>
      </c>
    </row>
    <row r="2047" spans="1:27" x14ac:dyDescent="0.35">
      <c r="A2047" t="s">
        <v>427</v>
      </c>
      <c r="C2047">
        <v>506100</v>
      </c>
      <c r="D2047" t="s">
        <v>432</v>
      </c>
      <c r="E2047" t="s">
        <v>7</v>
      </c>
      <c r="F2047" t="s">
        <v>105</v>
      </c>
      <c r="G2047">
        <v>2026</v>
      </c>
      <c r="H2047" t="s">
        <v>365</v>
      </c>
      <c r="I2047" t="s">
        <v>385</v>
      </c>
      <c r="J2047" t="s">
        <v>386</v>
      </c>
      <c r="K2047" t="s">
        <v>378</v>
      </c>
      <c r="L2047" t="s">
        <v>25</v>
      </c>
      <c r="M2047">
        <v>-22437</v>
      </c>
      <c r="N2047">
        <v>-20104</v>
      </c>
      <c r="O2047">
        <v>-20057</v>
      </c>
      <c r="P2047">
        <v>-20875</v>
      </c>
      <c r="Q2047">
        <v>-20549</v>
      </c>
      <c r="R2047">
        <v>-19373</v>
      </c>
      <c r="S2047">
        <v>-21196</v>
      </c>
      <c r="T2047">
        <v>-21834</v>
      </c>
      <c r="U2047">
        <v>-21059</v>
      </c>
      <c r="V2047">
        <v>-22758</v>
      </c>
      <c r="W2047">
        <v>-17367</v>
      </c>
      <c r="X2047">
        <v>-18846</v>
      </c>
      <c r="Y2047">
        <v>-246455</v>
      </c>
      <c r="Z2047">
        <f t="shared" si="68"/>
        <v>0</v>
      </c>
      <c r="AA2047">
        <f t="shared" si="69"/>
        <v>-184841.25</v>
      </c>
    </row>
    <row r="2048" spans="1:27" x14ac:dyDescent="0.35">
      <c r="A2048" t="s">
        <v>427</v>
      </c>
      <c r="C2048">
        <v>501090</v>
      </c>
      <c r="D2048" t="s">
        <v>435</v>
      </c>
      <c r="E2048" t="s">
        <v>7</v>
      </c>
      <c r="F2048" t="s">
        <v>105</v>
      </c>
      <c r="G2048">
        <v>2025</v>
      </c>
      <c r="H2048" t="s">
        <v>22</v>
      </c>
      <c r="I2048" t="s">
        <v>385</v>
      </c>
      <c r="J2048" t="s">
        <v>386</v>
      </c>
      <c r="K2048" t="s">
        <v>378</v>
      </c>
      <c r="L2048" t="s">
        <v>25</v>
      </c>
      <c r="M2048">
        <v>-22284</v>
      </c>
      <c r="N2048">
        <v>-25306</v>
      </c>
      <c r="O2048">
        <v>-25306</v>
      </c>
      <c r="P2048">
        <v>-22284</v>
      </c>
      <c r="Q2048">
        <v>-22284</v>
      </c>
      <c r="R2048">
        <v>-22284</v>
      </c>
      <c r="S2048">
        <v>-22284</v>
      </c>
      <c r="T2048">
        <v>-22284</v>
      </c>
      <c r="U2048">
        <v>-22284</v>
      </c>
      <c r="V2048">
        <v>-22284</v>
      </c>
      <c r="W2048">
        <v>-22284</v>
      </c>
      <c r="X2048">
        <v>-22284</v>
      </c>
      <c r="Y2048">
        <v>-273456</v>
      </c>
      <c r="Z2048">
        <f t="shared" si="68"/>
        <v>0</v>
      </c>
      <c r="AA2048">
        <f t="shared" si="69"/>
        <v>-205092</v>
      </c>
    </row>
    <row r="2049" spans="1:27" x14ac:dyDescent="0.35">
      <c r="A2049" t="s">
        <v>427</v>
      </c>
      <c r="C2049">
        <v>926101</v>
      </c>
      <c r="D2049" t="s">
        <v>450</v>
      </c>
      <c r="E2049" t="s">
        <v>7</v>
      </c>
      <c r="F2049" t="s">
        <v>105</v>
      </c>
      <c r="G2049">
        <v>2024</v>
      </c>
      <c r="H2049" t="s">
        <v>365</v>
      </c>
      <c r="I2049" t="s">
        <v>377</v>
      </c>
      <c r="J2049" t="s">
        <v>377</v>
      </c>
      <c r="K2049" t="s">
        <v>378</v>
      </c>
      <c r="L2049" t="s">
        <v>25</v>
      </c>
      <c r="M2049">
        <v>-22247</v>
      </c>
      <c r="N2049">
        <v>-21159</v>
      </c>
      <c r="O2049">
        <v>-19878</v>
      </c>
      <c r="P2049">
        <v>-20697</v>
      </c>
      <c r="Q2049">
        <v>-21510</v>
      </c>
      <c r="R2049">
        <v>-18066</v>
      </c>
      <c r="S2049">
        <v>-21017</v>
      </c>
      <c r="T2049">
        <v>-21752</v>
      </c>
      <c r="U2049">
        <v>-19756</v>
      </c>
      <c r="V2049">
        <v>-22671</v>
      </c>
      <c r="W2049">
        <v>-18247</v>
      </c>
      <c r="X2049">
        <v>-17418</v>
      </c>
      <c r="Y2049">
        <v>-244417</v>
      </c>
      <c r="Z2049">
        <f t="shared" si="68"/>
        <v>0</v>
      </c>
      <c r="AA2049">
        <f t="shared" si="69"/>
        <v>-183312.75</v>
      </c>
    </row>
    <row r="2050" spans="1:27" x14ac:dyDescent="0.35">
      <c r="A2050" t="s">
        <v>427</v>
      </c>
      <c r="C2050">
        <v>926101</v>
      </c>
      <c r="D2050" t="s">
        <v>450</v>
      </c>
      <c r="E2050" t="s">
        <v>7</v>
      </c>
      <c r="F2050" t="s">
        <v>105</v>
      </c>
      <c r="G2050">
        <v>2027</v>
      </c>
      <c r="H2050" t="s">
        <v>365</v>
      </c>
      <c r="I2050" t="s">
        <v>377</v>
      </c>
      <c r="J2050" t="s">
        <v>377</v>
      </c>
      <c r="K2050" t="s">
        <v>378</v>
      </c>
      <c r="L2050" t="s">
        <v>25</v>
      </c>
      <c r="M2050">
        <v>-22049</v>
      </c>
      <c r="N2050">
        <v>-19841</v>
      </c>
      <c r="O2050">
        <v>-19691</v>
      </c>
      <c r="P2050">
        <v>-20488</v>
      </c>
      <c r="Q2050">
        <v>-20150</v>
      </c>
      <c r="R2050">
        <v>-18988</v>
      </c>
      <c r="S2050">
        <v>-20770</v>
      </c>
      <c r="T2050">
        <v>-21533</v>
      </c>
      <c r="U2050">
        <v>-20684</v>
      </c>
      <c r="V2050">
        <v>-22438</v>
      </c>
      <c r="W2050">
        <v>-16911</v>
      </c>
      <c r="X2050">
        <v>-18283</v>
      </c>
      <c r="Y2050">
        <v>-241825</v>
      </c>
      <c r="Z2050">
        <f t="shared" si="68"/>
        <v>0</v>
      </c>
      <c r="AA2050">
        <f t="shared" si="69"/>
        <v>-181368.75</v>
      </c>
    </row>
    <row r="2051" spans="1:27" x14ac:dyDescent="0.35">
      <c r="A2051" t="s">
        <v>427</v>
      </c>
      <c r="C2051">
        <v>505100</v>
      </c>
      <c r="D2051" t="s">
        <v>433</v>
      </c>
      <c r="E2051" t="s">
        <v>7</v>
      </c>
      <c r="F2051" t="s">
        <v>21</v>
      </c>
      <c r="G2051">
        <v>2023</v>
      </c>
      <c r="H2051" t="s">
        <v>365</v>
      </c>
      <c r="I2051" t="s">
        <v>387</v>
      </c>
      <c r="J2051" t="s">
        <v>388</v>
      </c>
      <c r="K2051" t="s">
        <v>378</v>
      </c>
      <c r="L2051" t="s">
        <v>25</v>
      </c>
      <c r="M2051">
        <v>-22023</v>
      </c>
      <c r="N2051">
        <v>-20742</v>
      </c>
      <c r="O2051">
        <v>-22822</v>
      </c>
      <c r="P2051">
        <v>-19410</v>
      </c>
      <c r="Q2051">
        <v>-22310</v>
      </c>
      <c r="R2051">
        <v>-21442</v>
      </c>
      <c r="S2051">
        <v>-19908</v>
      </c>
      <c r="T2051">
        <v>-23480</v>
      </c>
      <c r="U2051">
        <v>-20448</v>
      </c>
      <c r="V2051">
        <v>-22439</v>
      </c>
      <c r="W2051">
        <v>-20610</v>
      </c>
      <c r="X2051">
        <v>-17862</v>
      </c>
      <c r="Y2051">
        <v>-253496</v>
      </c>
      <c r="Z2051">
        <f t="shared" si="68"/>
        <v>-190122</v>
      </c>
      <c r="AA2051">
        <f t="shared" si="69"/>
        <v>0</v>
      </c>
    </row>
    <row r="2052" spans="1:27" x14ac:dyDescent="0.35">
      <c r="A2052" t="s">
        <v>427</v>
      </c>
      <c r="C2052">
        <v>506109</v>
      </c>
      <c r="D2052" t="s">
        <v>449</v>
      </c>
      <c r="E2052" t="s">
        <v>7</v>
      </c>
      <c r="F2052" t="s">
        <v>105</v>
      </c>
      <c r="G2052">
        <v>2023</v>
      </c>
      <c r="H2052" t="s">
        <v>22</v>
      </c>
      <c r="I2052" t="s">
        <v>377</v>
      </c>
      <c r="J2052" t="s">
        <v>377</v>
      </c>
      <c r="K2052" t="s">
        <v>378</v>
      </c>
      <c r="L2052" t="s">
        <v>25</v>
      </c>
      <c r="M2052">
        <v>-21979</v>
      </c>
      <c r="N2052">
        <v>-21979</v>
      </c>
      <c r="O2052">
        <v>-21979</v>
      </c>
      <c r="P2052">
        <v>-21979</v>
      </c>
      <c r="Q2052">
        <v>-21979</v>
      </c>
      <c r="R2052">
        <v>-21979</v>
      </c>
      <c r="S2052">
        <v>-21979</v>
      </c>
      <c r="T2052">
        <v>-21979</v>
      </c>
      <c r="U2052">
        <v>-21979</v>
      </c>
      <c r="V2052">
        <v>-21979</v>
      </c>
      <c r="W2052">
        <v>-21979</v>
      </c>
      <c r="X2052">
        <v>-21979</v>
      </c>
      <c r="Y2052">
        <v>-263746</v>
      </c>
      <c r="Z2052">
        <f t="shared" si="68"/>
        <v>0</v>
      </c>
      <c r="AA2052">
        <f t="shared" si="69"/>
        <v>-197809.5</v>
      </c>
    </row>
    <row r="2053" spans="1:27" x14ac:dyDescent="0.35">
      <c r="A2053" t="s">
        <v>427</v>
      </c>
      <c r="C2053">
        <v>506100</v>
      </c>
      <c r="D2053" t="s">
        <v>432</v>
      </c>
      <c r="E2053" t="s">
        <v>7</v>
      </c>
      <c r="F2053" t="s">
        <v>21</v>
      </c>
      <c r="G2053">
        <v>2023</v>
      </c>
      <c r="H2053" t="s">
        <v>22</v>
      </c>
      <c r="I2053" t="s">
        <v>387</v>
      </c>
      <c r="J2053" t="s">
        <v>388</v>
      </c>
      <c r="K2053" t="s">
        <v>378</v>
      </c>
      <c r="L2053" t="s">
        <v>25</v>
      </c>
      <c r="M2053">
        <v>-21819</v>
      </c>
      <c r="N2053">
        <v>-22010</v>
      </c>
      <c r="O2053">
        <v>-23078</v>
      </c>
      <c r="P2053">
        <v>-29226</v>
      </c>
      <c r="Q2053">
        <v>-23078</v>
      </c>
      <c r="R2053">
        <v>-22978</v>
      </c>
      <c r="S2053">
        <v>-22474</v>
      </c>
      <c r="T2053">
        <v>-22121</v>
      </c>
      <c r="U2053">
        <v>-23280</v>
      </c>
      <c r="V2053">
        <v>-23330</v>
      </c>
      <c r="W2053">
        <v>-23885</v>
      </c>
      <c r="X2053">
        <v>-25769</v>
      </c>
      <c r="Y2053">
        <v>-283047</v>
      </c>
      <c r="Z2053">
        <f t="shared" si="68"/>
        <v>-212285.25</v>
      </c>
      <c r="AA2053">
        <f t="shared" si="69"/>
        <v>0</v>
      </c>
    </row>
    <row r="2054" spans="1:27" x14ac:dyDescent="0.35">
      <c r="A2054" t="s">
        <v>427</v>
      </c>
      <c r="C2054">
        <v>506100</v>
      </c>
      <c r="D2054" t="s">
        <v>432</v>
      </c>
      <c r="E2054" t="s">
        <v>7</v>
      </c>
      <c r="F2054" t="s">
        <v>105</v>
      </c>
      <c r="G2054">
        <v>2025</v>
      </c>
      <c r="H2054" t="s">
        <v>365</v>
      </c>
      <c r="I2054" t="s">
        <v>385</v>
      </c>
      <c r="J2054" t="s">
        <v>386</v>
      </c>
      <c r="K2054" t="s">
        <v>378</v>
      </c>
      <c r="L2054" t="s">
        <v>25</v>
      </c>
      <c r="M2054">
        <v>-21783</v>
      </c>
      <c r="N2054">
        <v>-19519</v>
      </c>
      <c r="O2054">
        <v>-19473</v>
      </c>
      <c r="P2054">
        <v>-20267</v>
      </c>
      <c r="Q2054">
        <v>-19950</v>
      </c>
      <c r="R2054">
        <v>-18808</v>
      </c>
      <c r="S2054">
        <v>-20579</v>
      </c>
      <c r="T2054">
        <v>-21198</v>
      </c>
      <c r="U2054">
        <v>-20446</v>
      </c>
      <c r="V2054">
        <v>-22095</v>
      </c>
      <c r="W2054">
        <v>-16861</v>
      </c>
      <c r="X2054">
        <v>-18298</v>
      </c>
      <c r="Y2054">
        <v>-239276</v>
      </c>
      <c r="Z2054">
        <f t="shared" si="68"/>
        <v>0</v>
      </c>
      <c r="AA2054">
        <f t="shared" si="69"/>
        <v>-179457</v>
      </c>
    </row>
    <row r="2055" spans="1:27" x14ac:dyDescent="0.35">
      <c r="A2055" t="s">
        <v>427</v>
      </c>
      <c r="C2055">
        <v>514100</v>
      </c>
      <c r="D2055" t="s">
        <v>441</v>
      </c>
      <c r="E2055" t="s">
        <v>7</v>
      </c>
      <c r="F2055" t="s">
        <v>105</v>
      </c>
      <c r="G2055">
        <v>2030</v>
      </c>
      <c r="H2055" t="s">
        <v>365</v>
      </c>
      <c r="I2055" t="s">
        <v>377</v>
      </c>
      <c r="J2055" t="s">
        <v>377</v>
      </c>
      <c r="K2055" t="s">
        <v>378</v>
      </c>
      <c r="L2055" t="s">
        <v>25</v>
      </c>
      <c r="M2055">
        <v>-21735</v>
      </c>
      <c r="N2055">
        <v>-19551</v>
      </c>
      <c r="O2055">
        <v>-19399</v>
      </c>
      <c r="P2055">
        <v>-20173</v>
      </c>
      <c r="Q2055">
        <v>-19828</v>
      </c>
      <c r="R2055">
        <v>-18675</v>
      </c>
      <c r="S2055">
        <v>-20423</v>
      </c>
      <c r="T2055">
        <v>-21201</v>
      </c>
      <c r="U2055">
        <v>-20369</v>
      </c>
      <c r="V2055">
        <v>-22088</v>
      </c>
      <c r="W2055">
        <v>-16631</v>
      </c>
      <c r="X2055">
        <v>-17924</v>
      </c>
      <c r="Y2055">
        <v>-237996</v>
      </c>
      <c r="Z2055">
        <f t="shared" si="68"/>
        <v>0</v>
      </c>
      <c r="AA2055">
        <f t="shared" si="69"/>
        <v>-178497</v>
      </c>
    </row>
    <row r="2056" spans="1:27" x14ac:dyDescent="0.35">
      <c r="A2056" t="s">
        <v>427</v>
      </c>
      <c r="C2056">
        <v>501090</v>
      </c>
      <c r="D2056" t="s">
        <v>435</v>
      </c>
      <c r="E2056" t="s">
        <v>7</v>
      </c>
      <c r="F2056" t="s">
        <v>105</v>
      </c>
      <c r="G2056">
        <v>2024</v>
      </c>
      <c r="H2056" t="s">
        <v>22</v>
      </c>
      <c r="I2056" t="s">
        <v>385</v>
      </c>
      <c r="J2056" t="s">
        <v>386</v>
      </c>
      <c r="K2056" t="s">
        <v>378</v>
      </c>
      <c r="L2056" t="s">
        <v>25</v>
      </c>
      <c r="M2056">
        <v>-21687</v>
      </c>
      <c r="N2056">
        <v>-21687</v>
      </c>
      <c r="O2056">
        <v>-24709</v>
      </c>
      <c r="P2056">
        <v>-21687</v>
      </c>
      <c r="Q2056">
        <v>-24709</v>
      </c>
      <c r="R2056">
        <v>-21687</v>
      </c>
      <c r="S2056">
        <v>-21687</v>
      </c>
      <c r="T2056">
        <v>-21687</v>
      </c>
      <c r="U2056">
        <v>-21687</v>
      </c>
      <c r="V2056">
        <v>-21687</v>
      </c>
      <c r="W2056">
        <v>-21687</v>
      </c>
      <c r="X2056">
        <v>-21687</v>
      </c>
      <c r="Y2056">
        <v>-266289</v>
      </c>
      <c r="Z2056">
        <f t="shared" si="68"/>
        <v>0</v>
      </c>
      <c r="AA2056">
        <f t="shared" si="69"/>
        <v>-199716.75</v>
      </c>
    </row>
    <row r="2057" spans="1:27" x14ac:dyDescent="0.35">
      <c r="A2057" t="s">
        <v>427</v>
      </c>
      <c r="C2057">
        <v>512100</v>
      </c>
      <c r="D2057" t="s">
        <v>428</v>
      </c>
      <c r="E2057" t="s">
        <v>7</v>
      </c>
      <c r="F2057" t="s">
        <v>105</v>
      </c>
      <c r="G2057">
        <v>2022</v>
      </c>
      <c r="H2057" t="s">
        <v>22</v>
      </c>
      <c r="I2057" t="s">
        <v>390</v>
      </c>
      <c r="J2057" t="s">
        <v>391</v>
      </c>
      <c r="K2057" t="s">
        <v>378</v>
      </c>
      <c r="L2057" t="s">
        <v>25</v>
      </c>
      <c r="M2057">
        <v>-21636</v>
      </c>
      <c r="N2057">
        <v>-28136</v>
      </c>
      <c r="O2057">
        <v>-108417</v>
      </c>
      <c r="P2057">
        <v>-128984</v>
      </c>
      <c r="Q2057">
        <v>-19945</v>
      </c>
      <c r="R2057">
        <v>-14602</v>
      </c>
      <c r="S2057">
        <v>-14850</v>
      </c>
      <c r="T2057">
        <v>-13176</v>
      </c>
      <c r="U2057">
        <v>-29976</v>
      </c>
      <c r="V2057">
        <v>-19402</v>
      </c>
      <c r="W2057">
        <v>-13317</v>
      </c>
      <c r="X2057">
        <v>-17069</v>
      </c>
      <c r="Y2057">
        <v>-429509</v>
      </c>
      <c r="Z2057">
        <f t="shared" si="68"/>
        <v>0</v>
      </c>
      <c r="AA2057">
        <f t="shared" si="69"/>
        <v>-322131.75</v>
      </c>
    </row>
    <row r="2058" spans="1:27" x14ac:dyDescent="0.35">
      <c r="A2058" t="s">
        <v>427</v>
      </c>
      <c r="C2058">
        <v>506100</v>
      </c>
      <c r="D2058" t="s">
        <v>432</v>
      </c>
      <c r="E2058" t="s">
        <v>7</v>
      </c>
      <c r="F2058" t="s">
        <v>21</v>
      </c>
      <c r="G2058">
        <v>2022</v>
      </c>
      <c r="H2058" t="s">
        <v>22</v>
      </c>
      <c r="I2058" t="s">
        <v>387</v>
      </c>
      <c r="J2058" t="s">
        <v>388</v>
      </c>
      <c r="K2058" t="s">
        <v>378</v>
      </c>
      <c r="L2058" t="s">
        <v>25</v>
      </c>
      <c r="M2058">
        <v>-21517</v>
      </c>
      <c r="N2058">
        <v>-21709</v>
      </c>
      <c r="O2058">
        <v>-22777</v>
      </c>
      <c r="P2058">
        <v>-28924</v>
      </c>
      <c r="Q2058">
        <v>-22777</v>
      </c>
      <c r="R2058">
        <v>-22676</v>
      </c>
      <c r="S2058">
        <v>-22172</v>
      </c>
      <c r="T2058">
        <v>-21820</v>
      </c>
      <c r="U2058">
        <v>-22978</v>
      </c>
      <c r="V2058">
        <v>-23029</v>
      </c>
      <c r="W2058">
        <v>-23583</v>
      </c>
      <c r="X2058">
        <v>-25468</v>
      </c>
      <c r="Y2058">
        <v>-279430</v>
      </c>
      <c r="Z2058">
        <f t="shared" si="68"/>
        <v>-209572.5</v>
      </c>
      <c r="AA2058">
        <f t="shared" si="69"/>
        <v>0</v>
      </c>
    </row>
    <row r="2059" spans="1:27" x14ac:dyDescent="0.35">
      <c r="A2059" t="s">
        <v>427</v>
      </c>
      <c r="C2059">
        <v>926102</v>
      </c>
      <c r="D2059" t="s">
        <v>447</v>
      </c>
      <c r="E2059" t="s">
        <v>7</v>
      </c>
      <c r="F2059" t="s">
        <v>105</v>
      </c>
      <c r="G2059">
        <v>2022</v>
      </c>
      <c r="H2059" t="s">
        <v>365</v>
      </c>
      <c r="I2059" t="s">
        <v>377</v>
      </c>
      <c r="J2059" t="s">
        <v>377</v>
      </c>
      <c r="K2059" t="s">
        <v>378</v>
      </c>
      <c r="L2059" t="s">
        <v>25</v>
      </c>
      <c r="M2059">
        <v>-21507</v>
      </c>
      <c r="N2059">
        <v>-21574</v>
      </c>
      <c r="O2059">
        <v>-23539</v>
      </c>
      <c r="P2059">
        <v>-21101</v>
      </c>
      <c r="Q2059">
        <v>-21677</v>
      </c>
      <c r="R2059">
        <v>-21662</v>
      </c>
      <c r="S2059">
        <v>-20275</v>
      </c>
      <c r="T2059">
        <v>-24358</v>
      </c>
      <c r="U2059">
        <v>-22528</v>
      </c>
      <c r="V2059">
        <v>-22017</v>
      </c>
      <c r="W2059">
        <v>-20927</v>
      </c>
      <c r="X2059">
        <v>-18914</v>
      </c>
      <c r="Y2059">
        <v>-260079</v>
      </c>
      <c r="Z2059">
        <f t="shared" si="68"/>
        <v>0</v>
      </c>
      <c r="AA2059">
        <f t="shared" si="69"/>
        <v>-195059.25</v>
      </c>
    </row>
    <row r="2060" spans="1:27" x14ac:dyDescent="0.35">
      <c r="A2060" t="s">
        <v>427</v>
      </c>
      <c r="C2060">
        <v>926101</v>
      </c>
      <c r="D2060" t="s">
        <v>450</v>
      </c>
      <c r="E2060" t="s">
        <v>7</v>
      </c>
      <c r="F2060" t="s">
        <v>105</v>
      </c>
      <c r="G2060">
        <v>2022</v>
      </c>
      <c r="H2060" t="s">
        <v>365</v>
      </c>
      <c r="I2060" t="s">
        <v>377</v>
      </c>
      <c r="J2060" t="s">
        <v>377</v>
      </c>
      <c r="K2060" t="s">
        <v>378</v>
      </c>
      <c r="L2060" t="s">
        <v>25</v>
      </c>
      <c r="M2060">
        <v>-21478</v>
      </c>
      <c r="N2060">
        <v>-21545</v>
      </c>
      <c r="O2060">
        <v>-23507</v>
      </c>
      <c r="P2060">
        <v>-21073</v>
      </c>
      <c r="Q2060">
        <v>-21648</v>
      </c>
      <c r="R2060">
        <v>-21633</v>
      </c>
      <c r="S2060">
        <v>-20248</v>
      </c>
      <c r="T2060">
        <v>-24325</v>
      </c>
      <c r="U2060">
        <v>-22498</v>
      </c>
      <c r="V2060">
        <v>-21987</v>
      </c>
      <c r="W2060">
        <v>-20899</v>
      </c>
      <c r="X2060">
        <v>-18889</v>
      </c>
      <c r="Y2060">
        <v>-259730</v>
      </c>
      <c r="Z2060">
        <f t="shared" ref="Z2060:Z2122" si="70">$Y2060*IF($E2060="Fixed",0.75,1)*IF(LEFT($F2060,4)="0311",1,IF(LEFT($F2060,4)="0301",0.403176412,0))</f>
        <v>0</v>
      </c>
      <c r="AA2060">
        <f t="shared" ref="AA2060:AA2122" si="71">$Y2060*IF($E2060="Fixed",0.75,1)*IF(LEFT($F2060,4)="0311",0,IF(LEFT($F2060,4)="0301",1-0.403176412,1))</f>
        <v>-194797.5</v>
      </c>
    </row>
    <row r="2061" spans="1:27" x14ac:dyDescent="0.35">
      <c r="A2061" t="s">
        <v>427</v>
      </c>
      <c r="C2061">
        <v>926101</v>
      </c>
      <c r="D2061" t="s">
        <v>450</v>
      </c>
      <c r="E2061" t="s">
        <v>7</v>
      </c>
      <c r="F2061" t="s">
        <v>105</v>
      </c>
      <c r="G2061">
        <v>2026</v>
      </c>
      <c r="H2061" t="s">
        <v>365</v>
      </c>
      <c r="I2061" t="s">
        <v>377</v>
      </c>
      <c r="J2061" t="s">
        <v>377</v>
      </c>
      <c r="K2061" t="s">
        <v>378</v>
      </c>
      <c r="L2061" t="s">
        <v>25</v>
      </c>
      <c r="M2061">
        <v>-21407</v>
      </c>
      <c r="N2061">
        <v>-19263</v>
      </c>
      <c r="O2061">
        <v>-19117</v>
      </c>
      <c r="P2061">
        <v>-19891</v>
      </c>
      <c r="Q2061">
        <v>-19563</v>
      </c>
      <c r="R2061">
        <v>-18435</v>
      </c>
      <c r="S2061">
        <v>-20165</v>
      </c>
      <c r="T2061">
        <v>-20906</v>
      </c>
      <c r="U2061">
        <v>-20082</v>
      </c>
      <c r="V2061">
        <v>-21784</v>
      </c>
      <c r="W2061">
        <v>-16418</v>
      </c>
      <c r="X2061">
        <v>-17750</v>
      </c>
      <c r="Y2061">
        <v>-234782</v>
      </c>
      <c r="Z2061">
        <f t="shared" si="70"/>
        <v>0</v>
      </c>
      <c r="AA2061">
        <f t="shared" si="71"/>
        <v>-176086.5</v>
      </c>
    </row>
    <row r="2062" spans="1:27" x14ac:dyDescent="0.35">
      <c r="A2062" t="s">
        <v>427</v>
      </c>
      <c r="C2062">
        <v>501090</v>
      </c>
      <c r="D2062" t="s">
        <v>435</v>
      </c>
      <c r="E2062" t="s">
        <v>7</v>
      </c>
      <c r="F2062" t="s">
        <v>21</v>
      </c>
      <c r="G2062">
        <v>2030</v>
      </c>
      <c r="H2062" t="s">
        <v>22</v>
      </c>
      <c r="I2062" t="s">
        <v>387</v>
      </c>
      <c r="J2062" t="s">
        <v>388</v>
      </c>
      <c r="K2062" t="s">
        <v>378</v>
      </c>
      <c r="L2062" t="s">
        <v>25</v>
      </c>
      <c r="M2062">
        <v>-21400</v>
      </c>
      <c r="N2062">
        <v>-24181</v>
      </c>
      <c r="O2062">
        <v>-24181</v>
      </c>
      <c r="P2062">
        <v>-21400</v>
      </c>
      <c r="Q2062">
        <v>-21400</v>
      </c>
      <c r="R2062">
        <v>-21400</v>
      </c>
      <c r="S2062">
        <v>-21400</v>
      </c>
      <c r="T2062">
        <v>-21400</v>
      </c>
      <c r="U2062">
        <v>-21400</v>
      </c>
      <c r="V2062">
        <v>-21400</v>
      </c>
      <c r="W2062">
        <v>-21400</v>
      </c>
      <c r="X2062">
        <v>-21400</v>
      </c>
      <c r="Y2062">
        <v>-262361</v>
      </c>
      <c r="Z2062">
        <f t="shared" si="70"/>
        <v>-196770.75</v>
      </c>
      <c r="AA2062">
        <f t="shared" si="71"/>
        <v>0</v>
      </c>
    </row>
    <row r="2063" spans="1:27" x14ac:dyDescent="0.35">
      <c r="A2063" t="s">
        <v>427</v>
      </c>
      <c r="C2063">
        <v>926101</v>
      </c>
      <c r="D2063" t="s">
        <v>450</v>
      </c>
      <c r="E2063" t="s">
        <v>7</v>
      </c>
      <c r="F2063" t="s">
        <v>105</v>
      </c>
      <c r="G2063">
        <v>2023</v>
      </c>
      <c r="H2063" t="s">
        <v>365</v>
      </c>
      <c r="I2063" t="s">
        <v>377</v>
      </c>
      <c r="J2063" t="s">
        <v>377</v>
      </c>
      <c r="K2063" t="s">
        <v>378</v>
      </c>
      <c r="L2063" t="s">
        <v>25</v>
      </c>
      <c r="M2063">
        <v>-21376</v>
      </c>
      <c r="N2063">
        <v>-20298</v>
      </c>
      <c r="O2063">
        <v>-22143</v>
      </c>
      <c r="P2063">
        <v>-18691</v>
      </c>
      <c r="Q2063">
        <v>-21499</v>
      </c>
      <c r="R2063">
        <v>-20622</v>
      </c>
      <c r="S2063">
        <v>-19297</v>
      </c>
      <c r="T2063">
        <v>-23213</v>
      </c>
      <c r="U2063">
        <v>-20026</v>
      </c>
      <c r="V2063">
        <v>-22128</v>
      </c>
      <c r="W2063">
        <v>-19935</v>
      </c>
      <c r="X2063">
        <v>-16814</v>
      </c>
      <c r="Y2063">
        <v>-246044</v>
      </c>
      <c r="Z2063">
        <f t="shared" si="70"/>
        <v>0</v>
      </c>
      <c r="AA2063">
        <f t="shared" si="71"/>
        <v>-184533</v>
      </c>
    </row>
    <row r="2064" spans="1:27" x14ac:dyDescent="0.35">
      <c r="A2064" t="s">
        <v>427</v>
      </c>
      <c r="C2064">
        <v>506109</v>
      </c>
      <c r="D2064" t="s">
        <v>449</v>
      </c>
      <c r="E2064" t="s">
        <v>7</v>
      </c>
      <c r="F2064" t="s">
        <v>105</v>
      </c>
      <c r="G2064">
        <v>2022</v>
      </c>
      <c r="H2064" t="s">
        <v>22</v>
      </c>
      <c r="I2064" t="s">
        <v>377</v>
      </c>
      <c r="J2064" t="s">
        <v>377</v>
      </c>
      <c r="K2064" t="s">
        <v>378</v>
      </c>
      <c r="L2064" t="s">
        <v>25</v>
      </c>
      <c r="M2064">
        <v>-21297</v>
      </c>
      <c r="N2064">
        <v>-21297</v>
      </c>
      <c r="O2064">
        <v>-21297</v>
      </c>
      <c r="P2064">
        <v>-21297</v>
      </c>
      <c r="Q2064">
        <v>-21297</v>
      </c>
      <c r="R2064">
        <v>-21297</v>
      </c>
      <c r="S2064">
        <v>-21297</v>
      </c>
      <c r="T2064">
        <v>-21297</v>
      </c>
      <c r="U2064">
        <v>-21297</v>
      </c>
      <c r="V2064">
        <v>-21297</v>
      </c>
      <c r="W2064">
        <v>-21297</v>
      </c>
      <c r="X2064">
        <v>-21297</v>
      </c>
      <c r="Y2064">
        <v>-255567</v>
      </c>
      <c r="Z2064">
        <f t="shared" si="70"/>
        <v>0</v>
      </c>
      <c r="AA2064">
        <f t="shared" si="71"/>
        <v>-191675.25</v>
      </c>
    </row>
    <row r="2065" spans="1:27" x14ac:dyDescent="0.35">
      <c r="A2065" t="s">
        <v>427</v>
      </c>
      <c r="C2065">
        <v>506100</v>
      </c>
      <c r="D2065" t="s">
        <v>432</v>
      </c>
      <c r="E2065" t="s">
        <v>7</v>
      </c>
      <c r="F2065" t="s">
        <v>105</v>
      </c>
      <c r="G2065">
        <v>2024</v>
      </c>
      <c r="H2065" t="s">
        <v>365</v>
      </c>
      <c r="I2065" t="s">
        <v>385</v>
      </c>
      <c r="J2065" t="s">
        <v>386</v>
      </c>
      <c r="K2065" t="s">
        <v>378</v>
      </c>
      <c r="L2065" t="s">
        <v>25</v>
      </c>
      <c r="M2065">
        <v>-21243</v>
      </c>
      <c r="N2065">
        <v>-20115</v>
      </c>
      <c r="O2065">
        <v>-18996</v>
      </c>
      <c r="P2065">
        <v>-19778</v>
      </c>
      <c r="Q2065">
        <v>-20557</v>
      </c>
      <c r="R2065">
        <v>-17287</v>
      </c>
      <c r="S2065">
        <v>-20100</v>
      </c>
      <c r="T2065">
        <v>-20685</v>
      </c>
      <c r="U2065">
        <v>-18872</v>
      </c>
      <c r="V2065">
        <v>-21564</v>
      </c>
      <c r="W2065">
        <v>-17549</v>
      </c>
      <c r="X2065">
        <v>-16823</v>
      </c>
      <c r="Y2065">
        <v>-233570</v>
      </c>
      <c r="Z2065">
        <f t="shared" si="70"/>
        <v>0</v>
      </c>
      <c r="AA2065">
        <f t="shared" si="71"/>
        <v>-175177.5</v>
      </c>
    </row>
    <row r="2066" spans="1:27" x14ac:dyDescent="0.35">
      <c r="A2066" t="s">
        <v>427</v>
      </c>
      <c r="C2066">
        <v>501090</v>
      </c>
      <c r="D2066" t="s">
        <v>435</v>
      </c>
      <c r="E2066" t="s">
        <v>7</v>
      </c>
      <c r="F2066" t="s">
        <v>105</v>
      </c>
      <c r="G2066">
        <v>2023</v>
      </c>
      <c r="H2066" t="s">
        <v>22</v>
      </c>
      <c r="I2066" t="s">
        <v>385</v>
      </c>
      <c r="J2066" t="s">
        <v>386</v>
      </c>
      <c r="K2066" t="s">
        <v>378</v>
      </c>
      <c r="L2066" t="s">
        <v>25</v>
      </c>
      <c r="M2066">
        <v>-21108</v>
      </c>
      <c r="N2066">
        <v>-24130</v>
      </c>
      <c r="O2066">
        <v>-24130</v>
      </c>
      <c r="P2066">
        <v>-21108</v>
      </c>
      <c r="Q2066">
        <v>-21108</v>
      </c>
      <c r="R2066">
        <v>-21108</v>
      </c>
      <c r="S2066">
        <v>-21108</v>
      </c>
      <c r="T2066">
        <v>-21108</v>
      </c>
      <c r="U2066">
        <v>-21108</v>
      </c>
      <c r="V2066">
        <v>-21108</v>
      </c>
      <c r="W2066">
        <v>-21108</v>
      </c>
      <c r="X2066">
        <v>-21108</v>
      </c>
      <c r="Y2066">
        <v>-259343</v>
      </c>
      <c r="Z2066">
        <f t="shared" si="70"/>
        <v>0</v>
      </c>
      <c r="AA2066">
        <f t="shared" si="71"/>
        <v>-194507.25</v>
      </c>
    </row>
    <row r="2067" spans="1:27" x14ac:dyDescent="0.35">
      <c r="A2067" t="s">
        <v>427</v>
      </c>
      <c r="C2067">
        <v>514100</v>
      </c>
      <c r="D2067" t="s">
        <v>441</v>
      </c>
      <c r="E2067" t="s">
        <v>7</v>
      </c>
      <c r="F2067" t="s">
        <v>105</v>
      </c>
      <c r="G2067">
        <v>2029</v>
      </c>
      <c r="H2067" t="s">
        <v>365</v>
      </c>
      <c r="I2067" t="s">
        <v>377</v>
      </c>
      <c r="J2067" t="s">
        <v>377</v>
      </c>
      <c r="K2067" t="s">
        <v>378</v>
      </c>
      <c r="L2067" t="s">
        <v>25</v>
      </c>
      <c r="M2067">
        <v>-21101</v>
      </c>
      <c r="N2067">
        <v>-18981</v>
      </c>
      <c r="O2067">
        <v>-18833</v>
      </c>
      <c r="P2067">
        <v>-19585</v>
      </c>
      <c r="Q2067">
        <v>-19250</v>
      </c>
      <c r="R2067">
        <v>-18130</v>
      </c>
      <c r="S2067">
        <v>-19827</v>
      </c>
      <c r="T2067">
        <v>-20583</v>
      </c>
      <c r="U2067">
        <v>-19775</v>
      </c>
      <c r="V2067">
        <v>-21444</v>
      </c>
      <c r="W2067">
        <v>-16146</v>
      </c>
      <c r="X2067">
        <v>-17402</v>
      </c>
      <c r="Y2067">
        <v>-231057</v>
      </c>
      <c r="Z2067">
        <f t="shared" si="70"/>
        <v>0</v>
      </c>
      <c r="AA2067">
        <f t="shared" si="71"/>
        <v>-173292.75</v>
      </c>
    </row>
    <row r="2068" spans="1:27" x14ac:dyDescent="0.35">
      <c r="A2068" t="s">
        <v>427</v>
      </c>
      <c r="C2068">
        <v>926101</v>
      </c>
      <c r="D2068" t="s">
        <v>450</v>
      </c>
      <c r="E2068" t="s">
        <v>7</v>
      </c>
      <c r="F2068" t="s">
        <v>105</v>
      </c>
      <c r="G2068">
        <v>2025</v>
      </c>
      <c r="H2068" t="s">
        <v>365</v>
      </c>
      <c r="I2068" t="s">
        <v>377</v>
      </c>
      <c r="J2068" t="s">
        <v>377</v>
      </c>
      <c r="K2068" t="s">
        <v>378</v>
      </c>
      <c r="L2068" t="s">
        <v>25</v>
      </c>
      <c r="M2068">
        <v>-21064</v>
      </c>
      <c r="N2068">
        <v>-18954</v>
      </c>
      <c r="O2068">
        <v>-18812</v>
      </c>
      <c r="P2068">
        <v>-19576</v>
      </c>
      <c r="Q2068">
        <v>-19255</v>
      </c>
      <c r="R2068">
        <v>-18146</v>
      </c>
      <c r="S2068">
        <v>-19851</v>
      </c>
      <c r="T2068">
        <v>-20575</v>
      </c>
      <c r="U2068">
        <v>-19764</v>
      </c>
      <c r="V2068">
        <v>-21441</v>
      </c>
      <c r="W2068">
        <v>-16161</v>
      </c>
      <c r="X2068">
        <v>-17482</v>
      </c>
      <c r="Y2068">
        <v>-231081</v>
      </c>
      <c r="Z2068">
        <f t="shared" si="70"/>
        <v>0</v>
      </c>
      <c r="AA2068">
        <f t="shared" si="71"/>
        <v>-173310.75</v>
      </c>
    </row>
    <row r="2069" spans="1:27" x14ac:dyDescent="0.35">
      <c r="A2069" t="s">
        <v>427</v>
      </c>
      <c r="C2069">
        <v>501990</v>
      </c>
      <c r="D2069" t="s">
        <v>442</v>
      </c>
      <c r="E2069" t="s">
        <v>7</v>
      </c>
      <c r="F2069" t="s">
        <v>105</v>
      </c>
      <c r="G2069">
        <v>2022</v>
      </c>
      <c r="H2069" t="s">
        <v>365</v>
      </c>
      <c r="I2069" t="s">
        <v>377</v>
      </c>
      <c r="J2069" t="s">
        <v>377</v>
      </c>
      <c r="K2069" t="s">
        <v>378</v>
      </c>
      <c r="L2069" t="s">
        <v>25</v>
      </c>
      <c r="M2069">
        <v>-21006</v>
      </c>
      <c r="N2069">
        <v>-21011</v>
      </c>
      <c r="O2069">
        <v>-22976</v>
      </c>
      <c r="P2069">
        <v>-20445</v>
      </c>
      <c r="Q2069">
        <v>-20935</v>
      </c>
      <c r="R2069">
        <v>-20868</v>
      </c>
      <c r="S2069">
        <v>-19396</v>
      </c>
      <c r="T2069">
        <v>-23614</v>
      </c>
      <c r="U2069">
        <v>-21850</v>
      </c>
      <c r="V2069">
        <v>-21235</v>
      </c>
      <c r="W2069">
        <v>-20229</v>
      </c>
      <c r="X2069">
        <v>-17804</v>
      </c>
      <c r="Y2069">
        <v>-251369</v>
      </c>
      <c r="Z2069">
        <f t="shared" si="70"/>
        <v>0</v>
      </c>
      <c r="AA2069">
        <f t="shared" si="71"/>
        <v>-188526.75</v>
      </c>
    </row>
    <row r="2070" spans="1:27" x14ac:dyDescent="0.35">
      <c r="A2070" t="s">
        <v>427</v>
      </c>
      <c r="C2070">
        <v>506109</v>
      </c>
      <c r="D2070" t="s">
        <v>449</v>
      </c>
      <c r="E2070" t="s">
        <v>7</v>
      </c>
      <c r="F2070" t="s">
        <v>366</v>
      </c>
      <c r="G2070">
        <v>2030</v>
      </c>
      <c r="H2070" t="s">
        <v>22</v>
      </c>
      <c r="I2070" t="s">
        <v>373</v>
      </c>
      <c r="J2070" t="s">
        <v>374</v>
      </c>
      <c r="K2070" t="s">
        <v>375</v>
      </c>
      <c r="L2070" t="s">
        <v>25</v>
      </c>
      <c r="M2070">
        <v>-20978</v>
      </c>
      <c r="N2070">
        <v>-20978</v>
      </c>
      <c r="O2070">
        <v>-20978</v>
      </c>
      <c r="P2070">
        <v>-20978</v>
      </c>
      <c r="Q2070">
        <v>-20978</v>
      </c>
      <c r="R2070">
        <v>-20978</v>
      </c>
      <c r="S2070">
        <v>-20978</v>
      </c>
      <c r="T2070">
        <v>-20978</v>
      </c>
      <c r="U2070">
        <v>-20978</v>
      </c>
      <c r="V2070">
        <v>-20978</v>
      </c>
      <c r="W2070">
        <v>-20978</v>
      </c>
      <c r="X2070">
        <v>-20978</v>
      </c>
      <c r="Y2070">
        <v>-251732</v>
      </c>
      <c r="Z2070">
        <f t="shared" si="70"/>
        <v>-76119.303409187996</v>
      </c>
      <c r="AA2070">
        <f t="shared" si="71"/>
        <v>-112679.696590812</v>
      </c>
    </row>
    <row r="2071" spans="1:27" x14ac:dyDescent="0.35">
      <c r="A2071" t="s">
        <v>427</v>
      </c>
      <c r="C2071">
        <v>513100</v>
      </c>
      <c r="D2071" t="s">
        <v>438</v>
      </c>
      <c r="E2071" t="s">
        <v>7</v>
      </c>
      <c r="F2071" t="s">
        <v>105</v>
      </c>
      <c r="G2071">
        <v>2030</v>
      </c>
      <c r="H2071" t="s">
        <v>22</v>
      </c>
      <c r="I2071" t="s">
        <v>377</v>
      </c>
      <c r="J2071" t="s">
        <v>377</v>
      </c>
      <c r="K2071" t="s">
        <v>378</v>
      </c>
      <c r="L2071" t="s">
        <v>25</v>
      </c>
      <c r="M2071">
        <v>-20891</v>
      </c>
      <c r="N2071">
        <v>-20891</v>
      </c>
      <c r="O2071">
        <v>-20891</v>
      </c>
      <c r="P2071">
        <v>-39943</v>
      </c>
      <c r="Q2071">
        <v>-20891</v>
      </c>
      <c r="R2071">
        <v>-39789</v>
      </c>
      <c r="S2071">
        <v>-46190</v>
      </c>
      <c r="T2071">
        <v>-20891</v>
      </c>
      <c r="U2071">
        <v>1529</v>
      </c>
      <c r="V2071">
        <v>-121743</v>
      </c>
      <c r="W2071">
        <v>-23201</v>
      </c>
      <c r="X2071">
        <v>-20891</v>
      </c>
      <c r="Y2071">
        <v>-394686</v>
      </c>
      <c r="Z2071">
        <f t="shared" si="70"/>
        <v>0</v>
      </c>
      <c r="AA2071">
        <f t="shared" si="71"/>
        <v>-296014.5</v>
      </c>
    </row>
    <row r="2072" spans="1:27" x14ac:dyDescent="0.35">
      <c r="A2072" t="s">
        <v>427</v>
      </c>
      <c r="C2072">
        <v>926102</v>
      </c>
      <c r="D2072" t="s">
        <v>447</v>
      </c>
      <c r="E2072" t="s">
        <v>7</v>
      </c>
      <c r="F2072" t="s">
        <v>105</v>
      </c>
      <c r="G2072">
        <v>2021</v>
      </c>
      <c r="H2072" t="s">
        <v>365</v>
      </c>
      <c r="I2072" t="s">
        <v>377</v>
      </c>
      <c r="J2072" t="s">
        <v>377</v>
      </c>
      <c r="K2072" t="s">
        <v>378</v>
      </c>
      <c r="L2072" t="s">
        <v>25</v>
      </c>
      <c r="M2072">
        <v>-20890</v>
      </c>
      <c r="N2072">
        <v>-20953</v>
      </c>
      <c r="O2072">
        <v>-22868</v>
      </c>
      <c r="P2072">
        <v>-21403</v>
      </c>
      <c r="Q2072">
        <v>-20215</v>
      </c>
      <c r="R2072">
        <v>-21088</v>
      </c>
      <c r="S2072">
        <v>-20637</v>
      </c>
      <c r="T2072">
        <v>-22610</v>
      </c>
      <c r="U2072">
        <v>-21611</v>
      </c>
      <c r="V2072">
        <v>-21419</v>
      </c>
      <c r="W2072">
        <v>-20073</v>
      </c>
      <c r="X2072">
        <v>-19367</v>
      </c>
      <c r="Y2072">
        <v>-253134</v>
      </c>
      <c r="Z2072">
        <f t="shared" si="70"/>
        <v>0</v>
      </c>
      <c r="AA2072">
        <f t="shared" si="71"/>
        <v>-189850.5</v>
      </c>
    </row>
    <row r="2073" spans="1:27" x14ac:dyDescent="0.35">
      <c r="A2073" t="s">
        <v>427</v>
      </c>
      <c r="C2073">
        <v>501090</v>
      </c>
      <c r="D2073" t="s">
        <v>435</v>
      </c>
      <c r="E2073" t="s">
        <v>7</v>
      </c>
      <c r="F2073" t="s">
        <v>21</v>
      </c>
      <c r="G2073">
        <v>2029</v>
      </c>
      <c r="H2073" t="s">
        <v>22</v>
      </c>
      <c r="I2073" t="s">
        <v>387</v>
      </c>
      <c r="J2073" t="s">
        <v>388</v>
      </c>
      <c r="K2073" t="s">
        <v>378</v>
      </c>
      <c r="L2073" t="s">
        <v>25</v>
      </c>
      <c r="M2073">
        <v>-20802</v>
      </c>
      <c r="N2073">
        <v>-23529</v>
      </c>
      <c r="O2073">
        <v>-23529</v>
      </c>
      <c r="P2073">
        <v>-20802</v>
      </c>
      <c r="Q2073">
        <v>-20802</v>
      </c>
      <c r="R2073">
        <v>-20802</v>
      </c>
      <c r="S2073">
        <v>-20802</v>
      </c>
      <c r="T2073">
        <v>-20802</v>
      </c>
      <c r="U2073">
        <v>-20802</v>
      </c>
      <c r="V2073">
        <v>-20802</v>
      </c>
      <c r="W2073">
        <v>-20802</v>
      </c>
      <c r="X2073">
        <v>-20802</v>
      </c>
      <c r="Y2073">
        <v>-255081</v>
      </c>
      <c r="Z2073">
        <f t="shared" si="70"/>
        <v>-191310.75</v>
      </c>
      <c r="AA2073">
        <f t="shared" si="71"/>
        <v>0</v>
      </c>
    </row>
    <row r="2074" spans="1:27" x14ac:dyDescent="0.35">
      <c r="A2074" t="s">
        <v>427</v>
      </c>
      <c r="C2074">
        <v>512015</v>
      </c>
      <c r="D2074" t="s">
        <v>451</v>
      </c>
      <c r="E2074" t="s">
        <v>7</v>
      </c>
      <c r="F2074" t="s">
        <v>366</v>
      </c>
      <c r="G2074">
        <v>2030</v>
      </c>
      <c r="H2074" t="s">
        <v>22</v>
      </c>
      <c r="I2074" t="s">
        <v>373</v>
      </c>
      <c r="J2074" t="s">
        <v>374</v>
      </c>
      <c r="K2074" t="s">
        <v>375</v>
      </c>
      <c r="L2074" t="s">
        <v>25</v>
      </c>
      <c r="M2074">
        <v>-20702</v>
      </c>
      <c r="N2074">
        <v>-20702</v>
      </c>
      <c r="O2074">
        <v>-20702</v>
      </c>
      <c r="P2074">
        <v>-37392</v>
      </c>
      <c r="Q2074">
        <v>-64895</v>
      </c>
      <c r="R2074">
        <v>-26857</v>
      </c>
      <c r="S2074">
        <v>-20702</v>
      </c>
      <c r="T2074">
        <v>-20702</v>
      </c>
      <c r="U2074">
        <v>-20702</v>
      </c>
      <c r="V2074">
        <v>-95393</v>
      </c>
      <c r="W2074">
        <v>-20702</v>
      </c>
      <c r="X2074">
        <v>-20701</v>
      </c>
      <c r="Y2074">
        <v>-390152</v>
      </c>
      <c r="Z2074">
        <f t="shared" si="70"/>
        <v>-117975.06262096799</v>
      </c>
      <c r="AA2074">
        <f t="shared" si="71"/>
        <v>-174638.937379032</v>
      </c>
    </row>
    <row r="2075" spans="1:27" x14ac:dyDescent="0.35">
      <c r="A2075" t="s">
        <v>427</v>
      </c>
      <c r="C2075">
        <v>506100</v>
      </c>
      <c r="D2075" t="s">
        <v>432</v>
      </c>
      <c r="E2075" t="s">
        <v>7</v>
      </c>
      <c r="F2075" t="s">
        <v>21</v>
      </c>
      <c r="G2075">
        <v>2021</v>
      </c>
      <c r="H2075" t="s">
        <v>22</v>
      </c>
      <c r="I2075" t="s">
        <v>387</v>
      </c>
      <c r="J2075" t="s">
        <v>388</v>
      </c>
      <c r="K2075" t="s">
        <v>378</v>
      </c>
      <c r="L2075" t="s">
        <v>25</v>
      </c>
      <c r="M2075">
        <v>-20671</v>
      </c>
      <c r="N2075">
        <v>-20863</v>
      </c>
      <c r="O2075">
        <v>-21931</v>
      </c>
      <c r="P2075">
        <v>-28078</v>
      </c>
      <c r="Q2075">
        <v>-21931</v>
      </c>
      <c r="R2075">
        <v>-21830</v>
      </c>
      <c r="S2075">
        <v>-21449</v>
      </c>
      <c r="T2075">
        <v>-21096</v>
      </c>
      <c r="U2075">
        <v>-22255</v>
      </c>
      <c r="V2075">
        <v>-22306</v>
      </c>
      <c r="W2075">
        <v>-22860</v>
      </c>
      <c r="X2075">
        <v>-24744</v>
      </c>
      <c r="Y2075">
        <v>-270014</v>
      </c>
      <c r="Z2075">
        <f t="shared" si="70"/>
        <v>-202510.5</v>
      </c>
      <c r="AA2075">
        <f t="shared" si="71"/>
        <v>0</v>
      </c>
    </row>
    <row r="2076" spans="1:27" x14ac:dyDescent="0.35">
      <c r="A2076" t="s">
        <v>427</v>
      </c>
      <c r="C2076">
        <v>501090</v>
      </c>
      <c r="D2076" t="s">
        <v>435</v>
      </c>
      <c r="E2076" t="s">
        <v>7</v>
      </c>
      <c r="F2076" t="s">
        <v>105</v>
      </c>
      <c r="G2076">
        <v>2022</v>
      </c>
      <c r="H2076" t="s">
        <v>22</v>
      </c>
      <c r="I2076" t="s">
        <v>385</v>
      </c>
      <c r="J2076" t="s">
        <v>386</v>
      </c>
      <c r="K2076" t="s">
        <v>378</v>
      </c>
      <c r="L2076" t="s">
        <v>25</v>
      </c>
      <c r="M2076">
        <v>-20548</v>
      </c>
      <c r="N2076">
        <v>-20548</v>
      </c>
      <c r="O2076">
        <v>-23569</v>
      </c>
      <c r="P2076">
        <v>-20548</v>
      </c>
      <c r="Q2076">
        <v>-23569</v>
      </c>
      <c r="R2076">
        <v>-20548</v>
      </c>
      <c r="S2076">
        <v>-20548</v>
      </c>
      <c r="T2076">
        <v>-20548</v>
      </c>
      <c r="U2076">
        <v>-20548</v>
      </c>
      <c r="V2076">
        <v>-20548</v>
      </c>
      <c r="W2076">
        <v>-20548</v>
      </c>
      <c r="X2076">
        <v>-20548</v>
      </c>
      <c r="Y2076">
        <v>-252614</v>
      </c>
      <c r="Z2076">
        <f t="shared" si="70"/>
        <v>0</v>
      </c>
      <c r="AA2076">
        <f t="shared" si="71"/>
        <v>-189460.5</v>
      </c>
    </row>
    <row r="2077" spans="1:27" x14ac:dyDescent="0.35">
      <c r="A2077" t="s">
        <v>427</v>
      </c>
      <c r="C2077">
        <v>514100</v>
      </c>
      <c r="D2077" t="s">
        <v>441</v>
      </c>
      <c r="E2077" t="s">
        <v>7</v>
      </c>
      <c r="F2077" t="s">
        <v>105</v>
      </c>
      <c r="G2077">
        <v>2028</v>
      </c>
      <c r="H2077" t="s">
        <v>365</v>
      </c>
      <c r="I2077" t="s">
        <v>377</v>
      </c>
      <c r="J2077" t="s">
        <v>377</v>
      </c>
      <c r="K2077" t="s">
        <v>378</v>
      </c>
      <c r="L2077" t="s">
        <v>25</v>
      </c>
      <c r="M2077">
        <v>-20486</v>
      </c>
      <c r="N2077">
        <v>-18428</v>
      </c>
      <c r="O2077">
        <v>-18284</v>
      </c>
      <c r="P2077">
        <v>-19014</v>
      </c>
      <c r="Q2077">
        <v>-18689</v>
      </c>
      <c r="R2077">
        <v>-17602</v>
      </c>
      <c r="S2077">
        <v>-19250</v>
      </c>
      <c r="T2077">
        <v>-19983</v>
      </c>
      <c r="U2077">
        <v>-19199</v>
      </c>
      <c r="V2077">
        <v>-20819</v>
      </c>
      <c r="W2077">
        <v>-15675</v>
      </c>
      <c r="X2077">
        <v>-16895</v>
      </c>
      <c r="Y2077">
        <v>-224324</v>
      </c>
      <c r="Z2077">
        <f t="shared" si="70"/>
        <v>0</v>
      </c>
      <c r="AA2077">
        <f t="shared" si="71"/>
        <v>-168243</v>
      </c>
    </row>
    <row r="2078" spans="1:27" x14ac:dyDescent="0.35">
      <c r="A2078" t="s">
        <v>427</v>
      </c>
      <c r="C2078">
        <v>501990</v>
      </c>
      <c r="D2078" t="s">
        <v>442</v>
      </c>
      <c r="E2078" t="s">
        <v>7</v>
      </c>
      <c r="F2078" t="s">
        <v>105</v>
      </c>
      <c r="G2078">
        <v>2021</v>
      </c>
      <c r="H2078" t="s">
        <v>365</v>
      </c>
      <c r="I2078" t="s">
        <v>377</v>
      </c>
      <c r="J2078" t="s">
        <v>377</v>
      </c>
      <c r="K2078" t="s">
        <v>378</v>
      </c>
      <c r="L2078" t="s">
        <v>25</v>
      </c>
      <c r="M2078">
        <v>-20448</v>
      </c>
      <c r="N2078">
        <v>-20475</v>
      </c>
      <c r="O2078">
        <v>-22371</v>
      </c>
      <c r="P2078">
        <v>-20800</v>
      </c>
      <c r="Q2078">
        <v>-19531</v>
      </c>
      <c r="R2078">
        <v>-20350</v>
      </c>
      <c r="S2078">
        <v>-19808</v>
      </c>
      <c r="T2078">
        <v>-21839</v>
      </c>
      <c r="U2078">
        <v>-20997</v>
      </c>
      <c r="V2078">
        <v>-20702</v>
      </c>
      <c r="W2078">
        <v>-19428</v>
      </c>
      <c r="X2078">
        <v>-18292</v>
      </c>
      <c r="Y2078">
        <v>-245043</v>
      </c>
      <c r="Z2078">
        <f t="shared" si="70"/>
        <v>0</v>
      </c>
      <c r="AA2078">
        <f t="shared" si="71"/>
        <v>-183782.25</v>
      </c>
    </row>
    <row r="2079" spans="1:27" x14ac:dyDescent="0.35">
      <c r="A2079" t="s">
        <v>427</v>
      </c>
      <c r="C2079">
        <v>511100</v>
      </c>
      <c r="D2079" t="s">
        <v>434</v>
      </c>
      <c r="E2079" t="s">
        <v>7</v>
      </c>
      <c r="F2079" t="s">
        <v>21</v>
      </c>
      <c r="G2079">
        <v>2023</v>
      </c>
      <c r="H2079" t="s">
        <v>22</v>
      </c>
      <c r="I2079" t="s">
        <v>387</v>
      </c>
      <c r="J2079" t="s">
        <v>388</v>
      </c>
      <c r="K2079" t="s">
        <v>378</v>
      </c>
      <c r="L2079" t="s">
        <v>25</v>
      </c>
      <c r="M2079">
        <v>-20435</v>
      </c>
      <c r="N2079">
        <v>-20426</v>
      </c>
      <c r="O2079">
        <v>-20931</v>
      </c>
      <c r="P2079">
        <v>-19939</v>
      </c>
      <c r="Q2079">
        <v>-17418</v>
      </c>
      <c r="R2079">
        <v>-17947</v>
      </c>
      <c r="S2079">
        <v>-20462</v>
      </c>
      <c r="T2079">
        <v>-17440</v>
      </c>
      <c r="U2079">
        <v>-17441</v>
      </c>
      <c r="V2079">
        <v>-27995</v>
      </c>
      <c r="W2079">
        <v>-16436</v>
      </c>
      <c r="X2079">
        <v>-26476</v>
      </c>
      <c r="Y2079">
        <v>-243348</v>
      </c>
      <c r="Z2079">
        <f t="shared" si="70"/>
        <v>-182511</v>
      </c>
      <c r="AA2079">
        <f t="shared" si="71"/>
        <v>0</v>
      </c>
    </row>
    <row r="2080" spans="1:27" x14ac:dyDescent="0.35">
      <c r="A2080" t="s">
        <v>427</v>
      </c>
      <c r="C2080">
        <v>513100</v>
      </c>
      <c r="D2080" t="s">
        <v>438</v>
      </c>
      <c r="E2080" t="s">
        <v>7</v>
      </c>
      <c r="F2080" t="s">
        <v>105</v>
      </c>
      <c r="G2080">
        <v>2029</v>
      </c>
      <c r="H2080" t="s">
        <v>22</v>
      </c>
      <c r="I2080" t="s">
        <v>377</v>
      </c>
      <c r="J2080" t="s">
        <v>377</v>
      </c>
      <c r="K2080" t="s">
        <v>378</v>
      </c>
      <c r="L2080" t="s">
        <v>25</v>
      </c>
      <c r="M2080">
        <v>-20380</v>
      </c>
      <c r="N2080">
        <v>-20380</v>
      </c>
      <c r="O2080">
        <v>-20380</v>
      </c>
      <c r="P2080">
        <v>-38876</v>
      </c>
      <c r="Q2080">
        <v>-20380</v>
      </c>
      <c r="R2080">
        <v>-38726</v>
      </c>
      <c r="S2080">
        <v>-45118</v>
      </c>
      <c r="T2080">
        <v>-20380</v>
      </c>
      <c r="U2080">
        <v>1387</v>
      </c>
      <c r="V2080">
        <v>-118311</v>
      </c>
      <c r="W2080">
        <v>-22622</v>
      </c>
      <c r="X2080">
        <v>-20380</v>
      </c>
      <c r="Y2080">
        <v>-384543</v>
      </c>
      <c r="Z2080">
        <f t="shared" si="70"/>
        <v>0</v>
      </c>
      <c r="AA2080">
        <f t="shared" si="71"/>
        <v>-288407.25</v>
      </c>
    </row>
    <row r="2081" spans="1:27" x14ac:dyDescent="0.35">
      <c r="A2081" t="s">
        <v>427</v>
      </c>
      <c r="C2081">
        <v>506109</v>
      </c>
      <c r="D2081" t="s">
        <v>449</v>
      </c>
      <c r="E2081" t="s">
        <v>7</v>
      </c>
      <c r="F2081" t="s">
        <v>366</v>
      </c>
      <c r="G2081">
        <v>2029</v>
      </c>
      <c r="H2081" t="s">
        <v>22</v>
      </c>
      <c r="I2081" t="s">
        <v>373</v>
      </c>
      <c r="J2081" t="s">
        <v>374</v>
      </c>
      <c r="K2081" t="s">
        <v>375</v>
      </c>
      <c r="L2081" t="s">
        <v>25</v>
      </c>
      <c r="M2081">
        <v>-20366</v>
      </c>
      <c r="N2081">
        <v>-20366</v>
      </c>
      <c r="O2081">
        <v>-20366</v>
      </c>
      <c r="P2081">
        <v>-20366</v>
      </c>
      <c r="Q2081">
        <v>-20366</v>
      </c>
      <c r="R2081">
        <v>-20366</v>
      </c>
      <c r="S2081">
        <v>-20366</v>
      </c>
      <c r="T2081">
        <v>-20366</v>
      </c>
      <c r="U2081">
        <v>-20366</v>
      </c>
      <c r="V2081">
        <v>-20366</v>
      </c>
      <c r="W2081">
        <v>-20366</v>
      </c>
      <c r="X2081">
        <v>-20366</v>
      </c>
      <c r="Y2081">
        <v>-244393</v>
      </c>
      <c r="Z2081">
        <f t="shared" si="70"/>
        <v>-73900.119643436992</v>
      </c>
      <c r="AA2081">
        <f t="shared" si="71"/>
        <v>-109394.63035656301</v>
      </c>
    </row>
    <row r="2082" spans="1:27" x14ac:dyDescent="0.35">
      <c r="A2082" t="s">
        <v>427</v>
      </c>
      <c r="C2082">
        <v>512015</v>
      </c>
      <c r="D2082" t="s">
        <v>451</v>
      </c>
      <c r="E2082" t="s">
        <v>7</v>
      </c>
      <c r="F2082" t="s">
        <v>366</v>
      </c>
      <c r="G2082">
        <v>2029</v>
      </c>
      <c r="H2082" t="s">
        <v>22</v>
      </c>
      <c r="I2082" t="s">
        <v>373</v>
      </c>
      <c r="J2082" t="s">
        <v>374</v>
      </c>
      <c r="K2082" t="s">
        <v>375</v>
      </c>
      <c r="L2082" t="s">
        <v>25</v>
      </c>
      <c r="M2082">
        <v>-20295</v>
      </c>
      <c r="N2082">
        <v>-20295</v>
      </c>
      <c r="O2082">
        <v>-20295</v>
      </c>
      <c r="P2082">
        <v>-36657</v>
      </c>
      <c r="Q2082">
        <v>-63543</v>
      </c>
      <c r="R2082">
        <v>-26329</v>
      </c>
      <c r="S2082">
        <v>-20295</v>
      </c>
      <c r="T2082">
        <v>-20295</v>
      </c>
      <c r="U2082">
        <v>-20295</v>
      </c>
      <c r="V2082">
        <v>-93068</v>
      </c>
      <c r="W2082">
        <v>-20295</v>
      </c>
      <c r="X2082">
        <v>-20294</v>
      </c>
      <c r="Y2082">
        <v>-381958</v>
      </c>
      <c r="Z2082">
        <f t="shared" si="70"/>
        <v>-115497.34198102199</v>
      </c>
      <c r="AA2082">
        <f t="shared" si="71"/>
        <v>-170971.15801897799</v>
      </c>
    </row>
    <row r="2083" spans="1:27" x14ac:dyDescent="0.35">
      <c r="A2083" t="s">
        <v>427</v>
      </c>
      <c r="C2083">
        <v>505100</v>
      </c>
      <c r="D2083" t="s">
        <v>433</v>
      </c>
      <c r="E2083" t="s">
        <v>7</v>
      </c>
      <c r="F2083" t="s">
        <v>21</v>
      </c>
      <c r="G2083">
        <v>2022</v>
      </c>
      <c r="H2083" t="s">
        <v>365</v>
      </c>
      <c r="I2083" t="s">
        <v>387</v>
      </c>
      <c r="J2083" t="s">
        <v>388</v>
      </c>
      <c r="K2083" t="s">
        <v>378</v>
      </c>
      <c r="L2083" t="s">
        <v>25</v>
      </c>
      <c r="M2083">
        <v>-20295</v>
      </c>
      <c r="N2083">
        <v>-20170</v>
      </c>
      <c r="O2083">
        <v>-22197</v>
      </c>
      <c r="P2083">
        <v>-20020</v>
      </c>
      <c r="Q2083">
        <v>-20618</v>
      </c>
      <c r="R2083">
        <v>-20621</v>
      </c>
      <c r="S2083">
        <v>-19429</v>
      </c>
      <c r="T2083">
        <v>-22862</v>
      </c>
      <c r="U2083">
        <v>-21309</v>
      </c>
      <c r="V2083">
        <v>-20745</v>
      </c>
      <c r="W2083">
        <v>-20080</v>
      </c>
      <c r="X2083">
        <v>-18607</v>
      </c>
      <c r="Y2083">
        <v>-246953</v>
      </c>
      <c r="Z2083">
        <f t="shared" si="70"/>
        <v>-185214.75</v>
      </c>
      <c r="AA2083">
        <f t="shared" si="71"/>
        <v>0</v>
      </c>
    </row>
    <row r="2084" spans="1:27" x14ac:dyDescent="0.35">
      <c r="A2084" t="s">
        <v>427</v>
      </c>
      <c r="C2084">
        <v>512100</v>
      </c>
      <c r="D2084" t="s">
        <v>428</v>
      </c>
      <c r="E2084" t="s">
        <v>7</v>
      </c>
      <c r="F2084" t="s">
        <v>105</v>
      </c>
      <c r="G2084">
        <v>2021</v>
      </c>
      <c r="H2084" t="s">
        <v>22</v>
      </c>
      <c r="I2084" t="s">
        <v>390</v>
      </c>
      <c r="J2084" t="s">
        <v>391</v>
      </c>
      <c r="K2084" t="s">
        <v>378</v>
      </c>
      <c r="L2084" t="s">
        <v>25</v>
      </c>
      <c r="M2084">
        <v>-20272</v>
      </c>
      <c r="N2084">
        <v>-16329</v>
      </c>
      <c r="O2084">
        <v>-48644</v>
      </c>
      <c r="P2084">
        <v>-59921</v>
      </c>
      <c r="Q2084">
        <v>-18326</v>
      </c>
      <c r="R2084">
        <v>-12983</v>
      </c>
      <c r="S2084">
        <v>-18545</v>
      </c>
      <c r="T2084">
        <v>-17410</v>
      </c>
      <c r="U2084">
        <v>-25130</v>
      </c>
      <c r="V2084">
        <v>-20092</v>
      </c>
      <c r="W2084">
        <v>-14007</v>
      </c>
      <c r="X2084">
        <v>-17674</v>
      </c>
      <c r="Y2084">
        <v>-289334</v>
      </c>
      <c r="Z2084">
        <f t="shared" si="70"/>
        <v>0</v>
      </c>
      <c r="AA2084">
        <f t="shared" si="71"/>
        <v>-217000.5</v>
      </c>
    </row>
    <row r="2085" spans="1:27" x14ac:dyDescent="0.35">
      <c r="A2085" t="s">
        <v>427</v>
      </c>
      <c r="C2085">
        <v>501090</v>
      </c>
      <c r="D2085" t="s">
        <v>435</v>
      </c>
      <c r="E2085" t="s">
        <v>7</v>
      </c>
      <c r="F2085" t="s">
        <v>21</v>
      </c>
      <c r="G2085">
        <v>2028</v>
      </c>
      <c r="H2085" t="s">
        <v>22</v>
      </c>
      <c r="I2085" t="s">
        <v>387</v>
      </c>
      <c r="J2085" t="s">
        <v>388</v>
      </c>
      <c r="K2085" t="s">
        <v>378</v>
      </c>
      <c r="L2085" t="s">
        <v>25</v>
      </c>
      <c r="M2085">
        <v>-20222</v>
      </c>
      <c r="N2085">
        <v>-22896</v>
      </c>
      <c r="O2085">
        <v>-22896</v>
      </c>
      <c r="P2085">
        <v>-20222</v>
      </c>
      <c r="Q2085">
        <v>-20222</v>
      </c>
      <c r="R2085">
        <v>-20222</v>
      </c>
      <c r="S2085">
        <v>-20222</v>
      </c>
      <c r="T2085">
        <v>-20222</v>
      </c>
      <c r="U2085">
        <v>-20222</v>
      </c>
      <c r="V2085">
        <v>-20222</v>
      </c>
      <c r="W2085">
        <v>-20222</v>
      </c>
      <c r="X2085">
        <v>-20222</v>
      </c>
      <c r="Y2085">
        <v>-248012</v>
      </c>
      <c r="Z2085">
        <f t="shared" si="70"/>
        <v>-186009</v>
      </c>
      <c r="AA2085">
        <f t="shared" si="71"/>
        <v>0</v>
      </c>
    </row>
    <row r="2086" spans="1:27" x14ac:dyDescent="0.35">
      <c r="A2086" t="s">
        <v>427</v>
      </c>
      <c r="C2086">
        <v>500900</v>
      </c>
      <c r="D2086" t="s">
        <v>443</v>
      </c>
      <c r="E2086" t="s">
        <v>7</v>
      </c>
      <c r="F2086" t="s">
        <v>366</v>
      </c>
      <c r="G2086">
        <v>2030</v>
      </c>
      <c r="H2086" t="s">
        <v>22</v>
      </c>
      <c r="I2086" t="s">
        <v>373</v>
      </c>
      <c r="J2086" t="s">
        <v>374</v>
      </c>
      <c r="K2086" t="s">
        <v>375</v>
      </c>
      <c r="L2086" t="s">
        <v>25</v>
      </c>
      <c r="M2086">
        <v>-20132</v>
      </c>
      <c r="N2086">
        <v>-36247</v>
      </c>
      <c r="O2086">
        <v>-20232</v>
      </c>
      <c r="P2086">
        <v>-20232</v>
      </c>
      <c r="Q2086">
        <v>-20144</v>
      </c>
      <c r="R2086">
        <v>-20132</v>
      </c>
      <c r="S2086">
        <v>-20132</v>
      </c>
      <c r="T2086">
        <v>-20032</v>
      </c>
      <c r="U2086">
        <v>-20032</v>
      </c>
      <c r="V2086">
        <v>-20032</v>
      </c>
      <c r="W2086">
        <v>-20119</v>
      </c>
      <c r="X2086">
        <v>-20130</v>
      </c>
      <c r="Y2086">
        <v>-257596</v>
      </c>
      <c r="Z2086">
        <f t="shared" si="70"/>
        <v>-77892.473269163995</v>
      </c>
      <c r="AA2086">
        <f t="shared" si="71"/>
        <v>-115304.52673083601</v>
      </c>
    </row>
    <row r="2087" spans="1:27" x14ac:dyDescent="0.35">
      <c r="A2087" t="s">
        <v>427</v>
      </c>
      <c r="C2087">
        <v>501090</v>
      </c>
      <c r="D2087" t="s">
        <v>435</v>
      </c>
      <c r="E2087" t="s">
        <v>7</v>
      </c>
      <c r="F2087" t="s">
        <v>105</v>
      </c>
      <c r="G2087">
        <v>2021</v>
      </c>
      <c r="H2087" t="s">
        <v>22</v>
      </c>
      <c r="I2087" t="s">
        <v>385</v>
      </c>
      <c r="J2087" t="s">
        <v>386</v>
      </c>
      <c r="K2087" t="s">
        <v>378</v>
      </c>
      <c r="L2087" t="s">
        <v>25</v>
      </c>
      <c r="M2087">
        <v>-20004</v>
      </c>
      <c r="N2087">
        <v>-23026</v>
      </c>
      <c r="O2087">
        <v>-23026</v>
      </c>
      <c r="P2087">
        <v>-20004</v>
      </c>
      <c r="Q2087">
        <v>-20004</v>
      </c>
      <c r="R2087">
        <v>-20004</v>
      </c>
      <c r="S2087">
        <v>-20548</v>
      </c>
      <c r="T2087">
        <v>-20548</v>
      </c>
      <c r="U2087">
        <v>-20548</v>
      </c>
      <c r="V2087">
        <v>-20548</v>
      </c>
      <c r="W2087">
        <v>-20548</v>
      </c>
      <c r="X2087">
        <v>-20548</v>
      </c>
      <c r="Y2087">
        <v>-249354</v>
      </c>
      <c r="Z2087">
        <f t="shared" si="70"/>
        <v>0</v>
      </c>
      <c r="AA2087">
        <f t="shared" si="71"/>
        <v>-187015.5</v>
      </c>
    </row>
    <row r="2088" spans="1:27" x14ac:dyDescent="0.35">
      <c r="A2088" t="s">
        <v>427</v>
      </c>
      <c r="C2088">
        <v>506900</v>
      </c>
      <c r="D2088" t="s">
        <v>439</v>
      </c>
      <c r="E2088" t="s">
        <v>7</v>
      </c>
      <c r="F2088" t="s">
        <v>105</v>
      </c>
      <c r="G2088">
        <v>2021</v>
      </c>
      <c r="H2088" t="s">
        <v>22</v>
      </c>
      <c r="I2088" t="s">
        <v>377</v>
      </c>
      <c r="J2088" t="s">
        <v>377</v>
      </c>
      <c r="K2088" t="s">
        <v>378</v>
      </c>
      <c r="L2088" t="s">
        <v>25</v>
      </c>
      <c r="M2088">
        <v>-19935</v>
      </c>
      <c r="N2088">
        <v>-20314</v>
      </c>
      <c r="O2088">
        <v>-19621</v>
      </c>
      <c r="P2088">
        <v>-20502</v>
      </c>
      <c r="Q2088">
        <v>-19269</v>
      </c>
      <c r="R2088">
        <v>-25918</v>
      </c>
      <c r="S2088">
        <v>-30601</v>
      </c>
      <c r="T2088">
        <v>-28663</v>
      </c>
      <c r="U2088">
        <v>-37339</v>
      </c>
      <c r="V2088">
        <v>-32874</v>
      </c>
      <c r="W2088">
        <v>-32001</v>
      </c>
      <c r="X2088">
        <v>-31152</v>
      </c>
      <c r="Y2088">
        <v>-318188</v>
      </c>
      <c r="Z2088">
        <f t="shared" si="70"/>
        <v>0</v>
      </c>
      <c r="AA2088">
        <f t="shared" si="71"/>
        <v>-238641</v>
      </c>
    </row>
    <row r="2089" spans="1:27" x14ac:dyDescent="0.35">
      <c r="A2089" t="s">
        <v>427</v>
      </c>
      <c r="C2089">
        <v>512015</v>
      </c>
      <c r="D2089" t="s">
        <v>451</v>
      </c>
      <c r="E2089" t="s">
        <v>7</v>
      </c>
      <c r="F2089" t="s">
        <v>366</v>
      </c>
      <c r="G2089">
        <v>2028</v>
      </c>
      <c r="H2089" t="s">
        <v>22</v>
      </c>
      <c r="I2089" t="s">
        <v>373</v>
      </c>
      <c r="J2089" t="s">
        <v>374</v>
      </c>
      <c r="K2089" t="s">
        <v>375</v>
      </c>
      <c r="L2089" t="s">
        <v>25</v>
      </c>
      <c r="M2089">
        <v>-19898</v>
      </c>
      <c r="N2089">
        <v>-19898</v>
      </c>
      <c r="O2089">
        <v>-19898</v>
      </c>
      <c r="P2089">
        <v>-35939</v>
      </c>
      <c r="Q2089">
        <v>-62224</v>
      </c>
      <c r="R2089">
        <v>-25813</v>
      </c>
      <c r="S2089">
        <v>-19898</v>
      </c>
      <c r="T2089">
        <v>-19898</v>
      </c>
      <c r="U2089">
        <v>-19898</v>
      </c>
      <c r="V2089">
        <v>-90805</v>
      </c>
      <c r="W2089">
        <v>-19898</v>
      </c>
      <c r="X2089">
        <v>-19897</v>
      </c>
      <c r="Y2089">
        <v>-373962</v>
      </c>
      <c r="Z2089">
        <f t="shared" si="70"/>
        <v>-113079.49303825799</v>
      </c>
      <c r="AA2089">
        <f t="shared" si="71"/>
        <v>-167392.00696174201</v>
      </c>
    </row>
    <row r="2090" spans="1:27" x14ac:dyDescent="0.35">
      <c r="A2090" t="s">
        <v>427</v>
      </c>
      <c r="C2090">
        <v>514100</v>
      </c>
      <c r="D2090" t="s">
        <v>441</v>
      </c>
      <c r="E2090" t="s">
        <v>7</v>
      </c>
      <c r="F2090" t="s">
        <v>105</v>
      </c>
      <c r="G2090">
        <v>2027</v>
      </c>
      <c r="H2090" t="s">
        <v>365</v>
      </c>
      <c r="I2090" t="s">
        <v>377</v>
      </c>
      <c r="J2090" t="s">
        <v>377</v>
      </c>
      <c r="K2090" t="s">
        <v>378</v>
      </c>
      <c r="L2090" t="s">
        <v>25</v>
      </c>
      <c r="M2090">
        <v>-19890</v>
      </c>
      <c r="N2090">
        <v>-17891</v>
      </c>
      <c r="O2090">
        <v>-17752</v>
      </c>
      <c r="P2090">
        <v>-18461</v>
      </c>
      <c r="Q2090">
        <v>-18145</v>
      </c>
      <c r="R2090">
        <v>-17090</v>
      </c>
      <c r="S2090">
        <v>-18689</v>
      </c>
      <c r="T2090">
        <v>-19401</v>
      </c>
      <c r="U2090">
        <v>-18640</v>
      </c>
      <c r="V2090">
        <v>-20213</v>
      </c>
      <c r="W2090">
        <v>-15219</v>
      </c>
      <c r="X2090">
        <v>-16403</v>
      </c>
      <c r="Y2090">
        <v>-217795</v>
      </c>
      <c r="Z2090">
        <f t="shared" si="70"/>
        <v>0</v>
      </c>
      <c r="AA2090">
        <f t="shared" si="71"/>
        <v>-163346.25</v>
      </c>
    </row>
    <row r="2091" spans="1:27" x14ac:dyDescent="0.35">
      <c r="A2091" t="s">
        <v>427</v>
      </c>
      <c r="C2091">
        <v>513100</v>
      </c>
      <c r="D2091" t="s">
        <v>438</v>
      </c>
      <c r="E2091" t="s">
        <v>7</v>
      </c>
      <c r="F2091" t="s">
        <v>105</v>
      </c>
      <c r="G2091">
        <v>2028</v>
      </c>
      <c r="H2091" t="s">
        <v>22</v>
      </c>
      <c r="I2091" t="s">
        <v>377</v>
      </c>
      <c r="J2091" t="s">
        <v>377</v>
      </c>
      <c r="K2091" t="s">
        <v>378</v>
      </c>
      <c r="L2091" t="s">
        <v>25</v>
      </c>
      <c r="M2091">
        <v>-19882</v>
      </c>
      <c r="N2091">
        <v>-19882</v>
      </c>
      <c r="O2091">
        <v>-19882</v>
      </c>
      <c r="P2091">
        <v>-969339</v>
      </c>
      <c r="Q2091">
        <v>-19882</v>
      </c>
      <c r="R2091">
        <v>-37693</v>
      </c>
      <c r="S2091">
        <v>-44074</v>
      </c>
      <c r="T2091">
        <v>-19882</v>
      </c>
      <c r="U2091">
        <v>1251</v>
      </c>
      <c r="V2091">
        <v>-114978</v>
      </c>
      <c r="W2091">
        <v>-22058</v>
      </c>
      <c r="X2091">
        <v>-19882</v>
      </c>
      <c r="Y2091">
        <v>-1306181</v>
      </c>
      <c r="Z2091">
        <f t="shared" si="70"/>
        <v>0</v>
      </c>
      <c r="AA2091">
        <f t="shared" si="71"/>
        <v>-979635.75</v>
      </c>
    </row>
    <row r="2092" spans="1:27" x14ac:dyDescent="0.35">
      <c r="A2092" t="s">
        <v>427</v>
      </c>
      <c r="C2092">
        <v>505100</v>
      </c>
      <c r="D2092" t="s">
        <v>433</v>
      </c>
      <c r="E2092" t="s">
        <v>7</v>
      </c>
      <c r="F2092" t="s">
        <v>21</v>
      </c>
      <c r="G2092">
        <v>2021</v>
      </c>
      <c r="H2092" t="s">
        <v>365</v>
      </c>
      <c r="I2092" t="s">
        <v>387</v>
      </c>
      <c r="J2092" t="s">
        <v>388</v>
      </c>
      <c r="K2092" t="s">
        <v>378</v>
      </c>
      <c r="L2092" t="s">
        <v>25</v>
      </c>
      <c r="M2092">
        <v>-19811</v>
      </c>
      <c r="N2092">
        <v>-19689</v>
      </c>
      <c r="O2092">
        <v>-21674</v>
      </c>
      <c r="P2092">
        <v>-20393</v>
      </c>
      <c r="Q2092">
        <v>-19362</v>
      </c>
      <c r="R2092">
        <v>-20191</v>
      </c>
      <c r="S2092">
        <v>-19866</v>
      </c>
      <c r="T2092">
        <v>-21264</v>
      </c>
      <c r="U2092">
        <v>-20562</v>
      </c>
      <c r="V2092">
        <v>-20300</v>
      </c>
      <c r="W2092">
        <v>-19381</v>
      </c>
      <c r="X2092">
        <v>-19128</v>
      </c>
      <c r="Y2092">
        <v>-241621</v>
      </c>
      <c r="Z2092">
        <f t="shared" si="70"/>
        <v>-181215.75</v>
      </c>
      <c r="AA2092">
        <f t="shared" si="71"/>
        <v>0</v>
      </c>
    </row>
    <row r="2093" spans="1:27" x14ac:dyDescent="0.35">
      <c r="A2093" t="s">
        <v>427</v>
      </c>
      <c r="C2093">
        <v>502100</v>
      </c>
      <c r="D2093" t="s">
        <v>429</v>
      </c>
      <c r="E2093" t="s">
        <v>7</v>
      </c>
      <c r="F2093" t="s">
        <v>105</v>
      </c>
      <c r="G2093">
        <v>2030</v>
      </c>
      <c r="H2093" t="s">
        <v>22</v>
      </c>
      <c r="I2093" t="s">
        <v>385</v>
      </c>
      <c r="J2093" t="s">
        <v>386</v>
      </c>
      <c r="K2093" t="s">
        <v>378</v>
      </c>
      <c r="L2093" t="s">
        <v>25</v>
      </c>
      <c r="M2093">
        <v>-19787</v>
      </c>
      <c r="N2093">
        <v>-19787</v>
      </c>
      <c r="O2093">
        <v>-19787</v>
      </c>
      <c r="P2093">
        <v>-19787</v>
      </c>
      <c r="Q2093">
        <v>-19787</v>
      </c>
      <c r="R2093">
        <v>-19787</v>
      </c>
      <c r="S2093">
        <v>-19787</v>
      </c>
      <c r="T2093">
        <v>-23124</v>
      </c>
      <c r="U2093">
        <v>-19787</v>
      </c>
      <c r="V2093">
        <v>-19787</v>
      </c>
      <c r="W2093">
        <v>-19787</v>
      </c>
      <c r="X2093">
        <v>-19787</v>
      </c>
      <c r="Y2093">
        <v>-240785</v>
      </c>
      <c r="Z2093">
        <f t="shared" si="70"/>
        <v>0</v>
      </c>
      <c r="AA2093">
        <f t="shared" si="71"/>
        <v>-180588.75</v>
      </c>
    </row>
    <row r="2094" spans="1:27" x14ac:dyDescent="0.35">
      <c r="A2094" t="s">
        <v>427</v>
      </c>
      <c r="C2094">
        <v>506109</v>
      </c>
      <c r="D2094" t="s">
        <v>449</v>
      </c>
      <c r="E2094" t="s">
        <v>7</v>
      </c>
      <c r="F2094" t="s">
        <v>366</v>
      </c>
      <c r="G2094">
        <v>2028</v>
      </c>
      <c r="H2094" t="s">
        <v>22</v>
      </c>
      <c r="I2094" t="s">
        <v>373</v>
      </c>
      <c r="J2094" t="s">
        <v>374</v>
      </c>
      <c r="K2094" t="s">
        <v>375</v>
      </c>
      <c r="L2094" t="s">
        <v>25</v>
      </c>
      <c r="M2094">
        <v>-19773</v>
      </c>
      <c r="N2094">
        <v>-19773</v>
      </c>
      <c r="O2094">
        <v>-19773</v>
      </c>
      <c r="P2094">
        <v>-19773</v>
      </c>
      <c r="Q2094">
        <v>-19773</v>
      </c>
      <c r="R2094">
        <v>-19773</v>
      </c>
      <c r="S2094">
        <v>-19773</v>
      </c>
      <c r="T2094">
        <v>-19773</v>
      </c>
      <c r="U2094">
        <v>-19773</v>
      </c>
      <c r="V2094">
        <v>-19773</v>
      </c>
      <c r="W2094">
        <v>-19773</v>
      </c>
      <c r="X2094">
        <v>-19773</v>
      </c>
      <c r="Y2094">
        <v>-237270</v>
      </c>
      <c r="Z2094">
        <f t="shared" si="70"/>
        <v>-71746.250456430003</v>
      </c>
      <c r="AA2094">
        <f t="shared" si="71"/>
        <v>-106206.24954357</v>
      </c>
    </row>
    <row r="2095" spans="1:27" x14ac:dyDescent="0.35">
      <c r="A2095" t="s">
        <v>427</v>
      </c>
      <c r="C2095">
        <v>500900</v>
      </c>
      <c r="D2095" t="s">
        <v>443</v>
      </c>
      <c r="E2095" t="s">
        <v>7</v>
      </c>
      <c r="F2095" t="s">
        <v>366</v>
      </c>
      <c r="G2095">
        <v>2029</v>
      </c>
      <c r="H2095" t="s">
        <v>22</v>
      </c>
      <c r="I2095" t="s">
        <v>373</v>
      </c>
      <c r="J2095" t="s">
        <v>374</v>
      </c>
      <c r="K2095" t="s">
        <v>375</v>
      </c>
      <c r="L2095" t="s">
        <v>25</v>
      </c>
      <c r="M2095">
        <v>-19729</v>
      </c>
      <c r="N2095">
        <v>-35527</v>
      </c>
      <c r="O2095">
        <v>-19827</v>
      </c>
      <c r="P2095">
        <v>-19827</v>
      </c>
      <c r="Q2095">
        <v>-19741</v>
      </c>
      <c r="R2095">
        <v>-19729</v>
      </c>
      <c r="S2095">
        <v>-19729</v>
      </c>
      <c r="T2095">
        <v>-19630</v>
      </c>
      <c r="U2095">
        <v>-19630</v>
      </c>
      <c r="V2095">
        <v>-19630</v>
      </c>
      <c r="W2095">
        <v>-19716</v>
      </c>
      <c r="X2095">
        <v>-19726</v>
      </c>
      <c r="Y2095">
        <v>-252442</v>
      </c>
      <c r="Z2095">
        <f t="shared" si="70"/>
        <v>-76333.994848578004</v>
      </c>
      <c r="AA2095">
        <f t="shared" si="71"/>
        <v>-112997.505151422</v>
      </c>
    </row>
    <row r="2096" spans="1:27" x14ac:dyDescent="0.35">
      <c r="A2096" t="s">
        <v>427</v>
      </c>
      <c r="C2096">
        <v>506100</v>
      </c>
      <c r="D2096" t="s">
        <v>432</v>
      </c>
      <c r="E2096" t="s">
        <v>7</v>
      </c>
      <c r="F2096" t="s">
        <v>105</v>
      </c>
      <c r="G2096">
        <v>2023</v>
      </c>
      <c r="H2096" t="s">
        <v>365</v>
      </c>
      <c r="I2096" t="s">
        <v>385</v>
      </c>
      <c r="J2096" t="s">
        <v>386</v>
      </c>
      <c r="K2096" t="s">
        <v>378</v>
      </c>
      <c r="L2096" t="s">
        <v>25</v>
      </c>
      <c r="M2096">
        <v>-19691</v>
      </c>
      <c r="N2096">
        <v>-18611</v>
      </c>
      <c r="O2096">
        <v>-20392</v>
      </c>
      <c r="P2096">
        <v>-17244</v>
      </c>
      <c r="Q2096">
        <v>-19821</v>
      </c>
      <c r="R2096">
        <v>-19015</v>
      </c>
      <c r="S2096">
        <v>-17564</v>
      </c>
      <c r="T2096">
        <v>-20992</v>
      </c>
      <c r="U2096">
        <v>-18195</v>
      </c>
      <c r="V2096">
        <v>-20018</v>
      </c>
      <c r="W2096">
        <v>-18216</v>
      </c>
      <c r="X2096">
        <v>-15448</v>
      </c>
      <c r="Y2096">
        <v>-225208</v>
      </c>
      <c r="Z2096">
        <f t="shared" si="70"/>
        <v>0</v>
      </c>
      <c r="AA2096">
        <f t="shared" si="71"/>
        <v>-168906</v>
      </c>
    </row>
    <row r="2097" spans="1:27" x14ac:dyDescent="0.35">
      <c r="A2097" t="s">
        <v>427</v>
      </c>
      <c r="C2097">
        <v>501090</v>
      </c>
      <c r="D2097" t="s">
        <v>435</v>
      </c>
      <c r="E2097" t="s">
        <v>7</v>
      </c>
      <c r="F2097" t="s">
        <v>21</v>
      </c>
      <c r="G2097">
        <v>2027</v>
      </c>
      <c r="H2097" t="s">
        <v>22</v>
      </c>
      <c r="I2097" t="s">
        <v>387</v>
      </c>
      <c r="J2097" t="s">
        <v>388</v>
      </c>
      <c r="K2097" t="s">
        <v>378</v>
      </c>
      <c r="L2097" t="s">
        <v>25</v>
      </c>
      <c r="M2097">
        <v>-19659</v>
      </c>
      <c r="N2097">
        <v>-22280</v>
      </c>
      <c r="O2097">
        <v>-22280</v>
      </c>
      <c r="P2097">
        <v>-19659</v>
      </c>
      <c r="Q2097">
        <v>-19659</v>
      </c>
      <c r="R2097">
        <v>-19659</v>
      </c>
      <c r="S2097">
        <v>-19659</v>
      </c>
      <c r="T2097">
        <v>-19659</v>
      </c>
      <c r="U2097">
        <v>-19659</v>
      </c>
      <c r="V2097">
        <v>-19659</v>
      </c>
      <c r="W2097">
        <v>-19659</v>
      </c>
      <c r="X2097">
        <v>-19659</v>
      </c>
      <c r="Y2097">
        <v>-241150</v>
      </c>
      <c r="Z2097">
        <f t="shared" si="70"/>
        <v>-180862.5</v>
      </c>
      <c r="AA2097">
        <f t="shared" si="71"/>
        <v>0</v>
      </c>
    </row>
    <row r="2098" spans="1:27" x14ac:dyDescent="0.35">
      <c r="A2098" t="s">
        <v>427</v>
      </c>
      <c r="C2098">
        <v>512015</v>
      </c>
      <c r="D2098" t="s">
        <v>451</v>
      </c>
      <c r="E2098" t="s">
        <v>7</v>
      </c>
      <c r="F2098" t="s">
        <v>366</v>
      </c>
      <c r="G2098">
        <v>2027</v>
      </c>
      <c r="H2098" t="s">
        <v>22</v>
      </c>
      <c r="I2098" t="s">
        <v>373</v>
      </c>
      <c r="J2098" t="s">
        <v>374</v>
      </c>
      <c r="K2098" t="s">
        <v>375</v>
      </c>
      <c r="L2098" t="s">
        <v>25</v>
      </c>
      <c r="M2098">
        <v>-19508</v>
      </c>
      <c r="N2098">
        <v>-19508</v>
      </c>
      <c r="O2098">
        <v>-19508</v>
      </c>
      <c r="P2098">
        <v>-35234</v>
      </c>
      <c r="Q2098">
        <v>-60933</v>
      </c>
      <c r="R2098">
        <v>-25307</v>
      </c>
      <c r="S2098">
        <v>-19508</v>
      </c>
      <c r="T2098">
        <v>-19508</v>
      </c>
      <c r="U2098">
        <v>-19508</v>
      </c>
      <c r="V2098">
        <v>-88600</v>
      </c>
      <c r="W2098">
        <v>-19508</v>
      </c>
      <c r="X2098">
        <v>-19507</v>
      </c>
      <c r="Y2098">
        <v>-366136</v>
      </c>
      <c r="Z2098">
        <f t="shared" si="70"/>
        <v>-110713.049088024</v>
      </c>
      <c r="AA2098">
        <f t="shared" si="71"/>
        <v>-163888.95091197602</v>
      </c>
    </row>
    <row r="2099" spans="1:27" x14ac:dyDescent="0.35">
      <c r="A2099" t="s">
        <v>427</v>
      </c>
      <c r="C2099">
        <v>513100</v>
      </c>
      <c r="D2099" t="s">
        <v>438</v>
      </c>
      <c r="E2099" t="s">
        <v>7</v>
      </c>
      <c r="F2099" t="s">
        <v>105</v>
      </c>
      <c r="G2099">
        <v>2027</v>
      </c>
      <c r="H2099" t="s">
        <v>22</v>
      </c>
      <c r="I2099" t="s">
        <v>377</v>
      </c>
      <c r="J2099" t="s">
        <v>377</v>
      </c>
      <c r="K2099" t="s">
        <v>378</v>
      </c>
      <c r="L2099" t="s">
        <v>25</v>
      </c>
      <c r="M2099">
        <v>-19396</v>
      </c>
      <c r="N2099">
        <v>-19396</v>
      </c>
      <c r="O2099">
        <v>-19396</v>
      </c>
      <c r="P2099">
        <v>-36831</v>
      </c>
      <c r="Q2099">
        <v>-19396</v>
      </c>
      <c r="R2099">
        <v>-36690</v>
      </c>
      <c r="S2099">
        <v>-43055</v>
      </c>
      <c r="T2099">
        <v>-19396</v>
      </c>
      <c r="U2099">
        <v>1121</v>
      </c>
      <c r="V2099">
        <v>-111745</v>
      </c>
      <c r="W2099">
        <v>-21510</v>
      </c>
      <c r="X2099">
        <v>-19396</v>
      </c>
      <c r="Y2099">
        <v>-365088</v>
      </c>
      <c r="Z2099">
        <f t="shared" si="70"/>
        <v>0</v>
      </c>
      <c r="AA2099">
        <f t="shared" si="71"/>
        <v>-273816</v>
      </c>
    </row>
    <row r="2100" spans="1:27" x14ac:dyDescent="0.35">
      <c r="A2100" t="s">
        <v>427</v>
      </c>
      <c r="C2100">
        <v>500900</v>
      </c>
      <c r="D2100" t="s">
        <v>443</v>
      </c>
      <c r="E2100" t="s">
        <v>7</v>
      </c>
      <c r="F2100" t="s">
        <v>366</v>
      </c>
      <c r="G2100">
        <v>2028</v>
      </c>
      <c r="H2100" t="s">
        <v>22</v>
      </c>
      <c r="I2100" t="s">
        <v>373</v>
      </c>
      <c r="J2100" t="s">
        <v>374</v>
      </c>
      <c r="K2100" t="s">
        <v>375</v>
      </c>
      <c r="L2100" t="s">
        <v>25</v>
      </c>
      <c r="M2100">
        <v>-19335</v>
      </c>
      <c r="N2100">
        <v>-34824</v>
      </c>
      <c r="O2100">
        <v>-19431</v>
      </c>
      <c r="P2100">
        <v>-19431</v>
      </c>
      <c r="Q2100">
        <v>-19347</v>
      </c>
      <c r="R2100">
        <v>-19335</v>
      </c>
      <c r="S2100">
        <v>-19335</v>
      </c>
      <c r="T2100">
        <v>-19239</v>
      </c>
      <c r="U2100">
        <v>-19239</v>
      </c>
      <c r="V2100">
        <v>-19239</v>
      </c>
      <c r="W2100">
        <v>-19323</v>
      </c>
      <c r="X2100">
        <v>-19333</v>
      </c>
      <c r="Y2100">
        <v>-247409</v>
      </c>
      <c r="Z2100">
        <f t="shared" si="70"/>
        <v>-74812.104687380997</v>
      </c>
      <c r="AA2100">
        <f t="shared" si="71"/>
        <v>-110744.645312619</v>
      </c>
    </row>
    <row r="2101" spans="1:27" x14ac:dyDescent="0.35">
      <c r="A2101" t="s">
        <v>427</v>
      </c>
      <c r="C2101">
        <v>514100</v>
      </c>
      <c r="D2101" t="s">
        <v>441</v>
      </c>
      <c r="E2101" t="s">
        <v>7</v>
      </c>
      <c r="F2101" t="s">
        <v>105</v>
      </c>
      <c r="G2101">
        <v>2026</v>
      </c>
      <c r="H2101" t="s">
        <v>365</v>
      </c>
      <c r="I2101" t="s">
        <v>377</v>
      </c>
      <c r="J2101" t="s">
        <v>377</v>
      </c>
      <c r="K2101" t="s">
        <v>378</v>
      </c>
      <c r="L2101" t="s">
        <v>25</v>
      </c>
      <c r="M2101">
        <v>-19311</v>
      </c>
      <c r="N2101">
        <v>-17370</v>
      </c>
      <c r="O2101">
        <v>-17235</v>
      </c>
      <c r="P2101">
        <v>-17923</v>
      </c>
      <c r="Q2101">
        <v>-17617</v>
      </c>
      <c r="R2101">
        <v>-16592</v>
      </c>
      <c r="S2101">
        <v>-18145</v>
      </c>
      <c r="T2101">
        <v>-18836</v>
      </c>
      <c r="U2101">
        <v>-18097</v>
      </c>
      <c r="V2101">
        <v>-19625</v>
      </c>
      <c r="W2101">
        <v>-14776</v>
      </c>
      <c r="X2101">
        <v>-15925</v>
      </c>
      <c r="Y2101">
        <v>-211452</v>
      </c>
      <c r="Z2101">
        <f t="shared" si="70"/>
        <v>0</v>
      </c>
      <c r="AA2101">
        <f t="shared" si="71"/>
        <v>-158589</v>
      </c>
    </row>
    <row r="2102" spans="1:27" x14ac:dyDescent="0.35">
      <c r="A2102" t="s">
        <v>427</v>
      </c>
      <c r="C2102">
        <v>926116</v>
      </c>
      <c r="D2102" t="s">
        <v>448</v>
      </c>
      <c r="E2102" t="s">
        <v>7</v>
      </c>
      <c r="F2102" t="s">
        <v>105</v>
      </c>
      <c r="G2102">
        <v>2023</v>
      </c>
      <c r="H2102" t="s">
        <v>365</v>
      </c>
      <c r="I2102" t="s">
        <v>377</v>
      </c>
      <c r="J2102" t="s">
        <v>377</v>
      </c>
      <c r="K2102" t="s">
        <v>378</v>
      </c>
      <c r="L2102" t="s">
        <v>25</v>
      </c>
      <c r="M2102">
        <v>-19311</v>
      </c>
      <c r="N2102">
        <v>-18337</v>
      </c>
      <c r="O2102">
        <v>-20004</v>
      </c>
      <c r="P2102">
        <v>-16885</v>
      </c>
      <c r="Q2102">
        <v>-19422</v>
      </c>
      <c r="R2102">
        <v>-18629</v>
      </c>
      <c r="S2102">
        <v>-17433</v>
      </c>
      <c r="T2102">
        <v>-20970</v>
      </c>
      <c r="U2102">
        <v>-18091</v>
      </c>
      <c r="V2102">
        <v>-19989</v>
      </c>
      <c r="W2102">
        <v>-18009</v>
      </c>
      <c r="X2102">
        <v>-15189</v>
      </c>
      <c r="Y2102">
        <v>-222268</v>
      </c>
      <c r="Z2102">
        <f t="shared" si="70"/>
        <v>0</v>
      </c>
      <c r="AA2102">
        <f t="shared" si="71"/>
        <v>-166701</v>
      </c>
    </row>
    <row r="2103" spans="1:27" x14ac:dyDescent="0.35">
      <c r="A2103" t="s">
        <v>427</v>
      </c>
      <c r="C2103">
        <v>502100</v>
      </c>
      <c r="D2103" t="s">
        <v>429</v>
      </c>
      <c r="E2103" t="s">
        <v>7</v>
      </c>
      <c r="F2103" t="s">
        <v>105</v>
      </c>
      <c r="G2103">
        <v>2029</v>
      </c>
      <c r="H2103" t="s">
        <v>22</v>
      </c>
      <c r="I2103" t="s">
        <v>385</v>
      </c>
      <c r="J2103" t="s">
        <v>386</v>
      </c>
      <c r="K2103" t="s">
        <v>378</v>
      </c>
      <c r="L2103" t="s">
        <v>25</v>
      </c>
      <c r="M2103">
        <v>-19285</v>
      </c>
      <c r="N2103">
        <v>-19285</v>
      </c>
      <c r="O2103">
        <v>-19285</v>
      </c>
      <c r="P2103">
        <v>-19285</v>
      </c>
      <c r="Q2103">
        <v>-19285</v>
      </c>
      <c r="R2103">
        <v>-19285</v>
      </c>
      <c r="S2103">
        <v>-19285</v>
      </c>
      <c r="T2103">
        <v>-22556</v>
      </c>
      <c r="U2103">
        <v>-19285</v>
      </c>
      <c r="V2103">
        <v>-19285</v>
      </c>
      <c r="W2103">
        <v>-19285</v>
      </c>
      <c r="X2103">
        <v>-19285</v>
      </c>
      <c r="Y2103">
        <v>-234694</v>
      </c>
      <c r="Z2103">
        <f t="shared" si="70"/>
        <v>0</v>
      </c>
      <c r="AA2103">
        <f t="shared" si="71"/>
        <v>-176020.5</v>
      </c>
    </row>
    <row r="2104" spans="1:27" x14ac:dyDescent="0.35">
      <c r="A2104" t="s">
        <v>427</v>
      </c>
      <c r="C2104">
        <v>506109</v>
      </c>
      <c r="D2104" t="s">
        <v>449</v>
      </c>
      <c r="E2104" t="s">
        <v>7</v>
      </c>
      <c r="F2104" t="s">
        <v>366</v>
      </c>
      <c r="G2104">
        <v>2027</v>
      </c>
      <c r="H2104" t="s">
        <v>22</v>
      </c>
      <c r="I2104" t="s">
        <v>373</v>
      </c>
      <c r="J2104" t="s">
        <v>374</v>
      </c>
      <c r="K2104" t="s">
        <v>375</v>
      </c>
      <c r="L2104" t="s">
        <v>25</v>
      </c>
      <c r="M2104">
        <v>-19197</v>
      </c>
      <c r="N2104">
        <v>-19197</v>
      </c>
      <c r="O2104">
        <v>-19197</v>
      </c>
      <c r="P2104">
        <v>-19197</v>
      </c>
      <c r="Q2104">
        <v>-19197</v>
      </c>
      <c r="R2104">
        <v>-19197</v>
      </c>
      <c r="S2104">
        <v>-19197</v>
      </c>
      <c r="T2104">
        <v>-19197</v>
      </c>
      <c r="U2104">
        <v>-19197</v>
      </c>
      <c r="V2104">
        <v>-19197</v>
      </c>
      <c r="W2104">
        <v>-19197</v>
      </c>
      <c r="X2104">
        <v>-19197</v>
      </c>
      <c r="Y2104">
        <v>-230365</v>
      </c>
      <c r="Z2104">
        <f t="shared" si="70"/>
        <v>-69658.300612784995</v>
      </c>
      <c r="AA2104">
        <f t="shared" si="71"/>
        <v>-103115.44938721501</v>
      </c>
    </row>
    <row r="2105" spans="1:27" x14ac:dyDescent="0.35">
      <c r="A2105" t="s">
        <v>427</v>
      </c>
      <c r="C2105">
        <v>512015</v>
      </c>
      <c r="D2105" t="s">
        <v>451</v>
      </c>
      <c r="E2105" t="s">
        <v>7</v>
      </c>
      <c r="F2105" t="s">
        <v>366</v>
      </c>
      <c r="G2105">
        <v>2026</v>
      </c>
      <c r="H2105" t="s">
        <v>22</v>
      </c>
      <c r="I2105" t="s">
        <v>373</v>
      </c>
      <c r="J2105" t="s">
        <v>374</v>
      </c>
      <c r="K2105" t="s">
        <v>375</v>
      </c>
      <c r="L2105" t="s">
        <v>25</v>
      </c>
      <c r="M2105">
        <v>-19125</v>
      </c>
      <c r="N2105">
        <v>-19125</v>
      </c>
      <c r="O2105">
        <v>-19125</v>
      </c>
      <c r="P2105">
        <v>-34544</v>
      </c>
      <c r="Q2105">
        <v>-59668</v>
      </c>
      <c r="R2105">
        <v>-24811</v>
      </c>
      <c r="S2105">
        <v>-19125</v>
      </c>
      <c r="T2105">
        <v>-19125</v>
      </c>
      <c r="U2105">
        <v>-19125</v>
      </c>
      <c r="V2105">
        <v>-86450</v>
      </c>
      <c r="W2105">
        <v>-19125</v>
      </c>
      <c r="X2105">
        <v>-19124</v>
      </c>
      <c r="Y2105">
        <v>-358473</v>
      </c>
      <c r="Z2105">
        <f t="shared" si="70"/>
        <v>-108395.89345415699</v>
      </c>
      <c r="AA2105">
        <f t="shared" si="71"/>
        <v>-160458.85654584301</v>
      </c>
    </row>
    <row r="2106" spans="1:27" x14ac:dyDescent="0.35">
      <c r="A2106" t="s">
        <v>427</v>
      </c>
      <c r="C2106">
        <v>501090</v>
      </c>
      <c r="D2106" t="s">
        <v>435</v>
      </c>
      <c r="E2106" t="s">
        <v>7</v>
      </c>
      <c r="F2106" t="s">
        <v>21</v>
      </c>
      <c r="G2106">
        <v>2026</v>
      </c>
      <c r="H2106" t="s">
        <v>22</v>
      </c>
      <c r="I2106" t="s">
        <v>387</v>
      </c>
      <c r="J2106" t="s">
        <v>388</v>
      </c>
      <c r="K2106" t="s">
        <v>378</v>
      </c>
      <c r="L2106" t="s">
        <v>25</v>
      </c>
      <c r="M2106">
        <v>-19111</v>
      </c>
      <c r="N2106">
        <v>-21681</v>
      </c>
      <c r="O2106">
        <v>-21681</v>
      </c>
      <c r="P2106">
        <v>-19111</v>
      </c>
      <c r="Q2106">
        <v>-19111</v>
      </c>
      <c r="R2106">
        <v>-19111</v>
      </c>
      <c r="S2106">
        <v>-19111</v>
      </c>
      <c r="T2106">
        <v>-19111</v>
      </c>
      <c r="U2106">
        <v>-19111</v>
      </c>
      <c r="V2106">
        <v>-19111</v>
      </c>
      <c r="W2106">
        <v>-19111</v>
      </c>
      <c r="X2106">
        <v>-19111</v>
      </c>
      <c r="Y2106">
        <v>-234476</v>
      </c>
      <c r="Z2106">
        <f t="shared" si="70"/>
        <v>-175857</v>
      </c>
      <c r="AA2106">
        <f t="shared" si="71"/>
        <v>0</v>
      </c>
    </row>
    <row r="2107" spans="1:27" x14ac:dyDescent="0.35">
      <c r="A2107" t="s">
        <v>427</v>
      </c>
      <c r="C2107">
        <v>500900</v>
      </c>
      <c r="D2107" t="s">
        <v>443</v>
      </c>
      <c r="E2107" t="s">
        <v>7</v>
      </c>
      <c r="F2107" t="s">
        <v>366</v>
      </c>
      <c r="G2107">
        <v>2027</v>
      </c>
      <c r="H2107" t="s">
        <v>22</v>
      </c>
      <c r="I2107" t="s">
        <v>373</v>
      </c>
      <c r="J2107" t="s">
        <v>374</v>
      </c>
      <c r="K2107" t="s">
        <v>375</v>
      </c>
      <c r="L2107" t="s">
        <v>25</v>
      </c>
      <c r="M2107">
        <v>-18949</v>
      </c>
      <c r="N2107">
        <v>-34134</v>
      </c>
      <c r="O2107">
        <v>-19043</v>
      </c>
      <c r="P2107">
        <v>-19043</v>
      </c>
      <c r="Q2107">
        <v>-18961</v>
      </c>
      <c r="R2107">
        <v>-18949</v>
      </c>
      <c r="S2107">
        <v>-18949</v>
      </c>
      <c r="T2107">
        <v>-18854</v>
      </c>
      <c r="U2107">
        <v>-18854</v>
      </c>
      <c r="V2107">
        <v>-18854</v>
      </c>
      <c r="W2107">
        <v>-18937</v>
      </c>
      <c r="X2107">
        <v>-18946</v>
      </c>
      <c r="Y2107">
        <v>-242473</v>
      </c>
      <c r="Z2107">
        <f t="shared" si="70"/>
        <v>-73319.545610157002</v>
      </c>
      <c r="AA2107">
        <f t="shared" si="71"/>
        <v>-108535.204389843</v>
      </c>
    </row>
    <row r="2108" spans="1:27" x14ac:dyDescent="0.35">
      <c r="A2108" t="s">
        <v>427</v>
      </c>
      <c r="C2108">
        <v>513100</v>
      </c>
      <c r="D2108" t="s">
        <v>438</v>
      </c>
      <c r="E2108" t="s">
        <v>7</v>
      </c>
      <c r="F2108" t="s">
        <v>105</v>
      </c>
      <c r="G2108">
        <v>2026</v>
      </c>
      <c r="H2108" t="s">
        <v>22</v>
      </c>
      <c r="I2108" t="s">
        <v>377</v>
      </c>
      <c r="J2108" t="s">
        <v>377</v>
      </c>
      <c r="K2108" t="s">
        <v>378</v>
      </c>
      <c r="L2108" t="s">
        <v>25</v>
      </c>
      <c r="M2108">
        <v>-18923</v>
      </c>
      <c r="N2108">
        <v>-18923</v>
      </c>
      <c r="O2108">
        <v>-18923</v>
      </c>
      <c r="P2108">
        <v>-1817850</v>
      </c>
      <c r="Q2108">
        <v>-18923</v>
      </c>
      <c r="R2108">
        <v>-35713</v>
      </c>
      <c r="S2108">
        <v>-42061</v>
      </c>
      <c r="T2108">
        <v>-18923</v>
      </c>
      <c r="U2108">
        <v>997</v>
      </c>
      <c r="V2108">
        <v>-108600</v>
      </c>
      <c r="W2108">
        <v>-20975</v>
      </c>
      <c r="X2108">
        <v>-18923</v>
      </c>
      <c r="Y2108">
        <v>-2137742</v>
      </c>
      <c r="Z2108">
        <f t="shared" si="70"/>
        <v>0</v>
      </c>
      <c r="AA2108">
        <f t="shared" si="71"/>
        <v>-1603306.5</v>
      </c>
    </row>
    <row r="2109" spans="1:27" x14ac:dyDescent="0.35">
      <c r="A2109" t="s">
        <v>427</v>
      </c>
      <c r="C2109">
        <v>502100</v>
      </c>
      <c r="D2109" t="s">
        <v>429</v>
      </c>
      <c r="E2109" t="s">
        <v>7</v>
      </c>
      <c r="F2109" t="s">
        <v>105</v>
      </c>
      <c r="G2109">
        <v>2028</v>
      </c>
      <c r="H2109" t="s">
        <v>22</v>
      </c>
      <c r="I2109" t="s">
        <v>385</v>
      </c>
      <c r="J2109" t="s">
        <v>386</v>
      </c>
      <c r="K2109" t="s">
        <v>378</v>
      </c>
      <c r="L2109" t="s">
        <v>25</v>
      </c>
      <c r="M2109">
        <v>-18797</v>
      </c>
      <c r="N2109">
        <v>-18797</v>
      </c>
      <c r="O2109">
        <v>-18797</v>
      </c>
      <c r="P2109">
        <v>-18797</v>
      </c>
      <c r="Q2109">
        <v>-18797</v>
      </c>
      <c r="R2109">
        <v>-18797</v>
      </c>
      <c r="S2109">
        <v>-18797</v>
      </c>
      <c r="T2109">
        <v>-22004</v>
      </c>
      <c r="U2109">
        <v>-18797</v>
      </c>
      <c r="V2109">
        <v>-18797</v>
      </c>
      <c r="W2109">
        <v>-18797</v>
      </c>
      <c r="X2109">
        <v>-18797</v>
      </c>
      <c r="Y2109">
        <v>-228770</v>
      </c>
      <c r="Z2109">
        <f t="shared" si="70"/>
        <v>0</v>
      </c>
      <c r="AA2109">
        <f t="shared" si="71"/>
        <v>-171577.5</v>
      </c>
    </row>
    <row r="2110" spans="1:27" x14ac:dyDescent="0.35">
      <c r="A2110" t="s">
        <v>427</v>
      </c>
      <c r="C2110">
        <v>500900</v>
      </c>
      <c r="D2110" t="s">
        <v>443</v>
      </c>
      <c r="E2110" t="s">
        <v>7</v>
      </c>
      <c r="F2110" t="s">
        <v>105</v>
      </c>
      <c r="G2110">
        <v>2022</v>
      </c>
      <c r="H2110" t="s">
        <v>365</v>
      </c>
      <c r="I2110" t="s">
        <v>377</v>
      </c>
      <c r="J2110" t="s">
        <v>377</v>
      </c>
      <c r="K2110" t="s">
        <v>378</v>
      </c>
      <c r="L2110" t="s">
        <v>25</v>
      </c>
      <c r="M2110">
        <v>-18794</v>
      </c>
      <c r="N2110">
        <v>-16925</v>
      </c>
      <c r="O2110">
        <v>-18416</v>
      </c>
      <c r="P2110">
        <v>-13561</v>
      </c>
      <c r="Q2110">
        <v>-13366</v>
      </c>
      <c r="R2110">
        <v>-12397</v>
      </c>
      <c r="S2110">
        <v>-9269</v>
      </c>
      <c r="T2110">
        <v>-14303</v>
      </c>
      <c r="U2110">
        <v>-11384</v>
      </c>
      <c r="V2110">
        <v>-10340</v>
      </c>
      <c r="W2110">
        <v>-8528</v>
      </c>
      <c r="X2110">
        <v>-5530</v>
      </c>
      <c r="Y2110">
        <v>-152813</v>
      </c>
      <c r="Z2110">
        <f t="shared" si="70"/>
        <v>0</v>
      </c>
      <c r="AA2110">
        <f t="shared" si="71"/>
        <v>-114609.75</v>
      </c>
    </row>
    <row r="2111" spans="1:27" x14ac:dyDescent="0.35">
      <c r="A2111" t="s">
        <v>427</v>
      </c>
      <c r="C2111">
        <v>512015</v>
      </c>
      <c r="D2111" t="s">
        <v>451</v>
      </c>
      <c r="E2111" t="s">
        <v>7</v>
      </c>
      <c r="F2111" t="s">
        <v>366</v>
      </c>
      <c r="G2111">
        <v>2021</v>
      </c>
      <c r="H2111" t="s">
        <v>22</v>
      </c>
      <c r="I2111" t="s">
        <v>373</v>
      </c>
      <c r="J2111" t="s">
        <v>374</v>
      </c>
      <c r="K2111" t="s">
        <v>375</v>
      </c>
      <c r="L2111" t="s">
        <v>25</v>
      </c>
      <c r="M2111">
        <v>-18750</v>
      </c>
      <c r="N2111">
        <v>-18750</v>
      </c>
      <c r="O2111">
        <v>-18750</v>
      </c>
      <c r="P2111">
        <v>-33866</v>
      </c>
      <c r="Q2111">
        <v>-58430</v>
      </c>
      <c r="R2111">
        <v>-24325</v>
      </c>
      <c r="S2111">
        <v>-18750</v>
      </c>
      <c r="T2111">
        <v>-18750</v>
      </c>
      <c r="U2111">
        <v>-18750</v>
      </c>
      <c r="V2111">
        <v>-84354</v>
      </c>
      <c r="W2111">
        <v>-18750</v>
      </c>
      <c r="X2111">
        <v>-18749</v>
      </c>
      <c r="Y2111">
        <v>-350976</v>
      </c>
      <c r="Z2111">
        <f t="shared" si="70"/>
        <v>-106128.93328358399</v>
      </c>
      <c r="AA2111">
        <f t="shared" si="71"/>
        <v>-157103.06671641601</v>
      </c>
    </row>
    <row r="2112" spans="1:27" x14ac:dyDescent="0.35">
      <c r="A2112" t="s">
        <v>427</v>
      </c>
      <c r="C2112">
        <v>512015</v>
      </c>
      <c r="D2112" t="s">
        <v>451</v>
      </c>
      <c r="E2112" t="s">
        <v>7</v>
      </c>
      <c r="F2112" t="s">
        <v>366</v>
      </c>
      <c r="G2112">
        <v>2022</v>
      </c>
      <c r="H2112" t="s">
        <v>22</v>
      </c>
      <c r="I2112" t="s">
        <v>373</v>
      </c>
      <c r="J2112" t="s">
        <v>374</v>
      </c>
      <c r="K2112" t="s">
        <v>375</v>
      </c>
      <c r="L2112" t="s">
        <v>25</v>
      </c>
      <c r="M2112">
        <v>-18750</v>
      </c>
      <c r="N2112">
        <v>-18750</v>
      </c>
      <c r="O2112">
        <v>-18750</v>
      </c>
      <c r="P2112">
        <v>-33866</v>
      </c>
      <c r="Q2112">
        <v>-58430</v>
      </c>
      <c r="R2112">
        <v>-24325</v>
      </c>
      <c r="S2112">
        <v>-18750</v>
      </c>
      <c r="T2112">
        <v>-18750</v>
      </c>
      <c r="U2112">
        <v>-18750</v>
      </c>
      <c r="V2112">
        <v>-84354</v>
      </c>
      <c r="W2112">
        <v>-18750</v>
      </c>
      <c r="X2112">
        <v>-18749</v>
      </c>
      <c r="Y2112">
        <v>-350976</v>
      </c>
      <c r="Z2112">
        <f t="shared" si="70"/>
        <v>-106128.93328358399</v>
      </c>
      <c r="AA2112">
        <f t="shared" si="71"/>
        <v>-157103.06671641601</v>
      </c>
    </row>
    <row r="2113" spans="1:27" x14ac:dyDescent="0.35">
      <c r="A2113" t="s">
        <v>427</v>
      </c>
      <c r="C2113">
        <v>512015</v>
      </c>
      <c r="D2113" t="s">
        <v>451</v>
      </c>
      <c r="E2113" t="s">
        <v>7</v>
      </c>
      <c r="F2113" t="s">
        <v>366</v>
      </c>
      <c r="G2113">
        <v>2023</v>
      </c>
      <c r="H2113" t="s">
        <v>22</v>
      </c>
      <c r="I2113" t="s">
        <v>373</v>
      </c>
      <c r="J2113" t="s">
        <v>374</v>
      </c>
      <c r="K2113" t="s">
        <v>375</v>
      </c>
      <c r="L2113" t="s">
        <v>25</v>
      </c>
      <c r="M2113">
        <v>-18750</v>
      </c>
      <c r="N2113">
        <v>-18750</v>
      </c>
      <c r="O2113">
        <v>-18750</v>
      </c>
      <c r="P2113">
        <v>-33866</v>
      </c>
      <c r="Q2113">
        <v>-58430</v>
      </c>
      <c r="R2113">
        <v>-24325</v>
      </c>
      <c r="S2113">
        <v>-18750</v>
      </c>
      <c r="T2113">
        <v>-18750</v>
      </c>
      <c r="U2113">
        <v>-18750</v>
      </c>
      <c r="V2113">
        <v>-84354</v>
      </c>
      <c r="W2113">
        <v>-18750</v>
      </c>
      <c r="X2113">
        <v>-18749</v>
      </c>
      <c r="Y2113">
        <v>-350976</v>
      </c>
      <c r="Z2113">
        <f t="shared" si="70"/>
        <v>-106128.93328358399</v>
      </c>
      <c r="AA2113">
        <f t="shared" si="71"/>
        <v>-157103.06671641601</v>
      </c>
    </row>
    <row r="2114" spans="1:27" x14ac:dyDescent="0.35">
      <c r="A2114" t="s">
        <v>427</v>
      </c>
      <c r="C2114">
        <v>512015</v>
      </c>
      <c r="D2114" t="s">
        <v>451</v>
      </c>
      <c r="E2114" t="s">
        <v>7</v>
      </c>
      <c r="F2114" t="s">
        <v>366</v>
      </c>
      <c r="G2114">
        <v>2024</v>
      </c>
      <c r="H2114" t="s">
        <v>22</v>
      </c>
      <c r="I2114" t="s">
        <v>373</v>
      </c>
      <c r="J2114" t="s">
        <v>374</v>
      </c>
      <c r="K2114" t="s">
        <v>375</v>
      </c>
      <c r="L2114" t="s">
        <v>25</v>
      </c>
      <c r="M2114">
        <v>-18750</v>
      </c>
      <c r="N2114">
        <v>-18750</v>
      </c>
      <c r="O2114">
        <v>-18750</v>
      </c>
      <c r="P2114">
        <v>-33866</v>
      </c>
      <c r="Q2114">
        <v>-58430</v>
      </c>
      <c r="R2114">
        <v>-24325</v>
      </c>
      <c r="S2114">
        <v>-18750</v>
      </c>
      <c r="T2114">
        <v>-18750</v>
      </c>
      <c r="U2114">
        <v>-51710</v>
      </c>
      <c r="V2114">
        <v>-84354</v>
      </c>
      <c r="W2114">
        <v>-18750</v>
      </c>
      <c r="X2114">
        <v>-18749</v>
      </c>
      <c r="Y2114">
        <v>-383936</v>
      </c>
      <c r="Z2114">
        <f t="shared" si="70"/>
        <v>-116095.454188224</v>
      </c>
      <c r="AA2114">
        <f t="shared" si="71"/>
        <v>-171856.54581177601</v>
      </c>
    </row>
    <row r="2115" spans="1:27" x14ac:dyDescent="0.35">
      <c r="A2115" t="s">
        <v>427</v>
      </c>
      <c r="C2115">
        <v>512015</v>
      </c>
      <c r="D2115" t="s">
        <v>451</v>
      </c>
      <c r="E2115" t="s">
        <v>7</v>
      </c>
      <c r="F2115" t="s">
        <v>366</v>
      </c>
      <c r="G2115">
        <v>2025</v>
      </c>
      <c r="H2115" t="s">
        <v>22</v>
      </c>
      <c r="I2115" t="s">
        <v>373</v>
      </c>
      <c r="J2115" t="s">
        <v>374</v>
      </c>
      <c r="K2115" t="s">
        <v>375</v>
      </c>
      <c r="L2115" t="s">
        <v>25</v>
      </c>
      <c r="M2115">
        <v>-18750</v>
      </c>
      <c r="N2115">
        <v>-18750</v>
      </c>
      <c r="O2115">
        <v>-18750</v>
      </c>
      <c r="P2115">
        <v>-33866</v>
      </c>
      <c r="Q2115">
        <v>-58430</v>
      </c>
      <c r="R2115">
        <v>-24325</v>
      </c>
      <c r="S2115">
        <v>-18750</v>
      </c>
      <c r="T2115">
        <v>-18750</v>
      </c>
      <c r="U2115">
        <v>-18750</v>
      </c>
      <c r="V2115">
        <v>-84354</v>
      </c>
      <c r="W2115">
        <v>-18750</v>
      </c>
      <c r="X2115">
        <v>-18749</v>
      </c>
      <c r="Y2115">
        <v>-350976</v>
      </c>
      <c r="Z2115">
        <f t="shared" si="70"/>
        <v>-106128.93328358399</v>
      </c>
      <c r="AA2115">
        <f t="shared" si="71"/>
        <v>-157103.06671641601</v>
      </c>
    </row>
    <row r="2116" spans="1:27" x14ac:dyDescent="0.35">
      <c r="A2116" t="s">
        <v>427</v>
      </c>
      <c r="C2116">
        <v>514100</v>
      </c>
      <c r="D2116" t="s">
        <v>441</v>
      </c>
      <c r="E2116" t="s">
        <v>7</v>
      </c>
      <c r="F2116" t="s">
        <v>105</v>
      </c>
      <c r="G2116">
        <v>2025</v>
      </c>
      <c r="H2116" t="s">
        <v>365</v>
      </c>
      <c r="I2116" t="s">
        <v>377</v>
      </c>
      <c r="J2116" t="s">
        <v>377</v>
      </c>
      <c r="K2116" t="s">
        <v>378</v>
      </c>
      <c r="L2116" t="s">
        <v>25</v>
      </c>
      <c r="M2116">
        <v>-18748</v>
      </c>
      <c r="N2116">
        <v>-16864</v>
      </c>
      <c r="O2116">
        <v>-16733</v>
      </c>
      <c r="P2116">
        <v>-17401</v>
      </c>
      <c r="Q2116">
        <v>-17104</v>
      </c>
      <c r="R2116">
        <v>-16109</v>
      </c>
      <c r="S2116">
        <v>-17616</v>
      </c>
      <c r="T2116">
        <v>-18288</v>
      </c>
      <c r="U2116">
        <v>-17570</v>
      </c>
      <c r="V2116">
        <v>-19053</v>
      </c>
      <c r="W2116">
        <v>-14345</v>
      </c>
      <c r="X2116">
        <v>-15461</v>
      </c>
      <c r="Y2116">
        <v>-205293</v>
      </c>
      <c r="Z2116">
        <f t="shared" si="70"/>
        <v>0</v>
      </c>
      <c r="AA2116">
        <f t="shared" si="71"/>
        <v>-153969.75</v>
      </c>
    </row>
    <row r="2117" spans="1:27" x14ac:dyDescent="0.35">
      <c r="A2117" t="s">
        <v>427</v>
      </c>
      <c r="C2117">
        <v>506109</v>
      </c>
      <c r="D2117" t="s">
        <v>449</v>
      </c>
      <c r="E2117" t="s">
        <v>7</v>
      </c>
      <c r="F2117" t="s">
        <v>366</v>
      </c>
      <c r="G2117">
        <v>2026</v>
      </c>
      <c r="H2117" t="s">
        <v>22</v>
      </c>
      <c r="I2117" t="s">
        <v>373</v>
      </c>
      <c r="J2117" t="s">
        <v>374</v>
      </c>
      <c r="K2117" t="s">
        <v>375</v>
      </c>
      <c r="L2117" t="s">
        <v>25</v>
      </c>
      <c r="M2117">
        <v>-18638</v>
      </c>
      <c r="N2117">
        <v>-18638</v>
      </c>
      <c r="O2117">
        <v>-18638</v>
      </c>
      <c r="P2117">
        <v>-18638</v>
      </c>
      <c r="Q2117">
        <v>-18638</v>
      </c>
      <c r="R2117">
        <v>-18638</v>
      </c>
      <c r="S2117">
        <v>-18638</v>
      </c>
      <c r="T2117">
        <v>-18638</v>
      </c>
      <c r="U2117">
        <v>-18638</v>
      </c>
      <c r="V2117">
        <v>-18638</v>
      </c>
      <c r="W2117">
        <v>-18638</v>
      </c>
      <c r="X2117">
        <v>-18638</v>
      </c>
      <c r="Y2117">
        <v>-223656</v>
      </c>
      <c r="Z2117">
        <f t="shared" si="70"/>
        <v>-67629.617701704003</v>
      </c>
      <c r="AA2117">
        <f t="shared" si="71"/>
        <v>-100112.382298296</v>
      </c>
    </row>
    <row r="2118" spans="1:27" x14ac:dyDescent="0.35">
      <c r="A2118" t="s">
        <v>427</v>
      </c>
      <c r="C2118">
        <v>501090</v>
      </c>
      <c r="D2118" t="s">
        <v>435</v>
      </c>
      <c r="E2118" t="s">
        <v>7</v>
      </c>
      <c r="F2118" t="s">
        <v>21</v>
      </c>
      <c r="G2118">
        <v>2025</v>
      </c>
      <c r="H2118" t="s">
        <v>22</v>
      </c>
      <c r="I2118" t="s">
        <v>387</v>
      </c>
      <c r="J2118" t="s">
        <v>388</v>
      </c>
      <c r="K2118" t="s">
        <v>378</v>
      </c>
      <c r="L2118" t="s">
        <v>25</v>
      </c>
      <c r="M2118">
        <v>-18579</v>
      </c>
      <c r="N2118">
        <v>-21099</v>
      </c>
      <c r="O2118">
        <v>-21099</v>
      </c>
      <c r="P2118">
        <v>-18579</v>
      </c>
      <c r="Q2118">
        <v>-18579</v>
      </c>
      <c r="R2118">
        <v>-18579</v>
      </c>
      <c r="S2118">
        <v>-18579</v>
      </c>
      <c r="T2118">
        <v>-18579</v>
      </c>
      <c r="U2118">
        <v>-18579</v>
      </c>
      <c r="V2118">
        <v>-18579</v>
      </c>
      <c r="W2118">
        <v>-18579</v>
      </c>
      <c r="X2118">
        <v>-18579</v>
      </c>
      <c r="Y2118">
        <v>-227989</v>
      </c>
      <c r="Z2118">
        <f t="shared" si="70"/>
        <v>-170991.75</v>
      </c>
      <c r="AA2118">
        <f t="shared" si="71"/>
        <v>0</v>
      </c>
    </row>
    <row r="2119" spans="1:27" x14ac:dyDescent="0.35">
      <c r="A2119" t="s">
        <v>427</v>
      </c>
      <c r="C2119">
        <v>500900</v>
      </c>
      <c r="D2119" t="s">
        <v>443</v>
      </c>
      <c r="E2119" t="s">
        <v>7</v>
      </c>
      <c r="F2119" t="s">
        <v>366</v>
      </c>
      <c r="G2119">
        <v>2026</v>
      </c>
      <c r="H2119" t="s">
        <v>22</v>
      </c>
      <c r="I2119" t="s">
        <v>373</v>
      </c>
      <c r="J2119" t="s">
        <v>374</v>
      </c>
      <c r="K2119" t="s">
        <v>375</v>
      </c>
      <c r="L2119" t="s">
        <v>25</v>
      </c>
      <c r="M2119">
        <v>-18570</v>
      </c>
      <c r="N2119">
        <v>-33458</v>
      </c>
      <c r="O2119">
        <v>-18663</v>
      </c>
      <c r="P2119">
        <v>-18663</v>
      </c>
      <c r="Q2119">
        <v>-18582</v>
      </c>
      <c r="R2119">
        <v>-18570</v>
      </c>
      <c r="S2119">
        <v>-18570</v>
      </c>
      <c r="T2119">
        <v>-18478</v>
      </c>
      <c r="U2119">
        <v>-18478</v>
      </c>
      <c r="V2119">
        <v>-18478</v>
      </c>
      <c r="W2119">
        <v>-18559</v>
      </c>
      <c r="X2119">
        <v>-18568</v>
      </c>
      <c r="Y2119">
        <v>-237635</v>
      </c>
      <c r="Z2119">
        <f t="shared" si="70"/>
        <v>-71856.619999214992</v>
      </c>
      <c r="AA2119">
        <f t="shared" si="71"/>
        <v>-106369.63000078501</v>
      </c>
    </row>
    <row r="2120" spans="1:27" x14ac:dyDescent="0.35">
      <c r="A2120" t="s">
        <v>427</v>
      </c>
      <c r="C2120">
        <v>513100</v>
      </c>
      <c r="D2120" t="s">
        <v>438</v>
      </c>
      <c r="E2120" t="s">
        <v>7</v>
      </c>
      <c r="F2120" t="s">
        <v>105</v>
      </c>
      <c r="G2120">
        <v>2025</v>
      </c>
      <c r="H2120" t="s">
        <v>22</v>
      </c>
      <c r="I2120" t="s">
        <v>377</v>
      </c>
      <c r="J2120" t="s">
        <v>377</v>
      </c>
      <c r="K2120" t="s">
        <v>378</v>
      </c>
      <c r="L2120" t="s">
        <v>25</v>
      </c>
      <c r="M2120">
        <v>-18462</v>
      </c>
      <c r="N2120">
        <v>-220962</v>
      </c>
      <c r="O2120">
        <v>-220962</v>
      </c>
      <c r="P2120">
        <v>-34896</v>
      </c>
      <c r="Q2120">
        <v>-18462</v>
      </c>
      <c r="R2120">
        <v>-34763</v>
      </c>
      <c r="S2120">
        <v>-41090</v>
      </c>
      <c r="T2120">
        <v>-18462</v>
      </c>
      <c r="U2120">
        <v>878</v>
      </c>
      <c r="V2120">
        <v>-105545</v>
      </c>
      <c r="W2120">
        <v>-20454</v>
      </c>
      <c r="X2120">
        <v>-18462</v>
      </c>
      <c r="Y2120">
        <v>-751643</v>
      </c>
      <c r="Z2120">
        <f t="shared" si="70"/>
        <v>0</v>
      </c>
      <c r="AA2120">
        <f t="shared" si="71"/>
        <v>-563732.25</v>
      </c>
    </row>
    <row r="2121" spans="1:27" x14ac:dyDescent="0.35">
      <c r="A2121" t="s">
        <v>427</v>
      </c>
      <c r="C2121">
        <v>513100</v>
      </c>
      <c r="D2121" t="s">
        <v>438</v>
      </c>
      <c r="E2121" t="s">
        <v>7</v>
      </c>
      <c r="F2121" t="s">
        <v>105</v>
      </c>
      <c r="G2121">
        <v>2024</v>
      </c>
      <c r="H2121" t="s">
        <v>22</v>
      </c>
      <c r="I2121" t="s">
        <v>377</v>
      </c>
      <c r="J2121" t="s">
        <v>377</v>
      </c>
      <c r="K2121" t="s">
        <v>378</v>
      </c>
      <c r="L2121" t="s">
        <v>25</v>
      </c>
      <c r="M2121">
        <v>-18365</v>
      </c>
      <c r="N2121">
        <v>-18365</v>
      </c>
      <c r="O2121">
        <v>-18365</v>
      </c>
      <c r="P2121">
        <v>-561299</v>
      </c>
      <c r="Q2121">
        <v>-18365</v>
      </c>
      <c r="R2121">
        <v>-34666</v>
      </c>
      <c r="S2121">
        <v>-40993</v>
      </c>
      <c r="T2121">
        <v>-18365</v>
      </c>
      <c r="U2121">
        <v>-18365</v>
      </c>
      <c r="V2121">
        <v>-105449</v>
      </c>
      <c r="W2121">
        <v>-20357</v>
      </c>
      <c r="X2121">
        <v>-18365</v>
      </c>
      <c r="Y2121">
        <v>-891322</v>
      </c>
      <c r="Z2121">
        <f t="shared" si="70"/>
        <v>0</v>
      </c>
      <c r="AA2121">
        <f t="shared" si="71"/>
        <v>-668491.5</v>
      </c>
    </row>
    <row r="2122" spans="1:27" x14ac:dyDescent="0.35">
      <c r="A2122" t="s">
        <v>427</v>
      </c>
      <c r="C2122">
        <v>500900</v>
      </c>
      <c r="D2122" t="s">
        <v>443</v>
      </c>
      <c r="E2122" t="s">
        <v>7</v>
      </c>
      <c r="F2122" t="s">
        <v>366</v>
      </c>
      <c r="G2122">
        <v>2023</v>
      </c>
      <c r="H2122" t="s">
        <v>22</v>
      </c>
      <c r="I2122" t="s">
        <v>373</v>
      </c>
      <c r="J2122" t="s">
        <v>374</v>
      </c>
      <c r="K2122" t="s">
        <v>375</v>
      </c>
      <c r="L2122" t="s">
        <v>25</v>
      </c>
      <c r="M2122">
        <v>-18336</v>
      </c>
      <c r="N2122">
        <v>-32582</v>
      </c>
      <c r="O2122">
        <v>-18427</v>
      </c>
      <c r="P2122">
        <v>-18427</v>
      </c>
      <c r="Q2122">
        <v>-18347</v>
      </c>
      <c r="R2122">
        <v>-18336</v>
      </c>
      <c r="S2122">
        <v>-18336</v>
      </c>
      <c r="T2122">
        <v>-18245</v>
      </c>
      <c r="U2122">
        <v>-18245</v>
      </c>
      <c r="V2122">
        <v>-18245</v>
      </c>
      <c r="W2122">
        <v>-18325</v>
      </c>
      <c r="X2122">
        <v>-18335</v>
      </c>
      <c r="Y2122">
        <v>-234188</v>
      </c>
      <c r="Z2122">
        <f t="shared" si="70"/>
        <v>-70814.30818009199</v>
      </c>
      <c r="AA2122">
        <f t="shared" si="71"/>
        <v>-104826.69181990801</v>
      </c>
    </row>
    <row r="2123" spans="1:27" x14ac:dyDescent="0.35">
      <c r="A2123" t="s">
        <v>427</v>
      </c>
      <c r="C2123">
        <v>502100</v>
      </c>
      <c r="D2123" t="s">
        <v>429</v>
      </c>
      <c r="E2123" t="s">
        <v>7</v>
      </c>
      <c r="F2123" t="s">
        <v>105</v>
      </c>
      <c r="G2123">
        <v>2027</v>
      </c>
      <c r="H2123" t="s">
        <v>22</v>
      </c>
      <c r="I2123" t="s">
        <v>385</v>
      </c>
      <c r="J2123" t="s">
        <v>386</v>
      </c>
      <c r="K2123" t="s">
        <v>378</v>
      </c>
      <c r="L2123" t="s">
        <v>25</v>
      </c>
      <c r="M2123">
        <v>-18322</v>
      </c>
      <c r="N2123">
        <v>-18322</v>
      </c>
      <c r="O2123">
        <v>-18322</v>
      </c>
      <c r="P2123">
        <v>-18322</v>
      </c>
      <c r="Q2123">
        <v>-18322</v>
      </c>
      <c r="R2123">
        <v>-18322</v>
      </c>
      <c r="S2123">
        <v>-18322</v>
      </c>
      <c r="T2123">
        <v>-21466</v>
      </c>
      <c r="U2123">
        <v>-18322</v>
      </c>
      <c r="V2123">
        <v>-18322</v>
      </c>
      <c r="W2123">
        <v>-18322</v>
      </c>
      <c r="X2123">
        <v>-18322</v>
      </c>
      <c r="Y2123">
        <v>-223006</v>
      </c>
      <c r="Z2123">
        <f t="shared" ref="Z2123:Z2184" si="72">$Y2123*IF($E2123="Fixed",0.75,1)*IF(LEFT($F2123,4)="0311",1,IF(LEFT($F2123,4)="0301",0.403176412,0))</f>
        <v>0</v>
      </c>
      <c r="AA2123">
        <f t="shared" ref="AA2123:AA2184" si="73">$Y2123*IF($E2123="Fixed",0.75,1)*IF(LEFT($F2123,4)="0311",0,IF(LEFT($F2123,4)="0301",1-0.403176412,1))</f>
        <v>-167254.5</v>
      </c>
    </row>
    <row r="2124" spans="1:27" x14ac:dyDescent="0.35">
      <c r="A2124" t="s">
        <v>427</v>
      </c>
      <c r="C2124">
        <v>514100</v>
      </c>
      <c r="D2124" t="s">
        <v>441</v>
      </c>
      <c r="E2124" t="s">
        <v>7</v>
      </c>
      <c r="F2124" t="s">
        <v>105</v>
      </c>
      <c r="G2124">
        <v>2024</v>
      </c>
      <c r="H2124" t="s">
        <v>365</v>
      </c>
      <c r="I2124" t="s">
        <v>377</v>
      </c>
      <c r="J2124" t="s">
        <v>377</v>
      </c>
      <c r="K2124" t="s">
        <v>378</v>
      </c>
      <c r="L2124" t="s">
        <v>25</v>
      </c>
      <c r="M2124">
        <v>-18302</v>
      </c>
      <c r="N2124">
        <v>-17404</v>
      </c>
      <c r="O2124">
        <v>-16344</v>
      </c>
      <c r="P2124">
        <v>-17010</v>
      </c>
      <c r="Q2124">
        <v>-17671</v>
      </c>
      <c r="R2124">
        <v>-14828</v>
      </c>
      <c r="S2124">
        <v>-17250</v>
      </c>
      <c r="T2124">
        <v>-17876</v>
      </c>
      <c r="U2124">
        <v>-16235</v>
      </c>
      <c r="V2124">
        <v>-18629</v>
      </c>
      <c r="W2124">
        <v>-14984</v>
      </c>
      <c r="X2124">
        <v>-14251</v>
      </c>
      <c r="Y2124">
        <v>-200783</v>
      </c>
      <c r="Z2124">
        <f t="shared" si="72"/>
        <v>0</v>
      </c>
      <c r="AA2124">
        <f t="shared" si="73"/>
        <v>-150587.25</v>
      </c>
    </row>
    <row r="2125" spans="1:27" x14ac:dyDescent="0.35">
      <c r="A2125" t="s">
        <v>427</v>
      </c>
      <c r="C2125">
        <v>500900</v>
      </c>
      <c r="D2125" t="s">
        <v>443</v>
      </c>
      <c r="E2125" t="s">
        <v>7</v>
      </c>
      <c r="F2125" t="s">
        <v>366</v>
      </c>
      <c r="G2125">
        <v>2025</v>
      </c>
      <c r="H2125" t="s">
        <v>22</v>
      </c>
      <c r="I2125" t="s">
        <v>373</v>
      </c>
      <c r="J2125" t="s">
        <v>374</v>
      </c>
      <c r="K2125" t="s">
        <v>375</v>
      </c>
      <c r="L2125" t="s">
        <v>25</v>
      </c>
      <c r="M2125">
        <v>-18199</v>
      </c>
      <c r="N2125">
        <v>-32795</v>
      </c>
      <c r="O2125">
        <v>-18290</v>
      </c>
      <c r="P2125">
        <v>-18290</v>
      </c>
      <c r="Q2125">
        <v>-18211</v>
      </c>
      <c r="R2125">
        <v>-18199</v>
      </c>
      <c r="S2125">
        <v>-18199</v>
      </c>
      <c r="T2125">
        <v>-18109</v>
      </c>
      <c r="U2125">
        <v>-18109</v>
      </c>
      <c r="V2125">
        <v>-18109</v>
      </c>
      <c r="W2125">
        <v>-18188</v>
      </c>
      <c r="X2125">
        <v>-18197</v>
      </c>
      <c r="Y2125">
        <v>-232894</v>
      </c>
      <c r="Z2125">
        <f t="shared" si="72"/>
        <v>-70423.025472245994</v>
      </c>
      <c r="AA2125">
        <f t="shared" si="73"/>
        <v>-104247.47452775401</v>
      </c>
    </row>
    <row r="2126" spans="1:27" x14ac:dyDescent="0.35">
      <c r="A2126" t="s">
        <v>427</v>
      </c>
      <c r="C2126">
        <v>506100</v>
      </c>
      <c r="D2126" t="s">
        <v>432</v>
      </c>
      <c r="E2126" t="s">
        <v>7</v>
      </c>
      <c r="F2126" t="s">
        <v>105</v>
      </c>
      <c r="G2126">
        <v>2022</v>
      </c>
      <c r="H2126" t="s">
        <v>365</v>
      </c>
      <c r="I2126" t="s">
        <v>385</v>
      </c>
      <c r="J2126" t="s">
        <v>386</v>
      </c>
      <c r="K2126" t="s">
        <v>378</v>
      </c>
      <c r="L2126" t="s">
        <v>25</v>
      </c>
      <c r="M2126">
        <v>-18132</v>
      </c>
      <c r="N2126">
        <v>-18098</v>
      </c>
      <c r="O2126">
        <v>-19833</v>
      </c>
      <c r="P2126">
        <v>-17808</v>
      </c>
      <c r="Q2126">
        <v>-18302</v>
      </c>
      <c r="R2126">
        <v>-18288</v>
      </c>
      <c r="S2126">
        <v>-17149</v>
      </c>
      <c r="T2126">
        <v>-20443</v>
      </c>
      <c r="U2126">
        <v>-18986</v>
      </c>
      <c r="V2126">
        <v>-18495</v>
      </c>
      <c r="W2126">
        <v>-17753</v>
      </c>
      <c r="X2126">
        <v>-16156</v>
      </c>
      <c r="Y2126">
        <v>-219443</v>
      </c>
      <c r="Z2126">
        <f t="shared" si="72"/>
        <v>0</v>
      </c>
      <c r="AA2126">
        <f t="shared" si="73"/>
        <v>-164582.25</v>
      </c>
    </row>
    <row r="2127" spans="1:27" x14ac:dyDescent="0.35">
      <c r="A2127" t="s">
        <v>427</v>
      </c>
      <c r="C2127">
        <v>506109</v>
      </c>
      <c r="D2127" t="s">
        <v>449</v>
      </c>
      <c r="E2127" t="s">
        <v>7</v>
      </c>
      <c r="F2127" t="s">
        <v>366</v>
      </c>
      <c r="G2127">
        <v>2025</v>
      </c>
      <c r="H2127" t="s">
        <v>22</v>
      </c>
      <c r="I2127" t="s">
        <v>373</v>
      </c>
      <c r="J2127" t="s">
        <v>374</v>
      </c>
      <c r="K2127" t="s">
        <v>375</v>
      </c>
      <c r="L2127" t="s">
        <v>25</v>
      </c>
      <c r="M2127">
        <v>-18095</v>
      </c>
      <c r="N2127">
        <v>-18095</v>
      </c>
      <c r="O2127">
        <v>-18095</v>
      </c>
      <c r="P2127">
        <v>-18095</v>
      </c>
      <c r="Q2127">
        <v>-18095</v>
      </c>
      <c r="R2127">
        <v>-18095</v>
      </c>
      <c r="S2127">
        <v>-18095</v>
      </c>
      <c r="T2127">
        <v>-18095</v>
      </c>
      <c r="U2127">
        <v>-18095</v>
      </c>
      <c r="V2127">
        <v>-18095</v>
      </c>
      <c r="W2127">
        <v>-18095</v>
      </c>
      <c r="X2127">
        <v>-18095</v>
      </c>
      <c r="Y2127">
        <v>-217141</v>
      </c>
      <c r="Z2127">
        <f t="shared" si="72"/>
        <v>-65659.596958569004</v>
      </c>
      <c r="AA2127">
        <f t="shared" si="73"/>
        <v>-97196.153041430996</v>
      </c>
    </row>
    <row r="2128" spans="1:27" x14ac:dyDescent="0.35">
      <c r="A2128" t="s">
        <v>427</v>
      </c>
      <c r="C2128">
        <v>501090</v>
      </c>
      <c r="D2128" t="s">
        <v>435</v>
      </c>
      <c r="E2128" t="s">
        <v>7</v>
      </c>
      <c r="F2128" t="s">
        <v>21</v>
      </c>
      <c r="G2128">
        <v>2024</v>
      </c>
      <c r="H2128" t="s">
        <v>22</v>
      </c>
      <c r="I2128" t="s">
        <v>387</v>
      </c>
      <c r="J2128" t="s">
        <v>388</v>
      </c>
      <c r="K2128" t="s">
        <v>378</v>
      </c>
      <c r="L2128" t="s">
        <v>25</v>
      </c>
      <c r="M2128">
        <v>-18081</v>
      </c>
      <c r="N2128">
        <v>-18081</v>
      </c>
      <c r="O2128">
        <v>-20601</v>
      </c>
      <c r="P2128">
        <v>-18081</v>
      </c>
      <c r="Q2128">
        <v>-20601</v>
      </c>
      <c r="R2128">
        <v>-18081</v>
      </c>
      <c r="S2128">
        <v>-18081</v>
      </c>
      <c r="T2128">
        <v>-18081</v>
      </c>
      <c r="U2128">
        <v>-18081</v>
      </c>
      <c r="V2128">
        <v>-18081</v>
      </c>
      <c r="W2128">
        <v>-18081</v>
      </c>
      <c r="X2128">
        <v>-18081</v>
      </c>
      <c r="Y2128">
        <v>-222014</v>
      </c>
      <c r="Z2128">
        <f t="shared" si="72"/>
        <v>-166510.5</v>
      </c>
      <c r="AA2128">
        <f t="shared" si="73"/>
        <v>0</v>
      </c>
    </row>
    <row r="2129" spans="1:27" x14ac:dyDescent="0.35">
      <c r="A2129" t="s">
        <v>427</v>
      </c>
      <c r="C2129">
        <v>500900</v>
      </c>
      <c r="D2129" t="s">
        <v>443</v>
      </c>
      <c r="E2129" t="s">
        <v>7</v>
      </c>
      <c r="F2129" t="s">
        <v>366</v>
      </c>
      <c r="G2129">
        <v>2024</v>
      </c>
      <c r="H2129" t="s">
        <v>22</v>
      </c>
      <c r="I2129" t="s">
        <v>373</v>
      </c>
      <c r="J2129" t="s">
        <v>374</v>
      </c>
      <c r="K2129" t="s">
        <v>375</v>
      </c>
      <c r="L2129" t="s">
        <v>25</v>
      </c>
      <c r="M2129">
        <v>-18030</v>
      </c>
      <c r="N2129">
        <v>-32341</v>
      </c>
      <c r="O2129">
        <v>-18120</v>
      </c>
      <c r="P2129">
        <v>-18120</v>
      </c>
      <c r="Q2129">
        <v>-18041</v>
      </c>
      <c r="R2129">
        <v>-18030</v>
      </c>
      <c r="S2129">
        <v>-18030</v>
      </c>
      <c r="T2129">
        <v>-17939</v>
      </c>
      <c r="U2129">
        <v>-17939</v>
      </c>
      <c r="V2129">
        <v>-17939</v>
      </c>
      <c r="W2129">
        <v>-18018</v>
      </c>
      <c r="X2129">
        <v>-18028</v>
      </c>
      <c r="Y2129">
        <v>-230576</v>
      </c>
      <c r="Z2129">
        <f t="shared" si="72"/>
        <v>-69722.103279984003</v>
      </c>
      <c r="AA2129">
        <f t="shared" si="73"/>
        <v>-103209.896720016</v>
      </c>
    </row>
    <row r="2130" spans="1:27" x14ac:dyDescent="0.35">
      <c r="A2130" t="s">
        <v>427</v>
      </c>
      <c r="C2130">
        <v>502100</v>
      </c>
      <c r="D2130" t="s">
        <v>429</v>
      </c>
      <c r="E2130" t="s">
        <v>7</v>
      </c>
      <c r="F2130" t="s">
        <v>105</v>
      </c>
      <c r="G2130">
        <v>2026</v>
      </c>
      <c r="H2130" t="s">
        <v>22</v>
      </c>
      <c r="I2130" t="s">
        <v>385</v>
      </c>
      <c r="J2130" t="s">
        <v>386</v>
      </c>
      <c r="K2130" t="s">
        <v>378</v>
      </c>
      <c r="L2130" t="s">
        <v>25</v>
      </c>
      <c r="M2130">
        <v>-17859</v>
      </c>
      <c r="N2130">
        <v>-17859</v>
      </c>
      <c r="O2130">
        <v>-17859</v>
      </c>
      <c r="P2130">
        <v>-17859</v>
      </c>
      <c r="Q2130">
        <v>-17859</v>
      </c>
      <c r="R2130">
        <v>-17859</v>
      </c>
      <c r="S2130">
        <v>-17859</v>
      </c>
      <c r="T2130">
        <v>-20941</v>
      </c>
      <c r="U2130">
        <v>-17859</v>
      </c>
      <c r="V2130">
        <v>-17859</v>
      </c>
      <c r="W2130">
        <v>-17859</v>
      </c>
      <c r="X2130">
        <v>-17859</v>
      </c>
      <c r="Y2130">
        <v>-217388</v>
      </c>
      <c r="Z2130">
        <f t="shared" si="72"/>
        <v>0</v>
      </c>
      <c r="AA2130">
        <f t="shared" si="73"/>
        <v>-163041</v>
      </c>
    </row>
    <row r="2131" spans="1:27" x14ac:dyDescent="0.35">
      <c r="A2131" t="s">
        <v>427</v>
      </c>
      <c r="C2131">
        <v>506100</v>
      </c>
      <c r="D2131" t="s">
        <v>432</v>
      </c>
      <c r="E2131" t="s">
        <v>7</v>
      </c>
      <c r="F2131" t="s">
        <v>105</v>
      </c>
      <c r="G2131">
        <v>2021</v>
      </c>
      <c r="H2131" t="s">
        <v>365</v>
      </c>
      <c r="I2131" t="s">
        <v>385</v>
      </c>
      <c r="J2131" t="s">
        <v>386</v>
      </c>
      <c r="K2131" t="s">
        <v>378</v>
      </c>
      <c r="L2131" t="s">
        <v>25</v>
      </c>
      <c r="M2131">
        <v>-17697</v>
      </c>
      <c r="N2131">
        <v>-17662</v>
      </c>
      <c r="O2131">
        <v>-19362</v>
      </c>
      <c r="P2131">
        <v>-18142</v>
      </c>
      <c r="Q2131">
        <v>-17158</v>
      </c>
      <c r="R2131">
        <v>-17890</v>
      </c>
      <c r="S2131">
        <v>-17533</v>
      </c>
      <c r="T2131">
        <v>-18988</v>
      </c>
      <c r="U2131">
        <v>-18306</v>
      </c>
      <c r="V2131">
        <v>-18083</v>
      </c>
      <c r="W2131">
        <v>-17116</v>
      </c>
      <c r="X2131">
        <v>-16608</v>
      </c>
      <c r="Y2131">
        <v>-214545</v>
      </c>
      <c r="Z2131">
        <f t="shared" si="72"/>
        <v>0</v>
      </c>
      <c r="AA2131">
        <f t="shared" si="73"/>
        <v>-160908.75</v>
      </c>
    </row>
    <row r="2132" spans="1:27" x14ac:dyDescent="0.35">
      <c r="A2132" t="s">
        <v>427</v>
      </c>
      <c r="C2132">
        <v>501090</v>
      </c>
      <c r="D2132" t="s">
        <v>435</v>
      </c>
      <c r="E2132" t="s">
        <v>7</v>
      </c>
      <c r="F2132" t="s">
        <v>21</v>
      </c>
      <c r="G2132">
        <v>2023</v>
      </c>
      <c r="H2132" t="s">
        <v>22</v>
      </c>
      <c r="I2132" t="s">
        <v>387</v>
      </c>
      <c r="J2132" t="s">
        <v>388</v>
      </c>
      <c r="K2132" t="s">
        <v>378</v>
      </c>
      <c r="L2132" t="s">
        <v>25</v>
      </c>
      <c r="M2132">
        <v>-17599</v>
      </c>
      <c r="N2132">
        <v>-20118</v>
      </c>
      <c r="O2132">
        <v>-20118</v>
      </c>
      <c r="P2132">
        <v>-17599</v>
      </c>
      <c r="Q2132">
        <v>-17599</v>
      </c>
      <c r="R2132">
        <v>-17599</v>
      </c>
      <c r="S2132">
        <v>-17599</v>
      </c>
      <c r="T2132">
        <v>-17599</v>
      </c>
      <c r="U2132">
        <v>-17599</v>
      </c>
      <c r="V2132">
        <v>-17599</v>
      </c>
      <c r="W2132">
        <v>-17599</v>
      </c>
      <c r="X2132">
        <v>-17599</v>
      </c>
      <c r="Y2132">
        <v>-216222</v>
      </c>
      <c r="Z2132">
        <f t="shared" si="72"/>
        <v>-162166.5</v>
      </c>
      <c r="AA2132">
        <f t="shared" si="73"/>
        <v>0</v>
      </c>
    </row>
    <row r="2133" spans="1:27" x14ac:dyDescent="0.35">
      <c r="A2133" t="s">
        <v>427</v>
      </c>
      <c r="C2133">
        <v>502100</v>
      </c>
      <c r="D2133" t="s">
        <v>429</v>
      </c>
      <c r="E2133" t="s">
        <v>7</v>
      </c>
      <c r="F2133" t="s">
        <v>105</v>
      </c>
      <c r="G2133">
        <v>2025</v>
      </c>
      <c r="H2133" t="s">
        <v>22</v>
      </c>
      <c r="I2133" t="s">
        <v>385</v>
      </c>
      <c r="J2133" t="s">
        <v>386</v>
      </c>
      <c r="K2133" t="s">
        <v>378</v>
      </c>
      <c r="L2133" t="s">
        <v>25</v>
      </c>
      <c r="M2133">
        <v>-17408</v>
      </c>
      <c r="N2133">
        <v>-17408</v>
      </c>
      <c r="O2133">
        <v>-17408</v>
      </c>
      <c r="P2133">
        <v>-17408</v>
      </c>
      <c r="Q2133">
        <v>-17408</v>
      </c>
      <c r="R2133">
        <v>-17408</v>
      </c>
      <c r="S2133">
        <v>-17408</v>
      </c>
      <c r="T2133">
        <v>-20430</v>
      </c>
      <c r="U2133">
        <v>-17408</v>
      </c>
      <c r="V2133">
        <v>-17408</v>
      </c>
      <c r="W2133">
        <v>-17408</v>
      </c>
      <c r="X2133">
        <v>-17408</v>
      </c>
      <c r="Y2133">
        <v>-211916</v>
      </c>
      <c r="Z2133">
        <f t="shared" si="72"/>
        <v>0</v>
      </c>
      <c r="AA2133">
        <f t="shared" si="73"/>
        <v>-158937</v>
      </c>
    </row>
    <row r="2134" spans="1:27" x14ac:dyDescent="0.35">
      <c r="A2134" t="s">
        <v>427</v>
      </c>
      <c r="C2134">
        <v>506109</v>
      </c>
      <c r="D2134" t="s">
        <v>449</v>
      </c>
      <c r="E2134" t="s">
        <v>7</v>
      </c>
      <c r="F2134" t="s">
        <v>366</v>
      </c>
      <c r="G2134">
        <v>2024</v>
      </c>
      <c r="H2134" t="s">
        <v>22</v>
      </c>
      <c r="I2134" t="s">
        <v>373</v>
      </c>
      <c r="J2134" t="s">
        <v>374</v>
      </c>
      <c r="K2134" t="s">
        <v>375</v>
      </c>
      <c r="L2134" t="s">
        <v>25</v>
      </c>
      <c r="M2134">
        <v>-17370</v>
      </c>
      <c r="N2134">
        <v>-17370</v>
      </c>
      <c r="O2134">
        <v>-17370</v>
      </c>
      <c r="P2134">
        <v>-17370</v>
      </c>
      <c r="Q2134">
        <v>-17370</v>
      </c>
      <c r="R2134">
        <v>-17370</v>
      </c>
      <c r="S2134">
        <v>-17370</v>
      </c>
      <c r="T2134">
        <v>-17370</v>
      </c>
      <c r="U2134">
        <v>-17370</v>
      </c>
      <c r="V2134">
        <v>-17370</v>
      </c>
      <c r="W2134">
        <v>-17370</v>
      </c>
      <c r="X2134">
        <v>-17370</v>
      </c>
      <c r="Y2134">
        <v>-208436</v>
      </c>
      <c r="Z2134">
        <f t="shared" si="72"/>
        <v>-63027.358958723999</v>
      </c>
      <c r="AA2134">
        <f t="shared" si="73"/>
        <v>-93299.641041276001</v>
      </c>
    </row>
    <row r="2135" spans="1:27" x14ac:dyDescent="0.35">
      <c r="A2135" t="s">
        <v>427</v>
      </c>
      <c r="C2135">
        <v>501090</v>
      </c>
      <c r="D2135" t="s">
        <v>435</v>
      </c>
      <c r="E2135" t="s">
        <v>7</v>
      </c>
      <c r="F2135" t="s">
        <v>21</v>
      </c>
      <c r="G2135">
        <v>2022</v>
      </c>
      <c r="H2135" t="s">
        <v>22</v>
      </c>
      <c r="I2135" t="s">
        <v>387</v>
      </c>
      <c r="J2135" t="s">
        <v>388</v>
      </c>
      <c r="K2135" t="s">
        <v>378</v>
      </c>
      <c r="L2135" t="s">
        <v>25</v>
      </c>
      <c r="M2135">
        <v>-17131</v>
      </c>
      <c r="N2135">
        <v>-17131</v>
      </c>
      <c r="O2135">
        <v>-19651</v>
      </c>
      <c r="P2135">
        <v>-17131</v>
      </c>
      <c r="Q2135">
        <v>-19651</v>
      </c>
      <c r="R2135">
        <v>-17131</v>
      </c>
      <c r="S2135">
        <v>-17131</v>
      </c>
      <c r="T2135">
        <v>-17131</v>
      </c>
      <c r="U2135">
        <v>-17131</v>
      </c>
      <c r="V2135">
        <v>-17131</v>
      </c>
      <c r="W2135">
        <v>-17131</v>
      </c>
      <c r="X2135">
        <v>-17131</v>
      </c>
      <c r="Y2135">
        <v>-210612</v>
      </c>
      <c r="Z2135">
        <f t="shared" si="72"/>
        <v>-157959</v>
      </c>
      <c r="AA2135">
        <f t="shared" si="73"/>
        <v>0</v>
      </c>
    </row>
    <row r="2136" spans="1:27" x14ac:dyDescent="0.35">
      <c r="A2136" t="s">
        <v>427</v>
      </c>
      <c r="C2136">
        <v>502100</v>
      </c>
      <c r="D2136" t="s">
        <v>429</v>
      </c>
      <c r="E2136" t="s">
        <v>7</v>
      </c>
      <c r="F2136" t="s">
        <v>105</v>
      </c>
      <c r="G2136">
        <v>2024</v>
      </c>
      <c r="H2136" t="s">
        <v>22</v>
      </c>
      <c r="I2136" t="s">
        <v>385</v>
      </c>
      <c r="J2136" t="s">
        <v>386</v>
      </c>
      <c r="K2136" t="s">
        <v>378</v>
      </c>
      <c r="L2136" t="s">
        <v>25</v>
      </c>
      <c r="M2136">
        <v>-17090</v>
      </c>
      <c r="N2136">
        <v>-17091</v>
      </c>
      <c r="O2136">
        <v>-17090</v>
      </c>
      <c r="P2136">
        <v>-17090</v>
      </c>
      <c r="Q2136">
        <v>-17090</v>
      </c>
      <c r="R2136">
        <v>-17090</v>
      </c>
      <c r="S2136">
        <v>-20112</v>
      </c>
      <c r="T2136">
        <v>-17090</v>
      </c>
      <c r="U2136">
        <v>-17090</v>
      </c>
      <c r="V2136">
        <v>-17090</v>
      </c>
      <c r="W2136">
        <v>-17090</v>
      </c>
      <c r="X2136">
        <v>-17090</v>
      </c>
      <c r="Y2136">
        <v>-208104</v>
      </c>
      <c r="Z2136">
        <f t="shared" si="72"/>
        <v>0</v>
      </c>
      <c r="AA2136">
        <f t="shared" si="73"/>
        <v>-156078</v>
      </c>
    </row>
    <row r="2137" spans="1:27" x14ac:dyDescent="0.35">
      <c r="A2137" t="s">
        <v>427</v>
      </c>
      <c r="C2137">
        <v>506109</v>
      </c>
      <c r="D2137" t="s">
        <v>449</v>
      </c>
      <c r="E2137" t="s">
        <v>7</v>
      </c>
      <c r="F2137" t="s">
        <v>366</v>
      </c>
      <c r="G2137">
        <v>2023</v>
      </c>
      <c r="H2137" t="s">
        <v>22</v>
      </c>
      <c r="I2137" t="s">
        <v>373</v>
      </c>
      <c r="J2137" t="s">
        <v>374</v>
      </c>
      <c r="K2137" t="s">
        <v>375</v>
      </c>
      <c r="L2137" t="s">
        <v>25</v>
      </c>
      <c r="M2137">
        <v>-16992</v>
      </c>
      <c r="N2137">
        <v>-16992</v>
      </c>
      <c r="O2137">
        <v>-16992</v>
      </c>
      <c r="P2137">
        <v>-16992</v>
      </c>
      <c r="Q2137">
        <v>-16992</v>
      </c>
      <c r="R2137">
        <v>-16992</v>
      </c>
      <c r="S2137">
        <v>-16992</v>
      </c>
      <c r="T2137">
        <v>-16992</v>
      </c>
      <c r="U2137">
        <v>-16992</v>
      </c>
      <c r="V2137">
        <v>-16992</v>
      </c>
      <c r="W2137">
        <v>-16992</v>
      </c>
      <c r="X2137">
        <v>-16992</v>
      </c>
      <c r="Y2137">
        <v>-203902</v>
      </c>
      <c r="Z2137">
        <f t="shared" si="72"/>
        <v>-61656.357569717999</v>
      </c>
      <c r="AA2137">
        <f t="shared" si="73"/>
        <v>-91270.142430282009</v>
      </c>
    </row>
    <row r="2138" spans="1:27" x14ac:dyDescent="0.35">
      <c r="A2138" t="s">
        <v>427</v>
      </c>
      <c r="C2138">
        <v>514100</v>
      </c>
      <c r="D2138" t="s">
        <v>441</v>
      </c>
      <c r="E2138" t="s">
        <v>7</v>
      </c>
      <c r="F2138" t="s">
        <v>105</v>
      </c>
      <c r="G2138">
        <v>2023</v>
      </c>
      <c r="H2138" t="s">
        <v>365</v>
      </c>
      <c r="I2138" t="s">
        <v>377</v>
      </c>
      <c r="J2138" t="s">
        <v>377</v>
      </c>
      <c r="K2138" t="s">
        <v>378</v>
      </c>
      <c r="L2138" t="s">
        <v>25</v>
      </c>
      <c r="M2138">
        <v>-16940</v>
      </c>
      <c r="N2138">
        <v>-16083</v>
      </c>
      <c r="O2138">
        <v>-17545</v>
      </c>
      <c r="P2138">
        <v>-14791</v>
      </c>
      <c r="Q2138">
        <v>-17013</v>
      </c>
      <c r="R2138">
        <v>-16313</v>
      </c>
      <c r="S2138">
        <v>-15023</v>
      </c>
      <c r="T2138">
        <v>-18123</v>
      </c>
      <c r="U2138">
        <v>-15631</v>
      </c>
      <c r="V2138">
        <v>-17263</v>
      </c>
      <c r="W2138">
        <v>-15550</v>
      </c>
      <c r="X2138">
        <v>-13030</v>
      </c>
      <c r="Y2138">
        <v>-193305</v>
      </c>
      <c r="Z2138">
        <f t="shared" si="72"/>
        <v>0</v>
      </c>
      <c r="AA2138">
        <f t="shared" si="73"/>
        <v>-144978.75</v>
      </c>
    </row>
    <row r="2139" spans="1:27" x14ac:dyDescent="0.35">
      <c r="A2139" t="s">
        <v>427</v>
      </c>
      <c r="C2139">
        <v>502100</v>
      </c>
      <c r="D2139" t="s">
        <v>429</v>
      </c>
      <c r="E2139" t="s">
        <v>7</v>
      </c>
      <c r="F2139" t="s">
        <v>105</v>
      </c>
      <c r="G2139">
        <v>2023</v>
      </c>
      <c r="H2139" t="s">
        <v>22</v>
      </c>
      <c r="I2139" t="s">
        <v>385</v>
      </c>
      <c r="J2139" t="s">
        <v>386</v>
      </c>
      <c r="K2139" t="s">
        <v>378</v>
      </c>
      <c r="L2139" t="s">
        <v>25</v>
      </c>
      <c r="M2139">
        <v>-16925</v>
      </c>
      <c r="N2139">
        <v>-17009</v>
      </c>
      <c r="O2139">
        <v>-16925</v>
      </c>
      <c r="P2139">
        <v>-16925</v>
      </c>
      <c r="Q2139">
        <v>-19947</v>
      </c>
      <c r="R2139">
        <v>-16925</v>
      </c>
      <c r="S2139">
        <v>-16925</v>
      </c>
      <c r="T2139">
        <v>-16925</v>
      </c>
      <c r="U2139">
        <v>-16925</v>
      </c>
      <c r="V2139">
        <v>-16925</v>
      </c>
      <c r="W2139">
        <v>-16925</v>
      </c>
      <c r="X2139">
        <v>-16925</v>
      </c>
      <c r="Y2139">
        <v>-206208</v>
      </c>
      <c r="Z2139">
        <f t="shared" si="72"/>
        <v>0</v>
      </c>
      <c r="AA2139">
        <f t="shared" si="73"/>
        <v>-154656</v>
      </c>
    </row>
    <row r="2140" spans="1:27" x14ac:dyDescent="0.35">
      <c r="A2140" t="s">
        <v>427</v>
      </c>
      <c r="C2140">
        <v>510900</v>
      </c>
      <c r="D2140" t="s">
        <v>436</v>
      </c>
      <c r="E2140" t="s">
        <v>7</v>
      </c>
      <c r="F2140" t="s">
        <v>105</v>
      </c>
      <c r="G2140">
        <v>2030</v>
      </c>
      <c r="H2140" t="s">
        <v>365</v>
      </c>
      <c r="I2140" t="s">
        <v>385</v>
      </c>
      <c r="J2140" t="s">
        <v>386</v>
      </c>
      <c r="K2140" t="s">
        <v>378</v>
      </c>
      <c r="L2140" t="s">
        <v>25</v>
      </c>
      <c r="M2140">
        <v>-16872</v>
      </c>
      <c r="N2140">
        <v>-15179</v>
      </c>
      <c r="O2140">
        <v>-15077</v>
      </c>
      <c r="P2140">
        <v>-15706</v>
      </c>
      <c r="Q2140">
        <v>-15461</v>
      </c>
      <c r="R2140">
        <v>-14583</v>
      </c>
      <c r="S2140">
        <v>-15961</v>
      </c>
      <c r="T2140">
        <v>-16507</v>
      </c>
      <c r="U2140">
        <v>-15861</v>
      </c>
      <c r="V2140">
        <v>-17208</v>
      </c>
      <c r="W2140">
        <v>-12987</v>
      </c>
      <c r="X2140">
        <v>-14103</v>
      </c>
      <c r="Y2140">
        <v>-185505</v>
      </c>
      <c r="Z2140">
        <f t="shared" si="72"/>
        <v>0</v>
      </c>
      <c r="AA2140">
        <f t="shared" si="73"/>
        <v>-139128.75</v>
      </c>
    </row>
    <row r="2141" spans="1:27" x14ac:dyDescent="0.35">
      <c r="A2141" t="s">
        <v>427</v>
      </c>
      <c r="C2141">
        <v>926116</v>
      </c>
      <c r="D2141" t="s">
        <v>448</v>
      </c>
      <c r="E2141" t="s">
        <v>7</v>
      </c>
      <c r="F2141" t="s">
        <v>105</v>
      </c>
      <c r="G2141">
        <v>2022</v>
      </c>
      <c r="H2141" t="s">
        <v>365</v>
      </c>
      <c r="I2141" t="s">
        <v>377</v>
      </c>
      <c r="J2141" t="s">
        <v>377</v>
      </c>
      <c r="K2141" t="s">
        <v>378</v>
      </c>
      <c r="L2141" t="s">
        <v>25</v>
      </c>
      <c r="M2141">
        <v>-16832</v>
      </c>
      <c r="N2141">
        <v>-16884</v>
      </c>
      <c r="O2141">
        <v>-18422</v>
      </c>
      <c r="P2141">
        <v>-16514</v>
      </c>
      <c r="Q2141">
        <v>-16965</v>
      </c>
      <c r="R2141">
        <v>-16953</v>
      </c>
      <c r="S2141">
        <v>-15868</v>
      </c>
      <c r="T2141">
        <v>-19063</v>
      </c>
      <c r="U2141">
        <v>-17631</v>
      </c>
      <c r="V2141">
        <v>-17231</v>
      </c>
      <c r="W2141">
        <v>-16378</v>
      </c>
      <c r="X2141">
        <v>-14803</v>
      </c>
      <c r="Y2141">
        <v>-203543</v>
      </c>
      <c r="Z2141">
        <f t="shared" si="72"/>
        <v>0</v>
      </c>
      <c r="AA2141">
        <f t="shared" si="73"/>
        <v>-152657.25</v>
      </c>
    </row>
    <row r="2142" spans="1:27" x14ac:dyDescent="0.35">
      <c r="A2142" t="s">
        <v>427</v>
      </c>
      <c r="C2142">
        <v>512005</v>
      </c>
      <c r="D2142" t="s">
        <v>452</v>
      </c>
      <c r="E2142" t="s">
        <v>7</v>
      </c>
      <c r="F2142" t="s">
        <v>105</v>
      </c>
      <c r="G2142">
        <v>2030</v>
      </c>
      <c r="H2142" t="s">
        <v>22</v>
      </c>
      <c r="I2142" t="s">
        <v>377</v>
      </c>
      <c r="J2142" t="s">
        <v>377</v>
      </c>
      <c r="K2142" t="s">
        <v>378</v>
      </c>
      <c r="L2142" t="s">
        <v>25</v>
      </c>
      <c r="M2142">
        <v>-16709</v>
      </c>
      <c r="N2142">
        <v>-13132</v>
      </c>
      <c r="O2142">
        <v>-19602</v>
      </c>
      <c r="P2142">
        <v>-13132</v>
      </c>
      <c r="Q2142">
        <v>-13132</v>
      </c>
      <c r="R2142">
        <v>-45059</v>
      </c>
      <c r="S2142">
        <v>-90297</v>
      </c>
      <c r="T2142">
        <v>-13132</v>
      </c>
      <c r="U2142">
        <v>-38173</v>
      </c>
      <c r="V2142">
        <v>-13132</v>
      </c>
      <c r="W2142">
        <v>-13132</v>
      </c>
      <c r="X2142">
        <v>-67273</v>
      </c>
      <c r="Y2142">
        <v>-355907</v>
      </c>
      <c r="Z2142">
        <f t="shared" si="72"/>
        <v>0</v>
      </c>
      <c r="AA2142">
        <f t="shared" si="73"/>
        <v>-266930.25</v>
      </c>
    </row>
    <row r="2143" spans="1:27" x14ac:dyDescent="0.35">
      <c r="A2143" t="s">
        <v>427</v>
      </c>
      <c r="C2143">
        <v>501090</v>
      </c>
      <c r="D2143" t="s">
        <v>435</v>
      </c>
      <c r="E2143" t="s">
        <v>7</v>
      </c>
      <c r="F2143" t="s">
        <v>21</v>
      </c>
      <c r="G2143">
        <v>2021</v>
      </c>
      <c r="H2143" t="s">
        <v>22</v>
      </c>
      <c r="I2143" t="s">
        <v>387</v>
      </c>
      <c r="J2143" t="s">
        <v>388</v>
      </c>
      <c r="K2143" t="s">
        <v>378</v>
      </c>
      <c r="L2143" t="s">
        <v>25</v>
      </c>
      <c r="M2143">
        <v>-16678</v>
      </c>
      <c r="N2143">
        <v>-19198</v>
      </c>
      <c r="O2143">
        <v>-19198</v>
      </c>
      <c r="P2143">
        <v>-16678</v>
      </c>
      <c r="Q2143">
        <v>-16678</v>
      </c>
      <c r="R2143">
        <v>-16678</v>
      </c>
      <c r="S2143">
        <v>-17131</v>
      </c>
      <c r="T2143">
        <v>-17131</v>
      </c>
      <c r="U2143">
        <v>-17131</v>
      </c>
      <c r="V2143">
        <v>-17131</v>
      </c>
      <c r="W2143">
        <v>-17131</v>
      </c>
      <c r="X2143">
        <v>-17131</v>
      </c>
      <c r="Y2143">
        <v>-207895</v>
      </c>
      <c r="Z2143">
        <f t="shared" si="72"/>
        <v>-155921.25</v>
      </c>
      <c r="AA2143">
        <f t="shared" si="73"/>
        <v>0</v>
      </c>
    </row>
    <row r="2144" spans="1:27" x14ac:dyDescent="0.35">
      <c r="A2144" t="s">
        <v>427</v>
      </c>
      <c r="C2144">
        <v>502100</v>
      </c>
      <c r="D2144" t="s">
        <v>429</v>
      </c>
      <c r="E2144" t="s">
        <v>7</v>
      </c>
      <c r="F2144" t="s">
        <v>105</v>
      </c>
      <c r="G2144">
        <v>2022</v>
      </c>
      <c r="H2144" t="s">
        <v>22</v>
      </c>
      <c r="I2144" t="s">
        <v>385</v>
      </c>
      <c r="J2144" t="s">
        <v>386</v>
      </c>
      <c r="K2144" t="s">
        <v>378</v>
      </c>
      <c r="L2144" t="s">
        <v>25</v>
      </c>
      <c r="M2144">
        <v>-16622</v>
      </c>
      <c r="N2144">
        <v>-16670</v>
      </c>
      <c r="O2144">
        <v>-16622</v>
      </c>
      <c r="P2144">
        <v>-16622</v>
      </c>
      <c r="Q2144">
        <v>-16622</v>
      </c>
      <c r="R2144">
        <v>-16622</v>
      </c>
      <c r="S2144">
        <v>-19644</v>
      </c>
      <c r="T2144">
        <v>-16622</v>
      </c>
      <c r="U2144">
        <v>-16622</v>
      </c>
      <c r="V2144">
        <v>-16622</v>
      </c>
      <c r="W2144">
        <v>-16622</v>
      </c>
      <c r="X2144">
        <v>-16622</v>
      </c>
      <c r="Y2144">
        <v>-202532</v>
      </c>
      <c r="Z2144">
        <f t="shared" si="72"/>
        <v>0</v>
      </c>
      <c r="AA2144">
        <f t="shared" si="73"/>
        <v>-151899</v>
      </c>
    </row>
    <row r="2145" spans="1:27" x14ac:dyDescent="0.35">
      <c r="A2145" t="s">
        <v>427</v>
      </c>
      <c r="C2145">
        <v>502100</v>
      </c>
      <c r="D2145" t="s">
        <v>429</v>
      </c>
      <c r="E2145" t="s">
        <v>7</v>
      </c>
      <c r="F2145" t="s">
        <v>21</v>
      </c>
      <c r="G2145">
        <v>2030</v>
      </c>
      <c r="H2145" t="s">
        <v>22</v>
      </c>
      <c r="I2145" t="s">
        <v>387</v>
      </c>
      <c r="J2145" t="s">
        <v>388</v>
      </c>
      <c r="K2145" t="s">
        <v>378</v>
      </c>
      <c r="L2145" t="s">
        <v>25</v>
      </c>
      <c r="M2145">
        <v>-16497</v>
      </c>
      <c r="N2145">
        <v>-16497</v>
      </c>
      <c r="O2145">
        <v>-16497</v>
      </c>
      <c r="P2145">
        <v>-16497</v>
      </c>
      <c r="Q2145">
        <v>-16497</v>
      </c>
      <c r="R2145">
        <v>-16497</v>
      </c>
      <c r="S2145">
        <v>-16497</v>
      </c>
      <c r="T2145">
        <v>-19279</v>
      </c>
      <c r="U2145">
        <v>-16497</v>
      </c>
      <c r="V2145">
        <v>-16497</v>
      </c>
      <c r="W2145">
        <v>-16497</v>
      </c>
      <c r="X2145">
        <v>-16497</v>
      </c>
      <c r="Y2145">
        <v>-200750</v>
      </c>
      <c r="Z2145">
        <f t="shared" si="72"/>
        <v>-150562.5</v>
      </c>
      <c r="AA2145">
        <f t="shared" si="73"/>
        <v>0</v>
      </c>
    </row>
    <row r="2146" spans="1:27" x14ac:dyDescent="0.35">
      <c r="A2146" t="s">
        <v>427</v>
      </c>
      <c r="C2146">
        <v>506109</v>
      </c>
      <c r="D2146" t="s">
        <v>449</v>
      </c>
      <c r="E2146" t="s">
        <v>7</v>
      </c>
      <c r="F2146" t="s">
        <v>366</v>
      </c>
      <c r="G2146">
        <v>2022</v>
      </c>
      <c r="H2146" t="s">
        <v>22</v>
      </c>
      <c r="I2146" t="s">
        <v>373</v>
      </c>
      <c r="J2146" t="s">
        <v>374</v>
      </c>
      <c r="K2146" t="s">
        <v>375</v>
      </c>
      <c r="L2146" t="s">
        <v>25</v>
      </c>
      <c r="M2146">
        <v>-16465</v>
      </c>
      <c r="N2146">
        <v>-16465</v>
      </c>
      <c r="O2146">
        <v>-16465</v>
      </c>
      <c r="P2146">
        <v>-16465</v>
      </c>
      <c r="Q2146">
        <v>-16465</v>
      </c>
      <c r="R2146">
        <v>-16465</v>
      </c>
      <c r="S2146">
        <v>-16465</v>
      </c>
      <c r="T2146">
        <v>-16465</v>
      </c>
      <c r="U2146">
        <v>-16465</v>
      </c>
      <c r="V2146">
        <v>-16465</v>
      </c>
      <c r="W2146">
        <v>-16465</v>
      </c>
      <c r="X2146">
        <v>-16465</v>
      </c>
      <c r="Y2146">
        <v>-197580</v>
      </c>
      <c r="Z2146">
        <f t="shared" si="72"/>
        <v>-59744.696612219996</v>
      </c>
      <c r="AA2146">
        <f t="shared" si="73"/>
        <v>-88440.303387780004</v>
      </c>
    </row>
    <row r="2147" spans="1:27" x14ac:dyDescent="0.35">
      <c r="A2147" t="s">
        <v>427</v>
      </c>
      <c r="C2147">
        <v>512005</v>
      </c>
      <c r="D2147" t="s">
        <v>452</v>
      </c>
      <c r="E2147" t="s">
        <v>7</v>
      </c>
      <c r="F2147" t="s">
        <v>105</v>
      </c>
      <c r="G2147">
        <v>2029</v>
      </c>
      <c r="H2147" t="s">
        <v>22</v>
      </c>
      <c r="I2147" t="s">
        <v>377</v>
      </c>
      <c r="J2147" t="s">
        <v>377</v>
      </c>
      <c r="K2147" t="s">
        <v>378</v>
      </c>
      <c r="L2147" t="s">
        <v>25</v>
      </c>
      <c r="M2147">
        <v>-16381</v>
      </c>
      <c r="N2147">
        <v>-12874</v>
      </c>
      <c r="O2147">
        <v>-19156</v>
      </c>
      <c r="P2147">
        <v>-12874</v>
      </c>
      <c r="Q2147">
        <v>-12874</v>
      </c>
      <c r="R2147">
        <v>-43870</v>
      </c>
      <c r="S2147">
        <v>-88329</v>
      </c>
      <c r="T2147">
        <v>-12874</v>
      </c>
      <c r="U2147">
        <v>-37423</v>
      </c>
      <c r="V2147">
        <v>-12874</v>
      </c>
      <c r="W2147">
        <v>-12874</v>
      </c>
      <c r="X2147">
        <v>-65437</v>
      </c>
      <c r="Y2147">
        <v>-347840</v>
      </c>
      <c r="Z2147">
        <f t="shared" si="72"/>
        <v>0</v>
      </c>
      <c r="AA2147">
        <f t="shared" si="73"/>
        <v>-260880</v>
      </c>
    </row>
    <row r="2148" spans="1:27" x14ac:dyDescent="0.35">
      <c r="A2148" t="s">
        <v>427</v>
      </c>
      <c r="C2148">
        <v>510900</v>
      </c>
      <c r="D2148" t="s">
        <v>436</v>
      </c>
      <c r="E2148" t="s">
        <v>7</v>
      </c>
      <c r="F2148" t="s">
        <v>105</v>
      </c>
      <c r="G2148">
        <v>2029</v>
      </c>
      <c r="H2148" t="s">
        <v>365</v>
      </c>
      <c r="I2148" t="s">
        <v>385</v>
      </c>
      <c r="J2148" t="s">
        <v>386</v>
      </c>
      <c r="K2148" t="s">
        <v>378</v>
      </c>
      <c r="L2148" t="s">
        <v>25</v>
      </c>
      <c r="M2148">
        <v>-16380</v>
      </c>
      <c r="N2148">
        <v>-14737</v>
      </c>
      <c r="O2148">
        <v>-14637</v>
      </c>
      <c r="P2148">
        <v>-15248</v>
      </c>
      <c r="Q2148">
        <v>-15010</v>
      </c>
      <c r="R2148">
        <v>-14158</v>
      </c>
      <c r="S2148">
        <v>-15495</v>
      </c>
      <c r="T2148">
        <v>-16026</v>
      </c>
      <c r="U2148">
        <v>-15399</v>
      </c>
      <c r="V2148">
        <v>-16706</v>
      </c>
      <c r="W2148">
        <v>-12608</v>
      </c>
      <c r="X2148">
        <v>-13692</v>
      </c>
      <c r="Y2148">
        <v>-180096</v>
      </c>
      <c r="Z2148">
        <f t="shared" si="72"/>
        <v>0</v>
      </c>
      <c r="AA2148">
        <f t="shared" si="73"/>
        <v>-135072</v>
      </c>
    </row>
    <row r="2149" spans="1:27" x14ac:dyDescent="0.35">
      <c r="A2149" t="s">
        <v>427</v>
      </c>
      <c r="C2149">
        <v>502100</v>
      </c>
      <c r="D2149" t="s">
        <v>429</v>
      </c>
      <c r="E2149" t="s">
        <v>7</v>
      </c>
      <c r="F2149" t="s">
        <v>105</v>
      </c>
      <c r="G2149">
        <v>2021</v>
      </c>
      <c r="H2149" t="s">
        <v>22</v>
      </c>
      <c r="I2149" t="s">
        <v>385</v>
      </c>
      <c r="J2149" t="s">
        <v>386</v>
      </c>
      <c r="K2149" t="s">
        <v>378</v>
      </c>
      <c r="L2149" t="s">
        <v>25</v>
      </c>
      <c r="M2149">
        <v>-16313</v>
      </c>
      <c r="N2149">
        <v>-16392</v>
      </c>
      <c r="O2149">
        <v>-16313</v>
      </c>
      <c r="P2149">
        <v>-16313</v>
      </c>
      <c r="Q2149">
        <v>-16313</v>
      </c>
      <c r="R2149">
        <v>-16313</v>
      </c>
      <c r="S2149">
        <v>-19622</v>
      </c>
      <c r="T2149">
        <v>-16601</v>
      </c>
      <c r="U2149">
        <v>-16601</v>
      </c>
      <c r="V2149">
        <v>-16601</v>
      </c>
      <c r="W2149">
        <v>-16601</v>
      </c>
      <c r="X2149">
        <v>-16601</v>
      </c>
      <c r="Y2149">
        <v>-200583</v>
      </c>
      <c r="Z2149">
        <f t="shared" si="72"/>
        <v>0</v>
      </c>
      <c r="AA2149">
        <f t="shared" si="73"/>
        <v>-150437.25</v>
      </c>
    </row>
    <row r="2150" spans="1:27" x14ac:dyDescent="0.35">
      <c r="A2150" t="s">
        <v>427</v>
      </c>
      <c r="C2150">
        <v>502100</v>
      </c>
      <c r="D2150" t="s">
        <v>429</v>
      </c>
      <c r="E2150" t="s">
        <v>7</v>
      </c>
      <c r="F2150" t="s">
        <v>21</v>
      </c>
      <c r="G2150">
        <v>2029</v>
      </c>
      <c r="H2150" t="s">
        <v>22</v>
      </c>
      <c r="I2150" t="s">
        <v>387</v>
      </c>
      <c r="J2150" t="s">
        <v>388</v>
      </c>
      <c r="K2150" t="s">
        <v>378</v>
      </c>
      <c r="L2150" t="s">
        <v>25</v>
      </c>
      <c r="M2150">
        <v>-16079</v>
      </c>
      <c r="N2150">
        <v>-16079</v>
      </c>
      <c r="O2150">
        <v>-16079</v>
      </c>
      <c r="P2150">
        <v>-16079</v>
      </c>
      <c r="Q2150">
        <v>-16079</v>
      </c>
      <c r="R2150">
        <v>-16079</v>
      </c>
      <c r="S2150">
        <v>-16079</v>
      </c>
      <c r="T2150">
        <v>-18806</v>
      </c>
      <c r="U2150">
        <v>-16079</v>
      </c>
      <c r="V2150">
        <v>-16079</v>
      </c>
      <c r="W2150">
        <v>-16079</v>
      </c>
      <c r="X2150">
        <v>-16079</v>
      </c>
      <c r="Y2150">
        <v>-195672</v>
      </c>
      <c r="Z2150">
        <f t="shared" si="72"/>
        <v>-146754</v>
      </c>
      <c r="AA2150">
        <f t="shared" si="73"/>
        <v>0</v>
      </c>
    </row>
    <row r="2151" spans="1:27" x14ac:dyDescent="0.35">
      <c r="A2151" t="s">
        <v>427</v>
      </c>
      <c r="C2151">
        <v>512005</v>
      </c>
      <c r="D2151" t="s">
        <v>452</v>
      </c>
      <c r="E2151" t="s">
        <v>7</v>
      </c>
      <c r="F2151" t="s">
        <v>105</v>
      </c>
      <c r="G2151">
        <v>2028</v>
      </c>
      <c r="H2151" t="s">
        <v>22</v>
      </c>
      <c r="I2151" t="s">
        <v>377</v>
      </c>
      <c r="J2151" t="s">
        <v>377</v>
      </c>
      <c r="K2151" t="s">
        <v>378</v>
      </c>
      <c r="L2151" t="s">
        <v>25</v>
      </c>
      <c r="M2151">
        <v>-16060</v>
      </c>
      <c r="N2151">
        <v>-12622</v>
      </c>
      <c r="O2151">
        <v>-18720</v>
      </c>
      <c r="P2151">
        <v>-12622</v>
      </c>
      <c r="Q2151">
        <v>-12622</v>
      </c>
      <c r="R2151">
        <v>-42715</v>
      </c>
      <c r="S2151">
        <v>-86410</v>
      </c>
      <c r="T2151">
        <v>-12622</v>
      </c>
      <c r="U2151">
        <v>-36690</v>
      </c>
      <c r="V2151">
        <v>-12622</v>
      </c>
      <c r="W2151">
        <v>-12622</v>
      </c>
      <c r="X2151">
        <v>-63653</v>
      </c>
      <c r="Y2151">
        <v>-339980</v>
      </c>
      <c r="Z2151">
        <f t="shared" si="72"/>
        <v>0</v>
      </c>
      <c r="AA2151">
        <f t="shared" si="73"/>
        <v>-254985</v>
      </c>
    </row>
    <row r="2152" spans="1:27" x14ac:dyDescent="0.35">
      <c r="A2152" t="s">
        <v>427</v>
      </c>
      <c r="C2152">
        <v>510900</v>
      </c>
      <c r="D2152" t="s">
        <v>436</v>
      </c>
      <c r="E2152" t="s">
        <v>7</v>
      </c>
      <c r="F2152" t="s">
        <v>105</v>
      </c>
      <c r="G2152">
        <v>2028</v>
      </c>
      <c r="H2152" t="s">
        <v>365</v>
      </c>
      <c r="I2152" t="s">
        <v>385</v>
      </c>
      <c r="J2152" t="s">
        <v>386</v>
      </c>
      <c r="K2152" t="s">
        <v>378</v>
      </c>
      <c r="L2152" t="s">
        <v>25</v>
      </c>
      <c r="M2152">
        <v>-15902</v>
      </c>
      <c r="N2152">
        <v>-14307</v>
      </c>
      <c r="O2152">
        <v>-14211</v>
      </c>
      <c r="P2152">
        <v>-14804</v>
      </c>
      <c r="Q2152">
        <v>-14573</v>
      </c>
      <c r="R2152">
        <v>-13745</v>
      </c>
      <c r="S2152">
        <v>-15044</v>
      </c>
      <c r="T2152">
        <v>-15559</v>
      </c>
      <c r="U2152">
        <v>-14950</v>
      </c>
      <c r="V2152">
        <v>-16219</v>
      </c>
      <c r="W2152">
        <v>-12241</v>
      </c>
      <c r="X2152">
        <v>-13293</v>
      </c>
      <c r="Y2152">
        <v>-174848</v>
      </c>
      <c r="Z2152">
        <f t="shared" si="72"/>
        <v>0</v>
      </c>
      <c r="AA2152">
        <f t="shared" si="73"/>
        <v>-131136</v>
      </c>
    </row>
    <row r="2153" spans="1:27" x14ac:dyDescent="0.35">
      <c r="A2153" t="s">
        <v>427</v>
      </c>
      <c r="C2153">
        <v>506100</v>
      </c>
      <c r="D2153" t="s">
        <v>432</v>
      </c>
      <c r="E2153" t="s">
        <v>7</v>
      </c>
      <c r="F2153" t="s">
        <v>21</v>
      </c>
      <c r="G2153">
        <v>2030</v>
      </c>
      <c r="H2153" t="s">
        <v>365</v>
      </c>
      <c r="I2153" t="s">
        <v>387</v>
      </c>
      <c r="J2153" t="s">
        <v>388</v>
      </c>
      <c r="K2153" t="s">
        <v>378</v>
      </c>
      <c r="L2153" t="s">
        <v>25</v>
      </c>
      <c r="M2153">
        <v>-15788</v>
      </c>
      <c r="N2153">
        <v>-14134</v>
      </c>
      <c r="O2153">
        <v>-14128</v>
      </c>
      <c r="P2153">
        <v>-14718</v>
      </c>
      <c r="Q2153">
        <v>-14504</v>
      </c>
      <c r="R2153">
        <v>-13685</v>
      </c>
      <c r="S2153">
        <v>-14981</v>
      </c>
      <c r="T2153">
        <v>-15374</v>
      </c>
      <c r="U2153">
        <v>-14844</v>
      </c>
      <c r="V2153">
        <v>-16031</v>
      </c>
      <c r="W2153">
        <v>-12291</v>
      </c>
      <c r="X2153">
        <v>-13409</v>
      </c>
      <c r="Y2153">
        <v>-173888</v>
      </c>
      <c r="Z2153">
        <f t="shared" si="72"/>
        <v>-130416</v>
      </c>
      <c r="AA2153">
        <f t="shared" si="73"/>
        <v>0</v>
      </c>
    </row>
    <row r="2154" spans="1:27" x14ac:dyDescent="0.35">
      <c r="A2154" t="s">
        <v>427</v>
      </c>
      <c r="C2154">
        <v>512005</v>
      </c>
      <c r="D2154" t="s">
        <v>452</v>
      </c>
      <c r="E2154" t="s">
        <v>7</v>
      </c>
      <c r="F2154" t="s">
        <v>105</v>
      </c>
      <c r="G2154">
        <v>2027</v>
      </c>
      <c r="H2154" t="s">
        <v>22</v>
      </c>
      <c r="I2154" t="s">
        <v>377</v>
      </c>
      <c r="J2154" t="s">
        <v>377</v>
      </c>
      <c r="K2154" t="s">
        <v>378</v>
      </c>
      <c r="L2154" t="s">
        <v>25</v>
      </c>
      <c r="M2154">
        <v>-15745</v>
      </c>
      <c r="N2154">
        <v>-12375</v>
      </c>
      <c r="O2154">
        <v>-18295</v>
      </c>
      <c r="P2154">
        <v>-12375</v>
      </c>
      <c r="Q2154">
        <v>-12375</v>
      </c>
      <c r="R2154">
        <v>-41592</v>
      </c>
      <c r="S2154">
        <v>-84535</v>
      </c>
      <c r="T2154">
        <v>-12375</v>
      </c>
      <c r="U2154">
        <v>-35971</v>
      </c>
      <c r="V2154">
        <v>-12375</v>
      </c>
      <c r="W2154">
        <v>-12375</v>
      </c>
      <c r="X2154">
        <v>-61920</v>
      </c>
      <c r="Y2154">
        <v>-332305</v>
      </c>
      <c r="Z2154">
        <f t="shared" si="72"/>
        <v>0</v>
      </c>
      <c r="AA2154">
        <f t="shared" si="73"/>
        <v>-249228.75</v>
      </c>
    </row>
    <row r="2155" spans="1:27" x14ac:dyDescent="0.35">
      <c r="A2155" t="s">
        <v>427</v>
      </c>
      <c r="C2155">
        <v>502100</v>
      </c>
      <c r="D2155" t="s">
        <v>429</v>
      </c>
      <c r="E2155" t="s">
        <v>7</v>
      </c>
      <c r="F2155" t="s">
        <v>21</v>
      </c>
      <c r="G2155">
        <v>2028</v>
      </c>
      <c r="H2155" t="s">
        <v>22</v>
      </c>
      <c r="I2155" t="s">
        <v>387</v>
      </c>
      <c r="J2155" t="s">
        <v>388</v>
      </c>
      <c r="K2155" t="s">
        <v>378</v>
      </c>
      <c r="L2155" t="s">
        <v>25</v>
      </c>
      <c r="M2155">
        <v>-15672</v>
      </c>
      <c r="N2155">
        <v>-15672</v>
      </c>
      <c r="O2155">
        <v>-15672</v>
      </c>
      <c r="P2155">
        <v>-15672</v>
      </c>
      <c r="Q2155">
        <v>-15672</v>
      </c>
      <c r="R2155">
        <v>-15672</v>
      </c>
      <c r="S2155">
        <v>-15672</v>
      </c>
      <c r="T2155">
        <v>-18345</v>
      </c>
      <c r="U2155">
        <v>-15672</v>
      </c>
      <c r="V2155">
        <v>-15672</v>
      </c>
      <c r="W2155">
        <v>-15672</v>
      </c>
      <c r="X2155">
        <v>-15672</v>
      </c>
      <c r="Y2155">
        <v>-190733</v>
      </c>
      <c r="Z2155">
        <f t="shared" si="72"/>
        <v>-143049.75</v>
      </c>
      <c r="AA2155">
        <f t="shared" si="73"/>
        <v>0</v>
      </c>
    </row>
    <row r="2156" spans="1:27" x14ac:dyDescent="0.35">
      <c r="A2156" t="s">
        <v>427</v>
      </c>
      <c r="C2156">
        <v>514100</v>
      </c>
      <c r="D2156" t="s">
        <v>441</v>
      </c>
      <c r="E2156" t="s">
        <v>7</v>
      </c>
      <c r="F2156" t="s">
        <v>105</v>
      </c>
      <c r="G2156">
        <v>2022</v>
      </c>
      <c r="H2156" t="s">
        <v>365</v>
      </c>
      <c r="I2156" t="s">
        <v>377</v>
      </c>
      <c r="J2156" t="s">
        <v>377</v>
      </c>
      <c r="K2156" t="s">
        <v>378</v>
      </c>
      <c r="L2156" t="s">
        <v>25</v>
      </c>
      <c r="M2156">
        <v>-15593</v>
      </c>
      <c r="N2156">
        <v>-15642</v>
      </c>
      <c r="O2156">
        <v>-17067</v>
      </c>
      <c r="P2156">
        <v>-15289</v>
      </c>
      <c r="Q2156">
        <v>-15700</v>
      </c>
      <c r="R2156">
        <v>-15687</v>
      </c>
      <c r="S2156">
        <v>-14669</v>
      </c>
      <c r="T2156">
        <v>-17651</v>
      </c>
      <c r="U2156">
        <v>-16325</v>
      </c>
      <c r="V2156">
        <v>-15944</v>
      </c>
      <c r="W2156">
        <v>-15156</v>
      </c>
      <c r="X2156">
        <v>-13654</v>
      </c>
      <c r="Y2156">
        <v>-188377</v>
      </c>
      <c r="Z2156">
        <f t="shared" si="72"/>
        <v>0</v>
      </c>
      <c r="AA2156">
        <f t="shared" si="73"/>
        <v>-141282.75</v>
      </c>
    </row>
    <row r="2157" spans="1:27" x14ac:dyDescent="0.35">
      <c r="A2157" t="s">
        <v>427</v>
      </c>
      <c r="C2157">
        <v>926116</v>
      </c>
      <c r="D2157" t="s">
        <v>448</v>
      </c>
      <c r="E2157" t="s">
        <v>7</v>
      </c>
      <c r="F2157" t="s">
        <v>105</v>
      </c>
      <c r="G2157">
        <v>2021</v>
      </c>
      <c r="H2157" t="s">
        <v>365</v>
      </c>
      <c r="I2157" t="s">
        <v>377</v>
      </c>
      <c r="J2157" t="s">
        <v>377</v>
      </c>
      <c r="K2157" t="s">
        <v>378</v>
      </c>
      <c r="L2157" t="s">
        <v>25</v>
      </c>
      <c r="M2157">
        <v>-15585</v>
      </c>
      <c r="N2157">
        <v>-15632</v>
      </c>
      <c r="O2157">
        <v>-17061</v>
      </c>
      <c r="P2157">
        <v>-15968</v>
      </c>
      <c r="Q2157">
        <v>-15082</v>
      </c>
      <c r="R2157">
        <v>-15733</v>
      </c>
      <c r="S2157">
        <v>-15397</v>
      </c>
      <c r="T2157">
        <v>-16869</v>
      </c>
      <c r="U2157">
        <v>-16123</v>
      </c>
      <c r="V2157">
        <v>-15980</v>
      </c>
      <c r="W2157">
        <v>-14975</v>
      </c>
      <c r="X2157">
        <v>-14449</v>
      </c>
      <c r="Y2157">
        <v>-188853</v>
      </c>
      <c r="Z2157">
        <f t="shared" si="72"/>
        <v>0</v>
      </c>
      <c r="AA2157">
        <f t="shared" si="73"/>
        <v>-141639.75</v>
      </c>
    </row>
    <row r="2158" spans="1:27" x14ac:dyDescent="0.35">
      <c r="A2158" t="s">
        <v>427</v>
      </c>
      <c r="C2158">
        <v>510900</v>
      </c>
      <c r="D2158" t="s">
        <v>436</v>
      </c>
      <c r="E2158" t="s">
        <v>7</v>
      </c>
      <c r="F2158" t="s">
        <v>105</v>
      </c>
      <c r="G2158">
        <v>2027</v>
      </c>
      <c r="H2158" t="s">
        <v>365</v>
      </c>
      <c r="I2158" t="s">
        <v>385</v>
      </c>
      <c r="J2158" t="s">
        <v>386</v>
      </c>
      <c r="K2158" t="s">
        <v>378</v>
      </c>
      <c r="L2158" t="s">
        <v>25</v>
      </c>
      <c r="M2158">
        <v>-15440</v>
      </c>
      <c r="N2158">
        <v>-13891</v>
      </c>
      <c r="O2158">
        <v>-13797</v>
      </c>
      <c r="P2158">
        <v>-14373</v>
      </c>
      <c r="Q2158">
        <v>-14149</v>
      </c>
      <c r="R2158">
        <v>-13345</v>
      </c>
      <c r="S2158">
        <v>-14606</v>
      </c>
      <c r="T2158">
        <v>-15106</v>
      </c>
      <c r="U2158">
        <v>-14515</v>
      </c>
      <c r="V2158">
        <v>-15747</v>
      </c>
      <c r="W2158">
        <v>-11885</v>
      </c>
      <c r="X2158">
        <v>-12906</v>
      </c>
      <c r="Y2158">
        <v>-169759</v>
      </c>
      <c r="Z2158">
        <f t="shared" si="72"/>
        <v>0</v>
      </c>
      <c r="AA2158">
        <f t="shared" si="73"/>
        <v>-127319.25</v>
      </c>
    </row>
    <row r="2159" spans="1:27" x14ac:dyDescent="0.35">
      <c r="A2159" t="s">
        <v>427</v>
      </c>
      <c r="C2159">
        <v>512005</v>
      </c>
      <c r="D2159" t="s">
        <v>452</v>
      </c>
      <c r="E2159" t="s">
        <v>7</v>
      </c>
      <c r="F2159" t="s">
        <v>105</v>
      </c>
      <c r="G2159">
        <v>2026</v>
      </c>
      <c r="H2159" t="s">
        <v>22</v>
      </c>
      <c r="I2159" t="s">
        <v>377</v>
      </c>
      <c r="J2159" t="s">
        <v>377</v>
      </c>
      <c r="K2159" t="s">
        <v>378</v>
      </c>
      <c r="L2159" t="s">
        <v>25</v>
      </c>
      <c r="M2159">
        <v>-15437</v>
      </c>
      <c r="N2159">
        <v>-12132</v>
      </c>
      <c r="O2159">
        <v>-17880</v>
      </c>
      <c r="P2159">
        <v>-12132</v>
      </c>
      <c r="Q2159">
        <v>-12132</v>
      </c>
      <c r="R2159">
        <v>-40498</v>
      </c>
      <c r="S2159">
        <v>-82700</v>
      </c>
      <c r="T2159">
        <v>-12132</v>
      </c>
      <c r="U2159">
        <v>-35266</v>
      </c>
      <c r="V2159">
        <v>-12132</v>
      </c>
      <c r="W2159">
        <v>-12132</v>
      </c>
      <c r="X2159">
        <v>-60234</v>
      </c>
      <c r="Y2159">
        <v>-324806</v>
      </c>
      <c r="Z2159">
        <f t="shared" si="72"/>
        <v>0</v>
      </c>
      <c r="AA2159">
        <f t="shared" si="73"/>
        <v>-243604.5</v>
      </c>
    </row>
    <row r="2160" spans="1:27" x14ac:dyDescent="0.35">
      <c r="A2160" t="s">
        <v>427</v>
      </c>
      <c r="C2160">
        <v>512100</v>
      </c>
      <c r="D2160" t="s">
        <v>428</v>
      </c>
      <c r="E2160" t="s">
        <v>7</v>
      </c>
      <c r="F2160" t="s">
        <v>105</v>
      </c>
      <c r="G2160">
        <v>2030</v>
      </c>
      <c r="H2160" t="s">
        <v>365</v>
      </c>
      <c r="I2160" t="s">
        <v>390</v>
      </c>
      <c r="J2160" t="s">
        <v>391</v>
      </c>
      <c r="K2160" t="s">
        <v>378</v>
      </c>
      <c r="L2160" t="s">
        <v>25</v>
      </c>
      <c r="M2160">
        <v>-15390</v>
      </c>
      <c r="N2160">
        <v>-8771</v>
      </c>
      <c r="O2160">
        <v>-8763</v>
      </c>
      <c r="P2160">
        <v>-37157</v>
      </c>
      <c r="Q2160">
        <v>-14154</v>
      </c>
      <c r="R2160">
        <v>-13360</v>
      </c>
      <c r="S2160">
        <v>-14628</v>
      </c>
      <c r="T2160">
        <v>-15004</v>
      </c>
      <c r="U2160">
        <v>1794</v>
      </c>
      <c r="V2160">
        <v>626</v>
      </c>
      <c r="W2160">
        <v>-11992</v>
      </c>
      <c r="X2160">
        <v>-13111</v>
      </c>
      <c r="Y2160">
        <v>-149908</v>
      </c>
      <c r="Z2160">
        <f t="shared" si="72"/>
        <v>0</v>
      </c>
      <c r="AA2160">
        <f t="shared" si="73"/>
        <v>-112431</v>
      </c>
    </row>
    <row r="2161" spans="1:27" x14ac:dyDescent="0.35">
      <c r="A2161" t="s">
        <v>427</v>
      </c>
      <c r="C2161">
        <v>506100</v>
      </c>
      <c r="D2161" t="s">
        <v>432</v>
      </c>
      <c r="E2161" t="s">
        <v>7</v>
      </c>
      <c r="F2161" t="s">
        <v>21</v>
      </c>
      <c r="G2161">
        <v>2029</v>
      </c>
      <c r="H2161" t="s">
        <v>365</v>
      </c>
      <c r="I2161" t="s">
        <v>387</v>
      </c>
      <c r="J2161" t="s">
        <v>388</v>
      </c>
      <c r="K2161" t="s">
        <v>378</v>
      </c>
      <c r="L2161" t="s">
        <v>25</v>
      </c>
      <c r="M2161">
        <v>-15328</v>
      </c>
      <c r="N2161">
        <v>-13722</v>
      </c>
      <c r="O2161">
        <v>-13717</v>
      </c>
      <c r="P2161">
        <v>-14289</v>
      </c>
      <c r="Q2161">
        <v>-14081</v>
      </c>
      <c r="R2161">
        <v>-13286</v>
      </c>
      <c r="S2161">
        <v>-14544</v>
      </c>
      <c r="T2161">
        <v>-14926</v>
      </c>
      <c r="U2161">
        <v>-14411</v>
      </c>
      <c r="V2161">
        <v>-15563</v>
      </c>
      <c r="W2161">
        <v>-11933</v>
      </c>
      <c r="X2161">
        <v>-13018</v>
      </c>
      <c r="Y2161">
        <v>-168818</v>
      </c>
      <c r="Z2161">
        <f t="shared" si="72"/>
        <v>-126613.5</v>
      </c>
      <c r="AA2161">
        <f t="shared" si="73"/>
        <v>0</v>
      </c>
    </row>
    <row r="2162" spans="1:27" x14ac:dyDescent="0.35">
      <c r="A2162" t="s">
        <v>427</v>
      </c>
      <c r="C2162">
        <v>502100</v>
      </c>
      <c r="D2162" t="s">
        <v>429</v>
      </c>
      <c r="E2162" t="s">
        <v>7</v>
      </c>
      <c r="F2162" t="s">
        <v>21</v>
      </c>
      <c r="G2162">
        <v>2027</v>
      </c>
      <c r="H2162" t="s">
        <v>22</v>
      </c>
      <c r="I2162" t="s">
        <v>387</v>
      </c>
      <c r="J2162" t="s">
        <v>388</v>
      </c>
      <c r="K2162" t="s">
        <v>378</v>
      </c>
      <c r="L2162" t="s">
        <v>25</v>
      </c>
      <c r="M2162">
        <v>-15275</v>
      </c>
      <c r="N2162">
        <v>-15275</v>
      </c>
      <c r="O2162">
        <v>-15275</v>
      </c>
      <c r="P2162">
        <v>-15275</v>
      </c>
      <c r="Q2162">
        <v>-15275</v>
      </c>
      <c r="R2162">
        <v>-15275</v>
      </c>
      <c r="S2162">
        <v>-15275</v>
      </c>
      <c r="T2162">
        <v>-17897</v>
      </c>
      <c r="U2162">
        <v>-15275</v>
      </c>
      <c r="V2162">
        <v>-15275</v>
      </c>
      <c r="W2162">
        <v>-15275</v>
      </c>
      <c r="X2162">
        <v>-15275</v>
      </c>
      <c r="Y2162">
        <v>-185927</v>
      </c>
      <c r="Z2162">
        <f t="shared" si="72"/>
        <v>-139445.25</v>
      </c>
      <c r="AA2162">
        <f t="shared" si="73"/>
        <v>0</v>
      </c>
    </row>
    <row r="2163" spans="1:27" x14ac:dyDescent="0.35">
      <c r="A2163" t="s">
        <v>427</v>
      </c>
      <c r="C2163">
        <v>514100</v>
      </c>
      <c r="D2163" t="s">
        <v>441</v>
      </c>
      <c r="E2163" t="s">
        <v>7</v>
      </c>
      <c r="F2163" t="s">
        <v>105</v>
      </c>
      <c r="G2163">
        <v>2021</v>
      </c>
      <c r="H2163" t="s">
        <v>365</v>
      </c>
      <c r="I2163" t="s">
        <v>377</v>
      </c>
      <c r="J2163" t="s">
        <v>377</v>
      </c>
      <c r="K2163" t="s">
        <v>378</v>
      </c>
      <c r="L2163" t="s">
        <v>25</v>
      </c>
      <c r="M2163">
        <v>-15220</v>
      </c>
      <c r="N2163">
        <v>-15266</v>
      </c>
      <c r="O2163">
        <v>-16663</v>
      </c>
      <c r="P2163">
        <v>-15582</v>
      </c>
      <c r="Q2163">
        <v>-14706</v>
      </c>
      <c r="R2163">
        <v>-15341</v>
      </c>
      <c r="S2163">
        <v>-15002</v>
      </c>
      <c r="T2163">
        <v>-16385</v>
      </c>
      <c r="U2163">
        <v>-15736</v>
      </c>
      <c r="V2163">
        <v>-15585</v>
      </c>
      <c r="W2163">
        <v>-14605</v>
      </c>
      <c r="X2163">
        <v>-14044</v>
      </c>
      <c r="Y2163">
        <v>-184136</v>
      </c>
      <c r="Z2163">
        <f t="shared" si="72"/>
        <v>0</v>
      </c>
      <c r="AA2163">
        <f t="shared" si="73"/>
        <v>-138102</v>
      </c>
    </row>
    <row r="2164" spans="1:27" x14ac:dyDescent="0.35">
      <c r="A2164" t="s">
        <v>427</v>
      </c>
      <c r="C2164">
        <v>512005</v>
      </c>
      <c r="D2164" t="s">
        <v>452</v>
      </c>
      <c r="E2164" t="s">
        <v>7</v>
      </c>
      <c r="F2164" t="s">
        <v>105</v>
      </c>
      <c r="G2164">
        <v>2021</v>
      </c>
      <c r="H2164" t="s">
        <v>22</v>
      </c>
      <c r="I2164" t="s">
        <v>377</v>
      </c>
      <c r="J2164" t="s">
        <v>377</v>
      </c>
      <c r="K2164" t="s">
        <v>378</v>
      </c>
      <c r="L2164" t="s">
        <v>25</v>
      </c>
      <c r="M2164">
        <v>-15134</v>
      </c>
      <c r="N2164">
        <v>-11894</v>
      </c>
      <c r="O2164">
        <v>-86487</v>
      </c>
      <c r="P2164">
        <v>-11894</v>
      </c>
      <c r="Q2164">
        <v>-11894</v>
      </c>
      <c r="R2164">
        <v>-39434</v>
      </c>
      <c r="S2164">
        <v>-11894</v>
      </c>
      <c r="T2164">
        <v>-11894</v>
      </c>
      <c r="U2164">
        <v>-34574</v>
      </c>
      <c r="V2164">
        <v>-11894</v>
      </c>
      <c r="W2164">
        <v>-11894</v>
      </c>
      <c r="X2164">
        <v>-58595</v>
      </c>
      <c r="Y2164">
        <v>-317483</v>
      </c>
      <c r="Z2164">
        <f t="shared" si="72"/>
        <v>0</v>
      </c>
      <c r="AA2164">
        <f t="shared" si="73"/>
        <v>-238112.25</v>
      </c>
    </row>
    <row r="2165" spans="1:27" x14ac:dyDescent="0.35">
      <c r="A2165" t="s">
        <v>427</v>
      </c>
      <c r="C2165">
        <v>512005</v>
      </c>
      <c r="D2165" t="s">
        <v>452</v>
      </c>
      <c r="E2165" t="s">
        <v>7</v>
      </c>
      <c r="F2165" t="s">
        <v>105</v>
      </c>
      <c r="G2165">
        <v>2022</v>
      </c>
      <c r="H2165" t="s">
        <v>22</v>
      </c>
      <c r="I2165" t="s">
        <v>377</v>
      </c>
      <c r="J2165" t="s">
        <v>377</v>
      </c>
      <c r="K2165" t="s">
        <v>378</v>
      </c>
      <c r="L2165" t="s">
        <v>25</v>
      </c>
      <c r="M2165">
        <v>-15134</v>
      </c>
      <c r="N2165">
        <v>-11894</v>
      </c>
      <c r="O2165">
        <v>-86487</v>
      </c>
      <c r="P2165">
        <v>-11894</v>
      </c>
      <c r="Q2165">
        <v>-11894</v>
      </c>
      <c r="R2165">
        <v>-39434</v>
      </c>
      <c r="S2165">
        <v>-11894</v>
      </c>
      <c r="T2165">
        <v>-11894</v>
      </c>
      <c r="U2165">
        <v>-34574</v>
      </c>
      <c r="V2165">
        <v>-11894</v>
      </c>
      <c r="W2165">
        <v>-11894</v>
      </c>
      <c r="X2165">
        <v>-58595</v>
      </c>
      <c r="Y2165">
        <v>-317483</v>
      </c>
      <c r="Z2165">
        <f t="shared" si="72"/>
        <v>0</v>
      </c>
      <c r="AA2165">
        <f t="shared" si="73"/>
        <v>-238112.25</v>
      </c>
    </row>
    <row r="2166" spans="1:27" x14ac:dyDescent="0.35">
      <c r="A2166" t="s">
        <v>427</v>
      </c>
      <c r="C2166">
        <v>512005</v>
      </c>
      <c r="D2166" t="s">
        <v>452</v>
      </c>
      <c r="E2166" t="s">
        <v>7</v>
      </c>
      <c r="F2166" t="s">
        <v>105</v>
      </c>
      <c r="G2166">
        <v>2023</v>
      </c>
      <c r="H2166" t="s">
        <v>22</v>
      </c>
      <c r="I2166" t="s">
        <v>377</v>
      </c>
      <c r="J2166" t="s">
        <v>377</v>
      </c>
      <c r="K2166" t="s">
        <v>378</v>
      </c>
      <c r="L2166" t="s">
        <v>25</v>
      </c>
      <c r="M2166">
        <v>-15134</v>
      </c>
      <c r="N2166">
        <v>-11894</v>
      </c>
      <c r="O2166">
        <v>-17475</v>
      </c>
      <c r="P2166">
        <v>-11894</v>
      </c>
      <c r="Q2166">
        <v>-11894</v>
      </c>
      <c r="R2166">
        <v>-39434</v>
      </c>
      <c r="S2166">
        <v>-80906</v>
      </c>
      <c r="T2166">
        <v>-11894</v>
      </c>
      <c r="U2166">
        <v>-34574</v>
      </c>
      <c r="V2166">
        <v>-11894</v>
      </c>
      <c r="W2166">
        <v>-11894</v>
      </c>
      <c r="X2166">
        <v>-58595</v>
      </c>
      <c r="Y2166">
        <v>-317483</v>
      </c>
      <c r="Z2166">
        <f t="shared" si="72"/>
        <v>0</v>
      </c>
      <c r="AA2166">
        <f t="shared" si="73"/>
        <v>-238112.25</v>
      </c>
    </row>
    <row r="2167" spans="1:27" x14ac:dyDescent="0.35">
      <c r="A2167" t="s">
        <v>427</v>
      </c>
      <c r="C2167">
        <v>512005</v>
      </c>
      <c r="D2167" t="s">
        <v>452</v>
      </c>
      <c r="E2167" t="s">
        <v>7</v>
      </c>
      <c r="F2167" t="s">
        <v>105</v>
      </c>
      <c r="G2167">
        <v>2024</v>
      </c>
      <c r="H2167" t="s">
        <v>22</v>
      </c>
      <c r="I2167" t="s">
        <v>377</v>
      </c>
      <c r="J2167" t="s">
        <v>377</v>
      </c>
      <c r="K2167" t="s">
        <v>378</v>
      </c>
      <c r="L2167" t="s">
        <v>25</v>
      </c>
      <c r="M2167">
        <v>-15134</v>
      </c>
      <c r="N2167">
        <v>-11894</v>
      </c>
      <c r="O2167">
        <v>-17475</v>
      </c>
      <c r="P2167">
        <v>-11894</v>
      </c>
      <c r="Q2167">
        <v>-11894</v>
      </c>
      <c r="R2167">
        <v>-39434</v>
      </c>
      <c r="S2167">
        <v>-80906</v>
      </c>
      <c r="T2167">
        <v>-11894</v>
      </c>
      <c r="U2167">
        <v>-34574</v>
      </c>
      <c r="V2167">
        <v>-11894</v>
      </c>
      <c r="W2167">
        <v>-11894</v>
      </c>
      <c r="X2167">
        <v>-58595</v>
      </c>
      <c r="Y2167">
        <v>-317483</v>
      </c>
      <c r="Z2167">
        <f t="shared" si="72"/>
        <v>0</v>
      </c>
      <c r="AA2167">
        <f t="shared" si="73"/>
        <v>-238112.25</v>
      </c>
    </row>
    <row r="2168" spans="1:27" x14ac:dyDescent="0.35">
      <c r="A2168" t="s">
        <v>427</v>
      </c>
      <c r="C2168">
        <v>512005</v>
      </c>
      <c r="D2168" t="s">
        <v>452</v>
      </c>
      <c r="E2168" t="s">
        <v>7</v>
      </c>
      <c r="F2168" t="s">
        <v>105</v>
      </c>
      <c r="G2168">
        <v>2025</v>
      </c>
      <c r="H2168" t="s">
        <v>22</v>
      </c>
      <c r="I2168" t="s">
        <v>377</v>
      </c>
      <c r="J2168" t="s">
        <v>377</v>
      </c>
      <c r="K2168" t="s">
        <v>378</v>
      </c>
      <c r="L2168" t="s">
        <v>25</v>
      </c>
      <c r="M2168">
        <v>-15134</v>
      </c>
      <c r="N2168">
        <v>-11894</v>
      </c>
      <c r="O2168">
        <v>-17475</v>
      </c>
      <c r="P2168">
        <v>-11894</v>
      </c>
      <c r="Q2168">
        <v>-11894</v>
      </c>
      <c r="R2168">
        <v>-39434</v>
      </c>
      <c r="S2168">
        <v>-80906</v>
      </c>
      <c r="T2168">
        <v>-11894</v>
      </c>
      <c r="U2168">
        <v>-34574</v>
      </c>
      <c r="V2168">
        <v>-11894</v>
      </c>
      <c r="W2168">
        <v>-11894</v>
      </c>
      <c r="X2168">
        <v>-58595</v>
      </c>
      <c r="Y2168">
        <v>-317483</v>
      </c>
      <c r="Z2168">
        <f t="shared" si="72"/>
        <v>0</v>
      </c>
      <c r="AA2168">
        <f t="shared" si="73"/>
        <v>-238112.25</v>
      </c>
    </row>
    <row r="2169" spans="1:27" x14ac:dyDescent="0.35">
      <c r="A2169" t="s">
        <v>427</v>
      </c>
      <c r="C2169">
        <v>510900</v>
      </c>
      <c r="D2169" t="s">
        <v>436</v>
      </c>
      <c r="E2169" t="s">
        <v>7</v>
      </c>
      <c r="F2169" t="s">
        <v>105</v>
      </c>
      <c r="G2169">
        <v>2026</v>
      </c>
      <c r="H2169" t="s">
        <v>365</v>
      </c>
      <c r="I2169" t="s">
        <v>385</v>
      </c>
      <c r="J2169" t="s">
        <v>386</v>
      </c>
      <c r="K2169" t="s">
        <v>378</v>
      </c>
      <c r="L2169" t="s">
        <v>25</v>
      </c>
      <c r="M2169">
        <v>-14990</v>
      </c>
      <c r="N2169">
        <v>-13486</v>
      </c>
      <c r="O2169">
        <v>-13395</v>
      </c>
      <c r="P2169">
        <v>-13954</v>
      </c>
      <c r="Q2169">
        <v>-13737</v>
      </c>
      <c r="R2169">
        <v>-12957</v>
      </c>
      <c r="S2169">
        <v>-14180</v>
      </c>
      <c r="T2169">
        <v>-14666</v>
      </c>
      <c r="U2169">
        <v>-14092</v>
      </c>
      <c r="V2169">
        <v>-15289</v>
      </c>
      <c r="W2169">
        <v>-11539</v>
      </c>
      <c r="X2169">
        <v>-12530</v>
      </c>
      <c r="Y2169">
        <v>-164815</v>
      </c>
      <c r="Z2169">
        <f t="shared" si="72"/>
        <v>0</v>
      </c>
      <c r="AA2169">
        <f t="shared" si="73"/>
        <v>-123611.25</v>
      </c>
    </row>
    <row r="2170" spans="1:27" x14ac:dyDescent="0.35">
      <c r="A2170" t="s">
        <v>427</v>
      </c>
      <c r="C2170">
        <v>512100</v>
      </c>
      <c r="D2170" t="s">
        <v>428</v>
      </c>
      <c r="E2170" t="s">
        <v>7</v>
      </c>
      <c r="F2170" t="s">
        <v>105</v>
      </c>
      <c r="G2170">
        <v>2029</v>
      </c>
      <c r="H2170" t="s">
        <v>365</v>
      </c>
      <c r="I2170" t="s">
        <v>390</v>
      </c>
      <c r="J2170" t="s">
        <v>391</v>
      </c>
      <c r="K2170" t="s">
        <v>378</v>
      </c>
      <c r="L2170" t="s">
        <v>25</v>
      </c>
      <c r="M2170">
        <v>-14941</v>
      </c>
      <c r="N2170">
        <v>-8515</v>
      </c>
      <c r="O2170">
        <v>-8508</v>
      </c>
      <c r="P2170">
        <v>-29138</v>
      </c>
      <c r="Q2170">
        <v>-13741</v>
      </c>
      <c r="R2170">
        <v>-12970</v>
      </c>
      <c r="S2170">
        <v>-14202</v>
      </c>
      <c r="T2170">
        <v>-14567</v>
      </c>
      <c r="U2170">
        <v>1742</v>
      </c>
      <c r="V2170">
        <v>608</v>
      </c>
      <c r="W2170">
        <v>-11642</v>
      </c>
      <c r="X2170">
        <v>-12729</v>
      </c>
      <c r="Y2170">
        <v>-138603</v>
      </c>
      <c r="Z2170">
        <f t="shared" si="72"/>
        <v>0</v>
      </c>
      <c r="AA2170">
        <f t="shared" si="73"/>
        <v>-103952.25</v>
      </c>
    </row>
    <row r="2171" spans="1:27" x14ac:dyDescent="0.35">
      <c r="A2171" t="s">
        <v>427</v>
      </c>
      <c r="C2171">
        <v>502100</v>
      </c>
      <c r="D2171" t="s">
        <v>429</v>
      </c>
      <c r="E2171" t="s">
        <v>7</v>
      </c>
      <c r="F2171" t="s">
        <v>21</v>
      </c>
      <c r="G2171">
        <v>2026</v>
      </c>
      <c r="H2171" t="s">
        <v>22</v>
      </c>
      <c r="I2171" t="s">
        <v>387</v>
      </c>
      <c r="J2171" t="s">
        <v>388</v>
      </c>
      <c r="K2171" t="s">
        <v>378</v>
      </c>
      <c r="L2171" t="s">
        <v>25</v>
      </c>
      <c r="M2171">
        <v>-14889</v>
      </c>
      <c r="N2171">
        <v>-14889</v>
      </c>
      <c r="O2171">
        <v>-14889</v>
      </c>
      <c r="P2171">
        <v>-14889</v>
      </c>
      <c r="Q2171">
        <v>-14889</v>
      </c>
      <c r="R2171">
        <v>-14889</v>
      </c>
      <c r="S2171">
        <v>-14889</v>
      </c>
      <c r="T2171">
        <v>-17459</v>
      </c>
      <c r="U2171">
        <v>-14889</v>
      </c>
      <c r="V2171">
        <v>-14889</v>
      </c>
      <c r="W2171">
        <v>-14889</v>
      </c>
      <c r="X2171">
        <v>-14889</v>
      </c>
      <c r="Y2171">
        <v>-181243</v>
      </c>
      <c r="Z2171">
        <f t="shared" si="72"/>
        <v>-135932.25</v>
      </c>
      <c r="AA2171">
        <f t="shared" si="73"/>
        <v>0</v>
      </c>
    </row>
    <row r="2172" spans="1:27" x14ac:dyDescent="0.35">
      <c r="A2172" t="s">
        <v>427</v>
      </c>
      <c r="C2172">
        <v>506100</v>
      </c>
      <c r="D2172" t="s">
        <v>432</v>
      </c>
      <c r="E2172" t="s">
        <v>7</v>
      </c>
      <c r="F2172" t="s">
        <v>21</v>
      </c>
      <c r="G2172">
        <v>2028</v>
      </c>
      <c r="H2172" t="s">
        <v>365</v>
      </c>
      <c r="I2172" t="s">
        <v>387</v>
      </c>
      <c r="J2172" t="s">
        <v>388</v>
      </c>
      <c r="K2172" t="s">
        <v>378</v>
      </c>
      <c r="L2172" t="s">
        <v>25</v>
      </c>
      <c r="M2172">
        <v>-14881</v>
      </c>
      <c r="N2172">
        <v>-13322</v>
      </c>
      <c r="O2172">
        <v>-13317</v>
      </c>
      <c r="P2172">
        <v>-13872</v>
      </c>
      <c r="Q2172">
        <v>-13671</v>
      </c>
      <c r="R2172">
        <v>-12899</v>
      </c>
      <c r="S2172">
        <v>-14120</v>
      </c>
      <c r="T2172">
        <v>-14491</v>
      </c>
      <c r="U2172">
        <v>-13991</v>
      </c>
      <c r="V2172">
        <v>-15110</v>
      </c>
      <c r="W2172">
        <v>-11585</v>
      </c>
      <c r="X2172">
        <v>-12639</v>
      </c>
      <c r="Y2172">
        <v>-163898</v>
      </c>
      <c r="Z2172">
        <f t="shared" si="72"/>
        <v>-122923.5</v>
      </c>
      <c r="AA2172">
        <f t="shared" si="73"/>
        <v>0</v>
      </c>
    </row>
    <row r="2173" spans="1:27" x14ac:dyDescent="0.35">
      <c r="A2173" t="s">
        <v>427</v>
      </c>
      <c r="C2173">
        <v>512100</v>
      </c>
      <c r="D2173" t="s">
        <v>428</v>
      </c>
      <c r="E2173" t="s">
        <v>7</v>
      </c>
      <c r="F2173" t="s">
        <v>105</v>
      </c>
      <c r="G2173">
        <v>2023</v>
      </c>
      <c r="H2173" t="s">
        <v>22</v>
      </c>
      <c r="I2173" t="s">
        <v>390</v>
      </c>
      <c r="J2173" t="s">
        <v>391</v>
      </c>
      <c r="K2173" t="s">
        <v>378</v>
      </c>
      <c r="L2173" t="s">
        <v>25</v>
      </c>
      <c r="M2173">
        <v>-14731</v>
      </c>
      <c r="N2173">
        <v>-27524</v>
      </c>
      <c r="O2173">
        <v>-72426</v>
      </c>
      <c r="P2173">
        <v>-99087</v>
      </c>
      <c r="Q2173">
        <v>-19438</v>
      </c>
      <c r="R2173">
        <v>-14096</v>
      </c>
      <c r="S2173">
        <v>-15761</v>
      </c>
      <c r="T2173">
        <v>-15930</v>
      </c>
      <c r="U2173">
        <v>-33269</v>
      </c>
      <c r="V2173">
        <v>-23967</v>
      </c>
      <c r="W2173">
        <v>-14228</v>
      </c>
      <c r="X2173">
        <v>-18122</v>
      </c>
      <c r="Y2173">
        <v>-368579</v>
      </c>
      <c r="Z2173">
        <f t="shared" si="72"/>
        <v>0</v>
      </c>
      <c r="AA2173">
        <f t="shared" si="73"/>
        <v>-276434.25</v>
      </c>
    </row>
    <row r="2174" spans="1:27" x14ac:dyDescent="0.35">
      <c r="A2174" t="s">
        <v>427</v>
      </c>
      <c r="C2174">
        <v>512017</v>
      </c>
      <c r="D2174" t="s">
        <v>446</v>
      </c>
      <c r="E2174" t="s">
        <v>7</v>
      </c>
      <c r="F2174" t="s">
        <v>105</v>
      </c>
      <c r="G2174">
        <v>2021</v>
      </c>
      <c r="H2174" t="s">
        <v>22</v>
      </c>
      <c r="I2174" t="s">
        <v>377</v>
      </c>
      <c r="J2174" t="s">
        <v>377</v>
      </c>
      <c r="K2174" t="s">
        <v>378</v>
      </c>
      <c r="L2174" t="s">
        <v>25</v>
      </c>
      <c r="M2174">
        <v>-14706</v>
      </c>
      <c r="N2174">
        <v>-14706</v>
      </c>
      <c r="O2174">
        <v>-14706</v>
      </c>
      <c r="P2174">
        <v>-14706</v>
      </c>
      <c r="Q2174">
        <v>-4069</v>
      </c>
      <c r="R2174">
        <v>-34664</v>
      </c>
      <c r="S2174">
        <v>-14706</v>
      </c>
      <c r="T2174">
        <v>-4553</v>
      </c>
      <c r="U2174">
        <v>-4553</v>
      </c>
      <c r="V2174">
        <v>-4553</v>
      </c>
      <c r="W2174">
        <v>-19541</v>
      </c>
      <c r="X2174">
        <v>-2619</v>
      </c>
      <c r="Y2174">
        <v>-148082</v>
      </c>
      <c r="Z2174">
        <f t="shared" si="72"/>
        <v>0</v>
      </c>
      <c r="AA2174">
        <f t="shared" si="73"/>
        <v>-111061.5</v>
      </c>
    </row>
    <row r="2175" spans="1:27" x14ac:dyDescent="0.35">
      <c r="A2175" t="s">
        <v>427</v>
      </c>
      <c r="C2175">
        <v>512017</v>
      </c>
      <c r="D2175" t="s">
        <v>446</v>
      </c>
      <c r="E2175" t="s">
        <v>7</v>
      </c>
      <c r="F2175" t="s">
        <v>105</v>
      </c>
      <c r="G2175">
        <v>2022</v>
      </c>
      <c r="H2175" t="s">
        <v>22</v>
      </c>
      <c r="I2175" t="s">
        <v>377</v>
      </c>
      <c r="J2175" t="s">
        <v>377</v>
      </c>
      <c r="K2175" t="s">
        <v>378</v>
      </c>
      <c r="L2175" t="s">
        <v>25</v>
      </c>
      <c r="M2175">
        <v>-14706</v>
      </c>
      <c r="N2175">
        <v>-14706</v>
      </c>
      <c r="O2175">
        <v>-14706</v>
      </c>
      <c r="P2175">
        <v>-14706</v>
      </c>
      <c r="Q2175">
        <v>-4069</v>
      </c>
      <c r="R2175">
        <v>-34664</v>
      </c>
      <c r="S2175">
        <v>-14706</v>
      </c>
      <c r="T2175">
        <v>-4553</v>
      </c>
      <c r="U2175">
        <v>-4553</v>
      </c>
      <c r="V2175">
        <v>-4553</v>
      </c>
      <c r="W2175">
        <v>-19541</v>
      </c>
      <c r="X2175">
        <v>-2619</v>
      </c>
      <c r="Y2175">
        <v>-148082</v>
      </c>
      <c r="Z2175">
        <f t="shared" si="72"/>
        <v>0</v>
      </c>
      <c r="AA2175">
        <f t="shared" si="73"/>
        <v>-111061.5</v>
      </c>
    </row>
    <row r="2176" spans="1:27" x14ac:dyDescent="0.35">
      <c r="A2176" t="s">
        <v>427</v>
      </c>
      <c r="C2176">
        <v>510900</v>
      </c>
      <c r="D2176" t="s">
        <v>436</v>
      </c>
      <c r="E2176" t="s">
        <v>7</v>
      </c>
      <c r="F2176" t="s">
        <v>105</v>
      </c>
      <c r="G2176">
        <v>2025</v>
      </c>
      <c r="H2176" t="s">
        <v>365</v>
      </c>
      <c r="I2176" t="s">
        <v>385</v>
      </c>
      <c r="J2176" t="s">
        <v>386</v>
      </c>
      <c r="K2176" t="s">
        <v>378</v>
      </c>
      <c r="L2176" t="s">
        <v>25</v>
      </c>
      <c r="M2176">
        <v>-14553</v>
      </c>
      <c r="N2176">
        <v>-13093</v>
      </c>
      <c r="O2176">
        <v>-13005</v>
      </c>
      <c r="P2176">
        <v>-13548</v>
      </c>
      <c r="Q2176">
        <v>-13337</v>
      </c>
      <c r="R2176">
        <v>-12579</v>
      </c>
      <c r="S2176">
        <v>-13767</v>
      </c>
      <c r="T2176">
        <v>-14239</v>
      </c>
      <c r="U2176">
        <v>-13682</v>
      </c>
      <c r="V2176">
        <v>-14843</v>
      </c>
      <c r="W2176">
        <v>-11202</v>
      </c>
      <c r="X2176">
        <v>-12165</v>
      </c>
      <c r="Y2176">
        <v>-160014</v>
      </c>
      <c r="Z2176">
        <f t="shared" si="72"/>
        <v>0</v>
      </c>
      <c r="AA2176">
        <f t="shared" si="73"/>
        <v>-120010.5</v>
      </c>
    </row>
    <row r="2177" spans="1:27" x14ac:dyDescent="0.35">
      <c r="A2177" t="s">
        <v>427</v>
      </c>
      <c r="C2177">
        <v>502100</v>
      </c>
      <c r="D2177" t="s">
        <v>429</v>
      </c>
      <c r="E2177" t="s">
        <v>7</v>
      </c>
      <c r="F2177" t="s">
        <v>21</v>
      </c>
      <c r="G2177">
        <v>2025</v>
      </c>
      <c r="H2177" t="s">
        <v>22</v>
      </c>
      <c r="I2177" t="s">
        <v>387</v>
      </c>
      <c r="J2177" t="s">
        <v>388</v>
      </c>
      <c r="K2177" t="s">
        <v>378</v>
      </c>
      <c r="L2177" t="s">
        <v>25</v>
      </c>
      <c r="M2177">
        <v>-14513</v>
      </c>
      <c r="N2177">
        <v>-14513</v>
      </c>
      <c r="O2177">
        <v>-14513</v>
      </c>
      <c r="P2177">
        <v>-14513</v>
      </c>
      <c r="Q2177">
        <v>-14513</v>
      </c>
      <c r="R2177">
        <v>-14513</v>
      </c>
      <c r="S2177">
        <v>-14513</v>
      </c>
      <c r="T2177">
        <v>-17033</v>
      </c>
      <c r="U2177">
        <v>-14513</v>
      </c>
      <c r="V2177">
        <v>-14513</v>
      </c>
      <c r="W2177">
        <v>-14513</v>
      </c>
      <c r="X2177">
        <v>-14513</v>
      </c>
      <c r="Y2177">
        <v>-176681</v>
      </c>
      <c r="Z2177">
        <f t="shared" si="72"/>
        <v>-132510.75</v>
      </c>
      <c r="AA2177">
        <f t="shared" si="73"/>
        <v>0</v>
      </c>
    </row>
    <row r="2178" spans="1:27" x14ac:dyDescent="0.35">
      <c r="A2178" t="s">
        <v>427</v>
      </c>
      <c r="C2178">
        <v>512100</v>
      </c>
      <c r="D2178" t="s">
        <v>428</v>
      </c>
      <c r="E2178" t="s">
        <v>7</v>
      </c>
      <c r="F2178" t="s">
        <v>105</v>
      </c>
      <c r="G2178">
        <v>2028</v>
      </c>
      <c r="H2178" t="s">
        <v>365</v>
      </c>
      <c r="I2178" t="s">
        <v>390</v>
      </c>
      <c r="J2178" t="s">
        <v>391</v>
      </c>
      <c r="K2178" t="s">
        <v>378</v>
      </c>
      <c r="L2178" t="s">
        <v>25</v>
      </c>
      <c r="M2178">
        <v>-14505</v>
      </c>
      <c r="N2178">
        <v>-8267</v>
      </c>
      <c r="O2178">
        <v>-8260</v>
      </c>
      <c r="P2178">
        <v>-39205</v>
      </c>
      <c r="Q2178">
        <v>-13341</v>
      </c>
      <c r="R2178">
        <v>-12592</v>
      </c>
      <c r="S2178">
        <v>-13788</v>
      </c>
      <c r="T2178">
        <v>-14142</v>
      </c>
      <c r="U2178">
        <v>1691</v>
      </c>
      <c r="V2178">
        <v>590</v>
      </c>
      <c r="W2178">
        <v>-11303</v>
      </c>
      <c r="X2178">
        <v>-12358</v>
      </c>
      <c r="Y2178">
        <v>-145479</v>
      </c>
      <c r="Z2178">
        <f t="shared" si="72"/>
        <v>0</v>
      </c>
      <c r="AA2178">
        <f t="shared" si="73"/>
        <v>-109109.25</v>
      </c>
    </row>
    <row r="2179" spans="1:27" x14ac:dyDescent="0.35">
      <c r="A2179" t="s">
        <v>427</v>
      </c>
      <c r="C2179">
        <v>506100</v>
      </c>
      <c r="D2179" t="s">
        <v>432</v>
      </c>
      <c r="E2179" t="s">
        <v>7</v>
      </c>
      <c r="F2179" t="s">
        <v>21</v>
      </c>
      <c r="G2179">
        <v>2027</v>
      </c>
      <c r="H2179" t="s">
        <v>365</v>
      </c>
      <c r="I2179" t="s">
        <v>387</v>
      </c>
      <c r="J2179" t="s">
        <v>388</v>
      </c>
      <c r="K2179" t="s">
        <v>378</v>
      </c>
      <c r="L2179" t="s">
        <v>25</v>
      </c>
      <c r="M2179">
        <v>-14448</v>
      </c>
      <c r="N2179">
        <v>-12934</v>
      </c>
      <c r="O2179">
        <v>-12929</v>
      </c>
      <c r="P2179">
        <v>-13468</v>
      </c>
      <c r="Q2179">
        <v>-13273</v>
      </c>
      <c r="R2179">
        <v>-12524</v>
      </c>
      <c r="S2179">
        <v>-13709</v>
      </c>
      <c r="T2179">
        <v>-14069</v>
      </c>
      <c r="U2179">
        <v>-13584</v>
      </c>
      <c r="V2179">
        <v>-14670</v>
      </c>
      <c r="W2179">
        <v>-11248</v>
      </c>
      <c r="X2179">
        <v>-12271</v>
      </c>
      <c r="Y2179">
        <v>-159128</v>
      </c>
      <c r="Z2179">
        <f t="shared" si="72"/>
        <v>-119346</v>
      </c>
      <c r="AA2179">
        <f t="shared" si="73"/>
        <v>0</v>
      </c>
    </row>
    <row r="2180" spans="1:27" x14ac:dyDescent="0.35">
      <c r="A2180" t="s">
        <v>427</v>
      </c>
      <c r="C2180">
        <v>512100</v>
      </c>
      <c r="D2180" t="s">
        <v>428</v>
      </c>
      <c r="E2180" t="s">
        <v>7</v>
      </c>
      <c r="F2180" t="s">
        <v>105</v>
      </c>
      <c r="G2180">
        <v>2030</v>
      </c>
      <c r="H2180" t="s">
        <v>22</v>
      </c>
      <c r="I2180" t="s">
        <v>390</v>
      </c>
      <c r="J2180" t="s">
        <v>391</v>
      </c>
      <c r="K2180" t="s">
        <v>378</v>
      </c>
      <c r="L2180" t="s">
        <v>25</v>
      </c>
      <c r="M2180">
        <v>-14374</v>
      </c>
      <c r="N2180">
        <v>-12679</v>
      </c>
      <c r="O2180">
        <v>-13173</v>
      </c>
      <c r="P2180">
        <v>-294740</v>
      </c>
      <c r="Q2180">
        <v>-19751</v>
      </c>
      <c r="R2180">
        <v>-7863</v>
      </c>
      <c r="S2180">
        <v>-26992</v>
      </c>
      <c r="T2180">
        <v>-15723</v>
      </c>
      <c r="U2180">
        <v>-18956</v>
      </c>
      <c r="V2180">
        <v>-24582</v>
      </c>
      <c r="W2180">
        <v>-18743</v>
      </c>
      <c r="X2180">
        <v>-18193</v>
      </c>
      <c r="Y2180">
        <v>-485769</v>
      </c>
      <c r="Z2180">
        <f t="shared" si="72"/>
        <v>0</v>
      </c>
      <c r="AA2180">
        <f t="shared" si="73"/>
        <v>-364326.75</v>
      </c>
    </row>
    <row r="2181" spans="1:27" x14ac:dyDescent="0.35">
      <c r="A2181" t="s">
        <v>427</v>
      </c>
      <c r="C2181">
        <v>502100</v>
      </c>
      <c r="D2181" t="s">
        <v>429</v>
      </c>
      <c r="E2181" t="s">
        <v>7</v>
      </c>
      <c r="F2181" t="s">
        <v>21</v>
      </c>
      <c r="G2181">
        <v>2024</v>
      </c>
      <c r="H2181" t="s">
        <v>22</v>
      </c>
      <c r="I2181" t="s">
        <v>387</v>
      </c>
      <c r="J2181" t="s">
        <v>388</v>
      </c>
      <c r="K2181" t="s">
        <v>378</v>
      </c>
      <c r="L2181" t="s">
        <v>25</v>
      </c>
      <c r="M2181">
        <v>-14248</v>
      </c>
      <c r="N2181">
        <v>-14250</v>
      </c>
      <c r="O2181">
        <v>-14248</v>
      </c>
      <c r="P2181">
        <v>-14248</v>
      </c>
      <c r="Q2181">
        <v>-14248</v>
      </c>
      <c r="R2181">
        <v>-14248</v>
      </c>
      <c r="S2181">
        <v>-16768</v>
      </c>
      <c r="T2181">
        <v>-14248</v>
      </c>
      <c r="U2181">
        <v>-14248</v>
      </c>
      <c r="V2181">
        <v>-14248</v>
      </c>
      <c r="W2181">
        <v>-14248</v>
      </c>
      <c r="X2181">
        <v>-14248</v>
      </c>
      <c r="Y2181">
        <v>-173502</v>
      </c>
      <c r="Z2181">
        <f t="shared" si="72"/>
        <v>-130126.5</v>
      </c>
      <c r="AA2181">
        <f t="shared" si="73"/>
        <v>0</v>
      </c>
    </row>
    <row r="2182" spans="1:27" x14ac:dyDescent="0.35">
      <c r="A2182" t="s">
        <v>427</v>
      </c>
      <c r="C2182">
        <v>510900</v>
      </c>
      <c r="D2182" t="s">
        <v>436</v>
      </c>
      <c r="E2182" t="s">
        <v>7</v>
      </c>
      <c r="F2182" t="s">
        <v>105</v>
      </c>
      <c r="G2182">
        <v>2024</v>
      </c>
      <c r="H2182" t="s">
        <v>365</v>
      </c>
      <c r="I2182" t="s">
        <v>385</v>
      </c>
      <c r="J2182" t="s">
        <v>386</v>
      </c>
      <c r="K2182" t="s">
        <v>378</v>
      </c>
      <c r="L2182" t="s">
        <v>25</v>
      </c>
      <c r="M2182">
        <v>-14213</v>
      </c>
      <c r="N2182">
        <v>-13517</v>
      </c>
      <c r="O2182">
        <v>-12711</v>
      </c>
      <c r="P2182">
        <v>-13255</v>
      </c>
      <c r="Q2182">
        <v>-13789</v>
      </c>
      <c r="R2182">
        <v>-11602</v>
      </c>
      <c r="S2182">
        <v>-13502</v>
      </c>
      <c r="T2182">
        <v>-13932</v>
      </c>
      <c r="U2182">
        <v>-12659</v>
      </c>
      <c r="V2182">
        <v>-14528</v>
      </c>
      <c r="W2182">
        <v>-11709</v>
      </c>
      <c r="X2182">
        <v>-11254</v>
      </c>
      <c r="Y2182">
        <v>-156672</v>
      </c>
      <c r="Z2182">
        <f t="shared" si="72"/>
        <v>0</v>
      </c>
      <c r="AA2182">
        <f t="shared" si="73"/>
        <v>-117504</v>
      </c>
    </row>
    <row r="2183" spans="1:27" x14ac:dyDescent="0.35">
      <c r="A2183" t="s">
        <v>427</v>
      </c>
      <c r="C2183">
        <v>502100</v>
      </c>
      <c r="D2183" t="s">
        <v>429</v>
      </c>
      <c r="E2183" t="s">
        <v>7</v>
      </c>
      <c r="F2183" t="s">
        <v>21</v>
      </c>
      <c r="G2183">
        <v>2023</v>
      </c>
      <c r="H2183" t="s">
        <v>22</v>
      </c>
      <c r="I2183" t="s">
        <v>387</v>
      </c>
      <c r="J2183" t="s">
        <v>388</v>
      </c>
      <c r="K2183" t="s">
        <v>378</v>
      </c>
      <c r="L2183" t="s">
        <v>25</v>
      </c>
      <c r="M2183">
        <v>-14111</v>
      </c>
      <c r="N2183">
        <v>-14181</v>
      </c>
      <c r="O2183">
        <v>-14111</v>
      </c>
      <c r="P2183">
        <v>-14111</v>
      </c>
      <c r="Q2183">
        <v>-16630</v>
      </c>
      <c r="R2183">
        <v>-14111</v>
      </c>
      <c r="S2183">
        <v>-14111</v>
      </c>
      <c r="T2183">
        <v>-14111</v>
      </c>
      <c r="U2183">
        <v>-14111</v>
      </c>
      <c r="V2183">
        <v>-14111</v>
      </c>
      <c r="W2183">
        <v>-14111</v>
      </c>
      <c r="X2183">
        <v>-14111</v>
      </c>
      <c r="Y2183">
        <v>-171922</v>
      </c>
      <c r="Z2183">
        <f t="shared" si="72"/>
        <v>-128941.5</v>
      </c>
      <c r="AA2183">
        <f t="shared" si="73"/>
        <v>0</v>
      </c>
    </row>
    <row r="2184" spans="1:27" x14ac:dyDescent="0.35">
      <c r="A2184" t="s">
        <v>427</v>
      </c>
      <c r="C2184">
        <v>512100</v>
      </c>
      <c r="D2184" t="s">
        <v>428</v>
      </c>
      <c r="E2184" t="s">
        <v>7</v>
      </c>
      <c r="F2184" t="s">
        <v>105</v>
      </c>
      <c r="G2184">
        <v>2027</v>
      </c>
      <c r="H2184" t="s">
        <v>365</v>
      </c>
      <c r="I2184" t="s">
        <v>390</v>
      </c>
      <c r="J2184" t="s">
        <v>391</v>
      </c>
      <c r="K2184" t="s">
        <v>378</v>
      </c>
      <c r="L2184" t="s">
        <v>25</v>
      </c>
      <c r="M2184">
        <v>-14083</v>
      </c>
      <c r="N2184">
        <v>-8026</v>
      </c>
      <c r="O2184">
        <v>-8019</v>
      </c>
      <c r="P2184">
        <v>-28100</v>
      </c>
      <c r="Q2184">
        <v>-12953</v>
      </c>
      <c r="R2184">
        <v>-12226</v>
      </c>
      <c r="S2184">
        <v>-13387</v>
      </c>
      <c r="T2184">
        <v>-13730</v>
      </c>
      <c r="U2184">
        <v>1642</v>
      </c>
      <c r="V2184">
        <v>573</v>
      </c>
      <c r="W2184">
        <v>-10974</v>
      </c>
      <c r="X2184">
        <v>-11998</v>
      </c>
      <c r="Y2184">
        <v>-131282</v>
      </c>
      <c r="Z2184">
        <f t="shared" si="72"/>
        <v>0</v>
      </c>
      <c r="AA2184">
        <f t="shared" si="73"/>
        <v>-98461.5</v>
      </c>
    </row>
    <row r="2185" spans="1:27" x14ac:dyDescent="0.35">
      <c r="A2185" t="s">
        <v>427</v>
      </c>
      <c r="C2185">
        <v>510900</v>
      </c>
      <c r="D2185" t="s">
        <v>436</v>
      </c>
      <c r="E2185" t="s">
        <v>7</v>
      </c>
      <c r="F2185" t="s">
        <v>21</v>
      </c>
      <c r="G2185">
        <v>2030</v>
      </c>
      <c r="H2185" t="s">
        <v>365</v>
      </c>
      <c r="I2185" t="s">
        <v>387</v>
      </c>
      <c r="J2185" t="s">
        <v>388</v>
      </c>
      <c r="K2185" t="s">
        <v>378</v>
      </c>
      <c r="L2185" t="s">
        <v>25</v>
      </c>
      <c r="M2185">
        <v>-14066</v>
      </c>
      <c r="N2185">
        <v>-12655</v>
      </c>
      <c r="O2185">
        <v>-12570</v>
      </c>
      <c r="P2185">
        <v>-13095</v>
      </c>
      <c r="Q2185">
        <v>-12891</v>
      </c>
      <c r="R2185">
        <v>-12158</v>
      </c>
      <c r="S2185">
        <v>-13307</v>
      </c>
      <c r="T2185">
        <v>-13763</v>
      </c>
      <c r="U2185">
        <v>-13224</v>
      </c>
      <c r="V2185">
        <v>-14347</v>
      </c>
      <c r="W2185">
        <v>-10828</v>
      </c>
      <c r="X2185">
        <v>-11758</v>
      </c>
      <c r="Y2185">
        <v>-154661</v>
      </c>
      <c r="Z2185">
        <f t="shared" ref="Z2185:Z2243" si="74">$Y2185*IF($E2185="Fixed",0.75,1)*IF(LEFT($F2185,4)="0311",1,IF(LEFT($F2185,4)="0301",0.403176412,0))</f>
        <v>-115995.75</v>
      </c>
      <c r="AA2185">
        <f t="shared" ref="AA2185:AA2243" si="75">$Y2185*IF($E2185="Fixed",0.75,1)*IF(LEFT($F2185,4)="0311",0,IF(LEFT($F2185,4)="0301",1-0.403176412,1))</f>
        <v>0</v>
      </c>
    </row>
    <row r="2186" spans="1:27" x14ac:dyDescent="0.35">
      <c r="A2186" t="s">
        <v>427</v>
      </c>
      <c r="C2186">
        <v>506100</v>
      </c>
      <c r="D2186" t="s">
        <v>432</v>
      </c>
      <c r="E2186" t="s">
        <v>7</v>
      </c>
      <c r="F2186" t="s">
        <v>21</v>
      </c>
      <c r="G2186">
        <v>2026</v>
      </c>
      <c r="H2186" t="s">
        <v>365</v>
      </c>
      <c r="I2186" t="s">
        <v>387</v>
      </c>
      <c r="J2186" t="s">
        <v>388</v>
      </c>
      <c r="K2186" t="s">
        <v>378</v>
      </c>
      <c r="L2186" t="s">
        <v>25</v>
      </c>
      <c r="M2186">
        <v>-14028</v>
      </c>
      <c r="N2186">
        <v>-12557</v>
      </c>
      <c r="O2186">
        <v>-12553</v>
      </c>
      <c r="P2186">
        <v>-13076</v>
      </c>
      <c r="Q2186">
        <v>-12886</v>
      </c>
      <c r="R2186">
        <v>-12159</v>
      </c>
      <c r="S2186">
        <v>-13310</v>
      </c>
      <c r="T2186">
        <v>-13659</v>
      </c>
      <c r="U2186">
        <v>-13188</v>
      </c>
      <c r="V2186">
        <v>-14243</v>
      </c>
      <c r="W2186">
        <v>-10921</v>
      </c>
      <c r="X2186">
        <v>-11913</v>
      </c>
      <c r="Y2186">
        <v>-154493</v>
      </c>
      <c r="Z2186">
        <f t="shared" si="74"/>
        <v>-115869.75</v>
      </c>
      <c r="AA2186">
        <f t="shared" si="75"/>
        <v>0</v>
      </c>
    </row>
    <row r="2187" spans="1:27" x14ac:dyDescent="0.35">
      <c r="A2187" t="s">
        <v>427</v>
      </c>
      <c r="C2187">
        <v>512100</v>
      </c>
      <c r="D2187" t="s">
        <v>428</v>
      </c>
      <c r="E2187" t="s">
        <v>7</v>
      </c>
      <c r="F2187" t="s">
        <v>105</v>
      </c>
      <c r="G2187">
        <v>2029</v>
      </c>
      <c r="H2187" t="s">
        <v>22</v>
      </c>
      <c r="I2187" t="s">
        <v>390</v>
      </c>
      <c r="J2187" t="s">
        <v>391</v>
      </c>
      <c r="K2187" t="s">
        <v>378</v>
      </c>
      <c r="L2187" t="s">
        <v>25</v>
      </c>
      <c r="M2187">
        <v>-13980</v>
      </c>
      <c r="N2187">
        <v>-12336</v>
      </c>
      <c r="O2187">
        <v>-12824</v>
      </c>
      <c r="P2187">
        <v>-113794</v>
      </c>
      <c r="Q2187">
        <v>-19216</v>
      </c>
      <c r="R2187">
        <v>-7669</v>
      </c>
      <c r="S2187">
        <v>-26245</v>
      </c>
      <c r="T2187">
        <v>-15297</v>
      </c>
      <c r="U2187">
        <v>-18467</v>
      </c>
      <c r="V2187">
        <v>-23986</v>
      </c>
      <c r="W2187">
        <v>-18230</v>
      </c>
      <c r="X2187">
        <v>-17715</v>
      </c>
      <c r="Y2187">
        <v>-299760</v>
      </c>
      <c r="Z2187">
        <f t="shared" si="74"/>
        <v>0</v>
      </c>
      <c r="AA2187">
        <f t="shared" si="75"/>
        <v>-224820</v>
      </c>
    </row>
    <row r="2188" spans="1:27" x14ac:dyDescent="0.35">
      <c r="A2188" t="s">
        <v>427</v>
      </c>
      <c r="C2188">
        <v>502100</v>
      </c>
      <c r="D2188" t="s">
        <v>429</v>
      </c>
      <c r="E2188" t="s">
        <v>7</v>
      </c>
      <c r="F2188" t="s">
        <v>21</v>
      </c>
      <c r="G2188">
        <v>2022</v>
      </c>
      <c r="H2188" t="s">
        <v>22</v>
      </c>
      <c r="I2188" t="s">
        <v>387</v>
      </c>
      <c r="J2188" t="s">
        <v>388</v>
      </c>
      <c r="K2188" t="s">
        <v>378</v>
      </c>
      <c r="L2188" t="s">
        <v>25</v>
      </c>
      <c r="M2188">
        <v>-13858</v>
      </c>
      <c r="N2188">
        <v>-13898</v>
      </c>
      <c r="O2188">
        <v>-13858</v>
      </c>
      <c r="P2188">
        <v>-13858</v>
      </c>
      <c r="Q2188">
        <v>-13858</v>
      </c>
      <c r="R2188">
        <v>-13858</v>
      </c>
      <c r="S2188">
        <v>-16378</v>
      </c>
      <c r="T2188">
        <v>-13858</v>
      </c>
      <c r="U2188">
        <v>-13858</v>
      </c>
      <c r="V2188">
        <v>-13858</v>
      </c>
      <c r="W2188">
        <v>-13858</v>
      </c>
      <c r="X2188">
        <v>-13858</v>
      </c>
      <c r="Y2188">
        <v>-168857</v>
      </c>
      <c r="Z2188">
        <f t="shared" si="74"/>
        <v>-126642.75</v>
      </c>
      <c r="AA2188">
        <f t="shared" si="75"/>
        <v>0</v>
      </c>
    </row>
    <row r="2189" spans="1:27" x14ac:dyDescent="0.35">
      <c r="A2189" t="s">
        <v>427</v>
      </c>
      <c r="C2189">
        <v>512100</v>
      </c>
      <c r="D2189" t="s">
        <v>428</v>
      </c>
      <c r="E2189" t="s">
        <v>7</v>
      </c>
      <c r="F2189" t="s">
        <v>105</v>
      </c>
      <c r="G2189">
        <v>2026</v>
      </c>
      <c r="H2189" t="s">
        <v>365</v>
      </c>
      <c r="I2189" t="s">
        <v>390</v>
      </c>
      <c r="J2189" t="s">
        <v>391</v>
      </c>
      <c r="K2189" t="s">
        <v>378</v>
      </c>
      <c r="L2189" t="s">
        <v>25</v>
      </c>
      <c r="M2189">
        <v>-13673</v>
      </c>
      <c r="N2189">
        <v>-7793</v>
      </c>
      <c r="O2189">
        <v>-7786</v>
      </c>
      <c r="P2189">
        <v>-61195</v>
      </c>
      <c r="Q2189">
        <v>-12575</v>
      </c>
      <c r="R2189">
        <v>-11870</v>
      </c>
      <c r="S2189">
        <v>-12997</v>
      </c>
      <c r="T2189">
        <v>-13331</v>
      </c>
      <c r="U2189">
        <v>1594</v>
      </c>
      <c r="V2189">
        <v>557</v>
      </c>
      <c r="W2189">
        <v>-10654</v>
      </c>
      <c r="X2189">
        <v>-11649</v>
      </c>
      <c r="Y2189">
        <v>-161371</v>
      </c>
      <c r="Z2189">
        <f t="shared" si="74"/>
        <v>0</v>
      </c>
      <c r="AA2189">
        <f t="shared" si="75"/>
        <v>-121028.25</v>
      </c>
    </row>
    <row r="2190" spans="1:27" x14ac:dyDescent="0.35">
      <c r="A2190" t="s">
        <v>427</v>
      </c>
      <c r="C2190">
        <v>510900</v>
      </c>
      <c r="D2190" t="s">
        <v>436</v>
      </c>
      <c r="E2190" t="s">
        <v>7</v>
      </c>
      <c r="F2190" t="s">
        <v>21</v>
      </c>
      <c r="G2190">
        <v>2029</v>
      </c>
      <c r="H2190" t="s">
        <v>365</v>
      </c>
      <c r="I2190" t="s">
        <v>387</v>
      </c>
      <c r="J2190" t="s">
        <v>388</v>
      </c>
      <c r="K2190" t="s">
        <v>378</v>
      </c>
      <c r="L2190" t="s">
        <v>25</v>
      </c>
      <c r="M2190">
        <v>-13656</v>
      </c>
      <c r="N2190">
        <v>-12286</v>
      </c>
      <c r="O2190">
        <v>-12204</v>
      </c>
      <c r="P2190">
        <v>-12713</v>
      </c>
      <c r="Q2190">
        <v>-12515</v>
      </c>
      <c r="R2190">
        <v>-11804</v>
      </c>
      <c r="S2190">
        <v>-12919</v>
      </c>
      <c r="T2190">
        <v>-13361</v>
      </c>
      <c r="U2190">
        <v>-12839</v>
      </c>
      <c r="V2190">
        <v>-13928</v>
      </c>
      <c r="W2190">
        <v>-10512</v>
      </c>
      <c r="X2190">
        <v>-11415</v>
      </c>
      <c r="Y2190">
        <v>-150152</v>
      </c>
      <c r="Z2190">
        <f t="shared" si="74"/>
        <v>-112614</v>
      </c>
      <c r="AA2190">
        <f t="shared" si="75"/>
        <v>0</v>
      </c>
    </row>
    <row r="2191" spans="1:27" x14ac:dyDescent="0.35">
      <c r="A2191" t="s">
        <v>427</v>
      </c>
      <c r="C2191">
        <v>506100</v>
      </c>
      <c r="D2191" t="s">
        <v>432</v>
      </c>
      <c r="E2191" t="s">
        <v>7</v>
      </c>
      <c r="F2191" t="s">
        <v>21</v>
      </c>
      <c r="G2191">
        <v>2025</v>
      </c>
      <c r="H2191" t="s">
        <v>365</v>
      </c>
      <c r="I2191" t="s">
        <v>387</v>
      </c>
      <c r="J2191" t="s">
        <v>388</v>
      </c>
      <c r="K2191" t="s">
        <v>378</v>
      </c>
      <c r="L2191" t="s">
        <v>25</v>
      </c>
      <c r="M2191">
        <v>-13619</v>
      </c>
      <c r="N2191">
        <v>-12192</v>
      </c>
      <c r="O2191">
        <v>-12187</v>
      </c>
      <c r="P2191">
        <v>-12695</v>
      </c>
      <c r="Q2191">
        <v>-12511</v>
      </c>
      <c r="R2191">
        <v>-11805</v>
      </c>
      <c r="S2191">
        <v>-12922</v>
      </c>
      <c r="T2191">
        <v>-13262</v>
      </c>
      <c r="U2191">
        <v>-12804</v>
      </c>
      <c r="V2191">
        <v>-13828</v>
      </c>
      <c r="W2191">
        <v>-10603</v>
      </c>
      <c r="X2191">
        <v>-11566</v>
      </c>
      <c r="Y2191">
        <v>-149994</v>
      </c>
      <c r="Z2191">
        <f t="shared" si="74"/>
        <v>-112495.5</v>
      </c>
      <c r="AA2191">
        <f t="shared" si="75"/>
        <v>0</v>
      </c>
    </row>
    <row r="2192" spans="1:27" x14ac:dyDescent="0.35">
      <c r="A2192" t="s">
        <v>427</v>
      </c>
      <c r="C2192">
        <v>502100</v>
      </c>
      <c r="D2192" t="s">
        <v>429</v>
      </c>
      <c r="E2192" t="s">
        <v>7</v>
      </c>
      <c r="F2192" t="s">
        <v>21</v>
      </c>
      <c r="G2192">
        <v>2021</v>
      </c>
      <c r="H2192" t="s">
        <v>22</v>
      </c>
      <c r="I2192" t="s">
        <v>387</v>
      </c>
      <c r="J2192" t="s">
        <v>388</v>
      </c>
      <c r="K2192" t="s">
        <v>378</v>
      </c>
      <c r="L2192" t="s">
        <v>25</v>
      </c>
      <c r="M2192">
        <v>-13601</v>
      </c>
      <c r="N2192">
        <v>-13667</v>
      </c>
      <c r="O2192">
        <v>-13601</v>
      </c>
      <c r="P2192">
        <v>-13601</v>
      </c>
      <c r="Q2192">
        <v>-13601</v>
      </c>
      <c r="R2192">
        <v>-13601</v>
      </c>
      <c r="S2192">
        <v>-16360</v>
      </c>
      <c r="T2192">
        <v>-13841</v>
      </c>
      <c r="U2192">
        <v>-13841</v>
      </c>
      <c r="V2192">
        <v>-13841</v>
      </c>
      <c r="W2192">
        <v>-13841</v>
      </c>
      <c r="X2192">
        <v>-13841</v>
      </c>
      <c r="Y2192">
        <v>-167232</v>
      </c>
      <c r="Z2192">
        <f t="shared" si="74"/>
        <v>-125424</v>
      </c>
      <c r="AA2192">
        <f t="shared" si="75"/>
        <v>0</v>
      </c>
    </row>
    <row r="2193" spans="1:27" x14ac:dyDescent="0.35">
      <c r="A2193" t="s">
        <v>427</v>
      </c>
      <c r="C2193">
        <v>512100</v>
      </c>
      <c r="D2193" t="s">
        <v>428</v>
      </c>
      <c r="E2193" t="s">
        <v>7</v>
      </c>
      <c r="F2193" t="s">
        <v>105</v>
      </c>
      <c r="G2193">
        <v>2028</v>
      </c>
      <c r="H2193" t="s">
        <v>22</v>
      </c>
      <c r="I2193" t="s">
        <v>390</v>
      </c>
      <c r="J2193" t="s">
        <v>391</v>
      </c>
      <c r="K2193" t="s">
        <v>378</v>
      </c>
      <c r="L2193" t="s">
        <v>25</v>
      </c>
      <c r="M2193">
        <v>-13597</v>
      </c>
      <c r="N2193">
        <v>-12002</v>
      </c>
      <c r="O2193">
        <v>-12485</v>
      </c>
      <c r="P2193">
        <v>-236285</v>
      </c>
      <c r="Q2193">
        <v>-18695</v>
      </c>
      <c r="R2193">
        <v>-7481</v>
      </c>
      <c r="S2193">
        <v>-25520</v>
      </c>
      <c r="T2193">
        <v>-14884</v>
      </c>
      <c r="U2193">
        <v>-17992</v>
      </c>
      <c r="V2193">
        <v>-23405</v>
      </c>
      <c r="W2193">
        <v>-17732</v>
      </c>
      <c r="X2193">
        <v>-17251</v>
      </c>
      <c r="Y2193">
        <v>-417330</v>
      </c>
      <c r="Z2193">
        <f t="shared" si="74"/>
        <v>0</v>
      </c>
      <c r="AA2193">
        <f t="shared" si="75"/>
        <v>-312997.5</v>
      </c>
    </row>
    <row r="2194" spans="1:27" x14ac:dyDescent="0.35">
      <c r="A2194" t="s">
        <v>427</v>
      </c>
      <c r="C2194">
        <v>513100</v>
      </c>
      <c r="D2194" t="s">
        <v>438</v>
      </c>
      <c r="E2194" t="s">
        <v>7</v>
      </c>
      <c r="F2194" t="s">
        <v>105</v>
      </c>
      <c r="G2194">
        <v>2030</v>
      </c>
      <c r="H2194" t="s">
        <v>365</v>
      </c>
      <c r="I2194" t="s">
        <v>385</v>
      </c>
      <c r="J2194" t="s">
        <v>386</v>
      </c>
      <c r="K2194" t="s">
        <v>378</v>
      </c>
      <c r="L2194" t="s">
        <v>25</v>
      </c>
      <c r="M2194">
        <v>-13382</v>
      </c>
      <c r="N2194">
        <v>-11994</v>
      </c>
      <c r="O2194">
        <v>-11973</v>
      </c>
      <c r="P2194">
        <v>-12474</v>
      </c>
      <c r="Q2194">
        <v>-12293</v>
      </c>
      <c r="R2194">
        <v>-11599</v>
      </c>
      <c r="S2194">
        <v>-12699</v>
      </c>
      <c r="T2194">
        <v>-13048</v>
      </c>
      <c r="U2194">
        <v>-12582</v>
      </c>
      <c r="V2194">
        <v>-13606</v>
      </c>
      <c r="W2194">
        <v>-10399</v>
      </c>
      <c r="X2194">
        <v>-11349</v>
      </c>
      <c r="Y2194">
        <v>-147398</v>
      </c>
      <c r="Z2194">
        <f t="shared" si="74"/>
        <v>0</v>
      </c>
      <c r="AA2194">
        <f t="shared" si="75"/>
        <v>-110548.5</v>
      </c>
    </row>
    <row r="2195" spans="1:27" x14ac:dyDescent="0.35">
      <c r="A2195" t="s">
        <v>427</v>
      </c>
      <c r="C2195">
        <v>506100</v>
      </c>
      <c r="D2195" t="s">
        <v>432</v>
      </c>
      <c r="E2195" t="s">
        <v>7</v>
      </c>
      <c r="F2195" t="s">
        <v>21</v>
      </c>
      <c r="G2195">
        <v>2024</v>
      </c>
      <c r="H2195" t="s">
        <v>365</v>
      </c>
      <c r="I2195" t="s">
        <v>387</v>
      </c>
      <c r="J2195" t="s">
        <v>388</v>
      </c>
      <c r="K2195" t="s">
        <v>378</v>
      </c>
      <c r="L2195" t="s">
        <v>25</v>
      </c>
      <c r="M2195">
        <v>-13282</v>
      </c>
      <c r="N2195">
        <v>-12563</v>
      </c>
      <c r="O2195">
        <v>-11890</v>
      </c>
      <c r="P2195">
        <v>-12392</v>
      </c>
      <c r="Q2195">
        <v>-12890</v>
      </c>
      <c r="R2195">
        <v>-10861</v>
      </c>
      <c r="S2195">
        <v>-12628</v>
      </c>
      <c r="T2195">
        <v>-12944</v>
      </c>
      <c r="U2195">
        <v>-11826</v>
      </c>
      <c r="V2195">
        <v>-13499</v>
      </c>
      <c r="W2195">
        <v>-11032</v>
      </c>
      <c r="X2195">
        <v>-10654</v>
      </c>
      <c r="Y2195">
        <v>-146460</v>
      </c>
      <c r="Z2195">
        <f t="shared" si="74"/>
        <v>-109845</v>
      </c>
      <c r="AA2195">
        <f t="shared" si="75"/>
        <v>0</v>
      </c>
    </row>
    <row r="2196" spans="1:27" x14ac:dyDescent="0.35">
      <c r="A2196" t="s">
        <v>427</v>
      </c>
      <c r="C2196">
        <v>512100</v>
      </c>
      <c r="D2196" t="s">
        <v>428</v>
      </c>
      <c r="E2196" t="s">
        <v>7</v>
      </c>
      <c r="F2196" t="s">
        <v>105</v>
      </c>
      <c r="G2196">
        <v>2025</v>
      </c>
      <c r="H2196" t="s">
        <v>365</v>
      </c>
      <c r="I2196" t="s">
        <v>390</v>
      </c>
      <c r="J2196" t="s">
        <v>391</v>
      </c>
      <c r="K2196" t="s">
        <v>378</v>
      </c>
      <c r="L2196" t="s">
        <v>25</v>
      </c>
      <c r="M2196">
        <v>-13275</v>
      </c>
      <c r="N2196">
        <v>-14809</v>
      </c>
      <c r="O2196">
        <v>-14803</v>
      </c>
      <c r="P2196">
        <v>-12384</v>
      </c>
      <c r="Q2196">
        <v>-12209</v>
      </c>
      <c r="R2196">
        <v>-11524</v>
      </c>
      <c r="S2196">
        <v>-12618</v>
      </c>
      <c r="T2196">
        <v>-12942</v>
      </c>
      <c r="U2196">
        <v>1548</v>
      </c>
      <c r="V2196">
        <v>540</v>
      </c>
      <c r="W2196">
        <v>-10344</v>
      </c>
      <c r="X2196">
        <v>-11310</v>
      </c>
      <c r="Y2196">
        <v>-124130</v>
      </c>
      <c r="Z2196">
        <f t="shared" si="74"/>
        <v>0</v>
      </c>
      <c r="AA2196">
        <f t="shared" si="75"/>
        <v>-93097.5</v>
      </c>
    </row>
    <row r="2197" spans="1:27" x14ac:dyDescent="0.35">
      <c r="A2197" t="s">
        <v>427</v>
      </c>
      <c r="C2197">
        <v>510900</v>
      </c>
      <c r="D2197" t="s">
        <v>436</v>
      </c>
      <c r="E2197" t="s">
        <v>7</v>
      </c>
      <c r="F2197" t="s">
        <v>21</v>
      </c>
      <c r="G2197">
        <v>2028</v>
      </c>
      <c r="H2197" t="s">
        <v>365</v>
      </c>
      <c r="I2197" t="s">
        <v>387</v>
      </c>
      <c r="J2197" t="s">
        <v>388</v>
      </c>
      <c r="K2197" t="s">
        <v>378</v>
      </c>
      <c r="L2197" t="s">
        <v>25</v>
      </c>
      <c r="M2197">
        <v>-13258</v>
      </c>
      <c r="N2197">
        <v>-11928</v>
      </c>
      <c r="O2197">
        <v>-11848</v>
      </c>
      <c r="P2197">
        <v>-12342</v>
      </c>
      <c r="Q2197">
        <v>-12150</v>
      </c>
      <c r="R2197">
        <v>-11460</v>
      </c>
      <c r="S2197">
        <v>-12542</v>
      </c>
      <c r="T2197">
        <v>-12972</v>
      </c>
      <c r="U2197">
        <v>-12464</v>
      </c>
      <c r="V2197">
        <v>-13523</v>
      </c>
      <c r="W2197">
        <v>-10206</v>
      </c>
      <c r="X2197">
        <v>-11082</v>
      </c>
      <c r="Y2197">
        <v>-145776</v>
      </c>
      <c r="Z2197">
        <f t="shared" si="74"/>
        <v>-109332</v>
      </c>
      <c r="AA2197">
        <f t="shared" si="75"/>
        <v>0</v>
      </c>
    </row>
    <row r="2198" spans="1:27" x14ac:dyDescent="0.35">
      <c r="A2198" t="s">
        <v>427</v>
      </c>
      <c r="C2198">
        <v>512100</v>
      </c>
      <c r="D2198" t="s">
        <v>428</v>
      </c>
      <c r="E2198" t="s">
        <v>7</v>
      </c>
      <c r="F2198" t="s">
        <v>105</v>
      </c>
      <c r="G2198">
        <v>2027</v>
      </c>
      <c r="H2198" t="s">
        <v>22</v>
      </c>
      <c r="I2198" t="s">
        <v>390</v>
      </c>
      <c r="J2198" t="s">
        <v>391</v>
      </c>
      <c r="K2198" t="s">
        <v>378</v>
      </c>
      <c r="L2198" t="s">
        <v>25</v>
      </c>
      <c r="M2198">
        <v>-13226</v>
      </c>
      <c r="N2198">
        <v>-11678</v>
      </c>
      <c r="O2198">
        <v>-12156</v>
      </c>
      <c r="P2198">
        <v>-108113</v>
      </c>
      <c r="Q2198">
        <v>-18190</v>
      </c>
      <c r="R2198">
        <v>-7297</v>
      </c>
      <c r="S2198">
        <v>-24817</v>
      </c>
      <c r="T2198">
        <v>-14482</v>
      </c>
      <c r="U2198">
        <v>-17529</v>
      </c>
      <c r="V2198">
        <v>-22839</v>
      </c>
      <c r="W2198">
        <v>-17248</v>
      </c>
      <c r="X2198">
        <v>-16799</v>
      </c>
      <c r="Y2198">
        <v>-284374</v>
      </c>
      <c r="Z2198">
        <f t="shared" si="74"/>
        <v>0</v>
      </c>
      <c r="AA2198">
        <f t="shared" si="75"/>
        <v>-213280.5</v>
      </c>
    </row>
    <row r="2199" spans="1:27" x14ac:dyDescent="0.35">
      <c r="A2199" t="s">
        <v>427</v>
      </c>
      <c r="C2199">
        <v>510900</v>
      </c>
      <c r="D2199" t="s">
        <v>436</v>
      </c>
      <c r="E2199" t="s">
        <v>7</v>
      </c>
      <c r="F2199" t="s">
        <v>105</v>
      </c>
      <c r="G2199">
        <v>2023</v>
      </c>
      <c r="H2199" t="s">
        <v>365</v>
      </c>
      <c r="I2199" t="s">
        <v>385</v>
      </c>
      <c r="J2199" t="s">
        <v>386</v>
      </c>
      <c r="K2199" t="s">
        <v>378</v>
      </c>
      <c r="L2199" t="s">
        <v>25</v>
      </c>
      <c r="M2199">
        <v>-13162</v>
      </c>
      <c r="N2199">
        <v>-12498</v>
      </c>
      <c r="O2199">
        <v>-13631</v>
      </c>
      <c r="P2199">
        <v>-11544</v>
      </c>
      <c r="Q2199">
        <v>-13289</v>
      </c>
      <c r="R2199">
        <v>-12762</v>
      </c>
      <c r="S2199">
        <v>-11789</v>
      </c>
      <c r="T2199">
        <v>-14132</v>
      </c>
      <c r="U2199">
        <v>-12198</v>
      </c>
      <c r="V2199">
        <v>-13481</v>
      </c>
      <c r="W2199">
        <v>-12155</v>
      </c>
      <c r="X2199">
        <v>-10327</v>
      </c>
      <c r="Y2199">
        <v>-150969</v>
      </c>
      <c r="Z2199">
        <f t="shared" si="74"/>
        <v>0</v>
      </c>
      <c r="AA2199">
        <f t="shared" si="75"/>
        <v>-113226.75</v>
      </c>
    </row>
    <row r="2200" spans="1:27" x14ac:dyDescent="0.35">
      <c r="A2200" t="s">
        <v>427</v>
      </c>
      <c r="C2200">
        <v>506900</v>
      </c>
      <c r="D2200" t="s">
        <v>439</v>
      </c>
      <c r="E2200" t="s">
        <v>7</v>
      </c>
      <c r="F2200" t="s">
        <v>105</v>
      </c>
      <c r="G2200">
        <v>2030</v>
      </c>
      <c r="H2200" t="s">
        <v>365</v>
      </c>
      <c r="I2200" t="s">
        <v>385</v>
      </c>
      <c r="J2200" t="s">
        <v>386</v>
      </c>
      <c r="K2200" t="s">
        <v>378</v>
      </c>
      <c r="L2200" t="s">
        <v>25</v>
      </c>
      <c r="M2200">
        <v>-13135</v>
      </c>
      <c r="N2200">
        <v>-11781</v>
      </c>
      <c r="O2200">
        <v>-11674</v>
      </c>
      <c r="P2200">
        <v>-12136</v>
      </c>
      <c r="Q2200">
        <v>-11913</v>
      </c>
      <c r="R2200">
        <v>-11192</v>
      </c>
      <c r="S2200">
        <v>-12258</v>
      </c>
      <c r="T2200">
        <v>-12751</v>
      </c>
      <c r="U2200">
        <v>-12233</v>
      </c>
      <c r="V2200">
        <v>-13291</v>
      </c>
      <c r="W2200">
        <v>-9917</v>
      </c>
      <c r="X2200">
        <v>-10687</v>
      </c>
      <c r="Y2200">
        <v>-142967</v>
      </c>
      <c r="Z2200">
        <f t="shared" si="74"/>
        <v>0</v>
      </c>
      <c r="AA2200">
        <f t="shared" si="75"/>
        <v>-107225.25</v>
      </c>
    </row>
    <row r="2201" spans="1:27" x14ac:dyDescent="0.35">
      <c r="A2201" t="s">
        <v>427</v>
      </c>
      <c r="C2201">
        <v>513100</v>
      </c>
      <c r="D2201" t="s">
        <v>438</v>
      </c>
      <c r="E2201" t="s">
        <v>7</v>
      </c>
      <c r="F2201" t="s">
        <v>105</v>
      </c>
      <c r="G2201">
        <v>2029</v>
      </c>
      <c r="H2201" t="s">
        <v>365</v>
      </c>
      <c r="I2201" t="s">
        <v>385</v>
      </c>
      <c r="J2201" t="s">
        <v>386</v>
      </c>
      <c r="K2201" t="s">
        <v>378</v>
      </c>
      <c r="L2201" t="s">
        <v>25</v>
      </c>
      <c r="M2201">
        <v>-12992</v>
      </c>
      <c r="N2201">
        <v>-11644</v>
      </c>
      <c r="O2201">
        <v>-11624</v>
      </c>
      <c r="P2201">
        <v>-12111</v>
      </c>
      <c r="Q2201">
        <v>-11935</v>
      </c>
      <c r="R2201">
        <v>-11261</v>
      </c>
      <c r="S2201">
        <v>-12329</v>
      </c>
      <c r="T2201">
        <v>-12668</v>
      </c>
      <c r="U2201">
        <v>-12215</v>
      </c>
      <c r="V2201">
        <v>-13209</v>
      </c>
      <c r="W2201">
        <v>-10096</v>
      </c>
      <c r="X2201">
        <v>-11018</v>
      </c>
      <c r="Y2201">
        <v>-143101</v>
      </c>
      <c r="Z2201">
        <f t="shared" si="74"/>
        <v>0</v>
      </c>
      <c r="AA2201">
        <f t="shared" si="75"/>
        <v>-107325.75</v>
      </c>
    </row>
    <row r="2202" spans="1:27" x14ac:dyDescent="0.35">
      <c r="A2202" t="s">
        <v>427</v>
      </c>
      <c r="C2202">
        <v>512100</v>
      </c>
      <c r="D2202" t="s">
        <v>428</v>
      </c>
      <c r="E2202" t="s">
        <v>7</v>
      </c>
      <c r="F2202" t="s">
        <v>105</v>
      </c>
      <c r="G2202">
        <v>2024</v>
      </c>
      <c r="H2202" t="s">
        <v>365</v>
      </c>
      <c r="I2202" t="s">
        <v>390</v>
      </c>
      <c r="J2202" t="s">
        <v>391</v>
      </c>
      <c r="K2202" t="s">
        <v>378</v>
      </c>
      <c r="L2202" t="s">
        <v>25</v>
      </c>
      <c r="M2202">
        <v>-12952</v>
      </c>
      <c r="N2202">
        <v>-12256</v>
      </c>
      <c r="O2202">
        <v>-11600</v>
      </c>
      <c r="P2202">
        <v>-21309</v>
      </c>
      <c r="Q2202">
        <v>-12591</v>
      </c>
      <c r="R2202">
        <v>-10618</v>
      </c>
      <c r="S2202">
        <v>-12348</v>
      </c>
      <c r="T2202">
        <v>-12644</v>
      </c>
      <c r="U2202">
        <v>-11547</v>
      </c>
      <c r="V2202">
        <v>-13190</v>
      </c>
      <c r="W2202">
        <v>-10774</v>
      </c>
      <c r="X2202">
        <v>-10446</v>
      </c>
      <c r="Y2202">
        <v>-152275</v>
      </c>
      <c r="Z2202">
        <f t="shared" si="74"/>
        <v>0</v>
      </c>
      <c r="AA2202">
        <f t="shared" si="75"/>
        <v>-114206.25</v>
      </c>
    </row>
    <row r="2203" spans="1:27" x14ac:dyDescent="0.35">
      <c r="A2203" t="s">
        <v>427</v>
      </c>
      <c r="C2203">
        <v>506109</v>
      </c>
      <c r="D2203" t="s">
        <v>449</v>
      </c>
      <c r="E2203" t="s">
        <v>7</v>
      </c>
      <c r="F2203" t="s">
        <v>105</v>
      </c>
      <c r="G2203">
        <v>2021</v>
      </c>
      <c r="H2203" t="s">
        <v>22</v>
      </c>
      <c r="I2203" t="s">
        <v>377</v>
      </c>
      <c r="J2203" t="s">
        <v>377</v>
      </c>
      <c r="K2203" t="s">
        <v>378</v>
      </c>
      <c r="L2203" t="s">
        <v>25</v>
      </c>
      <c r="M2203">
        <v>-12923</v>
      </c>
      <c r="N2203">
        <v>-12923</v>
      </c>
      <c r="O2203">
        <v>-12923</v>
      </c>
      <c r="P2203">
        <v>-12923</v>
      </c>
      <c r="Q2203">
        <v>-12923</v>
      </c>
      <c r="R2203">
        <v>-12923</v>
      </c>
      <c r="S2203">
        <v>-21464</v>
      </c>
      <c r="T2203">
        <v>-21464</v>
      </c>
      <c r="U2203">
        <v>-21464</v>
      </c>
      <c r="V2203">
        <v>-21464</v>
      </c>
      <c r="W2203">
        <v>-21464</v>
      </c>
      <c r="X2203">
        <v>-21464</v>
      </c>
      <c r="Y2203">
        <v>-206323</v>
      </c>
      <c r="Z2203">
        <f t="shared" si="74"/>
        <v>0</v>
      </c>
      <c r="AA2203">
        <f t="shared" si="75"/>
        <v>-154742.25</v>
      </c>
    </row>
    <row r="2204" spans="1:27" x14ac:dyDescent="0.35">
      <c r="A2204" t="s">
        <v>427</v>
      </c>
      <c r="C2204">
        <v>510900</v>
      </c>
      <c r="D2204" t="s">
        <v>436</v>
      </c>
      <c r="E2204" t="s">
        <v>7</v>
      </c>
      <c r="F2204" t="s">
        <v>21</v>
      </c>
      <c r="G2204">
        <v>2027</v>
      </c>
      <c r="H2204" t="s">
        <v>365</v>
      </c>
      <c r="I2204" t="s">
        <v>387</v>
      </c>
      <c r="J2204" t="s">
        <v>388</v>
      </c>
      <c r="K2204" t="s">
        <v>378</v>
      </c>
      <c r="L2204" t="s">
        <v>25</v>
      </c>
      <c r="M2204">
        <v>-12872</v>
      </c>
      <c r="N2204">
        <v>-11581</v>
      </c>
      <c r="O2204">
        <v>-11503</v>
      </c>
      <c r="P2204">
        <v>-11983</v>
      </c>
      <c r="Q2204">
        <v>-11796</v>
      </c>
      <c r="R2204">
        <v>-11126</v>
      </c>
      <c r="S2204">
        <v>-12177</v>
      </c>
      <c r="T2204">
        <v>-12595</v>
      </c>
      <c r="U2204">
        <v>-12102</v>
      </c>
      <c r="V2204">
        <v>-13129</v>
      </c>
      <c r="W2204">
        <v>-9909</v>
      </c>
      <c r="X2204">
        <v>-10760</v>
      </c>
      <c r="Y2204">
        <v>-141534</v>
      </c>
      <c r="Z2204">
        <f t="shared" si="74"/>
        <v>-106150.5</v>
      </c>
      <c r="AA2204">
        <f t="shared" si="75"/>
        <v>0</v>
      </c>
    </row>
    <row r="2205" spans="1:27" x14ac:dyDescent="0.35">
      <c r="A2205" t="s">
        <v>427</v>
      </c>
      <c r="C2205">
        <v>512100</v>
      </c>
      <c r="D2205" t="s">
        <v>428</v>
      </c>
      <c r="E2205" t="s">
        <v>7</v>
      </c>
      <c r="F2205" t="s">
        <v>105</v>
      </c>
      <c r="G2205">
        <v>2026</v>
      </c>
      <c r="H2205" t="s">
        <v>22</v>
      </c>
      <c r="I2205" t="s">
        <v>390</v>
      </c>
      <c r="J2205" t="s">
        <v>391</v>
      </c>
      <c r="K2205" t="s">
        <v>378</v>
      </c>
      <c r="L2205" t="s">
        <v>25</v>
      </c>
      <c r="M2205">
        <v>-12864</v>
      </c>
      <c r="N2205">
        <v>-11363</v>
      </c>
      <c r="O2205">
        <v>-11835</v>
      </c>
      <c r="P2205">
        <v>-307160</v>
      </c>
      <c r="Q2205">
        <v>-17698</v>
      </c>
      <c r="R2205">
        <v>-7118</v>
      </c>
      <c r="S2205">
        <v>-24132</v>
      </c>
      <c r="T2205">
        <v>-14092</v>
      </c>
      <c r="U2205">
        <v>-17078</v>
      </c>
      <c r="V2205">
        <v>-22287</v>
      </c>
      <c r="W2205">
        <v>-16777</v>
      </c>
      <c r="X2205">
        <v>-16360</v>
      </c>
      <c r="Y2205">
        <v>-478764</v>
      </c>
      <c r="Z2205">
        <f t="shared" si="74"/>
        <v>0</v>
      </c>
      <c r="AA2205">
        <f t="shared" si="75"/>
        <v>-359073</v>
      </c>
    </row>
    <row r="2206" spans="1:27" x14ac:dyDescent="0.35">
      <c r="A2206" t="s">
        <v>427</v>
      </c>
      <c r="C2206">
        <v>506900</v>
      </c>
      <c r="D2206" t="s">
        <v>439</v>
      </c>
      <c r="E2206" t="s">
        <v>7</v>
      </c>
      <c r="F2206" t="s">
        <v>105</v>
      </c>
      <c r="G2206">
        <v>2029</v>
      </c>
      <c r="H2206" t="s">
        <v>365</v>
      </c>
      <c r="I2206" t="s">
        <v>385</v>
      </c>
      <c r="J2206" t="s">
        <v>386</v>
      </c>
      <c r="K2206" t="s">
        <v>378</v>
      </c>
      <c r="L2206" t="s">
        <v>25</v>
      </c>
      <c r="M2206">
        <v>-12752</v>
      </c>
      <c r="N2206">
        <v>-11438</v>
      </c>
      <c r="O2206">
        <v>-11334</v>
      </c>
      <c r="P2206">
        <v>-11782</v>
      </c>
      <c r="Q2206">
        <v>-11565</v>
      </c>
      <c r="R2206">
        <v>-10866</v>
      </c>
      <c r="S2206">
        <v>-11900</v>
      </c>
      <c r="T2206">
        <v>-12379</v>
      </c>
      <c r="U2206">
        <v>-11876</v>
      </c>
      <c r="V2206">
        <v>-12903</v>
      </c>
      <c r="W2206">
        <v>-9628</v>
      </c>
      <c r="X2206">
        <v>-10375</v>
      </c>
      <c r="Y2206">
        <v>-138799</v>
      </c>
      <c r="Z2206">
        <f t="shared" si="74"/>
        <v>0</v>
      </c>
      <c r="AA2206">
        <f t="shared" si="75"/>
        <v>-104099.25</v>
      </c>
    </row>
    <row r="2207" spans="1:27" x14ac:dyDescent="0.35">
      <c r="A2207" t="s">
        <v>427</v>
      </c>
      <c r="C2207">
        <v>513100</v>
      </c>
      <c r="D2207" t="s">
        <v>438</v>
      </c>
      <c r="E2207" t="s">
        <v>7</v>
      </c>
      <c r="F2207" t="s">
        <v>105</v>
      </c>
      <c r="G2207">
        <v>2028</v>
      </c>
      <c r="H2207" t="s">
        <v>365</v>
      </c>
      <c r="I2207" t="s">
        <v>385</v>
      </c>
      <c r="J2207" t="s">
        <v>386</v>
      </c>
      <c r="K2207" t="s">
        <v>378</v>
      </c>
      <c r="L2207" t="s">
        <v>25</v>
      </c>
      <c r="M2207">
        <v>-12613</v>
      </c>
      <c r="N2207">
        <v>-11305</v>
      </c>
      <c r="O2207">
        <v>-11286</v>
      </c>
      <c r="P2207">
        <v>-11758</v>
      </c>
      <c r="Q2207">
        <v>-11587</v>
      </c>
      <c r="R2207">
        <v>-10933</v>
      </c>
      <c r="S2207">
        <v>-11969</v>
      </c>
      <c r="T2207">
        <v>-12299</v>
      </c>
      <c r="U2207">
        <v>-11859</v>
      </c>
      <c r="V2207">
        <v>-12824</v>
      </c>
      <c r="W2207">
        <v>-9802</v>
      </c>
      <c r="X2207">
        <v>-10697</v>
      </c>
      <c r="Y2207">
        <v>-138931</v>
      </c>
      <c r="Z2207">
        <f t="shared" si="74"/>
        <v>0</v>
      </c>
      <c r="AA2207">
        <f t="shared" si="75"/>
        <v>-104198.25</v>
      </c>
    </row>
    <row r="2208" spans="1:27" x14ac:dyDescent="0.35">
      <c r="A2208" t="s">
        <v>427</v>
      </c>
      <c r="C2208">
        <v>512100</v>
      </c>
      <c r="D2208" t="s">
        <v>428</v>
      </c>
      <c r="E2208" t="s">
        <v>7</v>
      </c>
      <c r="F2208" t="s">
        <v>105</v>
      </c>
      <c r="G2208">
        <v>2025</v>
      </c>
      <c r="H2208" t="s">
        <v>22</v>
      </c>
      <c r="I2208" t="s">
        <v>390</v>
      </c>
      <c r="J2208" t="s">
        <v>391</v>
      </c>
      <c r="K2208" t="s">
        <v>378</v>
      </c>
      <c r="L2208" t="s">
        <v>25</v>
      </c>
      <c r="M2208">
        <v>-12513</v>
      </c>
      <c r="N2208">
        <v>-53880</v>
      </c>
      <c r="O2208">
        <v>-54348</v>
      </c>
      <c r="P2208">
        <v>-17879</v>
      </c>
      <c r="Q2208">
        <v>-17220</v>
      </c>
      <c r="R2208">
        <v>-6944</v>
      </c>
      <c r="S2208">
        <v>-23467</v>
      </c>
      <c r="T2208">
        <v>-13712</v>
      </c>
      <c r="U2208">
        <v>-16640</v>
      </c>
      <c r="V2208">
        <v>-21749</v>
      </c>
      <c r="W2208">
        <v>-16319</v>
      </c>
      <c r="X2208">
        <v>-15932</v>
      </c>
      <c r="Y2208">
        <v>-270602</v>
      </c>
      <c r="Z2208">
        <f t="shared" si="74"/>
        <v>0</v>
      </c>
      <c r="AA2208">
        <f t="shared" si="75"/>
        <v>-202951.5</v>
      </c>
    </row>
    <row r="2209" spans="1:27" x14ac:dyDescent="0.35">
      <c r="A2209" t="s">
        <v>427</v>
      </c>
      <c r="C2209">
        <v>500100</v>
      </c>
      <c r="D2209" t="s">
        <v>431</v>
      </c>
      <c r="E2209" t="s">
        <v>7</v>
      </c>
      <c r="F2209" t="s">
        <v>366</v>
      </c>
      <c r="G2209">
        <v>2024</v>
      </c>
      <c r="H2209" t="s">
        <v>365</v>
      </c>
      <c r="I2209" t="s">
        <v>453</v>
      </c>
      <c r="J2209" t="s">
        <v>454</v>
      </c>
      <c r="K2209" t="s">
        <v>455</v>
      </c>
      <c r="L2209" t="s">
        <v>25</v>
      </c>
      <c r="M2209">
        <v>-12500</v>
      </c>
      <c r="N2209">
        <v>-12500</v>
      </c>
      <c r="O2209">
        <v>-12500</v>
      </c>
      <c r="P2209">
        <v>-12500</v>
      </c>
      <c r="Q2209">
        <v>-12500</v>
      </c>
      <c r="R2209">
        <v>-12500</v>
      </c>
      <c r="S2209">
        <v>-12500</v>
      </c>
      <c r="T2209">
        <v>-12500</v>
      </c>
      <c r="U2209">
        <v>-12500</v>
      </c>
      <c r="V2209">
        <v>-12500</v>
      </c>
      <c r="W2209">
        <v>-12500</v>
      </c>
      <c r="X2209">
        <v>-12500</v>
      </c>
      <c r="Y2209">
        <v>-150000</v>
      </c>
      <c r="Z2209">
        <f t="shared" si="74"/>
        <v>-45357.34635</v>
      </c>
      <c r="AA2209">
        <f t="shared" si="75"/>
        <v>-67142.653650000007</v>
      </c>
    </row>
    <row r="2210" spans="1:27" x14ac:dyDescent="0.35">
      <c r="A2210" t="s">
        <v>427</v>
      </c>
      <c r="C2210">
        <v>510900</v>
      </c>
      <c r="D2210" t="s">
        <v>436</v>
      </c>
      <c r="E2210" t="s">
        <v>7</v>
      </c>
      <c r="F2210" t="s">
        <v>21</v>
      </c>
      <c r="G2210">
        <v>2026</v>
      </c>
      <c r="H2210" t="s">
        <v>365</v>
      </c>
      <c r="I2210" t="s">
        <v>387</v>
      </c>
      <c r="J2210" t="s">
        <v>388</v>
      </c>
      <c r="K2210" t="s">
        <v>378</v>
      </c>
      <c r="L2210" t="s">
        <v>25</v>
      </c>
      <c r="M2210">
        <v>-12497</v>
      </c>
      <c r="N2210">
        <v>-11244</v>
      </c>
      <c r="O2210">
        <v>-11168</v>
      </c>
      <c r="P2210">
        <v>-11634</v>
      </c>
      <c r="Q2210">
        <v>-11453</v>
      </c>
      <c r="R2210">
        <v>-10802</v>
      </c>
      <c r="S2210">
        <v>-11823</v>
      </c>
      <c r="T2210">
        <v>-12228</v>
      </c>
      <c r="U2210">
        <v>-11749</v>
      </c>
      <c r="V2210">
        <v>-12747</v>
      </c>
      <c r="W2210">
        <v>-9620</v>
      </c>
      <c r="X2210">
        <v>-10446</v>
      </c>
      <c r="Y2210">
        <v>-137411</v>
      </c>
      <c r="Z2210">
        <f t="shared" si="74"/>
        <v>-103058.25</v>
      </c>
      <c r="AA2210">
        <f t="shared" si="75"/>
        <v>0</v>
      </c>
    </row>
    <row r="2211" spans="1:27" x14ac:dyDescent="0.35">
      <c r="A2211" t="s">
        <v>427</v>
      </c>
      <c r="C2211">
        <v>512100</v>
      </c>
      <c r="D2211" t="s">
        <v>428</v>
      </c>
      <c r="E2211" t="s">
        <v>7</v>
      </c>
      <c r="F2211" t="s">
        <v>105</v>
      </c>
      <c r="G2211">
        <v>2024</v>
      </c>
      <c r="H2211" t="s">
        <v>22</v>
      </c>
      <c r="I2211" t="s">
        <v>390</v>
      </c>
      <c r="J2211" t="s">
        <v>391</v>
      </c>
      <c r="K2211" t="s">
        <v>378</v>
      </c>
      <c r="L2211" t="s">
        <v>25</v>
      </c>
      <c r="M2211">
        <v>-12423</v>
      </c>
      <c r="N2211">
        <v>-10966</v>
      </c>
      <c r="O2211">
        <v>-34282</v>
      </c>
      <c r="P2211">
        <v>-285856</v>
      </c>
      <c r="Q2211">
        <v>-17130</v>
      </c>
      <c r="R2211">
        <v>-6259</v>
      </c>
      <c r="S2211">
        <v>-20966</v>
      </c>
      <c r="T2211">
        <v>-12913</v>
      </c>
      <c r="U2211">
        <v>-15841</v>
      </c>
      <c r="V2211">
        <v>-20950</v>
      </c>
      <c r="W2211">
        <v>-11268</v>
      </c>
      <c r="X2211">
        <v>-15133</v>
      </c>
      <c r="Y2211">
        <v>-463986</v>
      </c>
      <c r="Z2211">
        <f t="shared" si="74"/>
        <v>0</v>
      </c>
      <c r="AA2211">
        <f t="shared" si="75"/>
        <v>-347989.5</v>
      </c>
    </row>
    <row r="2212" spans="1:27" x14ac:dyDescent="0.35">
      <c r="A2212" t="s">
        <v>427</v>
      </c>
      <c r="C2212">
        <v>506900</v>
      </c>
      <c r="D2212" t="s">
        <v>439</v>
      </c>
      <c r="E2212" t="s">
        <v>7</v>
      </c>
      <c r="F2212" t="s">
        <v>105</v>
      </c>
      <c r="G2212">
        <v>2028</v>
      </c>
      <c r="H2212" t="s">
        <v>365</v>
      </c>
      <c r="I2212" t="s">
        <v>385</v>
      </c>
      <c r="J2212" t="s">
        <v>386</v>
      </c>
      <c r="K2212" t="s">
        <v>378</v>
      </c>
      <c r="L2212" t="s">
        <v>25</v>
      </c>
      <c r="M2212">
        <v>-12380</v>
      </c>
      <c r="N2212">
        <v>-11104</v>
      </c>
      <c r="O2212">
        <v>-11003</v>
      </c>
      <c r="P2212">
        <v>-11439</v>
      </c>
      <c r="Q2212">
        <v>-11228</v>
      </c>
      <c r="R2212">
        <v>-10549</v>
      </c>
      <c r="S2212">
        <v>-11554</v>
      </c>
      <c r="T2212">
        <v>-12019</v>
      </c>
      <c r="U2212">
        <v>-11530</v>
      </c>
      <c r="V2212">
        <v>-12527</v>
      </c>
      <c r="W2212">
        <v>-9347</v>
      </c>
      <c r="X2212">
        <v>-10073</v>
      </c>
      <c r="Y2212">
        <v>-134754</v>
      </c>
      <c r="Z2212">
        <f t="shared" si="74"/>
        <v>0</v>
      </c>
      <c r="AA2212">
        <f t="shared" si="75"/>
        <v>-101065.5</v>
      </c>
    </row>
    <row r="2213" spans="1:27" x14ac:dyDescent="0.35">
      <c r="A2213" t="s">
        <v>427</v>
      </c>
      <c r="C2213">
        <v>506100</v>
      </c>
      <c r="D2213" t="s">
        <v>432</v>
      </c>
      <c r="E2213" t="s">
        <v>7</v>
      </c>
      <c r="F2213" t="s">
        <v>21</v>
      </c>
      <c r="G2213">
        <v>2023</v>
      </c>
      <c r="H2213" t="s">
        <v>365</v>
      </c>
      <c r="I2213" t="s">
        <v>387</v>
      </c>
      <c r="J2213" t="s">
        <v>388</v>
      </c>
      <c r="K2213" t="s">
        <v>378</v>
      </c>
      <c r="L2213" t="s">
        <v>25</v>
      </c>
      <c r="M2213">
        <v>-12319</v>
      </c>
      <c r="N2213">
        <v>-11630</v>
      </c>
      <c r="O2213">
        <v>-12762</v>
      </c>
      <c r="P2213">
        <v>-10819</v>
      </c>
      <c r="Q2213">
        <v>-12437</v>
      </c>
      <c r="R2213">
        <v>-11942</v>
      </c>
      <c r="S2213">
        <v>-11056</v>
      </c>
      <c r="T2213">
        <v>-13141</v>
      </c>
      <c r="U2213">
        <v>-11409</v>
      </c>
      <c r="V2213">
        <v>-12543</v>
      </c>
      <c r="W2213">
        <v>-11452</v>
      </c>
      <c r="X2213">
        <v>-9806</v>
      </c>
      <c r="Y2213">
        <v>-141317</v>
      </c>
      <c r="Z2213">
        <f t="shared" si="74"/>
        <v>-105987.75</v>
      </c>
      <c r="AA2213">
        <f t="shared" si="75"/>
        <v>0</v>
      </c>
    </row>
    <row r="2214" spans="1:27" x14ac:dyDescent="0.35">
      <c r="A2214" t="s">
        <v>427</v>
      </c>
      <c r="C2214">
        <v>500900</v>
      </c>
      <c r="D2214" t="s">
        <v>443</v>
      </c>
      <c r="E2214" t="s">
        <v>7</v>
      </c>
      <c r="F2214" t="s">
        <v>366</v>
      </c>
      <c r="G2214">
        <v>2030</v>
      </c>
      <c r="H2214" t="s">
        <v>365</v>
      </c>
      <c r="I2214" t="s">
        <v>456</v>
      </c>
      <c r="J2214" t="s">
        <v>852</v>
      </c>
      <c r="K2214" t="s">
        <v>378</v>
      </c>
      <c r="L2214" t="s">
        <v>25</v>
      </c>
      <c r="M2214">
        <v>-12319</v>
      </c>
      <c r="N2214">
        <v>-24845</v>
      </c>
      <c r="O2214">
        <v>-28045</v>
      </c>
      <c r="P2214">
        <v>-28260</v>
      </c>
      <c r="Q2214">
        <v>-31755</v>
      </c>
      <c r="R2214">
        <v>-38256</v>
      </c>
      <c r="S2214">
        <v>-34231</v>
      </c>
      <c r="T2214">
        <v>-32476</v>
      </c>
      <c r="U2214">
        <v>-36648</v>
      </c>
      <c r="V2214">
        <v>-30714</v>
      </c>
      <c r="W2214">
        <v>-52560</v>
      </c>
      <c r="X2214">
        <v>-47994</v>
      </c>
      <c r="Y2214">
        <v>-398105</v>
      </c>
      <c r="Z2214">
        <f t="shared" si="74"/>
        <v>-120379.909124445</v>
      </c>
      <c r="AA2214">
        <f t="shared" si="75"/>
        <v>-178198.840875555</v>
      </c>
    </row>
    <row r="2215" spans="1:27" x14ac:dyDescent="0.35">
      <c r="A2215" t="s">
        <v>427</v>
      </c>
      <c r="C2215">
        <v>513100</v>
      </c>
      <c r="D2215" t="s">
        <v>438</v>
      </c>
      <c r="E2215" t="s">
        <v>7</v>
      </c>
      <c r="F2215" t="s">
        <v>105</v>
      </c>
      <c r="G2215">
        <v>2027</v>
      </c>
      <c r="H2215" t="s">
        <v>365</v>
      </c>
      <c r="I2215" t="s">
        <v>385</v>
      </c>
      <c r="J2215" t="s">
        <v>386</v>
      </c>
      <c r="K2215" t="s">
        <v>378</v>
      </c>
      <c r="L2215" t="s">
        <v>25</v>
      </c>
      <c r="M2215">
        <v>-12246</v>
      </c>
      <c r="N2215">
        <v>-10976</v>
      </c>
      <c r="O2215">
        <v>-10957</v>
      </c>
      <c r="P2215">
        <v>-11415</v>
      </c>
      <c r="Q2215">
        <v>-11250</v>
      </c>
      <c r="R2215">
        <v>-10615</v>
      </c>
      <c r="S2215">
        <v>-11621</v>
      </c>
      <c r="T2215">
        <v>-11941</v>
      </c>
      <c r="U2215">
        <v>-11514</v>
      </c>
      <c r="V2215">
        <v>-12451</v>
      </c>
      <c r="W2215">
        <v>-9516</v>
      </c>
      <c r="X2215">
        <v>-10385</v>
      </c>
      <c r="Y2215">
        <v>-134887</v>
      </c>
      <c r="Z2215">
        <f t="shared" si="74"/>
        <v>0</v>
      </c>
      <c r="AA2215">
        <f t="shared" si="75"/>
        <v>-101165.25</v>
      </c>
    </row>
    <row r="2216" spans="1:27" x14ac:dyDescent="0.35">
      <c r="A2216" t="s">
        <v>427</v>
      </c>
      <c r="C2216">
        <v>510900</v>
      </c>
      <c r="D2216" t="s">
        <v>436</v>
      </c>
      <c r="E2216" t="s">
        <v>7</v>
      </c>
      <c r="F2216" t="s">
        <v>21</v>
      </c>
      <c r="G2216">
        <v>2025</v>
      </c>
      <c r="H2216" t="s">
        <v>365</v>
      </c>
      <c r="I2216" t="s">
        <v>387</v>
      </c>
      <c r="J2216" t="s">
        <v>388</v>
      </c>
      <c r="K2216" t="s">
        <v>378</v>
      </c>
      <c r="L2216" t="s">
        <v>25</v>
      </c>
      <c r="M2216">
        <v>-12133</v>
      </c>
      <c r="N2216">
        <v>-10916</v>
      </c>
      <c r="O2216">
        <v>-10843</v>
      </c>
      <c r="P2216">
        <v>-11295</v>
      </c>
      <c r="Q2216">
        <v>-11119</v>
      </c>
      <c r="R2216">
        <v>-10488</v>
      </c>
      <c r="S2216">
        <v>-11478</v>
      </c>
      <c r="T2216">
        <v>-11872</v>
      </c>
      <c r="U2216">
        <v>-11407</v>
      </c>
      <c r="V2216">
        <v>-12375</v>
      </c>
      <c r="W2216">
        <v>-9340</v>
      </c>
      <c r="X2216">
        <v>-10142</v>
      </c>
      <c r="Y2216">
        <v>-133409</v>
      </c>
      <c r="Z2216">
        <f t="shared" si="74"/>
        <v>-100056.75</v>
      </c>
      <c r="AA2216">
        <f t="shared" si="75"/>
        <v>0</v>
      </c>
    </row>
    <row r="2217" spans="1:27" x14ac:dyDescent="0.35">
      <c r="A2217" t="s">
        <v>427</v>
      </c>
      <c r="C2217">
        <v>501090</v>
      </c>
      <c r="D2217" t="s">
        <v>435</v>
      </c>
      <c r="E2217" t="s">
        <v>7</v>
      </c>
      <c r="F2217" t="s">
        <v>366</v>
      </c>
      <c r="G2217">
        <v>2030</v>
      </c>
      <c r="H2217" t="s">
        <v>365</v>
      </c>
      <c r="I2217" t="s">
        <v>373</v>
      </c>
      <c r="J2217" t="s">
        <v>374</v>
      </c>
      <c r="K2217" t="s">
        <v>375</v>
      </c>
      <c r="L2217" t="s">
        <v>25</v>
      </c>
      <c r="M2217">
        <v>-12117</v>
      </c>
      <c r="N2217">
        <v>-10889</v>
      </c>
      <c r="O2217">
        <v>-10801</v>
      </c>
      <c r="P2217">
        <v>-11213</v>
      </c>
      <c r="Q2217">
        <v>-11004</v>
      </c>
      <c r="R2217">
        <v>-10350</v>
      </c>
      <c r="S2217">
        <v>-11308</v>
      </c>
      <c r="T2217">
        <v>-11776</v>
      </c>
      <c r="U2217">
        <v>-11322</v>
      </c>
      <c r="V2217">
        <v>-12261</v>
      </c>
      <c r="W2217">
        <v>-9225</v>
      </c>
      <c r="X2217">
        <v>-9861</v>
      </c>
      <c r="Y2217">
        <v>-132127</v>
      </c>
      <c r="Z2217">
        <f t="shared" si="74"/>
        <v>-39952.867341243</v>
      </c>
      <c r="AA2217">
        <f t="shared" si="75"/>
        <v>-59142.382658757</v>
      </c>
    </row>
    <row r="2218" spans="1:27" x14ac:dyDescent="0.35">
      <c r="A2218" t="s">
        <v>427</v>
      </c>
      <c r="C2218">
        <v>510900</v>
      </c>
      <c r="D2218" t="s">
        <v>436</v>
      </c>
      <c r="E2218" t="s">
        <v>7</v>
      </c>
      <c r="F2218" t="s">
        <v>105</v>
      </c>
      <c r="G2218">
        <v>2022</v>
      </c>
      <c r="H2218" t="s">
        <v>365</v>
      </c>
      <c r="I2218" t="s">
        <v>385</v>
      </c>
      <c r="J2218" t="s">
        <v>386</v>
      </c>
      <c r="K2218" t="s">
        <v>378</v>
      </c>
      <c r="L2218" t="s">
        <v>25</v>
      </c>
      <c r="M2218">
        <v>-12111</v>
      </c>
      <c r="N2218">
        <v>-12135</v>
      </c>
      <c r="O2218">
        <v>-13266</v>
      </c>
      <c r="P2218">
        <v>-11914</v>
      </c>
      <c r="Q2218">
        <v>-12253</v>
      </c>
      <c r="R2218">
        <v>-12256</v>
      </c>
      <c r="S2218">
        <v>-11489</v>
      </c>
      <c r="T2218">
        <v>-13749</v>
      </c>
      <c r="U2218">
        <v>-12720</v>
      </c>
      <c r="V2218">
        <v>-12440</v>
      </c>
      <c r="W2218">
        <v>-11832</v>
      </c>
      <c r="X2218">
        <v>-10771</v>
      </c>
      <c r="Y2218">
        <v>-146937</v>
      </c>
      <c r="Z2218">
        <f t="shared" si="74"/>
        <v>0</v>
      </c>
      <c r="AA2218">
        <f t="shared" si="75"/>
        <v>-110202.75</v>
      </c>
    </row>
    <row r="2219" spans="1:27" x14ac:dyDescent="0.35">
      <c r="A2219" t="s">
        <v>427</v>
      </c>
      <c r="C2219">
        <v>500100</v>
      </c>
      <c r="D2219" t="s">
        <v>431</v>
      </c>
      <c r="E2219" t="s">
        <v>7</v>
      </c>
      <c r="F2219" t="s">
        <v>366</v>
      </c>
      <c r="G2219">
        <v>2030</v>
      </c>
      <c r="H2219" t="s">
        <v>365</v>
      </c>
      <c r="I2219" t="s">
        <v>453</v>
      </c>
      <c r="J2219" t="s">
        <v>454</v>
      </c>
      <c r="K2219" t="s">
        <v>455</v>
      </c>
      <c r="L2219" t="s">
        <v>25</v>
      </c>
      <c r="M2219">
        <v>-12075</v>
      </c>
      <c r="N2219">
        <v>-12075</v>
      </c>
      <c r="O2219">
        <v>-12075</v>
      </c>
      <c r="P2219">
        <v>-12075</v>
      </c>
      <c r="Q2219">
        <v>-12075</v>
      </c>
      <c r="R2219">
        <v>-12075</v>
      </c>
      <c r="S2219">
        <v>-12075</v>
      </c>
      <c r="T2219">
        <v>-12075</v>
      </c>
      <c r="U2219">
        <v>-12075</v>
      </c>
      <c r="V2219">
        <v>-12075</v>
      </c>
      <c r="W2219">
        <v>-12075</v>
      </c>
      <c r="X2219">
        <v>-12075</v>
      </c>
      <c r="Y2219">
        <v>-144903</v>
      </c>
      <c r="Z2219">
        <f t="shared" si="74"/>
        <v>-43816.103721027001</v>
      </c>
      <c r="AA2219">
        <f t="shared" si="75"/>
        <v>-64861.146278972999</v>
      </c>
    </row>
    <row r="2220" spans="1:27" x14ac:dyDescent="0.35">
      <c r="A2220" t="s">
        <v>427</v>
      </c>
      <c r="C2220">
        <v>506900</v>
      </c>
      <c r="D2220" t="s">
        <v>439</v>
      </c>
      <c r="E2220" t="s">
        <v>7</v>
      </c>
      <c r="F2220" t="s">
        <v>105</v>
      </c>
      <c r="G2220">
        <v>2027</v>
      </c>
      <c r="H2220" t="s">
        <v>365</v>
      </c>
      <c r="I2220" t="s">
        <v>385</v>
      </c>
      <c r="J2220" t="s">
        <v>386</v>
      </c>
      <c r="K2220" t="s">
        <v>378</v>
      </c>
      <c r="L2220" t="s">
        <v>25</v>
      </c>
      <c r="M2220">
        <v>-12020</v>
      </c>
      <c r="N2220">
        <v>-10781</v>
      </c>
      <c r="O2220">
        <v>-10683</v>
      </c>
      <c r="P2220">
        <v>-11106</v>
      </c>
      <c r="Q2220">
        <v>-10901</v>
      </c>
      <c r="R2220">
        <v>-10242</v>
      </c>
      <c r="S2220">
        <v>-11217</v>
      </c>
      <c r="T2220">
        <v>-11669</v>
      </c>
      <c r="U2220">
        <v>-11195</v>
      </c>
      <c r="V2220">
        <v>-12163</v>
      </c>
      <c r="W2220">
        <v>-9075</v>
      </c>
      <c r="X2220">
        <v>-9780</v>
      </c>
      <c r="Y2220">
        <v>-130832</v>
      </c>
      <c r="Z2220">
        <f t="shared" si="74"/>
        <v>0</v>
      </c>
      <c r="AA2220">
        <f t="shared" si="75"/>
        <v>-98124</v>
      </c>
    </row>
    <row r="2221" spans="1:27" x14ac:dyDescent="0.35">
      <c r="A2221" t="s">
        <v>427</v>
      </c>
      <c r="C2221">
        <v>512100</v>
      </c>
      <c r="D2221" t="s">
        <v>428</v>
      </c>
      <c r="E2221" t="s">
        <v>7</v>
      </c>
      <c r="F2221" t="s">
        <v>105</v>
      </c>
      <c r="G2221">
        <v>2023</v>
      </c>
      <c r="H2221" t="s">
        <v>365</v>
      </c>
      <c r="I2221" t="s">
        <v>390</v>
      </c>
      <c r="J2221" t="s">
        <v>391</v>
      </c>
      <c r="K2221" t="s">
        <v>378</v>
      </c>
      <c r="L2221" t="s">
        <v>25</v>
      </c>
      <c r="M2221">
        <v>-12012</v>
      </c>
      <c r="N2221">
        <v>-11347</v>
      </c>
      <c r="O2221">
        <v>-15368</v>
      </c>
      <c r="P2221">
        <v>-13484</v>
      </c>
      <c r="Q2221">
        <v>-12147</v>
      </c>
      <c r="R2221">
        <v>-11668</v>
      </c>
      <c r="S2221">
        <v>-10812</v>
      </c>
      <c r="T2221">
        <v>-12832</v>
      </c>
      <c r="U2221">
        <v>-11139</v>
      </c>
      <c r="V2221">
        <v>987</v>
      </c>
      <c r="W2221">
        <v>-11180</v>
      </c>
      <c r="X2221">
        <v>-9614</v>
      </c>
      <c r="Y2221">
        <v>-130616</v>
      </c>
      <c r="Z2221">
        <f t="shared" si="74"/>
        <v>0</v>
      </c>
      <c r="AA2221">
        <f t="shared" si="75"/>
        <v>-97962</v>
      </c>
    </row>
    <row r="2222" spans="1:27" x14ac:dyDescent="0.35">
      <c r="A2222" t="s">
        <v>427</v>
      </c>
      <c r="C2222">
        <v>500900</v>
      </c>
      <c r="D2222" t="s">
        <v>443</v>
      </c>
      <c r="E2222" t="s">
        <v>7</v>
      </c>
      <c r="F2222" t="s">
        <v>366</v>
      </c>
      <c r="G2222">
        <v>2029</v>
      </c>
      <c r="H2222" t="s">
        <v>365</v>
      </c>
      <c r="I2222" t="s">
        <v>456</v>
      </c>
      <c r="J2222" t="s">
        <v>852</v>
      </c>
      <c r="K2222" t="s">
        <v>378</v>
      </c>
      <c r="L2222" t="s">
        <v>25</v>
      </c>
      <c r="M2222">
        <v>-11960</v>
      </c>
      <c r="N2222">
        <v>-24121</v>
      </c>
      <c r="O2222">
        <v>-27227</v>
      </c>
      <c r="P2222">
        <v>-27436</v>
      </c>
      <c r="Q2222">
        <v>-30829</v>
      </c>
      <c r="R2222">
        <v>-37141</v>
      </c>
      <c r="S2222">
        <v>-33233</v>
      </c>
      <c r="T2222">
        <v>-31529</v>
      </c>
      <c r="U2222">
        <v>-35580</v>
      </c>
      <c r="V2222">
        <v>-29819</v>
      </c>
      <c r="W2222">
        <v>-51028</v>
      </c>
      <c r="X2222">
        <v>-46595</v>
      </c>
      <c r="Y2222">
        <v>-386498</v>
      </c>
      <c r="Z2222">
        <f t="shared" si="74"/>
        <v>-116870.157663882</v>
      </c>
      <c r="AA2222">
        <f t="shared" si="75"/>
        <v>-173003.34233611802</v>
      </c>
    </row>
    <row r="2223" spans="1:27" x14ac:dyDescent="0.35">
      <c r="A2223" t="s">
        <v>427</v>
      </c>
      <c r="C2223">
        <v>513100</v>
      </c>
      <c r="D2223" t="s">
        <v>438</v>
      </c>
      <c r="E2223" t="s">
        <v>7</v>
      </c>
      <c r="F2223" t="s">
        <v>105</v>
      </c>
      <c r="G2223">
        <v>2026</v>
      </c>
      <c r="H2223" t="s">
        <v>365</v>
      </c>
      <c r="I2223" t="s">
        <v>385</v>
      </c>
      <c r="J2223" t="s">
        <v>386</v>
      </c>
      <c r="K2223" t="s">
        <v>378</v>
      </c>
      <c r="L2223" t="s">
        <v>25</v>
      </c>
      <c r="M2223">
        <v>-11889</v>
      </c>
      <c r="N2223">
        <v>-10656</v>
      </c>
      <c r="O2223">
        <v>-10638</v>
      </c>
      <c r="P2223">
        <v>-11083</v>
      </c>
      <c r="Q2223">
        <v>-10922</v>
      </c>
      <c r="R2223">
        <v>-10306</v>
      </c>
      <c r="S2223">
        <v>-11283</v>
      </c>
      <c r="T2223">
        <v>-11593</v>
      </c>
      <c r="U2223">
        <v>-11179</v>
      </c>
      <c r="V2223">
        <v>-12088</v>
      </c>
      <c r="W2223">
        <v>-9239</v>
      </c>
      <c r="X2223">
        <v>-10083</v>
      </c>
      <c r="Y2223">
        <v>-130959</v>
      </c>
      <c r="Z2223">
        <f t="shared" si="74"/>
        <v>0</v>
      </c>
      <c r="AA2223">
        <f t="shared" si="75"/>
        <v>-98219.25</v>
      </c>
    </row>
    <row r="2224" spans="1:27" x14ac:dyDescent="0.35">
      <c r="A2224" t="s">
        <v>427</v>
      </c>
      <c r="C2224">
        <v>510900</v>
      </c>
      <c r="D2224" t="s">
        <v>436</v>
      </c>
      <c r="E2224" t="s">
        <v>7</v>
      </c>
      <c r="F2224" t="s">
        <v>21</v>
      </c>
      <c r="G2224">
        <v>2024</v>
      </c>
      <c r="H2224" t="s">
        <v>365</v>
      </c>
      <c r="I2224" t="s">
        <v>387</v>
      </c>
      <c r="J2224" t="s">
        <v>388</v>
      </c>
      <c r="K2224" t="s">
        <v>378</v>
      </c>
      <c r="L2224" t="s">
        <v>25</v>
      </c>
      <c r="M2224">
        <v>-11850</v>
      </c>
      <c r="N2224">
        <v>-11270</v>
      </c>
      <c r="O2224">
        <v>-10598</v>
      </c>
      <c r="P2224">
        <v>-11051</v>
      </c>
      <c r="Q2224">
        <v>-11497</v>
      </c>
      <c r="R2224">
        <v>-9673</v>
      </c>
      <c r="S2224">
        <v>-11257</v>
      </c>
      <c r="T2224">
        <v>-11615</v>
      </c>
      <c r="U2224">
        <v>-10554</v>
      </c>
      <c r="V2224">
        <v>-12113</v>
      </c>
      <c r="W2224">
        <v>-9762</v>
      </c>
      <c r="X2224">
        <v>-9383</v>
      </c>
      <c r="Y2224">
        <v>-130622</v>
      </c>
      <c r="Z2224">
        <f t="shared" si="74"/>
        <v>-97966.5</v>
      </c>
      <c r="AA2224">
        <f t="shared" si="75"/>
        <v>0</v>
      </c>
    </row>
    <row r="2225" spans="1:27" x14ac:dyDescent="0.35">
      <c r="A2225" t="s">
        <v>427</v>
      </c>
      <c r="C2225">
        <v>510900</v>
      </c>
      <c r="D2225" t="s">
        <v>436</v>
      </c>
      <c r="E2225" t="s">
        <v>7</v>
      </c>
      <c r="F2225" t="s">
        <v>105</v>
      </c>
      <c r="G2225">
        <v>2021</v>
      </c>
      <c r="H2225" t="s">
        <v>365</v>
      </c>
      <c r="I2225" t="s">
        <v>385</v>
      </c>
      <c r="J2225" t="s">
        <v>386</v>
      </c>
      <c r="K2225" t="s">
        <v>378</v>
      </c>
      <c r="L2225" t="s">
        <v>25</v>
      </c>
      <c r="M2225">
        <v>-11837</v>
      </c>
      <c r="N2225">
        <v>-11872</v>
      </c>
      <c r="O2225">
        <v>-12970</v>
      </c>
      <c r="P2225">
        <v>-12168</v>
      </c>
      <c r="Q2225">
        <v>-11517</v>
      </c>
      <c r="R2225">
        <v>-12025</v>
      </c>
      <c r="S2225">
        <v>-11791</v>
      </c>
      <c r="T2225">
        <v>-12799</v>
      </c>
      <c r="U2225">
        <v>-12291</v>
      </c>
      <c r="V2225">
        <v>-12195</v>
      </c>
      <c r="W2225">
        <v>-11437</v>
      </c>
      <c r="X2225">
        <v>-11140</v>
      </c>
      <c r="Y2225">
        <v>-144042</v>
      </c>
      <c r="Z2225">
        <f t="shared" si="74"/>
        <v>0</v>
      </c>
      <c r="AA2225">
        <f t="shared" si="75"/>
        <v>-108031.5</v>
      </c>
    </row>
    <row r="2226" spans="1:27" x14ac:dyDescent="0.35">
      <c r="A2226" t="s">
        <v>427</v>
      </c>
      <c r="C2226">
        <v>501090</v>
      </c>
      <c r="D2226" t="s">
        <v>435</v>
      </c>
      <c r="E2226" t="s">
        <v>7</v>
      </c>
      <c r="F2226" t="s">
        <v>366</v>
      </c>
      <c r="G2226">
        <v>2029</v>
      </c>
      <c r="H2226" t="s">
        <v>365</v>
      </c>
      <c r="I2226" t="s">
        <v>373</v>
      </c>
      <c r="J2226" t="s">
        <v>374</v>
      </c>
      <c r="K2226" t="s">
        <v>375</v>
      </c>
      <c r="L2226" t="s">
        <v>25</v>
      </c>
      <c r="M2226">
        <v>-11764</v>
      </c>
      <c r="N2226">
        <v>-10572</v>
      </c>
      <c r="O2226">
        <v>-10486</v>
      </c>
      <c r="P2226">
        <v>-10886</v>
      </c>
      <c r="Q2226">
        <v>-10683</v>
      </c>
      <c r="R2226">
        <v>-10048</v>
      </c>
      <c r="S2226">
        <v>-10978</v>
      </c>
      <c r="T2226">
        <v>-11432</v>
      </c>
      <c r="U2226">
        <v>-10992</v>
      </c>
      <c r="V2226">
        <v>-11904</v>
      </c>
      <c r="W2226">
        <v>-8956</v>
      </c>
      <c r="X2226">
        <v>-9574</v>
      </c>
      <c r="Y2226">
        <v>-128275</v>
      </c>
      <c r="Z2226">
        <f t="shared" si="74"/>
        <v>-38788.090686974996</v>
      </c>
      <c r="AA2226">
        <f t="shared" si="75"/>
        <v>-57418.159313025004</v>
      </c>
    </row>
    <row r="2227" spans="1:27" x14ac:dyDescent="0.35">
      <c r="A2227" t="s">
        <v>427</v>
      </c>
      <c r="C2227">
        <v>500100</v>
      </c>
      <c r="D2227" t="s">
        <v>431</v>
      </c>
      <c r="E2227" t="s">
        <v>7</v>
      </c>
      <c r="F2227" t="s">
        <v>366</v>
      </c>
      <c r="G2227">
        <v>2029</v>
      </c>
      <c r="H2227" t="s">
        <v>365</v>
      </c>
      <c r="I2227" t="s">
        <v>453</v>
      </c>
      <c r="J2227" t="s">
        <v>454</v>
      </c>
      <c r="K2227" t="s">
        <v>455</v>
      </c>
      <c r="L2227" t="s">
        <v>25</v>
      </c>
      <c r="M2227">
        <v>-11723</v>
      </c>
      <c r="N2227">
        <v>-11723</v>
      </c>
      <c r="O2227">
        <v>-11723</v>
      </c>
      <c r="P2227">
        <v>-11723</v>
      </c>
      <c r="Q2227">
        <v>-11723</v>
      </c>
      <c r="R2227">
        <v>-11723</v>
      </c>
      <c r="S2227">
        <v>-11723</v>
      </c>
      <c r="T2227">
        <v>-11723</v>
      </c>
      <c r="U2227">
        <v>-11723</v>
      </c>
      <c r="V2227">
        <v>-11723</v>
      </c>
      <c r="W2227">
        <v>-11723</v>
      </c>
      <c r="X2227">
        <v>-11723</v>
      </c>
      <c r="Y2227">
        <v>-140679</v>
      </c>
      <c r="Z2227">
        <f t="shared" si="74"/>
        <v>-42538.840847811</v>
      </c>
      <c r="AA2227">
        <f t="shared" si="75"/>
        <v>-62970.409152189</v>
      </c>
    </row>
    <row r="2228" spans="1:27" x14ac:dyDescent="0.35">
      <c r="A2228" t="s">
        <v>427</v>
      </c>
      <c r="C2228">
        <v>500900</v>
      </c>
      <c r="D2228" t="s">
        <v>443</v>
      </c>
      <c r="E2228" t="s">
        <v>7</v>
      </c>
      <c r="F2228" t="s">
        <v>105</v>
      </c>
      <c r="G2228">
        <v>2021</v>
      </c>
      <c r="H2228" t="s">
        <v>22</v>
      </c>
      <c r="I2228" t="s">
        <v>377</v>
      </c>
      <c r="J2228" t="s">
        <v>377</v>
      </c>
      <c r="K2228" t="s">
        <v>378</v>
      </c>
      <c r="L2228" t="s">
        <v>25</v>
      </c>
      <c r="M2228">
        <v>-11712</v>
      </c>
      <c r="N2228">
        <v>-18119</v>
      </c>
      <c r="O2228">
        <v>-11672</v>
      </c>
      <c r="P2228">
        <v>-11778</v>
      </c>
      <c r="Q2228">
        <v>-11721</v>
      </c>
      <c r="R2228">
        <v>-12355</v>
      </c>
      <c r="S2228">
        <v>-11751</v>
      </c>
      <c r="T2228">
        <v>-11756</v>
      </c>
      <c r="U2228">
        <v>-11760</v>
      </c>
      <c r="V2228">
        <v>-11865</v>
      </c>
      <c r="W2228">
        <v>-12192</v>
      </c>
      <c r="X2228">
        <v>-11807</v>
      </c>
      <c r="Y2228">
        <v>-148488</v>
      </c>
      <c r="Z2228">
        <f t="shared" si="74"/>
        <v>0</v>
      </c>
      <c r="AA2228">
        <f t="shared" si="75"/>
        <v>-111366</v>
      </c>
    </row>
    <row r="2229" spans="1:27" x14ac:dyDescent="0.35">
      <c r="A2229" t="s">
        <v>427</v>
      </c>
      <c r="C2229">
        <v>506900</v>
      </c>
      <c r="D2229" t="s">
        <v>439</v>
      </c>
      <c r="E2229" t="s">
        <v>7</v>
      </c>
      <c r="F2229" t="s">
        <v>105</v>
      </c>
      <c r="G2229">
        <v>2026</v>
      </c>
      <c r="H2229" t="s">
        <v>365</v>
      </c>
      <c r="I2229" t="s">
        <v>385</v>
      </c>
      <c r="J2229" t="s">
        <v>386</v>
      </c>
      <c r="K2229" t="s">
        <v>378</v>
      </c>
      <c r="L2229" t="s">
        <v>25</v>
      </c>
      <c r="M2229">
        <v>-11670</v>
      </c>
      <c r="N2229">
        <v>-10467</v>
      </c>
      <c r="O2229">
        <v>-10372</v>
      </c>
      <c r="P2229">
        <v>-10783</v>
      </c>
      <c r="Q2229">
        <v>-10584</v>
      </c>
      <c r="R2229">
        <v>-9944</v>
      </c>
      <c r="S2229">
        <v>-10891</v>
      </c>
      <c r="T2229">
        <v>-11329</v>
      </c>
      <c r="U2229">
        <v>-10869</v>
      </c>
      <c r="V2229">
        <v>-11809</v>
      </c>
      <c r="W2229">
        <v>-8811</v>
      </c>
      <c r="X2229">
        <v>-9495</v>
      </c>
      <c r="Y2229">
        <v>-127022</v>
      </c>
      <c r="Z2229">
        <f t="shared" si="74"/>
        <v>0</v>
      </c>
      <c r="AA2229">
        <f t="shared" si="75"/>
        <v>-95266.5</v>
      </c>
    </row>
    <row r="2230" spans="1:27" x14ac:dyDescent="0.35">
      <c r="A2230" t="s">
        <v>427</v>
      </c>
      <c r="C2230">
        <v>500900</v>
      </c>
      <c r="D2230" t="s">
        <v>443</v>
      </c>
      <c r="E2230" t="s">
        <v>7</v>
      </c>
      <c r="F2230" t="s">
        <v>105</v>
      </c>
      <c r="G2230">
        <v>2022</v>
      </c>
      <c r="H2230" t="s">
        <v>22</v>
      </c>
      <c r="I2230" t="s">
        <v>377</v>
      </c>
      <c r="J2230" t="s">
        <v>377</v>
      </c>
      <c r="K2230" t="s">
        <v>378</v>
      </c>
      <c r="L2230" t="s">
        <v>25</v>
      </c>
      <c r="M2230">
        <v>-11653</v>
      </c>
      <c r="N2230">
        <v>-15516</v>
      </c>
      <c r="O2230">
        <v>-8876</v>
      </c>
      <c r="P2230">
        <v>-8981</v>
      </c>
      <c r="Q2230">
        <v>-8848</v>
      </c>
      <c r="R2230">
        <v>-9471</v>
      </c>
      <c r="S2230">
        <v>-8867</v>
      </c>
      <c r="T2230">
        <v>-8784</v>
      </c>
      <c r="U2230">
        <v>-8788</v>
      </c>
      <c r="V2230">
        <v>-8893</v>
      </c>
      <c r="W2230">
        <v>-9297</v>
      </c>
      <c r="X2230">
        <v>-8923</v>
      </c>
      <c r="Y2230">
        <v>-116897</v>
      </c>
      <c r="Z2230">
        <f t="shared" si="74"/>
        <v>0</v>
      </c>
      <c r="AA2230">
        <f t="shared" si="75"/>
        <v>-87672.75</v>
      </c>
    </row>
    <row r="2231" spans="1:27" x14ac:dyDescent="0.35">
      <c r="A2231" t="s">
        <v>427</v>
      </c>
      <c r="C2231">
        <v>500900</v>
      </c>
      <c r="D2231" t="s">
        <v>443</v>
      </c>
      <c r="E2231" t="s">
        <v>7</v>
      </c>
      <c r="F2231" t="s">
        <v>366</v>
      </c>
      <c r="G2231">
        <v>2028</v>
      </c>
      <c r="H2231" t="s">
        <v>365</v>
      </c>
      <c r="I2231" t="s">
        <v>456</v>
      </c>
      <c r="J2231" t="s">
        <v>852</v>
      </c>
      <c r="K2231" t="s">
        <v>378</v>
      </c>
      <c r="L2231" t="s">
        <v>25</v>
      </c>
      <c r="M2231">
        <v>-11611</v>
      </c>
      <c r="N2231">
        <v>-23418</v>
      </c>
      <c r="O2231">
        <v>-26434</v>
      </c>
      <c r="P2231">
        <v>-26637</v>
      </c>
      <c r="Q2231">
        <v>-29931</v>
      </c>
      <c r="R2231">
        <v>-36058</v>
      </c>
      <c r="S2231">
        <v>-32265</v>
      </c>
      <c r="T2231">
        <v>-30611</v>
      </c>
      <c r="U2231">
        <v>-34543</v>
      </c>
      <c r="V2231">
        <v>-28950</v>
      </c>
      <c r="W2231">
        <v>-49541</v>
      </c>
      <c r="X2231">
        <v>-45237</v>
      </c>
      <c r="Y2231">
        <v>-375235</v>
      </c>
      <c r="Z2231">
        <f t="shared" si="74"/>
        <v>-113464.425717615</v>
      </c>
      <c r="AA2231">
        <f t="shared" si="75"/>
        <v>-167961.824282385</v>
      </c>
    </row>
    <row r="2232" spans="1:27" x14ac:dyDescent="0.35">
      <c r="A2232" t="s">
        <v>427</v>
      </c>
      <c r="C2232">
        <v>513100</v>
      </c>
      <c r="D2232" t="s">
        <v>438</v>
      </c>
      <c r="E2232" t="s">
        <v>7</v>
      </c>
      <c r="F2232" t="s">
        <v>105</v>
      </c>
      <c r="G2232">
        <v>2025</v>
      </c>
      <c r="H2232" t="s">
        <v>365</v>
      </c>
      <c r="I2232" t="s">
        <v>385</v>
      </c>
      <c r="J2232" t="s">
        <v>386</v>
      </c>
      <c r="K2232" t="s">
        <v>378</v>
      </c>
      <c r="L2232" t="s">
        <v>25</v>
      </c>
      <c r="M2232">
        <v>-11543</v>
      </c>
      <c r="N2232">
        <v>-10346</v>
      </c>
      <c r="O2232">
        <v>-10328</v>
      </c>
      <c r="P2232">
        <v>-10760</v>
      </c>
      <c r="Q2232">
        <v>-10604</v>
      </c>
      <c r="R2232">
        <v>-10005</v>
      </c>
      <c r="S2232">
        <v>-10954</v>
      </c>
      <c r="T2232">
        <v>-11255</v>
      </c>
      <c r="U2232">
        <v>-10853</v>
      </c>
      <c r="V2232">
        <v>-11736</v>
      </c>
      <c r="W2232">
        <v>-8970</v>
      </c>
      <c r="X2232">
        <v>-9789</v>
      </c>
      <c r="Y2232">
        <v>-127144</v>
      </c>
      <c r="Z2232">
        <f t="shared" si="74"/>
        <v>0</v>
      </c>
      <c r="AA2232">
        <f t="shared" si="75"/>
        <v>-95358</v>
      </c>
    </row>
    <row r="2233" spans="1:27" x14ac:dyDescent="0.35">
      <c r="A2233" t="s">
        <v>427</v>
      </c>
      <c r="C2233">
        <v>501090</v>
      </c>
      <c r="D2233" t="s">
        <v>435</v>
      </c>
      <c r="E2233" t="s">
        <v>7</v>
      </c>
      <c r="F2233" t="s">
        <v>366</v>
      </c>
      <c r="G2233">
        <v>2028</v>
      </c>
      <c r="H2233" t="s">
        <v>365</v>
      </c>
      <c r="I2233" t="s">
        <v>373</v>
      </c>
      <c r="J2233" t="s">
        <v>374</v>
      </c>
      <c r="K2233" t="s">
        <v>375</v>
      </c>
      <c r="L2233" t="s">
        <v>25</v>
      </c>
      <c r="M2233">
        <v>-11421</v>
      </c>
      <c r="N2233">
        <v>-10264</v>
      </c>
      <c r="O2233">
        <v>-10181</v>
      </c>
      <c r="P2233">
        <v>-10569</v>
      </c>
      <c r="Q2233">
        <v>-10372</v>
      </c>
      <c r="R2233">
        <v>-9755</v>
      </c>
      <c r="S2233">
        <v>-10658</v>
      </c>
      <c r="T2233">
        <v>-11099</v>
      </c>
      <c r="U2233">
        <v>-10671</v>
      </c>
      <c r="V2233">
        <v>-11557</v>
      </c>
      <c r="W2233">
        <v>-8695</v>
      </c>
      <c r="X2233">
        <v>-9295</v>
      </c>
      <c r="Y2233">
        <v>-124536</v>
      </c>
      <c r="Z2233">
        <f t="shared" si="74"/>
        <v>-37657.483233624</v>
      </c>
      <c r="AA2233">
        <f t="shared" si="75"/>
        <v>-55744.516766376</v>
      </c>
    </row>
    <row r="2234" spans="1:27" x14ac:dyDescent="0.35">
      <c r="A2234" t="s">
        <v>427</v>
      </c>
      <c r="C2234">
        <v>500100</v>
      </c>
      <c r="D2234" t="s">
        <v>431</v>
      </c>
      <c r="E2234" t="s">
        <v>7</v>
      </c>
      <c r="F2234" t="s">
        <v>366</v>
      </c>
      <c r="G2234">
        <v>2028</v>
      </c>
      <c r="H2234" t="s">
        <v>365</v>
      </c>
      <c r="I2234" t="s">
        <v>453</v>
      </c>
      <c r="J2234" t="s">
        <v>454</v>
      </c>
      <c r="K2234" t="s">
        <v>455</v>
      </c>
      <c r="L2234" t="s">
        <v>25</v>
      </c>
      <c r="M2234">
        <v>-11382</v>
      </c>
      <c r="N2234">
        <v>-11382</v>
      </c>
      <c r="O2234">
        <v>-11382</v>
      </c>
      <c r="P2234">
        <v>-11382</v>
      </c>
      <c r="Q2234">
        <v>-11382</v>
      </c>
      <c r="R2234">
        <v>-11382</v>
      </c>
      <c r="S2234">
        <v>-11382</v>
      </c>
      <c r="T2234">
        <v>-11382</v>
      </c>
      <c r="U2234">
        <v>-11382</v>
      </c>
      <c r="V2234">
        <v>-11382</v>
      </c>
      <c r="W2234">
        <v>-11382</v>
      </c>
      <c r="X2234">
        <v>-11382</v>
      </c>
      <c r="Y2234">
        <v>-136579</v>
      </c>
      <c r="Z2234">
        <f t="shared" si="74"/>
        <v>-41299.073380910995</v>
      </c>
      <c r="AA2234">
        <f t="shared" si="75"/>
        <v>-61135.176619089005</v>
      </c>
    </row>
    <row r="2235" spans="1:27" x14ac:dyDescent="0.35">
      <c r="A2235" t="s">
        <v>427</v>
      </c>
      <c r="C2235">
        <v>502100</v>
      </c>
      <c r="D2235" t="s">
        <v>429</v>
      </c>
      <c r="E2235" t="s">
        <v>7</v>
      </c>
      <c r="F2235" t="s">
        <v>105</v>
      </c>
      <c r="G2235">
        <v>2030</v>
      </c>
      <c r="H2235" t="s">
        <v>365</v>
      </c>
      <c r="I2235" t="s">
        <v>390</v>
      </c>
      <c r="J2235" t="s">
        <v>391</v>
      </c>
      <c r="K2235" t="s">
        <v>378</v>
      </c>
      <c r="L2235" t="s">
        <v>25</v>
      </c>
      <c r="M2235">
        <v>-11374</v>
      </c>
      <c r="N2235">
        <v>-10168</v>
      </c>
      <c r="O2235">
        <v>-10192</v>
      </c>
      <c r="P2235">
        <v>-10629</v>
      </c>
      <c r="Q2235">
        <v>-10490</v>
      </c>
      <c r="R2235">
        <v>-9909</v>
      </c>
      <c r="S2235">
        <v>-10854</v>
      </c>
      <c r="T2235">
        <v>-11082</v>
      </c>
      <c r="U2235">
        <v>-10716</v>
      </c>
      <c r="V2235">
        <v>-11561</v>
      </c>
      <c r="W2235">
        <v>-8924</v>
      </c>
      <c r="X2235">
        <v>-9803</v>
      </c>
      <c r="Y2235">
        <v>-125702</v>
      </c>
      <c r="Z2235">
        <f t="shared" si="74"/>
        <v>0</v>
      </c>
      <c r="AA2235">
        <f t="shared" si="75"/>
        <v>-94276.5</v>
      </c>
    </row>
    <row r="2236" spans="1:27" x14ac:dyDescent="0.35">
      <c r="A2236" t="s">
        <v>427</v>
      </c>
      <c r="C2236">
        <v>506100</v>
      </c>
      <c r="D2236" t="s">
        <v>432</v>
      </c>
      <c r="E2236" t="s">
        <v>7</v>
      </c>
      <c r="F2236" t="s">
        <v>21</v>
      </c>
      <c r="G2236">
        <v>2022</v>
      </c>
      <c r="H2236" t="s">
        <v>365</v>
      </c>
      <c r="I2236" t="s">
        <v>387</v>
      </c>
      <c r="J2236" t="s">
        <v>388</v>
      </c>
      <c r="K2236" t="s">
        <v>378</v>
      </c>
      <c r="L2236" t="s">
        <v>25</v>
      </c>
      <c r="M2236">
        <v>-11348</v>
      </c>
      <c r="N2236">
        <v>-11311</v>
      </c>
      <c r="O2236">
        <v>-12414</v>
      </c>
      <c r="P2236">
        <v>-11171</v>
      </c>
      <c r="Q2236">
        <v>-11494</v>
      </c>
      <c r="R2236">
        <v>-11491</v>
      </c>
      <c r="S2236">
        <v>-10800</v>
      </c>
      <c r="T2236">
        <v>-12800</v>
      </c>
      <c r="U2236">
        <v>-11902</v>
      </c>
      <c r="V2236">
        <v>-11597</v>
      </c>
      <c r="W2236">
        <v>-11164</v>
      </c>
      <c r="X2236">
        <v>-10251</v>
      </c>
      <c r="Y2236">
        <v>-137743</v>
      </c>
      <c r="Z2236">
        <f t="shared" si="74"/>
        <v>-103307.25</v>
      </c>
      <c r="AA2236">
        <f t="shared" si="75"/>
        <v>0</v>
      </c>
    </row>
    <row r="2237" spans="1:27" x14ac:dyDescent="0.35">
      <c r="A2237" t="s">
        <v>427</v>
      </c>
      <c r="C2237">
        <v>506900</v>
      </c>
      <c r="D2237" t="s">
        <v>439</v>
      </c>
      <c r="E2237" t="s">
        <v>7</v>
      </c>
      <c r="F2237" t="s">
        <v>105</v>
      </c>
      <c r="G2237">
        <v>2025</v>
      </c>
      <c r="H2237" t="s">
        <v>365</v>
      </c>
      <c r="I2237" t="s">
        <v>385</v>
      </c>
      <c r="J2237" t="s">
        <v>386</v>
      </c>
      <c r="K2237" t="s">
        <v>378</v>
      </c>
      <c r="L2237" t="s">
        <v>25</v>
      </c>
      <c r="M2237">
        <v>-11330</v>
      </c>
      <c r="N2237">
        <v>-10162</v>
      </c>
      <c r="O2237">
        <v>-10070</v>
      </c>
      <c r="P2237">
        <v>-10468</v>
      </c>
      <c r="Q2237">
        <v>-10276</v>
      </c>
      <c r="R2237">
        <v>-9654</v>
      </c>
      <c r="S2237">
        <v>-10573</v>
      </c>
      <c r="T2237">
        <v>-10999</v>
      </c>
      <c r="U2237">
        <v>-10552</v>
      </c>
      <c r="V2237">
        <v>-11465</v>
      </c>
      <c r="W2237">
        <v>-8554</v>
      </c>
      <c r="X2237">
        <v>-9218</v>
      </c>
      <c r="Y2237">
        <v>-123322</v>
      </c>
      <c r="Z2237">
        <f t="shared" si="74"/>
        <v>0</v>
      </c>
      <c r="AA2237">
        <f t="shared" si="75"/>
        <v>-92491.5</v>
      </c>
    </row>
    <row r="2238" spans="1:27" x14ac:dyDescent="0.35">
      <c r="A2238" t="s">
        <v>427</v>
      </c>
      <c r="C2238">
        <v>500900</v>
      </c>
      <c r="D2238" t="s">
        <v>443</v>
      </c>
      <c r="E2238" t="s">
        <v>7</v>
      </c>
      <c r="F2238" t="s">
        <v>366</v>
      </c>
      <c r="G2238">
        <v>2027</v>
      </c>
      <c r="H2238" t="s">
        <v>365</v>
      </c>
      <c r="I2238" t="s">
        <v>456</v>
      </c>
      <c r="J2238" t="s">
        <v>852</v>
      </c>
      <c r="K2238" t="s">
        <v>378</v>
      </c>
      <c r="L2238" t="s">
        <v>25</v>
      </c>
      <c r="M2238">
        <v>-11273</v>
      </c>
      <c r="N2238">
        <v>-22736</v>
      </c>
      <c r="O2238">
        <v>-25665</v>
      </c>
      <c r="P2238">
        <v>-25862</v>
      </c>
      <c r="Q2238">
        <v>-29060</v>
      </c>
      <c r="R2238">
        <v>-35009</v>
      </c>
      <c r="S2238">
        <v>-31326</v>
      </c>
      <c r="T2238">
        <v>-29720</v>
      </c>
      <c r="U2238">
        <v>-33538</v>
      </c>
      <c r="V2238">
        <v>-28107</v>
      </c>
      <c r="W2238">
        <v>-48099</v>
      </c>
      <c r="X2238">
        <v>-43920</v>
      </c>
      <c r="Y2238">
        <v>-364315</v>
      </c>
      <c r="Z2238">
        <f t="shared" si="74"/>
        <v>-110162.410903335</v>
      </c>
      <c r="AA2238">
        <f t="shared" si="75"/>
        <v>-163073.839096665</v>
      </c>
    </row>
    <row r="2239" spans="1:27" x14ac:dyDescent="0.35">
      <c r="A2239" t="s">
        <v>427</v>
      </c>
      <c r="C2239">
        <v>513100</v>
      </c>
      <c r="D2239" t="s">
        <v>438</v>
      </c>
      <c r="E2239" t="s">
        <v>7</v>
      </c>
      <c r="F2239" t="s">
        <v>105</v>
      </c>
      <c r="G2239">
        <v>2024</v>
      </c>
      <c r="H2239" t="s">
        <v>365</v>
      </c>
      <c r="I2239" t="s">
        <v>385</v>
      </c>
      <c r="J2239" t="s">
        <v>386</v>
      </c>
      <c r="K2239" t="s">
        <v>378</v>
      </c>
      <c r="L2239" t="s">
        <v>25</v>
      </c>
      <c r="M2239">
        <v>-11263</v>
      </c>
      <c r="N2239">
        <v>-10666</v>
      </c>
      <c r="O2239">
        <v>-10083</v>
      </c>
      <c r="P2239">
        <v>-10512</v>
      </c>
      <c r="Q2239">
        <v>-10938</v>
      </c>
      <c r="R2239">
        <v>-9217</v>
      </c>
      <c r="S2239">
        <v>-10719</v>
      </c>
      <c r="T2239">
        <v>-10996</v>
      </c>
      <c r="U2239">
        <v>-10033</v>
      </c>
      <c r="V2239">
        <v>-11469</v>
      </c>
      <c r="W2239">
        <v>-9346</v>
      </c>
      <c r="X2239">
        <v>-9038</v>
      </c>
      <c r="Y2239">
        <v>-124281</v>
      </c>
      <c r="Z2239">
        <f t="shared" si="74"/>
        <v>0</v>
      </c>
      <c r="AA2239">
        <f t="shared" si="75"/>
        <v>-93210.75</v>
      </c>
    </row>
    <row r="2240" spans="1:27" x14ac:dyDescent="0.35">
      <c r="A2240" t="s">
        <v>427</v>
      </c>
      <c r="C2240">
        <v>511100</v>
      </c>
      <c r="D2240" t="s">
        <v>434</v>
      </c>
      <c r="E2240" t="s">
        <v>7</v>
      </c>
      <c r="F2240" t="s">
        <v>366</v>
      </c>
      <c r="G2240">
        <v>2030</v>
      </c>
      <c r="H2240" t="s">
        <v>365</v>
      </c>
      <c r="I2240" t="s">
        <v>373</v>
      </c>
      <c r="J2240" t="s">
        <v>374</v>
      </c>
      <c r="K2240" t="s">
        <v>375</v>
      </c>
      <c r="L2240" t="s">
        <v>25</v>
      </c>
      <c r="M2240">
        <v>-11198</v>
      </c>
      <c r="N2240">
        <v>-10033</v>
      </c>
      <c r="O2240">
        <v>-10023</v>
      </c>
      <c r="P2240">
        <v>-10446</v>
      </c>
      <c r="Q2240">
        <v>-10299</v>
      </c>
      <c r="R2240">
        <v>-9721</v>
      </c>
      <c r="S2240">
        <v>-10645</v>
      </c>
      <c r="T2240">
        <v>-10922</v>
      </c>
      <c r="U2240">
        <v>-10537</v>
      </c>
      <c r="V2240">
        <v>-11391</v>
      </c>
      <c r="W2240">
        <v>-8721</v>
      </c>
      <c r="X2240">
        <v>-9535</v>
      </c>
      <c r="Y2240">
        <v>-123470</v>
      </c>
      <c r="Z2240">
        <f t="shared" si="74"/>
        <v>-37335.143692229998</v>
      </c>
      <c r="AA2240">
        <f t="shared" si="75"/>
        <v>-55267.356307770002</v>
      </c>
    </row>
    <row r="2241" spans="1:27" x14ac:dyDescent="0.35">
      <c r="A2241" t="s">
        <v>427</v>
      </c>
      <c r="C2241">
        <v>926019</v>
      </c>
      <c r="D2241" t="s">
        <v>457</v>
      </c>
      <c r="E2241" t="s">
        <v>7</v>
      </c>
      <c r="F2241" t="s">
        <v>105</v>
      </c>
      <c r="G2241">
        <v>2030</v>
      </c>
      <c r="H2241" t="s">
        <v>365</v>
      </c>
      <c r="I2241" t="s">
        <v>377</v>
      </c>
      <c r="J2241" t="s">
        <v>377</v>
      </c>
      <c r="K2241" t="s">
        <v>378</v>
      </c>
      <c r="L2241" t="s">
        <v>25</v>
      </c>
      <c r="M2241">
        <v>-11186</v>
      </c>
      <c r="N2241">
        <v>-10066</v>
      </c>
      <c r="O2241">
        <v>-9990</v>
      </c>
      <c r="P2241">
        <v>-10394</v>
      </c>
      <c r="Q2241">
        <v>-10223</v>
      </c>
      <c r="R2241">
        <v>-9633</v>
      </c>
      <c r="S2241">
        <v>-10537</v>
      </c>
      <c r="T2241">
        <v>-10924</v>
      </c>
      <c r="U2241">
        <v>-10494</v>
      </c>
      <c r="V2241">
        <v>-11383</v>
      </c>
      <c r="W2241">
        <v>-8579</v>
      </c>
      <c r="X2241">
        <v>-9275</v>
      </c>
      <c r="Y2241">
        <v>-122685</v>
      </c>
      <c r="Z2241">
        <f t="shared" si="74"/>
        <v>0</v>
      </c>
      <c r="AA2241">
        <f t="shared" si="75"/>
        <v>-92013.75</v>
      </c>
    </row>
    <row r="2242" spans="1:27" x14ac:dyDescent="0.35">
      <c r="A2242" t="s">
        <v>427</v>
      </c>
      <c r="C2242">
        <v>513100</v>
      </c>
      <c r="D2242" t="s">
        <v>438</v>
      </c>
      <c r="E2242" t="s">
        <v>7</v>
      </c>
      <c r="F2242" t="s">
        <v>21</v>
      </c>
      <c r="G2242">
        <v>2030</v>
      </c>
      <c r="H2242" t="s">
        <v>365</v>
      </c>
      <c r="I2242" t="s">
        <v>387</v>
      </c>
      <c r="J2242" t="s">
        <v>388</v>
      </c>
      <c r="K2242" t="s">
        <v>378</v>
      </c>
      <c r="L2242" t="s">
        <v>25</v>
      </c>
      <c r="M2242">
        <v>-11157</v>
      </c>
      <c r="N2242">
        <v>-10000</v>
      </c>
      <c r="O2242">
        <v>-9983</v>
      </c>
      <c r="P2242">
        <v>-10400</v>
      </c>
      <c r="Q2242">
        <v>-10249</v>
      </c>
      <c r="R2242">
        <v>-9671</v>
      </c>
      <c r="S2242">
        <v>-10587</v>
      </c>
      <c r="T2242">
        <v>-10879</v>
      </c>
      <c r="U2242">
        <v>-10490</v>
      </c>
      <c r="V2242">
        <v>-11344</v>
      </c>
      <c r="W2242">
        <v>-8670</v>
      </c>
      <c r="X2242">
        <v>-9462</v>
      </c>
      <c r="Y2242">
        <v>-122891</v>
      </c>
      <c r="Z2242">
        <f t="shared" si="74"/>
        <v>-92168.25</v>
      </c>
      <c r="AA2242">
        <f t="shared" si="75"/>
        <v>0</v>
      </c>
    </row>
    <row r="2243" spans="1:27" x14ac:dyDescent="0.35">
      <c r="A2243" t="s">
        <v>427</v>
      </c>
      <c r="C2243">
        <v>506900</v>
      </c>
      <c r="D2243" t="s">
        <v>439</v>
      </c>
      <c r="E2243" t="s">
        <v>7</v>
      </c>
      <c r="F2243" t="s">
        <v>105</v>
      </c>
      <c r="G2243">
        <v>2024</v>
      </c>
      <c r="H2243" t="s">
        <v>365</v>
      </c>
      <c r="I2243" t="s">
        <v>385</v>
      </c>
      <c r="J2243" t="s">
        <v>386</v>
      </c>
      <c r="K2243" t="s">
        <v>378</v>
      </c>
      <c r="L2243" t="s">
        <v>25</v>
      </c>
      <c r="M2243">
        <v>-11104</v>
      </c>
      <c r="N2243">
        <v>-10544</v>
      </c>
      <c r="O2243">
        <v>-9879</v>
      </c>
      <c r="P2243">
        <v>-10277</v>
      </c>
      <c r="Q2243">
        <v>-10676</v>
      </c>
      <c r="R2243">
        <v>-8915</v>
      </c>
      <c r="S2243">
        <v>-10399</v>
      </c>
      <c r="T2243">
        <v>-10795</v>
      </c>
      <c r="U2243">
        <v>-9779</v>
      </c>
      <c r="V2243">
        <v>-11254</v>
      </c>
      <c r="W2243">
        <v>-8998</v>
      </c>
      <c r="X2243">
        <v>-8525</v>
      </c>
      <c r="Y2243">
        <v>-121147</v>
      </c>
      <c r="Z2243">
        <f t="shared" si="74"/>
        <v>0</v>
      </c>
      <c r="AA2243">
        <f t="shared" si="75"/>
        <v>-90860.25</v>
      </c>
    </row>
    <row r="2244" spans="1:27" x14ac:dyDescent="0.35">
      <c r="A2244" t="s">
        <v>427</v>
      </c>
      <c r="C2244">
        <v>501090</v>
      </c>
      <c r="D2244" t="s">
        <v>435</v>
      </c>
      <c r="E2244" t="s">
        <v>7</v>
      </c>
      <c r="F2244" t="s">
        <v>366</v>
      </c>
      <c r="G2244">
        <v>2027</v>
      </c>
      <c r="H2244" t="s">
        <v>365</v>
      </c>
      <c r="I2244" t="s">
        <v>373</v>
      </c>
      <c r="J2244" t="s">
        <v>374</v>
      </c>
      <c r="K2244" t="s">
        <v>375</v>
      </c>
      <c r="L2244" t="s">
        <v>25</v>
      </c>
      <c r="M2244">
        <v>-11088</v>
      </c>
      <c r="N2244">
        <v>-9965</v>
      </c>
      <c r="O2244">
        <v>-9884</v>
      </c>
      <c r="P2244">
        <v>-10262</v>
      </c>
      <c r="Q2244">
        <v>-10070</v>
      </c>
      <c r="R2244">
        <v>-9471</v>
      </c>
      <c r="S2244">
        <v>-10348</v>
      </c>
      <c r="T2244">
        <v>-10776</v>
      </c>
      <c r="U2244">
        <v>-10361</v>
      </c>
      <c r="V2244">
        <v>-11221</v>
      </c>
      <c r="W2244">
        <v>-8442</v>
      </c>
      <c r="X2244">
        <v>-9024</v>
      </c>
      <c r="Y2244">
        <v>-120912</v>
      </c>
      <c r="Z2244">
        <f t="shared" ref="Z2244:Z2303" si="76">$Y2244*IF($E2244="Fixed",0.75,1)*IF(LEFT($F2244,4)="0311",1,IF(LEFT($F2244,4)="0301",0.403176412,0))</f>
        <v>-36561.649745807998</v>
      </c>
      <c r="AA2244">
        <f t="shared" ref="AA2244:AA2303" si="77">$Y2244*IF($E2244="Fixed",0.75,1)*IF(LEFT($F2244,4)="0311",0,IF(LEFT($F2244,4)="0301",1-0.403176412,1))</f>
        <v>-54122.350254192002</v>
      </c>
    </row>
    <row r="2245" spans="1:27" x14ac:dyDescent="0.35">
      <c r="A2245" t="s">
        <v>427</v>
      </c>
      <c r="C2245">
        <v>506100</v>
      </c>
      <c r="D2245" t="s">
        <v>432</v>
      </c>
      <c r="E2245" t="s">
        <v>7</v>
      </c>
      <c r="F2245" t="s">
        <v>21</v>
      </c>
      <c r="G2245">
        <v>2021</v>
      </c>
      <c r="H2245" t="s">
        <v>365</v>
      </c>
      <c r="I2245" t="s">
        <v>387</v>
      </c>
      <c r="J2245" t="s">
        <v>388</v>
      </c>
      <c r="K2245" t="s">
        <v>378</v>
      </c>
      <c r="L2245" t="s">
        <v>25</v>
      </c>
      <c r="M2245">
        <v>-11073</v>
      </c>
      <c r="N2245">
        <v>-11036</v>
      </c>
      <c r="O2245">
        <v>-12116</v>
      </c>
      <c r="P2245">
        <v>-11373</v>
      </c>
      <c r="Q2245">
        <v>-10774</v>
      </c>
      <c r="R2245">
        <v>-11235</v>
      </c>
      <c r="S2245">
        <v>-11029</v>
      </c>
      <c r="T2245">
        <v>-11888</v>
      </c>
      <c r="U2245">
        <v>-11472</v>
      </c>
      <c r="V2245">
        <v>-11334</v>
      </c>
      <c r="W2245">
        <v>-10760</v>
      </c>
      <c r="X2245">
        <v>-10518</v>
      </c>
      <c r="Y2245">
        <v>-134608</v>
      </c>
      <c r="Z2245">
        <f t="shared" si="76"/>
        <v>-100956</v>
      </c>
      <c r="AA2245">
        <f t="shared" si="77"/>
        <v>0</v>
      </c>
    </row>
    <row r="2246" spans="1:27" x14ac:dyDescent="0.35">
      <c r="A2246" t="s">
        <v>427</v>
      </c>
      <c r="C2246">
        <v>512100</v>
      </c>
      <c r="D2246" t="s">
        <v>428</v>
      </c>
      <c r="E2246" t="s">
        <v>7</v>
      </c>
      <c r="F2246" t="s">
        <v>105</v>
      </c>
      <c r="G2246">
        <v>2022</v>
      </c>
      <c r="H2246" t="s">
        <v>365</v>
      </c>
      <c r="I2246" t="s">
        <v>390</v>
      </c>
      <c r="J2246" t="s">
        <v>391</v>
      </c>
      <c r="K2246" t="s">
        <v>378</v>
      </c>
      <c r="L2246" t="s">
        <v>25</v>
      </c>
      <c r="M2246">
        <v>-11068</v>
      </c>
      <c r="N2246">
        <v>-11036</v>
      </c>
      <c r="O2246">
        <v>-12110</v>
      </c>
      <c r="P2246">
        <v>-19595</v>
      </c>
      <c r="Q2246">
        <v>-11225</v>
      </c>
      <c r="R2246">
        <v>-11225</v>
      </c>
      <c r="S2246">
        <v>-10559</v>
      </c>
      <c r="T2246">
        <v>-12499</v>
      </c>
      <c r="U2246">
        <v>-11618</v>
      </c>
      <c r="V2246">
        <v>-11331</v>
      </c>
      <c r="W2246">
        <v>-10898</v>
      </c>
      <c r="X2246">
        <v>-10038</v>
      </c>
      <c r="Y2246">
        <v>-143201</v>
      </c>
      <c r="Z2246">
        <f t="shared" si="76"/>
        <v>0</v>
      </c>
      <c r="AA2246">
        <f t="shared" si="77"/>
        <v>-107400.75</v>
      </c>
    </row>
    <row r="2247" spans="1:27" x14ac:dyDescent="0.35">
      <c r="A2247" t="s">
        <v>427</v>
      </c>
      <c r="C2247">
        <v>500100</v>
      </c>
      <c r="D2247" t="s">
        <v>431</v>
      </c>
      <c r="E2247" t="s">
        <v>7</v>
      </c>
      <c r="F2247" t="s">
        <v>366</v>
      </c>
      <c r="G2247">
        <v>2027</v>
      </c>
      <c r="H2247" t="s">
        <v>365</v>
      </c>
      <c r="I2247" t="s">
        <v>453</v>
      </c>
      <c r="J2247" t="s">
        <v>454</v>
      </c>
      <c r="K2247" t="s">
        <v>455</v>
      </c>
      <c r="L2247" t="s">
        <v>25</v>
      </c>
      <c r="M2247">
        <v>-11050</v>
      </c>
      <c r="N2247">
        <v>-11050</v>
      </c>
      <c r="O2247">
        <v>-11050</v>
      </c>
      <c r="P2247">
        <v>-11050</v>
      </c>
      <c r="Q2247">
        <v>-11050</v>
      </c>
      <c r="R2247">
        <v>-11050</v>
      </c>
      <c r="S2247">
        <v>-11050</v>
      </c>
      <c r="T2247">
        <v>-11050</v>
      </c>
      <c r="U2247">
        <v>-11050</v>
      </c>
      <c r="V2247">
        <v>-11050</v>
      </c>
      <c r="W2247">
        <v>-11050</v>
      </c>
      <c r="X2247">
        <v>-11050</v>
      </c>
      <c r="Y2247">
        <v>-132604</v>
      </c>
      <c r="Z2247">
        <f t="shared" si="76"/>
        <v>-40097.103702635999</v>
      </c>
      <c r="AA2247">
        <f t="shared" si="77"/>
        <v>-59355.896297364001</v>
      </c>
    </row>
    <row r="2248" spans="1:27" x14ac:dyDescent="0.35">
      <c r="A2248" t="s">
        <v>427</v>
      </c>
      <c r="C2248">
        <v>502100</v>
      </c>
      <c r="D2248" t="s">
        <v>429</v>
      </c>
      <c r="E2248" t="s">
        <v>7</v>
      </c>
      <c r="F2248" t="s">
        <v>105</v>
      </c>
      <c r="G2248">
        <v>2029</v>
      </c>
      <c r="H2248" t="s">
        <v>365</v>
      </c>
      <c r="I2248" t="s">
        <v>390</v>
      </c>
      <c r="J2248" t="s">
        <v>391</v>
      </c>
      <c r="K2248" t="s">
        <v>378</v>
      </c>
      <c r="L2248" t="s">
        <v>25</v>
      </c>
      <c r="M2248">
        <v>-11043</v>
      </c>
      <c r="N2248">
        <v>-9871</v>
      </c>
      <c r="O2248">
        <v>-9895</v>
      </c>
      <c r="P2248">
        <v>-10319</v>
      </c>
      <c r="Q2248">
        <v>-10184</v>
      </c>
      <c r="R2248">
        <v>-9620</v>
      </c>
      <c r="S2248">
        <v>-10538</v>
      </c>
      <c r="T2248">
        <v>-10759</v>
      </c>
      <c r="U2248">
        <v>-10403</v>
      </c>
      <c r="V2248">
        <v>-11224</v>
      </c>
      <c r="W2248">
        <v>-8664</v>
      </c>
      <c r="X2248">
        <v>-9517</v>
      </c>
      <c r="Y2248">
        <v>-122037</v>
      </c>
      <c r="Z2248">
        <f t="shared" si="76"/>
        <v>0</v>
      </c>
      <c r="AA2248">
        <f t="shared" si="77"/>
        <v>-91527.75</v>
      </c>
    </row>
    <row r="2249" spans="1:27" x14ac:dyDescent="0.35">
      <c r="A2249" t="s">
        <v>427</v>
      </c>
      <c r="C2249">
        <v>510900</v>
      </c>
      <c r="D2249" t="s">
        <v>436</v>
      </c>
      <c r="E2249" t="s">
        <v>7</v>
      </c>
      <c r="F2249" t="s">
        <v>21</v>
      </c>
      <c r="G2249">
        <v>2023</v>
      </c>
      <c r="H2249" t="s">
        <v>365</v>
      </c>
      <c r="I2249" t="s">
        <v>387</v>
      </c>
      <c r="J2249" t="s">
        <v>388</v>
      </c>
      <c r="K2249" t="s">
        <v>378</v>
      </c>
      <c r="L2249" t="s">
        <v>25</v>
      </c>
      <c r="M2249">
        <v>-10974</v>
      </c>
      <c r="N2249">
        <v>-10420</v>
      </c>
      <c r="O2249">
        <v>-11365</v>
      </c>
      <c r="P2249">
        <v>-9625</v>
      </c>
      <c r="Q2249">
        <v>-11079</v>
      </c>
      <c r="R2249">
        <v>-10640</v>
      </c>
      <c r="S2249">
        <v>-9829</v>
      </c>
      <c r="T2249">
        <v>-11782</v>
      </c>
      <c r="U2249">
        <v>-10170</v>
      </c>
      <c r="V2249">
        <v>-11239</v>
      </c>
      <c r="W2249">
        <v>-10134</v>
      </c>
      <c r="X2249">
        <v>-8610</v>
      </c>
      <c r="Y2249">
        <v>-125868</v>
      </c>
      <c r="Z2249">
        <f t="shared" si="76"/>
        <v>-94401</v>
      </c>
      <c r="AA2249">
        <f t="shared" si="77"/>
        <v>0</v>
      </c>
    </row>
    <row r="2250" spans="1:27" x14ac:dyDescent="0.35">
      <c r="A2250" t="s">
        <v>427</v>
      </c>
      <c r="C2250">
        <v>500900</v>
      </c>
      <c r="D2250" t="s">
        <v>443</v>
      </c>
      <c r="E2250" t="s">
        <v>7</v>
      </c>
      <c r="F2250" t="s">
        <v>105</v>
      </c>
      <c r="G2250">
        <v>2023</v>
      </c>
      <c r="H2250" t="s">
        <v>365</v>
      </c>
      <c r="I2250" t="s">
        <v>377</v>
      </c>
      <c r="J2250" t="s">
        <v>377</v>
      </c>
      <c r="K2250" t="s">
        <v>378</v>
      </c>
      <c r="L2250" t="s">
        <v>25</v>
      </c>
      <c r="M2250">
        <v>-10965</v>
      </c>
      <c r="N2250">
        <v>-7532</v>
      </c>
      <c r="O2250">
        <v>-9064</v>
      </c>
      <c r="P2250">
        <v>-2541</v>
      </c>
      <c r="Q2250">
        <v>-5739</v>
      </c>
      <c r="R2250">
        <v>-3526</v>
      </c>
      <c r="S2250">
        <v>87</v>
      </c>
      <c r="T2250">
        <v>-5102</v>
      </c>
      <c r="U2250">
        <v>-12</v>
      </c>
      <c r="V2250">
        <v>-2760</v>
      </c>
      <c r="W2250">
        <v>789</v>
      </c>
      <c r="X2250">
        <v>5599</v>
      </c>
      <c r="Y2250">
        <v>-40766</v>
      </c>
      <c r="Z2250">
        <f t="shared" si="76"/>
        <v>0</v>
      </c>
      <c r="AA2250">
        <f t="shared" si="77"/>
        <v>-30574.5</v>
      </c>
    </row>
    <row r="2251" spans="1:27" x14ac:dyDescent="0.35">
      <c r="A2251" t="s">
        <v>427</v>
      </c>
      <c r="C2251">
        <v>506900</v>
      </c>
      <c r="D2251" t="s">
        <v>439</v>
      </c>
      <c r="E2251" t="s">
        <v>7</v>
      </c>
      <c r="F2251" t="s">
        <v>21</v>
      </c>
      <c r="G2251">
        <v>2030</v>
      </c>
      <c r="H2251" t="s">
        <v>365</v>
      </c>
      <c r="I2251" t="s">
        <v>387</v>
      </c>
      <c r="J2251" t="s">
        <v>388</v>
      </c>
      <c r="K2251" t="s">
        <v>378</v>
      </c>
      <c r="L2251" t="s">
        <v>25</v>
      </c>
      <c r="M2251">
        <v>-10951</v>
      </c>
      <c r="N2251">
        <v>-9822</v>
      </c>
      <c r="O2251">
        <v>-9733</v>
      </c>
      <c r="P2251">
        <v>-10118</v>
      </c>
      <c r="Q2251">
        <v>-9932</v>
      </c>
      <c r="R2251">
        <v>-9331</v>
      </c>
      <c r="S2251">
        <v>-10220</v>
      </c>
      <c r="T2251">
        <v>-10631</v>
      </c>
      <c r="U2251">
        <v>-10199</v>
      </c>
      <c r="V2251">
        <v>-11081</v>
      </c>
      <c r="W2251">
        <v>-8268</v>
      </c>
      <c r="X2251">
        <v>-8910</v>
      </c>
      <c r="Y2251">
        <v>-119196</v>
      </c>
      <c r="Z2251">
        <f t="shared" si="76"/>
        <v>-89397</v>
      </c>
      <c r="AA2251">
        <f t="shared" si="77"/>
        <v>0</v>
      </c>
    </row>
    <row r="2252" spans="1:27" x14ac:dyDescent="0.35">
      <c r="A2252" t="s">
        <v>427</v>
      </c>
      <c r="C2252">
        <v>500900</v>
      </c>
      <c r="D2252" t="s">
        <v>443</v>
      </c>
      <c r="E2252" t="s">
        <v>7</v>
      </c>
      <c r="F2252" t="s">
        <v>366</v>
      </c>
      <c r="G2252">
        <v>2026</v>
      </c>
      <c r="H2252" t="s">
        <v>365</v>
      </c>
      <c r="I2252" t="s">
        <v>456</v>
      </c>
      <c r="J2252" t="s">
        <v>852</v>
      </c>
      <c r="K2252" t="s">
        <v>378</v>
      </c>
      <c r="L2252" t="s">
        <v>25</v>
      </c>
      <c r="M2252">
        <v>-10945</v>
      </c>
      <c r="N2252">
        <v>-22074</v>
      </c>
      <c r="O2252">
        <v>-24917</v>
      </c>
      <c r="P2252">
        <v>-25108</v>
      </c>
      <c r="Q2252">
        <v>-28213</v>
      </c>
      <c r="R2252">
        <v>-33989</v>
      </c>
      <c r="S2252">
        <v>-30414</v>
      </c>
      <c r="T2252">
        <v>-28854</v>
      </c>
      <c r="U2252">
        <v>-32561</v>
      </c>
      <c r="V2252">
        <v>-27288</v>
      </c>
      <c r="W2252">
        <v>-46698</v>
      </c>
      <c r="X2252">
        <v>-42641</v>
      </c>
      <c r="Y2252">
        <v>-353704</v>
      </c>
      <c r="Z2252">
        <f t="shared" si="76"/>
        <v>-106953.832222536</v>
      </c>
      <c r="AA2252">
        <f t="shared" si="77"/>
        <v>-158324.167777464</v>
      </c>
    </row>
    <row r="2253" spans="1:27" x14ac:dyDescent="0.35">
      <c r="A2253" t="s">
        <v>427</v>
      </c>
      <c r="C2253">
        <v>510100</v>
      </c>
      <c r="D2253" t="s">
        <v>430</v>
      </c>
      <c r="E2253" t="s">
        <v>7</v>
      </c>
      <c r="F2253" t="s">
        <v>105</v>
      </c>
      <c r="G2253">
        <v>2030</v>
      </c>
      <c r="H2253" t="s">
        <v>365</v>
      </c>
      <c r="I2253" t="s">
        <v>390</v>
      </c>
      <c r="J2253" t="s">
        <v>391</v>
      </c>
      <c r="K2253" t="s">
        <v>378</v>
      </c>
      <c r="L2253" t="s">
        <v>25</v>
      </c>
      <c r="M2253">
        <v>-10926</v>
      </c>
      <c r="N2253">
        <v>-9807</v>
      </c>
      <c r="O2253">
        <v>-9730</v>
      </c>
      <c r="P2253">
        <v>-10150</v>
      </c>
      <c r="Q2253">
        <v>-9992</v>
      </c>
      <c r="R2253">
        <v>-9402</v>
      </c>
      <c r="S2253">
        <v>-10328</v>
      </c>
      <c r="T2253">
        <v>-10692</v>
      </c>
      <c r="U2253">
        <v>-10243</v>
      </c>
      <c r="V2253">
        <v>-11162</v>
      </c>
      <c r="W2253">
        <v>-8330</v>
      </c>
      <c r="X2253">
        <v>-9110</v>
      </c>
      <c r="Y2253">
        <v>-119874</v>
      </c>
      <c r="Z2253">
        <f t="shared" si="76"/>
        <v>0</v>
      </c>
      <c r="AA2253">
        <f t="shared" si="77"/>
        <v>-89905.5</v>
      </c>
    </row>
    <row r="2254" spans="1:27" x14ac:dyDescent="0.35">
      <c r="A2254" t="s">
        <v>427</v>
      </c>
      <c r="C2254">
        <v>512100</v>
      </c>
      <c r="D2254" t="s">
        <v>428</v>
      </c>
      <c r="E2254" t="s">
        <v>7</v>
      </c>
      <c r="F2254" t="s">
        <v>105</v>
      </c>
      <c r="G2254">
        <v>2021</v>
      </c>
      <c r="H2254" t="s">
        <v>365</v>
      </c>
      <c r="I2254" t="s">
        <v>390</v>
      </c>
      <c r="J2254" t="s">
        <v>391</v>
      </c>
      <c r="K2254" t="s">
        <v>378</v>
      </c>
      <c r="L2254" t="s">
        <v>25</v>
      </c>
      <c r="M2254">
        <v>-10911</v>
      </c>
      <c r="N2254">
        <v>-10874</v>
      </c>
      <c r="O2254">
        <v>-11941</v>
      </c>
      <c r="P2254">
        <v>-16965</v>
      </c>
      <c r="Q2254">
        <v>-10639</v>
      </c>
      <c r="R2254">
        <v>-11098</v>
      </c>
      <c r="S2254">
        <v>-10905</v>
      </c>
      <c r="T2254">
        <v>-11731</v>
      </c>
      <c r="U2254">
        <v>-5071</v>
      </c>
      <c r="V2254">
        <v>-4943</v>
      </c>
      <c r="W2254">
        <v>-10624</v>
      </c>
      <c r="X2254">
        <v>-10432</v>
      </c>
      <c r="Y2254">
        <v>-126135</v>
      </c>
      <c r="Z2254">
        <f t="shared" si="76"/>
        <v>0</v>
      </c>
      <c r="AA2254">
        <f t="shared" si="77"/>
        <v>-94601.25</v>
      </c>
    </row>
    <row r="2255" spans="1:27" x14ac:dyDescent="0.35">
      <c r="A2255" t="s">
        <v>427</v>
      </c>
      <c r="C2255">
        <v>511100</v>
      </c>
      <c r="D2255" t="s">
        <v>434</v>
      </c>
      <c r="E2255" t="s">
        <v>7</v>
      </c>
      <c r="F2255" t="s">
        <v>366</v>
      </c>
      <c r="G2255">
        <v>2029</v>
      </c>
      <c r="H2255" t="s">
        <v>365</v>
      </c>
      <c r="I2255" t="s">
        <v>373</v>
      </c>
      <c r="J2255" t="s">
        <v>374</v>
      </c>
      <c r="K2255" t="s">
        <v>375</v>
      </c>
      <c r="L2255" t="s">
        <v>25</v>
      </c>
      <c r="M2255">
        <v>-10871</v>
      </c>
      <c r="N2255">
        <v>-9741</v>
      </c>
      <c r="O2255">
        <v>-9731</v>
      </c>
      <c r="P2255">
        <v>-10142</v>
      </c>
      <c r="Q2255">
        <v>-9999</v>
      </c>
      <c r="R2255">
        <v>-9438</v>
      </c>
      <c r="S2255">
        <v>-10334</v>
      </c>
      <c r="T2255">
        <v>-10604</v>
      </c>
      <c r="U2255">
        <v>-10229</v>
      </c>
      <c r="V2255">
        <v>-11059</v>
      </c>
      <c r="W2255">
        <v>-8466</v>
      </c>
      <c r="X2255">
        <v>-9257</v>
      </c>
      <c r="Y2255">
        <v>-119870</v>
      </c>
      <c r="Z2255">
        <f t="shared" si="76"/>
        <v>-36246.567379829998</v>
      </c>
      <c r="AA2255">
        <f t="shared" si="77"/>
        <v>-53655.932620170002</v>
      </c>
    </row>
    <row r="2256" spans="1:27" x14ac:dyDescent="0.35">
      <c r="A2256" t="s">
        <v>427</v>
      </c>
      <c r="C2256">
        <v>926019</v>
      </c>
      <c r="D2256" t="s">
        <v>457</v>
      </c>
      <c r="E2256" t="s">
        <v>7</v>
      </c>
      <c r="F2256" t="s">
        <v>105</v>
      </c>
      <c r="G2256">
        <v>2029</v>
      </c>
      <c r="H2256" t="s">
        <v>365</v>
      </c>
      <c r="I2256" t="s">
        <v>377</v>
      </c>
      <c r="J2256" t="s">
        <v>377</v>
      </c>
      <c r="K2256" t="s">
        <v>378</v>
      </c>
      <c r="L2256" t="s">
        <v>25</v>
      </c>
      <c r="M2256">
        <v>-10860</v>
      </c>
      <c r="N2256">
        <v>-9772</v>
      </c>
      <c r="O2256">
        <v>-9699</v>
      </c>
      <c r="P2256">
        <v>-10091</v>
      </c>
      <c r="Q2256">
        <v>-9925</v>
      </c>
      <c r="R2256">
        <v>-9352</v>
      </c>
      <c r="S2256">
        <v>-10230</v>
      </c>
      <c r="T2256">
        <v>-10606</v>
      </c>
      <c r="U2256">
        <v>-10188</v>
      </c>
      <c r="V2256">
        <v>-11051</v>
      </c>
      <c r="W2256">
        <v>-8329</v>
      </c>
      <c r="X2256">
        <v>-9005</v>
      </c>
      <c r="Y2256">
        <v>-119108</v>
      </c>
      <c r="Z2256">
        <f t="shared" si="76"/>
        <v>0</v>
      </c>
      <c r="AA2256">
        <f t="shared" si="77"/>
        <v>-89331</v>
      </c>
    </row>
    <row r="2257" spans="1:27" x14ac:dyDescent="0.35">
      <c r="A2257" t="s">
        <v>427</v>
      </c>
      <c r="C2257">
        <v>513100</v>
      </c>
      <c r="D2257" t="s">
        <v>438</v>
      </c>
      <c r="E2257" t="s">
        <v>7</v>
      </c>
      <c r="F2257" t="s">
        <v>21</v>
      </c>
      <c r="G2257">
        <v>2029</v>
      </c>
      <c r="H2257" t="s">
        <v>365</v>
      </c>
      <c r="I2257" t="s">
        <v>387</v>
      </c>
      <c r="J2257" t="s">
        <v>388</v>
      </c>
      <c r="K2257" t="s">
        <v>378</v>
      </c>
      <c r="L2257" t="s">
        <v>25</v>
      </c>
      <c r="M2257">
        <v>-10832</v>
      </c>
      <c r="N2257">
        <v>-9708</v>
      </c>
      <c r="O2257">
        <v>-9692</v>
      </c>
      <c r="P2257">
        <v>-10097</v>
      </c>
      <c r="Q2257">
        <v>-9950</v>
      </c>
      <c r="R2257">
        <v>-9389</v>
      </c>
      <c r="S2257">
        <v>-10279</v>
      </c>
      <c r="T2257">
        <v>-10562</v>
      </c>
      <c r="U2257">
        <v>-10184</v>
      </c>
      <c r="V2257">
        <v>-11013</v>
      </c>
      <c r="W2257">
        <v>-8417</v>
      </c>
      <c r="X2257">
        <v>-9186</v>
      </c>
      <c r="Y2257">
        <v>-119308</v>
      </c>
      <c r="Z2257">
        <f t="shared" si="76"/>
        <v>-89481</v>
      </c>
      <c r="AA2257">
        <f t="shared" si="77"/>
        <v>0</v>
      </c>
    </row>
    <row r="2258" spans="1:27" x14ac:dyDescent="0.35">
      <c r="A2258" t="s">
        <v>427</v>
      </c>
      <c r="C2258">
        <v>501090</v>
      </c>
      <c r="D2258" t="s">
        <v>435</v>
      </c>
      <c r="E2258" t="s">
        <v>7</v>
      </c>
      <c r="F2258" t="s">
        <v>366</v>
      </c>
      <c r="G2258">
        <v>2026</v>
      </c>
      <c r="H2258" t="s">
        <v>365</v>
      </c>
      <c r="I2258" t="s">
        <v>373</v>
      </c>
      <c r="J2258" t="s">
        <v>374</v>
      </c>
      <c r="K2258" t="s">
        <v>375</v>
      </c>
      <c r="L2258" t="s">
        <v>25</v>
      </c>
      <c r="M2258">
        <v>-10765</v>
      </c>
      <c r="N2258">
        <v>-9675</v>
      </c>
      <c r="O2258">
        <v>-9596</v>
      </c>
      <c r="P2258">
        <v>-9963</v>
      </c>
      <c r="Q2258">
        <v>-9777</v>
      </c>
      <c r="R2258">
        <v>-9195</v>
      </c>
      <c r="S2258">
        <v>-10047</v>
      </c>
      <c r="T2258">
        <v>-10462</v>
      </c>
      <c r="U2258">
        <v>-10059</v>
      </c>
      <c r="V2258">
        <v>-10894</v>
      </c>
      <c r="W2258">
        <v>-8196</v>
      </c>
      <c r="X2258">
        <v>-8761</v>
      </c>
      <c r="Y2258">
        <v>-117390</v>
      </c>
      <c r="Z2258">
        <f t="shared" si="76"/>
        <v>-35496.659253509999</v>
      </c>
      <c r="AA2258">
        <f t="shared" si="77"/>
        <v>-52545.840746490001</v>
      </c>
    </row>
    <row r="2259" spans="1:27" x14ac:dyDescent="0.35">
      <c r="A2259" t="s">
        <v>427</v>
      </c>
      <c r="C2259">
        <v>500100</v>
      </c>
      <c r="D2259" t="s">
        <v>431</v>
      </c>
      <c r="E2259" t="s">
        <v>7</v>
      </c>
      <c r="F2259" t="s">
        <v>366</v>
      </c>
      <c r="G2259">
        <v>2026</v>
      </c>
      <c r="H2259" t="s">
        <v>365</v>
      </c>
      <c r="I2259" t="s">
        <v>453</v>
      </c>
      <c r="J2259" t="s">
        <v>454</v>
      </c>
      <c r="K2259" t="s">
        <v>455</v>
      </c>
      <c r="L2259" t="s">
        <v>25</v>
      </c>
      <c r="M2259">
        <v>-10728</v>
      </c>
      <c r="N2259">
        <v>-10728</v>
      </c>
      <c r="O2259">
        <v>-10728</v>
      </c>
      <c r="P2259">
        <v>-10728</v>
      </c>
      <c r="Q2259">
        <v>-10728</v>
      </c>
      <c r="R2259">
        <v>-10728</v>
      </c>
      <c r="S2259">
        <v>-10728</v>
      </c>
      <c r="T2259">
        <v>-10728</v>
      </c>
      <c r="U2259">
        <v>-10728</v>
      </c>
      <c r="V2259">
        <v>-10728</v>
      </c>
      <c r="W2259">
        <v>-10728</v>
      </c>
      <c r="X2259">
        <v>-10728</v>
      </c>
      <c r="Y2259">
        <v>-128742</v>
      </c>
      <c r="Z2259">
        <f t="shared" si="76"/>
        <v>-38929.303225277996</v>
      </c>
      <c r="AA2259">
        <f t="shared" si="77"/>
        <v>-57627.196774722004</v>
      </c>
    </row>
    <row r="2260" spans="1:27" x14ac:dyDescent="0.35">
      <c r="A2260" t="s">
        <v>427</v>
      </c>
      <c r="C2260">
        <v>502100</v>
      </c>
      <c r="D2260" t="s">
        <v>429</v>
      </c>
      <c r="E2260" t="s">
        <v>7</v>
      </c>
      <c r="F2260" t="s">
        <v>105</v>
      </c>
      <c r="G2260">
        <v>2028</v>
      </c>
      <c r="H2260" t="s">
        <v>365</v>
      </c>
      <c r="I2260" t="s">
        <v>390</v>
      </c>
      <c r="J2260" t="s">
        <v>391</v>
      </c>
      <c r="K2260" t="s">
        <v>378</v>
      </c>
      <c r="L2260" t="s">
        <v>25</v>
      </c>
      <c r="M2260">
        <v>-10721</v>
      </c>
      <c r="N2260">
        <v>-9584</v>
      </c>
      <c r="O2260">
        <v>-9607</v>
      </c>
      <c r="P2260">
        <v>-10019</v>
      </c>
      <c r="Q2260">
        <v>-9888</v>
      </c>
      <c r="R2260">
        <v>-9340</v>
      </c>
      <c r="S2260">
        <v>-10231</v>
      </c>
      <c r="T2260">
        <v>-10446</v>
      </c>
      <c r="U2260">
        <v>-10100</v>
      </c>
      <c r="V2260">
        <v>-10897</v>
      </c>
      <c r="W2260">
        <v>-8411</v>
      </c>
      <c r="X2260">
        <v>-9240</v>
      </c>
      <c r="Y2260">
        <v>-118481</v>
      </c>
      <c r="Z2260">
        <f t="shared" si="76"/>
        <v>0</v>
      </c>
      <c r="AA2260">
        <f t="shared" si="77"/>
        <v>-88860.75</v>
      </c>
    </row>
    <row r="2261" spans="1:27" x14ac:dyDescent="0.35">
      <c r="A2261" t="s">
        <v>427</v>
      </c>
      <c r="C2261">
        <v>506900</v>
      </c>
      <c r="D2261" t="s">
        <v>439</v>
      </c>
      <c r="E2261" t="s">
        <v>7</v>
      </c>
      <c r="F2261" t="s">
        <v>21</v>
      </c>
      <c r="G2261">
        <v>2029</v>
      </c>
      <c r="H2261" t="s">
        <v>365</v>
      </c>
      <c r="I2261" t="s">
        <v>387</v>
      </c>
      <c r="J2261" t="s">
        <v>388</v>
      </c>
      <c r="K2261" t="s">
        <v>378</v>
      </c>
      <c r="L2261" t="s">
        <v>25</v>
      </c>
      <c r="M2261">
        <v>-10632</v>
      </c>
      <c r="N2261">
        <v>-9536</v>
      </c>
      <c r="O2261">
        <v>-9449</v>
      </c>
      <c r="P2261">
        <v>-9823</v>
      </c>
      <c r="Q2261">
        <v>-9642</v>
      </c>
      <c r="R2261">
        <v>-9059</v>
      </c>
      <c r="S2261">
        <v>-9922</v>
      </c>
      <c r="T2261">
        <v>-10321</v>
      </c>
      <c r="U2261">
        <v>-9902</v>
      </c>
      <c r="V2261">
        <v>-10758</v>
      </c>
      <c r="W2261">
        <v>-8027</v>
      </c>
      <c r="X2261">
        <v>-8650</v>
      </c>
      <c r="Y2261">
        <v>-115721</v>
      </c>
      <c r="Z2261">
        <f t="shared" si="76"/>
        <v>-86790.75</v>
      </c>
      <c r="AA2261">
        <f t="shared" si="77"/>
        <v>0</v>
      </c>
    </row>
    <row r="2262" spans="1:27" x14ac:dyDescent="0.35">
      <c r="A2262" t="s">
        <v>427</v>
      </c>
      <c r="C2262">
        <v>500900</v>
      </c>
      <c r="D2262" t="s">
        <v>443</v>
      </c>
      <c r="E2262" t="s">
        <v>7</v>
      </c>
      <c r="F2262" t="s">
        <v>366</v>
      </c>
      <c r="G2262">
        <v>2025</v>
      </c>
      <c r="H2262" t="s">
        <v>365</v>
      </c>
      <c r="I2262" t="s">
        <v>456</v>
      </c>
      <c r="J2262" t="s">
        <v>852</v>
      </c>
      <c r="K2262" t="s">
        <v>378</v>
      </c>
      <c r="L2262" t="s">
        <v>25</v>
      </c>
      <c r="M2262">
        <v>-10626</v>
      </c>
      <c r="N2262">
        <v>-21431</v>
      </c>
      <c r="O2262">
        <v>-24191</v>
      </c>
      <c r="P2262">
        <v>-24377</v>
      </c>
      <c r="Q2262">
        <v>-27392</v>
      </c>
      <c r="R2262">
        <v>-32999</v>
      </c>
      <c r="S2262">
        <v>-29528</v>
      </c>
      <c r="T2262">
        <v>-28014</v>
      </c>
      <c r="U2262">
        <v>-31613</v>
      </c>
      <c r="V2262">
        <v>-26494</v>
      </c>
      <c r="W2262">
        <v>-45338</v>
      </c>
      <c r="X2262">
        <v>-41399</v>
      </c>
      <c r="Y2262">
        <v>-343401</v>
      </c>
      <c r="Z2262">
        <f t="shared" si="76"/>
        <v>-103838.387292909</v>
      </c>
      <c r="AA2262">
        <f t="shared" si="77"/>
        <v>-153712.362707091</v>
      </c>
    </row>
    <row r="2263" spans="1:27" x14ac:dyDescent="0.35">
      <c r="A2263" t="s">
        <v>427</v>
      </c>
      <c r="C2263">
        <v>510100</v>
      </c>
      <c r="D2263" t="s">
        <v>430</v>
      </c>
      <c r="E2263" t="s">
        <v>7</v>
      </c>
      <c r="F2263" t="s">
        <v>105</v>
      </c>
      <c r="G2263">
        <v>2029</v>
      </c>
      <c r="H2263" t="s">
        <v>365</v>
      </c>
      <c r="I2263" t="s">
        <v>390</v>
      </c>
      <c r="J2263" t="s">
        <v>391</v>
      </c>
      <c r="K2263" t="s">
        <v>378</v>
      </c>
      <c r="L2263" t="s">
        <v>25</v>
      </c>
      <c r="M2263">
        <v>-10608</v>
      </c>
      <c r="N2263">
        <v>-9521</v>
      </c>
      <c r="O2263">
        <v>-9447</v>
      </c>
      <c r="P2263">
        <v>-9854</v>
      </c>
      <c r="Q2263">
        <v>-9700</v>
      </c>
      <c r="R2263">
        <v>-9128</v>
      </c>
      <c r="S2263">
        <v>-10027</v>
      </c>
      <c r="T2263">
        <v>-10381</v>
      </c>
      <c r="U2263">
        <v>-9944</v>
      </c>
      <c r="V2263">
        <v>-10837</v>
      </c>
      <c r="W2263">
        <v>-8088</v>
      </c>
      <c r="X2263">
        <v>-8844</v>
      </c>
      <c r="Y2263">
        <v>-116379</v>
      </c>
      <c r="Z2263">
        <f t="shared" si="76"/>
        <v>0</v>
      </c>
      <c r="AA2263">
        <f t="shared" si="77"/>
        <v>-87284.25</v>
      </c>
    </row>
    <row r="2264" spans="1:27" x14ac:dyDescent="0.35">
      <c r="A2264" t="s">
        <v>427</v>
      </c>
      <c r="C2264">
        <v>511100</v>
      </c>
      <c r="D2264" t="s">
        <v>434</v>
      </c>
      <c r="E2264" t="s">
        <v>7</v>
      </c>
      <c r="F2264" t="s">
        <v>366</v>
      </c>
      <c r="G2264">
        <v>2028</v>
      </c>
      <c r="H2264" t="s">
        <v>365</v>
      </c>
      <c r="I2264" t="s">
        <v>373</v>
      </c>
      <c r="J2264" t="s">
        <v>374</v>
      </c>
      <c r="K2264" t="s">
        <v>375</v>
      </c>
      <c r="L2264" t="s">
        <v>25</v>
      </c>
      <c r="M2264">
        <v>-10555</v>
      </c>
      <c r="N2264">
        <v>-9457</v>
      </c>
      <c r="O2264">
        <v>-9447</v>
      </c>
      <c r="P2264">
        <v>-9846</v>
      </c>
      <c r="Q2264">
        <v>-9707</v>
      </c>
      <c r="R2264">
        <v>-9163</v>
      </c>
      <c r="S2264">
        <v>-10033</v>
      </c>
      <c r="T2264">
        <v>-10295</v>
      </c>
      <c r="U2264">
        <v>-9931</v>
      </c>
      <c r="V2264">
        <v>-10736</v>
      </c>
      <c r="W2264">
        <v>-8220</v>
      </c>
      <c r="X2264">
        <v>-8987</v>
      </c>
      <c r="Y2264">
        <v>-116377</v>
      </c>
      <c r="Z2264">
        <f t="shared" si="76"/>
        <v>-35190.345974493001</v>
      </c>
      <c r="AA2264">
        <f t="shared" si="77"/>
        <v>-52092.404025506999</v>
      </c>
    </row>
    <row r="2265" spans="1:27" x14ac:dyDescent="0.35">
      <c r="A2265" t="s">
        <v>427</v>
      </c>
      <c r="C2265">
        <v>926019</v>
      </c>
      <c r="D2265" t="s">
        <v>457</v>
      </c>
      <c r="E2265" t="s">
        <v>7</v>
      </c>
      <c r="F2265" t="s">
        <v>105</v>
      </c>
      <c r="G2265">
        <v>2028</v>
      </c>
      <c r="H2265" t="s">
        <v>365</v>
      </c>
      <c r="I2265" t="s">
        <v>377</v>
      </c>
      <c r="J2265" t="s">
        <v>377</v>
      </c>
      <c r="K2265" t="s">
        <v>378</v>
      </c>
      <c r="L2265" t="s">
        <v>25</v>
      </c>
      <c r="M2265">
        <v>-10544</v>
      </c>
      <c r="N2265">
        <v>-9488</v>
      </c>
      <c r="O2265">
        <v>-9416</v>
      </c>
      <c r="P2265">
        <v>-9797</v>
      </c>
      <c r="Q2265">
        <v>-9635</v>
      </c>
      <c r="R2265">
        <v>-9080</v>
      </c>
      <c r="S2265">
        <v>-9932</v>
      </c>
      <c r="T2265">
        <v>-10297</v>
      </c>
      <c r="U2265">
        <v>-9891</v>
      </c>
      <c r="V2265">
        <v>-10729</v>
      </c>
      <c r="W2265">
        <v>-8086</v>
      </c>
      <c r="X2265">
        <v>-8743</v>
      </c>
      <c r="Y2265">
        <v>-115637</v>
      </c>
      <c r="Z2265">
        <f t="shared" si="76"/>
        <v>0</v>
      </c>
      <c r="AA2265">
        <f t="shared" si="77"/>
        <v>-86727.75</v>
      </c>
    </row>
    <row r="2266" spans="1:27" x14ac:dyDescent="0.35">
      <c r="A2266" t="s">
        <v>427</v>
      </c>
      <c r="C2266">
        <v>513100</v>
      </c>
      <c r="D2266" t="s">
        <v>438</v>
      </c>
      <c r="E2266" t="s">
        <v>7</v>
      </c>
      <c r="F2266" t="s">
        <v>21</v>
      </c>
      <c r="G2266">
        <v>2028</v>
      </c>
      <c r="H2266" t="s">
        <v>365</v>
      </c>
      <c r="I2266" t="s">
        <v>387</v>
      </c>
      <c r="J2266" t="s">
        <v>388</v>
      </c>
      <c r="K2266" t="s">
        <v>378</v>
      </c>
      <c r="L2266" t="s">
        <v>25</v>
      </c>
      <c r="M2266">
        <v>-10516</v>
      </c>
      <c r="N2266">
        <v>-9425</v>
      </c>
      <c r="O2266">
        <v>-9409</v>
      </c>
      <c r="P2266">
        <v>-9803</v>
      </c>
      <c r="Q2266">
        <v>-9660</v>
      </c>
      <c r="R2266">
        <v>-9115</v>
      </c>
      <c r="S2266">
        <v>-9979</v>
      </c>
      <c r="T2266">
        <v>-10254</v>
      </c>
      <c r="U2266">
        <v>-9888</v>
      </c>
      <c r="V2266">
        <v>-10692</v>
      </c>
      <c r="W2266">
        <v>-8172</v>
      </c>
      <c r="X2266">
        <v>-8918</v>
      </c>
      <c r="Y2266">
        <v>-115831</v>
      </c>
      <c r="Z2266">
        <f t="shared" si="76"/>
        <v>-86873.25</v>
      </c>
      <c r="AA2266">
        <f t="shared" si="77"/>
        <v>0</v>
      </c>
    </row>
    <row r="2267" spans="1:27" x14ac:dyDescent="0.35">
      <c r="A2267" t="s">
        <v>427</v>
      </c>
      <c r="C2267">
        <v>501090</v>
      </c>
      <c r="D2267" t="s">
        <v>435</v>
      </c>
      <c r="E2267" t="s">
        <v>7</v>
      </c>
      <c r="F2267" t="s">
        <v>366</v>
      </c>
      <c r="G2267">
        <v>2025</v>
      </c>
      <c r="H2267" t="s">
        <v>365</v>
      </c>
      <c r="I2267" t="s">
        <v>373</v>
      </c>
      <c r="J2267" t="s">
        <v>374</v>
      </c>
      <c r="K2267" t="s">
        <v>375</v>
      </c>
      <c r="L2267" t="s">
        <v>25</v>
      </c>
      <c r="M2267">
        <v>-10452</v>
      </c>
      <c r="N2267">
        <v>-9393</v>
      </c>
      <c r="O2267">
        <v>-9317</v>
      </c>
      <c r="P2267">
        <v>-9673</v>
      </c>
      <c r="Q2267">
        <v>-9492</v>
      </c>
      <c r="R2267">
        <v>-8928</v>
      </c>
      <c r="S2267">
        <v>-9754</v>
      </c>
      <c r="T2267">
        <v>-10158</v>
      </c>
      <c r="U2267">
        <v>-9766</v>
      </c>
      <c r="V2267">
        <v>-10577</v>
      </c>
      <c r="W2267">
        <v>-7957</v>
      </c>
      <c r="X2267">
        <v>-8506</v>
      </c>
      <c r="Y2267">
        <v>-113971</v>
      </c>
      <c r="Z2267">
        <f t="shared" si="76"/>
        <v>-34462.814139039001</v>
      </c>
      <c r="AA2267">
        <f t="shared" si="77"/>
        <v>-51015.435860960999</v>
      </c>
    </row>
    <row r="2268" spans="1:27" x14ac:dyDescent="0.35">
      <c r="A2268" t="s">
        <v>427</v>
      </c>
      <c r="C2268">
        <v>513100</v>
      </c>
      <c r="D2268" t="s">
        <v>438</v>
      </c>
      <c r="E2268" t="s">
        <v>7</v>
      </c>
      <c r="F2268" t="s">
        <v>105</v>
      </c>
      <c r="G2268">
        <v>2023</v>
      </c>
      <c r="H2268" t="s">
        <v>365</v>
      </c>
      <c r="I2268" t="s">
        <v>385</v>
      </c>
      <c r="J2268" t="s">
        <v>386</v>
      </c>
      <c r="K2268" t="s">
        <v>378</v>
      </c>
      <c r="L2268" t="s">
        <v>25</v>
      </c>
      <c r="M2268">
        <v>-10443</v>
      </c>
      <c r="N2268">
        <v>-9872</v>
      </c>
      <c r="O2268">
        <v>-10820</v>
      </c>
      <c r="P2268">
        <v>-9174</v>
      </c>
      <c r="Q2268">
        <v>-10549</v>
      </c>
      <c r="R2268">
        <v>-10129</v>
      </c>
      <c r="S2268">
        <v>-9379</v>
      </c>
      <c r="T2268">
        <v>-11158</v>
      </c>
      <c r="U2268">
        <v>-9675</v>
      </c>
      <c r="V2268">
        <v>-10652</v>
      </c>
      <c r="W2268">
        <v>-9698</v>
      </c>
      <c r="X2268">
        <v>-8310</v>
      </c>
      <c r="Y2268">
        <v>-119859</v>
      </c>
      <c r="Z2268">
        <f t="shared" si="76"/>
        <v>0</v>
      </c>
      <c r="AA2268">
        <f t="shared" si="77"/>
        <v>-89894.25</v>
      </c>
    </row>
    <row r="2269" spans="1:27" x14ac:dyDescent="0.35">
      <c r="A2269" t="s">
        <v>427</v>
      </c>
      <c r="C2269">
        <v>500100</v>
      </c>
      <c r="D2269" t="s">
        <v>431</v>
      </c>
      <c r="E2269" t="s">
        <v>7</v>
      </c>
      <c r="F2269" t="s">
        <v>366</v>
      </c>
      <c r="G2269">
        <v>2025</v>
      </c>
      <c r="H2269" t="s">
        <v>365</v>
      </c>
      <c r="I2269" t="s">
        <v>453</v>
      </c>
      <c r="J2269" t="s">
        <v>454</v>
      </c>
      <c r="K2269" t="s">
        <v>455</v>
      </c>
      <c r="L2269" t="s">
        <v>25</v>
      </c>
      <c r="M2269">
        <v>-10416</v>
      </c>
      <c r="N2269">
        <v>-10416</v>
      </c>
      <c r="O2269">
        <v>-10416</v>
      </c>
      <c r="P2269">
        <v>-10416</v>
      </c>
      <c r="Q2269">
        <v>-10416</v>
      </c>
      <c r="R2269">
        <v>-10416</v>
      </c>
      <c r="S2269">
        <v>-10416</v>
      </c>
      <c r="T2269">
        <v>-10416</v>
      </c>
      <c r="U2269">
        <v>-10416</v>
      </c>
      <c r="V2269">
        <v>-10416</v>
      </c>
      <c r="W2269">
        <v>-10416</v>
      </c>
      <c r="X2269">
        <v>-10416</v>
      </c>
      <c r="Y2269">
        <v>-124992</v>
      </c>
      <c r="Z2269">
        <f t="shared" si="76"/>
        <v>-37795.369566527996</v>
      </c>
      <c r="AA2269">
        <f t="shared" si="77"/>
        <v>-55948.630433472004</v>
      </c>
    </row>
    <row r="2270" spans="1:27" x14ac:dyDescent="0.35">
      <c r="A2270" t="s">
        <v>427</v>
      </c>
      <c r="C2270">
        <v>502100</v>
      </c>
      <c r="D2270" t="s">
        <v>429</v>
      </c>
      <c r="E2270" t="s">
        <v>7</v>
      </c>
      <c r="F2270" t="s">
        <v>105</v>
      </c>
      <c r="G2270">
        <v>2027</v>
      </c>
      <c r="H2270" t="s">
        <v>365</v>
      </c>
      <c r="I2270" t="s">
        <v>390</v>
      </c>
      <c r="J2270" t="s">
        <v>391</v>
      </c>
      <c r="K2270" t="s">
        <v>378</v>
      </c>
      <c r="L2270" t="s">
        <v>25</v>
      </c>
      <c r="M2270">
        <v>-10409</v>
      </c>
      <c r="N2270">
        <v>-9305</v>
      </c>
      <c r="O2270">
        <v>-9327</v>
      </c>
      <c r="P2270">
        <v>-9727</v>
      </c>
      <c r="Q2270">
        <v>-9600</v>
      </c>
      <c r="R2270">
        <v>-9068</v>
      </c>
      <c r="S2270">
        <v>-9933</v>
      </c>
      <c r="T2270">
        <v>-10142</v>
      </c>
      <c r="U2270">
        <v>-9806</v>
      </c>
      <c r="V2270">
        <v>-10580</v>
      </c>
      <c r="W2270">
        <v>-8166</v>
      </c>
      <c r="X2270">
        <v>-8971</v>
      </c>
      <c r="Y2270">
        <v>-115033</v>
      </c>
      <c r="Z2270">
        <f t="shared" si="76"/>
        <v>0</v>
      </c>
      <c r="AA2270">
        <f t="shared" si="77"/>
        <v>-86274.75</v>
      </c>
    </row>
    <row r="2271" spans="1:27" x14ac:dyDescent="0.35">
      <c r="A2271" t="s">
        <v>427</v>
      </c>
      <c r="C2271">
        <v>506900</v>
      </c>
      <c r="D2271" t="s">
        <v>439</v>
      </c>
      <c r="E2271" t="s">
        <v>7</v>
      </c>
      <c r="F2271" t="s">
        <v>21</v>
      </c>
      <c r="G2271">
        <v>2028</v>
      </c>
      <c r="H2271" t="s">
        <v>365</v>
      </c>
      <c r="I2271" t="s">
        <v>387</v>
      </c>
      <c r="J2271" t="s">
        <v>388</v>
      </c>
      <c r="K2271" t="s">
        <v>378</v>
      </c>
      <c r="L2271" t="s">
        <v>25</v>
      </c>
      <c r="M2271">
        <v>-10322</v>
      </c>
      <c r="N2271">
        <v>-9258</v>
      </c>
      <c r="O2271">
        <v>-9174</v>
      </c>
      <c r="P2271">
        <v>-9537</v>
      </c>
      <c r="Q2271">
        <v>-9361</v>
      </c>
      <c r="R2271">
        <v>-8795</v>
      </c>
      <c r="S2271">
        <v>-9633</v>
      </c>
      <c r="T2271">
        <v>-10020</v>
      </c>
      <c r="U2271">
        <v>-9613</v>
      </c>
      <c r="V2271">
        <v>-10444</v>
      </c>
      <c r="W2271">
        <v>-7793</v>
      </c>
      <c r="X2271">
        <v>-8398</v>
      </c>
      <c r="Y2271">
        <v>-112348</v>
      </c>
      <c r="Z2271">
        <f t="shared" si="76"/>
        <v>-84261</v>
      </c>
      <c r="AA2271">
        <f t="shared" si="77"/>
        <v>0</v>
      </c>
    </row>
    <row r="2272" spans="1:27" x14ac:dyDescent="0.35">
      <c r="A2272" t="s">
        <v>427</v>
      </c>
      <c r="C2272">
        <v>506900</v>
      </c>
      <c r="D2272" t="s">
        <v>439</v>
      </c>
      <c r="E2272" t="s">
        <v>7</v>
      </c>
      <c r="F2272" t="s">
        <v>105</v>
      </c>
      <c r="G2272">
        <v>2023</v>
      </c>
      <c r="H2272" t="s">
        <v>365</v>
      </c>
      <c r="I2272" t="s">
        <v>385</v>
      </c>
      <c r="J2272" t="s">
        <v>386</v>
      </c>
      <c r="K2272" t="s">
        <v>378</v>
      </c>
      <c r="L2272" t="s">
        <v>25</v>
      </c>
      <c r="M2272">
        <v>-10317</v>
      </c>
      <c r="N2272">
        <v>-9782</v>
      </c>
      <c r="O2272">
        <v>-10663</v>
      </c>
      <c r="P2272">
        <v>-8967</v>
      </c>
      <c r="Q2272">
        <v>-10331</v>
      </c>
      <c r="R2272">
        <v>-9893</v>
      </c>
      <c r="S2272">
        <v>-9091</v>
      </c>
      <c r="T2272">
        <v>-11006</v>
      </c>
      <c r="U2272">
        <v>-9464</v>
      </c>
      <c r="V2272">
        <v>-10472</v>
      </c>
      <c r="W2272">
        <v>-9407</v>
      </c>
      <c r="X2272">
        <v>-7846</v>
      </c>
      <c r="Y2272">
        <v>-117237</v>
      </c>
      <c r="Z2272">
        <f t="shared" si="76"/>
        <v>0</v>
      </c>
      <c r="AA2272">
        <f t="shared" si="77"/>
        <v>-87927.75</v>
      </c>
    </row>
    <row r="2273" spans="1:27" x14ac:dyDescent="0.35">
      <c r="A2273" t="s">
        <v>427</v>
      </c>
      <c r="C2273">
        <v>510100</v>
      </c>
      <c r="D2273" t="s">
        <v>430</v>
      </c>
      <c r="E2273" t="s">
        <v>7</v>
      </c>
      <c r="F2273" t="s">
        <v>105</v>
      </c>
      <c r="G2273">
        <v>2028</v>
      </c>
      <c r="H2273" t="s">
        <v>365</v>
      </c>
      <c r="I2273" t="s">
        <v>390</v>
      </c>
      <c r="J2273" t="s">
        <v>391</v>
      </c>
      <c r="K2273" t="s">
        <v>378</v>
      </c>
      <c r="L2273" t="s">
        <v>25</v>
      </c>
      <c r="M2273">
        <v>-10299</v>
      </c>
      <c r="N2273">
        <v>-9244</v>
      </c>
      <c r="O2273">
        <v>-9171</v>
      </c>
      <c r="P2273">
        <v>-9567</v>
      </c>
      <c r="Q2273">
        <v>-9418</v>
      </c>
      <c r="R2273">
        <v>-8862</v>
      </c>
      <c r="S2273">
        <v>-9735</v>
      </c>
      <c r="T2273">
        <v>-10078</v>
      </c>
      <c r="U2273">
        <v>-9655</v>
      </c>
      <c r="V2273">
        <v>-10521</v>
      </c>
      <c r="W2273">
        <v>-7852</v>
      </c>
      <c r="X2273">
        <v>-8586</v>
      </c>
      <c r="Y2273">
        <v>-112987</v>
      </c>
      <c r="Z2273">
        <f t="shared" si="76"/>
        <v>0</v>
      </c>
      <c r="AA2273">
        <f t="shared" si="77"/>
        <v>-84740.25</v>
      </c>
    </row>
    <row r="2274" spans="1:27" x14ac:dyDescent="0.35">
      <c r="A2274" t="s">
        <v>427</v>
      </c>
      <c r="C2274">
        <v>511100</v>
      </c>
      <c r="D2274" t="s">
        <v>434</v>
      </c>
      <c r="E2274" t="s">
        <v>7</v>
      </c>
      <c r="F2274" t="s">
        <v>366</v>
      </c>
      <c r="G2274">
        <v>2027</v>
      </c>
      <c r="H2274" t="s">
        <v>365</v>
      </c>
      <c r="I2274" t="s">
        <v>373</v>
      </c>
      <c r="J2274" t="s">
        <v>374</v>
      </c>
      <c r="K2274" t="s">
        <v>375</v>
      </c>
      <c r="L2274" t="s">
        <v>25</v>
      </c>
      <c r="M2274">
        <v>-10247</v>
      </c>
      <c r="N2274">
        <v>-9182</v>
      </c>
      <c r="O2274">
        <v>-9172</v>
      </c>
      <c r="P2274">
        <v>-9560</v>
      </c>
      <c r="Q2274">
        <v>-9425</v>
      </c>
      <c r="R2274">
        <v>-8896</v>
      </c>
      <c r="S2274">
        <v>-9741</v>
      </c>
      <c r="T2274">
        <v>-9995</v>
      </c>
      <c r="U2274">
        <v>-9642</v>
      </c>
      <c r="V2274">
        <v>-10424</v>
      </c>
      <c r="W2274">
        <v>-7980</v>
      </c>
      <c r="X2274">
        <v>-8725</v>
      </c>
      <c r="Y2274">
        <v>-112990</v>
      </c>
      <c r="Z2274">
        <f t="shared" si="76"/>
        <v>-34166.177093909995</v>
      </c>
      <c r="AA2274">
        <f t="shared" si="77"/>
        <v>-50576.322906090005</v>
      </c>
    </row>
    <row r="2275" spans="1:27" x14ac:dyDescent="0.35">
      <c r="A2275" t="s">
        <v>427</v>
      </c>
      <c r="C2275">
        <v>926019</v>
      </c>
      <c r="D2275" t="s">
        <v>457</v>
      </c>
      <c r="E2275" t="s">
        <v>7</v>
      </c>
      <c r="F2275" t="s">
        <v>105</v>
      </c>
      <c r="G2275">
        <v>2027</v>
      </c>
      <c r="H2275" t="s">
        <v>365</v>
      </c>
      <c r="I2275" t="s">
        <v>377</v>
      </c>
      <c r="J2275" t="s">
        <v>377</v>
      </c>
      <c r="K2275" t="s">
        <v>378</v>
      </c>
      <c r="L2275" t="s">
        <v>25</v>
      </c>
      <c r="M2275">
        <v>-10237</v>
      </c>
      <c r="N2275">
        <v>-9211</v>
      </c>
      <c r="O2275">
        <v>-9142</v>
      </c>
      <c r="P2275">
        <v>-9512</v>
      </c>
      <c r="Q2275">
        <v>-9355</v>
      </c>
      <c r="R2275">
        <v>-8815</v>
      </c>
      <c r="S2275">
        <v>-9643</v>
      </c>
      <c r="T2275">
        <v>-9997</v>
      </c>
      <c r="U2275">
        <v>-9603</v>
      </c>
      <c r="V2275">
        <v>-10417</v>
      </c>
      <c r="W2275">
        <v>-7851</v>
      </c>
      <c r="X2275">
        <v>-8488</v>
      </c>
      <c r="Y2275">
        <v>-112271</v>
      </c>
      <c r="Z2275">
        <f t="shared" si="76"/>
        <v>0</v>
      </c>
      <c r="AA2275">
        <f t="shared" si="77"/>
        <v>-84203.25</v>
      </c>
    </row>
    <row r="2276" spans="1:27" x14ac:dyDescent="0.35">
      <c r="A2276" t="s">
        <v>427</v>
      </c>
      <c r="C2276">
        <v>513100</v>
      </c>
      <c r="D2276" t="s">
        <v>438</v>
      </c>
      <c r="E2276" t="s">
        <v>7</v>
      </c>
      <c r="F2276" t="s">
        <v>21</v>
      </c>
      <c r="G2276">
        <v>2027</v>
      </c>
      <c r="H2276" t="s">
        <v>365</v>
      </c>
      <c r="I2276" t="s">
        <v>387</v>
      </c>
      <c r="J2276" t="s">
        <v>388</v>
      </c>
      <c r="K2276" t="s">
        <v>378</v>
      </c>
      <c r="L2276" t="s">
        <v>25</v>
      </c>
      <c r="M2276">
        <v>-10210</v>
      </c>
      <c r="N2276">
        <v>-9151</v>
      </c>
      <c r="O2276">
        <v>-9135</v>
      </c>
      <c r="P2276">
        <v>-9517</v>
      </c>
      <c r="Q2276">
        <v>-9379</v>
      </c>
      <c r="R2276">
        <v>-8850</v>
      </c>
      <c r="S2276">
        <v>-9689</v>
      </c>
      <c r="T2276">
        <v>-9955</v>
      </c>
      <c r="U2276">
        <v>-9600</v>
      </c>
      <c r="V2276">
        <v>-10381</v>
      </c>
      <c r="W2276">
        <v>-7934</v>
      </c>
      <c r="X2276">
        <v>-8659</v>
      </c>
      <c r="Y2276">
        <v>-112460</v>
      </c>
      <c r="Z2276">
        <f t="shared" si="76"/>
        <v>-84345</v>
      </c>
      <c r="AA2276">
        <f t="shared" si="77"/>
        <v>0</v>
      </c>
    </row>
    <row r="2277" spans="1:27" x14ac:dyDescent="0.35">
      <c r="A2277" t="s">
        <v>427</v>
      </c>
      <c r="C2277">
        <v>501090</v>
      </c>
      <c r="D2277" t="s">
        <v>435</v>
      </c>
      <c r="E2277" t="s">
        <v>7</v>
      </c>
      <c r="F2277" t="s">
        <v>366</v>
      </c>
      <c r="G2277">
        <v>2024</v>
      </c>
      <c r="H2277" t="s">
        <v>365</v>
      </c>
      <c r="I2277" t="s">
        <v>373</v>
      </c>
      <c r="J2277" t="s">
        <v>374</v>
      </c>
      <c r="K2277" t="s">
        <v>375</v>
      </c>
      <c r="L2277" t="s">
        <v>25</v>
      </c>
      <c r="M2277">
        <v>-10192</v>
      </c>
      <c r="N2277">
        <v>-9683</v>
      </c>
      <c r="O2277">
        <v>-9086</v>
      </c>
      <c r="P2277">
        <v>-9433</v>
      </c>
      <c r="Q2277">
        <v>-9783</v>
      </c>
      <c r="R2277">
        <v>-8182</v>
      </c>
      <c r="S2277">
        <v>-9514</v>
      </c>
      <c r="T2277">
        <v>-9904</v>
      </c>
      <c r="U2277">
        <v>-8998</v>
      </c>
      <c r="V2277">
        <v>-10313</v>
      </c>
      <c r="W2277">
        <v>-8289</v>
      </c>
      <c r="X2277">
        <v>-7777</v>
      </c>
      <c r="Y2277">
        <v>-111153</v>
      </c>
      <c r="Z2277">
        <f t="shared" si="76"/>
        <v>-33610.700792276999</v>
      </c>
      <c r="AA2277">
        <f t="shared" si="77"/>
        <v>-49754.049207723001</v>
      </c>
    </row>
    <row r="2278" spans="1:27" x14ac:dyDescent="0.35">
      <c r="A2278" t="s">
        <v>427</v>
      </c>
      <c r="C2278">
        <v>502100</v>
      </c>
      <c r="D2278" t="s">
        <v>429</v>
      </c>
      <c r="E2278" t="s">
        <v>7</v>
      </c>
      <c r="F2278" t="s">
        <v>105</v>
      </c>
      <c r="G2278">
        <v>2026</v>
      </c>
      <c r="H2278" t="s">
        <v>365</v>
      </c>
      <c r="I2278" t="s">
        <v>390</v>
      </c>
      <c r="J2278" t="s">
        <v>391</v>
      </c>
      <c r="K2278" t="s">
        <v>378</v>
      </c>
      <c r="L2278" t="s">
        <v>25</v>
      </c>
      <c r="M2278">
        <v>-10106</v>
      </c>
      <c r="N2278">
        <v>-9034</v>
      </c>
      <c r="O2278">
        <v>-9055</v>
      </c>
      <c r="P2278">
        <v>-9444</v>
      </c>
      <c r="Q2278">
        <v>-9320</v>
      </c>
      <c r="R2278">
        <v>-8804</v>
      </c>
      <c r="S2278">
        <v>-9643</v>
      </c>
      <c r="T2278">
        <v>-9846</v>
      </c>
      <c r="U2278">
        <v>-9520</v>
      </c>
      <c r="V2278">
        <v>-10272</v>
      </c>
      <c r="W2278">
        <v>-7929</v>
      </c>
      <c r="X2278">
        <v>-8709</v>
      </c>
      <c r="Y2278">
        <v>-111683</v>
      </c>
      <c r="Z2278">
        <f t="shared" si="76"/>
        <v>0</v>
      </c>
      <c r="AA2278">
        <f t="shared" si="77"/>
        <v>-83762.25</v>
      </c>
    </row>
    <row r="2279" spans="1:27" x14ac:dyDescent="0.35">
      <c r="A2279" t="s">
        <v>427</v>
      </c>
      <c r="C2279">
        <v>510900</v>
      </c>
      <c r="D2279" t="s">
        <v>436</v>
      </c>
      <c r="E2279" t="s">
        <v>7</v>
      </c>
      <c r="F2279" t="s">
        <v>21</v>
      </c>
      <c r="G2279">
        <v>2022</v>
      </c>
      <c r="H2279" t="s">
        <v>365</v>
      </c>
      <c r="I2279" t="s">
        <v>387</v>
      </c>
      <c r="J2279" t="s">
        <v>388</v>
      </c>
      <c r="K2279" t="s">
        <v>378</v>
      </c>
      <c r="L2279" t="s">
        <v>25</v>
      </c>
      <c r="M2279">
        <v>-10098</v>
      </c>
      <c r="N2279">
        <v>-10118</v>
      </c>
      <c r="O2279">
        <v>-11060</v>
      </c>
      <c r="P2279">
        <v>-9933</v>
      </c>
      <c r="Q2279">
        <v>-10216</v>
      </c>
      <c r="R2279">
        <v>-10218</v>
      </c>
      <c r="S2279">
        <v>-9579</v>
      </c>
      <c r="T2279">
        <v>-11463</v>
      </c>
      <c r="U2279">
        <v>-10605</v>
      </c>
      <c r="V2279">
        <v>-10372</v>
      </c>
      <c r="W2279">
        <v>-9865</v>
      </c>
      <c r="X2279">
        <v>-8980</v>
      </c>
      <c r="Y2279">
        <v>-122506</v>
      </c>
      <c r="Z2279">
        <f t="shared" si="76"/>
        <v>-91879.5</v>
      </c>
      <c r="AA2279">
        <f t="shared" si="77"/>
        <v>0</v>
      </c>
    </row>
    <row r="2280" spans="1:27" x14ac:dyDescent="0.35">
      <c r="A2280" t="s">
        <v>427</v>
      </c>
      <c r="C2280">
        <v>506900</v>
      </c>
      <c r="D2280" t="s">
        <v>439</v>
      </c>
      <c r="E2280" t="s">
        <v>7</v>
      </c>
      <c r="F2280" t="s">
        <v>21</v>
      </c>
      <c r="G2280">
        <v>2027</v>
      </c>
      <c r="H2280" t="s">
        <v>365</v>
      </c>
      <c r="I2280" t="s">
        <v>387</v>
      </c>
      <c r="J2280" t="s">
        <v>388</v>
      </c>
      <c r="K2280" t="s">
        <v>378</v>
      </c>
      <c r="L2280" t="s">
        <v>25</v>
      </c>
      <c r="M2280">
        <v>-10021</v>
      </c>
      <c r="N2280">
        <v>-8989</v>
      </c>
      <c r="O2280">
        <v>-8907</v>
      </c>
      <c r="P2280">
        <v>-9259</v>
      </c>
      <c r="Q2280">
        <v>-9089</v>
      </c>
      <c r="R2280">
        <v>-8539</v>
      </c>
      <c r="S2280">
        <v>-9352</v>
      </c>
      <c r="T2280">
        <v>-9729</v>
      </c>
      <c r="U2280">
        <v>-9333</v>
      </c>
      <c r="V2280">
        <v>-10141</v>
      </c>
      <c r="W2280">
        <v>-7566</v>
      </c>
      <c r="X2280">
        <v>-8154</v>
      </c>
      <c r="Y2280">
        <v>-109079</v>
      </c>
      <c r="Z2280">
        <f t="shared" si="76"/>
        <v>-81809.25</v>
      </c>
      <c r="AA2280">
        <f t="shared" si="77"/>
        <v>0</v>
      </c>
    </row>
    <row r="2281" spans="1:27" x14ac:dyDescent="0.35">
      <c r="A2281" t="s">
        <v>427</v>
      </c>
      <c r="C2281">
        <v>512015</v>
      </c>
      <c r="D2281" t="s">
        <v>451</v>
      </c>
      <c r="E2281" t="s">
        <v>7</v>
      </c>
      <c r="F2281" t="s">
        <v>105</v>
      </c>
      <c r="G2281">
        <v>2030</v>
      </c>
      <c r="H2281" t="s">
        <v>22</v>
      </c>
      <c r="I2281" t="s">
        <v>377</v>
      </c>
      <c r="J2281" t="s">
        <v>377</v>
      </c>
      <c r="K2281" t="s">
        <v>378</v>
      </c>
      <c r="L2281" t="s">
        <v>25</v>
      </c>
      <c r="M2281">
        <v>-10009</v>
      </c>
      <c r="N2281">
        <v>-10009</v>
      </c>
      <c r="O2281">
        <v>-10009</v>
      </c>
      <c r="P2281">
        <v>-18078</v>
      </c>
      <c r="Q2281">
        <v>-31376</v>
      </c>
      <c r="R2281">
        <v>-12985</v>
      </c>
      <c r="S2281">
        <v>-10009</v>
      </c>
      <c r="T2281">
        <v>-10009</v>
      </c>
      <c r="U2281">
        <v>-10009</v>
      </c>
      <c r="V2281">
        <v>-46122</v>
      </c>
      <c r="W2281">
        <v>-10009</v>
      </c>
      <c r="X2281">
        <v>-10009</v>
      </c>
      <c r="Y2281">
        <v>-188634</v>
      </c>
      <c r="Z2281">
        <f t="shared" si="76"/>
        <v>0</v>
      </c>
      <c r="AA2281">
        <f t="shared" si="77"/>
        <v>-141475.5</v>
      </c>
    </row>
    <row r="2282" spans="1:27" x14ac:dyDescent="0.35">
      <c r="A2282" t="s">
        <v>427</v>
      </c>
      <c r="C2282">
        <v>510100</v>
      </c>
      <c r="D2282" t="s">
        <v>430</v>
      </c>
      <c r="E2282" t="s">
        <v>7</v>
      </c>
      <c r="F2282" t="s">
        <v>105</v>
      </c>
      <c r="G2282">
        <v>2027</v>
      </c>
      <c r="H2282" t="s">
        <v>365</v>
      </c>
      <c r="I2282" t="s">
        <v>390</v>
      </c>
      <c r="J2282" t="s">
        <v>391</v>
      </c>
      <c r="K2282" t="s">
        <v>378</v>
      </c>
      <c r="L2282" t="s">
        <v>25</v>
      </c>
      <c r="M2282">
        <v>-9999</v>
      </c>
      <c r="N2282">
        <v>-8975</v>
      </c>
      <c r="O2282">
        <v>-8904</v>
      </c>
      <c r="P2282">
        <v>-9288</v>
      </c>
      <c r="Q2282">
        <v>-9144</v>
      </c>
      <c r="R2282">
        <v>-8604</v>
      </c>
      <c r="S2282">
        <v>-9452</v>
      </c>
      <c r="T2282">
        <v>-9785</v>
      </c>
      <c r="U2282">
        <v>-9374</v>
      </c>
      <c r="V2282">
        <v>-10215</v>
      </c>
      <c r="W2282">
        <v>-7623</v>
      </c>
      <c r="X2282">
        <v>-8337</v>
      </c>
      <c r="Y2282">
        <v>-109699</v>
      </c>
      <c r="Z2282">
        <f t="shared" si="76"/>
        <v>0</v>
      </c>
      <c r="AA2282">
        <f t="shared" si="77"/>
        <v>-82274.25</v>
      </c>
    </row>
    <row r="2283" spans="1:27" x14ac:dyDescent="0.35">
      <c r="A2283" t="s">
        <v>427</v>
      </c>
      <c r="C2283">
        <v>511100</v>
      </c>
      <c r="D2283" t="s">
        <v>434</v>
      </c>
      <c r="E2283" t="s">
        <v>7</v>
      </c>
      <c r="F2283" t="s">
        <v>366</v>
      </c>
      <c r="G2283">
        <v>2026</v>
      </c>
      <c r="H2283" t="s">
        <v>365</v>
      </c>
      <c r="I2283" t="s">
        <v>373</v>
      </c>
      <c r="J2283" t="s">
        <v>374</v>
      </c>
      <c r="K2283" t="s">
        <v>375</v>
      </c>
      <c r="L2283" t="s">
        <v>25</v>
      </c>
      <c r="M2283">
        <v>-9949</v>
      </c>
      <c r="N2283">
        <v>-8914</v>
      </c>
      <c r="O2283">
        <v>-8905</v>
      </c>
      <c r="P2283">
        <v>-9281</v>
      </c>
      <c r="Q2283">
        <v>-9150</v>
      </c>
      <c r="R2283">
        <v>-8637</v>
      </c>
      <c r="S2283">
        <v>-9457</v>
      </c>
      <c r="T2283">
        <v>-9704</v>
      </c>
      <c r="U2283">
        <v>-9361</v>
      </c>
      <c r="V2283">
        <v>-10120</v>
      </c>
      <c r="W2283">
        <v>-7748</v>
      </c>
      <c r="X2283">
        <v>-8471</v>
      </c>
      <c r="Y2283">
        <v>-109699</v>
      </c>
      <c r="Z2283">
        <f t="shared" si="76"/>
        <v>-33171.036914990997</v>
      </c>
      <c r="AA2283">
        <f t="shared" si="77"/>
        <v>-49103.213085009003</v>
      </c>
    </row>
    <row r="2284" spans="1:27" x14ac:dyDescent="0.35">
      <c r="A2284" t="s">
        <v>427</v>
      </c>
      <c r="C2284">
        <v>926019</v>
      </c>
      <c r="D2284" t="s">
        <v>457</v>
      </c>
      <c r="E2284" t="s">
        <v>7</v>
      </c>
      <c r="F2284" t="s">
        <v>105</v>
      </c>
      <c r="G2284">
        <v>2026</v>
      </c>
      <c r="H2284" t="s">
        <v>365</v>
      </c>
      <c r="I2284" t="s">
        <v>377</v>
      </c>
      <c r="J2284" t="s">
        <v>377</v>
      </c>
      <c r="K2284" t="s">
        <v>378</v>
      </c>
      <c r="L2284" t="s">
        <v>25</v>
      </c>
      <c r="M2284">
        <v>-9939</v>
      </c>
      <c r="N2284">
        <v>-8943</v>
      </c>
      <c r="O2284">
        <v>-8876</v>
      </c>
      <c r="P2284">
        <v>-9235</v>
      </c>
      <c r="Q2284">
        <v>-9083</v>
      </c>
      <c r="R2284">
        <v>-8559</v>
      </c>
      <c r="S2284">
        <v>-9362</v>
      </c>
      <c r="T2284">
        <v>-9706</v>
      </c>
      <c r="U2284">
        <v>-9323</v>
      </c>
      <c r="V2284">
        <v>-10114</v>
      </c>
      <c r="W2284">
        <v>-7622</v>
      </c>
      <c r="X2284">
        <v>-8241</v>
      </c>
      <c r="Y2284">
        <v>-109001</v>
      </c>
      <c r="Z2284">
        <f t="shared" si="76"/>
        <v>0</v>
      </c>
      <c r="AA2284">
        <f t="shared" si="77"/>
        <v>-81750.75</v>
      </c>
    </row>
    <row r="2285" spans="1:27" x14ac:dyDescent="0.35">
      <c r="A2285" t="s">
        <v>427</v>
      </c>
      <c r="C2285">
        <v>513100</v>
      </c>
      <c r="D2285" t="s">
        <v>438</v>
      </c>
      <c r="E2285" t="s">
        <v>7</v>
      </c>
      <c r="F2285" t="s">
        <v>21</v>
      </c>
      <c r="G2285">
        <v>2026</v>
      </c>
      <c r="H2285" t="s">
        <v>365</v>
      </c>
      <c r="I2285" t="s">
        <v>387</v>
      </c>
      <c r="J2285" t="s">
        <v>388</v>
      </c>
      <c r="K2285" t="s">
        <v>378</v>
      </c>
      <c r="L2285" t="s">
        <v>25</v>
      </c>
      <c r="M2285">
        <v>-9912</v>
      </c>
      <c r="N2285">
        <v>-8884</v>
      </c>
      <c r="O2285">
        <v>-8869</v>
      </c>
      <c r="P2285">
        <v>-9240</v>
      </c>
      <c r="Q2285">
        <v>-9106</v>
      </c>
      <c r="R2285">
        <v>-8592</v>
      </c>
      <c r="S2285">
        <v>-9407</v>
      </c>
      <c r="T2285">
        <v>-9665</v>
      </c>
      <c r="U2285">
        <v>-9320</v>
      </c>
      <c r="V2285">
        <v>-10078</v>
      </c>
      <c r="W2285">
        <v>-7703</v>
      </c>
      <c r="X2285">
        <v>-8406</v>
      </c>
      <c r="Y2285">
        <v>-109184</v>
      </c>
      <c r="Z2285">
        <f t="shared" si="76"/>
        <v>-81888</v>
      </c>
      <c r="AA2285">
        <f t="shared" si="77"/>
        <v>0</v>
      </c>
    </row>
    <row r="2286" spans="1:27" x14ac:dyDescent="0.35">
      <c r="A2286" t="s">
        <v>427</v>
      </c>
      <c r="C2286">
        <v>510900</v>
      </c>
      <c r="D2286" t="s">
        <v>436</v>
      </c>
      <c r="E2286" t="s">
        <v>7</v>
      </c>
      <c r="F2286" t="s">
        <v>21</v>
      </c>
      <c r="G2286">
        <v>2021</v>
      </c>
      <c r="H2286" t="s">
        <v>365</v>
      </c>
      <c r="I2286" t="s">
        <v>387</v>
      </c>
      <c r="J2286" t="s">
        <v>388</v>
      </c>
      <c r="K2286" t="s">
        <v>378</v>
      </c>
      <c r="L2286" t="s">
        <v>25</v>
      </c>
      <c r="M2286">
        <v>-9869</v>
      </c>
      <c r="N2286">
        <v>-9898</v>
      </c>
      <c r="O2286">
        <v>-10813</v>
      </c>
      <c r="P2286">
        <v>-10145</v>
      </c>
      <c r="Q2286">
        <v>-9602</v>
      </c>
      <c r="R2286">
        <v>-10026</v>
      </c>
      <c r="S2286">
        <v>-9831</v>
      </c>
      <c r="T2286">
        <v>-10671</v>
      </c>
      <c r="U2286">
        <v>-10247</v>
      </c>
      <c r="V2286">
        <v>-10168</v>
      </c>
      <c r="W2286">
        <v>-9536</v>
      </c>
      <c r="X2286">
        <v>-9287</v>
      </c>
      <c r="Y2286">
        <v>-120093</v>
      </c>
      <c r="Z2286">
        <f t="shared" si="76"/>
        <v>-90069.75</v>
      </c>
      <c r="AA2286">
        <f t="shared" si="77"/>
        <v>0</v>
      </c>
    </row>
    <row r="2287" spans="1:27" x14ac:dyDescent="0.35">
      <c r="A2287" t="s">
        <v>427</v>
      </c>
      <c r="C2287">
        <v>512015</v>
      </c>
      <c r="D2287" t="s">
        <v>451</v>
      </c>
      <c r="E2287" t="s">
        <v>7</v>
      </c>
      <c r="F2287" t="s">
        <v>105</v>
      </c>
      <c r="G2287">
        <v>2029</v>
      </c>
      <c r="H2287" t="s">
        <v>22</v>
      </c>
      <c r="I2287" t="s">
        <v>377</v>
      </c>
      <c r="J2287" t="s">
        <v>377</v>
      </c>
      <c r="K2287" t="s">
        <v>378</v>
      </c>
      <c r="L2287" t="s">
        <v>25</v>
      </c>
      <c r="M2287">
        <v>-9813</v>
      </c>
      <c r="N2287">
        <v>-9813</v>
      </c>
      <c r="O2287">
        <v>-9813</v>
      </c>
      <c r="P2287">
        <v>-17723</v>
      </c>
      <c r="Q2287">
        <v>-30722</v>
      </c>
      <c r="R2287">
        <v>-12730</v>
      </c>
      <c r="S2287">
        <v>-9813</v>
      </c>
      <c r="T2287">
        <v>-9812</v>
      </c>
      <c r="U2287">
        <v>-9813</v>
      </c>
      <c r="V2287">
        <v>-44997</v>
      </c>
      <c r="W2287">
        <v>-9813</v>
      </c>
      <c r="X2287">
        <v>-9812</v>
      </c>
      <c r="Y2287">
        <v>-184672</v>
      </c>
      <c r="Z2287">
        <f t="shared" si="76"/>
        <v>0</v>
      </c>
      <c r="AA2287">
        <f t="shared" si="77"/>
        <v>-138504</v>
      </c>
    </row>
    <row r="2288" spans="1:27" x14ac:dyDescent="0.35">
      <c r="A2288" t="s">
        <v>427</v>
      </c>
      <c r="C2288">
        <v>502100</v>
      </c>
      <c r="D2288" t="s">
        <v>429</v>
      </c>
      <c r="E2288" t="s">
        <v>7</v>
      </c>
      <c r="F2288" t="s">
        <v>105</v>
      </c>
      <c r="G2288">
        <v>2025</v>
      </c>
      <c r="H2288" t="s">
        <v>365</v>
      </c>
      <c r="I2288" t="s">
        <v>390</v>
      </c>
      <c r="J2288" t="s">
        <v>391</v>
      </c>
      <c r="K2288" t="s">
        <v>378</v>
      </c>
      <c r="L2288" t="s">
        <v>25</v>
      </c>
      <c r="M2288">
        <v>-9811</v>
      </c>
      <c r="N2288">
        <v>-8771</v>
      </c>
      <c r="O2288">
        <v>-8792</v>
      </c>
      <c r="P2288">
        <v>-9169</v>
      </c>
      <c r="Q2288">
        <v>-9049</v>
      </c>
      <c r="R2288">
        <v>-8547</v>
      </c>
      <c r="S2288">
        <v>-9363</v>
      </c>
      <c r="T2288">
        <v>-9559</v>
      </c>
      <c r="U2288">
        <v>-9243</v>
      </c>
      <c r="V2288">
        <v>-9973</v>
      </c>
      <c r="W2288">
        <v>-7698</v>
      </c>
      <c r="X2288">
        <v>-8456</v>
      </c>
      <c r="Y2288">
        <v>-108430</v>
      </c>
      <c r="Z2288">
        <f t="shared" si="76"/>
        <v>0</v>
      </c>
      <c r="AA2288">
        <f t="shared" si="77"/>
        <v>-81322.5</v>
      </c>
    </row>
    <row r="2289" spans="1:27" x14ac:dyDescent="0.35">
      <c r="A2289" t="s">
        <v>427</v>
      </c>
      <c r="C2289">
        <v>514100</v>
      </c>
      <c r="D2289" t="s">
        <v>441</v>
      </c>
      <c r="E2289" t="s">
        <v>7</v>
      </c>
      <c r="F2289" t="s">
        <v>105</v>
      </c>
      <c r="G2289">
        <v>2030</v>
      </c>
      <c r="H2289" t="s">
        <v>22</v>
      </c>
      <c r="I2289" t="s">
        <v>385</v>
      </c>
      <c r="J2289" t="s">
        <v>386</v>
      </c>
      <c r="K2289" t="s">
        <v>378</v>
      </c>
      <c r="L2289" t="s">
        <v>25</v>
      </c>
      <c r="M2289">
        <v>-9780</v>
      </c>
      <c r="N2289">
        <v>-9780</v>
      </c>
      <c r="O2289">
        <v>-9780</v>
      </c>
      <c r="P2289">
        <v>-9780</v>
      </c>
      <c r="Q2289">
        <v>-9780</v>
      </c>
      <c r="R2289">
        <v>-9780</v>
      </c>
      <c r="S2289">
        <v>-9780</v>
      </c>
      <c r="T2289">
        <v>-9780</v>
      </c>
      <c r="U2289">
        <v>-19122</v>
      </c>
      <c r="V2289">
        <v>-9780</v>
      </c>
      <c r="W2289">
        <v>-9780</v>
      </c>
      <c r="X2289">
        <v>-9780</v>
      </c>
      <c r="Y2289">
        <v>-126699</v>
      </c>
      <c r="Z2289">
        <f t="shared" si="76"/>
        <v>0</v>
      </c>
      <c r="AA2289">
        <f t="shared" si="77"/>
        <v>-95024.25</v>
      </c>
    </row>
    <row r="2290" spans="1:27" x14ac:dyDescent="0.35">
      <c r="A2290" t="s">
        <v>427</v>
      </c>
      <c r="C2290">
        <v>926019</v>
      </c>
      <c r="D2290" t="s">
        <v>457</v>
      </c>
      <c r="E2290" t="s">
        <v>7</v>
      </c>
      <c r="F2290" t="s">
        <v>105</v>
      </c>
      <c r="G2290">
        <v>2025</v>
      </c>
      <c r="H2290" t="s">
        <v>365</v>
      </c>
      <c r="I2290" t="s">
        <v>377</v>
      </c>
      <c r="J2290" t="s">
        <v>377</v>
      </c>
      <c r="K2290" t="s">
        <v>378</v>
      </c>
      <c r="L2290" t="s">
        <v>25</v>
      </c>
      <c r="M2290">
        <v>-9779</v>
      </c>
      <c r="N2290">
        <v>-8800</v>
      </c>
      <c r="O2290">
        <v>-8734</v>
      </c>
      <c r="P2290">
        <v>-9088</v>
      </c>
      <c r="Q2290">
        <v>-8940</v>
      </c>
      <c r="R2290">
        <v>-8425</v>
      </c>
      <c r="S2290">
        <v>-9216</v>
      </c>
      <c r="T2290">
        <v>-9552</v>
      </c>
      <c r="U2290">
        <v>-9176</v>
      </c>
      <c r="V2290">
        <v>-9954</v>
      </c>
      <c r="W2290">
        <v>-7503</v>
      </c>
      <c r="X2290">
        <v>-8116</v>
      </c>
      <c r="Y2290">
        <v>-107283</v>
      </c>
      <c r="Z2290">
        <f t="shared" si="76"/>
        <v>0</v>
      </c>
      <c r="AA2290">
        <f t="shared" si="77"/>
        <v>-80462.25</v>
      </c>
    </row>
    <row r="2291" spans="1:27" x14ac:dyDescent="0.35">
      <c r="A2291" t="s">
        <v>427</v>
      </c>
      <c r="C2291">
        <v>500900</v>
      </c>
      <c r="D2291" t="s">
        <v>443</v>
      </c>
      <c r="E2291" t="s">
        <v>7</v>
      </c>
      <c r="F2291" t="s">
        <v>105</v>
      </c>
      <c r="G2291">
        <v>2030</v>
      </c>
      <c r="H2291" t="s">
        <v>22</v>
      </c>
      <c r="I2291" t="s">
        <v>377</v>
      </c>
      <c r="J2291" t="s">
        <v>377</v>
      </c>
      <c r="K2291" t="s">
        <v>378</v>
      </c>
      <c r="L2291" t="s">
        <v>25</v>
      </c>
      <c r="M2291">
        <v>-9734</v>
      </c>
      <c r="N2291">
        <v>-17525</v>
      </c>
      <c r="O2291">
        <v>-9782</v>
      </c>
      <c r="P2291">
        <v>-9782</v>
      </c>
      <c r="Q2291">
        <v>-9740</v>
      </c>
      <c r="R2291">
        <v>-9734</v>
      </c>
      <c r="S2291">
        <v>-9734</v>
      </c>
      <c r="T2291">
        <v>-9685</v>
      </c>
      <c r="U2291">
        <v>-9685</v>
      </c>
      <c r="V2291">
        <v>-9685</v>
      </c>
      <c r="W2291">
        <v>-9728</v>
      </c>
      <c r="X2291">
        <v>-9732</v>
      </c>
      <c r="Y2291">
        <v>-124545</v>
      </c>
      <c r="Z2291">
        <f t="shared" si="76"/>
        <v>0</v>
      </c>
      <c r="AA2291">
        <f t="shared" si="77"/>
        <v>-93408.75</v>
      </c>
    </row>
    <row r="2292" spans="1:27" x14ac:dyDescent="0.35">
      <c r="A2292" t="s">
        <v>427</v>
      </c>
      <c r="C2292">
        <v>506900</v>
      </c>
      <c r="D2292" t="s">
        <v>439</v>
      </c>
      <c r="E2292" t="s">
        <v>7</v>
      </c>
      <c r="F2292" t="s">
        <v>21</v>
      </c>
      <c r="G2292">
        <v>2026</v>
      </c>
      <c r="H2292" t="s">
        <v>365</v>
      </c>
      <c r="I2292" t="s">
        <v>387</v>
      </c>
      <c r="J2292" t="s">
        <v>388</v>
      </c>
      <c r="K2292" t="s">
        <v>378</v>
      </c>
      <c r="L2292" t="s">
        <v>25</v>
      </c>
      <c r="M2292">
        <v>-9729</v>
      </c>
      <c r="N2292">
        <v>-8727</v>
      </c>
      <c r="O2292">
        <v>-8647</v>
      </c>
      <c r="P2292">
        <v>-8990</v>
      </c>
      <c r="Q2292">
        <v>-8824</v>
      </c>
      <c r="R2292">
        <v>-8290</v>
      </c>
      <c r="S2292">
        <v>-9080</v>
      </c>
      <c r="T2292">
        <v>-9445</v>
      </c>
      <c r="U2292">
        <v>-9061</v>
      </c>
      <c r="V2292">
        <v>-9845</v>
      </c>
      <c r="W2292">
        <v>-7346</v>
      </c>
      <c r="X2292">
        <v>-7916</v>
      </c>
      <c r="Y2292">
        <v>-105902</v>
      </c>
      <c r="Z2292">
        <f t="shared" si="76"/>
        <v>-79426.5</v>
      </c>
      <c r="AA2292">
        <f t="shared" si="77"/>
        <v>0</v>
      </c>
    </row>
    <row r="2293" spans="1:27" x14ac:dyDescent="0.35">
      <c r="A2293" t="s">
        <v>427</v>
      </c>
      <c r="C2293">
        <v>510100</v>
      </c>
      <c r="D2293" t="s">
        <v>430</v>
      </c>
      <c r="E2293" t="s">
        <v>7</v>
      </c>
      <c r="F2293" t="s">
        <v>105</v>
      </c>
      <c r="G2293">
        <v>2026</v>
      </c>
      <c r="H2293" t="s">
        <v>365</v>
      </c>
      <c r="I2293" t="s">
        <v>390</v>
      </c>
      <c r="J2293" t="s">
        <v>391</v>
      </c>
      <c r="K2293" t="s">
        <v>378</v>
      </c>
      <c r="L2293" t="s">
        <v>25</v>
      </c>
      <c r="M2293">
        <v>-9708</v>
      </c>
      <c r="N2293">
        <v>-8714</v>
      </c>
      <c r="O2293">
        <v>-8645</v>
      </c>
      <c r="P2293">
        <v>-9018</v>
      </c>
      <c r="Q2293">
        <v>-8877</v>
      </c>
      <c r="R2293">
        <v>-8353</v>
      </c>
      <c r="S2293">
        <v>-9177</v>
      </c>
      <c r="T2293">
        <v>-9500</v>
      </c>
      <c r="U2293">
        <v>-9101</v>
      </c>
      <c r="V2293">
        <v>-9917</v>
      </c>
      <c r="W2293">
        <v>-7401</v>
      </c>
      <c r="X2293">
        <v>-8094</v>
      </c>
      <c r="Y2293">
        <v>-106504</v>
      </c>
      <c r="Z2293">
        <f t="shared" si="76"/>
        <v>0</v>
      </c>
      <c r="AA2293">
        <f t="shared" si="77"/>
        <v>-79878</v>
      </c>
    </row>
    <row r="2294" spans="1:27" x14ac:dyDescent="0.35">
      <c r="A2294" t="s">
        <v>427</v>
      </c>
      <c r="C2294">
        <v>926019</v>
      </c>
      <c r="D2294" t="s">
        <v>457</v>
      </c>
      <c r="E2294" t="s">
        <v>7</v>
      </c>
      <c r="F2294" t="s">
        <v>105</v>
      </c>
      <c r="G2294">
        <v>2024</v>
      </c>
      <c r="H2294" t="s">
        <v>365</v>
      </c>
      <c r="I2294" t="s">
        <v>377</v>
      </c>
      <c r="J2294" t="s">
        <v>377</v>
      </c>
      <c r="K2294" t="s">
        <v>378</v>
      </c>
      <c r="L2294" t="s">
        <v>25</v>
      </c>
      <c r="M2294">
        <v>-9675</v>
      </c>
      <c r="N2294">
        <v>-9202</v>
      </c>
      <c r="O2294">
        <v>-8645</v>
      </c>
      <c r="P2294">
        <v>-9001</v>
      </c>
      <c r="Q2294">
        <v>-9355</v>
      </c>
      <c r="R2294">
        <v>-7857</v>
      </c>
      <c r="S2294">
        <v>-9140</v>
      </c>
      <c r="T2294">
        <v>-9460</v>
      </c>
      <c r="U2294">
        <v>-8592</v>
      </c>
      <c r="V2294">
        <v>-9860</v>
      </c>
      <c r="W2294">
        <v>-7936</v>
      </c>
      <c r="X2294">
        <v>-7575</v>
      </c>
      <c r="Y2294">
        <v>-106300</v>
      </c>
      <c r="Z2294">
        <f t="shared" si="76"/>
        <v>0</v>
      </c>
      <c r="AA2294">
        <f t="shared" si="77"/>
        <v>-79725</v>
      </c>
    </row>
    <row r="2295" spans="1:27" x14ac:dyDescent="0.35">
      <c r="A2295" t="s">
        <v>427</v>
      </c>
      <c r="C2295">
        <v>511100</v>
      </c>
      <c r="D2295" t="s">
        <v>434</v>
      </c>
      <c r="E2295" t="s">
        <v>7</v>
      </c>
      <c r="F2295" t="s">
        <v>366</v>
      </c>
      <c r="G2295">
        <v>2025</v>
      </c>
      <c r="H2295" t="s">
        <v>365</v>
      </c>
      <c r="I2295" t="s">
        <v>373</v>
      </c>
      <c r="J2295" t="s">
        <v>374</v>
      </c>
      <c r="K2295" t="s">
        <v>375</v>
      </c>
      <c r="L2295" t="s">
        <v>25</v>
      </c>
      <c r="M2295">
        <v>-9659</v>
      </c>
      <c r="N2295">
        <v>-8655</v>
      </c>
      <c r="O2295">
        <v>-8646</v>
      </c>
      <c r="P2295">
        <v>-9011</v>
      </c>
      <c r="Q2295">
        <v>-8884</v>
      </c>
      <c r="R2295">
        <v>-8385</v>
      </c>
      <c r="S2295">
        <v>-9182</v>
      </c>
      <c r="T2295">
        <v>-9422</v>
      </c>
      <c r="U2295">
        <v>-9089</v>
      </c>
      <c r="V2295">
        <v>-9826</v>
      </c>
      <c r="W2295">
        <v>-7522</v>
      </c>
      <c r="X2295">
        <v>-8224</v>
      </c>
      <c r="Y2295">
        <v>-106504</v>
      </c>
      <c r="Z2295">
        <f t="shared" si="76"/>
        <v>-32204.925437735998</v>
      </c>
      <c r="AA2295">
        <f t="shared" si="77"/>
        <v>-47673.074562264002</v>
      </c>
    </row>
    <row r="2296" spans="1:27" x14ac:dyDescent="0.35">
      <c r="A2296" t="s">
        <v>427</v>
      </c>
      <c r="C2296">
        <v>500100</v>
      </c>
      <c r="D2296" t="s">
        <v>431</v>
      </c>
      <c r="E2296" t="s">
        <v>7</v>
      </c>
      <c r="F2296" t="s">
        <v>105</v>
      </c>
      <c r="G2296">
        <v>2030</v>
      </c>
      <c r="H2296" t="s">
        <v>365</v>
      </c>
      <c r="I2296" t="s">
        <v>390</v>
      </c>
      <c r="J2296" t="s">
        <v>391</v>
      </c>
      <c r="K2296" t="s">
        <v>378</v>
      </c>
      <c r="L2296" t="s">
        <v>25</v>
      </c>
      <c r="M2296">
        <v>-9641</v>
      </c>
      <c r="N2296">
        <v>-8622</v>
      </c>
      <c r="O2296">
        <v>-8563</v>
      </c>
      <c r="P2296">
        <v>-8907</v>
      </c>
      <c r="Q2296">
        <v>-8741</v>
      </c>
      <c r="R2296">
        <v>-8205</v>
      </c>
      <c r="S2296">
        <v>-8999</v>
      </c>
      <c r="T2296">
        <v>-9360</v>
      </c>
      <c r="U2296">
        <v>-8994</v>
      </c>
      <c r="V2296">
        <v>-9762</v>
      </c>
      <c r="W2296">
        <v>-7289</v>
      </c>
      <c r="X2296">
        <v>-7842</v>
      </c>
      <c r="Y2296">
        <v>-104925</v>
      </c>
      <c r="Z2296">
        <f t="shared" si="76"/>
        <v>0</v>
      </c>
      <c r="AA2296">
        <f t="shared" si="77"/>
        <v>-78693.75</v>
      </c>
    </row>
    <row r="2297" spans="1:27" x14ac:dyDescent="0.35">
      <c r="A2297" t="s">
        <v>427</v>
      </c>
      <c r="C2297">
        <v>513100</v>
      </c>
      <c r="D2297" t="s">
        <v>438</v>
      </c>
      <c r="E2297" t="s">
        <v>7</v>
      </c>
      <c r="F2297" t="s">
        <v>21</v>
      </c>
      <c r="G2297">
        <v>2025</v>
      </c>
      <c r="H2297" t="s">
        <v>365</v>
      </c>
      <c r="I2297" t="s">
        <v>387</v>
      </c>
      <c r="J2297" t="s">
        <v>388</v>
      </c>
      <c r="K2297" t="s">
        <v>378</v>
      </c>
      <c r="L2297" t="s">
        <v>25</v>
      </c>
      <c r="M2297">
        <v>-9624</v>
      </c>
      <c r="N2297">
        <v>-8626</v>
      </c>
      <c r="O2297">
        <v>-8611</v>
      </c>
      <c r="P2297">
        <v>-8971</v>
      </c>
      <c r="Q2297">
        <v>-8841</v>
      </c>
      <c r="R2297">
        <v>-8342</v>
      </c>
      <c r="S2297">
        <v>-9133</v>
      </c>
      <c r="T2297">
        <v>-9384</v>
      </c>
      <c r="U2297">
        <v>-9049</v>
      </c>
      <c r="V2297">
        <v>-9785</v>
      </c>
      <c r="W2297">
        <v>-7479</v>
      </c>
      <c r="X2297">
        <v>-8162</v>
      </c>
      <c r="Y2297">
        <v>-106004</v>
      </c>
      <c r="Z2297">
        <f t="shared" si="76"/>
        <v>-79503</v>
      </c>
      <c r="AA2297">
        <f t="shared" si="77"/>
        <v>0</v>
      </c>
    </row>
    <row r="2298" spans="1:27" x14ac:dyDescent="0.35">
      <c r="A2298" t="s">
        <v>427</v>
      </c>
      <c r="C2298">
        <v>513100</v>
      </c>
      <c r="D2298" t="s">
        <v>438</v>
      </c>
      <c r="E2298" t="s">
        <v>7</v>
      </c>
      <c r="F2298" t="s">
        <v>105</v>
      </c>
      <c r="G2298">
        <v>2022</v>
      </c>
      <c r="H2298" t="s">
        <v>365</v>
      </c>
      <c r="I2298" t="s">
        <v>385</v>
      </c>
      <c r="J2298" t="s">
        <v>386</v>
      </c>
      <c r="K2298" t="s">
        <v>378</v>
      </c>
      <c r="L2298" t="s">
        <v>25</v>
      </c>
      <c r="M2298">
        <v>-9623</v>
      </c>
      <c r="N2298">
        <v>-9605</v>
      </c>
      <c r="O2298">
        <v>-10529</v>
      </c>
      <c r="P2298">
        <v>-9477</v>
      </c>
      <c r="Q2298">
        <v>-9752</v>
      </c>
      <c r="R2298">
        <v>-9752</v>
      </c>
      <c r="S2298">
        <v>-9167</v>
      </c>
      <c r="T2298">
        <v>-10874</v>
      </c>
      <c r="U2298">
        <v>-10098</v>
      </c>
      <c r="V2298">
        <v>-9854</v>
      </c>
      <c r="W2298">
        <v>-9459</v>
      </c>
      <c r="X2298">
        <v>-8693</v>
      </c>
      <c r="Y2298">
        <v>-116882</v>
      </c>
      <c r="Z2298">
        <f t="shared" si="76"/>
        <v>0</v>
      </c>
      <c r="AA2298">
        <f t="shared" si="77"/>
        <v>-87661.5</v>
      </c>
    </row>
    <row r="2299" spans="1:27" x14ac:dyDescent="0.35">
      <c r="A2299" t="s">
        <v>427</v>
      </c>
      <c r="C2299">
        <v>512015</v>
      </c>
      <c r="D2299" t="s">
        <v>451</v>
      </c>
      <c r="E2299" t="s">
        <v>7</v>
      </c>
      <c r="F2299" t="s">
        <v>105</v>
      </c>
      <c r="G2299">
        <v>2028</v>
      </c>
      <c r="H2299" t="s">
        <v>22</v>
      </c>
      <c r="I2299" t="s">
        <v>377</v>
      </c>
      <c r="J2299" t="s">
        <v>377</v>
      </c>
      <c r="K2299" t="s">
        <v>378</v>
      </c>
      <c r="L2299" t="s">
        <v>25</v>
      </c>
      <c r="M2299">
        <v>-9620</v>
      </c>
      <c r="N2299">
        <v>-9620</v>
      </c>
      <c r="O2299">
        <v>-9620</v>
      </c>
      <c r="P2299">
        <v>-17376</v>
      </c>
      <c r="Q2299">
        <v>-30085</v>
      </c>
      <c r="R2299">
        <v>-12481</v>
      </c>
      <c r="S2299">
        <v>-9620</v>
      </c>
      <c r="T2299">
        <v>-9620</v>
      </c>
      <c r="U2299">
        <v>-9620</v>
      </c>
      <c r="V2299">
        <v>-43903</v>
      </c>
      <c r="W2299">
        <v>-9620</v>
      </c>
      <c r="X2299">
        <v>-9620</v>
      </c>
      <c r="Y2299">
        <v>-180807</v>
      </c>
      <c r="Z2299">
        <f t="shared" si="76"/>
        <v>0</v>
      </c>
      <c r="AA2299">
        <f t="shared" si="77"/>
        <v>-135605.25</v>
      </c>
    </row>
    <row r="2300" spans="1:27" x14ac:dyDescent="0.35">
      <c r="A2300" t="s">
        <v>427</v>
      </c>
      <c r="C2300">
        <v>514100</v>
      </c>
      <c r="D2300" t="s">
        <v>441</v>
      </c>
      <c r="E2300" t="s">
        <v>7</v>
      </c>
      <c r="F2300" t="s">
        <v>105</v>
      </c>
      <c r="G2300">
        <v>2029</v>
      </c>
      <c r="H2300" t="s">
        <v>22</v>
      </c>
      <c r="I2300" t="s">
        <v>385</v>
      </c>
      <c r="J2300" t="s">
        <v>386</v>
      </c>
      <c r="K2300" t="s">
        <v>378</v>
      </c>
      <c r="L2300" t="s">
        <v>25</v>
      </c>
      <c r="M2300">
        <v>-9567</v>
      </c>
      <c r="N2300">
        <v>-9567</v>
      </c>
      <c r="O2300">
        <v>-9567</v>
      </c>
      <c r="P2300">
        <v>-9567</v>
      </c>
      <c r="Q2300">
        <v>-9567</v>
      </c>
      <c r="R2300">
        <v>-9567</v>
      </c>
      <c r="S2300">
        <v>-9567</v>
      </c>
      <c r="T2300">
        <v>-9567</v>
      </c>
      <c r="U2300">
        <v>-18725</v>
      </c>
      <c r="V2300">
        <v>-9567</v>
      </c>
      <c r="W2300">
        <v>-9567</v>
      </c>
      <c r="X2300">
        <v>-9567</v>
      </c>
      <c r="Y2300">
        <v>-123964</v>
      </c>
      <c r="Z2300">
        <f t="shared" si="76"/>
        <v>0</v>
      </c>
      <c r="AA2300">
        <f t="shared" si="77"/>
        <v>-92973</v>
      </c>
    </row>
    <row r="2301" spans="1:27" x14ac:dyDescent="0.35">
      <c r="A2301" t="s">
        <v>427</v>
      </c>
      <c r="C2301">
        <v>502100</v>
      </c>
      <c r="D2301" t="s">
        <v>429</v>
      </c>
      <c r="E2301" t="s">
        <v>7</v>
      </c>
      <c r="F2301" t="s">
        <v>105</v>
      </c>
      <c r="G2301">
        <v>2024</v>
      </c>
      <c r="H2301" t="s">
        <v>365</v>
      </c>
      <c r="I2301" t="s">
        <v>390</v>
      </c>
      <c r="J2301" t="s">
        <v>391</v>
      </c>
      <c r="K2301" t="s">
        <v>378</v>
      </c>
      <c r="L2301" t="s">
        <v>25</v>
      </c>
      <c r="M2301">
        <v>-9567</v>
      </c>
      <c r="N2301">
        <v>-9033</v>
      </c>
      <c r="O2301">
        <v>-8576</v>
      </c>
      <c r="P2301">
        <v>-8948</v>
      </c>
      <c r="Q2301">
        <v>-9316</v>
      </c>
      <c r="R2301">
        <v>-7867</v>
      </c>
      <c r="S2301">
        <v>-9146</v>
      </c>
      <c r="T2301">
        <v>-9329</v>
      </c>
      <c r="U2301">
        <v>-8539</v>
      </c>
      <c r="V2301">
        <v>-9733</v>
      </c>
      <c r="W2301">
        <v>-8000</v>
      </c>
      <c r="X2301">
        <v>-7796</v>
      </c>
      <c r="Y2301">
        <v>-105849</v>
      </c>
      <c r="Z2301">
        <f t="shared" si="76"/>
        <v>0</v>
      </c>
      <c r="AA2301">
        <f t="shared" si="77"/>
        <v>-79386.75</v>
      </c>
    </row>
    <row r="2302" spans="1:27" x14ac:dyDescent="0.35">
      <c r="A2302" t="s">
        <v>427</v>
      </c>
      <c r="C2302">
        <v>500900</v>
      </c>
      <c r="D2302" t="s">
        <v>443</v>
      </c>
      <c r="E2302" t="s">
        <v>7</v>
      </c>
      <c r="F2302" t="s">
        <v>105</v>
      </c>
      <c r="G2302">
        <v>2029</v>
      </c>
      <c r="H2302" t="s">
        <v>22</v>
      </c>
      <c r="I2302" t="s">
        <v>377</v>
      </c>
      <c r="J2302" t="s">
        <v>377</v>
      </c>
      <c r="K2302" t="s">
        <v>378</v>
      </c>
      <c r="L2302" t="s">
        <v>25</v>
      </c>
      <c r="M2302">
        <v>-9539</v>
      </c>
      <c r="N2302">
        <v>-17177</v>
      </c>
      <c r="O2302">
        <v>-9586</v>
      </c>
      <c r="P2302">
        <v>-9586</v>
      </c>
      <c r="Q2302">
        <v>-9545</v>
      </c>
      <c r="R2302">
        <v>-9539</v>
      </c>
      <c r="S2302">
        <v>-9539</v>
      </c>
      <c r="T2302">
        <v>-9491</v>
      </c>
      <c r="U2302">
        <v>-9491</v>
      </c>
      <c r="V2302">
        <v>-9491</v>
      </c>
      <c r="W2302">
        <v>-9533</v>
      </c>
      <c r="X2302">
        <v>-9537</v>
      </c>
      <c r="Y2302">
        <v>-122053</v>
      </c>
      <c r="Z2302">
        <f t="shared" si="76"/>
        <v>0</v>
      </c>
      <c r="AA2302">
        <f t="shared" si="77"/>
        <v>-91539.75</v>
      </c>
    </row>
    <row r="2303" spans="1:27" x14ac:dyDescent="0.35">
      <c r="A2303" t="s">
        <v>427</v>
      </c>
      <c r="C2303">
        <v>506900</v>
      </c>
      <c r="D2303" t="s">
        <v>439</v>
      </c>
      <c r="E2303" t="s">
        <v>7</v>
      </c>
      <c r="F2303" t="s">
        <v>105</v>
      </c>
      <c r="G2303">
        <v>2022</v>
      </c>
      <c r="H2303" t="s">
        <v>365</v>
      </c>
      <c r="I2303" t="s">
        <v>385</v>
      </c>
      <c r="J2303" t="s">
        <v>386</v>
      </c>
      <c r="K2303" t="s">
        <v>378</v>
      </c>
      <c r="L2303" t="s">
        <v>25</v>
      </c>
      <c r="M2303">
        <v>-9528</v>
      </c>
      <c r="N2303">
        <v>-9539</v>
      </c>
      <c r="O2303">
        <v>-10415</v>
      </c>
      <c r="P2303">
        <v>-9300</v>
      </c>
      <c r="Q2303">
        <v>-9541</v>
      </c>
      <c r="R2303">
        <v>-9522</v>
      </c>
      <c r="S2303">
        <v>-8879</v>
      </c>
      <c r="T2303">
        <v>-10736</v>
      </c>
      <c r="U2303">
        <v>-9915</v>
      </c>
      <c r="V2303">
        <v>-9675</v>
      </c>
      <c r="W2303">
        <v>-9182</v>
      </c>
      <c r="X2303">
        <v>-8216</v>
      </c>
      <c r="Y2303">
        <v>-114449</v>
      </c>
      <c r="Z2303">
        <f t="shared" si="76"/>
        <v>0</v>
      </c>
      <c r="AA2303">
        <f t="shared" si="77"/>
        <v>-85836.75</v>
      </c>
    </row>
    <row r="2304" spans="1:27" x14ac:dyDescent="0.35">
      <c r="A2304" t="s">
        <v>427</v>
      </c>
      <c r="C2304">
        <v>506900</v>
      </c>
      <c r="D2304" t="s">
        <v>439</v>
      </c>
      <c r="E2304" t="s">
        <v>7</v>
      </c>
      <c r="F2304" t="s">
        <v>21</v>
      </c>
      <c r="G2304">
        <v>2025</v>
      </c>
      <c r="H2304" t="s">
        <v>365</v>
      </c>
      <c r="I2304" t="s">
        <v>387</v>
      </c>
      <c r="J2304" t="s">
        <v>388</v>
      </c>
      <c r="K2304" t="s">
        <v>378</v>
      </c>
      <c r="L2304" t="s">
        <v>25</v>
      </c>
      <c r="M2304">
        <v>-9446</v>
      </c>
      <c r="N2304">
        <v>-8473</v>
      </c>
      <c r="O2304">
        <v>-8396</v>
      </c>
      <c r="P2304">
        <v>-8728</v>
      </c>
      <c r="Q2304">
        <v>-8567</v>
      </c>
      <c r="R2304">
        <v>-8049</v>
      </c>
      <c r="S2304">
        <v>-8815</v>
      </c>
      <c r="T2304">
        <v>-9170</v>
      </c>
      <c r="U2304">
        <v>-8798</v>
      </c>
      <c r="V2304">
        <v>-9558</v>
      </c>
      <c r="W2304">
        <v>-7132</v>
      </c>
      <c r="X2304">
        <v>-7686</v>
      </c>
      <c r="Y2304">
        <v>-102817</v>
      </c>
      <c r="Z2304">
        <f t="shared" ref="Z2304:Z2365" si="78">$Y2304*IF($E2304="Fixed",0.75,1)*IF(LEFT($F2304,4)="0311",1,IF(LEFT($F2304,4)="0301",0.403176412,0))</f>
        <v>-77112.75</v>
      </c>
      <c r="AA2304">
        <f t="shared" ref="AA2304:AA2365" si="79">$Y2304*IF($E2304="Fixed",0.75,1)*IF(LEFT($F2304,4)="0311",0,IF(LEFT($F2304,4)="0301",1-0.403176412,1))</f>
        <v>0</v>
      </c>
    </row>
    <row r="2305" spans="1:27" x14ac:dyDescent="0.35">
      <c r="A2305" t="s">
        <v>427</v>
      </c>
      <c r="C2305">
        <v>501090</v>
      </c>
      <c r="D2305" t="s">
        <v>435</v>
      </c>
      <c r="E2305" t="s">
        <v>7</v>
      </c>
      <c r="F2305" t="s">
        <v>366</v>
      </c>
      <c r="G2305">
        <v>2023</v>
      </c>
      <c r="H2305" t="s">
        <v>365</v>
      </c>
      <c r="I2305" t="s">
        <v>373</v>
      </c>
      <c r="J2305" t="s">
        <v>374</v>
      </c>
      <c r="K2305" t="s">
        <v>375</v>
      </c>
      <c r="L2305" t="s">
        <v>25</v>
      </c>
      <c r="M2305">
        <v>-9445</v>
      </c>
      <c r="N2305">
        <v>-8961</v>
      </c>
      <c r="O2305">
        <v>-9777</v>
      </c>
      <c r="P2305">
        <v>-8222</v>
      </c>
      <c r="Q2305">
        <v>-9452</v>
      </c>
      <c r="R2305">
        <v>-9053</v>
      </c>
      <c r="S2305">
        <v>-8319</v>
      </c>
      <c r="T2305">
        <v>-10075</v>
      </c>
      <c r="U2305">
        <v>-8691</v>
      </c>
      <c r="V2305">
        <v>-9587</v>
      </c>
      <c r="W2305">
        <v>-8640</v>
      </c>
      <c r="X2305">
        <v>-7168</v>
      </c>
      <c r="Y2305">
        <v>-107390</v>
      </c>
      <c r="Z2305">
        <f t="shared" si="78"/>
        <v>-32472.836163509997</v>
      </c>
      <c r="AA2305">
        <f t="shared" si="79"/>
        <v>-48069.663836489999</v>
      </c>
    </row>
    <row r="2306" spans="1:27" x14ac:dyDescent="0.35">
      <c r="A2306" t="s">
        <v>427</v>
      </c>
      <c r="C2306">
        <v>512015</v>
      </c>
      <c r="D2306" t="s">
        <v>451</v>
      </c>
      <c r="E2306" t="s">
        <v>7</v>
      </c>
      <c r="F2306" t="s">
        <v>105</v>
      </c>
      <c r="G2306">
        <v>2027</v>
      </c>
      <c r="H2306" t="s">
        <v>22</v>
      </c>
      <c r="I2306" t="s">
        <v>377</v>
      </c>
      <c r="J2306" t="s">
        <v>377</v>
      </c>
      <c r="K2306" t="s">
        <v>378</v>
      </c>
      <c r="L2306" t="s">
        <v>25</v>
      </c>
      <c r="M2306">
        <v>-9432</v>
      </c>
      <c r="N2306">
        <v>-9432</v>
      </c>
      <c r="O2306">
        <v>-9432</v>
      </c>
      <c r="P2306">
        <v>-17035</v>
      </c>
      <c r="Q2306">
        <v>-29460</v>
      </c>
      <c r="R2306">
        <v>-12236</v>
      </c>
      <c r="S2306">
        <v>-9432</v>
      </c>
      <c r="T2306">
        <v>-9432</v>
      </c>
      <c r="U2306">
        <v>-9432</v>
      </c>
      <c r="V2306">
        <v>-42837</v>
      </c>
      <c r="W2306">
        <v>-9432</v>
      </c>
      <c r="X2306">
        <v>-9431</v>
      </c>
      <c r="Y2306">
        <v>-177023</v>
      </c>
      <c r="Z2306">
        <f t="shared" si="78"/>
        <v>0</v>
      </c>
      <c r="AA2306">
        <f t="shared" si="79"/>
        <v>-132767.25</v>
      </c>
    </row>
    <row r="2307" spans="1:27" x14ac:dyDescent="0.35">
      <c r="A2307" t="s">
        <v>427</v>
      </c>
      <c r="C2307">
        <v>511100</v>
      </c>
      <c r="D2307" t="s">
        <v>434</v>
      </c>
      <c r="E2307" t="s">
        <v>7</v>
      </c>
      <c r="F2307" t="s">
        <v>366</v>
      </c>
      <c r="G2307">
        <v>2024</v>
      </c>
      <c r="H2307" t="s">
        <v>365</v>
      </c>
      <c r="I2307" t="s">
        <v>373</v>
      </c>
      <c r="J2307" t="s">
        <v>374</v>
      </c>
      <c r="K2307" t="s">
        <v>375</v>
      </c>
      <c r="L2307" t="s">
        <v>25</v>
      </c>
      <c r="M2307">
        <v>-9425</v>
      </c>
      <c r="N2307">
        <v>-8923</v>
      </c>
      <c r="O2307">
        <v>-8441</v>
      </c>
      <c r="P2307">
        <v>-8805</v>
      </c>
      <c r="Q2307">
        <v>-9163</v>
      </c>
      <c r="R2307">
        <v>-7727</v>
      </c>
      <c r="S2307">
        <v>-8987</v>
      </c>
      <c r="T2307">
        <v>-9206</v>
      </c>
      <c r="U2307">
        <v>-8404</v>
      </c>
      <c r="V2307">
        <v>-9603</v>
      </c>
      <c r="W2307">
        <v>-7837</v>
      </c>
      <c r="X2307">
        <v>-7599</v>
      </c>
      <c r="Y2307">
        <v>-104120</v>
      </c>
      <c r="Z2307">
        <f t="shared" si="78"/>
        <v>-31484.046013079998</v>
      </c>
      <c r="AA2307">
        <f t="shared" si="79"/>
        <v>-46605.953986920002</v>
      </c>
    </row>
    <row r="2308" spans="1:27" x14ac:dyDescent="0.35">
      <c r="A2308" t="s">
        <v>427</v>
      </c>
      <c r="C2308">
        <v>510100</v>
      </c>
      <c r="D2308" t="s">
        <v>430</v>
      </c>
      <c r="E2308" t="s">
        <v>7</v>
      </c>
      <c r="F2308" t="s">
        <v>105</v>
      </c>
      <c r="G2308">
        <v>2025</v>
      </c>
      <c r="H2308" t="s">
        <v>365</v>
      </c>
      <c r="I2308" t="s">
        <v>390</v>
      </c>
      <c r="J2308" t="s">
        <v>391</v>
      </c>
      <c r="K2308" t="s">
        <v>378</v>
      </c>
      <c r="L2308" t="s">
        <v>25</v>
      </c>
      <c r="M2308">
        <v>-9425</v>
      </c>
      <c r="N2308">
        <v>-8460</v>
      </c>
      <c r="O2308">
        <v>-8393</v>
      </c>
      <c r="P2308">
        <v>-8755</v>
      </c>
      <c r="Q2308">
        <v>-8619</v>
      </c>
      <c r="R2308">
        <v>-8110</v>
      </c>
      <c r="S2308">
        <v>-8909</v>
      </c>
      <c r="T2308">
        <v>-9223</v>
      </c>
      <c r="U2308">
        <v>-8836</v>
      </c>
      <c r="V2308">
        <v>-9628</v>
      </c>
      <c r="W2308">
        <v>-7186</v>
      </c>
      <c r="X2308">
        <v>-7858</v>
      </c>
      <c r="Y2308">
        <v>-103402</v>
      </c>
      <c r="Z2308">
        <f t="shared" si="78"/>
        <v>0</v>
      </c>
      <c r="AA2308">
        <f t="shared" si="79"/>
        <v>-77551.5</v>
      </c>
    </row>
    <row r="2309" spans="1:27" x14ac:dyDescent="0.35">
      <c r="A2309" t="s">
        <v>427</v>
      </c>
      <c r="C2309">
        <v>513100</v>
      </c>
      <c r="D2309" t="s">
        <v>438</v>
      </c>
      <c r="E2309" t="s">
        <v>7</v>
      </c>
      <c r="F2309" t="s">
        <v>105</v>
      </c>
      <c r="G2309">
        <v>2021</v>
      </c>
      <c r="H2309" t="s">
        <v>365</v>
      </c>
      <c r="I2309" t="s">
        <v>385</v>
      </c>
      <c r="J2309" t="s">
        <v>386</v>
      </c>
      <c r="K2309" t="s">
        <v>378</v>
      </c>
      <c r="L2309" t="s">
        <v>25</v>
      </c>
      <c r="M2309">
        <v>-9393</v>
      </c>
      <c r="N2309">
        <v>-9374</v>
      </c>
      <c r="O2309">
        <v>-10280</v>
      </c>
      <c r="P2309">
        <v>-9654</v>
      </c>
      <c r="Q2309">
        <v>-9149</v>
      </c>
      <c r="R2309">
        <v>-9543</v>
      </c>
      <c r="S2309">
        <v>-9372</v>
      </c>
      <c r="T2309">
        <v>-10106</v>
      </c>
      <c r="U2309">
        <v>-9739</v>
      </c>
      <c r="V2309">
        <v>-9637</v>
      </c>
      <c r="W2309">
        <v>-9123</v>
      </c>
      <c r="X2309">
        <v>-8935</v>
      </c>
      <c r="Y2309">
        <v>-114306</v>
      </c>
      <c r="Z2309">
        <f t="shared" si="78"/>
        <v>0</v>
      </c>
      <c r="AA2309">
        <f t="shared" si="79"/>
        <v>-85729.5</v>
      </c>
    </row>
    <row r="2310" spans="1:27" x14ac:dyDescent="0.35">
      <c r="A2310" t="s">
        <v>427</v>
      </c>
      <c r="C2310">
        <v>513100</v>
      </c>
      <c r="D2310" t="s">
        <v>438</v>
      </c>
      <c r="E2310" t="s">
        <v>7</v>
      </c>
      <c r="F2310" t="s">
        <v>21</v>
      </c>
      <c r="G2310">
        <v>2024</v>
      </c>
      <c r="H2310" t="s">
        <v>365</v>
      </c>
      <c r="I2310" t="s">
        <v>387</v>
      </c>
      <c r="J2310" t="s">
        <v>388</v>
      </c>
      <c r="K2310" t="s">
        <v>378</v>
      </c>
      <c r="L2310" t="s">
        <v>25</v>
      </c>
      <c r="M2310">
        <v>-9390</v>
      </c>
      <c r="N2310">
        <v>-8893</v>
      </c>
      <c r="O2310">
        <v>-8407</v>
      </c>
      <c r="P2310">
        <v>-8765</v>
      </c>
      <c r="Q2310">
        <v>-9119</v>
      </c>
      <c r="R2310">
        <v>-7684</v>
      </c>
      <c r="S2310">
        <v>-8937</v>
      </c>
      <c r="T2310">
        <v>-9168</v>
      </c>
      <c r="U2310">
        <v>-8365</v>
      </c>
      <c r="V2310">
        <v>-9562</v>
      </c>
      <c r="W2310">
        <v>-7792</v>
      </c>
      <c r="X2310">
        <v>-7535</v>
      </c>
      <c r="Y2310">
        <v>-103617</v>
      </c>
      <c r="Z2310">
        <f t="shared" si="78"/>
        <v>-77712.75</v>
      </c>
      <c r="AA2310">
        <f t="shared" si="79"/>
        <v>0</v>
      </c>
    </row>
    <row r="2311" spans="1:27" x14ac:dyDescent="0.35">
      <c r="A2311" t="s">
        <v>427</v>
      </c>
      <c r="C2311">
        <v>506900</v>
      </c>
      <c r="D2311" t="s">
        <v>439</v>
      </c>
      <c r="E2311" t="s">
        <v>7</v>
      </c>
      <c r="F2311" t="s">
        <v>105</v>
      </c>
      <c r="G2311">
        <v>2021</v>
      </c>
      <c r="H2311" t="s">
        <v>365</v>
      </c>
      <c r="I2311" t="s">
        <v>385</v>
      </c>
      <c r="J2311" t="s">
        <v>386</v>
      </c>
      <c r="K2311" t="s">
        <v>378</v>
      </c>
      <c r="L2311" t="s">
        <v>25</v>
      </c>
      <c r="M2311">
        <v>-9362</v>
      </c>
      <c r="N2311">
        <v>-9378</v>
      </c>
      <c r="O2311">
        <v>-10223</v>
      </c>
      <c r="P2311">
        <v>-9533</v>
      </c>
      <c r="Q2311">
        <v>-8975</v>
      </c>
      <c r="R2311">
        <v>-9353</v>
      </c>
      <c r="S2311">
        <v>-9123</v>
      </c>
      <c r="T2311">
        <v>-10000</v>
      </c>
      <c r="U2311">
        <v>-9597</v>
      </c>
      <c r="V2311">
        <v>-9495</v>
      </c>
      <c r="W2311">
        <v>-8885</v>
      </c>
      <c r="X2311">
        <v>-8483</v>
      </c>
      <c r="Y2311">
        <v>-112408</v>
      </c>
      <c r="Z2311">
        <f t="shared" si="78"/>
        <v>0</v>
      </c>
      <c r="AA2311">
        <f t="shared" si="79"/>
        <v>-84306</v>
      </c>
    </row>
    <row r="2312" spans="1:27" x14ac:dyDescent="0.35">
      <c r="A2312" t="s">
        <v>427</v>
      </c>
      <c r="C2312">
        <v>500100</v>
      </c>
      <c r="D2312" t="s">
        <v>431</v>
      </c>
      <c r="E2312" t="s">
        <v>7</v>
      </c>
      <c r="F2312" t="s">
        <v>105</v>
      </c>
      <c r="G2312">
        <v>2029</v>
      </c>
      <c r="H2312" t="s">
        <v>365</v>
      </c>
      <c r="I2312" t="s">
        <v>390</v>
      </c>
      <c r="J2312" t="s">
        <v>391</v>
      </c>
      <c r="K2312" t="s">
        <v>378</v>
      </c>
      <c r="L2312" t="s">
        <v>25</v>
      </c>
      <c r="M2312">
        <v>-9360</v>
      </c>
      <c r="N2312">
        <v>-8370</v>
      </c>
      <c r="O2312">
        <v>-8313</v>
      </c>
      <c r="P2312">
        <v>-8648</v>
      </c>
      <c r="Q2312">
        <v>-8486</v>
      </c>
      <c r="R2312">
        <v>-7966</v>
      </c>
      <c r="S2312">
        <v>-8737</v>
      </c>
      <c r="T2312">
        <v>-9087</v>
      </c>
      <c r="U2312">
        <v>-8732</v>
      </c>
      <c r="V2312">
        <v>-9478</v>
      </c>
      <c r="W2312">
        <v>-7076</v>
      </c>
      <c r="X2312">
        <v>-7614</v>
      </c>
      <c r="Y2312">
        <v>-101866</v>
      </c>
      <c r="Z2312">
        <f t="shared" si="78"/>
        <v>0</v>
      </c>
      <c r="AA2312">
        <f t="shared" si="79"/>
        <v>-76399.5</v>
      </c>
    </row>
    <row r="2313" spans="1:27" x14ac:dyDescent="0.35">
      <c r="A2313" t="s">
        <v>427</v>
      </c>
      <c r="C2313">
        <v>514100</v>
      </c>
      <c r="D2313" t="s">
        <v>441</v>
      </c>
      <c r="E2313" t="s">
        <v>7</v>
      </c>
      <c r="F2313" t="s">
        <v>105</v>
      </c>
      <c r="G2313">
        <v>2028</v>
      </c>
      <c r="H2313" t="s">
        <v>22</v>
      </c>
      <c r="I2313" t="s">
        <v>385</v>
      </c>
      <c r="J2313" t="s">
        <v>386</v>
      </c>
      <c r="K2313" t="s">
        <v>378</v>
      </c>
      <c r="L2313" t="s">
        <v>25</v>
      </c>
      <c r="M2313">
        <v>-9360</v>
      </c>
      <c r="N2313">
        <v>-9360</v>
      </c>
      <c r="O2313">
        <v>-9360</v>
      </c>
      <c r="P2313">
        <v>-9360</v>
      </c>
      <c r="Q2313">
        <v>-9360</v>
      </c>
      <c r="R2313">
        <v>-9360</v>
      </c>
      <c r="S2313">
        <v>-9360</v>
      </c>
      <c r="T2313">
        <v>-9360</v>
      </c>
      <c r="U2313">
        <v>-18339</v>
      </c>
      <c r="V2313">
        <v>-9360</v>
      </c>
      <c r="W2313">
        <v>-9360</v>
      </c>
      <c r="X2313">
        <v>-9360</v>
      </c>
      <c r="Y2313">
        <v>-121296</v>
      </c>
      <c r="Z2313">
        <f t="shared" si="78"/>
        <v>0</v>
      </c>
      <c r="AA2313">
        <f t="shared" si="79"/>
        <v>-90972</v>
      </c>
    </row>
    <row r="2314" spans="1:27" x14ac:dyDescent="0.35">
      <c r="A2314" t="s">
        <v>427</v>
      </c>
      <c r="C2314">
        <v>500900</v>
      </c>
      <c r="D2314" t="s">
        <v>443</v>
      </c>
      <c r="E2314" t="s">
        <v>7</v>
      </c>
      <c r="F2314" t="s">
        <v>105</v>
      </c>
      <c r="G2314">
        <v>2028</v>
      </c>
      <c r="H2314" t="s">
        <v>22</v>
      </c>
      <c r="I2314" t="s">
        <v>377</v>
      </c>
      <c r="J2314" t="s">
        <v>377</v>
      </c>
      <c r="K2314" t="s">
        <v>378</v>
      </c>
      <c r="L2314" t="s">
        <v>25</v>
      </c>
      <c r="M2314">
        <v>-9348</v>
      </c>
      <c r="N2314">
        <v>-16837</v>
      </c>
      <c r="O2314">
        <v>-9395</v>
      </c>
      <c r="P2314">
        <v>-9395</v>
      </c>
      <c r="Q2314">
        <v>-9354</v>
      </c>
      <c r="R2314">
        <v>-9348</v>
      </c>
      <c r="S2314">
        <v>-9348</v>
      </c>
      <c r="T2314">
        <v>-9302</v>
      </c>
      <c r="U2314">
        <v>-9302</v>
      </c>
      <c r="V2314">
        <v>-9302</v>
      </c>
      <c r="W2314">
        <v>-9342</v>
      </c>
      <c r="X2314">
        <v>-9347</v>
      </c>
      <c r="Y2314">
        <v>-119620</v>
      </c>
      <c r="Z2314">
        <f t="shared" si="78"/>
        <v>0</v>
      </c>
      <c r="AA2314">
        <f t="shared" si="79"/>
        <v>-89715</v>
      </c>
    </row>
    <row r="2315" spans="1:27" x14ac:dyDescent="0.35">
      <c r="A2315" t="s">
        <v>427</v>
      </c>
      <c r="C2315">
        <v>506900</v>
      </c>
      <c r="D2315" t="s">
        <v>439</v>
      </c>
      <c r="E2315" t="s">
        <v>7</v>
      </c>
      <c r="F2315" t="s">
        <v>21</v>
      </c>
      <c r="G2315">
        <v>2024</v>
      </c>
      <c r="H2315" t="s">
        <v>365</v>
      </c>
      <c r="I2315" t="s">
        <v>387</v>
      </c>
      <c r="J2315" t="s">
        <v>388</v>
      </c>
      <c r="K2315" t="s">
        <v>378</v>
      </c>
      <c r="L2315" t="s">
        <v>25</v>
      </c>
      <c r="M2315">
        <v>-9257</v>
      </c>
      <c r="N2315">
        <v>-8791</v>
      </c>
      <c r="O2315">
        <v>-8237</v>
      </c>
      <c r="P2315">
        <v>-8568</v>
      </c>
      <c r="Q2315">
        <v>-8901</v>
      </c>
      <c r="R2315">
        <v>-7433</v>
      </c>
      <c r="S2315">
        <v>-8670</v>
      </c>
      <c r="T2315">
        <v>-9000</v>
      </c>
      <c r="U2315">
        <v>-8153</v>
      </c>
      <c r="V2315">
        <v>-9382</v>
      </c>
      <c r="W2315">
        <v>-7502</v>
      </c>
      <c r="X2315">
        <v>-7108</v>
      </c>
      <c r="Y2315">
        <v>-101004</v>
      </c>
      <c r="Z2315">
        <f t="shared" si="78"/>
        <v>-75753</v>
      </c>
      <c r="AA2315">
        <f t="shared" si="79"/>
        <v>0</v>
      </c>
    </row>
    <row r="2316" spans="1:27" x14ac:dyDescent="0.35">
      <c r="A2316" t="s">
        <v>427</v>
      </c>
      <c r="C2316">
        <v>512015</v>
      </c>
      <c r="D2316" t="s">
        <v>451</v>
      </c>
      <c r="E2316" t="s">
        <v>7</v>
      </c>
      <c r="F2316" t="s">
        <v>105</v>
      </c>
      <c r="G2316">
        <v>2026</v>
      </c>
      <c r="H2316" t="s">
        <v>22</v>
      </c>
      <c r="I2316" t="s">
        <v>377</v>
      </c>
      <c r="J2316" t="s">
        <v>377</v>
      </c>
      <c r="K2316" t="s">
        <v>378</v>
      </c>
      <c r="L2316" t="s">
        <v>25</v>
      </c>
      <c r="M2316">
        <v>-9247</v>
      </c>
      <c r="N2316">
        <v>-9247</v>
      </c>
      <c r="O2316">
        <v>-9247</v>
      </c>
      <c r="P2316">
        <v>-16701</v>
      </c>
      <c r="Q2316">
        <v>-28849</v>
      </c>
      <c r="R2316">
        <v>-11996</v>
      </c>
      <c r="S2316">
        <v>-9247</v>
      </c>
      <c r="T2316">
        <v>-9247</v>
      </c>
      <c r="U2316">
        <v>-9247</v>
      </c>
      <c r="V2316">
        <v>-41798</v>
      </c>
      <c r="W2316">
        <v>-9247</v>
      </c>
      <c r="X2316">
        <v>-9246</v>
      </c>
      <c r="Y2316">
        <v>-173318</v>
      </c>
      <c r="Z2316">
        <f t="shared" si="78"/>
        <v>0</v>
      </c>
      <c r="AA2316">
        <f t="shared" si="79"/>
        <v>-129988.5</v>
      </c>
    </row>
    <row r="2317" spans="1:27" x14ac:dyDescent="0.35">
      <c r="A2317" t="s">
        <v>427</v>
      </c>
      <c r="C2317">
        <v>510100</v>
      </c>
      <c r="D2317" t="s">
        <v>430</v>
      </c>
      <c r="E2317" t="s">
        <v>7</v>
      </c>
      <c r="F2317" t="s">
        <v>105</v>
      </c>
      <c r="G2317">
        <v>2024</v>
      </c>
      <c r="H2317" t="s">
        <v>365</v>
      </c>
      <c r="I2317" t="s">
        <v>390</v>
      </c>
      <c r="J2317" t="s">
        <v>391</v>
      </c>
      <c r="K2317" t="s">
        <v>378</v>
      </c>
      <c r="L2317" t="s">
        <v>25</v>
      </c>
      <c r="M2317">
        <v>-9193</v>
      </c>
      <c r="N2317">
        <v>-8734</v>
      </c>
      <c r="O2317">
        <v>-8188</v>
      </c>
      <c r="P2317">
        <v>-8543</v>
      </c>
      <c r="Q2317">
        <v>-8896</v>
      </c>
      <c r="R2317">
        <v>-7433</v>
      </c>
      <c r="S2317">
        <v>-8699</v>
      </c>
      <c r="T2317">
        <v>-8998</v>
      </c>
      <c r="U2317">
        <v>-8137</v>
      </c>
      <c r="V2317">
        <v>-9394</v>
      </c>
      <c r="W2317">
        <v>-7501</v>
      </c>
      <c r="X2317">
        <v>-7199</v>
      </c>
      <c r="Y2317">
        <v>-100916</v>
      </c>
      <c r="Z2317">
        <f t="shared" si="78"/>
        <v>0</v>
      </c>
      <c r="AA2317">
        <f t="shared" si="79"/>
        <v>-75687</v>
      </c>
    </row>
    <row r="2318" spans="1:27" x14ac:dyDescent="0.35">
      <c r="A2318" t="s">
        <v>427</v>
      </c>
      <c r="C2318">
        <v>500900</v>
      </c>
      <c r="D2318" t="s">
        <v>443</v>
      </c>
      <c r="E2318" t="s">
        <v>7</v>
      </c>
      <c r="F2318" t="s">
        <v>105</v>
      </c>
      <c r="G2318">
        <v>2027</v>
      </c>
      <c r="H2318" t="s">
        <v>22</v>
      </c>
      <c r="I2318" t="s">
        <v>377</v>
      </c>
      <c r="J2318" t="s">
        <v>377</v>
      </c>
      <c r="K2318" t="s">
        <v>378</v>
      </c>
      <c r="L2318" t="s">
        <v>25</v>
      </c>
      <c r="M2318">
        <v>-9162</v>
      </c>
      <c r="N2318">
        <v>-16503</v>
      </c>
      <c r="O2318">
        <v>-9207</v>
      </c>
      <c r="P2318">
        <v>-9207</v>
      </c>
      <c r="Q2318">
        <v>-9167</v>
      </c>
      <c r="R2318">
        <v>-9162</v>
      </c>
      <c r="S2318">
        <v>-9162</v>
      </c>
      <c r="T2318">
        <v>-9116</v>
      </c>
      <c r="U2318">
        <v>-9116</v>
      </c>
      <c r="V2318">
        <v>-9116</v>
      </c>
      <c r="W2318">
        <v>-9156</v>
      </c>
      <c r="X2318">
        <v>-9160</v>
      </c>
      <c r="Y2318">
        <v>-117233</v>
      </c>
      <c r="Z2318">
        <f t="shared" si="78"/>
        <v>0</v>
      </c>
      <c r="AA2318">
        <f t="shared" si="79"/>
        <v>-87924.75</v>
      </c>
    </row>
    <row r="2319" spans="1:27" x14ac:dyDescent="0.35">
      <c r="A2319" t="s">
        <v>427</v>
      </c>
      <c r="C2319">
        <v>514100</v>
      </c>
      <c r="D2319" t="s">
        <v>441</v>
      </c>
      <c r="E2319" t="s">
        <v>7</v>
      </c>
      <c r="F2319" t="s">
        <v>105</v>
      </c>
      <c r="G2319">
        <v>2027</v>
      </c>
      <c r="H2319" t="s">
        <v>22</v>
      </c>
      <c r="I2319" t="s">
        <v>385</v>
      </c>
      <c r="J2319" t="s">
        <v>386</v>
      </c>
      <c r="K2319" t="s">
        <v>378</v>
      </c>
      <c r="L2319" t="s">
        <v>25</v>
      </c>
      <c r="M2319">
        <v>-9157</v>
      </c>
      <c r="N2319">
        <v>-9157</v>
      </c>
      <c r="O2319">
        <v>-9157</v>
      </c>
      <c r="P2319">
        <v>-9157</v>
      </c>
      <c r="Q2319">
        <v>-9157</v>
      </c>
      <c r="R2319">
        <v>-9157</v>
      </c>
      <c r="S2319">
        <v>-9157</v>
      </c>
      <c r="T2319">
        <v>-9157</v>
      </c>
      <c r="U2319">
        <v>-17960</v>
      </c>
      <c r="V2319">
        <v>-9157</v>
      </c>
      <c r="W2319">
        <v>-9157</v>
      </c>
      <c r="X2319">
        <v>-9157</v>
      </c>
      <c r="Y2319">
        <v>-118688</v>
      </c>
      <c r="Z2319">
        <f t="shared" si="78"/>
        <v>0</v>
      </c>
      <c r="AA2319">
        <f t="shared" si="79"/>
        <v>-89016</v>
      </c>
    </row>
    <row r="2320" spans="1:27" x14ac:dyDescent="0.35">
      <c r="A2320" t="s">
        <v>427</v>
      </c>
      <c r="C2320">
        <v>500100</v>
      </c>
      <c r="D2320" t="s">
        <v>431</v>
      </c>
      <c r="E2320" t="s">
        <v>7</v>
      </c>
      <c r="F2320" t="s">
        <v>105</v>
      </c>
      <c r="G2320">
        <v>2028</v>
      </c>
      <c r="H2320" t="s">
        <v>365</v>
      </c>
      <c r="I2320" t="s">
        <v>390</v>
      </c>
      <c r="J2320" t="s">
        <v>391</v>
      </c>
      <c r="K2320" t="s">
        <v>378</v>
      </c>
      <c r="L2320" t="s">
        <v>25</v>
      </c>
      <c r="M2320">
        <v>-9087</v>
      </c>
      <c r="N2320">
        <v>-8127</v>
      </c>
      <c r="O2320">
        <v>-8071</v>
      </c>
      <c r="P2320">
        <v>-8395</v>
      </c>
      <c r="Q2320">
        <v>-8239</v>
      </c>
      <c r="R2320">
        <v>-7734</v>
      </c>
      <c r="S2320">
        <v>-8482</v>
      </c>
      <c r="T2320">
        <v>-8822</v>
      </c>
      <c r="U2320">
        <v>-8478</v>
      </c>
      <c r="V2320">
        <v>-9201</v>
      </c>
      <c r="W2320">
        <v>-6870</v>
      </c>
      <c r="X2320">
        <v>-7392</v>
      </c>
      <c r="Y2320">
        <v>-98897</v>
      </c>
      <c r="Z2320">
        <f t="shared" si="78"/>
        <v>0</v>
      </c>
      <c r="AA2320">
        <f t="shared" si="79"/>
        <v>-74172.75</v>
      </c>
    </row>
    <row r="2321" spans="1:27" x14ac:dyDescent="0.35">
      <c r="A2321" t="s">
        <v>427</v>
      </c>
      <c r="C2321">
        <v>512015</v>
      </c>
      <c r="D2321" t="s">
        <v>451</v>
      </c>
      <c r="E2321" t="s">
        <v>7</v>
      </c>
      <c r="F2321" t="s">
        <v>105</v>
      </c>
      <c r="G2321">
        <v>2021</v>
      </c>
      <c r="H2321" t="s">
        <v>22</v>
      </c>
      <c r="I2321" t="s">
        <v>377</v>
      </c>
      <c r="J2321" t="s">
        <v>377</v>
      </c>
      <c r="K2321" t="s">
        <v>378</v>
      </c>
      <c r="L2321" t="s">
        <v>25</v>
      </c>
      <c r="M2321">
        <v>-9066</v>
      </c>
      <c r="N2321">
        <v>-9066</v>
      </c>
      <c r="O2321">
        <v>-9066</v>
      </c>
      <c r="P2321">
        <v>-16374</v>
      </c>
      <c r="Q2321">
        <v>-28250</v>
      </c>
      <c r="R2321">
        <v>-11761</v>
      </c>
      <c r="S2321">
        <v>-9066</v>
      </c>
      <c r="T2321">
        <v>-9065</v>
      </c>
      <c r="U2321">
        <v>-9066</v>
      </c>
      <c r="V2321">
        <v>-40784</v>
      </c>
      <c r="W2321">
        <v>-9066</v>
      </c>
      <c r="X2321">
        <v>-9065</v>
      </c>
      <c r="Y2321">
        <v>-169693</v>
      </c>
      <c r="Z2321">
        <f t="shared" si="78"/>
        <v>0</v>
      </c>
      <c r="AA2321">
        <f t="shared" si="79"/>
        <v>-127269.75</v>
      </c>
    </row>
    <row r="2322" spans="1:27" x14ac:dyDescent="0.35">
      <c r="A2322" t="s">
        <v>427</v>
      </c>
      <c r="C2322">
        <v>512015</v>
      </c>
      <c r="D2322" t="s">
        <v>451</v>
      </c>
      <c r="E2322" t="s">
        <v>7</v>
      </c>
      <c r="F2322" t="s">
        <v>105</v>
      </c>
      <c r="G2322">
        <v>2022</v>
      </c>
      <c r="H2322" t="s">
        <v>22</v>
      </c>
      <c r="I2322" t="s">
        <v>377</v>
      </c>
      <c r="J2322" t="s">
        <v>377</v>
      </c>
      <c r="K2322" t="s">
        <v>378</v>
      </c>
      <c r="L2322" t="s">
        <v>25</v>
      </c>
      <c r="M2322">
        <v>-9066</v>
      </c>
      <c r="N2322">
        <v>-9066</v>
      </c>
      <c r="O2322">
        <v>-9066</v>
      </c>
      <c r="P2322">
        <v>-16374</v>
      </c>
      <c r="Q2322">
        <v>-28250</v>
      </c>
      <c r="R2322">
        <v>-11761</v>
      </c>
      <c r="S2322">
        <v>-9066</v>
      </c>
      <c r="T2322">
        <v>-9065</v>
      </c>
      <c r="U2322">
        <v>-9066</v>
      </c>
      <c r="V2322">
        <v>-40784</v>
      </c>
      <c r="W2322">
        <v>-9066</v>
      </c>
      <c r="X2322">
        <v>-9065</v>
      </c>
      <c r="Y2322">
        <v>-169693</v>
      </c>
      <c r="Z2322">
        <f t="shared" si="78"/>
        <v>0</v>
      </c>
      <c r="AA2322">
        <f t="shared" si="79"/>
        <v>-127269.75</v>
      </c>
    </row>
    <row r="2323" spans="1:27" x14ac:dyDescent="0.35">
      <c r="A2323" t="s">
        <v>427</v>
      </c>
      <c r="C2323">
        <v>512015</v>
      </c>
      <c r="D2323" t="s">
        <v>451</v>
      </c>
      <c r="E2323" t="s">
        <v>7</v>
      </c>
      <c r="F2323" t="s">
        <v>105</v>
      </c>
      <c r="G2323">
        <v>2023</v>
      </c>
      <c r="H2323" t="s">
        <v>22</v>
      </c>
      <c r="I2323" t="s">
        <v>377</v>
      </c>
      <c r="J2323" t="s">
        <v>377</v>
      </c>
      <c r="K2323" t="s">
        <v>378</v>
      </c>
      <c r="L2323" t="s">
        <v>25</v>
      </c>
      <c r="M2323">
        <v>-9066</v>
      </c>
      <c r="N2323">
        <v>-9066</v>
      </c>
      <c r="O2323">
        <v>-9066</v>
      </c>
      <c r="P2323">
        <v>-16374</v>
      </c>
      <c r="Q2323">
        <v>-28250</v>
      </c>
      <c r="R2323">
        <v>-11761</v>
      </c>
      <c r="S2323">
        <v>-9066</v>
      </c>
      <c r="T2323">
        <v>-9065</v>
      </c>
      <c r="U2323">
        <v>-9066</v>
      </c>
      <c r="V2323">
        <v>-40784</v>
      </c>
      <c r="W2323">
        <v>-9066</v>
      </c>
      <c r="X2323">
        <v>-9065</v>
      </c>
      <c r="Y2323">
        <v>-169693</v>
      </c>
      <c r="Z2323">
        <f t="shared" si="78"/>
        <v>0</v>
      </c>
      <c r="AA2323">
        <f t="shared" si="79"/>
        <v>-127269.75</v>
      </c>
    </row>
    <row r="2324" spans="1:27" x14ac:dyDescent="0.35">
      <c r="A2324" t="s">
        <v>427</v>
      </c>
      <c r="C2324">
        <v>512015</v>
      </c>
      <c r="D2324" t="s">
        <v>451</v>
      </c>
      <c r="E2324" t="s">
        <v>7</v>
      </c>
      <c r="F2324" t="s">
        <v>105</v>
      </c>
      <c r="G2324">
        <v>2024</v>
      </c>
      <c r="H2324" t="s">
        <v>22</v>
      </c>
      <c r="I2324" t="s">
        <v>377</v>
      </c>
      <c r="J2324" t="s">
        <v>377</v>
      </c>
      <c r="K2324" t="s">
        <v>378</v>
      </c>
      <c r="L2324" t="s">
        <v>25</v>
      </c>
      <c r="M2324">
        <v>-9066</v>
      </c>
      <c r="N2324">
        <v>-9066</v>
      </c>
      <c r="O2324">
        <v>-9066</v>
      </c>
      <c r="P2324">
        <v>-16374</v>
      </c>
      <c r="Q2324">
        <v>-28250</v>
      </c>
      <c r="R2324">
        <v>-11761</v>
      </c>
      <c r="S2324">
        <v>-9066</v>
      </c>
      <c r="T2324">
        <v>-9065</v>
      </c>
      <c r="U2324">
        <v>-25001</v>
      </c>
      <c r="V2324">
        <v>-40784</v>
      </c>
      <c r="W2324">
        <v>-9066</v>
      </c>
      <c r="X2324">
        <v>-9065</v>
      </c>
      <c r="Y2324">
        <v>-185629</v>
      </c>
      <c r="Z2324">
        <f t="shared" si="78"/>
        <v>0</v>
      </c>
      <c r="AA2324">
        <f t="shared" si="79"/>
        <v>-139221.75</v>
      </c>
    </row>
    <row r="2325" spans="1:27" x14ac:dyDescent="0.35">
      <c r="A2325" t="s">
        <v>427</v>
      </c>
      <c r="C2325">
        <v>512015</v>
      </c>
      <c r="D2325" t="s">
        <v>451</v>
      </c>
      <c r="E2325" t="s">
        <v>7</v>
      </c>
      <c r="F2325" t="s">
        <v>105</v>
      </c>
      <c r="G2325">
        <v>2025</v>
      </c>
      <c r="H2325" t="s">
        <v>22</v>
      </c>
      <c r="I2325" t="s">
        <v>377</v>
      </c>
      <c r="J2325" t="s">
        <v>377</v>
      </c>
      <c r="K2325" t="s">
        <v>378</v>
      </c>
      <c r="L2325" t="s">
        <v>25</v>
      </c>
      <c r="M2325">
        <v>-9066</v>
      </c>
      <c r="N2325">
        <v>-9066</v>
      </c>
      <c r="O2325">
        <v>-9066</v>
      </c>
      <c r="P2325">
        <v>-16374</v>
      </c>
      <c r="Q2325">
        <v>-28250</v>
      </c>
      <c r="R2325">
        <v>-11761</v>
      </c>
      <c r="S2325">
        <v>-9066</v>
      </c>
      <c r="T2325">
        <v>-9065</v>
      </c>
      <c r="U2325">
        <v>-9066</v>
      </c>
      <c r="V2325">
        <v>-40784</v>
      </c>
      <c r="W2325">
        <v>-9066</v>
      </c>
      <c r="X2325">
        <v>-9065</v>
      </c>
      <c r="Y2325">
        <v>-169693</v>
      </c>
      <c r="Z2325">
        <f t="shared" si="78"/>
        <v>0</v>
      </c>
      <c r="AA2325">
        <f t="shared" si="79"/>
        <v>-127269.75</v>
      </c>
    </row>
    <row r="2326" spans="1:27" x14ac:dyDescent="0.35">
      <c r="A2326" t="s">
        <v>427</v>
      </c>
      <c r="C2326">
        <v>926019</v>
      </c>
      <c r="D2326" t="s">
        <v>457</v>
      </c>
      <c r="E2326" t="s">
        <v>7</v>
      </c>
      <c r="F2326" t="s">
        <v>105</v>
      </c>
      <c r="G2326">
        <v>2023</v>
      </c>
      <c r="H2326" t="s">
        <v>365</v>
      </c>
      <c r="I2326" t="s">
        <v>377</v>
      </c>
      <c r="J2326" t="s">
        <v>377</v>
      </c>
      <c r="K2326" t="s">
        <v>378</v>
      </c>
      <c r="L2326" t="s">
        <v>25</v>
      </c>
      <c r="M2326">
        <v>-8988</v>
      </c>
      <c r="N2326">
        <v>-8535</v>
      </c>
      <c r="O2326">
        <v>-9311</v>
      </c>
      <c r="P2326">
        <v>-7859</v>
      </c>
      <c r="Q2326">
        <v>-9040</v>
      </c>
      <c r="R2326">
        <v>-8671</v>
      </c>
      <c r="S2326">
        <v>-8114</v>
      </c>
      <c r="T2326">
        <v>-9761</v>
      </c>
      <c r="U2326">
        <v>-8421</v>
      </c>
      <c r="V2326">
        <v>-9304</v>
      </c>
      <c r="W2326">
        <v>-8383</v>
      </c>
      <c r="X2326">
        <v>-7070</v>
      </c>
      <c r="Y2326">
        <v>-103458</v>
      </c>
      <c r="Z2326">
        <f t="shared" si="78"/>
        <v>0</v>
      </c>
      <c r="AA2326">
        <f t="shared" si="79"/>
        <v>-77593.5</v>
      </c>
    </row>
    <row r="2327" spans="1:27" x14ac:dyDescent="0.35">
      <c r="A2327" t="s">
        <v>427</v>
      </c>
      <c r="C2327">
        <v>500900</v>
      </c>
      <c r="D2327" t="s">
        <v>443</v>
      </c>
      <c r="E2327" t="s">
        <v>7</v>
      </c>
      <c r="F2327" t="s">
        <v>105</v>
      </c>
      <c r="G2327">
        <v>2026</v>
      </c>
      <c r="H2327" t="s">
        <v>22</v>
      </c>
      <c r="I2327" t="s">
        <v>377</v>
      </c>
      <c r="J2327" t="s">
        <v>377</v>
      </c>
      <c r="K2327" t="s">
        <v>378</v>
      </c>
      <c r="L2327" t="s">
        <v>25</v>
      </c>
      <c r="M2327">
        <v>-8978</v>
      </c>
      <c r="N2327">
        <v>-16176</v>
      </c>
      <c r="O2327">
        <v>-9023</v>
      </c>
      <c r="P2327">
        <v>-9023</v>
      </c>
      <c r="Q2327">
        <v>-8984</v>
      </c>
      <c r="R2327">
        <v>-8978</v>
      </c>
      <c r="S2327">
        <v>-8978</v>
      </c>
      <c r="T2327">
        <v>-8934</v>
      </c>
      <c r="U2327">
        <v>-8934</v>
      </c>
      <c r="V2327">
        <v>-8934</v>
      </c>
      <c r="W2327">
        <v>-8973</v>
      </c>
      <c r="X2327">
        <v>-8977</v>
      </c>
      <c r="Y2327">
        <v>-114894</v>
      </c>
      <c r="Z2327">
        <f t="shared" si="78"/>
        <v>0</v>
      </c>
      <c r="AA2327">
        <f t="shared" si="79"/>
        <v>-86170.5</v>
      </c>
    </row>
    <row r="2328" spans="1:27" x14ac:dyDescent="0.35">
      <c r="A2328" t="s">
        <v>427</v>
      </c>
      <c r="C2328">
        <v>514100</v>
      </c>
      <c r="D2328" t="s">
        <v>441</v>
      </c>
      <c r="E2328" t="s">
        <v>7</v>
      </c>
      <c r="F2328" t="s">
        <v>105</v>
      </c>
      <c r="G2328">
        <v>2026</v>
      </c>
      <c r="H2328" t="s">
        <v>22</v>
      </c>
      <c r="I2328" t="s">
        <v>385</v>
      </c>
      <c r="J2328" t="s">
        <v>386</v>
      </c>
      <c r="K2328" t="s">
        <v>378</v>
      </c>
      <c r="L2328" t="s">
        <v>25</v>
      </c>
      <c r="M2328">
        <v>-8959</v>
      </c>
      <c r="N2328">
        <v>-8959</v>
      </c>
      <c r="O2328">
        <v>-8959</v>
      </c>
      <c r="P2328">
        <v>-8959</v>
      </c>
      <c r="Q2328">
        <v>-8959</v>
      </c>
      <c r="R2328">
        <v>-8959</v>
      </c>
      <c r="S2328">
        <v>-8959</v>
      </c>
      <c r="T2328">
        <v>-8959</v>
      </c>
      <c r="U2328">
        <v>-17589</v>
      </c>
      <c r="V2328">
        <v>-8959</v>
      </c>
      <c r="W2328">
        <v>-8959</v>
      </c>
      <c r="X2328">
        <v>-8959</v>
      </c>
      <c r="Y2328">
        <v>-116136</v>
      </c>
      <c r="Z2328">
        <f t="shared" si="78"/>
        <v>0</v>
      </c>
      <c r="AA2328">
        <f t="shared" si="79"/>
        <v>-87102</v>
      </c>
    </row>
    <row r="2329" spans="1:27" x14ac:dyDescent="0.35">
      <c r="A2329" t="s">
        <v>427</v>
      </c>
      <c r="C2329">
        <v>502100</v>
      </c>
      <c r="D2329" t="s">
        <v>429</v>
      </c>
      <c r="E2329" t="s">
        <v>7</v>
      </c>
      <c r="F2329" t="s">
        <v>105</v>
      </c>
      <c r="G2329">
        <v>2023</v>
      </c>
      <c r="H2329" t="s">
        <v>365</v>
      </c>
      <c r="I2329" t="s">
        <v>390</v>
      </c>
      <c r="J2329" t="s">
        <v>391</v>
      </c>
      <c r="K2329" t="s">
        <v>378</v>
      </c>
      <c r="L2329" t="s">
        <v>25</v>
      </c>
      <c r="M2329">
        <v>-8878</v>
      </c>
      <c r="N2329">
        <v>-8366</v>
      </c>
      <c r="O2329">
        <v>-9199</v>
      </c>
      <c r="P2329">
        <v>-7820</v>
      </c>
      <c r="Q2329">
        <v>-8989</v>
      </c>
      <c r="R2329">
        <v>-8637</v>
      </c>
      <c r="S2329">
        <v>-8017</v>
      </c>
      <c r="T2329">
        <v>-9467</v>
      </c>
      <c r="U2329">
        <v>-8239</v>
      </c>
      <c r="V2329">
        <v>-9047</v>
      </c>
      <c r="W2329">
        <v>-8297</v>
      </c>
      <c r="X2329">
        <v>-7180</v>
      </c>
      <c r="Y2329">
        <v>-102136</v>
      </c>
      <c r="Z2329">
        <f t="shared" si="78"/>
        <v>0</v>
      </c>
      <c r="AA2329">
        <f t="shared" si="79"/>
        <v>-76602</v>
      </c>
    </row>
    <row r="2330" spans="1:27" x14ac:dyDescent="0.35">
      <c r="A2330" t="s">
        <v>427</v>
      </c>
      <c r="C2330">
        <v>500900</v>
      </c>
      <c r="D2330" t="s">
        <v>443</v>
      </c>
      <c r="E2330" t="s">
        <v>7</v>
      </c>
      <c r="F2330" t="s">
        <v>105</v>
      </c>
      <c r="G2330">
        <v>2023</v>
      </c>
      <c r="H2330" t="s">
        <v>22</v>
      </c>
      <c r="I2330" t="s">
        <v>377</v>
      </c>
      <c r="J2330" t="s">
        <v>377</v>
      </c>
      <c r="K2330" t="s">
        <v>378</v>
      </c>
      <c r="L2330" t="s">
        <v>25</v>
      </c>
      <c r="M2330">
        <v>-8865</v>
      </c>
      <c r="N2330">
        <v>-15753</v>
      </c>
      <c r="O2330">
        <v>-8909</v>
      </c>
      <c r="P2330">
        <v>-8909</v>
      </c>
      <c r="Q2330">
        <v>-8871</v>
      </c>
      <c r="R2330">
        <v>-8865</v>
      </c>
      <c r="S2330">
        <v>-8865</v>
      </c>
      <c r="T2330">
        <v>-8821</v>
      </c>
      <c r="U2330">
        <v>-8821</v>
      </c>
      <c r="V2330">
        <v>-8821</v>
      </c>
      <c r="W2330">
        <v>-8860</v>
      </c>
      <c r="X2330">
        <v>-8865</v>
      </c>
      <c r="Y2330">
        <v>-113227</v>
      </c>
      <c r="Z2330">
        <f t="shared" si="78"/>
        <v>0</v>
      </c>
      <c r="AA2330">
        <f t="shared" si="79"/>
        <v>-84920.25</v>
      </c>
    </row>
    <row r="2331" spans="1:27" x14ac:dyDescent="0.35">
      <c r="A2331" t="s">
        <v>427</v>
      </c>
      <c r="C2331">
        <v>500100</v>
      </c>
      <c r="D2331" t="s">
        <v>431</v>
      </c>
      <c r="E2331" t="s">
        <v>7</v>
      </c>
      <c r="F2331" t="s">
        <v>105</v>
      </c>
      <c r="G2331">
        <v>2027</v>
      </c>
      <c r="H2331" t="s">
        <v>365</v>
      </c>
      <c r="I2331" t="s">
        <v>390</v>
      </c>
      <c r="J2331" t="s">
        <v>391</v>
      </c>
      <c r="K2331" t="s">
        <v>378</v>
      </c>
      <c r="L2331" t="s">
        <v>25</v>
      </c>
      <c r="M2331">
        <v>-8823</v>
      </c>
      <c r="N2331">
        <v>-7890</v>
      </c>
      <c r="O2331">
        <v>-7836</v>
      </c>
      <c r="P2331">
        <v>-8151</v>
      </c>
      <c r="Q2331">
        <v>-7999</v>
      </c>
      <c r="R2331">
        <v>-7509</v>
      </c>
      <c r="S2331">
        <v>-8235</v>
      </c>
      <c r="T2331">
        <v>-8565</v>
      </c>
      <c r="U2331">
        <v>-8231</v>
      </c>
      <c r="V2331">
        <v>-8934</v>
      </c>
      <c r="W2331">
        <v>-6670</v>
      </c>
      <c r="X2331">
        <v>-7177</v>
      </c>
      <c r="Y2331">
        <v>-96019</v>
      </c>
      <c r="Z2331">
        <f t="shared" si="78"/>
        <v>0</v>
      </c>
      <c r="AA2331">
        <f t="shared" si="79"/>
        <v>-72014.25</v>
      </c>
    </row>
    <row r="2332" spans="1:27" x14ac:dyDescent="0.35">
      <c r="A2332" t="s">
        <v>427</v>
      </c>
      <c r="C2332">
        <v>506900</v>
      </c>
      <c r="D2332" t="s">
        <v>439</v>
      </c>
      <c r="E2332" t="s">
        <v>7</v>
      </c>
      <c r="F2332" t="s">
        <v>105</v>
      </c>
      <c r="G2332">
        <v>2030</v>
      </c>
      <c r="H2332" t="s">
        <v>22</v>
      </c>
      <c r="I2332" t="s">
        <v>385</v>
      </c>
      <c r="J2332" t="s">
        <v>386</v>
      </c>
      <c r="K2332" t="s">
        <v>378</v>
      </c>
      <c r="L2332" t="s">
        <v>25</v>
      </c>
      <c r="M2332">
        <v>-8809</v>
      </c>
      <c r="N2332">
        <v>-10682</v>
      </c>
      <c r="O2332">
        <v>-8774</v>
      </c>
      <c r="P2332">
        <v>-9062</v>
      </c>
      <c r="Q2332">
        <v>-8742</v>
      </c>
      <c r="R2332">
        <v>-8800</v>
      </c>
      <c r="S2332">
        <v>-9583</v>
      </c>
      <c r="T2332">
        <v>-8817</v>
      </c>
      <c r="U2332">
        <v>-9050</v>
      </c>
      <c r="V2332">
        <v>-15983</v>
      </c>
      <c r="W2332">
        <v>-8894</v>
      </c>
      <c r="X2332">
        <v>-9637</v>
      </c>
      <c r="Y2332">
        <v>-116833</v>
      </c>
      <c r="Z2332">
        <f t="shared" si="78"/>
        <v>0</v>
      </c>
      <c r="AA2332">
        <f t="shared" si="79"/>
        <v>-87624.75</v>
      </c>
    </row>
    <row r="2333" spans="1:27" x14ac:dyDescent="0.35">
      <c r="A2333" t="s">
        <v>427</v>
      </c>
      <c r="C2333">
        <v>500900</v>
      </c>
      <c r="D2333" t="s">
        <v>443</v>
      </c>
      <c r="E2333" t="s">
        <v>7</v>
      </c>
      <c r="F2333" t="s">
        <v>105</v>
      </c>
      <c r="G2333">
        <v>2025</v>
      </c>
      <c r="H2333" t="s">
        <v>22</v>
      </c>
      <c r="I2333" t="s">
        <v>377</v>
      </c>
      <c r="J2333" t="s">
        <v>377</v>
      </c>
      <c r="K2333" t="s">
        <v>378</v>
      </c>
      <c r="L2333" t="s">
        <v>25</v>
      </c>
      <c r="M2333">
        <v>-8799</v>
      </c>
      <c r="N2333">
        <v>-15856</v>
      </c>
      <c r="O2333">
        <v>-8843</v>
      </c>
      <c r="P2333">
        <v>-8843</v>
      </c>
      <c r="Q2333">
        <v>-8805</v>
      </c>
      <c r="R2333">
        <v>-8799</v>
      </c>
      <c r="S2333">
        <v>-8799</v>
      </c>
      <c r="T2333">
        <v>-8755</v>
      </c>
      <c r="U2333">
        <v>-8755</v>
      </c>
      <c r="V2333">
        <v>-8755</v>
      </c>
      <c r="W2333">
        <v>-8794</v>
      </c>
      <c r="X2333">
        <v>-8798</v>
      </c>
      <c r="Y2333">
        <v>-112602</v>
      </c>
      <c r="Z2333">
        <f t="shared" si="78"/>
        <v>0</v>
      </c>
      <c r="AA2333">
        <f t="shared" si="79"/>
        <v>-84451.5</v>
      </c>
    </row>
    <row r="2334" spans="1:27" x14ac:dyDescent="0.35">
      <c r="A2334" t="s">
        <v>427</v>
      </c>
      <c r="C2334">
        <v>514100</v>
      </c>
      <c r="D2334" t="s">
        <v>441</v>
      </c>
      <c r="E2334" t="s">
        <v>7</v>
      </c>
      <c r="F2334" t="s">
        <v>105</v>
      </c>
      <c r="G2334">
        <v>2023</v>
      </c>
      <c r="H2334" t="s">
        <v>22</v>
      </c>
      <c r="I2334" t="s">
        <v>385</v>
      </c>
      <c r="J2334" t="s">
        <v>386</v>
      </c>
      <c r="K2334" t="s">
        <v>378</v>
      </c>
      <c r="L2334" t="s">
        <v>25</v>
      </c>
      <c r="M2334">
        <v>-8765</v>
      </c>
      <c r="N2334">
        <v>-8765</v>
      </c>
      <c r="O2334">
        <v>-8765</v>
      </c>
      <c r="P2334">
        <v>-8765</v>
      </c>
      <c r="Q2334">
        <v>-8765</v>
      </c>
      <c r="R2334">
        <v>-8765</v>
      </c>
      <c r="S2334">
        <v>-8765</v>
      </c>
      <c r="T2334">
        <v>-8765</v>
      </c>
      <c r="U2334">
        <v>-17226</v>
      </c>
      <c r="V2334">
        <v>-8765</v>
      </c>
      <c r="W2334">
        <v>-8765</v>
      </c>
      <c r="X2334">
        <v>-8765</v>
      </c>
      <c r="Y2334">
        <v>-113640</v>
      </c>
      <c r="Z2334">
        <f t="shared" si="78"/>
        <v>0</v>
      </c>
      <c r="AA2334">
        <f t="shared" si="79"/>
        <v>-85230</v>
      </c>
    </row>
    <row r="2335" spans="1:27" x14ac:dyDescent="0.35">
      <c r="A2335" t="s">
        <v>427</v>
      </c>
      <c r="C2335">
        <v>514100</v>
      </c>
      <c r="D2335" t="s">
        <v>441</v>
      </c>
      <c r="E2335" t="s">
        <v>7</v>
      </c>
      <c r="F2335" t="s">
        <v>105</v>
      </c>
      <c r="G2335">
        <v>2024</v>
      </c>
      <c r="H2335" t="s">
        <v>22</v>
      </c>
      <c r="I2335" t="s">
        <v>385</v>
      </c>
      <c r="J2335" t="s">
        <v>386</v>
      </c>
      <c r="K2335" t="s">
        <v>378</v>
      </c>
      <c r="L2335" t="s">
        <v>25</v>
      </c>
      <c r="M2335">
        <v>-8765</v>
      </c>
      <c r="N2335">
        <v>-8765</v>
      </c>
      <c r="O2335">
        <v>-8765</v>
      </c>
      <c r="P2335">
        <v>-8765</v>
      </c>
      <c r="Q2335">
        <v>-8765</v>
      </c>
      <c r="R2335">
        <v>-8765</v>
      </c>
      <c r="S2335">
        <v>-8765</v>
      </c>
      <c r="T2335">
        <v>-8765</v>
      </c>
      <c r="U2335">
        <v>-17226</v>
      </c>
      <c r="V2335">
        <v>-8765</v>
      </c>
      <c r="W2335">
        <v>-8765</v>
      </c>
      <c r="X2335">
        <v>-8765</v>
      </c>
      <c r="Y2335">
        <v>-113640</v>
      </c>
      <c r="Z2335">
        <f t="shared" si="78"/>
        <v>0</v>
      </c>
      <c r="AA2335">
        <f t="shared" si="79"/>
        <v>-85230</v>
      </c>
    </row>
    <row r="2336" spans="1:27" x14ac:dyDescent="0.35">
      <c r="A2336" t="s">
        <v>427</v>
      </c>
      <c r="C2336">
        <v>514100</v>
      </c>
      <c r="D2336" t="s">
        <v>441</v>
      </c>
      <c r="E2336" t="s">
        <v>7</v>
      </c>
      <c r="F2336" t="s">
        <v>105</v>
      </c>
      <c r="G2336">
        <v>2025</v>
      </c>
      <c r="H2336" t="s">
        <v>22</v>
      </c>
      <c r="I2336" t="s">
        <v>385</v>
      </c>
      <c r="J2336" t="s">
        <v>386</v>
      </c>
      <c r="K2336" t="s">
        <v>378</v>
      </c>
      <c r="L2336" t="s">
        <v>25</v>
      </c>
      <c r="M2336">
        <v>-8765</v>
      </c>
      <c r="N2336">
        <v>-8765</v>
      </c>
      <c r="O2336">
        <v>-8765</v>
      </c>
      <c r="P2336">
        <v>-8765</v>
      </c>
      <c r="Q2336">
        <v>-8765</v>
      </c>
      <c r="R2336">
        <v>-8765</v>
      </c>
      <c r="S2336">
        <v>-8765</v>
      </c>
      <c r="T2336">
        <v>-8765</v>
      </c>
      <c r="U2336">
        <v>-17226</v>
      </c>
      <c r="V2336">
        <v>-8765</v>
      </c>
      <c r="W2336">
        <v>-8765</v>
      </c>
      <c r="X2336">
        <v>-8765</v>
      </c>
      <c r="Y2336">
        <v>-113640</v>
      </c>
      <c r="Z2336">
        <f t="shared" si="78"/>
        <v>0</v>
      </c>
      <c r="AA2336">
        <f t="shared" si="79"/>
        <v>-85230</v>
      </c>
    </row>
    <row r="2337" spans="1:27" x14ac:dyDescent="0.35">
      <c r="A2337" t="s">
        <v>427</v>
      </c>
      <c r="C2337">
        <v>514100</v>
      </c>
      <c r="D2337" t="s">
        <v>441</v>
      </c>
      <c r="E2337" t="s">
        <v>7</v>
      </c>
      <c r="F2337" t="s">
        <v>105</v>
      </c>
      <c r="G2337">
        <v>2021</v>
      </c>
      <c r="H2337" t="s">
        <v>22</v>
      </c>
      <c r="I2337" t="s">
        <v>385</v>
      </c>
      <c r="J2337" t="s">
        <v>386</v>
      </c>
      <c r="K2337" t="s">
        <v>378</v>
      </c>
      <c r="L2337" t="s">
        <v>25</v>
      </c>
      <c r="M2337">
        <v>-8764</v>
      </c>
      <c r="N2337">
        <v>-8764</v>
      </c>
      <c r="O2337">
        <v>-8764</v>
      </c>
      <c r="P2337">
        <v>-8764</v>
      </c>
      <c r="Q2337">
        <v>-8764</v>
      </c>
      <c r="R2337">
        <v>-8764</v>
      </c>
      <c r="S2337">
        <v>-8764</v>
      </c>
      <c r="T2337">
        <v>-8764</v>
      </c>
      <c r="U2337">
        <v>-17225</v>
      </c>
      <c r="V2337">
        <v>-8764</v>
      </c>
      <c r="W2337">
        <v>-8764</v>
      </c>
      <c r="X2337">
        <v>-8764</v>
      </c>
      <c r="Y2337">
        <v>-113626</v>
      </c>
      <c r="Z2337">
        <f t="shared" si="78"/>
        <v>0</v>
      </c>
      <c r="AA2337">
        <f t="shared" si="79"/>
        <v>-85219.5</v>
      </c>
    </row>
    <row r="2338" spans="1:27" x14ac:dyDescent="0.35">
      <c r="A2338" t="s">
        <v>427</v>
      </c>
      <c r="C2338">
        <v>514100</v>
      </c>
      <c r="D2338" t="s">
        <v>441</v>
      </c>
      <c r="E2338" t="s">
        <v>7</v>
      </c>
      <c r="F2338" t="s">
        <v>105</v>
      </c>
      <c r="G2338">
        <v>2022</v>
      </c>
      <c r="H2338" t="s">
        <v>22</v>
      </c>
      <c r="I2338" t="s">
        <v>385</v>
      </c>
      <c r="J2338" t="s">
        <v>386</v>
      </c>
      <c r="K2338" t="s">
        <v>378</v>
      </c>
      <c r="L2338" t="s">
        <v>25</v>
      </c>
      <c r="M2338">
        <v>-8764</v>
      </c>
      <c r="N2338">
        <v>-8764</v>
      </c>
      <c r="O2338">
        <v>-8764</v>
      </c>
      <c r="P2338">
        <v>-8764</v>
      </c>
      <c r="Q2338">
        <v>-8764</v>
      </c>
      <c r="R2338">
        <v>-8764</v>
      </c>
      <c r="S2338">
        <v>-8764</v>
      </c>
      <c r="T2338">
        <v>-8764</v>
      </c>
      <c r="U2338">
        <v>-17225</v>
      </c>
      <c r="V2338">
        <v>-8764</v>
      </c>
      <c r="W2338">
        <v>-8764</v>
      </c>
      <c r="X2338">
        <v>-8764</v>
      </c>
      <c r="Y2338">
        <v>-113626</v>
      </c>
      <c r="Z2338">
        <f t="shared" si="78"/>
        <v>0</v>
      </c>
      <c r="AA2338">
        <f t="shared" si="79"/>
        <v>-85219.5</v>
      </c>
    </row>
    <row r="2339" spans="1:27" x14ac:dyDescent="0.35">
      <c r="A2339" t="s">
        <v>427</v>
      </c>
      <c r="C2339">
        <v>511100</v>
      </c>
      <c r="D2339" t="s">
        <v>434</v>
      </c>
      <c r="E2339" t="s">
        <v>7</v>
      </c>
      <c r="F2339" t="s">
        <v>366</v>
      </c>
      <c r="G2339">
        <v>2023</v>
      </c>
      <c r="H2339" t="s">
        <v>365</v>
      </c>
      <c r="I2339" t="s">
        <v>373</v>
      </c>
      <c r="J2339" t="s">
        <v>374</v>
      </c>
      <c r="K2339" t="s">
        <v>375</v>
      </c>
      <c r="L2339" t="s">
        <v>25</v>
      </c>
      <c r="M2339">
        <v>-8741</v>
      </c>
      <c r="N2339">
        <v>-8260</v>
      </c>
      <c r="O2339">
        <v>-9059</v>
      </c>
      <c r="P2339">
        <v>-7688</v>
      </c>
      <c r="Q2339">
        <v>-8841</v>
      </c>
      <c r="R2339">
        <v>-8493</v>
      </c>
      <c r="S2339">
        <v>-7870</v>
      </c>
      <c r="T2339">
        <v>-9344</v>
      </c>
      <c r="U2339">
        <v>-8107</v>
      </c>
      <c r="V2339">
        <v>-8923</v>
      </c>
      <c r="W2339">
        <v>-8134</v>
      </c>
      <c r="X2339">
        <v>-6995</v>
      </c>
      <c r="Y2339">
        <v>-100456</v>
      </c>
      <c r="Z2339">
        <f t="shared" si="78"/>
        <v>-30376.117232903998</v>
      </c>
      <c r="AA2339">
        <f t="shared" si="79"/>
        <v>-44965.882767096002</v>
      </c>
    </row>
    <row r="2340" spans="1:27" x14ac:dyDescent="0.35">
      <c r="A2340" t="s">
        <v>427</v>
      </c>
      <c r="C2340">
        <v>500900</v>
      </c>
      <c r="D2340" t="s">
        <v>443</v>
      </c>
      <c r="E2340" t="s">
        <v>7</v>
      </c>
      <c r="F2340" t="s">
        <v>105</v>
      </c>
      <c r="G2340">
        <v>2024</v>
      </c>
      <c r="H2340" t="s">
        <v>22</v>
      </c>
      <c r="I2340" t="s">
        <v>377</v>
      </c>
      <c r="J2340" t="s">
        <v>377</v>
      </c>
      <c r="K2340" t="s">
        <v>378</v>
      </c>
      <c r="L2340" t="s">
        <v>25</v>
      </c>
      <c r="M2340">
        <v>-8717</v>
      </c>
      <c r="N2340">
        <v>-15637</v>
      </c>
      <c r="O2340">
        <v>-8761</v>
      </c>
      <c r="P2340">
        <v>-8761</v>
      </c>
      <c r="Q2340">
        <v>-8723</v>
      </c>
      <c r="R2340">
        <v>-8717</v>
      </c>
      <c r="S2340">
        <v>-8717</v>
      </c>
      <c r="T2340">
        <v>-8673</v>
      </c>
      <c r="U2340">
        <v>-8673</v>
      </c>
      <c r="V2340">
        <v>-8673</v>
      </c>
      <c r="W2340">
        <v>-8712</v>
      </c>
      <c r="X2340">
        <v>-8716</v>
      </c>
      <c r="Y2340">
        <v>-111481</v>
      </c>
      <c r="Z2340">
        <f t="shared" si="78"/>
        <v>0</v>
      </c>
      <c r="AA2340">
        <f t="shared" si="79"/>
        <v>-83610.75</v>
      </c>
    </row>
    <row r="2341" spans="1:27" x14ac:dyDescent="0.35">
      <c r="A2341" t="s">
        <v>427</v>
      </c>
      <c r="C2341">
        <v>513100</v>
      </c>
      <c r="D2341" t="s">
        <v>438</v>
      </c>
      <c r="E2341" t="s">
        <v>7</v>
      </c>
      <c r="F2341" t="s">
        <v>21</v>
      </c>
      <c r="G2341">
        <v>2023</v>
      </c>
      <c r="H2341" t="s">
        <v>365</v>
      </c>
      <c r="I2341" t="s">
        <v>387</v>
      </c>
      <c r="J2341" t="s">
        <v>388</v>
      </c>
      <c r="K2341" t="s">
        <v>378</v>
      </c>
      <c r="L2341" t="s">
        <v>25</v>
      </c>
      <c r="M2341">
        <v>-8707</v>
      </c>
      <c r="N2341">
        <v>-8231</v>
      </c>
      <c r="O2341">
        <v>-9021</v>
      </c>
      <c r="P2341">
        <v>-7648</v>
      </c>
      <c r="Q2341">
        <v>-8795</v>
      </c>
      <c r="R2341">
        <v>-8445</v>
      </c>
      <c r="S2341">
        <v>-7819</v>
      </c>
      <c r="T2341">
        <v>-9303</v>
      </c>
      <c r="U2341">
        <v>-8066</v>
      </c>
      <c r="V2341">
        <v>-8881</v>
      </c>
      <c r="W2341">
        <v>-8086</v>
      </c>
      <c r="X2341">
        <v>-6928</v>
      </c>
      <c r="Y2341">
        <v>-99930</v>
      </c>
      <c r="Z2341">
        <f t="shared" si="78"/>
        <v>-74947.5</v>
      </c>
      <c r="AA2341">
        <f t="shared" si="79"/>
        <v>0</v>
      </c>
    </row>
    <row r="2342" spans="1:27" x14ac:dyDescent="0.35">
      <c r="A2342" t="s">
        <v>427</v>
      </c>
      <c r="C2342">
        <v>501090</v>
      </c>
      <c r="D2342" t="s">
        <v>435</v>
      </c>
      <c r="E2342" t="s">
        <v>7</v>
      </c>
      <c r="F2342" t="s">
        <v>366</v>
      </c>
      <c r="G2342">
        <v>2022</v>
      </c>
      <c r="H2342" t="s">
        <v>365</v>
      </c>
      <c r="I2342" t="s">
        <v>373</v>
      </c>
      <c r="J2342" t="s">
        <v>374</v>
      </c>
      <c r="K2342" t="s">
        <v>375</v>
      </c>
      <c r="L2342" t="s">
        <v>25</v>
      </c>
      <c r="M2342">
        <v>-8679</v>
      </c>
      <c r="N2342">
        <v>-8700</v>
      </c>
      <c r="O2342">
        <v>-9492</v>
      </c>
      <c r="P2342">
        <v>-8474</v>
      </c>
      <c r="Q2342">
        <v>-8685</v>
      </c>
      <c r="R2342">
        <v>-8667</v>
      </c>
      <c r="S2342">
        <v>-8076</v>
      </c>
      <c r="T2342">
        <v>-9782</v>
      </c>
      <c r="U2342">
        <v>-9052</v>
      </c>
      <c r="V2342">
        <v>-8816</v>
      </c>
      <c r="W2342">
        <v>-8388</v>
      </c>
      <c r="X2342">
        <v>-7451</v>
      </c>
      <c r="Y2342">
        <v>-104262</v>
      </c>
      <c r="Z2342">
        <f t="shared" si="78"/>
        <v>-31526.984300958</v>
      </c>
      <c r="AA2342">
        <f t="shared" si="79"/>
        <v>-46669.515699042</v>
      </c>
    </row>
    <row r="2343" spans="1:27" x14ac:dyDescent="0.35">
      <c r="A2343" t="s">
        <v>427</v>
      </c>
      <c r="C2343">
        <v>506900</v>
      </c>
      <c r="D2343" t="s">
        <v>439</v>
      </c>
      <c r="E2343" t="s">
        <v>7</v>
      </c>
      <c r="F2343" t="s">
        <v>21</v>
      </c>
      <c r="G2343">
        <v>2023</v>
      </c>
      <c r="H2343" t="s">
        <v>365</v>
      </c>
      <c r="I2343" t="s">
        <v>387</v>
      </c>
      <c r="J2343" t="s">
        <v>388</v>
      </c>
      <c r="K2343" t="s">
        <v>378</v>
      </c>
      <c r="L2343" t="s">
        <v>25</v>
      </c>
      <c r="M2343">
        <v>-8601</v>
      </c>
      <c r="N2343">
        <v>-8156</v>
      </c>
      <c r="O2343">
        <v>-8890</v>
      </c>
      <c r="P2343">
        <v>-7476</v>
      </c>
      <c r="Q2343">
        <v>-8613</v>
      </c>
      <c r="R2343">
        <v>-8248</v>
      </c>
      <c r="S2343">
        <v>-7579</v>
      </c>
      <c r="T2343">
        <v>-9176</v>
      </c>
      <c r="U2343">
        <v>-7890</v>
      </c>
      <c r="V2343">
        <v>-8731</v>
      </c>
      <c r="W2343">
        <v>-7843</v>
      </c>
      <c r="X2343">
        <v>-6541</v>
      </c>
      <c r="Y2343">
        <v>-97744</v>
      </c>
      <c r="Z2343">
        <f t="shared" si="78"/>
        <v>-73308</v>
      </c>
      <c r="AA2343">
        <f t="shared" si="79"/>
        <v>0</v>
      </c>
    </row>
    <row r="2344" spans="1:27" x14ac:dyDescent="0.35">
      <c r="A2344" t="s">
        <v>427</v>
      </c>
      <c r="C2344">
        <v>500100</v>
      </c>
      <c r="D2344" t="s">
        <v>431</v>
      </c>
      <c r="E2344" t="s">
        <v>7</v>
      </c>
      <c r="F2344" t="s">
        <v>105</v>
      </c>
      <c r="G2344">
        <v>2026</v>
      </c>
      <c r="H2344" t="s">
        <v>365</v>
      </c>
      <c r="I2344" t="s">
        <v>390</v>
      </c>
      <c r="J2344" t="s">
        <v>391</v>
      </c>
      <c r="K2344" t="s">
        <v>378</v>
      </c>
      <c r="L2344" t="s">
        <v>25</v>
      </c>
      <c r="M2344">
        <v>-8566</v>
      </c>
      <c r="N2344">
        <v>-7660</v>
      </c>
      <c r="O2344">
        <v>-7608</v>
      </c>
      <c r="P2344">
        <v>-7914</v>
      </c>
      <c r="Q2344">
        <v>-7766</v>
      </c>
      <c r="R2344">
        <v>-7290</v>
      </c>
      <c r="S2344">
        <v>-7995</v>
      </c>
      <c r="T2344">
        <v>-8316</v>
      </c>
      <c r="U2344">
        <v>-7991</v>
      </c>
      <c r="V2344">
        <v>-8673</v>
      </c>
      <c r="W2344">
        <v>-6476</v>
      </c>
      <c r="X2344">
        <v>-6968</v>
      </c>
      <c r="Y2344">
        <v>-93222</v>
      </c>
      <c r="Z2344">
        <f t="shared" si="78"/>
        <v>0</v>
      </c>
      <c r="AA2344">
        <f t="shared" si="79"/>
        <v>-69916.5</v>
      </c>
    </row>
    <row r="2345" spans="1:27" x14ac:dyDescent="0.35">
      <c r="A2345" t="s">
        <v>427</v>
      </c>
      <c r="C2345">
        <v>506900</v>
      </c>
      <c r="D2345" t="s">
        <v>439</v>
      </c>
      <c r="E2345" t="s">
        <v>7</v>
      </c>
      <c r="F2345" t="s">
        <v>105</v>
      </c>
      <c r="G2345">
        <v>2029</v>
      </c>
      <c r="H2345" t="s">
        <v>22</v>
      </c>
      <c r="I2345" t="s">
        <v>385</v>
      </c>
      <c r="J2345" t="s">
        <v>386</v>
      </c>
      <c r="K2345" t="s">
        <v>378</v>
      </c>
      <c r="L2345" t="s">
        <v>25</v>
      </c>
      <c r="M2345">
        <v>-8549</v>
      </c>
      <c r="N2345">
        <v>-10386</v>
      </c>
      <c r="O2345">
        <v>-8517</v>
      </c>
      <c r="P2345">
        <v>-8795</v>
      </c>
      <c r="Q2345">
        <v>-8485</v>
      </c>
      <c r="R2345">
        <v>-8543</v>
      </c>
      <c r="S2345">
        <v>-9301</v>
      </c>
      <c r="T2345">
        <v>-8558</v>
      </c>
      <c r="U2345">
        <v>-8785</v>
      </c>
      <c r="V2345">
        <v>-15515</v>
      </c>
      <c r="W2345">
        <v>-8631</v>
      </c>
      <c r="X2345">
        <v>-9352</v>
      </c>
      <c r="Y2345">
        <v>-113417</v>
      </c>
      <c r="Z2345">
        <f t="shared" si="78"/>
        <v>0</v>
      </c>
      <c r="AA2345">
        <f t="shared" si="79"/>
        <v>-85062.75</v>
      </c>
    </row>
    <row r="2346" spans="1:27" x14ac:dyDescent="0.35">
      <c r="A2346" t="s">
        <v>427</v>
      </c>
      <c r="C2346">
        <v>510100</v>
      </c>
      <c r="D2346" t="s">
        <v>430</v>
      </c>
      <c r="E2346" t="s">
        <v>7</v>
      </c>
      <c r="F2346" t="s">
        <v>105</v>
      </c>
      <c r="G2346">
        <v>2023</v>
      </c>
      <c r="H2346" t="s">
        <v>365</v>
      </c>
      <c r="I2346" t="s">
        <v>390</v>
      </c>
      <c r="J2346" t="s">
        <v>391</v>
      </c>
      <c r="K2346" t="s">
        <v>378</v>
      </c>
      <c r="L2346" t="s">
        <v>25</v>
      </c>
      <c r="M2346">
        <v>-8500</v>
      </c>
      <c r="N2346">
        <v>-8063</v>
      </c>
      <c r="O2346">
        <v>-8815</v>
      </c>
      <c r="P2346">
        <v>-7409</v>
      </c>
      <c r="Q2346">
        <v>-8565</v>
      </c>
      <c r="R2346">
        <v>-8205</v>
      </c>
      <c r="S2346">
        <v>-7558</v>
      </c>
      <c r="T2346">
        <v>-9133</v>
      </c>
      <c r="U2346">
        <v>-7835</v>
      </c>
      <c r="V2346">
        <v>-8699</v>
      </c>
      <c r="W2346">
        <v>-7800</v>
      </c>
      <c r="X2346">
        <v>-6575</v>
      </c>
      <c r="Y2346">
        <v>-97155</v>
      </c>
      <c r="Z2346">
        <f t="shared" si="78"/>
        <v>0</v>
      </c>
      <c r="AA2346">
        <f t="shared" si="79"/>
        <v>-72866.25</v>
      </c>
    </row>
    <row r="2347" spans="1:27" x14ac:dyDescent="0.35">
      <c r="A2347" t="s">
        <v>427</v>
      </c>
      <c r="C2347">
        <v>501090</v>
      </c>
      <c r="D2347" t="s">
        <v>435</v>
      </c>
      <c r="E2347" t="s">
        <v>7</v>
      </c>
      <c r="F2347" t="s">
        <v>366</v>
      </c>
      <c r="G2347">
        <v>2021</v>
      </c>
      <c r="H2347" t="s">
        <v>365</v>
      </c>
      <c r="I2347" t="s">
        <v>373</v>
      </c>
      <c r="J2347" t="s">
        <v>374</v>
      </c>
      <c r="K2347" t="s">
        <v>375</v>
      </c>
      <c r="L2347" t="s">
        <v>25</v>
      </c>
      <c r="M2347">
        <v>-8463</v>
      </c>
      <c r="N2347">
        <v>-8482</v>
      </c>
      <c r="O2347">
        <v>-9256</v>
      </c>
      <c r="P2347">
        <v>-8623</v>
      </c>
      <c r="Q2347">
        <v>-8111</v>
      </c>
      <c r="R2347">
        <v>-8453</v>
      </c>
      <c r="S2347">
        <v>-8238</v>
      </c>
      <c r="T2347">
        <v>-9058</v>
      </c>
      <c r="U2347">
        <v>-8708</v>
      </c>
      <c r="V2347">
        <v>-8597</v>
      </c>
      <c r="W2347">
        <v>-8063</v>
      </c>
      <c r="X2347">
        <v>-7632</v>
      </c>
      <c r="Y2347">
        <v>-101684</v>
      </c>
      <c r="Z2347">
        <f t="shared" si="78"/>
        <v>-30747.442708356</v>
      </c>
      <c r="AA2347">
        <f t="shared" si="79"/>
        <v>-45515.557291644</v>
      </c>
    </row>
    <row r="2348" spans="1:27" x14ac:dyDescent="0.35">
      <c r="A2348" t="s">
        <v>427</v>
      </c>
      <c r="C2348">
        <v>510900</v>
      </c>
      <c r="D2348" t="s">
        <v>436</v>
      </c>
      <c r="E2348" t="s">
        <v>7</v>
      </c>
      <c r="F2348" t="s">
        <v>366</v>
      </c>
      <c r="G2348">
        <v>2023</v>
      </c>
      <c r="H2348" t="s">
        <v>22</v>
      </c>
      <c r="I2348" t="s">
        <v>373</v>
      </c>
      <c r="J2348" t="s">
        <v>374</v>
      </c>
      <c r="K2348" t="s">
        <v>375</v>
      </c>
      <c r="L2348" t="s">
        <v>25</v>
      </c>
      <c r="M2348">
        <v>-8455</v>
      </c>
      <c r="N2348">
        <v>-9866</v>
      </c>
      <c r="O2348">
        <v>-25460</v>
      </c>
      <c r="P2348">
        <v>-15885</v>
      </c>
      <c r="Q2348">
        <v>-16168</v>
      </c>
      <c r="R2348">
        <v>-25474</v>
      </c>
      <c r="S2348">
        <v>-20381</v>
      </c>
      <c r="T2348">
        <v>-14945</v>
      </c>
      <c r="U2348">
        <v>-26229</v>
      </c>
      <c r="V2348">
        <v>-17491</v>
      </c>
      <c r="W2348">
        <v>-27203</v>
      </c>
      <c r="X2348">
        <v>-9008</v>
      </c>
      <c r="Y2348">
        <v>-216567</v>
      </c>
      <c r="Z2348">
        <f t="shared" si="78"/>
        <v>-65486.029513203001</v>
      </c>
      <c r="AA2348">
        <f t="shared" si="79"/>
        <v>-96939.220486796999</v>
      </c>
    </row>
    <row r="2349" spans="1:27" x14ac:dyDescent="0.35">
      <c r="A2349" t="s">
        <v>427</v>
      </c>
      <c r="C2349">
        <v>926019</v>
      </c>
      <c r="D2349" t="s">
        <v>457</v>
      </c>
      <c r="E2349" t="s">
        <v>7</v>
      </c>
      <c r="F2349" t="s">
        <v>105</v>
      </c>
      <c r="G2349">
        <v>2022</v>
      </c>
      <c r="H2349" t="s">
        <v>365</v>
      </c>
      <c r="I2349" t="s">
        <v>377</v>
      </c>
      <c r="J2349" t="s">
        <v>377</v>
      </c>
      <c r="K2349" t="s">
        <v>378</v>
      </c>
      <c r="L2349" t="s">
        <v>25</v>
      </c>
      <c r="M2349">
        <v>-8340</v>
      </c>
      <c r="N2349">
        <v>-8366</v>
      </c>
      <c r="O2349">
        <v>-9128</v>
      </c>
      <c r="P2349">
        <v>-8182</v>
      </c>
      <c r="Q2349">
        <v>-8406</v>
      </c>
      <c r="R2349">
        <v>-8400</v>
      </c>
      <c r="S2349">
        <v>-7862</v>
      </c>
      <c r="T2349">
        <v>-9445</v>
      </c>
      <c r="U2349">
        <v>-8736</v>
      </c>
      <c r="V2349">
        <v>-8537</v>
      </c>
      <c r="W2349">
        <v>-8115</v>
      </c>
      <c r="X2349">
        <v>-7334</v>
      </c>
      <c r="Y2349">
        <v>-100850</v>
      </c>
      <c r="Z2349">
        <f t="shared" si="78"/>
        <v>0</v>
      </c>
      <c r="AA2349">
        <f t="shared" si="79"/>
        <v>-75637.5</v>
      </c>
    </row>
    <row r="2350" spans="1:27" x14ac:dyDescent="0.35">
      <c r="A2350" t="s">
        <v>427</v>
      </c>
      <c r="C2350">
        <v>500100</v>
      </c>
      <c r="D2350" t="s">
        <v>431</v>
      </c>
      <c r="E2350" t="s">
        <v>7</v>
      </c>
      <c r="F2350" t="s">
        <v>105</v>
      </c>
      <c r="G2350">
        <v>2025</v>
      </c>
      <c r="H2350" t="s">
        <v>365</v>
      </c>
      <c r="I2350" t="s">
        <v>390</v>
      </c>
      <c r="J2350" t="s">
        <v>391</v>
      </c>
      <c r="K2350" t="s">
        <v>378</v>
      </c>
      <c r="L2350" t="s">
        <v>25</v>
      </c>
      <c r="M2350">
        <v>-8316</v>
      </c>
      <c r="N2350">
        <v>-7437</v>
      </c>
      <c r="O2350">
        <v>-7386</v>
      </c>
      <c r="P2350">
        <v>-7683</v>
      </c>
      <c r="Q2350">
        <v>-7540</v>
      </c>
      <c r="R2350">
        <v>-7077</v>
      </c>
      <c r="S2350">
        <v>-7763</v>
      </c>
      <c r="T2350">
        <v>-8074</v>
      </c>
      <c r="U2350">
        <v>-7759</v>
      </c>
      <c r="V2350">
        <v>-8421</v>
      </c>
      <c r="W2350">
        <v>-6287</v>
      </c>
      <c r="X2350">
        <v>-6765</v>
      </c>
      <c r="Y2350">
        <v>-90507</v>
      </c>
      <c r="Z2350">
        <f t="shared" si="78"/>
        <v>0</v>
      </c>
      <c r="AA2350">
        <f t="shared" si="79"/>
        <v>-67880.25</v>
      </c>
    </row>
    <row r="2351" spans="1:27" x14ac:dyDescent="0.35">
      <c r="A2351" t="s">
        <v>427</v>
      </c>
      <c r="C2351">
        <v>506900</v>
      </c>
      <c r="D2351" t="s">
        <v>439</v>
      </c>
      <c r="E2351" t="s">
        <v>7</v>
      </c>
      <c r="F2351" t="s">
        <v>105</v>
      </c>
      <c r="G2351">
        <v>2028</v>
      </c>
      <c r="H2351" t="s">
        <v>22</v>
      </c>
      <c r="I2351" t="s">
        <v>385</v>
      </c>
      <c r="J2351" t="s">
        <v>386</v>
      </c>
      <c r="K2351" t="s">
        <v>378</v>
      </c>
      <c r="L2351" t="s">
        <v>25</v>
      </c>
      <c r="M2351">
        <v>-8298</v>
      </c>
      <c r="N2351">
        <v>-10099</v>
      </c>
      <c r="O2351">
        <v>-8268</v>
      </c>
      <c r="P2351">
        <v>-8536</v>
      </c>
      <c r="Q2351">
        <v>-8236</v>
      </c>
      <c r="R2351">
        <v>-8293</v>
      </c>
      <c r="S2351">
        <v>-9028</v>
      </c>
      <c r="T2351">
        <v>-8308</v>
      </c>
      <c r="U2351">
        <v>-8529</v>
      </c>
      <c r="V2351">
        <v>-15062</v>
      </c>
      <c r="W2351">
        <v>-8375</v>
      </c>
      <c r="X2351">
        <v>-9075</v>
      </c>
      <c r="Y2351">
        <v>-110109</v>
      </c>
      <c r="Z2351">
        <f t="shared" si="78"/>
        <v>0</v>
      </c>
      <c r="AA2351">
        <f t="shared" si="79"/>
        <v>-82581.75</v>
      </c>
    </row>
    <row r="2352" spans="1:27" x14ac:dyDescent="0.35">
      <c r="A2352" t="s">
        <v>427</v>
      </c>
      <c r="C2352">
        <v>926019</v>
      </c>
      <c r="D2352" t="s">
        <v>457</v>
      </c>
      <c r="E2352" t="s">
        <v>7</v>
      </c>
      <c r="F2352" t="s">
        <v>105</v>
      </c>
      <c r="G2352">
        <v>2021</v>
      </c>
      <c r="H2352" t="s">
        <v>365</v>
      </c>
      <c r="I2352" t="s">
        <v>377</v>
      </c>
      <c r="J2352" t="s">
        <v>377</v>
      </c>
      <c r="K2352" t="s">
        <v>378</v>
      </c>
      <c r="L2352" t="s">
        <v>25</v>
      </c>
      <c r="M2352">
        <v>-8275</v>
      </c>
      <c r="N2352">
        <v>-8300</v>
      </c>
      <c r="O2352">
        <v>-9059</v>
      </c>
      <c r="P2352">
        <v>-8478</v>
      </c>
      <c r="Q2352">
        <v>-8008</v>
      </c>
      <c r="R2352">
        <v>-8354</v>
      </c>
      <c r="S2352">
        <v>-8175</v>
      </c>
      <c r="T2352">
        <v>-8957</v>
      </c>
      <c r="U2352">
        <v>-8561</v>
      </c>
      <c r="V2352">
        <v>-8484</v>
      </c>
      <c r="W2352">
        <v>-7951</v>
      </c>
      <c r="X2352">
        <v>-7672</v>
      </c>
      <c r="Y2352">
        <v>-100273</v>
      </c>
      <c r="Z2352">
        <f t="shared" si="78"/>
        <v>0</v>
      </c>
      <c r="AA2352">
        <f t="shared" si="79"/>
        <v>-75204.75</v>
      </c>
    </row>
    <row r="2353" spans="1:27" x14ac:dyDescent="0.35">
      <c r="A2353" t="s">
        <v>427</v>
      </c>
      <c r="C2353">
        <v>513100</v>
      </c>
      <c r="D2353" t="s">
        <v>438</v>
      </c>
      <c r="E2353" t="s">
        <v>7</v>
      </c>
      <c r="F2353" t="s">
        <v>21</v>
      </c>
      <c r="G2353">
        <v>2023</v>
      </c>
      <c r="H2353" t="s">
        <v>22</v>
      </c>
      <c r="I2353" t="s">
        <v>387</v>
      </c>
      <c r="J2353" t="s">
        <v>388</v>
      </c>
      <c r="K2353" t="s">
        <v>378</v>
      </c>
      <c r="L2353" t="s">
        <v>25</v>
      </c>
      <c r="M2353">
        <v>-8271</v>
      </c>
      <c r="N2353">
        <v>-7858</v>
      </c>
      <c r="O2353">
        <v>-7858</v>
      </c>
      <c r="P2353">
        <v>-11284</v>
      </c>
      <c r="Q2353">
        <v>-8053</v>
      </c>
      <c r="R2353">
        <v>-8377</v>
      </c>
      <c r="S2353">
        <v>-28379</v>
      </c>
      <c r="T2353">
        <v>-17777</v>
      </c>
      <c r="U2353">
        <v>-13655</v>
      </c>
      <c r="V2353">
        <v>-167720</v>
      </c>
      <c r="W2353">
        <v>-83273</v>
      </c>
      <c r="X2353">
        <v>-8286</v>
      </c>
      <c r="Y2353">
        <v>-370790</v>
      </c>
      <c r="Z2353">
        <f t="shared" si="78"/>
        <v>-278092.5</v>
      </c>
      <c r="AA2353">
        <f t="shared" si="79"/>
        <v>0</v>
      </c>
    </row>
    <row r="2354" spans="1:27" x14ac:dyDescent="0.35">
      <c r="A2354" t="s">
        <v>427</v>
      </c>
      <c r="C2354">
        <v>502100</v>
      </c>
      <c r="D2354" t="s">
        <v>429</v>
      </c>
      <c r="E2354" t="s">
        <v>7</v>
      </c>
      <c r="F2354" t="s">
        <v>105</v>
      </c>
      <c r="G2354">
        <v>2022</v>
      </c>
      <c r="H2354" t="s">
        <v>365</v>
      </c>
      <c r="I2354" t="s">
        <v>390</v>
      </c>
      <c r="J2354" t="s">
        <v>391</v>
      </c>
      <c r="K2354" t="s">
        <v>378</v>
      </c>
      <c r="L2354" t="s">
        <v>25</v>
      </c>
      <c r="M2354">
        <v>-8182</v>
      </c>
      <c r="N2354">
        <v>-8137</v>
      </c>
      <c r="O2354">
        <v>-8949</v>
      </c>
      <c r="P2354">
        <v>-8069</v>
      </c>
      <c r="Q2354">
        <v>-8309</v>
      </c>
      <c r="R2354">
        <v>-8310</v>
      </c>
      <c r="S2354">
        <v>-7828</v>
      </c>
      <c r="T2354">
        <v>-9221</v>
      </c>
      <c r="U2354">
        <v>-8589</v>
      </c>
      <c r="V2354">
        <v>-8366</v>
      </c>
      <c r="W2354">
        <v>-8087</v>
      </c>
      <c r="X2354">
        <v>-7488</v>
      </c>
      <c r="Y2354">
        <v>-99535</v>
      </c>
      <c r="Z2354">
        <f t="shared" si="78"/>
        <v>0</v>
      </c>
      <c r="AA2354">
        <f t="shared" si="79"/>
        <v>-74651.25</v>
      </c>
    </row>
    <row r="2355" spans="1:27" x14ac:dyDescent="0.35">
      <c r="A2355" t="s">
        <v>427</v>
      </c>
      <c r="C2355">
        <v>514100</v>
      </c>
      <c r="D2355" t="s">
        <v>441</v>
      </c>
      <c r="E2355" t="s">
        <v>7</v>
      </c>
      <c r="F2355" t="s">
        <v>21</v>
      </c>
      <c r="G2355">
        <v>2030</v>
      </c>
      <c r="H2355" t="s">
        <v>22</v>
      </c>
      <c r="I2355" t="s">
        <v>387</v>
      </c>
      <c r="J2355" t="s">
        <v>388</v>
      </c>
      <c r="K2355" t="s">
        <v>378</v>
      </c>
      <c r="L2355" t="s">
        <v>25</v>
      </c>
      <c r="M2355">
        <v>-8154</v>
      </c>
      <c r="N2355">
        <v>-8154</v>
      </c>
      <c r="O2355">
        <v>-8154</v>
      </c>
      <c r="P2355">
        <v>-8154</v>
      </c>
      <c r="Q2355">
        <v>-8154</v>
      </c>
      <c r="R2355">
        <v>-8154</v>
      </c>
      <c r="S2355">
        <v>-8154</v>
      </c>
      <c r="T2355">
        <v>-8154</v>
      </c>
      <c r="U2355">
        <v>-15942</v>
      </c>
      <c r="V2355">
        <v>-8154</v>
      </c>
      <c r="W2355">
        <v>-8154</v>
      </c>
      <c r="X2355">
        <v>-8154</v>
      </c>
      <c r="Y2355">
        <v>-105633</v>
      </c>
      <c r="Z2355">
        <f t="shared" si="78"/>
        <v>-79224.75</v>
      </c>
      <c r="AA2355">
        <f t="shared" si="79"/>
        <v>0</v>
      </c>
    </row>
    <row r="2356" spans="1:27" x14ac:dyDescent="0.35">
      <c r="A2356" t="s">
        <v>427</v>
      </c>
      <c r="C2356">
        <v>513100</v>
      </c>
      <c r="D2356" t="s">
        <v>438</v>
      </c>
      <c r="E2356" t="s">
        <v>7</v>
      </c>
      <c r="F2356" t="s">
        <v>21</v>
      </c>
      <c r="G2356">
        <v>2022</v>
      </c>
      <c r="H2356" t="s">
        <v>22</v>
      </c>
      <c r="I2356" t="s">
        <v>387</v>
      </c>
      <c r="J2356" t="s">
        <v>388</v>
      </c>
      <c r="K2356" t="s">
        <v>378</v>
      </c>
      <c r="L2356" t="s">
        <v>25</v>
      </c>
      <c r="M2356">
        <v>-8140</v>
      </c>
      <c r="N2356">
        <v>-7727</v>
      </c>
      <c r="O2356">
        <v>-7727</v>
      </c>
      <c r="P2356">
        <v>-11153</v>
      </c>
      <c r="Q2356">
        <v>-7922</v>
      </c>
      <c r="R2356">
        <v>-8246</v>
      </c>
      <c r="S2356">
        <v>-28248</v>
      </c>
      <c r="T2356">
        <v>-7727</v>
      </c>
      <c r="U2356">
        <v>-23524</v>
      </c>
      <c r="V2356">
        <v>-17589</v>
      </c>
      <c r="W2356">
        <v>-8142</v>
      </c>
      <c r="X2356">
        <v>-8155</v>
      </c>
      <c r="Y2356">
        <v>-144299</v>
      </c>
      <c r="Z2356">
        <f t="shared" si="78"/>
        <v>-108224.25</v>
      </c>
      <c r="AA2356">
        <f t="shared" si="79"/>
        <v>0</v>
      </c>
    </row>
    <row r="2357" spans="1:27" x14ac:dyDescent="0.35">
      <c r="A2357" t="s">
        <v>427</v>
      </c>
      <c r="C2357">
        <v>506100</v>
      </c>
      <c r="D2357" t="s">
        <v>432</v>
      </c>
      <c r="E2357" t="s">
        <v>7</v>
      </c>
      <c r="F2357" t="s">
        <v>105</v>
      </c>
      <c r="G2357">
        <v>2030</v>
      </c>
      <c r="H2357" t="s">
        <v>22</v>
      </c>
      <c r="I2357" t="s">
        <v>390</v>
      </c>
      <c r="J2357" t="s">
        <v>391</v>
      </c>
      <c r="K2357" t="s">
        <v>378</v>
      </c>
      <c r="L2357" t="s">
        <v>25</v>
      </c>
      <c r="M2357">
        <v>-8130</v>
      </c>
      <c r="N2357">
        <v>-8192</v>
      </c>
      <c r="O2357">
        <v>-8541</v>
      </c>
      <c r="P2357">
        <v>-10546</v>
      </c>
      <c r="Q2357">
        <v>-8541</v>
      </c>
      <c r="R2357">
        <v>-8508</v>
      </c>
      <c r="S2357">
        <v>-8343</v>
      </c>
      <c r="T2357">
        <v>-8229</v>
      </c>
      <c r="U2357">
        <v>-8607</v>
      </c>
      <c r="V2357">
        <v>-8623</v>
      </c>
      <c r="W2357">
        <v>-8804</v>
      </c>
      <c r="X2357">
        <v>-9419</v>
      </c>
      <c r="Y2357">
        <v>-104484</v>
      </c>
      <c r="Z2357">
        <f t="shared" si="78"/>
        <v>0</v>
      </c>
      <c r="AA2357">
        <f t="shared" si="79"/>
        <v>-78363</v>
      </c>
    </row>
    <row r="2358" spans="1:27" x14ac:dyDescent="0.35">
      <c r="A2358" t="s">
        <v>427</v>
      </c>
      <c r="C2358">
        <v>510100</v>
      </c>
      <c r="D2358" t="s">
        <v>430</v>
      </c>
      <c r="E2358" t="s">
        <v>7</v>
      </c>
      <c r="F2358" t="s">
        <v>105</v>
      </c>
      <c r="G2358">
        <v>2021</v>
      </c>
      <c r="H2358" t="s">
        <v>365</v>
      </c>
      <c r="I2358" t="s">
        <v>390</v>
      </c>
      <c r="J2358" t="s">
        <v>391</v>
      </c>
      <c r="K2358" t="s">
        <v>378</v>
      </c>
      <c r="L2358" t="s">
        <v>25</v>
      </c>
      <c r="M2358">
        <v>-8122</v>
      </c>
      <c r="N2358">
        <v>-8148</v>
      </c>
      <c r="O2358">
        <v>-8887</v>
      </c>
      <c r="P2358">
        <v>-8317</v>
      </c>
      <c r="Q2358">
        <v>-7858</v>
      </c>
      <c r="R2358">
        <v>-8193</v>
      </c>
      <c r="S2358">
        <v>-7760</v>
      </c>
      <c r="T2358">
        <v>-8487</v>
      </c>
      <c r="U2358">
        <v>-8130</v>
      </c>
      <c r="V2358">
        <v>-8066</v>
      </c>
      <c r="W2358">
        <v>-7533</v>
      </c>
      <c r="X2358">
        <v>-7274</v>
      </c>
      <c r="Y2358">
        <v>-96774</v>
      </c>
      <c r="Z2358">
        <f t="shared" si="78"/>
        <v>0</v>
      </c>
      <c r="AA2358">
        <f t="shared" si="79"/>
        <v>-72580.5</v>
      </c>
    </row>
    <row r="2359" spans="1:27" x14ac:dyDescent="0.35">
      <c r="A2359" t="s">
        <v>427</v>
      </c>
      <c r="C2359">
        <v>501990</v>
      </c>
      <c r="D2359" t="s">
        <v>442</v>
      </c>
      <c r="E2359" t="s">
        <v>7</v>
      </c>
      <c r="F2359" t="s">
        <v>366</v>
      </c>
      <c r="G2359">
        <v>2030</v>
      </c>
      <c r="H2359" t="s">
        <v>22</v>
      </c>
      <c r="I2359" t="s">
        <v>373</v>
      </c>
      <c r="J2359" t="s">
        <v>374</v>
      </c>
      <c r="K2359" t="s">
        <v>375</v>
      </c>
      <c r="L2359" t="s">
        <v>25</v>
      </c>
      <c r="M2359">
        <v>-8075</v>
      </c>
      <c r="N2359">
        <v>-8075</v>
      </c>
      <c r="O2359">
        <v>-8075</v>
      </c>
      <c r="P2359">
        <v>-8075</v>
      </c>
      <c r="Q2359">
        <v>-8075</v>
      </c>
      <c r="R2359">
        <v>-8075</v>
      </c>
      <c r="S2359">
        <v>-8075</v>
      </c>
      <c r="T2359">
        <v>-8075</v>
      </c>
      <c r="U2359">
        <v>-8075</v>
      </c>
      <c r="V2359">
        <v>-8075</v>
      </c>
      <c r="W2359">
        <v>-8075</v>
      </c>
      <c r="X2359">
        <v>-8075</v>
      </c>
      <c r="Y2359">
        <v>-96901</v>
      </c>
      <c r="Z2359">
        <f t="shared" si="78"/>
        <v>-29301.148124408999</v>
      </c>
      <c r="AA2359">
        <f t="shared" si="79"/>
        <v>-43374.601875591005</v>
      </c>
    </row>
    <row r="2360" spans="1:27" x14ac:dyDescent="0.35">
      <c r="A2360" t="s">
        <v>427</v>
      </c>
      <c r="C2360">
        <v>510900</v>
      </c>
      <c r="D2360" t="s">
        <v>436</v>
      </c>
      <c r="E2360" t="s">
        <v>7</v>
      </c>
      <c r="F2360" t="s">
        <v>366</v>
      </c>
      <c r="G2360">
        <v>2024</v>
      </c>
      <c r="H2360" t="s">
        <v>22</v>
      </c>
      <c r="I2360" t="s">
        <v>373</v>
      </c>
      <c r="J2360" t="s">
        <v>374</v>
      </c>
      <c r="K2360" t="s">
        <v>375</v>
      </c>
      <c r="L2360" t="s">
        <v>25</v>
      </c>
      <c r="M2360">
        <v>-8061</v>
      </c>
      <c r="N2360">
        <v>-9484</v>
      </c>
      <c r="O2360">
        <v>-23629</v>
      </c>
      <c r="P2360">
        <v>-14658</v>
      </c>
      <c r="Q2360">
        <v>-16296</v>
      </c>
      <c r="R2360">
        <v>-22677</v>
      </c>
      <c r="S2360">
        <v>-20667</v>
      </c>
      <c r="T2360">
        <v>-13743</v>
      </c>
      <c r="U2360">
        <v>-24542</v>
      </c>
      <c r="V2360">
        <v>-17674</v>
      </c>
      <c r="W2360">
        <v>-26732</v>
      </c>
      <c r="X2360">
        <v>-8738</v>
      </c>
      <c r="Y2360">
        <v>-206900</v>
      </c>
      <c r="Z2360">
        <f t="shared" si="78"/>
        <v>-62562.899732099999</v>
      </c>
      <c r="AA2360">
        <f t="shared" si="79"/>
        <v>-92612.100267900008</v>
      </c>
    </row>
    <row r="2361" spans="1:27" x14ac:dyDescent="0.35">
      <c r="A2361" t="s">
        <v>427</v>
      </c>
      <c r="C2361">
        <v>506900</v>
      </c>
      <c r="D2361" t="s">
        <v>439</v>
      </c>
      <c r="E2361" t="s">
        <v>7</v>
      </c>
      <c r="F2361" t="s">
        <v>105</v>
      </c>
      <c r="G2361">
        <v>2027</v>
      </c>
      <c r="H2361" t="s">
        <v>22</v>
      </c>
      <c r="I2361" t="s">
        <v>385</v>
      </c>
      <c r="J2361" t="s">
        <v>386</v>
      </c>
      <c r="K2361" t="s">
        <v>378</v>
      </c>
      <c r="L2361" t="s">
        <v>25</v>
      </c>
      <c r="M2361">
        <v>-8055</v>
      </c>
      <c r="N2361">
        <v>-9821</v>
      </c>
      <c r="O2361">
        <v>-8027</v>
      </c>
      <c r="P2361">
        <v>-8286</v>
      </c>
      <c r="Q2361">
        <v>-7996</v>
      </c>
      <c r="R2361">
        <v>-8051</v>
      </c>
      <c r="S2361">
        <v>-8764</v>
      </c>
      <c r="T2361">
        <v>-8066</v>
      </c>
      <c r="U2361">
        <v>-8281</v>
      </c>
      <c r="V2361">
        <v>-14623</v>
      </c>
      <c r="W2361">
        <v>-8128</v>
      </c>
      <c r="X2361">
        <v>-8808</v>
      </c>
      <c r="Y2361">
        <v>-106905</v>
      </c>
      <c r="Z2361">
        <f t="shared" si="78"/>
        <v>0</v>
      </c>
      <c r="AA2361">
        <f t="shared" si="79"/>
        <v>-80178.75</v>
      </c>
    </row>
    <row r="2362" spans="1:27" x14ac:dyDescent="0.35">
      <c r="A2362" t="s">
        <v>427</v>
      </c>
      <c r="C2362">
        <v>511100</v>
      </c>
      <c r="D2362" t="s">
        <v>434</v>
      </c>
      <c r="E2362" t="s">
        <v>7</v>
      </c>
      <c r="F2362" t="s">
        <v>366</v>
      </c>
      <c r="G2362">
        <v>2022</v>
      </c>
      <c r="H2362" t="s">
        <v>365</v>
      </c>
      <c r="I2362" t="s">
        <v>373</v>
      </c>
      <c r="J2362" t="s">
        <v>374</v>
      </c>
      <c r="K2362" t="s">
        <v>375</v>
      </c>
      <c r="L2362" t="s">
        <v>25</v>
      </c>
      <c r="M2362">
        <v>-8053</v>
      </c>
      <c r="N2362">
        <v>-8034</v>
      </c>
      <c r="O2362">
        <v>-8812</v>
      </c>
      <c r="P2362">
        <v>-7936</v>
      </c>
      <c r="Q2362">
        <v>-8169</v>
      </c>
      <c r="R2362">
        <v>-8170</v>
      </c>
      <c r="S2362">
        <v>-7685</v>
      </c>
      <c r="T2362">
        <v>-9100</v>
      </c>
      <c r="U2362">
        <v>-8455</v>
      </c>
      <c r="V2362">
        <v>-8250</v>
      </c>
      <c r="W2362">
        <v>-7928</v>
      </c>
      <c r="X2362">
        <v>-7303</v>
      </c>
      <c r="Y2362">
        <v>-97896</v>
      </c>
      <c r="Z2362">
        <f t="shared" si="78"/>
        <v>-29602.018521864</v>
      </c>
      <c r="AA2362">
        <f t="shared" si="79"/>
        <v>-43819.981478136004</v>
      </c>
    </row>
    <row r="2363" spans="1:27" x14ac:dyDescent="0.35">
      <c r="A2363" t="s">
        <v>427</v>
      </c>
      <c r="C2363">
        <v>500100</v>
      </c>
      <c r="D2363" t="s">
        <v>431</v>
      </c>
      <c r="E2363" t="s">
        <v>7</v>
      </c>
      <c r="F2363" t="s">
        <v>105</v>
      </c>
      <c r="G2363">
        <v>2024</v>
      </c>
      <c r="H2363" t="s">
        <v>365</v>
      </c>
      <c r="I2363" t="s">
        <v>390</v>
      </c>
      <c r="J2363" t="s">
        <v>391</v>
      </c>
      <c r="K2363" t="s">
        <v>378</v>
      </c>
      <c r="L2363" t="s">
        <v>25</v>
      </c>
      <c r="M2363">
        <v>-8045</v>
      </c>
      <c r="N2363">
        <v>-7618</v>
      </c>
      <c r="O2363">
        <v>-7139</v>
      </c>
      <c r="P2363">
        <v>-7431</v>
      </c>
      <c r="Q2363">
        <v>-7725</v>
      </c>
      <c r="R2363">
        <v>-6412</v>
      </c>
      <c r="S2363">
        <v>-7514</v>
      </c>
      <c r="T2363">
        <v>-7811</v>
      </c>
      <c r="U2363">
        <v>-7073</v>
      </c>
      <c r="V2363">
        <v>-8151</v>
      </c>
      <c r="W2363">
        <v>-6505</v>
      </c>
      <c r="X2363">
        <v>-6118</v>
      </c>
      <c r="Y2363">
        <v>-87543</v>
      </c>
      <c r="Z2363">
        <f t="shared" si="78"/>
        <v>0</v>
      </c>
      <c r="AA2363">
        <f t="shared" si="79"/>
        <v>-65657.25</v>
      </c>
    </row>
    <row r="2364" spans="1:27" x14ac:dyDescent="0.35">
      <c r="A2364" t="s">
        <v>427</v>
      </c>
      <c r="C2364">
        <v>513100</v>
      </c>
      <c r="D2364" t="s">
        <v>438</v>
      </c>
      <c r="E2364" t="s">
        <v>7</v>
      </c>
      <c r="F2364" t="s">
        <v>21</v>
      </c>
      <c r="G2364">
        <v>2022</v>
      </c>
      <c r="H2364" t="s">
        <v>365</v>
      </c>
      <c r="I2364" t="s">
        <v>387</v>
      </c>
      <c r="J2364" t="s">
        <v>388</v>
      </c>
      <c r="K2364" t="s">
        <v>378</v>
      </c>
      <c r="L2364" t="s">
        <v>25</v>
      </c>
      <c r="M2364">
        <v>-8023</v>
      </c>
      <c r="N2364">
        <v>-8008</v>
      </c>
      <c r="O2364">
        <v>-8779</v>
      </c>
      <c r="P2364">
        <v>-7901</v>
      </c>
      <c r="Q2364">
        <v>-8131</v>
      </c>
      <c r="R2364">
        <v>-8130</v>
      </c>
      <c r="S2364">
        <v>-7643</v>
      </c>
      <c r="T2364">
        <v>-9066</v>
      </c>
      <c r="U2364">
        <v>-8419</v>
      </c>
      <c r="V2364">
        <v>-8215</v>
      </c>
      <c r="W2364">
        <v>-7886</v>
      </c>
      <c r="X2364">
        <v>-7248</v>
      </c>
      <c r="Y2364">
        <v>-97448</v>
      </c>
      <c r="Z2364">
        <f t="shared" si="78"/>
        <v>-73086</v>
      </c>
      <c r="AA2364">
        <f t="shared" si="79"/>
        <v>0</v>
      </c>
    </row>
    <row r="2365" spans="1:27" x14ac:dyDescent="0.35">
      <c r="A2365" t="s">
        <v>427</v>
      </c>
      <c r="C2365">
        <v>513100</v>
      </c>
      <c r="D2365" t="s">
        <v>438</v>
      </c>
      <c r="E2365" t="s">
        <v>7</v>
      </c>
      <c r="F2365" t="s">
        <v>21</v>
      </c>
      <c r="G2365">
        <v>2021</v>
      </c>
      <c r="H2365" t="s">
        <v>22</v>
      </c>
      <c r="I2365" t="s">
        <v>387</v>
      </c>
      <c r="J2365" t="s">
        <v>388</v>
      </c>
      <c r="K2365" t="s">
        <v>378</v>
      </c>
      <c r="L2365" t="s">
        <v>25</v>
      </c>
      <c r="M2365">
        <v>-8009</v>
      </c>
      <c r="N2365">
        <v>-7596</v>
      </c>
      <c r="O2365">
        <v>-7596</v>
      </c>
      <c r="P2365">
        <v>-11022</v>
      </c>
      <c r="Q2365">
        <v>-7791</v>
      </c>
      <c r="R2365">
        <v>-8115</v>
      </c>
      <c r="S2365">
        <v>-28117</v>
      </c>
      <c r="T2365">
        <v>-7596</v>
      </c>
      <c r="U2365">
        <v>-158393</v>
      </c>
      <c r="V2365">
        <v>-179958</v>
      </c>
      <c r="W2365">
        <v>-8011</v>
      </c>
      <c r="X2365">
        <v>-8024</v>
      </c>
      <c r="Y2365">
        <v>-440227</v>
      </c>
      <c r="Z2365">
        <f t="shared" si="78"/>
        <v>-330170.25</v>
      </c>
      <c r="AA2365">
        <f t="shared" si="79"/>
        <v>0</v>
      </c>
    </row>
    <row r="2366" spans="1:27" x14ac:dyDescent="0.35">
      <c r="A2366" t="s">
        <v>427</v>
      </c>
      <c r="C2366">
        <v>502100</v>
      </c>
      <c r="D2366" t="s">
        <v>429</v>
      </c>
      <c r="E2366" t="s">
        <v>7</v>
      </c>
      <c r="F2366" t="s">
        <v>105</v>
      </c>
      <c r="G2366">
        <v>2021</v>
      </c>
      <c r="H2366" t="s">
        <v>365</v>
      </c>
      <c r="I2366" t="s">
        <v>390</v>
      </c>
      <c r="J2366" t="s">
        <v>391</v>
      </c>
      <c r="K2366" t="s">
        <v>378</v>
      </c>
      <c r="L2366" t="s">
        <v>25</v>
      </c>
      <c r="M2366">
        <v>-7985</v>
      </c>
      <c r="N2366">
        <v>-7941</v>
      </c>
      <c r="O2366">
        <v>-8736</v>
      </c>
      <c r="P2366">
        <v>-8216</v>
      </c>
      <c r="Q2366">
        <v>-7799</v>
      </c>
      <c r="R2366">
        <v>-8132</v>
      </c>
      <c r="S2366">
        <v>-7999</v>
      </c>
      <c r="T2366">
        <v>-8572</v>
      </c>
      <c r="U2366">
        <v>-8284</v>
      </c>
      <c r="V2366">
        <v>-8182</v>
      </c>
      <c r="W2366">
        <v>-7801</v>
      </c>
      <c r="X2366">
        <v>-7690</v>
      </c>
      <c r="Y2366">
        <v>-97338</v>
      </c>
      <c r="Z2366">
        <f t="shared" ref="Z2366:Z2426" si="80">$Y2366*IF($E2366="Fixed",0.75,1)*IF(LEFT($F2366,4)="0311",1,IF(LEFT($F2366,4)="0301",0.403176412,0))</f>
        <v>0</v>
      </c>
      <c r="AA2366">
        <f t="shared" ref="AA2366:AA2426" si="81">$Y2366*IF($E2366="Fixed",0.75,1)*IF(LEFT($F2366,4)="0311",0,IF(LEFT($F2366,4)="0301",1-0.403176412,1))</f>
        <v>-73003.5</v>
      </c>
    </row>
    <row r="2367" spans="1:27" x14ac:dyDescent="0.35">
      <c r="A2367" t="s">
        <v>427</v>
      </c>
      <c r="C2367">
        <v>514100</v>
      </c>
      <c r="D2367" t="s">
        <v>441</v>
      </c>
      <c r="E2367" t="s">
        <v>7</v>
      </c>
      <c r="F2367" t="s">
        <v>21</v>
      </c>
      <c r="G2367">
        <v>2029</v>
      </c>
      <c r="H2367" t="s">
        <v>22</v>
      </c>
      <c r="I2367" t="s">
        <v>387</v>
      </c>
      <c r="J2367" t="s">
        <v>388</v>
      </c>
      <c r="K2367" t="s">
        <v>378</v>
      </c>
      <c r="L2367" t="s">
        <v>25</v>
      </c>
      <c r="M2367">
        <v>-7976</v>
      </c>
      <c r="N2367">
        <v>-7976</v>
      </c>
      <c r="O2367">
        <v>-7976</v>
      </c>
      <c r="P2367">
        <v>-7976</v>
      </c>
      <c r="Q2367">
        <v>-7976</v>
      </c>
      <c r="R2367">
        <v>-7976</v>
      </c>
      <c r="S2367">
        <v>-7976</v>
      </c>
      <c r="T2367">
        <v>-7976</v>
      </c>
      <c r="U2367">
        <v>-15612</v>
      </c>
      <c r="V2367">
        <v>-7976</v>
      </c>
      <c r="W2367">
        <v>-7976</v>
      </c>
      <c r="X2367">
        <v>-7976</v>
      </c>
      <c r="Y2367">
        <v>-103353</v>
      </c>
      <c r="Z2367">
        <f t="shared" si="80"/>
        <v>-77514.75</v>
      </c>
      <c r="AA2367">
        <f t="shared" si="81"/>
        <v>0</v>
      </c>
    </row>
    <row r="2368" spans="1:27" x14ac:dyDescent="0.35">
      <c r="A2368" t="s">
        <v>427</v>
      </c>
      <c r="C2368">
        <v>506100</v>
      </c>
      <c r="D2368" t="s">
        <v>432</v>
      </c>
      <c r="E2368" t="s">
        <v>7</v>
      </c>
      <c r="F2368" t="s">
        <v>105</v>
      </c>
      <c r="G2368">
        <v>2029</v>
      </c>
      <c r="H2368" t="s">
        <v>22</v>
      </c>
      <c r="I2368" t="s">
        <v>390</v>
      </c>
      <c r="J2368" t="s">
        <v>391</v>
      </c>
      <c r="K2368" t="s">
        <v>378</v>
      </c>
      <c r="L2368" t="s">
        <v>25</v>
      </c>
      <c r="M2368">
        <v>-7946</v>
      </c>
      <c r="N2368">
        <v>-8006</v>
      </c>
      <c r="O2368">
        <v>-8345</v>
      </c>
      <c r="P2368">
        <v>-10291</v>
      </c>
      <c r="Q2368">
        <v>-8345</v>
      </c>
      <c r="R2368">
        <v>-8313</v>
      </c>
      <c r="S2368">
        <v>-8153</v>
      </c>
      <c r="T2368">
        <v>-8042</v>
      </c>
      <c r="U2368">
        <v>-8408</v>
      </c>
      <c r="V2368">
        <v>-8424</v>
      </c>
      <c r="W2368">
        <v>-8600</v>
      </c>
      <c r="X2368">
        <v>-9196</v>
      </c>
      <c r="Y2368">
        <v>-102068</v>
      </c>
      <c r="Z2368">
        <f t="shared" si="80"/>
        <v>0</v>
      </c>
      <c r="AA2368">
        <f t="shared" si="81"/>
        <v>-76551</v>
      </c>
    </row>
    <row r="2369" spans="1:27" x14ac:dyDescent="0.35">
      <c r="A2369" t="s">
        <v>427</v>
      </c>
      <c r="C2369">
        <v>506900</v>
      </c>
      <c r="D2369" t="s">
        <v>439</v>
      </c>
      <c r="E2369" t="s">
        <v>7</v>
      </c>
      <c r="F2369" t="s">
        <v>21</v>
      </c>
      <c r="G2369">
        <v>2022</v>
      </c>
      <c r="H2369" t="s">
        <v>365</v>
      </c>
      <c r="I2369" t="s">
        <v>387</v>
      </c>
      <c r="J2369" t="s">
        <v>388</v>
      </c>
      <c r="K2369" t="s">
        <v>378</v>
      </c>
      <c r="L2369" t="s">
        <v>25</v>
      </c>
      <c r="M2369">
        <v>-7943</v>
      </c>
      <c r="N2369">
        <v>-7953</v>
      </c>
      <c r="O2369">
        <v>-8684</v>
      </c>
      <c r="P2369">
        <v>-7754</v>
      </c>
      <c r="Q2369">
        <v>-7954</v>
      </c>
      <c r="R2369">
        <v>-7939</v>
      </c>
      <c r="S2369">
        <v>-7403</v>
      </c>
      <c r="T2369">
        <v>-8951</v>
      </c>
      <c r="U2369">
        <v>-8267</v>
      </c>
      <c r="V2369">
        <v>-8066</v>
      </c>
      <c r="W2369">
        <v>-7656</v>
      </c>
      <c r="X2369">
        <v>-6850</v>
      </c>
      <c r="Y2369">
        <v>-95420</v>
      </c>
      <c r="Z2369">
        <f t="shared" si="80"/>
        <v>-71565</v>
      </c>
      <c r="AA2369">
        <f t="shared" si="81"/>
        <v>0</v>
      </c>
    </row>
    <row r="2370" spans="1:27" x14ac:dyDescent="0.35">
      <c r="A2370" t="s">
        <v>427</v>
      </c>
      <c r="C2370">
        <v>510100</v>
      </c>
      <c r="D2370" t="s">
        <v>430</v>
      </c>
      <c r="E2370" t="s">
        <v>7</v>
      </c>
      <c r="F2370" t="s">
        <v>105</v>
      </c>
      <c r="G2370">
        <v>2022</v>
      </c>
      <c r="H2370" t="s">
        <v>365</v>
      </c>
      <c r="I2370" t="s">
        <v>390</v>
      </c>
      <c r="J2370" t="s">
        <v>391</v>
      </c>
      <c r="K2370" t="s">
        <v>378</v>
      </c>
      <c r="L2370" t="s">
        <v>25</v>
      </c>
      <c r="M2370">
        <v>-7940</v>
      </c>
      <c r="N2370">
        <v>-7968</v>
      </c>
      <c r="O2370">
        <v>-8712</v>
      </c>
      <c r="P2370">
        <v>-7786</v>
      </c>
      <c r="Q2370">
        <v>-8008</v>
      </c>
      <c r="R2370">
        <v>-7999</v>
      </c>
      <c r="S2370">
        <v>-7478</v>
      </c>
      <c r="T2370">
        <v>-9029</v>
      </c>
      <c r="U2370">
        <v>-8322</v>
      </c>
      <c r="V2370">
        <v>-8140</v>
      </c>
      <c r="W2370">
        <v>-7713</v>
      </c>
      <c r="X2370">
        <v>-6972</v>
      </c>
      <c r="Y2370">
        <v>-96067</v>
      </c>
      <c r="Z2370">
        <f t="shared" si="80"/>
        <v>0</v>
      </c>
      <c r="AA2370">
        <f t="shared" si="81"/>
        <v>-72050.25</v>
      </c>
    </row>
    <row r="2371" spans="1:27" x14ac:dyDescent="0.35">
      <c r="A2371" t="s">
        <v>427</v>
      </c>
      <c r="C2371">
        <v>505100</v>
      </c>
      <c r="D2371" t="s">
        <v>433</v>
      </c>
      <c r="E2371" t="s">
        <v>7</v>
      </c>
      <c r="F2371" t="s">
        <v>105</v>
      </c>
      <c r="G2371">
        <v>2030</v>
      </c>
      <c r="H2371" t="s">
        <v>365</v>
      </c>
      <c r="I2371" t="s">
        <v>390</v>
      </c>
      <c r="J2371" t="s">
        <v>391</v>
      </c>
      <c r="K2371" t="s">
        <v>378</v>
      </c>
      <c r="L2371" t="s">
        <v>25</v>
      </c>
      <c r="M2371">
        <v>-7936</v>
      </c>
      <c r="N2371">
        <v>-7090</v>
      </c>
      <c r="O2371">
        <v>-7112</v>
      </c>
      <c r="P2371">
        <v>-7417</v>
      </c>
      <c r="Q2371">
        <v>-7321</v>
      </c>
      <c r="R2371">
        <v>-6916</v>
      </c>
      <c r="S2371">
        <v>-7575</v>
      </c>
      <c r="T2371">
        <v>-7728</v>
      </c>
      <c r="U2371">
        <v>-7478</v>
      </c>
      <c r="V2371">
        <v>-8062</v>
      </c>
      <c r="W2371">
        <v>-6234</v>
      </c>
      <c r="X2371">
        <v>-6848</v>
      </c>
      <c r="Y2371">
        <v>-87716</v>
      </c>
      <c r="Z2371">
        <f t="shared" si="80"/>
        <v>0</v>
      </c>
      <c r="AA2371">
        <f t="shared" si="81"/>
        <v>-65787</v>
      </c>
    </row>
    <row r="2372" spans="1:27" x14ac:dyDescent="0.35">
      <c r="A2372" t="s">
        <v>427</v>
      </c>
      <c r="C2372">
        <v>501990</v>
      </c>
      <c r="D2372" t="s">
        <v>442</v>
      </c>
      <c r="E2372" t="s">
        <v>7</v>
      </c>
      <c r="F2372" t="s">
        <v>366</v>
      </c>
      <c r="G2372">
        <v>2029</v>
      </c>
      <c r="H2372" t="s">
        <v>22</v>
      </c>
      <c r="I2372" t="s">
        <v>373</v>
      </c>
      <c r="J2372" t="s">
        <v>374</v>
      </c>
      <c r="K2372" t="s">
        <v>375</v>
      </c>
      <c r="L2372" t="s">
        <v>25</v>
      </c>
      <c r="M2372">
        <v>-7886</v>
      </c>
      <c r="N2372">
        <v>-7886</v>
      </c>
      <c r="O2372">
        <v>-7886</v>
      </c>
      <c r="P2372">
        <v>-7886</v>
      </c>
      <c r="Q2372">
        <v>-7886</v>
      </c>
      <c r="R2372">
        <v>-7886</v>
      </c>
      <c r="S2372">
        <v>-7886</v>
      </c>
      <c r="T2372">
        <v>-7886</v>
      </c>
      <c r="U2372">
        <v>-7886</v>
      </c>
      <c r="V2372">
        <v>-7886</v>
      </c>
      <c r="W2372">
        <v>-7886</v>
      </c>
      <c r="X2372">
        <v>-7886</v>
      </c>
      <c r="Y2372">
        <v>-94634</v>
      </c>
      <c r="Z2372">
        <f t="shared" si="80"/>
        <v>-28615.647429905999</v>
      </c>
      <c r="AA2372">
        <f t="shared" si="81"/>
        <v>-42359.852570094001</v>
      </c>
    </row>
    <row r="2373" spans="1:27" x14ac:dyDescent="0.35">
      <c r="A2373" t="s">
        <v>427</v>
      </c>
      <c r="C2373">
        <v>511100</v>
      </c>
      <c r="D2373" t="s">
        <v>434</v>
      </c>
      <c r="E2373" t="s">
        <v>7</v>
      </c>
      <c r="F2373" t="s">
        <v>366</v>
      </c>
      <c r="G2373">
        <v>2021</v>
      </c>
      <c r="H2373" t="s">
        <v>365</v>
      </c>
      <c r="I2373" t="s">
        <v>373</v>
      </c>
      <c r="J2373" t="s">
        <v>374</v>
      </c>
      <c r="K2373" t="s">
        <v>375</v>
      </c>
      <c r="L2373" t="s">
        <v>25</v>
      </c>
      <c r="M2373">
        <v>-7861</v>
      </c>
      <c r="N2373">
        <v>-7842</v>
      </c>
      <c r="O2373">
        <v>-8604</v>
      </c>
      <c r="P2373">
        <v>-8084</v>
      </c>
      <c r="Q2373">
        <v>-7665</v>
      </c>
      <c r="R2373">
        <v>-7996</v>
      </c>
      <c r="S2373">
        <v>-7856</v>
      </c>
      <c r="T2373">
        <v>-8459</v>
      </c>
      <c r="U2373">
        <v>-8156</v>
      </c>
      <c r="V2373">
        <v>-8069</v>
      </c>
      <c r="W2373">
        <v>-7647</v>
      </c>
      <c r="X2373">
        <v>-7505</v>
      </c>
      <c r="Y2373">
        <v>-95745</v>
      </c>
      <c r="Z2373">
        <f t="shared" si="80"/>
        <v>-28951.594175204998</v>
      </c>
      <c r="AA2373">
        <f t="shared" si="81"/>
        <v>-42857.155824795002</v>
      </c>
    </row>
    <row r="2374" spans="1:27" x14ac:dyDescent="0.35">
      <c r="A2374" t="s">
        <v>427</v>
      </c>
      <c r="C2374">
        <v>513100</v>
      </c>
      <c r="D2374" t="s">
        <v>438</v>
      </c>
      <c r="E2374" t="s">
        <v>7</v>
      </c>
      <c r="F2374" t="s">
        <v>21</v>
      </c>
      <c r="G2374">
        <v>2021</v>
      </c>
      <c r="H2374" t="s">
        <v>365</v>
      </c>
      <c r="I2374" t="s">
        <v>387</v>
      </c>
      <c r="J2374" t="s">
        <v>388</v>
      </c>
      <c r="K2374" t="s">
        <v>378</v>
      </c>
      <c r="L2374" t="s">
        <v>25</v>
      </c>
      <c r="M2374">
        <v>-7831</v>
      </c>
      <c r="N2374">
        <v>-7816</v>
      </c>
      <c r="O2374">
        <v>-8571</v>
      </c>
      <c r="P2374">
        <v>-8049</v>
      </c>
      <c r="Q2374">
        <v>-7628</v>
      </c>
      <c r="R2374">
        <v>-7956</v>
      </c>
      <c r="S2374">
        <v>-7813</v>
      </c>
      <c r="T2374">
        <v>-8426</v>
      </c>
      <c r="U2374">
        <v>-8120</v>
      </c>
      <c r="V2374">
        <v>-8035</v>
      </c>
      <c r="W2374">
        <v>-7606</v>
      </c>
      <c r="X2374">
        <v>-7450</v>
      </c>
      <c r="Y2374">
        <v>-95301</v>
      </c>
      <c r="Z2374">
        <f t="shared" si="80"/>
        <v>-71475.75</v>
      </c>
      <c r="AA2374">
        <f t="shared" si="81"/>
        <v>0</v>
      </c>
    </row>
    <row r="2375" spans="1:27" x14ac:dyDescent="0.35">
      <c r="A2375" t="s">
        <v>427</v>
      </c>
      <c r="C2375">
        <v>506900</v>
      </c>
      <c r="D2375" t="s">
        <v>439</v>
      </c>
      <c r="E2375" t="s">
        <v>7</v>
      </c>
      <c r="F2375" t="s">
        <v>105</v>
      </c>
      <c r="G2375">
        <v>2026</v>
      </c>
      <c r="H2375" t="s">
        <v>22</v>
      </c>
      <c r="I2375" t="s">
        <v>385</v>
      </c>
      <c r="J2375" t="s">
        <v>386</v>
      </c>
      <c r="K2375" t="s">
        <v>378</v>
      </c>
      <c r="L2375" t="s">
        <v>25</v>
      </c>
      <c r="M2375">
        <v>-7820</v>
      </c>
      <c r="N2375">
        <v>-9551</v>
      </c>
      <c r="O2375">
        <v>-7793</v>
      </c>
      <c r="P2375">
        <v>-8044</v>
      </c>
      <c r="Q2375">
        <v>-7763</v>
      </c>
      <c r="R2375">
        <v>-7817</v>
      </c>
      <c r="S2375">
        <v>-8508</v>
      </c>
      <c r="T2375">
        <v>-7831</v>
      </c>
      <c r="U2375">
        <v>-8040</v>
      </c>
      <c r="V2375">
        <v>-14197</v>
      </c>
      <c r="W2375">
        <v>-7889</v>
      </c>
      <c r="X2375">
        <v>-8549</v>
      </c>
      <c r="Y2375">
        <v>-103799</v>
      </c>
      <c r="Z2375">
        <f t="shared" si="80"/>
        <v>0</v>
      </c>
      <c r="AA2375">
        <f t="shared" si="81"/>
        <v>-77849.25</v>
      </c>
    </row>
    <row r="2376" spans="1:27" x14ac:dyDescent="0.35">
      <c r="A2376" t="s">
        <v>427</v>
      </c>
      <c r="C2376">
        <v>506900</v>
      </c>
      <c r="D2376" t="s">
        <v>439</v>
      </c>
      <c r="E2376" t="s">
        <v>7</v>
      </c>
      <c r="F2376" t="s">
        <v>21</v>
      </c>
      <c r="G2376">
        <v>2021</v>
      </c>
      <c r="H2376" t="s">
        <v>365</v>
      </c>
      <c r="I2376" t="s">
        <v>387</v>
      </c>
      <c r="J2376" t="s">
        <v>388</v>
      </c>
      <c r="K2376" t="s">
        <v>378</v>
      </c>
      <c r="L2376" t="s">
        <v>25</v>
      </c>
      <c r="M2376">
        <v>-7805</v>
      </c>
      <c r="N2376">
        <v>-7819</v>
      </c>
      <c r="O2376">
        <v>-8524</v>
      </c>
      <c r="P2376">
        <v>-7948</v>
      </c>
      <c r="Q2376">
        <v>-7483</v>
      </c>
      <c r="R2376">
        <v>-7798</v>
      </c>
      <c r="S2376">
        <v>-7606</v>
      </c>
      <c r="T2376">
        <v>-8338</v>
      </c>
      <c r="U2376">
        <v>-8001</v>
      </c>
      <c r="V2376">
        <v>-7916</v>
      </c>
      <c r="W2376">
        <v>-7408</v>
      </c>
      <c r="X2376">
        <v>-7073</v>
      </c>
      <c r="Y2376">
        <v>-93718</v>
      </c>
      <c r="Z2376">
        <f t="shared" si="80"/>
        <v>-70288.5</v>
      </c>
      <c r="AA2376">
        <f t="shared" si="81"/>
        <v>0</v>
      </c>
    </row>
    <row r="2377" spans="1:27" x14ac:dyDescent="0.35">
      <c r="A2377" t="s">
        <v>427</v>
      </c>
      <c r="C2377">
        <v>514100</v>
      </c>
      <c r="D2377" t="s">
        <v>441</v>
      </c>
      <c r="E2377" t="s">
        <v>7</v>
      </c>
      <c r="F2377" t="s">
        <v>21</v>
      </c>
      <c r="G2377">
        <v>2028</v>
      </c>
      <c r="H2377" t="s">
        <v>22</v>
      </c>
      <c r="I2377" t="s">
        <v>387</v>
      </c>
      <c r="J2377" t="s">
        <v>388</v>
      </c>
      <c r="K2377" t="s">
        <v>378</v>
      </c>
      <c r="L2377" t="s">
        <v>25</v>
      </c>
      <c r="M2377">
        <v>-7804</v>
      </c>
      <c r="N2377">
        <v>-7804</v>
      </c>
      <c r="O2377">
        <v>-7804</v>
      </c>
      <c r="P2377">
        <v>-7804</v>
      </c>
      <c r="Q2377">
        <v>-7804</v>
      </c>
      <c r="R2377">
        <v>-7804</v>
      </c>
      <c r="S2377">
        <v>-7804</v>
      </c>
      <c r="T2377">
        <v>-7804</v>
      </c>
      <c r="U2377">
        <v>-15290</v>
      </c>
      <c r="V2377">
        <v>-7804</v>
      </c>
      <c r="W2377">
        <v>-7804</v>
      </c>
      <c r="X2377">
        <v>-7804</v>
      </c>
      <c r="Y2377">
        <v>-101129</v>
      </c>
      <c r="Z2377">
        <f t="shared" si="80"/>
        <v>-75846.75</v>
      </c>
      <c r="AA2377">
        <f t="shared" si="81"/>
        <v>0</v>
      </c>
    </row>
    <row r="2378" spans="1:27" x14ac:dyDescent="0.35">
      <c r="A2378" t="s">
        <v>427</v>
      </c>
      <c r="C2378">
        <v>500100</v>
      </c>
      <c r="D2378" t="s">
        <v>431</v>
      </c>
      <c r="E2378" t="s">
        <v>7</v>
      </c>
      <c r="F2378" t="s">
        <v>105</v>
      </c>
      <c r="G2378">
        <v>2023</v>
      </c>
      <c r="H2378" t="s">
        <v>365</v>
      </c>
      <c r="I2378" t="s">
        <v>390</v>
      </c>
      <c r="J2378" t="s">
        <v>391</v>
      </c>
      <c r="K2378" t="s">
        <v>378</v>
      </c>
      <c r="L2378" t="s">
        <v>25</v>
      </c>
      <c r="M2378">
        <v>-7776</v>
      </c>
      <c r="N2378">
        <v>-7369</v>
      </c>
      <c r="O2378">
        <v>-8048</v>
      </c>
      <c r="P2378">
        <v>-6771</v>
      </c>
      <c r="Q2378">
        <v>-7781</v>
      </c>
      <c r="R2378">
        <v>-7453</v>
      </c>
      <c r="S2378">
        <v>-6851</v>
      </c>
      <c r="T2378">
        <v>-8283</v>
      </c>
      <c r="U2378">
        <v>-7154</v>
      </c>
      <c r="V2378">
        <v>-7883</v>
      </c>
      <c r="W2378">
        <v>-7123</v>
      </c>
      <c r="X2378">
        <v>-5919</v>
      </c>
      <c r="Y2378">
        <v>-88411</v>
      </c>
      <c r="Z2378">
        <f t="shared" si="80"/>
        <v>0</v>
      </c>
      <c r="AA2378">
        <f t="shared" si="81"/>
        <v>-66308.25</v>
      </c>
    </row>
    <row r="2379" spans="1:27" x14ac:dyDescent="0.35">
      <c r="A2379" t="s">
        <v>427</v>
      </c>
      <c r="C2379">
        <v>506100</v>
      </c>
      <c r="D2379" t="s">
        <v>432</v>
      </c>
      <c r="E2379" t="s">
        <v>7</v>
      </c>
      <c r="F2379" t="s">
        <v>105</v>
      </c>
      <c r="G2379">
        <v>2028</v>
      </c>
      <c r="H2379" t="s">
        <v>22</v>
      </c>
      <c r="I2379" t="s">
        <v>390</v>
      </c>
      <c r="J2379" t="s">
        <v>391</v>
      </c>
      <c r="K2379" t="s">
        <v>378</v>
      </c>
      <c r="L2379" t="s">
        <v>25</v>
      </c>
      <c r="M2379">
        <v>-7766</v>
      </c>
      <c r="N2379">
        <v>-7824</v>
      </c>
      <c r="O2379">
        <v>-8153</v>
      </c>
      <c r="P2379">
        <v>-10043</v>
      </c>
      <c r="Q2379">
        <v>-8153</v>
      </c>
      <c r="R2379">
        <v>-8122</v>
      </c>
      <c r="S2379">
        <v>-7967</v>
      </c>
      <c r="T2379">
        <v>-7859</v>
      </c>
      <c r="U2379">
        <v>-8215</v>
      </c>
      <c r="V2379">
        <v>-8230</v>
      </c>
      <c r="W2379">
        <v>-8401</v>
      </c>
      <c r="X2379">
        <v>-8980</v>
      </c>
      <c r="Y2379">
        <v>-99715</v>
      </c>
      <c r="Z2379">
        <f t="shared" si="80"/>
        <v>0</v>
      </c>
      <c r="AA2379">
        <f t="shared" si="81"/>
        <v>-74786.25</v>
      </c>
    </row>
    <row r="2380" spans="1:27" x14ac:dyDescent="0.35">
      <c r="A2380" t="s">
        <v>427</v>
      </c>
      <c r="C2380">
        <v>505100</v>
      </c>
      <c r="D2380" t="s">
        <v>433</v>
      </c>
      <c r="E2380" t="s">
        <v>7</v>
      </c>
      <c r="F2380" t="s">
        <v>105</v>
      </c>
      <c r="G2380">
        <v>2029</v>
      </c>
      <c r="H2380" t="s">
        <v>365</v>
      </c>
      <c r="I2380" t="s">
        <v>390</v>
      </c>
      <c r="J2380" t="s">
        <v>391</v>
      </c>
      <c r="K2380" t="s">
        <v>378</v>
      </c>
      <c r="L2380" t="s">
        <v>25</v>
      </c>
      <c r="M2380">
        <v>-7705</v>
      </c>
      <c r="N2380">
        <v>-6883</v>
      </c>
      <c r="O2380">
        <v>-6905</v>
      </c>
      <c r="P2380">
        <v>-7201</v>
      </c>
      <c r="Q2380">
        <v>-7107</v>
      </c>
      <c r="R2380">
        <v>-6714</v>
      </c>
      <c r="S2380">
        <v>-7354</v>
      </c>
      <c r="T2380">
        <v>-7503</v>
      </c>
      <c r="U2380">
        <v>-7260</v>
      </c>
      <c r="V2380">
        <v>-7827</v>
      </c>
      <c r="W2380">
        <v>-6052</v>
      </c>
      <c r="X2380">
        <v>-6648</v>
      </c>
      <c r="Y2380">
        <v>-85158</v>
      </c>
      <c r="Z2380">
        <f t="shared" si="80"/>
        <v>0</v>
      </c>
      <c r="AA2380">
        <f t="shared" si="81"/>
        <v>-63868.5</v>
      </c>
    </row>
    <row r="2381" spans="1:27" x14ac:dyDescent="0.35">
      <c r="A2381" t="s">
        <v>427</v>
      </c>
      <c r="C2381">
        <v>501990</v>
      </c>
      <c r="D2381" t="s">
        <v>442</v>
      </c>
      <c r="E2381" t="s">
        <v>7</v>
      </c>
      <c r="F2381" t="s">
        <v>366</v>
      </c>
      <c r="G2381">
        <v>2028</v>
      </c>
      <c r="H2381" t="s">
        <v>22</v>
      </c>
      <c r="I2381" t="s">
        <v>373</v>
      </c>
      <c r="J2381" t="s">
        <v>374</v>
      </c>
      <c r="K2381" t="s">
        <v>375</v>
      </c>
      <c r="L2381" t="s">
        <v>25</v>
      </c>
      <c r="M2381">
        <v>-7702</v>
      </c>
      <c r="N2381">
        <v>-7702</v>
      </c>
      <c r="O2381">
        <v>-7702</v>
      </c>
      <c r="P2381">
        <v>-7702</v>
      </c>
      <c r="Q2381">
        <v>-7702</v>
      </c>
      <c r="R2381">
        <v>-7702</v>
      </c>
      <c r="S2381">
        <v>-7702</v>
      </c>
      <c r="T2381">
        <v>-7702</v>
      </c>
      <c r="U2381">
        <v>-7702</v>
      </c>
      <c r="V2381">
        <v>-7702</v>
      </c>
      <c r="W2381">
        <v>-7702</v>
      </c>
      <c r="X2381">
        <v>-7702</v>
      </c>
      <c r="Y2381">
        <v>-92427</v>
      </c>
      <c r="Z2381">
        <f t="shared" si="80"/>
        <v>-27948.289673943</v>
      </c>
      <c r="AA2381">
        <f t="shared" si="81"/>
        <v>-41371.960326057</v>
      </c>
    </row>
    <row r="2382" spans="1:27" x14ac:dyDescent="0.35">
      <c r="A2382" t="s">
        <v>427</v>
      </c>
      <c r="C2382">
        <v>510900</v>
      </c>
      <c r="D2382" t="s">
        <v>436</v>
      </c>
      <c r="E2382" t="s">
        <v>7</v>
      </c>
      <c r="F2382" t="s">
        <v>366</v>
      </c>
      <c r="G2382">
        <v>2030</v>
      </c>
      <c r="H2382" t="s">
        <v>22</v>
      </c>
      <c r="I2382" t="s">
        <v>373</v>
      </c>
      <c r="J2382" t="s">
        <v>374</v>
      </c>
      <c r="K2382" t="s">
        <v>375</v>
      </c>
      <c r="L2382" t="s">
        <v>25</v>
      </c>
      <c r="M2382">
        <v>-7683</v>
      </c>
      <c r="N2382">
        <v>-8859</v>
      </c>
      <c r="O2382">
        <v>-24599</v>
      </c>
      <c r="P2382">
        <v>-14984</v>
      </c>
      <c r="Q2382">
        <v>-16669</v>
      </c>
      <c r="R2382">
        <v>-24052</v>
      </c>
      <c r="S2382">
        <v>-23314</v>
      </c>
      <c r="T2382">
        <v>-12597</v>
      </c>
      <c r="U2382">
        <v>-25482</v>
      </c>
      <c r="V2382">
        <v>-18358</v>
      </c>
      <c r="W2382">
        <v>-29292</v>
      </c>
      <c r="X2382">
        <v>-8470</v>
      </c>
      <c r="Y2382">
        <v>-214358</v>
      </c>
      <c r="Z2382">
        <f t="shared" si="80"/>
        <v>-64818.066992622</v>
      </c>
      <c r="AA2382">
        <f t="shared" si="81"/>
        <v>-95950.433007378</v>
      </c>
    </row>
    <row r="2383" spans="1:27" x14ac:dyDescent="0.35">
      <c r="A2383" t="s">
        <v>427</v>
      </c>
      <c r="C2383">
        <v>514100</v>
      </c>
      <c r="D2383" t="s">
        <v>441</v>
      </c>
      <c r="E2383" t="s">
        <v>7</v>
      </c>
      <c r="F2383" t="s">
        <v>21</v>
      </c>
      <c r="G2383">
        <v>2027</v>
      </c>
      <c r="H2383" t="s">
        <v>22</v>
      </c>
      <c r="I2383" t="s">
        <v>387</v>
      </c>
      <c r="J2383" t="s">
        <v>388</v>
      </c>
      <c r="K2383" t="s">
        <v>378</v>
      </c>
      <c r="L2383" t="s">
        <v>25</v>
      </c>
      <c r="M2383">
        <v>-7635</v>
      </c>
      <c r="N2383">
        <v>-7635</v>
      </c>
      <c r="O2383">
        <v>-7635</v>
      </c>
      <c r="P2383">
        <v>-7635</v>
      </c>
      <c r="Q2383">
        <v>-7635</v>
      </c>
      <c r="R2383">
        <v>-7635</v>
      </c>
      <c r="S2383">
        <v>-7635</v>
      </c>
      <c r="T2383">
        <v>-7635</v>
      </c>
      <c r="U2383">
        <v>-14974</v>
      </c>
      <c r="V2383">
        <v>-7635</v>
      </c>
      <c r="W2383">
        <v>-7635</v>
      </c>
      <c r="X2383">
        <v>-7635</v>
      </c>
      <c r="Y2383">
        <v>-98954</v>
      </c>
      <c r="Z2383">
        <f t="shared" si="80"/>
        <v>-74215.5</v>
      </c>
      <c r="AA2383">
        <f t="shared" si="81"/>
        <v>0</v>
      </c>
    </row>
    <row r="2384" spans="1:27" x14ac:dyDescent="0.35">
      <c r="A2384" t="s">
        <v>427</v>
      </c>
      <c r="C2384">
        <v>506900</v>
      </c>
      <c r="D2384" t="s">
        <v>439</v>
      </c>
      <c r="E2384" t="s">
        <v>7</v>
      </c>
      <c r="F2384" t="s">
        <v>105</v>
      </c>
      <c r="G2384">
        <v>2023</v>
      </c>
      <c r="H2384" t="s">
        <v>22</v>
      </c>
      <c r="I2384" t="s">
        <v>385</v>
      </c>
      <c r="J2384" t="s">
        <v>386</v>
      </c>
      <c r="K2384" t="s">
        <v>378</v>
      </c>
      <c r="L2384" t="s">
        <v>25</v>
      </c>
      <c r="M2384">
        <v>-7600</v>
      </c>
      <c r="N2384">
        <v>-7673</v>
      </c>
      <c r="O2384">
        <v>-7479</v>
      </c>
      <c r="P2384">
        <v>-7685</v>
      </c>
      <c r="Q2384">
        <v>-7397</v>
      </c>
      <c r="R2384">
        <v>-7667</v>
      </c>
      <c r="S2384">
        <v>-8042</v>
      </c>
      <c r="T2384">
        <v>-7475</v>
      </c>
      <c r="U2384">
        <v>-8281</v>
      </c>
      <c r="V2384">
        <v>-9731</v>
      </c>
      <c r="W2384">
        <v>-7489</v>
      </c>
      <c r="X2384">
        <v>-8330</v>
      </c>
      <c r="Y2384">
        <v>-94850</v>
      </c>
      <c r="Z2384">
        <f t="shared" si="80"/>
        <v>0</v>
      </c>
      <c r="AA2384">
        <f t="shared" si="81"/>
        <v>-71137.5</v>
      </c>
    </row>
    <row r="2385" spans="1:27" x14ac:dyDescent="0.35">
      <c r="A2385" t="s">
        <v>427</v>
      </c>
      <c r="C2385">
        <v>511100</v>
      </c>
      <c r="D2385" t="s">
        <v>434</v>
      </c>
      <c r="E2385" t="s">
        <v>7</v>
      </c>
      <c r="F2385" t="s">
        <v>105</v>
      </c>
      <c r="G2385">
        <v>2030</v>
      </c>
      <c r="H2385" t="s">
        <v>22</v>
      </c>
      <c r="I2385" t="s">
        <v>390</v>
      </c>
      <c r="J2385" t="s">
        <v>391</v>
      </c>
      <c r="K2385" t="s">
        <v>378</v>
      </c>
      <c r="L2385" t="s">
        <v>25</v>
      </c>
      <c r="M2385">
        <v>-7599</v>
      </c>
      <c r="N2385">
        <v>-4311</v>
      </c>
      <c r="O2385">
        <v>-4870</v>
      </c>
      <c r="P2385">
        <v>-5136</v>
      </c>
      <c r="Q2385">
        <v>-4314</v>
      </c>
      <c r="R2385">
        <v>-4484</v>
      </c>
      <c r="S2385">
        <v>-4319</v>
      </c>
      <c r="T2385">
        <v>-7606</v>
      </c>
      <c r="U2385">
        <v>-7608</v>
      </c>
      <c r="V2385">
        <v>-4805</v>
      </c>
      <c r="W2385">
        <v>-4322</v>
      </c>
      <c r="X2385">
        <v>-7890</v>
      </c>
      <c r="Y2385">
        <v>-67263</v>
      </c>
      <c r="Z2385">
        <f t="shared" si="80"/>
        <v>0</v>
      </c>
      <c r="AA2385">
        <f t="shared" si="81"/>
        <v>-50447.25</v>
      </c>
    </row>
    <row r="2386" spans="1:27" x14ac:dyDescent="0.35">
      <c r="A2386" t="s">
        <v>427</v>
      </c>
      <c r="C2386">
        <v>506900</v>
      </c>
      <c r="D2386" t="s">
        <v>439</v>
      </c>
      <c r="E2386" t="s">
        <v>7</v>
      </c>
      <c r="F2386" t="s">
        <v>105</v>
      </c>
      <c r="G2386">
        <v>2025</v>
      </c>
      <c r="H2386" t="s">
        <v>22</v>
      </c>
      <c r="I2386" t="s">
        <v>385</v>
      </c>
      <c r="J2386" t="s">
        <v>386</v>
      </c>
      <c r="K2386" t="s">
        <v>378</v>
      </c>
      <c r="L2386" t="s">
        <v>25</v>
      </c>
      <c r="M2386">
        <v>-7591</v>
      </c>
      <c r="N2386">
        <v>-9289</v>
      </c>
      <c r="O2386">
        <v>-7566</v>
      </c>
      <c r="P2386">
        <v>-7809</v>
      </c>
      <c r="Q2386">
        <v>-7537</v>
      </c>
      <c r="R2386">
        <v>-7590</v>
      </c>
      <c r="S2386">
        <v>-8259</v>
      </c>
      <c r="T2386">
        <v>-7603</v>
      </c>
      <c r="U2386">
        <v>-7807</v>
      </c>
      <c r="V2386">
        <v>-13784</v>
      </c>
      <c r="W2386">
        <v>-7657</v>
      </c>
      <c r="X2386">
        <v>-8297</v>
      </c>
      <c r="Y2386">
        <v>-100788</v>
      </c>
      <c r="Z2386">
        <f t="shared" si="80"/>
        <v>0</v>
      </c>
      <c r="AA2386">
        <f t="shared" si="81"/>
        <v>-75591</v>
      </c>
    </row>
    <row r="2387" spans="1:27" x14ac:dyDescent="0.35">
      <c r="A2387" t="s">
        <v>427</v>
      </c>
      <c r="C2387">
        <v>506100</v>
      </c>
      <c r="D2387" t="s">
        <v>432</v>
      </c>
      <c r="E2387" t="s">
        <v>7</v>
      </c>
      <c r="F2387" t="s">
        <v>105</v>
      </c>
      <c r="G2387">
        <v>2027</v>
      </c>
      <c r="H2387" t="s">
        <v>22</v>
      </c>
      <c r="I2387" t="s">
        <v>390</v>
      </c>
      <c r="J2387" t="s">
        <v>391</v>
      </c>
      <c r="K2387" t="s">
        <v>378</v>
      </c>
      <c r="L2387" t="s">
        <v>25</v>
      </c>
      <c r="M2387">
        <v>-7590</v>
      </c>
      <c r="N2387">
        <v>-7647</v>
      </c>
      <c r="O2387">
        <v>-7966</v>
      </c>
      <c r="P2387">
        <v>-9801</v>
      </c>
      <c r="Q2387">
        <v>-7966</v>
      </c>
      <c r="R2387">
        <v>-7936</v>
      </c>
      <c r="S2387">
        <v>-7786</v>
      </c>
      <c r="T2387">
        <v>-7681</v>
      </c>
      <c r="U2387">
        <v>-8027</v>
      </c>
      <c r="V2387">
        <v>-8041</v>
      </c>
      <c r="W2387">
        <v>-8207</v>
      </c>
      <c r="X2387">
        <v>-8769</v>
      </c>
      <c r="Y2387">
        <v>-97418</v>
      </c>
      <c r="Z2387">
        <f t="shared" si="80"/>
        <v>0</v>
      </c>
      <c r="AA2387">
        <f t="shared" si="81"/>
        <v>-73063.5</v>
      </c>
    </row>
    <row r="2388" spans="1:27" x14ac:dyDescent="0.35">
      <c r="A2388" t="s">
        <v>427</v>
      </c>
      <c r="C2388">
        <v>510900</v>
      </c>
      <c r="D2388" t="s">
        <v>436</v>
      </c>
      <c r="E2388" t="s">
        <v>7</v>
      </c>
      <c r="F2388" t="s">
        <v>366</v>
      </c>
      <c r="G2388">
        <v>2021</v>
      </c>
      <c r="H2388" t="s">
        <v>22</v>
      </c>
      <c r="I2388" t="s">
        <v>373</v>
      </c>
      <c r="J2388" t="s">
        <v>374</v>
      </c>
      <c r="K2388" t="s">
        <v>375</v>
      </c>
      <c r="L2388" t="s">
        <v>25</v>
      </c>
      <c r="M2388">
        <v>-7576</v>
      </c>
      <c r="N2388">
        <v>-8955</v>
      </c>
      <c r="O2388">
        <v>-14493</v>
      </c>
      <c r="P2388">
        <v>-16185</v>
      </c>
      <c r="Q2388">
        <v>-28182</v>
      </c>
      <c r="R2388">
        <v>-23129</v>
      </c>
      <c r="S2388">
        <v>-19478</v>
      </c>
      <c r="T2388">
        <v>-15254</v>
      </c>
      <c r="U2388">
        <v>-26927</v>
      </c>
      <c r="V2388">
        <v>-15748</v>
      </c>
      <c r="W2388">
        <v>-34114</v>
      </c>
      <c r="X2388">
        <v>-8255</v>
      </c>
      <c r="Y2388">
        <v>-218294</v>
      </c>
      <c r="Z2388">
        <f t="shared" si="80"/>
        <v>-66008.243760846002</v>
      </c>
      <c r="AA2388">
        <f t="shared" si="81"/>
        <v>-97712.256239153998</v>
      </c>
    </row>
    <row r="2389" spans="1:27" x14ac:dyDescent="0.35">
      <c r="A2389" t="s">
        <v>427</v>
      </c>
      <c r="C2389">
        <v>510900</v>
      </c>
      <c r="D2389" t="s">
        <v>436</v>
      </c>
      <c r="E2389" t="s">
        <v>7</v>
      </c>
      <c r="F2389" t="s">
        <v>366</v>
      </c>
      <c r="G2389">
        <v>2022</v>
      </c>
      <c r="H2389" t="s">
        <v>22</v>
      </c>
      <c r="I2389" t="s">
        <v>373</v>
      </c>
      <c r="J2389" t="s">
        <v>374</v>
      </c>
      <c r="K2389" t="s">
        <v>375</v>
      </c>
      <c r="L2389" t="s">
        <v>25</v>
      </c>
      <c r="M2389">
        <v>-7525</v>
      </c>
      <c r="N2389">
        <v>-8923</v>
      </c>
      <c r="O2389">
        <v>-21701</v>
      </c>
      <c r="P2389">
        <v>-13948</v>
      </c>
      <c r="Q2389">
        <v>-14228</v>
      </c>
      <c r="R2389">
        <v>-20874</v>
      </c>
      <c r="S2389">
        <v>-19445</v>
      </c>
      <c r="T2389">
        <v>-13017</v>
      </c>
      <c r="U2389">
        <v>-22463</v>
      </c>
      <c r="V2389">
        <v>-15498</v>
      </c>
      <c r="W2389">
        <v>-29967</v>
      </c>
      <c r="X2389">
        <v>-8202</v>
      </c>
      <c r="Y2389">
        <v>-195792</v>
      </c>
      <c r="Z2389">
        <f t="shared" si="80"/>
        <v>-59204.037043728</v>
      </c>
      <c r="AA2389">
        <f t="shared" si="81"/>
        <v>-87639.962956272007</v>
      </c>
    </row>
    <row r="2390" spans="1:27" x14ac:dyDescent="0.35">
      <c r="A2390" t="s">
        <v>427</v>
      </c>
      <c r="C2390">
        <v>501990</v>
      </c>
      <c r="D2390" t="s">
        <v>442</v>
      </c>
      <c r="E2390" t="s">
        <v>7</v>
      </c>
      <c r="F2390" t="s">
        <v>366</v>
      </c>
      <c r="G2390">
        <v>2027</v>
      </c>
      <c r="H2390" t="s">
        <v>22</v>
      </c>
      <c r="I2390" t="s">
        <v>373</v>
      </c>
      <c r="J2390" t="s">
        <v>374</v>
      </c>
      <c r="K2390" t="s">
        <v>375</v>
      </c>
      <c r="L2390" t="s">
        <v>25</v>
      </c>
      <c r="M2390">
        <v>-7523</v>
      </c>
      <c r="N2390">
        <v>-7523</v>
      </c>
      <c r="O2390">
        <v>-7523</v>
      </c>
      <c r="P2390">
        <v>-7523</v>
      </c>
      <c r="Q2390">
        <v>-7523</v>
      </c>
      <c r="R2390">
        <v>-7523</v>
      </c>
      <c r="S2390">
        <v>-7523</v>
      </c>
      <c r="T2390">
        <v>-7523</v>
      </c>
      <c r="U2390">
        <v>-7523</v>
      </c>
      <c r="V2390">
        <v>-7523</v>
      </c>
      <c r="W2390">
        <v>-7523</v>
      </c>
      <c r="X2390">
        <v>-7523</v>
      </c>
      <c r="Y2390">
        <v>-90275</v>
      </c>
      <c r="Z2390">
        <f t="shared" si="80"/>
        <v>-27297.562944974998</v>
      </c>
      <c r="AA2390">
        <f t="shared" si="81"/>
        <v>-40408.687055025002</v>
      </c>
    </row>
    <row r="2391" spans="1:27" x14ac:dyDescent="0.35">
      <c r="A2391" t="s">
        <v>427</v>
      </c>
      <c r="C2391">
        <v>513100</v>
      </c>
      <c r="D2391" t="s">
        <v>438</v>
      </c>
      <c r="E2391" t="s">
        <v>7</v>
      </c>
      <c r="F2391" t="s">
        <v>21</v>
      </c>
      <c r="G2391">
        <v>2030</v>
      </c>
      <c r="H2391" t="s">
        <v>22</v>
      </c>
      <c r="I2391" t="s">
        <v>387</v>
      </c>
      <c r="J2391" t="s">
        <v>388</v>
      </c>
      <c r="K2391" t="s">
        <v>378</v>
      </c>
      <c r="L2391" t="s">
        <v>25</v>
      </c>
      <c r="M2391">
        <v>-7507</v>
      </c>
      <c r="N2391">
        <v>-7052</v>
      </c>
      <c r="O2391">
        <v>-7052</v>
      </c>
      <c r="P2391">
        <v>-11023</v>
      </c>
      <c r="Q2391">
        <v>-7266</v>
      </c>
      <c r="R2391">
        <v>-7629</v>
      </c>
      <c r="S2391">
        <v>-30647</v>
      </c>
      <c r="T2391">
        <v>-7052</v>
      </c>
      <c r="U2391">
        <v>-20139</v>
      </c>
      <c r="V2391">
        <v>-18473</v>
      </c>
      <c r="W2391">
        <v>-7533</v>
      </c>
      <c r="X2391">
        <v>-7524</v>
      </c>
      <c r="Y2391">
        <v>-138899</v>
      </c>
      <c r="Z2391">
        <f t="shared" si="80"/>
        <v>-104174.25</v>
      </c>
      <c r="AA2391">
        <f t="shared" si="81"/>
        <v>0</v>
      </c>
    </row>
    <row r="2392" spans="1:27" x14ac:dyDescent="0.35">
      <c r="A2392" t="s">
        <v>427</v>
      </c>
      <c r="C2392">
        <v>506900</v>
      </c>
      <c r="D2392" t="s">
        <v>439</v>
      </c>
      <c r="E2392" t="s">
        <v>7</v>
      </c>
      <c r="F2392" t="s">
        <v>105</v>
      </c>
      <c r="G2392">
        <v>2024</v>
      </c>
      <c r="H2392" t="s">
        <v>22</v>
      </c>
      <c r="I2392" t="s">
        <v>385</v>
      </c>
      <c r="J2392" t="s">
        <v>386</v>
      </c>
      <c r="K2392" t="s">
        <v>378</v>
      </c>
      <c r="L2392" t="s">
        <v>25</v>
      </c>
      <c r="M2392">
        <v>-7504</v>
      </c>
      <c r="N2392">
        <v>-7626</v>
      </c>
      <c r="O2392">
        <v>-7474</v>
      </c>
      <c r="P2392">
        <v>-7712</v>
      </c>
      <c r="Q2392">
        <v>-7445</v>
      </c>
      <c r="R2392">
        <v>-7677</v>
      </c>
      <c r="S2392">
        <v>-8072</v>
      </c>
      <c r="T2392">
        <v>-7481</v>
      </c>
      <c r="U2392">
        <v>-7680</v>
      </c>
      <c r="V2392">
        <v>-10286</v>
      </c>
      <c r="W2392">
        <v>-7521</v>
      </c>
      <c r="X2392">
        <v>-8281</v>
      </c>
      <c r="Y2392">
        <v>-94760</v>
      </c>
      <c r="Z2392">
        <f t="shared" si="80"/>
        <v>0</v>
      </c>
      <c r="AA2392">
        <f t="shared" si="81"/>
        <v>-71070</v>
      </c>
    </row>
    <row r="2393" spans="1:27" x14ac:dyDescent="0.35">
      <c r="A2393" t="s">
        <v>427</v>
      </c>
      <c r="C2393">
        <v>505100</v>
      </c>
      <c r="D2393" t="s">
        <v>433</v>
      </c>
      <c r="E2393" t="s">
        <v>7</v>
      </c>
      <c r="F2393" t="s">
        <v>105</v>
      </c>
      <c r="G2393">
        <v>2028</v>
      </c>
      <c r="H2393" t="s">
        <v>365</v>
      </c>
      <c r="I2393" t="s">
        <v>390</v>
      </c>
      <c r="J2393" t="s">
        <v>391</v>
      </c>
      <c r="K2393" t="s">
        <v>378</v>
      </c>
      <c r="L2393" t="s">
        <v>25</v>
      </c>
      <c r="M2393">
        <v>-7480</v>
      </c>
      <c r="N2393">
        <v>-6682</v>
      </c>
      <c r="O2393">
        <v>-6703</v>
      </c>
      <c r="P2393">
        <v>-6991</v>
      </c>
      <c r="Q2393">
        <v>-6900</v>
      </c>
      <c r="R2393">
        <v>-6518</v>
      </c>
      <c r="S2393">
        <v>-7140</v>
      </c>
      <c r="T2393">
        <v>-7284</v>
      </c>
      <c r="U2393">
        <v>-7048</v>
      </c>
      <c r="V2393">
        <v>-7599</v>
      </c>
      <c r="W2393">
        <v>-5875</v>
      </c>
      <c r="X2393">
        <v>-6454</v>
      </c>
      <c r="Y2393">
        <v>-82676</v>
      </c>
      <c r="Z2393">
        <f t="shared" si="80"/>
        <v>0</v>
      </c>
      <c r="AA2393">
        <f t="shared" si="81"/>
        <v>-62007</v>
      </c>
    </row>
    <row r="2394" spans="1:27" x14ac:dyDescent="0.35">
      <c r="A2394" t="s">
        <v>427</v>
      </c>
      <c r="C2394">
        <v>514100</v>
      </c>
      <c r="D2394" t="s">
        <v>441</v>
      </c>
      <c r="E2394" t="s">
        <v>7</v>
      </c>
      <c r="F2394" t="s">
        <v>21</v>
      </c>
      <c r="G2394">
        <v>2026</v>
      </c>
      <c r="H2394" t="s">
        <v>22</v>
      </c>
      <c r="I2394" t="s">
        <v>387</v>
      </c>
      <c r="J2394" t="s">
        <v>388</v>
      </c>
      <c r="K2394" t="s">
        <v>378</v>
      </c>
      <c r="L2394" t="s">
        <v>25</v>
      </c>
      <c r="M2394">
        <v>-7469</v>
      </c>
      <c r="N2394">
        <v>-7469</v>
      </c>
      <c r="O2394">
        <v>-7469</v>
      </c>
      <c r="P2394">
        <v>-7469</v>
      </c>
      <c r="Q2394">
        <v>-7469</v>
      </c>
      <c r="R2394">
        <v>-7469</v>
      </c>
      <c r="S2394">
        <v>-7469</v>
      </c>
      <c r="T2394">
        <v>-7469</v>
      </c>
      <c r="U2394">
        <v>-14665</v>
      </c>
      <c r="V2394">
        <v>-7469</v>
      </c>
      <c r="W2394">
        <v>-7469</v>
      </c>
      <c r="X2394">
        <v>-7469</v>
      </c>
      <c r="Y2394">
        <v>-96826</v>
      </c>
      <c r="Z2394">
        <f t="shared" si="80"/>
        <v>-72619.5</v>
      </c>
      <c r="AA2394">
        <f t="shared" si="81"/>
        <v>0</v>
      </c>
    </row>
    <row r="2395" spans="1:27" x14ac:dyDescent="0.35">
      <c r="A2395" t="s">
        <v>427</v>
      </c>
      <c r="C2395">
        <v>510900</v>
      </c>
      <c r="D2395" t="s">
        <v>436</v>
      </c>
      <c r="E2395" t="s">
        <v>7</v>
      </c>
      <c r="F2395" t="s">
        <v>366</v>
      </c>
      <c r="G2395">
        <v>2029</v>
      </c>
      <c r="H2395" t="s">
        <v>22</v>
      </c>
      <c r="I2395" t="s">
        <v>373</v>
      </c>
      <c r="J2395" t="s">
        <v>374</v>
      </c>
      <c r="K2395" t="s">
        <v>375</v>
      </c>
      <c r="L2395" t="s">
        <v>25</v>
      </c>
      <c r="M2395">
        <v>-7467</v>
      </c>
      <c r="N2395">
        <v>-8618</v>
      </c>
      <c r="O2395">
        <v>-23890</v>
      </c>
      <c r="P2395">
        <v>-14555</v>
      </c>
      <c r="Q2395">
        <v>-16200</v>
      </c>
      <c r="R2395">
        <v>-23374</v>
      </c>
      <c r="S2395">
        <v>-22664</v>
      </c>
      <c r="T2395">
        <v>-12246</v>
      </c>
      <c r="U2395">
        <v>-24756</v>
      </c>
      <c r="V2395">
        <v>-17832</v>
      </c>
      <c r="W2395">
        <v>-28452</v>
      </c>
      <c r="X2395">
        <v>-8231</v>
      </c>
      <c r="Y2395">
        <v>-208284</v>
      </c>
      <c r="Z2395">
        <f t="shared" si="80"/>
        <v>-62981.396847755997</v>
      </c>
      <c r="AA2395">
        <f t="shared" si="81"/>
        <v>-93231.603152244003</v>
      </c>
    </row>
    <row r="2396" spans="1:27" x14ac:dyDescent="0.35">
      <c r="A2396" t="s">
        <v>427</v>
      </c>
      <c r="C2396">
        <v>506900</v>
      </c>
      <c r="D2396" t="s">
        <v>439</v>
      </c>
      <c r="E2396" t="s">
        <v>7</v>
      </c>
      <c r="F2396" t="s">
        <v>105</v>
      </c>
      <c r="G2396">
        <v>2022</v>
      </c>
      <c r="H2396" t="s">
        <v>22</v>
      </c>
      <c r="I2396" t="s">
        <v>385</v>
      </c>
      <c r="J2396" t="s">
        <v>386</v>
      </c>
      <c r="K2396" t="s">
        <v>378</v>
      </c>
      <c r="L2396" t="s">
        <v>25</v>
      </c>
      <c r="M2396">
        <v>-7421</v>
      </c>
      <c r="N2396">
        <v>-9052</v>
      </c>
      <c r="O2396">
        <v>-7299</v>
      </c>
      <c r="P2396">
        <v>-7525</v>
      </c>
      <c r="Q2396">
        <v>-7279</v>
      </c>
      <c r="R2396">
        <v>-7739</v>
      </c>
      <c r="S2396">
        <v>-7673</v>
      </c>
      <c r="T2396">
        <v>-7201</v>
      </c>
      <c r="U2396">
        <v>-8362</v>
      </c>
      <c r="V2396">
        <v>-10090</v>
      </c>
      <c r="W2396">
        <v>-7966</v>
      </c>
      <c r="X2396">
        <v>-7817</v>
      </c>
      <c r="Y2396">
        <v>-95424</v>
      </c>
      <c r="Z2396">
        <f t="shared" si="80"/>
        <v>0</v>
      </c>
      <c r="AA2396">
        <f t="shared" si="81"/>
        <v>-71568</v>
      </c>
    </row>
    <row r="2397" spans="1:27" x14ac:dyDescent="0.35">
      <c r="A2397" t="s">
        <v>427</v>
      </c>
      <c r="C2397">
        <v>506100</v>
      </c>
      <c r="D2397" t="s">
        <v>432</v>
      </c>
      <c r="E2397" t="s">
        <v>7</v>
      </c>
      <c r="F2397" t="s">
        <v>105</v>
      </c>
      <c r="G2397">
        <v>2026</v>
      </c>
      <c r="H2397" t="s">
        <v>22</v>
      </c>
      <c r="I2397" t="s">
        <v>390</v>
      </c>
      <c r="J2397" t="s">
        <v>391</v>
      </c>
      <c r="K2397" t="s">
        <v>378</v>
      </c>
      <c r="L2397" t="s">
        <v>25</v>
      </c>
      <c r="M2397">
        <v>-7419</v>
      </c>
      <c r="N2397">
        <v>-7474</v>
      </c>
      <c r="O2397">
        <v>-7784</v>
      </c>
      <c r="P2397">
        <v>-9565</v>
      </c>
      <c r="Q2397">
        <v>-7784</v>
      </c>
      <c r="R2397">
        <v>-7755</v>
      </c>
      <c r="S2397">
        <v>-7609</v>
      </c>
      <c r="T2397">
        <v>-7506</v>
      </c>
      <c r="U2397">
        <v>-7842</v>
      </c>
      <c r="V2397">
        <v>-7857</v>
      </c>
      <c r="W2397">
        <v>-8018</v>
      </c>
      <c r="X2397">
        <v>-8564</v>
      </c>
      <c r="Y2397">
        <v>-95176</v>
      </c>
      <c r="Z2397">
        <f t="shared" si="80"/>
        <v>0</v>
      </c>
      <c r="AA2397">
        <f t="shared" si="81"/>
        <v>-71382</v>
      </c>
    </row>
    <row r="2398" spans="1:27" x14ac:dyDescent="0.35">
      <c r="A2398" t="s">
        <v>427</v>
      </c>
      <c r="C2398">
        <v>511100</v>
      </c>
      <c r="D2398" t="s">
        <v>434</v>
      </c>
      <c r="E2398" t="s">
        <v>7</v>
      </c>
      <c r="F2398" t="s">
        <v>105</v>
      </c>
      <c r="G2398">
        <v>2029</v>
      </c>
      <c r="H2398" t="s">
        <v>22</v>
      </c>
      <c r="I2398" t="s">
        <v>390</v>
      </c>
      <c r="J2398" t="s">
        <v>391</v>
      </c>
      <c r="K2398" t="s">
        <v>378</v>
      </c>
      <c r="L2398" t="s">
        <v>25</v>
      </c>
      <c r="M2398">
        <v>-7386</v>
      </c>
      <c r="N2398">
        <v>-4193</v>
      </c>
      <c r="O2398">
        <v>-4736</v>
      </c>
      <c r="P2398">
        <v>-4995</v>
      </c>
      <c r="Q2398">
        <v>-4197</v>
      </c>
      <c r="R2398">
        <v>-4362</v>
      </c>
      <c r="S2398">
        <v>-4201</v>
      </c>
      <c r="T2398">
        <v>-7393</v>
      </c>
      <c r="U2398">
        <v>-7395</v>
      </c>
      <c r="V2398">
        <v>-4674</v>
      </c>
      <c r="W2398">
        <v>-4204</v>
      </c>
      <c r="X2398">
        <v>-7668</v>
      </c>
      <c r="Y2398">
        <v>-65405</v>
      </c>
      <c r="Z2398">
        <f t="shared" si="80"/>
        <v>0</v>
      </c>
      <c r="AA2398">
        <f t="shared" si="81"/>
        <v>-49053.75</v>
      </c>
    </row>
    <row r="2399" spans="1:27" x14ac:dyDescent="0.35">
      <c r="A2399" t="s">
        <v>427</v>
      </c>
      <c r="C2399">
        <v>500100</v>
      </c>
      <c r="D2399" t="s">
        <v>431</v>
      </c>
      <c r="E2399" t="s">
        <v>7</v>
      </c>
      <c r="F2399" t="s">
        <v>105</v>
      </c>
      <c r="G2399">
        <v>2022</v>
      </c>
      <c r="H2399" t="s">
        <v>365</v>
      </c>
      <c r="I2399" t="s">
        <v>390</v>
      </c>
      <c r="J2399" t="s">
        <v>391</v>
      </c>
      <c r="K2399" t="s">
        <v>378</v>
      </c>
      <c r="L2399" t="s">
        <v>25</v>
      </c>
      <c r="M2399">
        <v>-7356</v>
      </c>
      <c r="N2399">
        <v>-7365</v>
      </c>
      <c r="O2399">
        <v>-8044</v>
      </c>
      <c r="P2399">
        <v>-7187</v>
      </c>
      <c r="Q2399">
        <v>-7368</v>
      </c>
      <c r="R2399">
        <v>-7353</v>
      </c>
      <c r="S2399">
        <v>-6859</v>
      </c>
      <c r="T2399">
        <v>-8284</v>
      </c>
      <c r="U2399">
        <v>-7674</v>
      </c>
      <c r="V2399">
        <v>-7470</v>
      </c>
      <c r="W2399">
        <v>-7125</v>
      </c>
      <c r="X2399">
        <v>-6351</v>
      </c>
      <c r="Y2399">
        <v>-88436</v>
      </c>
      <c r="Z2399">
        <f t="shared" si="80"/>
        <v>0</v>
      </c>
      <c r="AA2399">
        <f t="shared" si="81"/>
        <v>-66327</v>
      </c>
    </row>
    <row r="2400" spans="1:27" x14ac:dyDescent="0.35">
      <c r="A2400" t="s">
        <v>427</v>
      </c>
      <c r="C2400">
        <v>500900</v>
      </c>
      <c r="D2400" t="s">
        <v>443</v>
      </c>
      <c r="E2400" t="s">
        <v>7</v>
      </c>
      <c r="F2400" t="s">
        <v>105</v>
      </c>
      <c r="G2400">
        <v>2030</v>
      </c>
      <c r="H2400" t="s">
        <v>365</v>
      </c>
      <c r="I2400" t="s">
        <v>373</v>
      </c>
      <c r="J2400" t="s">
        <v>374</v>
      </c>
      <c r="K2400" t="s">
        <v>375</v>
      </c>
      <c r="L2400" t="s">
        <v>25</v>
      </c>
      <c r="M2400">
        <v>-7353</v>
      </c>
      <c r="N2400">
        <v>-14830</v>
      </c>
      <c r="O2400">
        <v>-16740</v>
      </c>
      <c r="P2400">
        <v>-16869</v>
      </c>
      <c r="Q2400">
        <v>-18955</v>
      </c>
      <c r="R2400">
        <v>-22835</v>
      </c>
      <c r="S2400">
        <v>-20433</v>
      </c>
      <c r="T2400">
        <v>-19385</v>
      </c>
      <c r="U2400">
        <v>-21875</v>
      </c>
      <c r="V2400">
        <v>-18333</v>
      </c>
      <c r="W2400">
        <v>-31373</v>
      </c>
      <c r="X2400">
        <v>-28647</v>
      </c>
      <c r="Y2400">
        <v>-237629</v>
      </c>
      <c r="Z2400">
        <f t="shared" si="80"/>
        <v>0</v>
      </c>
      <c r="AA2400">
        <f t="shared" si="81"/>
        <v>-178221.75</v>
      </c>
    </row>
    <row r="2401" spans="1:27" x14ac:dyDescent="0.35">
      <c r="A2401" t="s">
        <v>427</v>
      </c>
      <c r="C2401">
        <v>501990</v>
      </c>
      <c r="D2401" t="s">
        <v>442</v>
      </c>
      <c r="E2401" t="s">
        <v>7</v>
      </c>
      <c r="F2401" t="s">
        <v>366</v>
      </c>
      <c r="G2401">
        <v>2026</v>
      </c>
      <c r="H2401" t="s">
        <v>22</v>
      </c>
      <c r="I2401" t="s">
        <v>373</v>
      </c>
      <c r="J2401" t="s">
        <v>374</v>
      </c>
      <c r="K2401" t="s">
        <v>375</v>
      </c>
      <c r="L2401" t="s">
        <v>25</v>
      </c>
      <c r="M2401">
        <v>-7348</v>
      </c>
      <c r="N2401">
        <v>-7348</v>
      </c>
      <c r="O2401">
        <v>-7348</v>
      </c>
      <c r="P2401">
        <v>-7348</v>
      </c>
      <c r="Q2401">
        <v>-7348</v>
      </c>
      <c r="R2401">
        <v>-7348</v>
      </c>
      <c r="S2401">
        <v>-7348</v>
      </c>
      <c r="T2401">
        <v>-7348</v>
      </c>
      <c r="U2401">
        <v>-7348</v>
      </c>
      <c r="V2401">
        <v>-7348</v>
      </c>
      <c r="W2401">
        <v>-7348</v>
      </c>
      <c r="X2401">
        <v>-7348</v>
      </c>
      <c r="Y2401">
        <v>-88173</v>
      </c>
      <c r="Z2401">
        <f t="shared" si="80"/>
        <v>-26661.955331457</v>
      </c>
      <c r="AA2401">
        <f t="shared" si="81"/>
        <v>-39467.794668543</v>
      </c>
    </row>
    <row r="2402" spans="1:27" x14ac:dyDescent="0.35">
      <c r="A2402" t="s">
        <v>427</v>
      </c>
      <c r="C2402">
        <v>501990</v>
      </c>
      <c r="D2402" t="s">
        <v>442</v>
      </c>
      <c r="E2402" t="s">
        <v>7</v>
      </c>
      <c r="F2402" t="s">
        <v>105</v>
      </c>
      <c r="G2402">
        <v>2030</v>
      </c>
      <c r="H2402" t="s">
        <v>365</v>
      </c>
      <c r="I2402" t="s">
        <v>385</v>
      </c>
      <c r="J2402" t="s">
        <v>386</v>
      </c>
      <c r="K2402" t="s">
        <v>378</v>
      </c>
      <c r="L2402" t="s">
        <v>25</v>
      </c>
      <c r="M2402">
        <v>-7346</v>
      </c>
      <c r="N2402">
        <v>-6588</v>
      </c>
      <c r="O2402">
        <v>-6535</v>
      </c>
      <c r="P2402">
        <v>-6777</v>
      </c>
      <c r="Q2402">
        <v>-6641</v>
      </c>
      <c r="R2402">
        <v>-6234</v>
      </c>
      <c r="S2402">
        <v>-6813</v>
      </c>
      <c r="T2402">
        <v>-7111</v>
      </c>
      <c r="U2402">
        <v>-6840</v>
      </c>
      <c r="V2402">
        <v>-7404</v>
      </c>
      <c r="W2402">
        <v>-5557</v>
      </c>
      <c r="X2402">
        <v>-5910</v>
      </c>
      <c r="Y2402">
        <v>-79757</v>
      </c>
      <c r="Z2402">
        <f t="shared" si="80"/>
        <v>0</v>
      </c>
      <c r="AA2402">
        <f t="shared" si="81"/>
        <v>-59817.75</v>
      </c>
    </row>
    <row r="2403" spans="1:27" x14ac:dyDescent="0.35">
      <c r="A2403" t="s">
        <v>427</v>
      </c>
      <c r="C2403">
        <v>506900</v>
      </c>
      <c r="D2403" t="s">
        <v>439</v>
      </c>
      <c r="E2403" t="s">
        <v>7</v>
      </c>
      <c r="F2403" t="s">
        <v>21</v>
      </c>
      <c r="G2403">
        <v>2030</v>
      </c>
      <c r="H2403" t="s">
        <v>22</v>
      </c>
      <c r="I2403" t="s">
        <v>387</v>
      </c>
      <c r="J2403" t="s">
        <v>388</v>
      </c>
      <c r="K2403" t="s">
        <v>378</v>
      </c>
      <c r="L2403" t="s">
        <v>25</v>
      </c>
      <c r="M2403">
        <v>-7344</v>
      </c>
      <c r="N2403">
        <v>-8906</v>
      </c>
      <c r="O2403">
        <v>-7316</v>
      </c>
      <c r="P2403">
        <v>-7555</v>
      </c>
      <c r="Q2403">
        <v>-7288</v>
      </c>
      <c r="R2403">
        <v>-7337</v>
      </c>
      <c r="S2403">
        <v>-7990</v>
      </c>
      <c r="T2403">
        <v>-7351</v>
      </c>
      <c r="U2403">
        <v>-7545</v>
      </c>
      <c r="V2403">
        <v>-13326</v>
      </c>
      <c r="W2403">
        <v>-7416</v>
      </c>
      <c r="X2403">
        <v>-8035</v>
      </c>
      <c r="Y2403">
        <v>-97408</v>
      </c>
      <c r="Z2403">
        <f t="shared" si="80"/>
        <v>-73056</v>
      </c>
      <c r="AA2403">
        <f t="shared" si="81"/>
        <v>0</v>
      </c>
    </row>
    <row r="2404" spans="1:27" x14ac:dyDescent="0.35">
      <c r="A2404" t="s">
        <v>427</v>
      </c>
      <c r="C2404">
        <v>500100</v>
      </c>
      <c r="D2404" t="s">
        <v>431</v>
      </c>
      <c r="E2404" t="s">
        <v>7</v>
      </c>
      <c r="F2404" t="s">
        <v>105</v>
      </c>
      <c r="G2404">
        <v>2021</v>
      </c>
      <c r="H2404" t="s">
        <v>365</v>
      </c>
      <c r="I2404" t="s">
        <v>390</v>
      </c>
      <c r="J2404" t="s">
        <v>391</v>
      </c>
      <c r="K2404" t="s">
        <v>378</v>
      </c>
      <c r="L2404" t="s">
        <v>25</v>
      </c>
      <c r="M2404">
        <v>-7340</v>
      </c>
      <c r="N2404">
        <v>-7347</v>
      </c>
      <c r="O2404">
        <v>-8026</v>
      </c>
      <c r="P2404">
        <v>-7483</v>
      </c>
      <c r="Q2404">
        <v>-7044</v>
      </c>
      <c r="R2404">
        <v>-7340</v>
      </c>
      <c r="S2404">
        <v>-7159</v>
      </c>
      <c r="T2404">
        <v>-7852</v>
      </c>
      <c r="U2404">
        <v>-7555</v>
      </c>
      <c r="V2404">
        <v>-7455</v>
      </c>
      <c r="W2404">
        <v>-7010</v>
      </c>
      <c r="X2404">
        <v>-6658</v>
      </c>
      <c r="Y2404">
        <v>-88270</v>
      </c>
      <c r="Z2404">
        <f t="shared" si="80"/>
        <v>0</v>
      </c>
      <c r="AA2404">
        <f t="shared" si="81"/>
        <v>-66202.5</v>
      </c>
    </row>
    <row r="2405" spans="1:27" x14ac:dyDescent="0.35">
      <c r="A2405" t="s">
        <v>427</v>
      </c>
      <c r="C2405">
        <v>513100</v>
      </c>
      <c r="D2405" t="s">
        <v>438</v>
      </c>
      <c r="E2405" t="s">
        <v>7</v>
      </c>
      <c r="F2405" t="s">
        <v>21</v>
      </c>
      <c r="G2405">
        <v>2029</v>
      </c>
      <c r="H2405" t="s">
        <v>22</v>
      </c>
      <c r="I2405" t="s">
        <v>387</v>
      </c>
      <c r="J2405" t="s">
        <v>388</v>
      </c>
      <c r="K2405" t="s">
        <v>378</v>
      </c>
      <c r="L2405" t="s">
        <v>25</v>
      </c>
      <c r="M2405">
        <v>-7335</v>
      </c>
      <c r="N2405">
        <v>-6889</v>
      </c>
      <c r="O2405">
        <v>-6889</v>
      </c>
      <c r="P2405">
        <v>-10744</v>
      </c>
      <c r="Q2405">
        <v>-7100</v>
      </c>
      <c r="R2405">
        <v>-7454</v>
      </c>
      <c r="S2405">
        <v>-29834</v>
      </c>
      <c r="T2405">
        <v>-6889</v>
      </c>
      <c r="U2405">
        <v>-19700</v>
      </c>
      <c r="V2405">
        <v>-17980</v>
      </c>
      <c r="W2405">
        <v>-7356</v>
      </c>
      <c r="X2405">
        <v>-7353</v>
      </c>
      <c r="Y2405">
        <v>-135523</v>
      </c>
      <c r="Z2405">
        <f t="shared" si="80"/>
        <v>-101642.25</v>
      </c>
      <c r="AA2405">
        <f t="shared" si="81"/>
        <v>0</v>
      </c>
    </row>
    <row r="2406" spans="1:27" x14ac:dyDescent="0.35">
      <c r="A2406" t="s">
        <v>427</v>
      </c>
      <c r="C2406">
        <v>514100</v>
      </c>
      <c r="D2406" t="s">
        <v>441</v>
      </c>
      <c r="E2406" t="s">
        <v>7</v>
      </c>
      <c r="F2406" t="s">
        <v>21</v>
      </c>
      <c r="G2406">
        <v>2023</v>
      </c>
      <c r="H2406" t="s">
        <v>22</v>
      </c>
      <c r="I2406" t="s">
        <v>387</v>
      </c>
      <c r="J2406" t="s">
        <v>388</v>
      </c>
      <c r="K2406" t="s">
        <v>378</v>
      </c>
      <c r="L2406" t="s">
        <v>25</v>
      </c>
      <c r="M2406">
        <v>-7308</v>
      </c>
      <c r="N2406">
        <v>-7308</v>
      </c>
      <c r="O2406">
        <v>-7308</v>
      </c>
      <c r="P2406">
        <v>-7308</v>
      </c>
      <c r="Q2406">
        <v>-7308</v>
      </c>
      <c r="R2406">
        <v>-7308</v>
      </c>
      <c r="S2406">
        <v>-7308</v>
      </c>
      <c r="T2406">
        <v>-7308</v>
      </c>
      <c r="U2406">
        <v>-14362</v>
      </c>
      <c r="V2406">
        <v>-7308</v>
      </c>
      <c r="W2406">
        <v>-7308</v>
      </c>
      <c r="X2406">
        <v>-7308</v>
      </c>
      <c r="Y2406">
        <v>-94746</v>
      </c>
      <c r="Z2406">
        <f t="shared" si="80"/>
        <v>-71059.5</v>
      </c>
      <c r="AA2406">
        <f t="shared" si="81"/>
        <v>0</v>
      </c>
    </row>
    <row r="2407" spans="1:27" x14ac:dyDescent="0.35">
      <c r="A2407" t="s">
        <v>427</v>
      </c>
      <c r="C2407">
        <v>514100</v>
      </c>
      <c r="D2407" t="s">
        <v>441</v>
      </c>
      <c r="E2407" t="s">
        <v>7</v>
      </c>
      <c r="F2407" t="s">
        <v>21</v>
      </c>
      <c r="G2407">
        <v>2024</v>
      </c>
      <c r="H2407" t="s">
        <v>22</v>
      </c>
      <c r="I2407" t="s">
        <v>387</v>
      </c>
      <c r="J2407" t="s">
        <v>388</v>
      </c>
      <c r="K2407" t="s">
        <v>378</v>
      </c>
      <c r="L2407" t="s">
        <v>25</v>
      </c>
      <c r="M2407">
        <v>-7308</v>
      </c>
      <c r="N2407">
        <v>-7308</v>
      </c>
      <c r="O2407">
        <v>-7308</v>
      </c>
      <c r="P2407">
        <v>-7308</v>
      </c>
      <c r="Q2407">
        <v>-7308</v>
      </c>
      <c r="R2407">
        <v>-7308</v>
      </c>
      <c r="S2407">
        <v>-7308</v>
      </c>
      <c r="T2407">
        <v>-7308</v>
      </c>
      <c r="U2407">
        <v>-14362</v>
      </c>
      <c r="V2407">
        <v>-7308</v>
      </c>
      <c r="W2407">
        <v>-7308</v>
      </c>
      <c r="X2407">
        <v>-7308</v>
      </c>
      <c r="Y2407">
        <v>-94746</v>
      </c>
      <c r="Z2407">
        <f t="shared" si="80"/>
        <v>-71059.5</v>
      </c>
      <c r="AA2407">
        <f t="shared" si="81"/>
        <v>0</v>
      </c>
    </row>
    <row r="2408" spans="1:27" x14ac:dyDescent="0.35">
      <c r="A2408" t="s">
        <v>427</v>
      </c>
      <c r="C2408">
        <v>514100</v>
      </c>
      <c r="D2408" t="s">
        <v>441</v>
      </c>
      <c r="E2408" t="s">
        <v>7</v>
      </c>
      <c r="F2408" t="s">
        <v>21</v>
      </c>
      <c r="G2408">
        <v>2025</v>
      </c>
      <c r="H2408" t="s">
        <v>22</v>
      </c>
      <c r="I2408" t="s">
        <v>387</v>
      </c>
      <c r="J2408" t="s">
        <v>388</v>
      </c>
      <c r="K2408" t="s">
        <v>378</v>
      </c>
      <c r="L2408" t="s">
        <v>25</v>
      </c>
      <c r="M2408">
        <v>-7308</v>
      </c>
      <c r="N2408">
        <v>-7308</v>
      </c>
      <c r="O2408">
        <v>-7308</v>
      </c>
      <c r="P2408">
        <v>-7308</v>
      </c>
      <c r="Q2408">
        <v>-7308</v>
      </c>
      <c r="R2408">
        <v>-7308</v>
      </c>
      <c r="S2408">
        <v>-7308</v>
      </c>
      <c r="T2408">
        <v>-7308</v>
      </c>
      <c r="U2408">
        <v>-14362</v>
      </c>
      <c r="V2408">
        <v>-7308</v>
      </c>
      <c r="W2408">
        <v>-7308</v>
      </c>
      <c r="X2408">
        <v>-7308</v>
      </c>
      <c r="Y2408">
        <v>-94746</v>
      </c>
      <c r="Z2408">
        <f t="shared" si="80"/>
        <v>-71059.5</v>
      </c>
      <c r="AA2408">
        <f t="shared" si="81"/>
        <v>0</v>
      </c>
    </row>
    <row r="2409" spans="1:27" x14ac:dyDescent="0.35">
      <c r="A2409" t="s">
        <v>427</v>
      </c>
      <c r="C2409">
        <v>514100</v>
      </c>
      <c r="D2409" t="s">
        <v>441</v>
      </c>
      <c r="E2409" t="s">
        <v>7</v>
      </c>
      <c r="F2409" t="s">
        <v>21</v>
      </c>
      <c r="G2409">
        <v>2021</v>
      </c>
      <c r="H2409" t="s">
        <v>22</v>
      </c>
      <c r="I2409" t="s">
        <v>387</v>
      </c>
      <c r="J2409" t="s">
        <v>388</v>
      </c>
      <c r="K2409" t="s">
        <v>378</v>
      </c>
      <c r="L2409" t="s">
        <v>25</v>
      </c>
      <c r="M2409">
        <v>-7307</v>
      </c>
      <c r="N2409">
        <v>-7307</v>
      </c>
      <c r="O2409">
        <v>-7307</v>
      </c>
      <c r="P2409">
        <v>-7307</v>
      </c>
      <c r="Q2409">
        <v>-7307</v>
      </c>
      <c r="R2409">
        <v>-7307</v>
      </c>
      <c r="S2409">
        <v>-7307</v>
      </c>
      <c r="T2409">
        <v>-7307</v>
      </c>
      <c r="U2409">
        <v>-14361</v>
      </c>
      <c r="V2409">
        <v>-7307</v>
      </c>
      <c r="W2409">
        <v>-7307</v>
      </c>
      <c r="X2409">
        <v>-7307</v>
      </c>
      <c r="Y2409">
        <v>-94733</v>
      </c>
      <c r="Z2409">
        <f t="shared" si="80"/>
        <v>-71049.75</v>
      </c>
      <c r="AA2409">
        <f t="shared" si="81"/>
        <v>0</v>
      </c>
    </row>
    <row r="2410" spans="1:27" x14ac:dyDescent="0.35">
      <c r="A2410" t="s">
        <v>427</v>
      </c>
      <c r="C2410">
        <v>514100</v>
      </c>
      <c r="D2410" t="s">
        <v>441</v>
      </c>
      <c r="E2410" t="s">
        <v>7</v>
      </c>
      <c r="F2410" t="s">
        <v>21</v>
      </c>
      <c r="G2410">
        <v>2022</v>
      </c>
      <c r="H2410" t="s">
        <v>22</v>
      </c>
      <c r="I2410" t="s">
        <v>387</v>
      </c>
      <c r="J2410" t="s">
        <v>388</v>
      </c>
      <c r="K2410" t="s">
        <v>378</v>
      </c>
      <c r="L2410" t="s">
        <v>25</v>
      </c>
      <c r="M2410">
        <v>-7307</v>
      </c>
      <c r="N2410">
        <v>-7307</v>
      </c>
      <c r="O2410">
        <v>-7307</v>
      </c>
      <c r="P2410">
        <v>-7307</v>
      </c>
      <c r="Q2410">
        <v>-7307</v>
      </c>
      <c r="R2410">
        <v>-7307</v>
      </c>
      <c r="S2410">
        <v>-7307</v>
      </c>
      <c r="T2410">
        <v>-7307</v>
      </c>
      <c r="U2410">
        <v>-14361</v>
      </c>
      <c r="V2410">
        <v>-7307</v>
      </c>
      <c r="W2410">
        <v>-7307</v>
      </c>
      <c r="X2410">
        <v>-7307</v>
      </c>
      <c r="Y2410">
        <v>-94733</v>
      </c>
      <c r="Z2410">
        <f t="shared" si="80"/>
        <v>-71049.75</v>
      </c>
      <c r="AA2410">
        <f t="shared" si="81"/>
        <v>0</v>
      </c>
    </row>
    <row r="2411" spans="1:27" x14ac:dyDescent="0.35">
      <c r="A2411" t="s">
        <v>427</v>
      </c>
      <c r="C2411">
        <v>925002</v>
      </c>
      <c r="D2411" t="s">
        <v>458</v>
      </c>
      <c r="E2411" t="s">
        <v>7</v>
      </c>
      <c r="F2411" t="s">
        <v>105</v>
      </c>
      <c r="G2411">
        <v>2030</v>
      </c>
      <c r="H2411" t="s">
        <v>365</v>
      </c>
      <c r="I2411" t="s">
        <v>377</v>
      </c>
      <c r="J2411" t="s">
        <v>377</v>
      </c>
      <c r="K2411" t="s">
        <v>378</v>
      </c>
      <c r="L2411" t="s">
        <v>25</v>
      </c>
      <c r="M2411">
        <v>-7289</v>
      </c>
      <c r="N2411">
        <v>-6559</v>
      </c>
      <c r="O2411">
        <v>-6509</v>
      </c>
      <c r="P2411">
        <v>-6773</v>
      </c>
      <c r="Q2411">
        <v>-6661</v>
      </c>
      <c r="R2411">
        <v>-6277</v>
      </c>
      <c r="S2411">
        <v>-6866</v>
      </c>
      <c r="T2411">
        <v>-7118</v>
      </c>
      <c r="U2411">
        <v>-6838</v>
      </c>
      <c r="V2411">
        <v>-7417</v>
      </c>
      <c r="W2411">
        <v>-5590</v>
      </c>
      <c r="X2411">
        <v>-6044</v>
      </c>
      <c r="Y2411">
        <v>-79942</v>
      </c>
      <c r="Z2411">
        <f t="shared" si="80"/>
        <v>0</v>
      </c>
      <c r="AA2411">
        <f t="shared" si="81"/>
        <v>-59956.5</v>
      </c>
    </row>
    <row r="2412" spans="1:27" x14ac:dyDescent="0.35">
      <c r="A2412" t="s">
        <v>427</v>
      </c>
      <c r="C2412">
        <v>505100</v>
      </c>
      <c r="D2412" t="s">
        <v>433</v>
      </c>
      <c r="E2412" t="s">
        <v>7</v>
      </c>
      <c r="F2412" t="s">
        <v>105</v>
      </c>
      <c r="G2412">
        <v>2027</v>
      </c>
      <c r="H2412" t="s">
        <v>365</v>
      </c>
      <c r="I2412" t="s">
        <v>390</v>
      </c>
      <c r="J2412" t="s">
        <v>391</v>
      </c>
      <c r="K2412" t="s">
        <v>378</v>
      </c>
      <c r="L2412" t="s">
        <v>25</v>
      </c>
      <c r="M2412">
        <v>-7262</v>
      </c>
      <c r="N2412">
        <v>-6488</v>
      </c>
      <c r="O2412">
        <v>-6508</v>
      </c>
      <c r="P2412">
        <v>-6788</v>
      </c>
      <c r="Q2412">
        <v>-6699</v>
      </c>
      <c r="R2412">
        <v>-6329</v>
      </c>
      <c r="S2412">
        <v>-6932</v>
      </c>
      <c r="T2412">
        <v>-7072</v>
      </c>
      <c r="U2412">
        <v>-6843</v>
      </c>
      <c r="V2412">
        <v>-7378</v>
      </c>
      <c r="W2412">
        <v>-5704</v>
      </c>
      <c r="X2412">
        <v>-6266</v>
      </c>
      <c r="Y2412">
        <v>-80270</v>
      </c>
      <c r="Z2412">
        <f t="shared" si="80"/>
        <v>0</v>
      </c>
      <c r="AA2412">
        <f t="shared" si="81"/>
        <v>-60202.5</v>
      </c>
    </row>
    <row r="2413" spans="1:27" x14ac:dyDescent="0.35">
      <c r="A2413" t="s">
        <v>427</v>
      </c>
      <c r="C2413">
        <v>510900</v>
      </c>
      <c r="D2413" t="s">
        <v>436</v>
      </c>
      <c r="E2413" t="s">
        <v>7</v>
      </c>
      <c r="F2413" t="s">
        <v>366</v>
      </c>
      <c r="G2413">
        <v>2028</v>
      </c>
      <c r="H2413" t="s">
        <v>22</v>
      </c>
      <c r="I2413" t="s">
        <v>373</v>
      </c>
      <c r="J2413" t="s">
        <v>374</v>
      </c>
      <c r="K2413" t="s">
        <v>375</v>
      </c>
      <c r="L2413" t="s">
        <v>25</v>
      </c>
      <c r="M2413">
        <v>-7258</v>
      </c>
      <c r="N2413">
        <v>-8383</v>
      </c>
      <c r="O2413">
        <v>-23202</v>
      </c>
      <c r="P2413">
        <v>-14139</v>
      </c>
      <c r="Q2413">
        <v>-15744</v>
      </c>
      <c r="R2413">
        <v>-22716</v>
      </c>
      <c r="S2413">
        <v>-22033</v>
      </c>
      <c r="T2413">
        <v>-11906</v>
      </c>
      <c r="U2413">
        <v>-24051</v>
      </c>
      <c r="V2413">
        <v>-17320</v>
      </c>
      <c r="W2413">
        <v>-27636</v>
      </c>
      <c r="X2413">
        <v>-7999</v>
      </c>
      <c r="Y2413">
        <v>-202388</v>
      </c>
      <c r="Z2413">
        <f t="shared" si="80"/>
        <v>-61198.550753891999</v>
      </c>
      <c r="AA2413">
        <f t="shared" si="81"/>
        <v>-90592.449246108008</v>
      </c>
    </row>
    <row r="2414" spans="1:27" x14ac:dyDescent="0.35">
      <c r="A2414" t="s">
        <v>427</v>
      </c>
      <c r="C2414">
        <v>500900</v>
      </c>
      <c r="D2414" t="s">
        <v>443</v>
      </c>
      <c r="E2414" t="s">
        <v>7</v>
      </c>
      <c r="F2414" t="s">
        <v>366</v>
      </c>
      <c r="G2414">
        <v>2024</v>
      </c>
      <c r="H2414" t="s">
        <v>365</v>
      </c>
      <c r="I2414" t="s">
        <v>373</v>
      </c>
      <c r="J2414" t="s">
        <v>374</v>
      </c>
      <c r="K2414" t="s">
        <v>375</v>
      </c>
      <c r="L2414" t="s">
        <v>25</v>
      </c>
      <c r="M2414">
        <v>-7205</v>
      </c>
      <c r="N2414">
        <v>-183</v>
      </c>
      <c r="O2414">
        <v>6171</v>
      </c>
      <c r="P2414">
        <v>6359</v>
      </c>
      <c r="Q2414">
        <v>5660</v>
      </c>
      <c r="R2414">
        <v>18407</v>
      </c>
      <c r="S2414">
        <v>11396</v>
      </c>
      <c r="T2414">
        <v>10124</v>
      </c>
      <c r="U2414">
        <v>17305</v>
      </c>
      <c r="V2414">
        <v>8649</v>
      </c>
      <c r="W2414">
        <v>23401</v>
      </c>
      <c r="X2414">
        <v>26480</v>
      </c>
      <c r="Y2414">
        <v>126563</v>
      </c>
      <c r="Z2414">
        <f t="shared" si="80"/>
        <v>38270.412173967001</v>
      </c>
      <c r="AA2414">
        <f t="shared" si="81"/>
        <v>56651.837826032999</v>
      </c>
    </row>
    <row r="2415" spans="1:27" x14ac:dyDescent="0.35">
      <c r="A2415" t="s">
        <v>427</v>
      </c>
      <c r="C2415">
        <v>500900</v>
      </c>
      <c r="D2415" t="s">
        <v>443</v>
      </c>
      <c r="E2415" t="s">
        <v>7</v>
      </c>
      <c r="F2415" t="s">
        <v>105</v>
      </c>
      <c r="G2415">
        <v>2021</v>
      </c>
      <c r="H2415" t="s">
        <v>365</v>
      </c>
      <c r="I2415" t="s">
        <v>385</v>
      </c>
      <c r="J2415" t="s">
        <v>386</v>
      </c>
      <c r="K2415" t="s">
        <v>378</v>
      </c>
      <c r="L2415" t="s">
        <v>25</v>
      </c>
      <c r="M2415">
        <v>-7205</v>
      </c>
      <c r="N2415">
        <v>-6773</v>
      </c>
      <c r="O2415">
        <v>-7099</v>
      </c>
      <c r="P2415">
        <v>-6204</v>
      </c>
      <c r="Q2415">
        <v>-5534</v>
      </c>
      <c r="R2415">
        <v>-5591</v>
      </c>
      <c r="S2415">
        <v>-5100</v>
      </c>
      <c r="T2415">
        <v>-6774</v>
      </c>
      <c r="U2415">
        <v>-5212</v>
      </c>
      <c r="V2415">
        <v>-5076</v>
      </c>
      <c r="W2415">
        <v>-4471</v>
      </c>
      <c r="X2415">
        <v>-4112</v>
      </c>
      <c r="Y2415">
        <v>-69151</v>
      </c>
      <c r="Z2415">
        <f t="shared" si="80"/>
        <v>0</v>
      </c>
      <c r="AA2415">
        <f t="shared" si="81"/>
        <v>-51863.25</v>
      </c>
    </row>
    <row r="2416" spans="1:27" x14ac:dyDescent="0.35">
      <c r="A2416" t="s">
        <v>427</v>
      </c>
      <c r="C2416">
        <v>511100</v>
      </c>
      <c r="D2416" t="s">
        <v>434</v>
      </c>
      <c r="E2416" t="s">
        <v>7</v>
      </c>
      <c r="F2416" t="s">
        <v>105</v>
      </c>
      <c r="G2416">
        <v>2028</v>
      </c>
      <c r="H2416" t="s">
        <v>22</v>
      </c>
      <c r="I2416" t="s">
        <v>390</v>
      </c>
      <c r="J2416" t="s">
        <v>391</v>
      </c>
      <c r="K2416" t="s">
        <v>378</v>
      </c>
      <c r="L2416" t="s">
        <v>25</v>
      </c>
      <c r="M2416">
        <v>-7179</v>
      </c>
      <c r="N2416">
        <v>-4080</v>
      </c>
      <c r="O2416">
        <v>-4607</v>
      </c>
      <c r="P2416">
        <v>-4858</v>
      </c>
      <c r="Q2416">
        <v>-4083</v>
      </c>
      <c r="R2416">
        <v>-4244</v>
      </c>
      <c r="S2416">
        <v>-4087</v>
      </c>
      <c r="T2416">
        <v>-7186</v>
      </c>
      <c r="U2416">
        <v>-7188</v>
      </c>
      <c r="V2416">
        <v>-4546</v>
      </c>
      <c r="W2416">
        <v>-4090</v>
      </c>
      <c r="X2416">
        <v>-7453</v>
      </c>
      <c r="Y2416">
        <v>-63601</v>
      </c>
      <c r="Z2416">
        <f t="shared" si="80"/>
        <v>0</v>
      </c>
      <c r="AA2416">
        <f t="shared" si="81"/>
        <v>-47700.75</v>
      </c>
    </row>
    <row r="2417" spans="1:27" x14ac:dyDescent="0.35">
      <c r="A2417" t="s">
        <v>427</v>
      </c>
      <c r="C2417">
        <v>501990</v>
      </c>
      <c r="D2417" t="s">
        <v>442</v>
      </c>
      <c r="E2417" t="s">
        <v>7</v>
      </c>
      <c r="F2417" t="s">
        <v>366</v>
      </c>
      <c r="G2417">
        <v>2025</v>
      </c>
      <c r="H2417" t="s">
        <v>22</v>
      </c>
      <c r="I2417" t="s">
        <v>373</v>
      </c>
      <c r="J2417" t="s">
        <v>374</v>
      </c>
      <c r="K2417" t="s">
        <v>375</v>
      </c>
      <c r="L2417" t="s">
        <v>25</v>
      </c>
      <c r="M2417">
        <v>-7177</v>
      </c>
      <c r="N2417">
        <v>-7177</v>
      </c>
      <c r="O2417">
        <v>-7177</v>
      </c>
      <c r="P2417">
        <v>-7177</v>
      </c>
      <c r="Q2417">
        <v>-7177</v>
      </c>
      <c r="R2417">
        <v>-7177</v>
      </c>
      <c r="S2417">
        <v>-7177</v>
      </c>
      <c r="T2417">
        <v>-7177</v>
      </c>
      <c r="U2417">
        <v>-7177</v>
      </c>
      <c r="V2417">
        <v>-7177</v>
      </c>
      <c r="W2417">
        <v>-7177</v>
      </c>
      <c r="X2417">
        <v>-7177</v>
      </c>
      <c r="Y2417">
        <v>-86121</v>
      </c>
      <c r="Z2417">
        <f t="shared" si="80"/>
        <v>-26041.466833389</v>
      </c>
      <c r="AA2417">
        <f t="shared" si="81"/>
        <v>-38549.283166611</v>
      </c>
    </row>
    <row r="2418" spans="1:27" x14ac:dyDescent="0.35">
      <c r="A2418" t="s">
        <v>427</v>
      </c>
      <c r="C2418">
        <v>513100</v>
      </c>
      <c r="D2418" t="s">
        <v>438</v>
      </c>
      <c r="E2418" t="s">
        <v>7</v>
      </c>
      <c r="F2418" t="s">
        <v>21</v>
      </c>
      <c r="G2418">
        <v>2028</v>
      </c>
      <c r="H2418" t="s">
        <v>22</v>
      </c>
      <c r="I2418" t="s">
        <v>387</v>
      </c>
      <c r="J2418" t="s">
        <v>388</v>
      </c>
      <c r="K2418" t="s">
        <v>378</v>
      </c>
      <c r="L2418" t="s">
        <v>25</v>
      </c>
      <c r="M2418">
        <v>-7168</v>
      </c>
      <c r="N2418">
        <v>-6731</v>
      </c>
      <c r="O2418">
        <v>-6731</v>
      </c>
      <c r="P2418">
        <v>-10474</v>
      </c>
      <c r="Q2418">
        <v>-6937</v>
      </c>
      <c r="R2418">
        <v>-7284</v>
      </c>
      <c r="S2418">
        <v>-29043</v>
      </c>
      <c r="T2418">
        <v>-6731</v>
      </c>
      <c r="U2418">
        <v>-19272</v>
      </c>
      <c r="V2418">
        <v>-17500</v>
      </c>
      <c r="W2418">
        <v>-7184</v>
      </c>
      <c r="X2418">
        <v>-7185</v>
      </c>
      <c r="Y2418">
        <v>-132239</v>
      </c>
      <c r="Z2418">
        <f t="shared" si="80"/>
        <v>-99179.25</v>
      </c>
      <c r="AA2418">
        <f t="shared" si="81"/>
        <v>0</v>
      </c>
    </row>
    <row r="2419" spans="1:27" x14ac:dyDescent="0.35">
      <c r="A2419" t="s">
        <v>427</v>
      </c>
      <c r="C2419">
        <v>511100</v>
      </c>
      <c r="D2419" t="s">
        <v>434</v>
      </c>
      <c r="E2419" t="s">
        <v>7</v>
      </c>
      <c r="F2419" t="s">
        <v>105</v>
      </c>
      <c r="G2419">
        <v>2021</v>
      </c>
      <c r="H2419" t="s">
        <v>22</v>
      </c>
      <c r="I2419" t="s">
        <v>390</v>
      </c>
      <c r="J2419" t="s">
        <v>391</v>
      </c>
      <c r="K2419" t="s">
        <v>378</v>
      </c>
      <c r="L2419" t="s">
        <v>25</v>
      </c>
      <c r="M2419">
        <v>-7150</v>
      </c>
      <c r="N2419">
        <v>-8626</v>
      </c>
      <c r="O2419">
        <v>-5933</v>
      </c>
      <c r="P2419">
        <v>-5894</v>
      </c>
      <c r="Q2419">
        <v>-4416</v>
      </c>
      <c r="R2419">
        <v>-4565</v>
      </c>
      <c r="S2419">
        <v>-5941</v>
      </c>
      <c r="T2419">
        <v>-5942</v>
      </c>
      <c r="U2419">
        <v>-4524</v>
      </c>
      <c r="V2419">
        <v>-4942</v>
      </c>
      <c r="W2419">
        <v>-4525</v>
      </c>
      <c r="X2419">
        <v>-4515</v>
      </c>
      <c r="Y2419">
        <v>-66973</v>
      </c>
      <c r="Z2419">
        <f t="shared" si="80"/>
        <v>0</v>
      </c>
      <c r="AA2419">
        <f t="shared" si="81"/>
        <v>-50229.75</v>
      </c>
    </row>
    <row r="2420" spans="1:27" x14ac:dyDescent="0.35">
      <c r="A2420" t="s">
        <v>427</v>
      </c>
      <c r="C2420">
        <v>506100</v>
      </c>
      <c r="D2420" t="s">
        <v>432</v>
      </c>
      <c r="E2420" t="s">
        <v>7</v>
      </c>
      <c r="F2420" t="s">
        <v>105</v>
      </c>
      <c r="G2420">
        <v>2025</v>
      </c>
      <c r="H2420" t="s">
        <v>22</v>
      </c>
      <c r="I2420" t="s">
        <v>390</v>
      </c>
      <c r="J2420" t="s">
        <v>391</v>
      </c>
      <c r="K2420" t="s">
        <v>378</v>
      </c>
      <c r="L2420" t="s">
        <v>25</v>
      </c>
      <c r="M2420">
        <v>-7148</v>
      </c>
      <c r="N2420">
        <v>-7202</v>
      </c>
      <c r="O2420">
        <v>-7503</v>
      </c>
      <c r="P2420">
        <v>-9232</v>
      </c>
      <c r="Q2420">
        <v>-7503</v>
      </c>
      <c r="R2420">
        <v>-7474</v>
      </c>
      <c r="S2420">
        <v>-7333</v>
      </c>
      <c r="T2420">
        <v>-7233</v>
      </c>
      <c r="U2420">
        <v>-7560</v>
      </c>
      <c r="V2420">
        <v>-7574</v>
      </c>
      <c r="W2420">
        <v>-7730</v>
      </c>
      <c r="X2420">
        <v>-8260</v>
      </c>
      <c r="Y2420">
        <v>-91752</v>
      </c>
      <c r="Z2420">
        <f t="shared" si="80"/>
        <v>0</v>
      </c>
      <c r="AA2420">
        <f t="shared" si="81"/>
        <v>-68814</v>
      </c>
    </row>
    <row r="2421" spans="1:27" x14ac:dyDescent="0.35">
      <c r="A2421" t="s">
        <v>427</v>
      </c>
      <c r="C2421">
        <v>500900</v>
      </c>
      <c r="D2421" t="s">
        <v>443</v>
      </c>
      <c r="E2421" t="s">
        <v>7</v>
      </c>
      <c r="F2421" t="s">
        <v>105</v>
      </c>
      <c r="G2421">
        <v>2029</v>
      </c>
      <c r="H2421" t="s">
        <v>365</v>
      </c>
      <c r="I2421" t="s">
        <v>373</v>
      </c>
      <c r="J2421" t="s">
        <v>374</v>
      </c>
      <c r="K2421" t="s">
        <v>375</v>
      </c>
      <c r="L2421" t="s">
        <v>25</v>
      </c>
      <c r="M2421">
        <v>-7139</v>
      </c>
      <c r="N2421">
        <v>-14398</v>
      </c>
      <c r="O2421">
        <v>-16252</v>
      </c>
      <c r="P2421">
        <v>-16377</v>
      </c>
      <c r="Q2421">
        <v>-18402</v>
      </c>
      <c r="R2421">
        <v>-22169</v>
      </c>
      <c r="S2421">
        <v>-19837</v>
      </c>
      <c r="T2421">
        <v>-18820</v>
      </c>
      <c r="U2421">
        <v>-21238</v>
      </c>
      <c r="V2421">
        <v>-17799</v>
      </c>
      <c r="W2421">
        <v>-30459</v>
      </c>
      <c r="X2421">
        <v>-27812</v>
      </c>
      <c r="Y2421">
        <v>-230701</v>
      </c>
      <c r="Z2421">
        <f t="shared" si="80"/>
        <v>0</v>
      </c>
      <c r="AA2421">
        <f t="shared" si="81"/>
        <v>-173025.75</v>
      </c>
    </row>
    <row r="2422" spans="1:27" x14ac:dyDescent="0.35">
      <c r="A2422" t="s">
        <v>427</v>
      </c>
      <c r="C2422">
        <v>501990</v>
      </c>
      <c r="D2422" t="s">
        <v>442</v>
      </c>
      <c r="E2422" t="s">
        <v>7</v>
      </c>
      <c r="F2422" t="s">
        <v>105</v>
      </c>
      <c r="G2422">
        <v>2029</v>
      </c>
      <c r="H2422" t="s">
        <v>365</v>
      </c>
      <c r="I2422" t="s">
        <v>385</v>
      </c>
      <c r="J2422" t="s">
        <v>386</v>
      </c>
      <c r="K2422" t="s">
        <v>378</v>
      </c>
      <c r="L2422" t="s">
        <v>25</v>
      </c>
      <c r="M2422">
        <v>-7132</v>
      </c>
      <c r="N2422">
        <v>-6396</v>
      </c>
      <c r="O2422">
        <v>-6344</v>
      </c>
      <c r="P2422">
        <v>-6579</v>
      </c>
      <c r="Q2422">
        <v>-6447</v>
      </c>
      <c r="R2422">
        <v>-6052</v>
      </c>
      <c r="S2422">
        <v>-6614</v>
      </c>
      <c r="T2422">
        <v>-6904</v>
      </c>
      <c r="U2422">
        <v>-6640</v>
      </c>
      <c r="V2422">
        <v>-7188</v>
      </c>
      <c r="W2422">
        <v>-5395</v>
      </c>
      <c r="X2422">
        <v>-5738</v>
      </c>
      <c r="Y2422">
        <v>-77431</v>
      </c>
      <c r="Z2422">
        <f t="shared" si="80"/>
        <v>0</v>
      </c>
      <c r="AA2422">
        <f t="shared" si="81"/>
        <v>-58073.25</v>
      </c>
    </row>
    <row r="2423" spans="1:27" x14ac:dyDescent="0.35">
      <c r="A2423" t="s">
        <v>427</v>
      </c>
      <c r="C2423">
        <v>501990</v>
      </c>
      <c r="D2423" t="s">
        <v>442</v>
      </c>
      <c r="E2423" t="s">
        <v>7</v>
      </c>
      <c r="F2423" t="s">
        <v>366</v>
      </c>
      <c r="G2423">
        <v>2023</v>
      </c>
      <c r="H2423" t="s">
        <v>22</v>
      </c>
      <c r="I2423" t="s">
        <v>373</v>
      </c>
      <c r="J2423" t="s">
        <v>374</v>
      </c>
      <c r="K2423" t="s">
        <v>375</v>
      </c>
      <c r="L2423" t="s">
        <v>25</v>
      </c>
      <c r="M2423">
        <v>-7129</v>
      </c>
      <c r="N2423">
        <v>-7129</v>
      </c>
      <c r="O2423">
        <v>-7129</v>
      </c>
      <c r="P2423">
        <v>-7129</v>
      </c>
      <c r="Q2423">
        <v>-7129</v>
      </c>
      <c r="R2423">
        <v>-7129</v>
      </c>
      <c r="S2423">
        <v>-7129</v>
      </c>
      <c r="T2423">
        <v>-7129</v>
      </c>
      <c r="U2423">
        <v>-7129</v>
      </c>
      <c r="V2423">
        <v>-7129</v>
      </c>
      <c r="W2423">
        <v>-7129</v>
      </c>
      <c r="X2423">
        <v>-7129</v>
      </c>
      <c r="Y2423">
        <v>-85546</v>
      </c>
      <c r="Z2423">
        <f t="shared" si="80"/>
        <v>-25867.597005714</v>
      </c>
      <c r="AA2423">
        <f t="shared" si="81"/>
        <v>-38291.902994286</v>
      </c>
    </row>
    <row r="2424" spans="1:27" x14ac:dyDescent="0.35">
      <c r="A2424" t="s">
        <v>427</v>
      </c>
      <c r="C2424">
        <v>501990</v>
      </c>
      <c r="D2424" t="s">
        <v>442</v>
      </c>
      <c r="E2424" t="s">
        <v>7</v>
      </c>
      <c r="F2424" t="s">
        <v>366</v>
      </c>
      <c r="G2424">
        <v>2024</v>
      </c>
      <c r="H2424" t="s">
        <v>22</v>
      </c>
      <c r="I2424" t="s">
        <v>373</v>
      </c>
      <c r="J2424" t="s">
        <v>374</v>
      </c>
      <c r="K2424" t="s">
        <v>375</v>
      </c>
      <c r="L2424" t="s">
        <v>25</v>
      </c>
      <c r="M2424">
        <v>-7129</v>
      </c>
      <c r="N2424">
        <v>-7129</v>
      </c>
      <c r="O2424">
        <v>-7129</v>
      </c>
      <c r="P2424">
        <v>-7129</v>
      </c>
      <c r="Q2424">
        <v>-7129</v>
      </c>
      <c r="R2424">
        <v>-7129</v>
      </c>
      <c r="S2424">
        <v>-7129</v>
      </c>
      <c r="T2424">
        <v>-7129</v>
      </c>
      <c r="U2424">
        <v>-7129</v>
      </c>
      <c r="V2424">
        <v>-7129</v>
      </c>
      <c r="W2424">
        <v>-7129</v>
      </c>
      <c r="X2424">
        <v>-7129</v>
      </c>
      <c r="Y2424">
        <v>-85546</v>
      </c>
      <c r="Z2424">
        <f t="shared" si="80"/>
        <v>-25867.597005714</v>
      </c>
      <c r="AA2424">
        <f t="shared" si="81"/>
        <v>-38291.902994286</v>
      </c>
    </row>
    <row r="2425" spans="1:27" x14ac:dyDescent="0.35">
      <c r="A2425" t="s">
        <v>427</v>
      </c>
      <c r="C2425">
        <v>506900</v>
      </c>
      <c r="D2425" t="s">
        <v>439</v>
      </c>
      <c r="E2425" t="s">
        <v>7</v>
      </c>
      <c r="F2425" t="s">
        <v>21</v>
      </c>
      <c r="G2425">
        <v>2029</v>
      </c>
      <c r="H2425" t="s">
        <v>22</v>
      </c>
      <c r="I2425" t="s">
        <v>387</v>
      </c>
      <c r="J2425" t="s">
        <v>388</v>
      </c>
      <c r="K2425" t="s">
        <v>378</v>
      </c>
      <c r="L2425" t="s">
        <v>25</v>
      </c>
      <c r="M2425">
        <v>-7128</v>
      </c>
      <c r="N2425">
        <v>-8659</v>
      </c>
      <c r="O2425">
        <v>-7101</v>
      </c>
      <c r="P2425">
        <v>-7332</v>
      </c>
      <c r="Q2425">
        <v>-7074</v>
      </c>
      <c r="R2425">
        <v>-7122</v>
      </c>
      <c r="S2425">
        <v>-7755</v>
      </c>
      <c r="T2425">
        <v>-7135</v>
      </c>
      <c r="U2425">
        <v>-7324</v>
      </c>
      <c r="V2425">
        <v>-12936</v>
      </c>
      <c r="W2425">
        <v>-7196</v>
      </c>
      <c r="X2425">
        <v>-7797</v>
      </c>
      <c r="Y2425">
        <v>-94559</v>
      </c>
      <c r="Z2425">
        <f t="shared" si="80"/>
        <v>-70919.25</v>
      </c>
      <c r="AA2425">
        <f t="shared" si="81"/>
        <v>0</v>
      </c>
    </row>
    <row r="2426" spans="1:27" x14ac:dyDescent="0.35">
      <c r="A2426" t="s">
        <v>427</v>
      </c>
      <c r="C2426">
        <v>511100</v>
      </c>
      <c r="D2426" t="s">
        <v>434</v>
      </c>
      <c r="E2426" t="s">
        <v>7</v>
      </c>
      <c r="F2426" t="s">
        <v>105</v>
      </c>
      <c r="G2426">
        <v>2022</v>
      </c>
      <c r="H2426" t="s">
        <v>22</v>
      </c>
      <c r="I2426" t="s">
        <v>390</v>
      </c>
      <c r="J2426" t="s">
        <v>391</v>
      </c>
      <c r="K2426" t="s">
        <v>378</v>
      </c>
      <c r="L2426" t="s">
        <v>25</v>
      </c>
      <c r="M2426">
        <v>-7099</v>
      </c>
      <c r="N2426">
        <v>-8658</v>
      </c>
      <c r="O2426">
        <v>-6106</v>
      </c>
      <c r="P2426">
        <v>-5449</v>
      </c>
      <c r="Q2426">
        <v>-4739</v>
      </c>
      <c r="R2426">
        <v>-4887</v>
      </c>
      <c r="S2426">
        <v>-4744</v>
      </c>
      <c r="T2426">
        <v>-4744</v>
      </c>
      <c r="U2426">
        <v>-4746</v>
      </c>
      <c r="V2426">
        <v>-5163</v>
      </c>
      <c r="W2426">
        <v>-4746</v>
      </c>
      <c r="X2426">
        <v>-6155</v>
      </c>
      <c r="Y2426">
        <v>-67236</v>
      </c>
      <c r="Z2426">
        <f t="shared" si="80"/>
        <v>0</v>
      </c>
      <c r="AA2426">
        <f t="shared" si="81"/>
        <v>-50427</v>
      </c>
    </row>
    <row r="2427" spans="1:27" x14ac:dyDescent="0.35">
      <c r="A2427" t="s">
        <v>427</v>
      </c>
      <c r="C2427">
        <v>925002</v>
      </c>
      <c r="D2427" t="s">
        <v>458</v>
      </c>
      <c r="E2427" t="s">
        <v>7</v>
      </c>
      <c r="F2427" t="s">
        <v>105</v>
      </c>
      <c r="G2427">
        <v>2029</v>
      </c>
      <c r="H2427" t="s">
        <v>365</v>
      </c>
      <c r="I2427" t="s">
        <v>377</v>
      </c>
      <c r="J2427" t="s">
        <v>377</v>
      </c>
      <c r="K2427" t="s">
        <v>378</v>
      </c>
      <c r="L2427" t="s">
        <v>25</v>
      </c>
      <c r="M2427">
        <v>-7077</v>
      </c>
      <c r="N2427">
        <v>-6368</v>
      </c>
      <c r="O2427">
        <v>-6320</v>
      </c>
      <c r="P2427">
        <v>-6575</v>
      </c>
      <c r="Q2427">
        <v>-6467</v>
      </c>
      <c r="R2427">
        <v>-6094</v>
      </c>
      <c r="S2427">
        <v>-6666</v>
      </c>
      <c r="T2427">
        <v>-6911</v>
      </c>
      <c r="U2427">
        <v>-6638</v>
      </c>
      <c r="V2427">
        <v>-7201</v>
      </c>
      <c r="W2427">
        <v>-5427</v>
      </c>
      <c r="X2427">
        <v>-5868</v>
      </c>
      <c r="Y2427">
        <v>-77611</v>
      </c>
      <c r="Z2427">
        <f t="shared" ref="Z2427:Z2485" si="82">$Y2427*IF($E2427="Fixed",0.75,1)*IF(LEFT($F2427,4)="0311",1,IF(LEFT($F2427,4)="0301",0.403176412,0))</f>
        <v>0</v>
      </c>
      <c r="AA2427">
        <f t="shared" ref="AA2427:AA2485" si="83">$Y2427*IF($E2427="Fixed",0.75,1)*IF(LEFT($F2427,4)="0311",0,IF(LEFT($F2427,4)="0301",1-0.403176412,1))</f>
        <v>-58208.25</v>
      </c>
    </row>
    <row r="2428" spans="1:27" x14ac:dyDescent="0.35">
      <c r="A2428" t="s">
        <v>427</v>
      </c>
      <c r="C2428">
        <v>510900</v>
      </c>
      <c r="D2428" t="s">
        <v>436</v>
      </c>
      <c r="E2428" t="s">
        <v>7</v>
      </c>
      <c r="F2428" t="s">
        <v>366</v>
      </c>
      <c r="G2428">
        <v>2027</v>
      </c>
      <c r="H2428" t="s">
        <v>22</v>
      </c>
      <c r="I2428" t="s">
        <v>373</v>
      </c>
      <c r="J2428" t="s">
        <v>374</v>
      </c>
      <c r="K2428" t="s">
        <v>375</v>
      </c>
      <c r="L2428" t="s">
        <v>25</v>
      </c>
      <c r="M2428">
        <v>-7054</v>
      </c>
      <c r="N2428">
        <v>-8155</v>
      </c>
      <c r="O2428">
        <v>-22535</v>
      </c>
      <c r="P2428">
        <v>-13736</v>
      </c>
      <c r="Q2428">
        <v>-15302</v>
      </c>
      <c r="R2428">
        <v>-22077</v>
      </c>
      <c r="S2428">
        <v>-21420</v>
      </c>
      <c r="T2428">
        <v>-11576</v>
      </c>
      <c r="U2428">
        <v>-23367</v>
      </c>
      <c r="V2428">
        <v>-16824</v>
      </c>
      <c r="W2428">
        <v>-26845</v>
      </c>
      <c r="X2428">
        <v>-7775</v>
      </c>
      <c r="Y2428">
        <v>-196667</v>
      </c>
      <c r="Z2428">
        <f t="shared" si="82"/>
        <v>-59468.621564102999</v>
      </c>
      <c r="AA2428">
        <f t="shared" si="83"/>
        <v>-88031.628435897001</v>
      </c>
    </row>
    <row r="2429" spans="1:27" x14ac:dyDescent="0.35">
      <c r="A2429" t="s">
        <v>427</v>
      </c>
      <c r="C2429">
        <v>505100</v>
      </c>
      <c r="D2429" t="s">
        <v>433</v>
      </c>
      <c r="E2429" t="s">
        <v>7</v>
      </c>
      <c r="F2429" t="s">
        <v>105</v>
      </c>
      <c r="G2429">
        <v>2026</v>
      </c>
      <c r="H2429" t="s">
        <v>365</v>
      </c>
      <c r="I2429" t="s">
        <v>390</v>
      </c>
      <c r="J2429" t="s">
        <v>391</v>
      </c>
      <c r="K2429" t="s">
        <v>378</v>
      </c>
      <c r="L2429" t="s">
        <v>25</v>
      </c>
      <c r="M2429">
        <v>-7051</v>
      </c>
      <c r="N2429">
        <v>-6299</v>
      </c>
      <c r="O2429">
        <v>-6319</v>
      </c>
      <c r="P2429">
        <v>-6590</v>
      </c>
      <c r="Q2429">
        <v>-6504</v>
      </c>
      <c r="R2429">
        <v>-6144</v>
      </c>
      <c r="S2429">
        <v>-6730</v>
      </c>
      <c r="T2429">
        <v>-6866</v>
      </c>
      <c r="U2429">
        <v>-6644</v>
      </c>
      <c r="V2429">
        <v>-7163</v>
      </c>
      <c r="W2429">
        <v>-5538</v>
      </c>
      <c r="X2429">
        <v>-6084</v>
      </c>
      <c r="Y2429">
        <v>-77932</v>
      </c>
      <c r="Z2429">
        <f t="shared" si="82"/>
        <v>0</v>
      </c>
      <c r="AA2429">
        <f t="shared" si="83"/>
        <v>-58449</v>
      </c>
    </row>
    <row r="2430" spans="1:27" x14ac:dyDescent="0.35">
      <c r="A2430" t="s">
        <v>427</v>
      </c>
      <c r="C2430">
        <v>513100</v>
      </c>
      <c r="D2430" t="s">
        <v>438</v>
      </c>
      <c r="E2430" t="s">
        <v>7</v>
      </c>
      <c r="F2430" t="s">
        <v>21</v>
      </c>
      <c r="G2430">
        <v>2027</v>
      </c>
      <c r="H2430" t="s">
        <v>22</v>
      </c>
      <c r="I2430" t="s">
        <v>387</v>
      </c>
      <c r="J2430" t="s">
        <v>388</v>
      </c>
      <c r="K2430" t="s">
        <v>378</v>
      </c>
      <c r="L2430" t="s">
        <v>25</v>
      </c>
      <c r="M2430">
        <v>-7005</v>
      </c>
      <c r="N2430">
        <v>-6576</v>
      </c>
      <c r="O2430">
        <v>-6576</v>
      </c>
      <c r="P2430">
        <v>-10210</v>
      </c>
      <c r="Q2430">
        <v>-6778</v>
      </c>
      <c r="R2430">
        <v>-7117</v>
      </c>
      <c r="S2430">
        <v>-28275</v>
      </c>
      <c r="T2430">
        <v>-6576</v>
      </c>
      <c r="U2430">
        <v>-18853</v>
      </c>
      <c r="V2430">
        <v>-342034</v>
      </c>
      <c r="W2430">
        <v>-7017</v>
      </c>
      <c r="X2430">
        <v>-7022</v>
      </c>
      <c r="Y2430">
        <v>-454039</v>
      </c>
      <c r="Z2430">
        <f t="shared" si="82"/>
        <v>-340529.25</v>
      </c>
      <c r="AA2430">
        <f t="shared" si="83"/>
        <v>0</v>
      </c>
    </row>
    <row r="2431" spans="1:27" x14ac:dyDescent="0.35">
      <c r="A2431" t="s">
        <v>427</v>
      </c>
      <c r="C2431">
        <v>511100</v>
      </c>
      <c r="D2431" t="s">
        <v>434</v>
      </c>
      <c r="E2431" t="s">
        <v>7</v>
      </c>
      <c r="F2431" t="s">
        <v>105</v>
      </c>
      <c r="G2431">
        <v>2027</v>
      </c>
      <c r="H2431" t="s">
        <v>22</v>
      </c>
      <c r="I2431" t="s">
        <v>390</v>
      </c>
      <c r="J2431" t="s">
        <v>391</v>
      </c>
      <c r="K2431" t="s">
        <v>378</v>
      </c>
      <c r="L2431" t="s">
        <v>25</v>
      </c>
      <c r="M2431">
        <v>-6978</v>
      </c>
      <c r="N2431">
        <v>-3969</v>
      </c>
      <c r="O2431">
        <v>-4481</v>
      </c>
      <c r="P2431">
        <v>-4725</v>
      </c>
      <c r="Q2431">
        <v>-3972</v>
      </c>
      <c r="R2431">
        <v>-4128</v>
      </c>
      <c r="S2431">
        <v>-3977</v>
      </c>
      <c r="T2431">
        <v>-6985</v>
      </c>
      <c r="U2431">
        <v>-6987</v>
      </c>
      <c r="V2431">
        <v>-4422</v>
      </c>
      <c r="W2431">
        <v>-3980</v>
      </c>
      <c r="X2431">
        <v>-7245</v>
      </c>
      <c r="Y2431">
        <v>-61850</v>
      </c>
      <c r="Z2431">
        <f t="shared" si="82"/>
        <v>0</v>
      </c>
      <c r="AA2431">
        <f t="shared" si="83"/>
        <v>-46387.5</v>
      </c>
    </row>
    <row r="2432" spans="1:27" x14ac:dyDescent="0.35">
      <c r="A2432" t="s">
        <v>427</v>
      </c>
      <c r="C2432">
        <v>500900</v>
      </c>
      <c r="D2432" t="s">
        <v>443</v>
      </c>
      <c r="E2432" t="s">
        <v>7</v>
      </c>
      <c r="F2432" t="s">
        <v>105</v>
      </c>
      <c r="G2432">
        <v>2028</v>
      </c>
      <c r="H2432" t="s">
        <v>365</v>
      </c>
      <c r="I2432" t="s">
        <v>373</v>
      </c>
      <c r="J2432" t="s">
        <v>374</v>
      </c>
      <c r="K2432" t="s">
        <v>375</v>
      </c>
      <c r="L2432" t="s">
        <v>25</v>
      </c>
      <c r="M2432">
        <v>-6931</v>
      </c>
      <c r="N2432">
        <v>-13978</v>
      </c>
      <c r="O2432">
        <v>-15778</v>
      </c>
      <c r="P2432">
        <v>-15899</v>
      </c>
      <c r="Q2432">
        <v>-17866</v>
      </c>
      <c r="R2432">
        <v>-21523</v>
      </c>
      <c r="S2432">
        <v>-19259</v>
      </c>
      <c r="T2432">
        <v>-18271</v>
      </c>
      <c r="U2432">
        <v>-20619</v>
      </c>
      <c r="V2432">
        <v>-17280</v>
      </c>
      <c r="W2432">
        <v>-29571</v>
      </c>
      <c r="X2432">
        <v>-27002</v>
      </c>
      <c r="Y2432">
        <v>-223978</v>
      </c>
      <c r="Z2432">
        <f t="shared" si="82"/>
        <v>0</v>
      </c>
      <c r="AA2432">
        <f t="shared" si="83"/>
        <v>-167983.5</v>
      </c>
    </row>
    <row r="2433" spans="1:27" x14ac:dyDescent="0.35">
      <c r="A2433" t="s">
        <v>427</v>
      </c>
      <c r="C2433">
        <v>501990</v>
      </c>
      <c r="D2433" t="s">
        <v>442</v>
      </c>
      <c r="E2433" t="s">
        <v>7</v>
      </c>
      <c r="F2433" t="s">
        <v>105</v>
      </c>
      <c r="G2433">
        <v>2028</v>
      </c>
      <c r="H2433" t="s">
        <v>365</v>
      </c>
      <c r="I2433" t="s">
        <v>385</v>
      </c>
      <c r="J2433" t="s">
        <v>386</v>
      </c>
      <c r="K2433" t="s">
        <v>378</v>
      </c>
      <c r="L2433" t="s">
        <v>25</v>
      </c>
      <c r="M2433">
        <v>-6924</v>
      </c>
      <c r="N2433">
        <v>-6209</v>
      </c>
      <c r="O2433">
        <v>-6160</v>
      </c>
      <c r="P2433">
        <v>-6387</v>
      </c>
      <c r="Q2433">
        <v>-6259</v>
      </c>
      <c r="R2433">
        <v>-5876</v>
      </c>
      <c r="S2433">
        <v>-6422</v>
      </c>
      <c r="T2433">
        <v>-6703</v>
      </c>
      <c r="U2433">
        <v>-6447</v>
      </c>
      <c r="V2433">
        <v>-6979</v>
      </c>
      <c r="W2433">
        <v>-5238</v>
      </c>
      <c r="X2433">
        <v>-5571</v>
      </c>
      <c r="Y2433">
        <v>-75175</v>
      </c>
      <c r="Z2433">
        <f t="shared" si="82"/>
        <v>0</v>
      </c>
      <c r="AA2433">
        <f t="shared" si="83"/>
        <v>-56381.25</v>
      </c>
    </row>
    <row r="2434" spans="1:27" x14ac:dyDescent="0.35">
      <c r="A2434" t="s">
        <v>427</v>
      </c>
      <c r="C2434">
        <v>506900</v>
      </c>
      <c r="D2434" t="s">
        <v>439</v>
      </c>
      <c r="E2434" t="s">
        <v>7</v>
      </c>
      <c r="F2434" t="s">
        <v>21</v>
      </c>
      <c r="G2434">
        <v>2028</v>
      </c>
      <c r="H2434" t="s">
        <v>22</v>
      </c>
      <c r="I2434" t="s">
        <v>387</v>
      </c>
      <c r="J2434" t="s">
        <v>388</v>
      </c>
      <c r="K2434" t="s">
        <v>378</v>
      </c>
      <c r="L2434" t="s">
        <v>25</v>
      </c>
      <c r="M2434">
        <v>-6919</v>
      </c>
      <c r="N2434">
        <v>-8420</v>
      </c>
      <c r="O2434">
        <v>-6893</v>
      </c>
      <c r="P2434">
        <v>-7117</v>
      </c>
      <c r="Q2434">
        <v>-6867</v>
      </c>
      <c r="R2434">
        <v>-6914</v>
      </c>
      <c r="S2434">
        <v>-7527</v>
      </c>
      <c r="T2434">
        <v>-6927</v>
      </c>
      <c r="U2434">
        <v>-7111</v>
      </c>
      <c r="V2434">
        <v>-12558</v>
      </c>
      <c r="W2434">
        <v>-6983</v>
      </c>
      <c r="X2434">
        <v>-7566</v>
      </c>
      <c r="Y2434">
        <v>-91801</v>
      </c>
      <c r="Z2434">
        <f t="shared" si="82"/>
        <v>-68850.75</v>
      </c>
      <c r="AA2434">
        <f t="shared" si="83"/>
        <v>0</v>
      </c>
    </row>
    <row r="2435" spans="1:27" x14ac:dyDescent="0.35">
      <c r="A2435" t="s">
        <v>427</v>
      </c>
      <c r="C2435">
        <v>925002</v>
      </c>
      <c r="D2435" t="s">
        <v>458</v>
      </c>
      <c r="E2435" t="s">
        <v>7</v>
      </c>
      <c r="F2435" t="s">
        <v>105</v>
      </c>
      <c r="G2435">
        <v>2028</v>
      </c>
      <c r="H2435" t="s">
        <v>365</v>
      </c>
      <c r="I2435" t="s">
        <v>377</v>
      </c>
      <c r="J2435" t="s">
        <v>377</v>
      </c>
      <c r="K2435" t="s">
        <v>378</v>
      </c>
      <c r="L2435" t="s">
        <v>25</v>
      </c>
      <c r="M2435">
        <v>-6870</v>
      </c>
      <c r="N2435">
        <v>-6182</v>
      </c>
      <c r="O2435">
        <v>-6135</v>
      </c>
      <c r="P2435">
        <v>-6384</v>
      </c>
      <c r="Q2435">
        <v>-6279</v>
      </c>
      <c r="R2435">
        <v>-5916</v>
      </c>
      <c r="S2435">
        <v>-6472</v>
      </c>
      <c r="T2435">
        <v>-6709</v>
      </c>
      <c r="U2435">
        <v>-6445</v>
      </c>
      <c r="V2435">
        <v>-6991</v>
      </c>
      <c r="W2435">
        <v>-5269</v>
      </c>
      <c r="X2435">
        <v>-5697</v>
      </c>
      <c r="Y2435">
        <v>-75349</v>
      </c>
      <c r="Z2435">
        <f t="shared" si="82"/>
        <v>0</v>
      </c>
      <c r="AA2435">
        <f t="shared" si="83"/>
        <v>-56511.75</v>
      </c>
    </row>
    <row r="2436" spans="1:27" x14ac:dyDescent="0.35">
      <c r="A2436" t="s">
        <v>427</v>
      </c>
      <c r="C2436">
        <v>510900</v>
      </c>
      <c r="D2436" t="s">
        <v>436</v>
      </c>
      <c r="E2436" t="s">
        <v>7</v>
      </c>
      <c r="F2436" t="s">
        <v>366</v>
      </c>
      <c r="G2436">
        <v>2026</v>
      </c>
      <c r="H2436" t="s">
        <v>22</v>
      </c>
      <c r="I2436" t="s">
        <v>373</v>
      </c>
      <c r="J2436" t="s">
        <v>374</v>
      </c>
      <c r="K2436" t="s">
        <v>375</v>
      </c>
      <c r="L2436" t="s">
        <v>25</v>
      </c>
      <c r="M2436">
        <v>-6857</v>
      </c>
      <c r="N2436">
        <v>-7933</v>
      </c>
      <c r="O2436">
        <v>-21886</v>
      </c>
      <c r="P2436">
        <v>-13344</v>
      </c>
      <c r="Q2436">
        <v>-14872</v>
      </c>
      <c r="R2436">
        <v>-21456</v>
      </c>
      <c r="S2436">
        <v>-20825</v>
      </c>
      <c r="T2436">
        <v>-11254</v>
      </c>
      <c r="U2436">
        <v>-22703</v>
      </c>
      <c r="V2436">
        <v>-16342</v>
      </c>
      <c r="W2436">
        <v>-26077</v>
      </c>
      <c r="X2436">
        <v>-7556</v>
      </c>
      <c r="Y2436">
        <v>-191105</v>
      </c>
      <c r="Z2436">
        <f t="shared" si="82"/>
        <v>-57786.771161444995</v>
      </c>
      <c r="AA2436">
        <f t="shared" si="83"/>
        <v>-85541.978838555005</v>
      </c>
    </row>
    <row r="2437" spans="1:27" x14ac:dyDescent="0.35">
      <c r="A2437" t="s">
        <v>427</v>
      </c>
      <c r="C2437">
        <v>513100</v>
      </c>
      <c r="D2437" t="s">
        <v>438</v>
      </c>
      <c r="E2437" t="s">
        <v>7</v>
      </c>
      <c r="F2437" t="s">
        <v>21</v>
      </c>
      <c r="G2437">
        <v>2026</v>
      </c>
      <c r="H2437" t="s">
        <v>22</v>
      </c>
      <c r="I2437" t="s">
        <v>387</v>
      </c>
      <c r="J2437" t="s">
        <v>388</v>
      </c>
      <c r="K2437" t="s">
        <v>378</v>
      </c>
      <c r="L2437" t="s">
        <v>25</v>
      </c>
      <c r="M2437">
        <v>-6846</v>
      </c>
      <c r="N2437">
        <v>-6425</v>
      </c>
      <c r="O2437">
        <v>-6425</v>
      </c>
      <c r="P2437">
        <v>-9953</v>
      </c>
      <c r="Q2437">
        <v>-6623</v>
      </c>
      <c r="R2437">
        <v>-6955</v>
      </c>
      <c r="S2437">
        <v>-27527</v>
      </c>
      <c r="T2437">
        <v>-6425</v>
      </c>
      <c r="U2437">
        <v>-18443</v>
      </c>
      <c r="V2437">
        <v>-16580</v>
      </c>
      <c r="W2437">
        <v>-6853</v>
      </c>
      <c r="X2437">
        <v>-6862</v>
      </c>
      <c r="Y2437">
        <v>-125918</v>
      </c>
      <c r="Z2437">
        <f t="shared" si="82"/>
        <v>-94438.5</v>
      </c>
      <c r="AA2437">
        <f t="shared" si="83"/>
        <v>0</v>
      </c>
    </row>
    <row r="2438" spans="1:27" x14ac:dyDescent="0.35">
      <c r="A2438" t="s">
        <v>427</v>
      </c>
      <c r="C2438">
        <v>505100</v>
      </c>
      <c r="D2438" t="s">
        <v>433</v>
      </c>
      <c r="E2438" t="s">
        <v>7</v>
      </c>
      <c r="F2438" t="s">
        <v>105</v>
      </c>
      <c r="G2438">
        <v>2025</v>
      </c>
      <c r="H2438" t="s">
        <v>365</v>
      </c>
      <c r="I2438" t="s">
        <v>390</v>
      </c>
      <c r="J2438" t="s">
        <v>391</v>
      </c>
      <c r="K2438" t="s">
        <v>378</v>
      </c>
      <c r="L2438" t="s">
        <v>25</v>
      </c>
      <c r="M2438">
        <v>-6845</v>
      </c>
      <c r="N2438">
        <v>-6116</v>
      </c>
      <c r="O2438">
        <v>-6135</v>
      </c>
      <c r="P2438">
        <v>-6398</v>
      </c>
      <c r="Q2438">
        <v>-6315</v>
      </c>
      <c r="R2438">
        <v>-5965</v>
      </c>
      <c r="S2438">
        <v>-6534</v>
      </c>
      <c r="T2438">
        <v>-6666</v>
      </c>
      <c r="U2438">
        <v>-6450</v>
      </c>
      <c r="V2438">
        <v>-6955</v>
      </c>
      <c r="W2438">
        <v>-5377</v>
      </c>
      <c r="X2438">
        <v>-5907</v>
      </c>
      <c r="Y2438">
        <v>-75663</v>
      </c>
      <c r="Z2438">
        <f t="shared" si="82"/>
        <v>0</v>
      </c>
      <c r="AA2438">
        <f t="shared" si="83"/>
        <v>-56747.25</v>
      </c>
    </row>
    <row r="2439" spans="1:27" x14ac:dyDescent="0.35">
      <c r="A2439" t="s">
        <v>427</v>
      </c>
      <c r="C2439">
        <v>506100</v>
      </c>
      <c r="D2439" t="s">
        <v>432</v>
      </c>
      <c r="E2439" t="s">
        <v>7</v>
      </c>
      <c r="F2439" t="s">
        <v>105</v>
      </c>
      <c r="G2439">
        <v>2024</v>
      </c>
      <c r="H2439" t="s">
        <v>22</v>
      </c>
      <c r="I2439" t="s">
        <v>390</v>
      </c>
      <c r="J2439" t="s">
        <v>391</v>
      </c>
      <c r="K2439" t="s">
        <v>378</v>
      </c>
      <c r="L2439" t="s">
        <v>25</v>
      </c>
      <c r="M2439">
        <v>-6824</v>
      </c>
      <c r="N2439">
        <v>-6878</v>
      </c>
      <c r="O2439">
        <v>-7178</v>
      </c>
      <c r="P2439">
        <v>-8908</v>
      </c>
      <c r="Q2439">
        <v>-7178</v>
      </c>
      <c r="R2439">
        <v>-7150</v>
      </c>
      <c r="S2439">
        <v>-7008</v>
      </c>
      <c r="T2439">
        <v>-6909</v>
      </c>
      <c r="U2439">
        <v>-7235</v>
      </c>
      <c r="V2439">
        <v>-7249</v>
      </c>
      <c r="W2439">
        <v>-7405</v>
      </c>
      <c r="X2439">
        <v>-7935</v>
      </c>
      <c r="Y2439">
        <v>-87859</v>
      </c>
      <c r="Z2439">
        <f t="shared" si="82"/>
        <v>0</v>
      </c>
      <c r="AA2439">
        <f t="shared" si="83"/>
        <v>-65894.25</v>
      </c>
    </row>
    <row r="2440" spans="1:27" x14ac:dyDescent="0.35">
      <c r="A2440" t="s">
        <v>427</v>
      </c>
      <c r="C2440">
        <v>926106</v>
      </c>
      <c r="D2440" t="s">
        <v>459</v>
      </c>
      <c r="E2440" t="s">
        <v>7</v>
      </c>
      <c r="F2440" t="s">
        <v>105</v>
      </c>
      <c r="G2440">
        <v>2030</v>
      </c>
      <c r="H2440" t="s">
        <v>365</v>
      </c>
      <c r="I2440" t="s">
        <v>377</v>
      </c>
      <c r="J2440" t="s">
        <v>377</v>
      </c>
      <c r="K2440" t="s">
        <v>378</v>
      </c>
      <c r="L2440" t="s">
        <v>25</v>
      </c>
      <c r="M2440">
        <v>-6823</v>
      </c>
      <c r="N2440">
        <v>-6140</v>
      </c>
      <c r="O2440">
        <v>-6094</v>
      </c>
      <c r="P2440">
        <v>-6340</v>
      </c>
      <c r="Q2440">
        <v>-6236</v>
      </c>
      <c r="R2440">
        <v>-5876</v>
      </c>
      <c r="S2440">
        <v>-6428</v>
      </c>
      <c r="T2440">
        <v>-6664</v>
      </c>
      <c r="U2440">
        <v>-6401</v>
      </c>
      <c r="V2440">
        <v>-6944</v>
      </c>
      <c r="W2440">
        <v>-5233</v>
      </c>
      <c r="X2440">
        <v>-5658</v>
      </c>
      <c r="Y2440">
        <v>-74835</v>
      </c>
      <c r="Z2440">
        <f t="shared" si="82"/>
        <v>0</v>
      </c>
      <c r="AA2440">
        <f t="shared" si="83"/>
        <v>-56126.25</v>
      </c>
    </row>
    <row r="2441" spans="1:27" x14ac:dyDescent="0.35">
      <c r="A2441" t="s">
        <v>427</v>
      </c>
      <c r="C2441">
        <v>506109</v>
      </c>
      <c r="D2441" t="s">
        <v>449</v>
      </c>
      <c r="E2441" t="s">
        <v>7</v>
      </c>
      <c r="F2441" t="s">
        <v>105</v>
      </c>
      <c r="G2441">
        <v>2030</v>
      </c>
      <c r="H2441" t="s">
        <v>22</v>
      </c>
      <c r="I2441" t="s">
        <v>385</v>
      </c>
      <c r="J2441" t="s">
        <v>386</v>
      </c>
      <c r="K2441" t="s">
        <v>378</v>
      </c>
      <c r="L2441" t="s">
        <v>25</v>
      </c>
      <c r="M2441">
        <v>-6784</v>
      </c>
      <c r="N2441">
        <v>-6784</v>
      </c>
      <c r="O2441">
        <v>-6784</v>
      </c>
      <c r="P2441">
        <v>-6784</v>
      </c>
      <c r="Q2441">
        <v>-6784</v>
      </c>
      <c r="R2441">
        <v>-6784</v>
      </c>
      <c r="S2441">
        <v>-6784</v>
      </c>
      <c r="T2441">
        <v>-6784</v>
      </c>
      <c r="U2441">
        <v>-6784</v>
      </c>
      <c r="V2441">
        <v>-6784</v>
      </c>
      <c r="W2441">
        <v>-6784</v>
      </c>
      <c r="X2441">
        <v>-6784</v>
      </c>
      <c r="Y2441">
        <v>-81403</v>
      </c>
      <c r="Z2441">
        <f t="shared" si="82"/>
        <v>0</v>
      </c>
      <c r="AA2441">
        <f t="shared" si="83"/>
        <v>-61052.25</v>
      </c>
    </row>
    <row r="2442" spans="1:27" x14ac:dyDescent="0.35">
      <c r="A2442" t="s">
        <v>427</v>
      </c>
      <c r="C2442">
        <v>511100</v>
      </c>
      <c r="D2442" t="s">
        <v>434</v>
      </c>
      <c r="E2442" t="s">
        <v>7</v>
      </c>
      <c r="F2442" t="s">
        <v>105</v>
      </c>
      <c r="G2442">
        <v>2026</v>
      </c>
      <c r="H2442" t="s">
        <v>22</v>
      </c>
      <c r="I2442" t="s">
        <v>390</v>
      </c>
      <c r="J2442" t="s">
        <v>391</v>
      </c>
      <c r="K2442" t="s">
        <v>378</v>
      </c>
      <c r="L2442" t="s">
        <v>25</v>
      </c>
      <c r="M2442">
        <v>-6783</v>
      </c>
      <c r="N2442">
        <v>-3862</v>
      </c>
      <c r="O2442">
        <v>-4359</v>
      </c>
      <c r="P2442">
        <v>-4595</v>
      </c>
      <c r="Q2442">
        <v>-3865</v>
      </c>
      <c r="R2442">
        <v>-4016</v>
      </c>
      <c r="S2442">
        <v>-3869</v>
      </c>
      <c r="T2442">
        <v>-6790</v>
      </c>
      <c r="U2442">
        <v>-6792</v>
      </c>
      <c r="V2442">
        <v>-4302</v>
      </c>
      <c r="W2442">
        <v>-3872</v>
      </c>
      <c r="X2442">
        <v>-7042</v>
      </c>
      <c r="Y2442">
        <v>-60146</v>
      </c>
      <c r="Z2442">
        <f t="shared" si="82"/>
        <v>0</v>
      </c>
      <c r="AA2442">
        <f t="shared" si="83"/>
        <v>-45109.5</v>
      </c>
    </row>
    <row r="2443" spans="1:27" x14ac:dyDescent="0.35">
      <c r="A2443" t="s">
        <v>427</v>
      </c>
      <c r="C2443">
        <v>500900</v>
      </c>
      <c r="D2443" t="s">
        <v>443</v>
      </c>
      <c r="E2443" t="s">
        <v>7</v>
      </c>
      <c r="F2443" t="s">
        <v>105</v>
      </c>
      <c r="G2443">
        <v>2027</v>
      </c>
      <c r="H2443" t="s">
        <v>365</v>
      </c>
      <c r="I2443" t="s">
        <v>373</v>
      </c>
      <c r="J2443" t="s">
        <v>374</v>
      </c>
      <c r="K2443" t="s">
        <v>375</v>
      </c>
      <c r="L2443" t="s">
        <v>25</v>
      </c>
      <c r="M2443">
        <v>-6729</v>
      </c>
      <c r="N2443">
        <v>-13571</v>
      </c>
      <c r="O2443">
        <v>-15319</v>
      </c>
      <c r="P2443">
        <v>-15437</v>
      </c>
      <c r="Q2443">
        <v>-17346</v>
      </c>
      <c r="R2443">
        <v>-20897</v>
      </c>
      <c r="S2443">
        <v>-18698</v>
      </c>
      <c r="T2443">
        <v>-17740</v>
      </c>
      <c r="U2443">
        <v>-20019</v>
      </c>
      <c r="V2443">
        <v>-16777</v>
      </c>
      <c r="W2443">
        <v>-28710</v>
      </c>
      <c r="X2443">
        <v>-26216</v>
      </c>
      <c r="Y2443">
        <v>-217459</v>
      </c>
      <c r="Z2443">
        <f t="shared" si="82"/>
        <v>0</v>
      </c>
      <c r="AA2443">
        <f t="shared" si="83"/>
        <v>-163094.25</v>
      </c>
    </row>
    <row r="2444" spans="1:27" x14ac:dyDescent="0.35">
      <c r="A2444" t="s">
        <v>427</v>
      </c>
      <c r="C2444">
        <v>501990</v>
      </c>
      <c r="D2444" t="s">
        <v>442</v>
      </c>
      <c r="E2444" t="s">
        <v>7</v>
      </c>
      <c r="F2444" t="s">
        <v>105</v>
      </c>
      <c r="G2444">
        <v>2027</v>
      </c>
      <c r="H2444" t="s">
        <v>365</v>
      </c>
      <c r="I2444" t="s">
        <v>385</v>
      </c>
      <c r="J2444" t="s">
        <v>386</v>
      </c>
      <c r="K2444" t="s">
        <v>378</v>
      </c>
      <c r="L2444" t="s">
        <v>25</v>
      </c>
      <c r="M2444">
        <v>-6722</v>
      </c>
      <c r="N2444">
        <v>-6029</v>
      </c>
      <c r="O2444">
        <v>-5980</v>
      </c>
      <c r="P2444">
        <v>-6201</v>
      </c>
      <c r="Q2444">
        <v>-6077</v>
      </c>
      <c r="R2444">
        <v>-5705</v>
      </c>
      <c r="S2444">
        <v>-6235</v>
      </c>
      <c r="T2444">
        <v>-6508</v>
      </c>
      <c r="U2444">
        <v>-6259</v>
      </c>
      <c r="V2444">
        <v>-6776</v>
      </c>
      <c r="W2444">
        <v>-5086</v>
      </c>
      <c r="X2444">
        <v>-5409</v>
      </c>
      <c r="Y2444">
        <v>-72987</v>
      </c>
      <c r="Z2444">
        <f t="shared" si="82"/>
        <v>0</v>
      </c>
      <c r="AA2444">
        <f t="shared" si="83"/>
        <v>-54740.25</v>
      </c>
    </row>
    <row r="2445" spans="1:27" x14ac:dyDescent="0.35">
      <c r="A2445" t="s">
        <v>427</v>
      </c>
      <c r="C2445">
        <v>506900</v>
      </c>
      <c r="D2445" t="s">
        <v>439</v>
      </c>
      <c r="E2445" t="s">
        <v>7</v>
      </c>
      <c r="F2445" t="s">
        <v>21</v>
      </c>
      <c r="G2445">
        <v>2027</v>
      </c>
      <c r="H2445" t="s">
        <v>22</v>
      </c>
      <c r="I2445" t="s">
        <v>387</v>
      </c>
      <c r="J2445" t="s">
        <v>388</v>
      </c>
      <c r="K2445" t="s">
        <v>378</v>
      </c>
      <c r="L2445" t="s">
        <v>25</v>
      </c>
      <c r="M2445">
        <v>-6716</v>
      </c>
      <c r="N2445">
        <v>-8188</v>
      </c>
      <c r="O2445">
        <v>-6692</v>
      </c>
      <c r="P2445">
        <v>-6908</v>
      </c>
      <c r="Q2445">
        <v>-6666</v>
      </c>
      <c r="R2445">
        <v>-6712</v>
      </c>
      <c r="S2445">
        <v>-7307</v>
      </c>
      <c r="T2445">
        <v>-6725</v>
      </c>
      <c r="U2445">
        <v>-6904</v>
      </c>
      <c r="V2445">
        <v>-12192</v>
      </c>
      <c r="W2445">
        <v>-6777</v>
      </c>
      <c r="X2445">
        <v>-7343</v>
      </c>
      <c r="Y2445">
        <v>-89130</v>
      </c>
      <c r="Z2445">
        <f t="shared" si="82"/>
        <v>-66847.5</v>
      </c>
      <c r="AA2445">
        <f t="shared" si="83"/>
        <v>0</v>
      </c>
    </row>
    <row r="2446" spans="1:27" x14ac:dyDescent="0.35">
      <c r="A2446" t="s">
        <v>427</v>
      </c>
      <c r="C2446">
        <v>513100</v>
      </c>
      <c r="D2446" t="s">
        <v>438</v>
      </c>
      <c r="E2446" t="s">
        <v>7</v>
      </c>
      <c r="F2446" t="s">
        <v>21</v>
      </c>
      <c r="G2446">
        <v>2025</v>
      </c>
      <c r="H2446" t="s">
        <v>22</v>
      </c>
      <c r="I2446" t="s">
        <v>387</v>
      </c>
      <c r="J2446" t="s">
        <v>388</v>
      </c>
      <c r="K2446" t="s">
        <v>378</v>
      </c>
      <c r="L2446" t="s">
        <v>25</v>
      </c>
      <c r="M2446">
        <v>-6690</v>
      </c>
      <c r="N2446">
        <v>-6278</v>
      </c>
      <c r="O2446">
        <v>-6278</v>
      </c>
      <c r="P2446">
        <v>-9703</v>
      </c>
      <c r="Q2446">
        <v>-6472</v>
      </c>
      <c r="R2446">
        <v>-6796</v>
      </c>
      <c r="S2446">
        <v>-26799</v>
      </c>
      <c r="T2446">
        <v>-6278</v>
      </c>
      <c r="U2446">
        <v>-130543</v>
      </c>
      <c r="V2446">
        <v>-128639</v>
      </c>
      <c r="W2446">
        <v>-6693</v>
      </c>
      <c r="X2446">
        <v>-6706</v>
      </c>
      <c r="Y2446">
        <v>-347875</v>
      </c>
      <c r="Z2446">
        <f t="shared" si="82"/>
        <v>-260906.25</v>
      </c>
      <c r="AA2446">
        <f t="shared" si="83"/>
        <v>0</v>
      </c>
    </row>
    <row r="2447" spans="1:27" x14ac:dyDescent="0.35">
      <c r="A2447" t="s">
        <v>427</v>
      </c>
      <c r="C2447">
        <v>505100</v>
      </c>
      <c r="D2447" t="s">
        <v>433</v>
      </c>
      <c r="E2447" t="s">
        <v>7</v>
      </c>
      <c r="F2447" t="s">
        <v>105</v>
      </c>
      <c r="G2447">
        <v>2024</v>
      </c>
      <c r="H2447" t="s">
        <v>365</v>
      </c>
      <c r="I2447" t="s">
        <v>390</v>
      </c>
      <c r="J2447" t="s">
        <v>391</v>
      </c>
      <c r="K2447" t="s">
        <v>378</v>
      </c>
      <c r="L2447" t="s">
        <v>25</v>
      </c>
      <c r="M2447">
        <v>-6676</v>
      </c>
      <c r="N2447">
        <v>-6300</v>
      </c>
      <c r="O2447">
        <v>-5985</v>
      </c>
      <c r="P2447">
        <v>-6245</v>
      </c>
      <c r="Q2447">
        <v>-6503</v>
      </c>
      <c r="R2447">
        <v>-5493</v>
      </c>
      <c r="S2447">
        <v>-6386</v>
      </c>
      <c r="T2447">
        <v>-6507</v>
      </c>
      <c r="U2447">
        <v>-5961</v>
      </c>
      <c r="V2447">
        <v>-6790</v>
      </c>
      <c r="W2447">
        <v>-5590</v>
      </c>
      <c r="X2447">
        <v>-5451</v>
      </c>
      <c r="Y2447">
        <v>-73886</v>
      </c>
      <c r="Z2447">
        <f t="shared" si="82"/>
        <v>0</v>
      </c>
      <c r="AA2447">
        <f t="shared" si="83"/>
        <v>-55414.5</v>
      </c>
    </row>
    <row r="2448" spans="1:27" x14ac:dyDescent="0.35">
      <c r="A2448" t="s">
        <v>427</v>
      </c>
      <c r="C2448">
        <v>925002</v>
      </c>
      <c r="D2448" t="s">
        <v>458</v>
      </c>
      <c r="E2448" t="s">
        <v>7</v>
      </c>
      <c r="F2448" t="s">
        <v>105</v>
      </c>
      <c r="G2448">
        <v>2027</v>
      </c>
      <c r="H2448" t="s">
        <v>365</v>
      </c>
      <c r="I2448" t="s">
        <v>377</v>
      </c>
      <c r="J2448" t="s">
        <v>377</v>
      </c>
      <c r="K2448" t="s">
        <v>378</v>
      </c>
      <c r="L2448" t="s">
        <v>25</v>
      </c>
      <c r="M2448">
        <v>-6670</v>
      </c>
      <c r="N2448">
        <v>-6002</v>
      </c>
      <c r="O2448">
        <v>-5957</v>
      </c>
      <c r="P2448">
        <v>-6198</v>
      </c>
      <c r="Q2448">
        <v>-6096</v>
      </c>
      <c r="R2448">
        <v>-5744</v>
      </c>
      <c r="S2448">
        <v>-6283</v>
      </c>
      <c r="T2448">
        <v>-6514</v>
      </c>
      <c r="U2448">
        <v>-6257</v>
      </c>
      <c r="V2448">
        <v>-6788</v>
      </c>
      <c r="W2448">
        <v>-5116</v>
      </c>
      <c r="X2448">
        <v>-5531</v>
      </c>
      <c r="Y2448">
        <v>-73156</v>
      </c>
      <c r="Z2448">
        <f t="shared" si="82"/>
        <v>0</v>
      </c>
      <c r="AA2448">
        <f t="shared" si="83"/>
        <v>-54867</v>
      </c>
    </row>
    <row r="2449" spans="1:27" x14ac:dyDescent="0.35">
      <c r="A2449" t="s">
        <v>427</v>
      </c>
      <c r="C2449">
        <v>513100</v>
      </c>
      <c r="D2449" t="s">
        <v>438</v>
      </c>
      <c r="E2449" t="s">
        <v>7</v>
      </c>
      <c r="F2449" t="s">
        <v>21</v>
      </c>
      <c r="G2449">
        <v>2024</v>
      </c>
      <c r="H2449" t="s">
        <v>22</v>
      </c>
      <c r="I2449" t="s">
        <v>387</v>
      </c>
      <c r="J2449" t="s">
        <v>388</v>
      </c>
      <c r="K2449" t="s">
        <v>378</v>
      </c>
      <c r="L2449" t="s">
        <v>25</v>
      </c>
      <c r="M2449">
        <v>-6670</v>
      </c>
      <c r="N2449">
        <v>-6258</v>
      </c>
      <c r="O2449">
        <v>-6258</v>
      </c>
      <c r="P2449">
        <v>-9683</v>
      </c>
      <c r="Q2449">
        <v>-6452</v>
      </c>
      <c r="R2449">
        <v>-6776</v>
      </c>
      <c r="S2449">
        <v>-26779</v>
      </c>
      <c r="T2449">
        <v>-6258</v>
      </c>
      <c r="U2449">
        <v>-22054</v>
      </c>
      <c r="V2449">
        <v>-16119</v>
      </c>
      <c r="W2449">
        <v>-6673</v>
      </c>
      <c r="X2449">
        <v>-6686</v>
      </c>
      <c r="Y2449">
        <v>-126664</v>
      </c>
      <c r="Z2449">
        <f t="shared" si="82"/>
        <v>-94998</v>
      </c>
      <c r="AA2449">
        <f t="shared" si="83"/>
        <v>0</v>
      </c>
    </row>
    <row r="2450" spans="1:27" x14ac:dyDescent="0.35">
      <c r="A2450" t="s">
        <v>427</v>
      </c>
      <c r="C2450">
        <v>510900</v>
      </c>
      <c r="D2450" t="s">
        <v>436</v>
      </c>
      <c r="E2450" t="s">
        <v>7</v>
      </c>
      <c r="F2450" t="s">
        <v>366</v>
      </c>
      <c r="G2450">
        <v>2025</v>
      </c>
      <c r="H2450" t="s">
        <v>22</v>
      </c>
      <c r="I2450" t="s">
        <v>373</v>
      </c>
      <c r="J2450" t="s">
        <v>374</v>
      </c>
      <c r="K2450" t="s">
        <v>375</v>
      </c>
      <c r="L2450" t="s">
        <v>25</v>
      </c>
      <c r="M2450">
        <v>-6665</v>
      </c>
      <c r="N2450">
        <v>-7718</v>
      </c>
      <c r="O2450">
        <v>-21257</v>
      </c>
      <c r="P2450">
        <v>-12963</v>
      </c>
      <c r="Q2450">
        <v>-14455</v>
      </c>
      <c r="R2450">
        <v>-20853</v>
      </c>
      <c r="S2450">
        <v>-20246</v>
      </c>
      <c r="T2450">
        <v>-10942</v>
      </c>
      <c r="U2450">
        <v>-22057</v>
      </c>
      <c r="V2450">
        <v>-15874</v>
      </c>
      <c r="W2450">
        <v>-25330</v>
      </c>
      <c r="X2450">
        <v>-7344</v>
      </c>
      <c r="Y2450">
        <v>-185701</v>
      </c>
      <c r="Z2450">
        <f t="shared" si="82"/>
        <v>-56152.697163608995</v>
      </c>
      <c r="AA2450">
        <f t="shared" si="83"/>
        <v>-83123.052836390998</v>
      </c>
    </row>
    <row r="2451" spans="1:27" x14ac:dyDescent="0.35">
      <c r="A2451" t="s">
        <v>427</v>
      </c>
      <c r="C2451">
        <v>926106</v>
      </c>
      <c r="D2451" t="s">
        <v>459</v>
      </c>
      <c r="E2451" t="s">
        <v>7</v>
      </c>
      <c r="F2451" t="s">
        <v>105</v>
      </c>
      <c r="G2451">
        <v>2029</v>
      </c>
      <c r="H2451" t="s">
        <v>365</v>
      </c>
      <c r="I2451" t="s">
        <v>377</v>
      </c>
      <c r="J2451" t="s">
        <v>377</v>
      </c>
      <c r="K2451" t="s">
        <v>378</v>
      </c>
      <c r="L2451" t="s">
        <v>25</v>
      </c>
      <c r="M2451">
        <v>-6625</v>
      </c>
      <c r="N2451">
        <v>-5961</v>
      </c>
      <c r="O2451">
        <v>-5916</v>
      </c>
      <c r="P2451">
        <v>-6155</v>
      </c>
      <c r="Q2451">
        <v>-6054</v>
      </c>
      <c r="R2451">
        <v>-5705</v>
      </c>
      <c r="S2451">
        <v>-6240</v>
      </c>
      <c r="T2451">
        <v>-6469</v>
      </c>
      <c r="U2451">
        <v>-6214</v>
      </c>
      <c r="V2451">
        <v>-6741</v>
      </c>
      <c r="W2451">
        <v>-5081</v>
      </c>
      <c r="X2451">
        <v>-5493</v>
      </c>
      <c r="Y2451">
        <v>-72653</v>
      </c>
      <c r="Z2451">
        <f t="shared" si="82"/>
        <v>0</v>
      </c>
      <c r="AA2451">
        <f t="shared" si="83"/>
        <v>-54489.75</v>
      </c>
    </row>
    <row r="2452" spans="1:27" x14ac:dyDescent="0.35">
      <c r="A2452" t="s">
        <v>427</v>
      </c>
      <c r="C2452">
        <v>511100</v>
      </c>
      <c r="D2452" t="s">
        <v>434</v>
      </c>
      <c r="E2452" t="s">
        <v>7</v>
      </c>
      <c r="F2452" t="s">
        <v>105</v>
      </c>
      <c r="G2452">
        <v>2025</v>
      </c>
      <c r="H2452" t="s">
        <v>22</v>
      </c>
      <c r="I2452" t="s">
        <v>390</v>
      </c>
      <c r="J2452" t="s">
        <v>391</v>
      </c>
      <c r="K2452" t="s">
        <v>378</v>
      </c>
      <c r="L2452" t="s">
        <v>25</v>
      </c>
      <c r="M2452">
        <v>-6594</v>
      </c>
      <c r="N2452">
        <v>-3757</v>
      </c>
      <c r="O2452">
        <v>-4240</v>
      </c>
      <c r="P2452">
        <v>-4469</v>
      </c>
      <c r="Q2452">
        <v>-3760</v>
      </c>
      <c r="R2452">
        <v>-3907</v>
      </c>
      <c r="S2452">
        <v>-3764</v>
      </c>
      <c r="T2452">
        <v>-6600</v>
      </c>
      <c r="U2452">
        <v>-6602</v>
      </c>
      <c r="V2452">
        <v>-4184</v>
      </c>
      <c r="W2452">
        <v>-3767</v>
      </c>
      <c r="X2452">
        <v>-6845</v>
      </c>
      <c r="Y2452">
        <v>-58490</v>
      </c>
      <c r="Z2452">
        <f t="shared" si="82"/>
        <v>0</v>
      </c>
      <c r="AA2452">
        <f t="shared" si="83"/>
        <v>-43867.5</v>
      </c>
    </row>
    <row r="2453" spans="1:27" x14ac:dyDescent="0.35">
      <c r="A2453" t="s">
        <v>427</v>
      </c>
      <c r="C2453">
        <v>506109</v>
      </c>
      <c r="D2453" t="s">
        <v>449</v>
      </c>
      <c r="E2453" t="s">
        <v>7</v>
      </c>
      <c r="F2453" t="s">
        <v>105</v>
      </c>
      <c r="G2453">
        <v>2029</v>
      </c>
      <c r="H2453" t="s">
        <v>22</v>
      </c>
      <c r="I2453" t="s">
        <v>385</v>
      </c>
      <c r="J2453" t="s">
        <v>386</v>
      </c>
      <c r="K2453" t="s">
        <v>378</v>
      </c>
      <c r="L2453" t="s">
        <v>25</v>
      </c>
      <c r="M2453">
        <v>-6586</v>
      </c>
      <c r="N2453">
        <v>-6586</v>
      </c>
      <c r="O2453">
        <v>-6586</v>
      </c>
      <c r="P2453">
        <v>-6586</v>
      </c>
      <c r="Q2453">
        <v>-6586</v>
      </c>
      <c r="R2453">
        <v>-6586</v>
      </c>
      <c r="S2453">
        <v>-6586</v>
      </c>
      <c r="T2453">
        <v>-6586</v>
      </c>
      <c r="U2453">
        <v>-6586</v>
      </c>
      <c r="V2453">
        <v>-6586</v>
      </c>
      <c r="W2453">
        <v>-6586</v>
      </c>
      <c r="X2453">
        <v>-6586</v>
      </c>
      <c r="Y2453">
        <v>-79030</v>
      </c>
      <c r="Z2453">
        <f t="shared" si="82"/>
        <v>0</v>
      </c>
      <c r="AA2453">
        <f t="shared" si="83"/>
        <v>-59272.5</v>
      </c>
    </row>
    <row r="2454" spans="1:27" x14ac:dyDescent="0.35">
      <c r="A2454" t="s">
        <v>427</v>
      </c>
      <c r="C2454">
        <v>500900</v>
      </c>
      <c r="D2454" t="s">
        <v>443</v>
      </c>
      <c r="E2454" t="s">
        <v>7</v>
      </c>
      <c r="F2454" t="s">
        <v>105</v>
      </c>
      <c r="G2454">
        <v>2026</v>
      </c>
      <c r="H2454" t="s">
        <v>365</v>
      </c>
      <c r="I2454" t="s">
        <v>373</v>
      </c>
      <c r="J2454" t="s">
        <v>374</v>
      </c>
      <c r="K2454" t="s">
        <v>375</v>
      </c>
      <c r="L2454" t="s">
        <v>25</v>
      </c>
      <c r="M2454">
        <v>-6533</v>
      </c>
      <c r="N2454">
        <v>-13176</v>
      </c>
      <c r="O2454">
        <v>-14873</v>
      </c>
      <c r="P2454">
        <v>-14987</v>
      </c>
      <c r="Q2454">
        <v>-16841</v>
      </c>
      <c r="R2454">
        <v>-20288</v>
      </c>
      <c r="S2454">
        <v>-18154</v>
      </c>
      <c r="T2454">
        <v>-17223</v>
      </c>
      <c r="U2454">
        <v>-19436</v>
      </c>
      <c r="V2454">
        <v>-16288</v>
      </c>
      <c r="W2454">
        <v>-27874</v>
      </c>
      <c r="X2454">
        <v>-25452</v>
      </c>
      <c r="Y2454">
        <v>-211126</v>
      </c>
      <c r="Z2454">
        <f t="shared" si="82"/>
        <v>0</v>
      </c>
      <c r="AA2454">
        <f t="shared" si="83"/>
        <v>-158344.5</v>
      </c>
    </row>
    <row r="2455" spans="1:27" x14ac:dyDescent="0.35">
      <c r="A2455" t="s">
        <v>427</v>
      </c>
      <c r="C2455">
        <v>501990</v>
      </c>
      <c r="D2455" t="s">
        <v>442</v>
      </c>
      <c r="E2455" t="s">
        <v>7</v>
      </c>
      <c r="F2455" t="s">
        <v>105</v>
      </c>
      <c r="G2455">
        <v>2026</v>
      </c>
      <c r="H2455" t="s">
        <v>365</v>
      </c>
      <c r="I2455" t="s">
        <v>385</v>
      </c>
      <c r="J2455" t="s">
        <v>386</v>
      </c>
      <c r="K2455" t="s">
        <v>378</v>
      </c>
      <c r="L2455" t="s">
        <v>25</v>
      </c>
      <c r="M2455">
        <v>-6527</v>
      </c>
      <c r="N2455">
        <v>-5853</v>
      </c>
      <c r="O2455">
        <v>-5806</v>
      </c>
      <c r="P2455">
        <v>-6021</v>
      </c>
      <c r="Q2455">
        <v>-5900</v>
      </c>
      <c r="R2455">
        <v>-5539</v>
      </c>
      <c r="S2455">
        <v>-6053</v>
      </c>
      <c r="T2455">
        <v>-6318</v>
      </c>
      <c r="U2455">
        <v>-6077</v>
      </c>
      <c r="V2455">
        <v>-6578</v>
      </c>
      <c r="W2455">
        <v>-4938</v>
      </c>
      <c r="X2455">
        <v>-5251</v>
      </c>
      <c r="Y2455">
        <v>-70861</v>
      </c>
      <c r="Z2455">
        <f t="shared" si="82"/>
        <v>0</v>
      </c>
      <c r="AA2455">
        <f t="shared" si="83"/>
        <v>-53145.75</v>
      </c>
    </row>
    <row r="2456" spans="1:27" x14ac:dyDescent="0.35">
      <c r="A2456" t="s">
        <v>427</v>
      </c>
      <c r="C2456">
        <v>506900</v>
      </c>
      <c r="D2456" t="s">
        <v>439</v>
      </c>
      <c r="E2456" t="s">
        <v>7</v>
      </c>
      <c r="F2456" t="s">
        <v>21</v>
      </c>
      <c r="G2456">
        <v>2026</v>
      </c>
      <c r="H2456" t="s">
        <v>22</v>
      </c>
      <c r="I2456" t="s">
        <v>387</v>
      </c>
      <c r="J2456" t="s">
        <v>388</v>
      </c>
      <c r="K2456" t="s">
        <v>378</v>
      </c>
      <c r="L2456" t="s">
        <v>25</v>
      </c>
      <c r="M2456">
        <v>-6519</v>
      </c>
      <c r="N2456">
        <v>-7963</v>
      </c>
      <c r="O2456">
        <v>-6497</v>
      </c>
      <c r="P2456">
        <v>-6706</v>
      </c>
      <c r="Q2456">
        <v>-6472</v>
      </c>
      <c r="R2456">
        <v>-6517</v>
      </c>
      <c r="S2456">
        <v>-7093</v>
      </c>
      <c r="T2456">
        <v>-6529</v>
      </c>
      <c r="U2456">
        <v>-6703</v>
      </c>
      <c r="V2456">
        <v>-11837</v>
      </c>
      <c r="W2456">
        <v>-6577</v>
      </c>
      <c r="X2456">
        <v>-7127</v>
      </c>
      <c r="Y2456">
        <v>-86540</v>
      </c>
      <c r="Z2456">
        <f t="shared" si="82"/>
        <v>-64905</v>
      </c>
      <c r="AA2456">
        <f t="shared" si="83"/>
        <v>0</v>
      </c>
    </row>
    <row r="2457" spans="1:27" x14ac:dyDescent="0.35">
      <c r="A2457" t="s">
        <v>427</v>
      </c>
      <c r="C2457">
        <v>513100</v>
      </c>
      <c r="D2457" t="s">
        <v>438</v>
      </c>
      <c r="E2457" t="s">
        <v>7</v>
      </c>
      <c r="F2457" t="s">
        <v>105</v>
      </c>
      <c r="G2457">
        <v>2023</v>
      </c>
      <c r="H2457" t="s">
        <v>22</v>
      </c>
      <c r="I2457" t="s">
        <v>385</v>
      </c>
      <c r="J2457" t="s">
        <v>386</v>
      </c>
      <c r="K2457" t="s">
        <v>378</v>
      </c>
      <c r="L2457" t="s">
        <v>25</v>
      </c>
      <c r="M2457">
        <v>-6511</v>
      </c>
      <c r="N2457">
        <v>-6511</v>
      </c>
      <c r="O2457">
        <v>-6511</v>
      </c>
      <c r="P2457">
        <v>-120048</v>
      </c>
      <c r="Q2457">
        <v>-6511</v>
      </c>
      <c r="R2457">
        <v>-10586</v>
      </c>
      <c r="S2457">
        <v>-12168</v>
      </c>
      <c r="T2457">
        <v>-6511</v>
      </c>
      <c r="U2457">
        <v>-6511</v>
      </c>
      <c r="V2457">
        <v>-28282</v>
      </c>
      <c r="W2457">
        <v>-7009</v>
      </c>
      <c r="X2457">
        <v>-6511</v>
      </c>
      <c r="Y2457">
        <v>-223671</v>
      </c>
      <c r="Z2457">
        <f t="shared" si="82"/>
        <v>0</v>
      </c>
      <c r="AA2457">
        <f t="shared" si="83"/>
        <v>-167753.25</v>
      </c>
    </row>
    <row r="2458" spans="1:27" x14ac:dyDescent="0.35">
      <c r="A2458" t="s">
        <v>427</v>
      </c>
      <c r="C2458">
        <v>925002</v>
      </c>
      <c r="D2458" t="s">
        <v>458</v>
      </c>
      <c r="E2458" t="s">
        <v>7</v>
      </c>
      <c r="F2458" t="s">
        <v>105</v>
      </c>
      <c r="G2458">
        <v>2026</v>
      </c>
      <c r="H2458" t="s">
        <v>365</v>
      </c>
      <c r="I2458" t="s">
        <v>377</v>
      </c>
      <c r="J2458" t="s">
        <v>377</v>
      </c>
      <c r="K2458" t="s">
        <v>378</v>
      </c>
      <c r="L2458" t="s">
        <v>25</v>
      </c>
      <c r="M2458">
        <v>-6476</v>
      </c>
      <c r="N2458">
        <v>-5827</v>
      </c>
      <c r="O2458">
        <v>-5783</v>
      </c>
      <c r="P2458">
        <v>-6017</v>
      </c>
      <c r="Q2458">
        <v>-5918</v>
      </c>
      <c r="R2458">
        <v>-5577</v>
      </c>
      <c r="S2458">
        <v>-6100</v>
      </c>
      <c r="T2458">
        <v>-6324</v>
      </c>
      <c r="U2458">
        <v>-6075</v>
      </c>
      <c r="V2458">
        <v>-6590</v>
      </c>
      <c r="W2458">
        <v>-4967</v>
      </c>
      <c r="X2458">
        <v>-5370</v>
      </c>
      <c r="Y2458">
        <v>-71026</v>
      </c>
      <c r="Z2458">
        <f t="shared" si="82"/>
        <v>0</v>
      </c>
      <c r="AA2458">
        <f t="shared" si="83"/>
        <v>-53269.5</v>
      </c>
    </row>
    <row r="2459" spans="1:27" x14ac:dyDescent="0.35">
      <c r="A2459" t="s">
        <v>427</v>
      </c>
      <c r="C2459">
        <v>511100</v>
      </c>
      <c r="D2459" t="s">
        <v>434</v>
      </c>
      <c r="E2459" t="s">
        <v>7</v>
      </c>
      <c r="F2459" t="s">
        <v>105</v>
      </c>
      <c r="G2459">
        <v>2024</v>
      </c>
      <c r="H2459" t="s">
        <v>22</v>
      </c>
      <c r="I2459" t="s">
        <v>390</v>
      </c>
      <c r="J2459" t="s">
        <v>391</v>
      </c>
      <c r="K2459" t="s">
        <v>378</v>
      </c>
      <c r="L2459" t="s">
        <v>25</v>
      </c>
      <c r="M2459">
        <v>-6458</v>
      </c>
      <c r="N2459">
        <v>-3622</v>
      </c>
      <c r="O2459">
        <v>-4104</v>
      </c>
      <c r="P2459">
        <v>-4334</v>
      </c>
      <c r="Q2459">
        <v>-3625</v>
      </c>
      <c r="R2459">
        <v>-3772</v>
      </c>
      <c r="S2459">
        <v>-3629</v>
      </c>
      <c r="T2459">
        <v>-3629</v>
      </c>
      <c r="U2459">
        <v>-6467</v>
      </c>
      <c r="V2459">
        <v>-4049</v>
      </c>
      <c r="W2459">
        <v>-3632</v>
      </c>
      <c r="X2459">
        <v>-6710</v>
      </c>
      <c r="Y2459">
        <v>-54031</v>
      </c>
      <c r="Z2459">
        <f t="shared" si="82"/>
        <v>0</v>
      </c>
      <c r="AA2459">
        <f t="shared" si="83"/>
        <v>-40523.25</v>
      </c>
    </row>
    <row r="2460" spans="1:27" x14ac:dyDescent="0.35">
      <c r="A2460" t="s">
        <v>427</v>
      </c>
      <c r="C2460">
        <v>926106</v>
      </c>
      <c r="D2460" t="s">
        <v>459</v>
      </c>
      <c r="E2460" t="s">
        <v>7</v>
      </c>
      <c r="F2460" t="s">
        <v>105</v>
      </c>
      <c r="G2460">
        <v>2028</v>
      </c>
      <c r="H2460" t="s">
        <v>365</v>
      </c>
      <c r="I2460" t="s">
        <v>377</v>
      </c>
      <c r="J2460" t="s">
        <v>377</v>
      </c>
      <c r="K2460" t="s">
        <v>378</v>
      </c>
      <c r="L2460" t="s">
        <v>25</v>
      </c>
      <c r="M2460">
        <v>-6431</v>
      </c>
      <c r="N2460">
        <v>-5787</v>
      </c>
      <c r="O2460">
        <v>-5744</v>
      </c>
      <c r="P2460">
        <v>-5976</v>
      </c>
      <c r="Q2460">
        <v>-5877</v>
      </c>
      <c r="R2460">
        <v>-5538</v>
      </c>
      <c r="S2460">
        <v>-6058</v>
      </c>
      <c r="T2460">
        <v>-6281</v>
      </c>
      <c r="U2460">
        <v>-6033</v>
      </c>
      <c r="V2460">
        <v>-6545</v>
      </c>
      <c r="W2460">
        <v>-4933</v>
      </c>
      <c r="X2460">
        <v>-5333</v>
      </c>
      <c r="Y2460">
        <v>-70536</v>
      </c>
      <c r="Z2460">
        <f t="shared" si="82"/>
        <v>0</v>
      </c>
      <c r="AA2460">
        <f t="shared" si="83"/>
        <v>-52902</v>
      </c>
    </row>
    <row r="2461" spans="1:27" x14ac:dyDescent="0.35">
      <c r="A2461" t="s">
        <v>427</v>
      </c>
      <c r="C2461">
        <v>506109</v>
      </c>
      <c r="D2461" t="s">
        <v>449</v>
      </c>
      <c r="E2461" t="s">
        <v>7</v>
      </c>
      <c r="F2461" t="s">
        <v>105</v>
      </c>
      <c r="G2461">
        <v>2028</v>
      </c>
      <c r="H2461" t="s">
        <v>22</v>
      </c>
      <c r="I2461" t="s">
        <v>385</v>
      </c>
      <c r="J2461" t="s">
        <v>386</v>
      </c>
      <c r="K2461" t="s">
        <v>378</v>
      </c>
      <c r="L2461" t="s">
        <v>25</v>
      </c>
      <c r="M2461">
        <v>-6394</v>
      </c>
      <c r="N2461">
        <v>-6394</v>
      </c>
      <c r="O2461">
        <v>-6394</v>
      </c>
      <c r="P2461">
        <v>-6394</v>
      </c>
      <c r="Q2461">
        <v>-6394</v>
      </c>
      <c r="R2461">
        <v>-6394</v>
      </c>
      <c r="S2461">
        <v>-6394</v>
      </c>
      <c r="T2461">
        <v>-6394</v>
      </c>
      <c r="U2461">
        <v>-6394</v>
      </c>
      <c r="V2461">
        <v>-6394</v>
      </c>
      <c r="W2461">
        <v>-6394</v>
      </c>
      <c r="X2461">
        <v>-6394</v>
      </c>
      <c r="Y2461">
        <v>-76727</v>
      </c>
      <c r="Z2461">
        <f t="shared" si="82"/>
        <v>0</v>
      </c>
      <c r="AA2461">
        <f t="shared" si="83"/>
        <v>-57545.25</v>
      </c>
    </row>
    <row r="2462" spans="1:27" x14ac:dyDescent="0.35">
      <c r="A2462" t="s">
        <v>427</v>
      </c>
      <c r="C2462">
        <v>925002</v>
      </c>
      <c r="D2462" t="s">
        <v>458</v>
      </c>
      <c r="E2462" t="s">
        <v>7</v>
      </c>
      <c r="F2462" t="s">
        <v>105</v>
      </c>
      <c r="G2462">
        <v>2025</v>
      </c>
      <c r="H2462" t="s">
        <v>365</v>
      </c>
      <c r="I2462" t="s">
        <v>377</v>
      </c>
      <c r="J2462" t="s">
        <v>377</v>
      </c>
      <c r="K2462" t="s">
        <v>378</v>
      </c>
      <c r="L2462" t="s">
        <v>25</v>
      </c>
      <c r="M2462">
        <v>-6372</v>
      </c>
      <c r="N2462">
        <v>-5734</v>
      </c>
      <c r="O2462">
        <v>-5691</v>
      </c>
      <c r="P2462">
        <v>-5922</v>
      </c>
      <c r="Q2462">
        <v>-5825</v>
      </c>
      <c r="R2462">
        <v>-5490</v>
      </c>
      <c r="S2462">
        <v>-6005</v>
      </c>
      <c r="T2462">
        <v>-6224</v>
      </c>
      <c r="U2462">
        <v>-5979</v>
      </c>
      <c r="V2462">
        <v>-6486</v>
      </c>
      <c r="W2462">
        <v>-4889</v>
      </c>
      <c r="X2462">
        <v>-5289</v>
      </c>
      <c r="Y2462">
        <v>-69906</v>
      </c>
      <c r="Z2462">
        <f t="shared" si="82"/>
        <v>0</v>
      </c>
      <c r="AA2462">
        <f t="shared" si="83"/>
        <v>-52429.5</v>
      </c>
    </row>
    <row r="2463" spans="1:27" x14ac:dyDescent="0.35">
      <c r="A2463" t="s">
        <v>427</v>
      </c>
      <c r="C2463">
        <v>513100</v>
      </c>
      <c r="D2463" t="s">
        <v>438</v>
      </c>
      <c r="E2463" t="s">
        <v>7</v>
      </c>
      <c r="F2463" t="s">
        <v>105</v>
      </c>
      <c r="G2463">
        <v>2022</v>
      </c>
      <c r="H2463" t="s">
        <v>22</v>
      </c>
      <c r="I2463" t="s">
        <v>385</v>
      </c>
      <c r="J2463" t="s">
        <v>386</v>
      </c>
      <c r="K2463" t="s">
        <v>378</v>
      </c>
      <c r="L2463" t="s">
        <v>25</v>
      </c>
      <c r="M2463">
        <v>-6354</v>
      </c>
      <c r="N2463">
        <v>-6354</v>
      </c>
      <c r="O2463">
        <v>-67104</v>
      </c>
      <c r="P2463">
        <v>-50962</v>
      </c>
      <c r="Q2463">
        <v>-67104</v>
      </c>
      <c r="R2463">
        <v>-10429</v>
      </c>
      <c r="S2463">
        <v>-12011</v>
      </c>
      <c r="T2463">
        <v>-6354</v>
      </c>
      <c r="U2463">
        <v>-6354</v>
      </c>
      <c r="V2463">
        <v>-28125</v>
      </c>
      <c r="W2463">
        <v>-6852</v>
      </c>
      <c r="X2463">
        <v>-6354</v>
      </c>
      <c r="Y2463">
        <v>-274358</v>
      </c>
      <c r="Z2463">
        <f t="shared" si="82"/>
        <v>0</v>
      </c>
      <c r="AA2463">
        <f t="shared" si="83"/>
        <v>-205768.5</v>
      </c>
    </row>
    <row r="2464" spans="1:27" x14ac:dyDescent="0.35">
      <c r="A2464" t="s">
        <v>427</v>
      </c>
      <c r="C2464">
        <v>500900</v>
      </c>
      <c r="D2464" t="s">
        <v>443</v>
      </c>
      <c r="E2464" t="s">
        <v>7</v>
      </c>
      <c r="F2464" t="s">
        <v>105</v>
      </c>
      <c r="G2464">
        <v>2025</v>
      </c>
      <c r="H2464" t="s">
        <v>365</v>
      </c>
      <c r="I2464" t="s">
        <v>373</v>
      </c>
      <c r="J2464" t="s">
        <v>374</v>
      </c>
      <c r="K2464" t="s">
        <v>375</v>
      </c>
      <c r="L2464" t="s">
        <v>25</v>
      </c>
      <c r="M2464">
        <v>-6343</v>
      </c>
      <c r="N2464">
        <v>-12792</v>
      </c>
      <c r="O2464">
        <v>-14440</v>
      </c>
      <c r="P2464">
        <v>-14551</v>
      </c>
      <c r="Q2464">
        <v>-16350</v>
      </c>
      <c r="R2464">
        <v>-19697</v>
      </c>
      <c r="S2464">
        <v>-17625</v>
      </c>
      <c r="T2464">
        <v>-16721</v>
      </c>
      <c r="U2464">
        <v>-18870</v>
      </c>
      <c r="V2464">
        <v>-15814</v>
      </c>
      <c r="W2464">
        <v>-27062</v>
      </c>
      <c r="X2464">
        <v>-24711</v>
      </c>
      <c r="Y2464">
        <v>-204976</v>
      </c>
      <c r="Z2464">
        <f t="shared" si="82"/>
        <v>0</v>
      </c>
      <c r="AA2464">
        <f t="shared" si="83"/>
        <v>-153732</v>
      </c>
    </row>
    <row r="2465" spans="1:27" x14ac:dyDescent="0.35">
      <c r="A2465" t="s">
        <v>427</v>
      </c>
      <c r="C2465">
        <v>501990</v>
      </c>
      <c r="D2465" t="s">
        <v>442</v>
      </c>
      <c r="E2465" t="s">
        <v>7</v>
      </c>
      <c r="F2465" t="s">
        <v>105</v>
      </c>
      <c r="G2465">
        <v>2025</v>
      </c>
      <c r="H2465" t="s">
        <v>365</v>
      </c>
      <c r="I2465" t="s">
        <v>385</v>
      </c>
      <c r="J2465" t="s">
        <v>386</v>
      </c>
      <c r="K2465" t="s">
        <v>378</v>
      </c>
      <c r="L2465" t="s">
        <v>25</v>
      </c>
      <c r="M2465">
        <v>-6337</v>
      </c>
      <c r="N2465">
        <v>-5683</v>
      </c>
      <c r="O2465">
        <v>-5637</v>
      </c>
      <c r="P2465">
        <v>-5845</v>
      </c>
      <c r="Q2465">
        <v>-5728</v>
      </c>
      <c r="R2465">
        <v>-5377</v>
      </c>
      <c r="S2465">
        <v>-5877</v>
      </c>
      <c r="T2465">
        <v>-6134</v>
      </c>
      <c r="U2465">
        <v>-5900</v>
      </c>
      <c r="V2465">
        <v>-6387</v>
      </c>
      <c r="W2465">
        <v>-4794</v>
      </c>
      <c r="X2465">
        <v>-5098</v>
      </c>
      <c r="Y2465">
        <v>-68797</v>
      </c>
      <c r="Z2465">
        <f t="shared" si="82"/>
        <v>0</v>
      </c>
      <c r="AA2465">
        <f t="shared" si="83"/>
        <v>-51597.75</v>
      </c>
    </row>
    <row r="2466" spans="1:27" x14ac:dyDescent="0.35">
      <c r="A2466" t="s">
        <v>427</v>
      </c>
      <c r="C2466">
        <v>506900</v>
      </c>
      <c r="D2466" t="s">
        <v>439</v>
      </c>
      <c r="E2466" t="s">
        <v>7</v>
      </c>
      <c r="F2466" t="s">
        <v>21</v>
      </c>
      <c r="G2466">
        <v>2023</v>
      </c>
      <c r="H2466" t="s">
        <v>22</v>
      </c>
      <c r="I2466" t="s">
        <v>387</v>
      </c>
      <c r="J2466" t="s">
        <v>388</v>
      </c>
      <c r="K2466" t="s">
        <v>378</v>
      </c>
      <c r="L2466" t="s">
        <v>25</v>
      </c>
      <c r="M2466">
        <v>-6336</v>
      </c>
      <c r="N2466">
        <v>-6398</v>
      </c>
      <c r="O2466">
        <v>-6235</v>
      </c>
      <c r="P2466">
        <v>-6407</v>
      </c>
      <c r="Q2466">
        <v>-6167</v>
      </c>
      <c r="R2466">
        <v>-6392</v>
      </c>
      <c r="S2466">
        <v>-6705</v>
      </c>
      <c r="T2466">
        <v>-6233</v>
      </c>
      <c r="U2466">
        <v>-6904</v>
      </c>
      <c r="V2466">
        <v>-8113</v>
      </c>
      <c r="W2466">
        <v>-6244</v>
      </c>
      <c r="X2466">
        <v>-6945</v>
      </c>
      <c r="Y2466">
        <v>-79079</v>
      </c>
      <c r="Z2466">
        <f t="shared" si="82"/>
        <v>-59309.25</v>
      </c>
      <c r="AA2466">
        <f t="shared" si="83"/>
        <v>0</v>
      </c>
    </row>
    <row r="2467" spans="1:27" x14ac:dyDescent="0.35">
      <c r="A2467" t="s">
        <v>427</v>
      </c>
      <c r="C2467">
        <v>506900</v>
      </c>
      <c r="D2467" t="s">
        <v>439</v>
      </c>
      <c r="E2467" t="s">
        <v>7</v>
      </c>
      <c r="F2467" t="s">
        <v>21</v>
      </c>
      <c r="G2467">
        <v>2025</v>
      </c>
      <c r="H2467" t="s">
        <v>22</v>
      </c>
      <c r="I2467" t="s">
        <v>387</v>
      </c>
      <c r="J2467" t="s">
        <v>388</v>
      </c>
      <c r="K2467" t="s">
        <v>378</v>
      </c>
      <c r="L2467" t="s">
        <v>25</v>
      </c>
      <c r="M2467">
        <v>-6329</v>
      </c>
      <c r="N2467">
        <v>-7744</v>
      </c>
      <c r="O2467">
        <v>-6308</v>
      </c>
      <c r="P2467">
        <v>-6510</v>
      </c>
      <c r="Q2467">
        <v>-6283</v>
      </c>
      <c r="R2467">
        <v>-6328</v>
      </c>
      <c r="S2467">
        <v>-6886</v>
      </c>
      <c r="T2467">
        <v>-6339</v>
      </c>
      <c r="U2467">
        <v>-6509</v>
      </c>
      <c r="V2467">
        <v>-11492</v>
      </c>
      <c r="W2467">
        <v>-6384</v>
      </c>
      <c r="X2467">
        <v>-6918</v>
      </c>
      <c r="Y2467">
        <v>-84030</v>
      </c>
      <c r="Z2467">
        <f t="shared" si="82"/>
        <v>-63022.5</v>
      </c>
      <c r="AA2467">
        <f t="shared" si="83"/>
        <v>0</v>
      </c>
    </row>
    <row r="2468" spans="1:27" x14ac:dyDescent="0.35">
      <c r="A2468" t="s">
        <v>427</v>
      </c>
      <c r="C2468">
        <v>501990</v>
      </c>
      <c r="D2468" t="s">
        <v>442</v>
      </c>
      <c r="E2468" t="s">
        <v>7</v>
      </c>
      <c r="F2468" t="s">
        <v>366</v>
      </c>
      <c r="G2468">
        <v>2021</v>
      </c>
      <c r="H2468" t="s">
        <v>22</v>
      </c>
      <c r="I2468" t="s">
        <v>373</v>
      </c>
      <c r="J2468" t="s">
        <v>374</v>
      </c>
      <c r="K2468" t="s">
        <v>375</v>
      </c>
      <c r="L2468" t="s">
        <v>25</v>
      </c>
      <c r="M2468">
        <v>-6288</v>
      </c>
      <c r="N2468">
        <v>-6339</v>
      </c>
      <c r="O2468">
        <v>-8667</v>
      </c>
      <c r="P2468">
        <v>-5871</v>
      </c>
      <c r="Q2468">
        <v>-9779</v>
      </c>
      <c r="R2468">
        <v>-7924</v>
      </c>
      <c r="S2468">
        <v>-6771</v>
      </c>
      <c r="T2468">
        <v>-5778</v>
      </c>
      <c r="U2468">
        <v>-7220</v>
      </c>
      <c r="V2468">
        <v>-8855</v>
      </c>
      <c r="W2468">
        <v>-5587</v>
      </c>
      <c r="X2468">
        <v>-6468</v>
      </c>
      <c r="Y2468">
        <v>-85545</v>
      </c>
      <c r="Z2468">
        <f t="shared" si="82"/>
        <v>-25867.294623405</v>
      </c>
      <c r="AA2468">
        <f t="shared" si="83"/>
        <v>-38291.455376595004</v>
      </c>
    </row>
    <row r="2469" spans="1:27" x14ac:dyDescent="0.35">
      <c r="A2469" t="s">
        <v>427</v>
      </c>
      <c r="C2469">
        <v>501990</v>
      </c>
      <c r="D2469" t="s">
        <v>442</v>
      </c>
      <c r="E2469" t="s">
        <v>7</v>
      </c>
      <c r="F2469" t="s">
        <v>366</v>
      </c>
      <c r="G2469">
        <v>2022</v>
      </c>
      <c r="H2469" t="s">
        <v>22</v>
      </c>
      <c r="I2469" t="s">
        <v>373</v>
      </c>
      <c r="J2469" t="s">
        <v>374</v>
      </c>
      <c r="K2469" t="s">
        <v>375</v>
      </c>
      <c r="L2469" t="s">
        <v>25</v>
      </c>
      <c r="M2469">
        <v>-6288</v>
      </c>
      <c r="N2469">
        <v>-6339</v>
      </c>
      <c r="O2469">
        <v>-8667</v>
      </c>
      <c r="P2469">
        <v>-5871</v>
      </c>
      <c r="Q2469">
        <v>-9779</v>
      </c>
      <c r="R2469">
        <v>-7924</v>
      </c>
      <c r="S2469">
        <v>-6771</v>
      </c>
      <c r="T2469">
        <v>-5778</v>
      </c>
      <c r="U2469">
        <v>-7220</v>
      </c>
      <c r="V2469">
        <v>-8855</v>
      </c>
      <c r="W2469">
        <v>-5587</v>
      </c>
      <c r="X2469">
        <v>-6468</v>
      </c>
      <c r="Y2469">
        <v>-85545</v>
      </c>
      <c r="Z2469">
        <f t="shared" si="82"/>
        <v>-25867.294623405</v>
      </c>
      <c r="AA2469">
        <f t="shared" si="83"/>
        <v>-38291.455376595004</v>
      </c>
    </row>
    <row r="2470" spans="1:27" x14ac:dyDescent="0.35">
      <c r="A2470" t="s">
        <v>427</v>
      </c>
      <c r="C2470">
        <v>512017</v>
      </c>
      <c r="D2470" t="s">
        <v>446</v>
      </c>
      <c r="E2470" t="s">
        <v>7</v>
      </c>
      <c r="F2470" t="s">
        <v>366</v>
      </c>
      <c r="G2470">
        <v>2030</v>
      </c>
      <c r="H2470" t="s">
        <v>22</v>
      </c>
      <c r="I2470" t="s">
        <v>373</v>
      </c>
      <c r="J2470" t="s">
        <v>374</v>
      </c>
      <c r="K2470" t="s">
        <v>375</v>
      </c>
      <c r="L2470" t="s">
        <v>25</v>
      </c>
      <c r="M2470">
        <v>-6280</v>
      </c>
      <c r="N2470">
        <v>-6280</v>
      </c>
      <c r="O2470">
        <v>-6280</v>
      </c>
      <c r="P2470">
        <v>-9757</v>
      </c>
      <c r="Q2470">
        <v>-9757</v>
      </c>
      <c r="R2470">
        <v>-10917</v>
      </c>
      <c r="S2470">
        <v>-10917</v>
      </c>
      <c r="T2470">
        <v>-10917</v>
      </c>
      <c r="U2470">
        <v>-10917</v>
      </c>
      <c r="V2470">
        <v>-10917</v>
      </c>
      <c r="W2470">
        <v>-6280</v>
      </c>
      <c r="X2470">
        <v>-6280</v>
      </c>
      <c r="Y2470">
        <v>-105496</v>
      </c>
      <c r="Z2470">
        <f t="shared" si="82"/>
        <v>-31900.124070263999</v>
      </c>
      <c r="AA2470">
        <f t="shared" si="83"/>
        <v>-47221.875929736001</v>
      </c>
    </row>
    <row r="2471" spans="1:27" x14ac:dyDescent="0.35">
      <c r="A2471" t="s">
        <v>427</v>
      </c>
      <c r="C2471">
        <v>506900</v>
      </c>
      <c r="D2471" t="s">
        <v>439</v>
      </c>
      <c r="E2471" t="s">
        <v>7</v>
      </c>
      <c r="F2471" t="s">
        <v>21</v>
      </c>
      <c r="G2471">
        <v>2024</v>
      </c>
      <c r="H2471" t="s">
        <v>22</v>
      </c>
      <c r="I2471" t="s">
        <v>387</v>
      </c>
      <c r="J2471" t="s">
        <v>388</v>
      </c>
      <c r="K2471" t="s">
        <v>378</v>
      </c>
      <c r="L2471" t="s">
        <v>25</v>
      </c>
      <c r="M2471">
        <v>-6256</v>
      </c>
      <c r="N2471">
        <v>-6358</v>
      </c>
      <c r="O2471">
        <v>-6231</v>
      </c>
      <c r="P2471">
        <v>-6430</v>
      </c>
      <c r="Q2471">
        <v>-6207</v>
      </c>
      <c r="R2471">
        <v>-6401</v>
      </c>
      <c r="S2471">
        <v>-6730</v>
      </c>
      <c r="T2471">
        <v>-6237</v>
      </c>
      <c r="U2471">
        <v>-6403</v>
      </c>
      <c r="V2471">
        <v>-8576</v>
      </c>
      <c r="W2471">
        <v>-6271</v>
      </c>
      <c r="X2471">
        <v>-6904</v>
      </c>
      <c r="Y2471">
        <v>-79004</v>
      </c>
      <c r="Z2471">
        <f t="shared" si="82"/>
        <v>-59253</v>
      </c>
      <c r="AA2471">
        <f t="shared" si="83"/>
        <v>0</v>
      </c>
    </row>
    <row r="2472" spans="1:27" x14ac:dyDescent="0.35">
      <c r="A2472" t="s">
        <v>427</v>
      </c>
      <c r="C2472">
        <v>926106</v>
      </c>
      <c r="D2472" t="s">
        <v>459</v>
      </c>
      <c r="E2472" t="s">
        <v>7</v>
      </c>
      <c r="F2472" t="s">
        <v>105</v>
      </c>
      <c r="G2472">
        <v>2027</v>
      </c>
      <c r="H2472" t="s">
        <v>365</v>
      </c>
      <c r="I2472" t="s">
        <v>377</v>
      </c>
      <c r="J2472" t="s">
        <v>377</v>
      </c>
      <c r="K2472" t="s">
        <v>378</v>
      </c>
      <c r="L2472" t="s">
        <v>25</v>
      </c>
      <c r="M2472">
        <v>-6244</v>
      </c>
      <c r="N2472">
        <v>-5619</v>
      </c>
      <c r="O2472">
        <v>-5576</v>
      </c>
      <c r="P2472">
        <v>-5802</v>
      </c>
      <c r="Q2472">
        <v>-5706</v>
      </c>
      <c r="R2472">
        <v>-5377</v>
      </c>
      <c r="S2472">
        <v>-5882</v>
      </c>
      <c r="T2472">
        <v>-6098</v>
      </c>
      <c r="U2472">
        <v>-5858</v>
      </c>
      <c r="V2472">
        <v>-6354</v>
      </c>
      <c r="W2472">
        <v>-4789</v>
      </c>
      <c r="X2472">
        <v>-5178</v>
      </c>
      <c r="Y2472">
        <v>-68483</v>
      </c>
      <c r="Z2472">
        <f t="shared" si="82"/>
        <v>0</v>
      </c>
      <c r="AA2472">
        <f t="shared" si="83"/>
        <v>-51362.25</v>
      </c>
    </row>
    <row r="2473" spans="1:27" x14ac:dyDescent="0.35">
      <c r="A2473" t="s">
        <v>427</v>
      </c>
      <c r="C2473">
        <v>506109</v>
      </c>
      <c r="D2473" t="s">
        <v>449</v>
      </c>
      <c r="E2473" t="s">
        <v>7</v>
      </c>
      <c r="F2473" t="s">
        <v>105</v>
      </c>
      <c r="G2473">
        <v>2027</v>
      </c>
      <c r="H2473" t="s">
        <v>22</v>
      </c>
      <c r="I2473" t="s">
        <v>385</v>
      </c>
      <c r="J2473" t="s">
        <v>386</v>
      </c>
      <c r="K2473" t="s">
        <v>378</v>
      </c>
      <c r="L2473" t="s">
        <v>25</v>
      </c>
      <c r="M2473">
        <v>-6208</v>
      </c>
      <c r="N2473">
        <v>-6208</v>
      </c>
      <c r="O2473">
        <v>-6208</v>
      </c>
      <c r="P2473">
        <v>-6208</v>
      </c>
      <c r="Q2473">
        <v>-6208</v>
      </c>
      <c r="R2473">
        <v>-6208</v>
      </c>
      <c r="S2473">
        <v>-6208</v>
      </c>
      <c r="T2473">
        <v>-6208</v>
      </c>
      <c r="U2473">
        <v>-6208</v>
      </c>
      <c r="V2473">
        <v>-6208</v>
      </c>
      <c r="W2473">
        <v>-6208</v>
      </c>
      <c r="X2473">
        <v>-6208</v>
      </c>
      <c r="Y2473">
        <v>-74494</v>
      </c>
      <c r="Z2473">
        <f t="shared" si="82"/>
        <v>0</v>
      </c>
      <c r="AA2473">
        <f t="shared" si="83"/>
        <v>-55870.5</v>
      </c>
    </row>
    <row r="2474" spans="1:27" x14ac:dyDescent="0.35">
      <c r="A2474" t="s">
        <v>427</v>
      </c>
      <c r="C2474">
        <v>513100</v>
      </c>
      <c r="D2474" t="s">
        <v>438</v>
      </c>
      <c r="E2474" t="s">
        <v>7</v>
      </c>
      <c r="F2474" t="s">
        <v>105</v>
      </c>
      <c r="G2474">
        <v>2021</v>
      </c>
      <c r="H2474" t="s">
        <v>22</v>
      </c>
      <c r="I2474" t="s">
        <v>385</v>
      </c>
      <c r="J2474" t="s">
        <v>386</v>
      </c>
      <c r="K2474" t="s">
        <v>378</v>
      </c>
      <c r="L2474" t="s">
        <v>25</v>
      </c>
      <c r="M2474">
        <v>-6197</v>
      </c>
      <c r="N2474">
        <v>-6197</v>
      </c>
      <c r="O2474">
        <v>-26447</v>
      </c>
      <c r="P2474">
        <v>-121680</v>
      </c>
      <c r="Q2474">
        <v>-6197</v>
      </c>
      <c r="R2474">
        <v>-10272</v>
      </c>
      <c r="S2474">
        <v>-11854</v>
      </c>
      <c r="T2474">
        <v>-6197</v>
      </c>
      <c r="U2474">
        <v>-6197</v>
      </c>
      <c r="V2474">
        <v>-27968</v>
      </c>
      <c r="W2474">
        <v>-6695</v>
      </c>
      <c r="X2474">
        <v>-6197</v>
      </c>
      <c r="Y2474">
        <v>-242097</v>
      </c>
      <c r="Z2474">
        <f t="shared" si="82"/>
        <v>0</v>
      </c>
      <c r="AA2474">
        <f t="shared" si="83"/>
        <v>-181572.75</v>
      </c>
    </row>
    <row r="2475" spans="1:27" x14ac:dyDescent="0.35">
      <c r="A2475" t="s">
        <v>427</v>
      </c>
      <c r="C2475">
        <v>505100</v>
      </c>
      <c r="D2475" t="s">
        <v>433</v>
      </c>
      <c r="E2475" t="s">
        <v>7</v>
      </c>
      <c r="F2475" t="s">
        <v>105</v>
      </c>
      <c r="G2475">
        <v>2023</v>
      </c>
      <c r="H2475" t="s">
        <v>365</v>
      </c>
      <c r="I2475" t="s">
        <v>390</v>
      </c>
      <c r="J2475" t="s">
        <v>391</v>
      </c>
      <c r="K2475" t="s">
        <v>378</v>
      </c>
      <c r="L2475" t="s">
        <v>25</v>
      </c>
      <c r="M2475">
        <v>-6196</v>
      </c>
      <c r="N2475">
        <v>-5836</v>
      </c>
      <c r="O2475">
        <v>-6421</v>
      </c>
      <c r="P2475">
        <v>-5461</v>
      </c>
      <c r="Q2475">
        <v>-6277</v>
      </c>
      <c r="R2475">
        <v>-6033</v>
      </c>
      <c r="S2475">
        <v>-5601</v>
      </c>
      <c r="T2475">
        <v>-6606</v>
      </c>
      <c r="U2475">
        <v>-5753</v>
      </c>
      <c r="V2475">
        <v>-6313</v>
      </c>
      <c r="W2475">
        <v>-5799</v>
      </c>
      <c r="X2475">
        <v>-5025</v>
      </c>
      <c r="Y2475">
        <v>-71320</v>
      </c>
      <c r="Z2475">
        <f t="shared" si="82"/>
        <v>0</v>
      </c>
      <c r="AA2475">
        <f t="shared" si="83"/>
        <v>-53490</v>
      </c>
    </row>
    <row r="2476" spans="1:27" x14ac:dyDescent="0.35">
      <c r="A2476" t="s">
        <v>427</v>
      </c>
      <c r="C2476">
        <v>506900</v>
      </c>
      <c r="D2476" t="s">
        <v>439</v>
      </c>
      <c r="E2476" t="s">
        <v>7</v>
      </c>
      <c r="F2476" t="s">
        <v>21</v>
      </c>
      <c r="G2476">
        <v>2022</v>
      </c>
      <c r="H2476" t="s">
        <v>22</v>
      </c>
      <c r="I2476" t="s">
        <v>387</v>
      </c>
      <c r="J2476" t="s">
        <v>388</v>
      </c>
      <c r="K2476" t="s">
        <v>378</v>
      </c>
      <c r="L2476" t="s">
        <v>25</v>
      </c>
      <c r="M2476">
        <v>-6187</v>
      </c>
      <c r="N2476">
        <v>-7547</v>
      </c>
      <c r="O2476">
        <v>-6085</v>
      </c>
      <c r="P2476">
        <v>-6274</v>
      </c>
      <c r="Q2476">
        <v>-6069</v>
      </c>
      <c r="R2476">
        <v>-6453</v>
      </c>
      <c r="S2476">
        <v>-6397</v>
      </c>
      <c r="T2476">
        <v>-6004</v>
      </c>
      <c r="U2476">
        <v>-6972</v>
      </c>
      <c r="V2476">
        <v>-8412</v>
      </c>
      <c r="W2476">
        <v>-6641</v>
      </c>
      <c r="X2476">
        <v>-6517</v>
      </c>
      <c r="Y2476">
        <v>-79557</v>
      </c>
      <c r="Z2476">
        <f t="shared" si="82"/>
        <v>-59667.75</v>
      </c>
      <c r="AA2476">
        <f t="shared" si="83"/>
        <v>0</v>
      </c>
    </row>
    <row r="2477" spans="1:27" x14ac:dyDescent="0.35">
      <c r="A2477" t="s">
        <v>427</v>
      </c>
      <c r="C2477">
        <v>501990</v>
      </c>
      <c r="D2477" t="s">
        <v>442</v>
      </c>
      <c r="E2477" t="s">
        <v>7</v>
      </c>
      <c r="F2477" t="s">
        <v>105</v>
      </c>
      <c r="G2477">
        <v>2024</v>
      </c>
      <c r="H2477" t="s">
        <v>365</v>
      </c>
      <c r="I2477" t="s">
        <v>385</v>
      </c>
      <c r="J2477" t="s">
        <v>386</v>
      </c>
      <c r="K2477" t="s">
        <v>378</v>
      </c>
      <c r="L2477" t="s">
        <v>25</v>
      </c>
      <c r="M2477">
        <v>-6177</v>
      </c>
      <c r="N2477">
        <v>-5861</v>
      </c>
      <c r="O2477">
        <v>-5496</v>
      </c>
      <c r="P2477">
        <v>-5701</v>
      </c>
      <c r="Q2477">
        <v>-5910</v>
      </c>
      <c r="R2477">
        <v>-4925</v>
      </c>
      <c r="S2477">
        <v>-5735</v>
      </c>
      <c r="T2477">
        <v>-5982</v>
      </c>
      <c r="U2477">
        <v>-5433</v>
      </c>
      <c r="V2477">
        <v>-6229</v>
      </c>
      <c r="W2477">
        <v>-4999</v>
      </c>
      <c r="X2477">
        <v>-4659</v>
      </c>
      <c r="Y2477">
        <v>-67108</v>
      </c>
      <c r="Z2477">
        <f t="shared" si="82"/>
        <v>0</v>
      </c>
      <c r="AA2477">
        <f t="shared" si="83"/>
        <v>-50331</v>
      </c>
    </row>
    <row r="2478" spans="1:27" x14ac:dyDescent="0.35">
      <c r="A2478" t="s">
        <v>427</v>
      </c>
      <c r="C2478">
        <v>506100</v>
      </c>
      <c r="D2478" t="s">
        <v>432</v>
      </c>
      <c r="E2478" t="s">
        <v>7</v>
      </c>
      <c r="F2478" t="s">
        <v>105</v>
      </c>
      <c r="G2478">
        <v>2023</v>
      </c>
      <c r="H2478" t="s">
        <v>22</v>
      </c>
      <c r="I2478" t="s">
        <v>390</v>
      </c>
      <c r="J2478" t="s">
        <v>391</v>
      </c>
      <c r="K2478" t="s">
        <v>378</v>
      </c>
      <c r="L2478" t="s">
        <v>25</v>
      </c>
      <c r="M2478">
        <v>-6139</v>
      </c>
      <c r="N2478">
        <v>-6192</v>
      </c>
      <c r="O2478">
        <v>-6493</v>
      </c>
      <c r="P2478">
        <v>-8223</v>
      </c>
      <c r="Q2478">
        <v>-6493</v>
      </c>
      <c r="R2478">
        <v>-6465</v>
      </c>
      <c r="S2478">
        <v>-6323</v>
      </c>
      <c r="T2478">
        <v>-6224</v>
      </c>
      <c r="U2478">
        <v>-6550</v>
      </c>
      <c r="V2478">
        <v>-6564</v>
      </c>
      <c r="W2478">
        <v>-6720</v>
      </c>
      <c r="X2478">
        <v>-7250</v>
      </c>
      <c r="Y2478">
        <v>-79634</v>
      </c>
      <c r="Z2478">
        <f t="shared" si="82"/>
        <v>0</v>
      </c>
      <c r="AA2478">
        <f t="shared" si="83"/>
        <v>-59725.5</v>
      </c>
    </row>
    <row r="2479" spans="1:27" x14ac:dyDescent="0.35">
      <c r="A2479" t="s">
        <v>427</v>
      </c>
      <c r="C2479">
        <v>926106</v>
      </c>
      <c r="D2479" t="s">
        <v>459</v>
      </c>
      <c r="E2479" t="s">
        <v>7</v>
      </c>
      <c r="F2479" t="s">
        <v>105</v>
      </c>
      <c r="G2479">
        <v>2024</v>
      </c>
      <c r="H2479" t="s">
        <v>365</v>
      </c>
      <c r="I2479" t="s">
        <v>377</v>
      </c>
      <c r="J2479" t="s">
        <v>377</v>
      </c>
      <c r="K2479" t="s">
        <v>378</v>
      </c>
      <c r="L2479" t="s">
        <v>25</v>
      </c>
      <c r="M2479">
        <v>-6125</v>
      </c>
      <c r="N2479">
        <v>-5826</v>
      </c>
      <c r="O2479">
        <v>-5473</v>
      </c>
      <c r="P2479">
        <v>-5699</v>
      </c>
      <c r="Q2479">
        <v>-5922</v>
      </c>
      <c r="R2479">
        <v>-4974</v>
      </c>
      <c r="S2479">
        <v>-5787</v>
      </c>
      <c r="T2479">
        <v>-5989</v>
      </c>
      <c r="U2479">
        <v>-5439</v>
      </c>
      <c r="V2479">
        <v>-6242</v>
      </c>
      <c r="W2479">
        <v>-5024</v>
      </c>
      <c r="X2479">
        <v>-4796</v>
      </c>
      <c r="Y2479">
        <v>-67296</v>
      </c>
      <c r="Z2479">
        <f t="shared" si="82"/>
        <v>0</v>
      </c>
      <c r="AA2479">
        <f t="shared" si="83"/>
        <v>-50472</v>
      </c>
    </row>
    <row r="2480" spans="1:27" x14ac:dyDescent="0.35">
      <c r="A2480" t="s">
        <v>427</v>
      </c>
      <c r="C2480">
        <v>501990</v>
      </c>
      <c r="D2480" t="s">
        <v>442</v>
      </c>
      <c r="E2480" t="s">
        <v>7</v>
      </c>
      <c r="F2480" t="s">
        <v>21</v>
      </c>
      <c r="G2480">
        <v>2030</v>
      </c>
      <c r="H2480" t="s">
        <v>365</v>
      </c>
      <c r="I2480" t="s">
        <v>387</v>
      </c>
      <c r="J2480" t="s">
        <v>388</v>
      </c>
      <c r="K2480" t="s">
        <v>378</v>
      </c>
      <c r="L2480" t="s">
        <v>25</v>
      </c>
      <c r="M2480">
        <v>-6125</v>
      </c>
      <c r="N2480">
        <v>-5493</v>
      </c>
      <c r="O2480">
        <v>-5448</v>
      </c>
      <c r="P2480">
        <v>-5650</v>
      </c>
      <c r="Q2480">
        <v>-5537</v>
      </c>
      <c r="R2480">
        <v>-5198</v>
      </c>
      <c r="S2480">
        <v>-5680</v>
      </c>
      <c r="T2480">
        <v>-5929</v>
      </c>
      <c r="U2480">
        <v>-5703</v>
      </c>
      <c r="V2480">
        <v>-6173</v>
      </c>
      <c r="W2480">
        <v>-4633</v>
      </c>
      <c r="X2480">
        <v>-4928</v>
      </c>
      <c r="Y2480">
        <v>-66496</v>
      </c>
      <c r="Z2480">
        <f t="shared" si="82"/>
        <v>-49872</v>
      </c>
      <c r="AA2480">
        <f t="shared" si="83"/>
        <v>0</v>
      </c>
    </row>
    <row r="2481" spans="1:27" x14ac:dyDescent="0.35">
      <c r="A2481" t="s">
        <v>427</v>
      </c>
      <c r="C2481">
        <v>925002</v>
      </c>
      <c r="D2481" t="s">
        <v>458</v>
      </c>
      <c r="E2481" t="s">
        <v>7</v>
      </c>
      <c r="F2481" t="s">
        <v>105</v>
      </c>
      <c r="G2481">
        <v>2024</v>
      </c>
      <c r="H2481" t="s">
        <v>365</v>
      </c>
      <c r="I2481" t="s">
        <v>377</v>
      </c>
      <c r="J2481" t="s">
        <v>377</v>
      </c>
      <c r="K2481" t="s">
        <v>378</v>
      </c>
      <c r="L2481" t="s">
        <v>25</v>
      </c>
      <c r="M2481">
        <v>-6102</v>
      </c>
      <c r="N2481">
        <v>-5804</v>
      </c>
      <c r="O2481">
        <v>-5453</v>
      </c>
      <c r="P2481">
        <v>-5677</v>
      </c>
      <c r="Q2481">
        <v>-5900</v>
      </c>
      <c r="R2481">
        <v>-4956</v>
      </c>
      <c r="S2481">
        <v>-5765</v>
      </c>
      <c r="T2481">
        <v>-5966</v>
      </c>
      <c r="U2481">
        <v>-5419</v>
      </c>
      <c r="V2481">
        <v>-6219</v>
      </c>
      <c r="W2481">
        <v>-5005</v>
      </c>
      <c r="X2481">
        <v>-4778</v>
      </c>
      <c r="Y2481">
        <v>-67044</v>
      </c>
      <c r="Z2481">
        <f t="shared" si="82"/>
        <v>0</v>
      </c>
      <c r="AA2481">
        <f t="shared" si="83"/>
        <v>-50283</v>
      </c>
    </row>
    <row r="2482" spans="1:27" x14ac:dyDescent="0.35">
      <c r="A2482" t="s">
        <v>427</v>
      </c>
      <c r="C2482">
        <v>512017</v>
      </c>
      <c r="D2482" t="s">
        <v>446</v>
      </c>
      <c r="E2482" t="s">
        <v>7</v>
      </c>
      <c r="F2482" t="s">
        <v>366</v>
      </c>
      <c r="G2482">
        <v>2029</v>
      </c>
      <c r="H2482" t="s">
        <v>22</v>
      </c>
      <c r="I2482" t="s">
        <v>373</v>
      </c>
      <c r="J2482" t="s">
        <v>374</v>
      </c>
      <c r="K2482" t="s">
        <v>375</v>
      </c>
      <c r="L2482" t="s">
        <v>25</v>
      </c>
      <c r="M2482">
        <v>-6096</v>
      </c>
      <c r="N2482">
        <v>-6096</v>
      </c>
      <c r="O2482">
        <v>-6096</v>
      </c>
      <c r="P2482">
        <v>-9473</v>
      </c>
      <c r="Q2482">
        <v>-9473</v>
      </c>
      <c r="R2482">
        <v>-10598</v>
      </c>
      <c r="S2482">
        <v>-10598</v>
      </c>
      <c r="T2482">
        <v>-10598</v>
      </c>
      <c r="U2482">
        <v>-10598</v>
      </c>
      <c r="V2482">
        <v>-10598</v>
      </c>
      <c r="W2482">
        <v>-6096</v>
      </c>
      <c r="X2482">
        <v>-6096</v>
      </c>
      <c r="Y2482">
        <v>-102421</v>
      </c>
      <c r="Z2482">
        <f t="shared" si="82"/>
        <v>-30970.298470088997</v>
      </c>
      <c r="AA2482">
        <f t="shared" si="83"/>
        <v>-45845.451529910999</v>
      </c>
    </row>
    <row r="2483" spans="1:27" x14ac:dyDescent="0.35">
      <c r="A2483" t="s">
        <v>427</v>
      </c>
      <c r="C2483">
        <v>926106</v>
      </c>
      <c r="D2483" t="s">
        <v>459</v>
      </c>
      <c r="E2483" t="s">
        <v>7</v>
      </c>
      <c r="F2483" t="s">
        <v>105</v>
      </c>
      <c r="G2483">
        <v>2026</v>
      </c>
      <c r="H2483" t="s">
        <v>365</v>
      </c>
      <c r="I2483" t="s">
        <v>377</v>
      </c>
      <c r="J2483" t="s">
        <v>377</v>
      </c>
      <c r="K2483" t="s">
        <v>378</v>
      </c>
      <c r="L2483" t="s">
        <v>25</v>
      </c>
      <c r="M2483">
        <v>-6062</v>
      </c>
      <c r="N2483">
        <v>-5455</v>
      </c>
      <c r="O2483">
        <v>-5414</v>
      </c>
      <c r="P2483">
        <v>-5633</v>
      </c>
      <c r="Q2483">
        <v>-5540</v>
      </c>
      <c r="R2483">
        <v>-5221</v>
      </c>
      <c r="S2483">
        <v>-5711</v>
      </c>
      <c r="T2483">
        <v>-5920</v>
      </c>
      <c r="U2483">
        <v>-5687</v>
      </c>
      <c r="V2483">
        <v>-6169</v>
      </c>
      <c r="W2483">
        <v>-4649</v>
      </c>
      <c r="X2483">
        <v>-5027</v>
      </c>
      <c r="Y2483">
        <v>-66489</v>
      </c>
      <c r="Z2483">
        <f t="shared" si="82"/>
        <v>0</v>
      </c>
      <c r="AA2483">
        <f t="shared" si="83"/>
        <v>-49866.75</v>
      </c>
    </row>
    <row r="2484" spans="1:27" x14ac:dyDescent="0.35">
      <c r="A2484" t="s">
        <v>427</v>
      </c>
      <c r="C2484">
        <v>506100</v>
      </c>
      <c r="D2484" t="s">
        <v>432</v>
      </c>
      <c r="E2484" t="s">
        <v>7</v>
      </c>
      <c r="F2484" t="s">
        <v>105</v>
      </c>
      <c r="G2484">
        <v>2022</v>
      </c>
      <c r="H2484" t="s">
        <v>22</v>
      </c>
      <c r="I2484" t="s">
        <v>390</v>
      </c>
      <c r="J2484" t="s">
        <v>391</v>
      </c>
      <c r="K2484" t="s">
        <v>378</v>
      </c>
      <c r="L2484" t="s">
        <v>25</v>
      </c>
      <c r="M2484">
        <v>-6054</v>
      </c>
      <c r="N2484">
        <v>-6108</v>
      </c>
      <c r="O2484">
        <v>-6408</v>
      </c>
      <c r="P2484">
        <v>-8138</v>
      </c>
      <c r="Q2484">
        <v>-6408</v>
      </c>
      <c r="R2484">
        <v>-6380</v>
      </c>
      <c r="S2484">
        <v>-6238</v>
      </c>
      <c r="T2484">
        <v>-6139</v>
      </c>
      <c r="U2484">
        <v>-6465</v>
      </c>
      <c r="V2484">
        <v>-6479</v>
      </c>
      <c r="W2484">
        <v>-6635</v>
      </c>
      <c r="X2484">
        <v>-7165</v>
      </c>
      <c r="Y2484">
        <v>-78617</v>
      </c>
      <c r="Z2484">
        <f t="shared" si="82"/>
        <v>0</v>
      </c>
      <c r="AA2484">
        <f t="shared" si="83"/>
        <v>-58962.75</v>
      </c>
    </row>
    <row r="2485" spans="1:27" x14ac:dyDescent="0.35">
      <c r="A2485" t="s">
        <v>427</v>
      </c>
      <c r="C2485">
        <v>506109</v>
      </c>
      <c r="D2485" t="s">
        <v>449</v>
      </c>
      <c r="E2485" t="s">
        <v>7</v>
      </c>
      <c r="F2485" t="s">
        <v>105</v>
      </c>
      <c r="G2485">
        <v>2026</v>
      </c>
      <c r="H2485" t="s">
        <v>22</v>
      </c>
      <c r="I2485" t="s">
        <v>385</v>
      </c>
      <c r="J2485" t="s">
        <v>386</v>
      </c>
      <c r="K2485" t="s">
        <v>378</v>
      </c>
      <c r="L2485" t="s">
        <v>25</v>
      </c>
      <c r="M2485">
        <v>-6027</v>
      </c>
      <c r="N2485">
        <v>-6027</v>
      </c>
      <c r="O2485">
        <v>-6027</v>
      </c>
      <c r="P2485">
        <v>-6027</v>
      </c>
      <c r="Q2485">
        <v>-6027</v>
      </c>
      <c r="R2485">
        <v>-6027</v>
      </c>
      <c r="S2485">
        <v>-6027</v>
      </c>
      <c r="T2485">
        <v>-6027</v>
      </c>
      <c r="U2485">
        <v>-6027</v>
      </c>
      <c r="V2485">
        <v>-6027</v>
      </c>
      <c r="W2485">
        <v>-6027</v>
      </c>
      <c r="X2485">
        <v>-6027</v>
      </c>
      <c r="Y2485">
        <v>-72324</v>
      </c>
      <c r="Z2485">
        <f t="shared" si="82"/>
        <v>0</v>
      </c>
      <c r="AA2485">
        <f t="shared" si="83"/>
        <v>-54243</v>
      </c>
    </row>
    <row r="2486" spans="1:27" x14ac:dyDescent="0.35">
      <c r="A2486" t="s">
        <v>427</v>
      </c>
      <c r="C2486">
        <v>501090</v>
      </c>
      <c r="D2486" t="s">
        <v>435</v>
      </c>
      <c r="E2486" t="s">
        <v>7</v>
      </c>
      <c r="F2486" t="s">
        <v>105</v>
      </c>
      <c r="G2486">
        <v>2030</v>
      </c>
      <c r="H2486" t="s">
        <v>22</v>
      </c>
      <c r="I2486" t="s">
        <v>390</v>
      </c>
      <c r="J2486" t="s">
        <v>391</v>
      </c>
      <c r="K2486" t="s">
        <v>378</v>
      </c>
      <c r="L2486" t="s">
        <v>25</v>
      </c>
      <c r="M2486">
        <v>-6021</v>
      </c>
      <c r="N2486">
        <v>-6803</v>
      </c>
      <c r="O2486">
        <v>-6803</v>
      </c>
      <c r="P2486">
        <v>-6021</v>
      </c>
      <c r="Q2486">
        <v>-6021</v>
      </c>
      <c r="R2486">
        <v>-6021</v>
      </c>
      <c r="S2486">
        <v>-6021</v>
      </c>
      <c r="T2486">
        <v>-6021</v>
      </c>
      <c r="U2486">
        <v>-6021</v>
      </c>
      <c r="V2486">
        <v>-6021</v>
      </c>
      <c r="W2486">
        <v>-6021</v>
      </c>
      <c r="X2486">
        <v>-6021</v>
      </c>
      <c r="Y2486">
        <v>-73814</v>
      </c>
      <c r="Z2486">
        <f t="shared" ref="Z2486:Z2546" si="84">$Y2486*IF($E2486="Fixed",0.75,1)*IF(LEFT($F2486,4)="0311",1,IF(LEFT($F2486,4)="0301",0.403176412,0))</f>
        <v>0</v>
      </c>
      <c r="AA2486">
        <f t="shared" ref="AA2486:AA2546" si="85">$Y2486*IF($E2486="Fixed",0.75,1)*IF(LEFT($F2486,4)="0311",0,IF(LEFT($F2486,4)="0301",1-0.403176412,1))</f>
        <v>-55360.5</v>
      </c>
    </row>
    <row r="2487" spans="1:27" x14ac:dyDescent="0.35">
      <c r="A2487" t="s">
        <v>427</v>
      </c>
      <c r="C2487">
        <v>500900</v>
      </c>
      <c r="D2487" t="s">
        <v>443</v>
      </c>
      <c r="E2487" t="s">
        <v>7</v>
      </c>
      <c r="F2487" t="s">
        <v>21</v>
      </c>
      <c r="G2487">
        <v>2021</v>
      </c>
      <c r="H2487" t="s">
        <v>365</v>
      </c>
      <c r="I2487" t="s">
        <v>387</v>
      </c>
      <c r="J2487" t="s">
        <v>388</v>
      </c>
      <c r="K2487" t="s">
        <v>378</v>
      </c>
      <c r="L2487" t="s">
        <v>25</v>
      </c>
      <c r="M2487">
        <v>-6007</v>
      </c>
      <c r="N2487">
        <v>-5647</v>
      </c>
      <c r="O2487">
        <v>-5918</v>
      </c>
      <c r="P2487">
        <v>-5172</v>
      </c>
      <c r="Q2487">
        <v>-4614</v>
      </c>
      <c r="R2487">
        <v>-4662</v>
      </c>
      <c r="S2487">
        <v>-4252</v>
      </c>
      <c r="T2487">
        <v>-5648</v>
      </c>
      <c r="U2487">
        <v>-4346</v>
      </c>
      <c r="V2487">
        <v>-4232</v>
      </c>
      <c r="W2487">
        <v>-3727</v>
      </c>
      <c r="X2487">
        <v>-3428</v>
      </c>
      <c r="Y2487">
        <v>-57653</v>
      </c>
      <c r="Z2487">
        <f t="shared" si="84"/>
        <v>-43239.75</v>
      </c>
      <c r="AA2487">
        <f t="shared" si="85"/>
        <v>0</v>
      </c>
    </row>
    <row r="2488" spans="1:27" x14ac:dyDescent="0.35">
      <c r="A2488" t="s">
        <v>427</v>
      </c>
      <c r="C2488">
        <v>926106</v>
      </c>
      <c r="D2488" t="s">
        <v>459</v>
      </c>
      <c r="E2488" t="s">
        <v>7</v>
      </c>
      <c r="F2488" t="s">
        <v>105</v>
      </c>
      <c r="G2488">
        <v>2025</v>
      </c>
      <c r="H2488" t="s">
        <v>365</v>
      </c>
      <c r="I2488" t="s">
        <v>377</v>
      </c>
      <c r="J2488" t="s">
        <v>377</v>
      </c>
      <c r="K2488" t="s">
        <v>378</v>
      </c>
      <c r="L2488" t="s">
        <v>25</v>
      </c>
      <c r="M2488">
        <v>-5965</v>
      </c>
      <c r="N2488">
        <v>-5368</v>
      </c>
      <c r="O2488">
        <v>-5328</v>
      </c>
      <c r="P2488">
        <v>-5544</v>
      </c>
      <c r="Q2488">
        <v>-5453</v>
      </c>
      <c r="R2488">
        <v>-5139</v>
      </c>
      <c r="S2488">
        <v>-5622</v>
      </c>
      <c r="T2488">
        <v>-5827</v>
      </c>
      <c r="U2488">
        <v>-5597</v>
      </c>
      <c r="V2488">
        <v>-6072</v>
      </c>
      <c r="W2488">
        <v>-4577</v>
      </c>
      <c r="X2488">
        <v>-4951</v>
      </c>
      <c r="Y2488">
        <v>-65441</v>
      </c>
      <c r="Z2488">
        <f t="shared" si="84"/>
        <v>0</v>
      </c>
      <c r="AA2488">
        <f t="shared" si="85"/>
        <v>-49080.75</v>
      </c>
    </row>
    <row r="2489" spans="1:27" x14ac:dyDescent="0.35">
      <c r="A2489" t="s">
        <v>427</v>
      </c>
      <c r="C2489">
        <v>500900</v>
      </c>
      <c r="D2489" t="s">
        <v>443</v>
      </c>
      <c r="E2489" t="s">
        <v>7</v>
      </c>
      <c r="F2489" t="s">
        <v>105</v>
      </c>
      <c r="G2489">
        <v>2030</v>
      </c>
      <c r="H2489" t="s">
        <v>365</v>
      </c>
      <c r="I2489" t="s">
        <v>383</v>
      </c>
      <c r="J2489" t="s">
        <v>384</v>
      </c>
      <c r="K2489" t="s">
        <v>378</v>
      </c>
      <c r="L2489" t="s">
        <v>25</v>
      </c>
      <c r="M2489">
        <v>-5956</v>
      </c>
      <c r="N2489">
        <v>-12012</v>
      </c>
      <c r="O2489">
        <v>-13560</v>
      </c>
      <c r="P2489">
        <v>-13664</v>
      </c>
      <c r="Q2489">
        <v>-15353</v>
      </c>
      <c r="R2489">
        <v>-18496</v>
      </c>
      <c r="S2489">
        <v>-16551</v>
      </c>
      <c r="T2489">
        <v>-15702</v>
      </c>
      <c r="U2489">
        <v>-17719</v>
      </c>
      <c r="V2489">
        <v>-14850</v>
      </c>
      <c r="W2489">
        <v>-25412</v>
      </c>
      <c r="X2489">
        <v>-23204</v>
      </c>
      <c r="Y2489">
        <v>-192480</v>
      </c>
      <c r="Z2489">
        <f t="shared" si="84"/>
        <v>0</v>
      </c>
      <c r="AA2489">
        <f t="shared" si="85"/>
        <v>-144360</v>
      </c>
    </row>
    <row r="2490" spans="1:27" x14ac:dyDescent="0.35">
      <c r="A2490" t="s">
        <v>427</v>
      </c>
      <c r="C2490">
        <v>512017</v>
      </c>
      <c r="D2490" t="s">
        <v>446</v>
      </c>
      <c r="E2490" t="s">
        <v>7</v>
      </c>
      <c r="F2490" t="s">
        <v>21</v>
      </c>
      <c r="G2490">
        <v>2021</v>
      </c>
      <c r="H2490" t="s">
        <v>22</v>
      </c>
      <c r="I2490" t="s">
        <v>387</v>
      </c>
      <c r="J2490" t="s">
        <v>388</v>
      </c>
      <c r="K2490" t="s">
        <v>378</v>
      </c>
      <c r="L2490" t="s">
        <v>25</v>
      </c>
      <c r="M2490">
        <v>-5951</v>
      </c>
      <c r="N2490">
        <v>-5951</v>
      </c>
      <c r="O2490">
        <v>-5951</v>
      </c>
      <c r="P2490">
        <v>-5951</v>
      </c>
      <c r="Q2490">
        <v>-3734</v>
      </c>
      <c r="R2490">
        <v>-3835</v>
      </c>
      <c r="S2490">
        <v>-5951</v>
      </c>
      <c r="T2490">
        <v>-3835</v>
      </c>
      <c r="U2490">
        <v>-3835</v>
      </c>
      <c r="V2490">
        <v>-3835</v>
      </c>
      <c r="W2490">
        <v>-6959</v>
      </c>
      <c r="X2490">
        <v>-3432</v>
      </c>
      <c r="Y2490">
        <v>-59223</v>
      </c>
      <c r="Z2490">
        <f t="shared" si="84"/>
        <v>-44417.25</v>
      </c>
      <c r="AA2490">
        <f t="shared" si="85"/>
        <v>0</v>
      </c>
    </row>
    <row r="2491" spans="1:27" x14ac:dyDescent="0.35">
      <c r="A2491" t="s">
        <v>427</v>
      </c>
      <c r="C2491">
        <v>512017</v>
      </c>
      <c r="D2491" t="s">
        <v>446</v>
      </c>
      <c r="E2491" t="s">
        <v>7</v>
      </c>
      <c r="F2491" t="s">
        <v>21</v>
      </c>
      <c r="G2491">
        <v>2022</v>
      </c>
      <c r="H2491" t="s">
        <v>22</v>
      </c>
      <c r="I2491" t="s">
        <v>387</v>
      </c>
      <c r="J2491" t="s">
        <v>388</v>
      </c>
      <c r="K2491" t="s">
        <v>378</v>
      </c>
      <c r="L2491" t="s">
        <v>25</v>
      </c>
      <c r="M2491">
        <v>-5951</v>
      </c>
      <c r="N2491">
        <v>-5951</v>
      </c>
      <c r="O2491">
        <v>-5951</v>
      </c>
      <c r="P2491">
        <v>-5951</v>
      </c>
      <c r="Q2491">
        <v>-3734</v>
      </c>
      <c r="R2491">
        <v>-3835</v>
      </c>
      <c r="S2491">
        <v>-5951</v>
      </c>
      <c r="T2491">
        <v>-3835</v>
      </c>
      <c r="U2491">
        <v>-3835</v>
      </c>
      <c r="V2491">
        <v>-3835</v>
      </c>
      <c r="W2491">
        <v>-6959</v>
      </c>
      <c r="X2491">
        <v>-3432</v>
      </c>
      <c r="Y2491">
        <v>-59223</v>
      </c>
      <c r="Z2491">
        <f t="shared" si="84"/>
        <v>-44417.25</v>
      </c>
      <c r="AA2491">
        <f t="shared" si="85"/>
        <v>0</v>
      </c>
    </row>
    <row r="2492" spans="1:27" x14ac:dyDescent="0.35">
      <c r="A2492" t="s">
        <v>427</v>
      </c>
      <c r="C2492">
        <v>501990</v>
      </c>
      <c r="D2492" t="s">
        <v>442</v>
      </c>
      <c r="E2492" t="s">
        <v>7</v>
      </c>
      <c r="F2492" t="s">
        <v>21</v>
      </c>
      <c r="G2492">
        <v>2029</v>
      </c>
      <c r="H2492" t="s">
        <v>365</v>
      </c>
      <c r="I2492" t="s">
        <v>387</v>
      </c>
      <c r="J2492" t="s">
        <v>388</v>
      </c>
      <c r="K2492" t="s">
        <v>378</v>
      </c>
      <c r="L2492" t="s">
        <v>25</v>
      </c>
      <c r="M2492">
        <v>-5946</v>
      </c>
      <c r="N2492">
        <v>-5332</v>
      </c>
      <c r="O2492">
        <v>-5290</v>
      </c>
      <c r="P2492">
        <v>-5485</v>
      </c>
      <c r="Q2492">
        <v>-5375</v>
      </c>
      <c r="R2492">
        <v>-5046</v>
      </c>
      <c r="S2492">
        <v>-5515</v>
      </c>
      <c r="T2492">
        <v>-5756</v>
      </c>
      <c r="U2492">
        <v>-5536</v>
      </c>
      <c r="V2492">
        <v>-5993</v>
      </c>
      <c r="W2492">
        <v>-4498</v>
      </c>
      <c r="X2492">
        <v>-4784</v>
      </c>
      <c r="Y2492">
        <v>-64557</v>
      </c>
      <c r="Z2492">
        <f t="shared" si="84"/>
        <v>-48417.75</v>
      </c>
      <c r="AA2492">
        <f t="shared" si="85"/>
        <v>0</v>
      </c>
    </row>
    <row r="2493" spans="1:27" x14ac:dyDescent="0.35">
      <c r="A2493" t="s">
        <v>427</v>
      </c>
      <c r="C2493">
        <v>506100</v>
      </c>
      <c r="D2493" t="s">
        <v>432</v>
      </c>
      <c r="E2493" t="s">
        <v>7</v>
      </c>
      <c r="F2493" t="s">
        <v>105</v>
      </c>
      <c r="G2493">
        <v>2030</v>
      </c>
      <c r="H2493" t="s">
        <v>365</v>
      </c>
      <c r="I2493" t="s">
        <v>390</v>
      </c>
      <c r="J2493" t="s">
        <v>391</v>
      </c>
      <c r="K2493" t="s">
        <v>378</v>
      </c>
      <c r="L2493" t="s">
        <v>25</v>
      </c>
      <c r="M2493">
        <v>-5924</v>
      </c>
      <c r="N2493">
        <v>-5308</v>
      </c>
      <c r="O2493">
        <v>-5295</v>
      </c>
      <c r="P2493">
        <v>-5511</v>
      </c>
      <c r="Q2493">
        <v>-5425</v>
      </c>
      <c r="R2493">
        <v>-5115</v>
      </c>
      <c r="S2493">
        <v>-5596</v>
      </c>
      <c r="T2493">
        <v>-5765</v>
      </c>
      <c r="U2493">
        <v>-5560</v>
      </c>
      <c r="V2493">
        <v>-6009</v>
      </c>
      <c r="W2493">
        <v>-4585</v>
      </c>
      <c r="X2493">
        <v>-4976</v>
      </c>
      <c r="Y2493">
        <v>-65067</v>
      </c>
      <c r="Z2493">
        <f t="shared" si="84"/>
        <v>0</v>
      </c>
      <c r="AA2493">
        <f t="shared" si="85"/>
        <v>-48800.25</v>
      </c>
    </row>
    <row r="2494" spans="1:27" x14ac:dyDescent="0.35">
      <c r="A2494" t="s">
        <v>427</v>
      </c>
      <c r="C2494">
        <v>512017</v>
      </c>
      <c r="D2494" t="s">
        <v>446</v>
      </c>
      <c r="E2494" t="s">
        <v>7</v>
      </c>
      <c r="F2494" t="s">
        <v>366</v>
      </c>
      <c r="G2494">
        <v>2028</v>
      </c>
      <c r="H2494" t="s">
        <v>22</v>
      </c>
      <c r="I2494" t="s">
        <v>373</v>
      </c>
      <c r="J2494" t="s">
        <v>374</v>
      </c>
      <c r="K2494" t="s">
        <v>375</v>
      </c>
      <c r="L2494" t="s">
        <v>25</v>
      </c>
      <c r="M2494">
        <v>-5919</v>
      </c>
      <c r="N2494">
        <v>-5919</v>
      </c>
      <c r="O2494">
        <v>-5919</v>
      </c>
      <c r="P2494">
        <v>-9197</v>
      </c>
      <c r="Q2494">
        <v>-9197</v>
      </c>
      <c r="R2494">
        <v>-10290</v>
      </c>
      <c r="S2494">
        <v>-10290</v>
      </c>
      <c r="T2494">
        <v>-10290</v>
      </c>
      <c r="U2494">
        <v>-10290</v>
      </c>
      <c r="V2494">
        <v>-10290</v>
      </c>
      <c r="W2494">
        <v>-5919</v>
      </c>
      <c r="X2494">
        <v>-5919</v>
      </c>
      <c r="Y2494">
        <v>-99436</v>
      </c>
      <c r="Z2494">
        <f t="shared" si="84"/>
        <v>-30067.687277723999</v>
      </c>
      <c r="AA2494">
        <f t="shared" si="85"/>
        <v>-44509.312722276001</v>
      </c>
    </row>
    <row r="2495" spans="1:27" x14ac:dyDescent="0.35">
      <c r="A2495" t="s">
        <v>427</v>
      </c>
      <c r="C2495">
        <v>926106</v>
      </c>
      <c r="D2495" t="s">
        <v>459</v>
      </c>
      <c r="E2495" t="s">
        <v>7</v>
      </c>
      <c r="F2495" t="s">
        <v>105</v>
      </c>
      <c r="G2495">
        <v>2021</v>
      </c>
      <c r="H2495" t="s">
        <v>365</v>
      </c>
      <c r="I2495" t="s">
        <v>377</v>
      </c>
      <c r="J2495" t="s">
        <v>377</v>
      </c>
      <c r="K2495" t="s">
        <v>378</v>
      </c>
      <c r="L2495" t="s">
        <v>25</v>
      </c>
      <c r="M2495">
        <v>-5886</v>
      </c>
      <c r="N2495">
        <v>-5904</v>
      </c>
      <c r="O2495">
        <v>-6444</v>
      </c>
      <c r="P2495">
        <v>-6031</v>
      </c>
      <c r="Q2495">
        <v>-5696</v>
      </c>
      <c r="R2495">
        <v>-5942</v>
      </c>
      <c r="S2495">
        <v>-5815</v>
      </c>
      <c r="T2495">
        <v>-6371</v>
      </c>
      <c r="U2495">
        <v>-6090</v>
      </c>
      <c r="V2495">
        <v>-6035</v>
      </c>
      <c r="W2495">
        <v>-5656</v>
      </c>
      <c r="X2495">
        <v>-5457</v>
      </c>
      <c r="Y2495">
        <v>-71330</v>
      </c>
      <c r="Z2495">
        <f t="shared" si="84"/>
        <v>0</v>
      </c>
      <c r="AA2495">
        <f t="shared" si="85"/>
        <v>-53497.5</v>
      </c>
    </row>
    <row r="2496" spans="1:27" x14ac:dyDescent="0.35">
      <c r="A2496" t="s">
        <v>427</v>
      </c>
      <c r="C2496">
        <v>926106</v>
      </c>
      <c r="D2496" t="s">
        <v>459</v>
      </c>
      <c r="E2496" t="s">
        <v>7</v>
      </c>
      <c r="F2496" t="s">
        <v>105</v>
      </c>
      <c r="G2496">
        <v>2023</v>
      </c>
      <c r="H2496" t="s">
        <v>365</v>
      </c>
      <c r="I2496" t="s">
        <v>377</v>
      </c>
      <c r="J2496" t="s">
        <v>377</v>
      </c>
      <c r="K2496" t="s">
        <v>378</v>
      </c>
      <c r="L2496" t="s">
        <v>25</v>
      </c>
      <c r="M2496">
        <v>-5868</v>
      </c>
      <c r="N2496">
        <v>-5572</v>
      </c>
      <c r="O2496">
        <v>-6078</v>
      </c>
      <c r="P2496">
        <v>-5131</v>
      </c>
      <c r="Q2496">
        <v>-5902</v>
      </c>
      <c r="R2496">
        <v>-5661</v>
      </c>
      <c r="S2496">
        <v>-5297</v>
      </c>
      <c r="T2496">
        <v>-6372</v>
      </c>
      <c r="U2496">
        <v>-5497</v>
      </c>
      <c r="V2496">
        <v>-6074</v>
      </c>
      <c r="W2496">
        <v>-5472</v>
      </c>
      <c r="X2496">
        <v>-4615</v>
      </c>
      <c r="Y2496">
        <v>-67540</v>
      </c>
      <c r="Z2496">
        <f t="shared" si="84"/>
        <v>0</v>
      </c>
      <c r="AA2496">
        <f t="shared" si="85"/>
        <v>-50655</v>
      </c>
    </row>
    <row r="2497" spans="1:27" x14ac:dyDescent="0.35">
      <c r="A2497" t="s">
        <v>427</v>
      </c>
      <c r="C2497">
        <v>501090</v>
      </c>
      <c r="D2497" t="s">
        <v>435</v>
      </c>
      <c r="E2497" t="s">
        <v>7</v>
      </c>
      <c r="F2497" t="s">
        <v>105</v>
      </c>
      <c r="G2497">
        <v>2030</v>
      </c>
      <c r="H2497" t="s">
        <v>365</v>
      </c>
      <c r="I2497" t="s">
        <v>377</v>
      </c>
      <c r="J2497" t="s">
        <v>377</v>
      </c>
      <c r="K2497" t="s">
        <v>378</v>
      </c>
      <c r="L2497" t="s">
        <v>25</v>
      </c>
      <c r="M2497">
        <v>-5858</v>
      </c>
      <c r="N2497">
        <v>-5265</v>
      </c>
      <c r="O2497">
        <v>-5222</v>
      </c>
      <c r="P2497">
        <v>-5422</v>
      </c>
      <c r="Q2497">
        <v>-5320</v>
      </c>
      <c r="R2497">
        <v>-5004</v>
      </c>
      <c r="S2497">
        <v>-5467</v>
      </c>
      <c r="T2497">
        <v>-5693</v>
      </c>
      <c r="U2497">
        <v>-5474</v>
      </c>
      <c r="V2497">
        <v>-5928</v>
      </c>
      <c r="W2497">
        <v>-4460</v>
      </c>
      <c r="X2497">
        <v>-4768</v>
      </c>
      <c r="Y2497">
        <v>-63882</v>
      </c>
      <c r="Z2497">
        <f t="shared" si="84"/>
        <v>0</v>
      </c>
      <c r="AA2497">
        <f t="shared" si="85"/>
        <v>-47911.5</v>
      </c>
    </row>
    <row r="2498" spans="1:27" x14ac:dyDescent="0.35">
      <c r="A2498" t="s">
        <v>427</v>
      </c>
      <c r="C2498">
        <v>501090</v>
      </c>
      <c r="D2498" t="s">
        <v>435</v>
      </c>
      <c r="E2498" t="s">
        <v>7</v>
      </c>
      <c r="F2498" t="s">
        <v>105</v>
      </c>
      <c r="G2498">
        <v>2029</v>
      </c>
      <c r="H2498" t="s">
        <v>22</v>
      </c>
      <c r="I2498" t="s">
        <v>390</v>
      </c>
      <c r="J2498" t="s">
        <v>391</v>
      </c>
      <c r="K2498" t="s">
        <v>378</v>
      </c>
      <c r="L2498" t="s">
        <v>25</v>
      </c>
      <c r="M2498">
        <v>-5853</v>
      </c>
      <c r="N2498">
        <v>-6620</v>
      </c>
      <c r="O2498">
        <v>-6620</v>
      </c>
      <c r="P2498">
        <v>-5853</v>
      </c>
      <c r="Q2498">
        <v>-5853</v>
      </c>
      <c r="R2498">
        <v>-5853</v>
      </c>
      <c r="S2498">
        <v>-5853</v>
      </c>
      <c r="T2498">
        <v>-5853</v>
      </c>
      <c r="U2498">
        <v>-5853</v>
      </c>
      <c r="V2498">
        <v>-5853</v>
      </c>
      <c r="W2498">
        <v>-5853</v>
      </c>
      <c r="X2498">
        <v>-5853</v>
      </c>
      <c r="Y2498">
        <v>-71766</v>
      </c>
      <c r="Z2498">
        <f t="shared" si="84"/>
        <v>0</v>
      </c>
      <c r="AA2498">
        <f t="shared" si="85"/>
        <v>-53824.5</v>
      </c>
    </row>
    <row r="2499" spans="1:27" x14ac:dyDescent="0.35">
      <c r="A2499" t="s">
        <v>427</v>
      </c>
      <c r="C2499">
        <v>506109</v>
      </c>
      <c r="D2499" t="s">
        <v>449</v>
      </c>
      <c r="E2499" t="s">
        <v>7</v>
      </c>
      <c r="F2499" t="s">
        <v>105</v>
      </c>
      <c r="G2499">
        <v>2025</v>
      </c>
      <c r="H2499" t="s">
        <v>22</v>
      </c>
      <c r="I2499" t="s">
        <v>385</v>
      </c>
      <c r="J2499" t="s">
        <v>386</v>
      </c>
      <c r="K2499" t="s">
        <v>378</v>
      </c>
      <c r="L2499" t="s">
        <v>25</v>
      </c>
      <c r="M2499">
        <v>-5851</v>
      </c>
      <c r="N2499">
        <v>-5851</v>
      </c>
      <c r="O2499">
        <v>-5851</v>
      </c>
      <c r="P2499">
        <v>-5851</v>
      </c>
      <c r="Q2499">
        <v>-5851</v>
      </c>
      <c r="R2499">
        <v>-5851</v>
      </c>
      <c r="S2499">
        <v>-5851</v>
      </c>
      <c r="T2499">
        <v>-5851</v>
      </c>
      <c r="U2499">
        <v>-5851</v>
      </c>
      <c r="V2499">
        <v>-5851</v>
      </c>
      <c r="W2499">
        <v>-5851</v>
      </c>
      <c r="X2499">
        <v>-5851</v>
      </c>
      <c r="Y2499">
        <v>-70218</v>
      </c>
      <c r="Z2499">
        <f t="shared" si="84"/>
        <v>0</v>
      </c>
      <c r="AA2499">
        <f t="shared" si="85"/>
        <v>-52663.5</v>
      </c>
    </row>
    <row r="2500" spans="1:27" x14ac:dyDescent="0.35">
      <c r="A2500" t="s">
        <v>427</v>
      </c>
      <c r="C2500">
        <v>506100</v>
      </c>
      <c r="D2500" t="s">
        <v>432</v>
      </c>
      <c r="E2500" t="s">
        <v>7</v>
      </c>
      <c r="F2500" t="s">
        <v>105</v>
      </c>
      <c r="G2500">
        <v>2021</v>
      </c>
      <c r="H2500" t="s">
        <v>22</v>
      </c>
      <c r="I2500" t="s">
        <v>390</v>
      </c>
      <c r="J2500" t="s">
        <v>391</v>
      </c>
      <c r="K2500" t="s">
        <v>378</v>
      </c>
      <c r="L2500" t="s">
        <v>25</v>
      </c>
      <c r="M2500">
        <v>-5816</v>
      </c>
      <c r="N2500">
        <v>-5870</v>
      </c>
      <c r="O2500">
        <v>-6170</v>
      </c>
      <c r="P2500">
        <v>-7900</v>
      </c>
      <c r="Q2500">
        <v>-6170</v>
      </c>
      <c r="R2500">
        <v>-6142</v>
      </c>
      <c r="S2500">
        <v>-6035</v>
      </c>
      <c r="T2500">
        <v>-5935</v>
      </c>
      <c r="U2500">
        <v>-6261</v>
      </c>
      <c r="V2500">
        <v>-6276</v>
      </c>
      <c r="W2500">
        <v>-6432</v>
      </c>
      <c r="X2500">
        <v>-6962</v>
      </c>
      <c r="Y2500">
        <v>-75968</v>
      </c>
      <c r="Z2500">
        <f t="shared" si="84"/>
        <v>0</v>
      </c>
      <c r="AA2500">
        <f t="shared" si="85"/>
        <v>-56976</v>
      </c>
    </row>
    <row r="2501" spans="1:27" x14ac:dyDescent="0.35">
      <c r="A2501" t="s">
        <v>427</v>
      </c>
      <c r="C2501">
        <v>500900</v>
      </c>
      <c r="D2501" t="s">
        <v>443</v>
      </c>
      <c r="E2501" t="s">
        <v>7</v>
      </c>
      <c r="F2501" t="s">
        <v>105</v>
      </c>
      <c r="G2501">
        <v>2029</v>
      </c>
      <c r="H2501" t="s">
        <v>365</v>
      </c>
      <c r="I2501" t="s">
        <v>383</v>
      </c>
      <c r="J2501" t="s">
        <v>384</v>
      </c>
      <c r="K2501" t="s">
        <v>378</v>
      </c>
      <c r="L2501" t="s">
        <v>25</v>
      </c>
      <c r="M2501">
        <v>-5782</v>
      </c>
      <c r="N2501">
        <v>-11662</v>
      </c>
      <c r="O2501">
        <v>-13164</v>
      </c>
      <c r="P2501">
        <v>-13265</v>
      </c>
      <c r="Q2501">
        <v>-14906</v>
      </c>
      <c r="R2501">
        <v>-17957</v>
      </c>
      <c r="S2501">
        <v>-16068</v>
      </c>
      <c r="T2501">
        <v>-15244</v>
      </c>
      <c r="U2501">
        <v>-17203</v>
      </c>
      <c r="V2501">
        <v>-14417</v>
      </c>
      <c r="W2501">
        <v>-24671</v>
      </c>
      <c r="X2501">
        <v>-22528</v>
      </c>
      <c r="Y2501">
        <v>-186868</v>
      </c>
      <c r="Z2501">
        <f t="shared" si="84"/>
        <v>0</v>
      </c>
      <c r="AA2501">
        <f t="shared" si="85"/>
        <v>-140151</v>
      </c>
    </row>
    <row r="2502" spans="1:27" x14ac:dyDescent="0.35">
      <c r="A2502" t="s">
        <v>427</v>
      </c>
      <c r="C2502">
        <v>501990</v>
      </c>
      <c r="D2502" t="s">
        <v>442</v>
      </c>
      <c r="E2502" t="s">
        <v>7</v>
      </c>
      <c r="F2502" t="s">
        <v>21</v>
      </c>
      <c r="G2502">
        <v>2028</v>
      </c>
      <c r="H2502" t="s">
        <v>365</v>
      </c>
      <c r="I2502" t="s">
        <v>387</v>
      </c>
      <c r="J2502" t="s">
        <v>388</v>
      </c>
      <c r="K2502" t="s">
        <v>378</v>
      </c>
      <c r="L2502" t="s">
        <v>25</v>
      </c>
      <c r="M2502">
        <v>-5773</v>
      </c>
      <c r="N2502">
        <v>-5177</v>
      </c>
      <c r="O2502">
        <v>-5135</v>
      </c>
      <c r="P2502">
        <v>-5325</v>
      </c>
      <c r="Q2502">
        <v>-5219</v>
      </c>
      <c r="R2502">
        <v>-4899</v>
      </c>
      <c r="S2502">
        <v>-5354</v>
      </c>
      <c r="T2502">
        <v>-5588</v>
      </c>
      <c r="U2502">
        <v>-5375</v>
      </c>
      <c r="V2502">
        <v>-5819</v>
      </c>
      <c r="W2502">
        <v>-4367</v>
      </c>
      <c r="X2502">
        <v>-4645</v>
      </c>
      <c r="Y2502">
        <v>-62675</v>
      </c>
      <c r="Z2502">
        <f t="shared" si="84"/>
        <v>-47006.25</v>
      </c>
      <c r="AA2502">
        <f t="shared" si="85"/>
        <v>0</v>
      </c>
    </row>
    <row r="2503" spans="1:27" x14ac:dyDescent="0.35">
      <c r="A2503" t="s">
        <v>427</v>
      </c>
      <c r="C2503">
        <v>506100</v>
      </c>
      <c r="D2503" t="s">
        <v>432</v>
      </c>
      <c r="E2503" t="s">
        <v>7</v>
      </c>
      <c r="F2503" t="s">
        <v>105</v>
      </c>
      <c r="G2503">
        <v>2029</v>
      </c>
      <c r="H2503" t="s">
        <v>365</v>
      </c>
      <c r="I2503" t="s">
        <v>390</v>
      </c>
      <c r="J2503" t="s">
        <v>391</v>
      </c>
      <c r="K2503" t="s">
        <v>378</v>
      </c>
      <c r="L2503" t="s">
        <v>25</v>
      </c>
      <c r="M2503">
        <v>-5751</v>
      </c>
      <c r="N2503">
        <v>-5153</v>
      </c>
      <c r="O2503">
        <v>-5141</v>
      </c>
      <c r="P2503">
        <v>-5351</v>
      </c>
      <c r="Q2503">
        <v>-5267</v>
      </c>
      <c r="R2503">
        <v>-4966</v>
      </c>
      <c r="S2503">
        <v>-5433</v>
      </c>
      <c r="T2503">
        <v>-5596</v>
      </c>
      <c r="U2503">
        <v>-5398</v>
      </c>
      <c r="V2503">
        <v>-5833</v>
      </c>
      <c r="W2503">
        <v>-4451</v>
      </c>
      <c r="X2503">
        <v>-4831</v>
      </c>
      <c r="Y2503">
        <v>-63170</v>
      </c>
      <c r="Z2503">
        <f t="shared" si="84"/>
        <v>0</v>
      </c>
      <c r="AA2503">
        <f t="shared" si="85"/>
        <v>-47377.5</v>
      </c>
    </row>
    <row r="2504" spans="1:27" x14ac:dyDescent="0.35">
      <c r="A2504" t="s">
        <v>427</v>
      </c>
      <c r="C2504">
        <v>511100</v>
      </c>
      <c r="D2504" t="s">
        <v>434</v>
      </c>
      <c r="E2504" t="s">
        <v>7</v>
      </c>
      <c r="F2504" t="s">
        <v>105</v>
      </c>
      <c r="G2504">
        <v>2023</v>
      </c>
      <c r="H2504" t="s">
        <v>22</v>
      </c>
      <c r="I2504" t="s">
        <v>390</v>
      </c>
      <c r="J2504" t="s">
        <v>391</v>
      </c>
      <c r="K2504" t="s">
        <v>378</v>
      </c>
      <c r="L2504" t="s">
        <v>25</v>
      </c>
      <c r="M2504">
        <v>-5749</v>
      </c>
      <c r="N2504">
        <v>-5747</v>
      </c>
      <c r="O2504">
        <v>-5889</v>
      </c>
      <c r="P2504">
        <v>-5610</v>
      </c>
      <c r="Q2504">
        <v>-4901</v>
      </c>
      <c r="R2504">
        <v>-5049</v>
      </c>
      <c r="S2504">
        <v>-5757</v>
      </c>
      <c r="T2504">
        <v>-4907</v>
      </c>
      <c r="U2504">
        <v>-4907</v>
      </c>
      <c r="V2504">
        <v>-7876</v>
      </c>
      <c r="W2504">
        <v>-4624</v>
      </c>
      <c r="X2504">
        <v>-7449</v>
      </c>
      <c r="Y2504">
        <v>-68465</v>
      </c>
      <c r="Z2504">
        <f t="shared" si="84"/>
        <v>0</v>
      </c>
      <c r="AA2504">
        <f t="shared" si="85"/>
        <v>-51348.75</v>
      </c>
    </row>
    <row r="2505" spans="1:27" x14ac:dyDescent="0.35">
      <c r="A2505" t="s">
        <v>427</v>
      </c>
      <c r="C2505">
        <v>512017</v>
      </c>
      <c r="D2505" t="s">
        <v>446</v>
      </c>
      <c r="E2505" t="s">
        <v>7</v>
      </c>
      <c r="F2505" t="s">
        <v>366</v>
      </c>
      <c r="G2505">
        <v>2027</v>
      </c>
      <c r="H2505" t="s">
        <v>22</v>
      </c>
      <c r="I2505" t="s">
        <v>373</v>
      </c>
      <c r="J2505" t="s">
        <v>374</v>
      </c>
      <c r="K2505" t="s">
        <v>375</v>
      </c>
      <c r="L2505" t="s">
        <v>25</v>
      </c>
      <c r="M2505">
        <v>-5747</v>
      </c>
      <c r="N2505">
        <v>-5747</v>
      </c>
      <c r="O2505">
        <v>-5747</v>
      </c>
      <c r="P2505">
        <v>-8929</v>
      </c>
      <c r="Q2505">
        <v>-8929</v>
      </c>
      <c r="R2505">
        <v>-9990</v>
      </c>
      <c r="S2505">
        <v>-9990</v>
      </c>
      <c r="T2505">
        <v>-9990</v>
      </c>
      <c r="U2505">
        <v>-9990</v>
      </c>
      <c r="V2505">
        <v>-9990</v>
      </c>
      <c r="W2505">
        <v>-5747</v>
      </c>
      <c r="X2505">
        <v>-5747</v>
      </c>
      <c r="Y2505">
        <v>-96542</v>
      </c>
      <c r="Z2505">
        <f t="shared" si="84"/>
        <v>-29192.592875478</v>
      </c>
      <c r="AA2505">
        <f t="shared" si="85"/>
        <v>-43213.907124522004</v>
      </c>
    </row>
    <row r="2506" spans="1:27" x14ac:dyDescent="0.35">
      <c r="A2506" t="s">
        <v>427</v>
      </c>
      <c r="C2506">
        <v>926106</v>
      </c>
      <c r="D2506" t="s">
        <v>459</v>
      </c>
      <c r="E2506" t="s">
        <v>7</v>
      </c>
      <c r="F2506" t="s">
        <v>105</v>
      </c>
      <c r="G2506">
        <v>2022</v>
      </c>
      <c r="H2506" t="s">
        <v>365</v>
      </c>
      <c r="I2506" t="s">
        <v>377</v>
      </c>
      <c r="J2506" t="s">
        <v>377</v>
      </c>
      <c r="K2506" t="s">
        <v>378</v>
      </c>
      <c r="L2506" t="s">
        <v>25</v>
      </c>
      <c r="M2506">
        <v>-5720</v>
      </c>
      <c r="N2506">
        <v>-5738</v>
      </c>
      <c r="O2506">
        <v>-6260</v>
      </c>
      <c r="P2506">
        <v>-5612</v>
      </c>
      <c r="Q2506">
        <v>-5765</v>
      </c>
      <c r="R2506">
        <v>-5761</v>
      </c>
      <c r="S2506">
        <v>-5392</v>
      </c>
      <c r="T2506">
        <v>-6478</v>
      </c>
      <c r="U2506">
        <v>-5991</v>
      </c>
      <c r="V2506">
        <v>-5855</v>
      </c>
      <c r="W2506">
        <v>-5566</v>
      </c>
      <c r="X2506">
        <v>-5030</v>
      </c>
      <c r="Y2506">
        <v>-69169</v>
      </c>
      <c r="Z2506">
        <f t="shared" si="84"/>
        <v>0</v>
      </c>
      <c r="AA2506">
        <f t="shared" si="85"/>
        <v>-51876.75</v>
      </c>
    </row>
    <row r="2507" spans="1:27" x14ac:dyDescent="0.35">
      <c r="A2507" t="s">
        <v>427</v>
      </c>
      <c r="C2507">
        <v>501990</v>
      </c>
      <c r="D2507" t="s">
        <v>442</v>
      </c>
      <c r="E2507" t="s">
        <v>7</v>
      </c>
      <c r="F2507" t="s">
        <v>105</v>
      </c>
      <c r="G2507">
        <v>2023</v>
      </c>
      <c r="H2507" t="s">
        <v>365</v>
      </c>
      <c r="I2507" t="s">
        <v>385</v>
      </c>
      <c r="J2507" t="s">
        <v>386</v>
      </c>
      <c r="K2507" t="s">
        <v>378</v>
      </c>
      <c r="L2507" t="s">
        <v>25</v>
      </c>
      <c r="M2507">
        <v>-5716</v>
      </c>
      <c r="N2507">
        <v>-5412</v>
      </c>
      <c r="O2507">
        <v>-5906</v>
      </c>
      <c r="P2507">
        <v>-4947</v>
      </c>
      <c r="Q2507">
        <v>-5690</v>
      </c>
      <c r="R2507">
        <v>-5439</v>
      </c>
      <c r="S2507">
        <v>-4980</v>
      </c>
      <c r="T2507">
        <v>-6072</v>
      </c>
      <c r="U2507">
        <v>-5231</v>
      </c>
      <c r="V2507">
        <v>-5767</v>
      </c>
      <c r="W2507">
        <v>-5199</v>
      </c>
      <c r="X2507">
        <v>-4252</v>
      </c>
      <c r="Y2507">
        <v>-64612</v>
      </c>
      <c r="Z2507">
        <f t="shared" si="84"/>
        <v>0</v>
      </c>
      <c r="AA2507">
        <f t="shared" si="85"/>
        <v>-48459</v>
      </c>
    </row>
    <row r="2508" spans="1:27" x14ac:dyDescent="0.35">
      <c r="A2508" t="s">
        <v>427</v>
      </c>
      <c r="C2508">
        <v>505100</v>
      </c>
      <c r="D2508" t="s">
        <v>433</v>
      </c>
      <c r="E2508" t="s">
        <v>7</v>
      </c>
      <c r="F2508" t="s">
        <v>105</v>
      </c>
      <c r="G2508">
        <v>2022</v>
      </c>
      <c r="H2508" t="s">
        <v>365</v>
      </c>
      <c r="I2508" t="s">
        <v>390</v>
      </c>
      <c r="J2508" t="s">
        <v>391</v>
      </c>
      <c r="K2508" t="s">
        <v>378</v>
      </c>
      <c r="L2508" t="s">
        <v>25</v>
      </c>
      <c r="M2508">
        <v>-5710</v>
      </c>
      <c r="N2508">
        <v>-5675</v>
      </c>
      <c r="O2508">
        <v>-6245</v>
      </c>
      <c r="P2508">
        <v>-5633</v>
      </c>
      <c r="Q2508">
        <v>-5801</v>
      </c>
      <c r="R2508">
        <v>-5802</v>
      </c>
      <c r="S2508">
        <v>-5466</v>
      </c>
      <c r="T2508">
        <v>-6432</v>
      </c>
      <c r="U2508">
        <v>-5995</v>
      </c>
      <c r="V2508">
        <v>-5837</v>
      </c>
      <c r="W2508">
        <v>-5650</v>
      </c>
      <c r="X2508">
        <v>-5235</v>
      </c>
      <c r="Y2508">
        <v>-69479</v>
      </c>
      <c r="Z2508">
        <f t="shared" si="84"/>
        <v>0</v>
      </c>
      <c r="AA2508">
        <f t="shared" si="85"/>
        <v>-52109.25</v>
      </c>
    </row>
    <row r="2509" spans="1:27" x14ac:dyDescent="0.35">
      <c r="A2509" t="s">
        <v>427</v>
      </c>
      <c r="C2509">
        <v>501090</v>
      </c>
      <c r="D2509" t="s">
        <v>435</v>
      </c>
      <c r="E2509" t="s">
        <v>7</v>
      </c>
      <c r="F2509" t="s">
        <v>105</v>
      </c>
      <c r="G2509">
        <v>2028</v>
      </c>
      <c r="H2509" t="s">
        <v>22</v>
      </c>
      <c r="I2509" t="s">
        <v>390</v>
      </c>
      <c r="J2509" t="s">
        <v>391</v>
      </c>
      <c r="K2509" t="s">
        <v>378</v>
      </c>
      <c r="L2509" t="s">
        <v>25</v>
      </c>
      <c r="M2509">
        <v>-5689</v>
      </c>
      <c r="N2509">
        <v>-6442</v>
      </c>
      <c r="O2509">
        <v>-6442</v>
      </c>
      <c r="P2509">
        <v>-5689</v>
      </c>
      <c r="Q2509">
        <v>-5689</v>
      </c>
      <c r="R2509">
        <v>-5689</v>
      </c>
      <c r="S2509">
        <v>-5689</v>
      </c>
      <c r="T2509">
        <v>-5689</v>
      </c>
      <c r="U2509">
        <v>-5689</v>
      </c>
      <c r="V2509">
        <v>-5689</v>
      </c>
      <c r="W2509">
        <v>-5689</v>
      </c>
      <c r="X2509">
        <v>-5689</v>
      </c>
      <c r="Y2509">
        <v>-69778</v>
      </c>
      <c r="Z2509">
        <f t="shared" si="84"/>
        <v>0</v>
      </c>
      <c r="AA2509">
        <f t="shared" si="85"/>
        <v>-52333.5</v>
      </c>
    </row>
    <row r="2510" spans="1:27" x14ac:dyDescent="0.35">
      <c r="A2510" t="s">
        <v>427</v>
      </c>
      <c r="C2510">
        <v>501090</v>
      </c>
      <c r="D2510" t="s">
        <v>435</v>
      </c>
      <c r="E2510" t="s">
        <v>7</v>
      </c>
      <c r="F2510" t="s">
        <v>105</v>
      </c>
      <c r="G2510">
        <v>2029</v>
      </c>
      <c r="H2510" t="s">
        <v>365</v>
      </c>
      <c r="I2510" t="s">
        <v>377</v>
      </c>
      <c r="J2510" t="s">
        <v>377</v>
      </c>
      <c r="K2510" t="s">
        <v>378</v>
      </c>
      <c r="L2510" t="s">
        <v>25</v>
      </c>
      <c r="M2510">
        <v>-5688</v>
      </c>
      <c r="N2510">
        <v>-5111</v>
      </c>
      <c r="O2510">
        <v>-5070</v>
      </c>
      <c r="P2510">
        <v>-5263</v>
      </c>
      <c r="Q2510">
        <v>-5165</v>
      </c>
      <c r="R2510">
        <v>-4858</v>
      </c>
      <c r="S2510">
        <v>-5308</v>
      </c>
      <c r="T2510">
        <v>-5527</v>
      </c>
      <c r="U2510">
        <v>-5314</v>
      </c>
      <c r="V2510">
        <v>-5755</v>
      </c>
      <c r="W2510">
        <v>-4330</v>
      </c>
      <c r="X2510">
        <v>-4629</v>
      </c>
      <c r="Y2510">
        <v>-62019</v>
      </c>
      <c r="Z2510">
        <f t="shared" si="84"/>
        <v>0</v>
      </c>
      <c r="AA2510">
        <f t="shared" si="85"/>
        <v>-46514.25</v>
      </c>
    </row>
    <row r="2511" spans="1:27" x14ac:dyDescent="0.35">
      <c r="A2511" t="s">
        <v>427</v>
      </c>
      <c r="C2511">
        <v>506109</v>
      </c>
      <c r="D2511" t="s">
        <v>449</v>
      </c>
      <c r="E2511" t="s">
        <v>7</v>
      </c>
      <c r="F2511" t="s">
        <v>105</v>
      </c>
      <c r="G2511">
        <v>2024</v>
      </c>
      <c r="H2511" t="s">
        <v>22</v>
      </c>
      <c r="I2511" t="s">
        <v>385</v>
      </c>
      <c r="J2511" t="s">
        <v>386</v>
      </c>
      <c r="K2511" t="s">
        <v>378</v>
      </c>
      <c r="L2511" t="s">
        <v>25</v>
      </c>
      <c r="M2511">
        <v>-5617</v>
      </c>
      <c r="N2511">
        <v>-5617</v>
      </c>
      <c r="O2511">
        <v>-5617</v>
      </c>
      <c r="P2511">
        <v>-5617</v>
      </c>
      <c r="Q2511">
        <v>-5617</v>
      </c>
      <c r="R2511">
        <v>-5617</v>
      </c>
      <c r="S2511">
        <v>-5617</v>
      </c>
      <c r="T2511">
        <v>-5617</v>
      </c>
      <c r="U2511">
        <v>-5617</v>
      </c>
      <c r="V2511">
        <v>-5617</v>
      </c>
      <c r="W2511">
        <v>-5617</v>
      </c>
      <c r="X2511">
        <v>-5617</v>
      </c>
      <c r="Y2511">
        <v>-67402</v>
      </c>
      <c r="Z2511">
        <f t="shared" si="84"/>
        <v>0</v>
      </c>
      <c r="AA2511">
        <f t="shared" si="85"/>
        <v>-50551.5</v>
      </c>
    </row>
    <row r="2512" spans="1:27" x14ac:dyDescent="0.35">
      <c r="A2512" t="s">
        <v>427</v>
      </c>
      <c r="C2512">
        <v>500900</v>
      </c>
      <c r="D2512" t="s">
        <v>443</v>
      </c>
      <c r="E2512" t="s">
        <v>7</v>
      </c>
      <c r="F2512" t="s">
        <v>105</v>
      </c>
      <c r="G2512">
        <v>2028</v>
      </c>
      <c r="H2512" t="s">
        <v>365</v>
      </c>
      <c r="I2512" t="s">
        <v>383</v>
      </c>
      <c r="J2512" t="s">
        <v>384</v>
      </c>
      <c r="K2512" t="s">
        <v>378</v>
      </c>
      <c r="L2512" t="s">
        <v>25</v>
      </c>
      <c r="M2512">
        <v>-5614</v>
      </c>
      <c r="N2512">
        <v>-11322</v>
      </c>
      <c r="O2512">
        <v>-12781</v>
      </c>
      <c r="P2512">
        <v>-12879</v>
      </c>
      <c r="Q2512">
        <v>-14471</v>
      </c>
      <c r="R2512">
        <v>-17434</v>
      </c>
      <c r="S2512">
        <v>-15600</v>
      </c>
      <c r="T2512">
        <v>-14800</v>
      </c>
      <c r="U2512">
        <v>-16701</v>
      </c>
      <c r="V2512">
        <v>-13997</v>
      </c>
      <c r="W2512">
        <v>-23952</v>
      </c>
      <c r="X2512">
        <v>-21871</v>
      </c>
      <c r="Y2512">
        <v>-181422</v>
      </c>
      <c r="Z2512">
        <f t="shared" si="84"/>
        <v>0</v>
      </c>
      <c r="AA2512">
        <f t="shared" si="85"/>
        <v>-136066.5</v>
      </c>
    </row>
    <row r="2513" spans="1:27" x14ac:dyDescent="0.35">
      <c r="A2513" t="s">
        <v>427</v>
      </c>
      <c r="C2513">
        <v>501990</v>
      </c>
      <c r="D2513" t="s">
        <v>442</v>
      </c>
      <c r="E2513" t="s">
        <v>7</v>
      </c>
      <c r="F2513" t="s">
        <v>21</v>
      </c>
      <c r="G2513">
        <v>2027</v>
      </c>
      <c r="H2513" t="s">
        <v>365</v>
      </c>
      <c r="I2513" t="s">
        <v>387</v>
      </c>
      <c r="J2513" t="s">
        <v>388</v>
      </c>
      <c r="K2513" t="s">
        <v>378</v>
      </c>
      <c r="L2513" t="s">
        <v>25</v>
      </c>
      <c r="M2513">
        <v>-5605</v>
      </c>
      <c r="N2513">
        <v>-5026</v>
      </c>
      <c r="O2513">
        <v>-4986</v>
      </c>
      <c r="P2513">
        <v>-5170</v>
      </c>
      <c r="Q2513">
        <v>-5067</v>
      </c>
      <c r="R2513">
        <v>-4756</v>
      </c>
      <c r="S2513">
        <v>-5198</v>
      </c>
      <c r="T2513">
        <v>-5426</v>
      </c>
      <c r="U2513">
        <v>-5219</v>
      </c>
      <c r="V2513">
        <v>-5649</v>
      </c>
      <c r="W2513">
        <v>-4240</v>
      </c>
      <c r="X2513">
        <v>-4509</v>
      </c>
      <c r="Y2513">
        <v>-60852</v>
      </c>
      <c r="Z2513">
        <f t="shared" si="84"/>
        <v>-45639</v>
      </c>
      <c r="AA2513">
        <f t="shared" si="85"/>
        <v>0</v>
      </c>
    </row>
    <row r="2514" spans="1:27" x14ac:dyDescent="0.35">
      <c r="A2514" t="s">
        <v>427</v>
      </c>
      <c r="C2514">
        <v>506100</v>
      </c>
      <c r="D2514" t="s">
        <v>432</v>
      </c>
      <c r="E2514" t="s">
        <v>7</v>
      </c>
      <c r="F2514" t="s">
        <v>105</v>
      </c>
      <c r="G2514">
        <v>2028</v>
      </c>
      <c r="H2514" t="s">
        <v>365</v>
      </c>
      <c r="I2514" t="s">
        <v>390</v>
      </c>
      <c r="J2514" t="s">
        <v>391</v>
      </c>
      <c r="K2514" t="s">
        <v>378</v>
      </c>
      <c r="L2514" t="s">
        <v>25</v>
      </c>
      <c r="M2514">
        <v>-5583</v>
      </c>
      <c r="N2514">
        <v>-5003</v>
      </c>
      <c r="O2514">
        <v>-4991</v>
      </c>
      <c r="P2514">
        <v>-5195</v>
      </c>
      <c r="Q2514">
        <v>-5113</v>
      </c>
      <c r="R2514">
        <v>-4821</v>
      </c>
      <c r="S2514">
        <v>-5275</v>
      </c>
      <c r="T2514">
        <v>-5433</v>
      </c>
      <c r="U2514">
        <v>-5241</v>
      </c>
      <c r="V2514">
        <v>-5663</v>
      </c>
      <c r="W2514">
        <v>-4322</v>
      </c>
      <c r="X2514">
        <v>-4690</v>
      </c>
      <c r="Y2514">
        <v>-61329</v>
      </c>
      <c r="Z2514">
        <f t="shared" si="84"/>
        <v>0</v>
      </c>
      <c r="AA2514">
        <f t="shared" si="85"/>
        <v>-45996.75</v>
      </c>
    </row>
    <row r="2515" spans="1:27" x14ac:dyDescent="0.35">
      <c r="A2515" t="s">
        <v>427</v>
      </c>
      <c r="C2515">
        <v>512017</v>
      </c>
      <c r="D2515" t="s">
        <v>446</v>
      </c>
      <c r="E2515" t="s">
        <v>7</v>
      </c>
      <c r="F2515" t="s">
        <v>366</v>
      </c>
      <c r="G2515">
        <v>2026</v>
      </c>
      <c r="H2515" t="s">
        <v>22</v>
      </c>
      <c r="I2515" t="s">
        <v>373</v>
      </c>
      <c r="J2515" t="s">
        <v>374</v>
      </c>
      <c r="K2515" t="s">
        <v>375</v>
      </c>
      <c r="L2515" t="s">
        <v>25</v>
      </c>
      <c r="M2515">
        <v>-5579</v>
      </c>
      <c r="N2515">
        <v>-5579</v>
      </c>
      <c r="O2515">
        <v>-5579</v>
      </c>
      <c r="P2515">
        <v>-8669</v>
      </c>
      <c r="Q2515">
        <v>-8669</v>
      </c>
      <c r="R2515">
        <v>-9699</v>
      </c>
      <c r="S2515">
        <v>-9699</v>
      </c>
      <c r="T2515">
        <v>-9699</v>
      </c>
      <c r="U2515">
        <v>-9699</v>
      </c>
      <c r="V2515">
        <v>-9699</v>
      </c>
      <c r="W2515">
        <v>-5579</v>
      </c>
      <c r="X2515">
        <v>-5579</v>
      </c>
      <c r="Y2515">
        <v>-93730</v>
      </c>
      <c r="Z2515">
        <f t="shared" si="84"/>
        <v>-28342.293822569998</v>
      </c>
      <c r="AA2515">
        <f t="shared" si="85"/>
        <v>-41955.206177430002</v>
      </c>
    </row>
    <row r="2516" spans="1:27" x14ac:dyDescent="0.35">
      <c r="A2516" t="s">
        <v>427</v>
      </c>
      <c r="C2516">
        <v>505100</v>
      </c>
      <c r="D2516" t="s">
        <v>433</v>
      </c>
      <c r="E2516" t="s">
        <v>7</v>
      </c>
      <c r="F2516" t="s">
        <v>105</v>
      </c>
      <c r="G2516">
        <v>2021</v>
      </c>
      <c r="H2516" t="s">
        <v>365</v>
      </c>
      <c r="I2516" t="s">
        <v>390</v>
      </c>
      <c r="J2516" t="s">
        <v>391</v>
      </c>
      <c r="K2516" t="s">
        <v>378</v>
      </c>
      <c r="L2516" t="s">
        <v>25</v>
      </c>
      <c r="M2516">
        <v>-5574</v>
      </c>
      <c r="N2516">
        <v>-5539</v>
      </c>
      <c r="O2516">
        <v>-6098</v>
      </c>
      <c r="P2516">
        <v>-5737</v>
      </c>
      <c r="Q2516">
        <v>-5447</v>
      </c>
      <c r="R2516">
        <v>-5681</v>
      </c>
      <c r="S2516">
        <v>-5589</v>
      </c>
      <c r="T2516">
        <v>-5982</v>
      </c>
      <c r="U2516">
        <v>-5785</v>
      </c>
      <c r="V2516">
        <v>-5711</v>
      </c>
      <c r="W2516">
        <v>-5453</v>
      </c>
      <c r="X2516">
        <v>-5382</v>
      </c>
      <c r="Y2516">
        <v>-67979</v>
      </c>
      <c r="Z2516">
        <f t="shared" si="84"/>
        <v>0</v>
      </c>
      <c r="AA2516">
        <f t="shared" si="85"/>
        <v>-50984.25</v>
      </c>
    </row>
    <row r="2517" spans="1:27" x14ac:dyDescent="0.35">
      <c r="A2517" t="s">
        <v>427</v>
      </c>
      <c r="C2517">
        <v>501090</v>
      </c>
      <c r="D2517" t="s">
        <v>435</v>
      </c>
      <c r="E2517" t="s">
        <v>7</v>
      </c>
      <c r="F2517" t="s">
        <v>105</v>
      </c>
      <c r="G2517">
        <v>2027</v>
      </c>
      <c r="H2517" t="s">
        <v>22</v>
      </c>
      <c r="I2517" t="s">
        <v>390</v>
      </c>
      <c r="J2517" t="s">
        <v>391</v>
      </c>
      <c r="K2517" t="s">
        <v>378</v>
      </c>
      <c r="L2517" t="s">
        <v>25</v>
      </c>
      <c r="M2517">
        <v>-5531</v>
      </c>
      <c r="N2517">
        <v>-6268</v>
      </c>
      <c r="O2517">
        <v>-6268</v>
      </c>
      <c r="P2517">
        <v>-5531</v>
      </c>
      <c r="Q2517">
        <v>-5531</v>
      </c>
      <c r="R2517">
        <v>-5531</v>
      </c>
      <c r="S2517">
        <v>-5531</v>
      </c>
      <c r="T2517">
        <v>-5531</v>
      </c>
      <c r="U2517">
        <v>-5531</v>
      </c>
      <c r="V2517">
        <v>-5531</v>
      </c>
      <c r="W2517">
        <v>-5531</v>
      </c>
      <c r="X2517">
        <v>-5531</v>
      </c>
      <c r="Y2517">
        <v>-67847</v>
      </c>
      <c r="Z2517">
        <f t="shared" si="84"/>
        <v>0</v>
      </c>
      <c r="AA2517">
        <f t="shared" si="85"/>
        <v>-50885.25</v>
      </c>
    </row>
    <row r="2518" spans="1:27" x14ac:dyDescent="0.35">
      <c r="A2518" t="s">
        <v>427</v>
      </c>
      <c r="C2518">
        <v>501090</v>
      </c>
      <c r="D2518" t="s">
        <v>435</v>
      </c>
      <c r="E2518" t="s">
        <v>7</v>
      </c>
      <c r="F2518" t="s">
        <v>105</v>
      </c>
      <c r="G2518">
        <v>2028</v>
      </c>
      <c r="H2518" t="s">
        <v>365</v>
      </c>
      <c r="I2518" t="s">
        <v>377</v>
      </c>
      <c r="J2518" t="s">
        <v>377</v>
      </c>
      <c r="K2518" t="s">
        <v>378</v>
      </c>
      <c r="L2518" t="s">
        <v>25</v>
      </c>
      <c r="M2518">
        <v>-5522</v>
      </c>
      <c r="N2518">
        <v>-4962</v>
      </c>
      <c r="O2518">
        <v>-4922</v>
      </c>
      <c r="P2518">
        <v>-5110</v>
      </c>
      <c r="Q2518">
        <v>-5015</v>
      </c>
      <c r="R2518">
        <v>-4717</v>
      </c>
      <c r="S2518">
        <v>-5153</v>
      </c>
      <c r="T2518">
        <v>-5366</v>
      </c>
      <c r="U2518">
        <v>-5160</v>
      </c>
      <c r="V2518">
        <v>-5588</v>
      </c>
      <c r="W2518">
        <v>-4204</v>
      </c>
      <c r="X2518">
        <v>-4494</v>
      </c>
      <c r="Y2518">
        <v>-60212</v>
      </c>
      <c r="Z2518">
        <f t="shared" si="84"/>
        <v>0</v>
      </c>
      <c r="AA2518">
        <f t="shared" si="85"/>
        <v>-45159</v>
      </c>
    </row>
    <row r="2519" spans="1:27" x14ac:dyDescent="0.35">
      <c r="A2519" t="s">
        <v>427</v>
      </c>
      <c r="C2519">
        <v>506109</v>
      </c>
      <c r="D2519" t="s">
        <v>449</v>
      </c>
      <c r="E2519" t="s">
        <v>7</v>
      </c>
      <c r="F2519" t="s">
        <v>105</v>
      </c>
      <c r="G2519">
        <v>2023</v>
      </c>
      <c r="H2519" t="s">
        <v>22</v>
      </c>
      <c r="I2519" t="s">
        <v>385</v>
      </c>
      <c r="J2519" t="s">
        <v>386</v>
      </c>
      <c r="K2519" t="s">
        <v>378</v>
      </c>
      <c r="L2519" t="s">
        <v>25</v>
      </c>
      <c r="M2519">
        <v>-5495</v>
      </c>
      <c r="N2519">
        <v>-5495</v>
      </c>
      <c r="O2519">
        <v>-5495</v>
      </c>
      <c r="P2519">
        <v>-5495</v>
      </c>
      <c r="Q2519">
        <v>-5495</v>
      </c>
      <c r="R2519">
        <v>-5495</v>
      </c>
      <c r="S2519">
        <v>-5495</v>
      </c>
      <c r="T2519">
        <v>-5495</v>
      </c>
      <c r="U2519">
        <v>-5495</v>
      </c>
      <c r="V2519">
        <v>-5495</v>
      </c>
      <c r="W2519">
        <v>-5495</v>
      </c>
      <c r="X2519">
        <v>-5495</v>
      </c>
      <c r="Y2519">
        <v>-65936</v>
      </c>
      <c r="Z2519">
        <f t="shared" si="84"/>
        <v>0</v>
      </c>
      <c r="AA2519">
        <f t="shared" si="85"/>
        <v>-49452</v>
      </c>
    </row>
    <row r="2520" spans="1:27" x14ac:dyDescent="0.35">
      <c r="A2520" t="s">
        <v>427</v>
      </c>
      <c r="C2520">
        <v>500900</v>
      </c>
      <c r="D2520" t="s">
        <v>443</v>
      </c>
      <c r="E2520" t="s">
        <v>7</v>
      </c>
      <c r="F2520" t="s">
        <v>105</v>
      </c>
      <c r="G2520">
        <v>2027</v>
      </c>
      <c r="H2520" t="s">
        <v>365</v>
      </c>
      <c r="I2520" t="s">
        <v>383</v>
      </c>
      <c r="J2520" t="s">
        <v>384</v>
      </c>
      <c r="K2520" t="s">
        <v>378</v>
      </c>
      <c r="L2520" t="s">
        <v>25</v>
      </c>
      <c r="M2520">
        <v>-5451</v>
      </c>
      <c r="N2520">
        <v>-10993</v>
      </c>
      <c r="O2520">
        <v>-12409</v>
      </c>
      <c r="P2520">
        <v>-12504</v>
      </c>
      <c r="Q2520">
        <v>-14050</v>
      </c>
      <c r="R2520">
        <v>-16927</v>
      </c>
      <c r="S2520">
        <v>-15146</v>
      </c>
      <c r="T2520">
        <v>-14369</v>
      </c>
      <c r="U2520">
        <v>-16215</v>
      </c>
      <c r="V2520">
        <v>-13589</v>
      </c>
      <c r="W2520">
        <v>-23255</v>
      </c>
      <c r="X2520">
        <v>-21235</v>
      </c>
      <c r="Y2520">
        <v>-176142</v>
      </c>
      <c r="Z2520">
        <f t="shared" si="84"/>
        <v>0</v>
      </c>
      <c r="AA2520">
        <f t="shared" si="85"/>
        <v>-132106.5</v>
      </c>
    </row>
    <row r="2521" spans="1:27" x14ac:dyDescent="0.35">
      <c r="A2521" t="s">
        <v>427</v>
      </c>
      <c r="C2521">
        <v>501990</v>
      </c>
      <c r="D2521" t="s">
        <v>442</v>
      </c>
      <c r="E2521" t="s">
        <v>7</v>
      </c>
      <c r="F2521" t="s">
        <v>21</v>
      </c>
      <c r="G2521">
        <v>2026</v>
      </c>
      <c r="H2521" t="s">
        <v>365</v>
      </c>
      <c r="I2521" t="s">
        <v>387</v>
      </c>
      <c r="J2521" t="s">
        <v>388</v>
      </c>
      <c r="K2521" t="s">
        <v>378</v>
      </c>
      <c r="L2521" t="s">
        <v>25</v>
      </c>
      <c r="M2521">
        <v>-5441</v>
      </c>
      <c r="N2521">
        <v>-4880</v>
      </c>
      <c r="O2521">
        <v>-4841</v>
      </c>
      <c r="P2521">
        <v>-5020</v>
      </c>
      <c r="Q2521">
        <v>-4919</v>
      </c>
      <c r="R2521">
        <v>-4618</v>
      </c>
      <c r="S2521">
        <v>-5047</v>
      </c>
      <c r="T2521">
        <v>-5268</v>
      </c>
      <c r="U2521">
        <v>-5067</v>
      </c>
      <c r="V2521">
        <v>-5485</v>
      </c>
      <c r="W2521">
        <v>-4117</v>
      </c>
      <c r="X2521">
        <v>-4378</v>
      </c>
      <c r="Y2521">
        <v>-59079</v>
      </c>
      <c r="Z2521">
        <f t="shared" si="84"/>
        <v>-44309.25</v>
      </c>
      <c r="AA2521">
        <f t="shared" si="85"/>
        <v>0</v>
      </c>
    </row>
    <row r="2522" spans="1:27" x14ac:dyDescent="0.35">
      <c r="A2522" t="s">
        <v>427</v>
      </c>
      <c r="C2522">
        <v>514100</v>
      </c>
      <c r="D2522" t="s">
        <v>441</v>
      </c>
      <c r="E2522" t="s">
        <v>7</v>
      </c>
      <c r="F2522" t="s">
        <v>105</v>
      </c>
      <c r="G2522">
        <v>2030</v>
      </c>
      <c r="H2522" t="s">
        <v>365</v>
      </c>
      <c r="I2522" t="s">
        <v>385</v>
      </c>
      <c r="J2522" t="s">
        <v>386</v>
      </c>
      <c r="K2522" t="s">
        <v>378</v>
      </c>
      <c r="L2522" t="s">
        <v>25</v>
      </c>
      <c r="M2522">
        <v>-5434</v>
      </c>
      <c r="N2522">
        <v>-4888</v>
      </c>
      <c r="O2522">
        <v>-4850</v>
      </c>
      <c r="P2522">
        <v>-5043</v>
      </c>
      <c r="Q2522">
        <v>-4957</v>
      </c>
      <c r="R2522">
        <v>-4669</v>
      </c>
      <c r="S2522">
        <v>-5106</v>
      </c>
      <c r="T2522">
        <v>-5300</v>
      </c>
      <c r="U2522">
        <v>-5092</v>
      </c>
      <c r="V2522">
        <v>-5522</v>
      </c>
      <c r="W2522">
        <v>-4158</v>
      </c>
      <c r="X2522">
        <v>-4481</v>
      </c>
      <c r="Y2522">
        <v>-59499</v>
      </c>
      <c r="Z2522">
        <f t="shared" si="84"/>
        <v>0</v>
      </c>
      <c r="AA2522">
        <f t="shared" si="85"/>
        <v>-44624.25</v>
      </c>
    </row>
    <row r="2523" spans="1:27" x14ac:dyDescent="0.35">
      <c r="A2523" t="s">
        <v>427</v>
      </c>
      <c r="C2523">
        <v>506100</v>
      </c>
      <c r="D2523" t="s">
        <v>432</v>
      </c>
      <c r="E2523" t="s">
        <v>7</v>
      </c>
      <c r="F2523" t="s">
        <v>105</v>
      </c>
      <c r="G2523">
        <v>2027</v>
      </c>
      <c r="H2523" t="s">
        <v>365</v>
      </c>
      <c r="I2523" t="s">
        <v>390</v>
      </c>
      <c r="J2523" t="s">
        <v>391</v>
      </c>
      <c r="K2523" t="s">
        <v>378</v>
      </c>
      <c r="L2523" t="s">
        <v>25</v>
      </c>
      <c r="M2523">
        <v>-5421</v>
      </c>
      <c r="N2523">
        <v>-4857</v>
      </c>
      <c r="O2523">
        <v>-4846</v>
      </c>
      <c r="P2523">
        <v>-5043</v>
      </c>
      <c r="Q2523">
        <v>-4965</v>
      </c>
      <c r="R2523">
        <v>-4681</v>
      </c>
      <c r="S2523">
        <v>-5121</v>
      </c>
      <c r="T2523">
        <v>-5275</v>
      </c>
      <c r="U2523">
        <v>-5088</v>
      </c>
      <c r="V2523">
        <v>-5499</v>
      </c>
      <c r="W2523">
        <v>-4196</v>
      </c>
      <c r="X2523">
        <v>-4553</v>
      </c>
      <c r="Y2523">
        <v>-59545</v>
      </c>
      <c r="Z2523">
        <f t="shared" si="84"/>
        <v>0</v>
      </c>
      <c r="AA2523">
        <f t="shared" si="85"/>
        <v>-44658.75</v>
      </c>
    </row>
    <row r="2524" spans="1:27" x14ac:dyDescent="0.35">
      <c r="A2524" t="s">
        <v>427</v>
      </c>
      <c r="C2524">
        <v>512017</v>
      </c>
      <c r="D2524" t="s">
        <v>446</v>
      </c>
      <c r="E2524" t="s">
        <v>7</v>
      </c>
      <c r="F2524" t="s">
        <v>366</v>
      </c>
      <c r="G2524">
        <v>2023</v>
      </c>
      <c r="H2524" t="s">
        <v>22</v>
      </c>
      <c r="I2524" t="s">
        <v>373</v>
      </c>
      <c r="J2524" t="s">
        <v>374</v>
      </c>
      <c r="K2524" t="s">
        <v>375</v>
      </c>
      <c r="L2524" t="s">
        <v>25</v>
      </c>
      <c r="M2524">
        <v>-5417</v>
      </c>
      <c r="N2524">
        <v>-5417</v>
      </c>
      <c r="O2524">
        <v>-5417</v>
      </c>
      <c r="P2524">
        <v>-8417</v>
      </c>
      <c r="Q2524">
        <v>-8417</v>
      </c>
      <c r="R2524">
        <v>-9417</v>
      </c>
      <c r="S2524">
        <v>-9417</v>
      </c>
      <c r="T2524">
        <v>-9417</v>
      </c>
      <c r="U2524">
        <v>-9417</v>
      </c>
      <c r="V2524">
        <v>-9417</v>
      </c>
      <c r="W2524">
        <v>-5417</v>
      </c>
      <c r="X2524">
        <v>-5417</v>
      </c>
      <c r="Y2524">
        <v>-91000</v>
      </c>
      <c r="Z2524">
        <f t="shared" si="84"/>
        <v>-27516.790118999998</v>
      </c>
      <c r="AA2524">
        <f t="shared" si="85"/>
        <v>-40733.209881000002</v>
      </c>
    </row>
    <row r="2525" spans="1:27" x14ac:dyDescent="0.35">
      <c r="A2525" t="s">
        <v>427</v>
      </c>
      <c r="C2525">
        <v>512017</v>
      </c>
      <c r="D2525" t="s">
        <v>446</v>
      </c>
      <c r="E2525" t="s">
        <v>7</v>
      </c>
      <c r="F2525" t="s">
        <v>366</v>
      </c>
      <c r="G2525">
        <v>2024</v>
      </c>
      <c r="H2525" t="s">
        <v>22</v>
      </c>
      <c r="I2525" t="s">
        <v>373</v>
      </c>
      <c r="J2525" t="s">
        <v>374</v>
      </c>
      <c r="K2525" t="s">
        <v>375</v>
      </c>
      <c r="L2525" t="s">
        <v>25</v>
      </c>
      <c r="M2525">
        <v>-5417</v>
      </c>
      <c r="N2525">
        <v>-5417</v>
      </c>
      <c r="O2525">
        <v>-5417</v>
      </c>
      <c r="P2525">
        <v>-8417</v>
      </c>
      <c r="Q2525">
        <v>-8417</v>
      </c>
      <c r="R2525">
        <v>-9417</v>
      </c>
      <c r="S2525">
        <v>-9417</v>
      </c>
      <c r="T2525">
        <v>-9417</v>
      </c>
      <c r="U2525">
        <v>-9417</v>
      </c>
      <c r="V2525">
        <v>-9417</v>
      </c>
      <c r="W2525">
        <v>-5417</v>
      </c>
      <c r="X2525">
        <v>-5417</v>
      </c>
      <c r="Y2525">
        <v>-91000</v>
      </c>
      <c r="Z2525">
        <f t="shared" si="84"/>
        <v>-27516.790118999998</v>
      </c>
      <c r="AA2525">
        <f t="shared" si="85"/>
        <v>-40733.209881000002</v>
      </c>
    </row>
    <row r="2526" spans="1:27" x14ac:dyDescent="0.35">
      <c r="A2526" t="s">
        <v>427</v>
      </c>
      <c r="C2526">
        <v>512017</v>
      </c>
      <c r="D2526" t="s">
        <v>446</v>
      </c>
      <c r="E2526" t="s">
        <v>7</v>
      </c>
      <c r="F2526" t="s">
        <v>366</v>
      </c>
      <c r="G2526">
        <v>2025</v>
      </c>
      <c r="H2526" t="s">
        <v>22</v>
      </c>
      <c r="I2526" t="s">
        <v>373</v>
      </c>
      <c r="J2526" t="s">
        <v>374</v>
      </c>
      <c r="K2526" t="s">
        <v>375</v>
      </c>
      <c r="L2526" t="s">
        <v>25</v>
      </c>
      <c r="M2526">
        <v>-5417</v>
      </c>
      <c r="N2526">
        <v>-5417</v>
      </c>
      <c r="O2526">
        <v>-5417</v>
      </c>
      <c r="P2526">
        <v>-8417</v>
      </c>
      <c r="Q2526">
        <v>-8417</v>
      </c>
      <c r="R2526">
        <v>-9417</v>
      </c>
      <c r="S2526">
        <v>-9417</v>
      </c>
      <c r="T2526">
        <v>-9417</v>
      </c>
      <c r="U2526">
        <v>-9417</v>
      </c>
      <c r="V2526">
        <v>-9417</v>
      </c>
      <c r="W2526">
        <v>-5417</v>
      </c>
      <c r="X2526">
        <v>-5417</v>
      </c>
      <c r="Y2526">
        <v>-91000</v>
      </c>
      <c r="Z2526">
        <f t="shared" si="84"/>
        <v>-27516.790118999998</v>
      </c>
      <c r="AA2526">
        <f t="shared" si="85"/>
        <v>-40733.209881000002</v>
      </c>
    </row>
    <row r="2527" spans="1:27" x14ac:dyDescent="0.35">
      <c r="A2527" t="s">
        <v>427</v>
      </c>
      <c r="C2527">
        <v>511100</v>
      </c>
      <c r="D2527" t="s">
        <v>434</v>
      </c>
      <c r="E2527" t="s">
        <v>7</v>
      </c>
      <c r="F2527" t="s">
        <v>105</v>
      </c>
      <c r="G2527">
        <v>2030</v>
      </c>
      <c r="H2527" t="s">
        <v>365</v>
      </c>
      <c r="I2527" t="s">
        <v>377</v>
      </c>
      <c r="J2527" t="s">
        <v>377</v>
      </c>
      <c r="K2527" t="s">
        <v>378</v>
      </c>
      <c r="L2527" t="s">
        <v>25</v>
      </c>
      <c r="M2527">
        <v>-5414</v>
      </c>
      <c r="N2527">
        <v>-4851</v>
      </c>
      <c r="O2527">
        <v>-4846</v>
      </c>
      <c r="P2527">
        <v>-5051</v>
      </c>
      <c r="Q2527">
        <v>-4979</v>
      </c>
      <c r="R2527">
        <v>-4700</v>
      </c>
      <c r="S2527">
        <v>-5147</v>
      </c>
      <c r="T2527">
        <v>-5281</v>
      </c>
      <c r="U2527">
        <v>-5094</v>
      </c>
      <c r="V2527">
        <v>-5507</v>
      </c>
      <c r="W2527">
        <v>-4216</v>
      </c>
      <c r="X2527">
        <v>-4610</v>
      </c>
      <c r="Y2527">
        <v>-59696</v>
      </c>
      <c r="Z2527">
        <f t="shared" si="84"/>
        <v>0</v>
      </c>
      <c r="AA2527">
        <f t="shared" si="85"/>
        <v>-44772</v>
      </c>
    </row>
    <row r="2528" spans="1:27" x14ac:dyDescent="0.35">
      <c r="A2528" t="s">
        <v>427</v>
      </c>
      <c r="C2528">
        <v>501090</v>
      </c>
      <c r="D2528" t="s">
        <v>435</v>
      </c>
      <c r="E2528" t="s">
        <v>7</v>
      </c>
      <c r="F2528" t="s">
        <v>105</v>
      </c>
      <c r="G2528">
        <v>2026</v>
      </c>
      <c r="H2528" t="s">
        <v>22</v>
      </c>
      <c r="I2528" t="s">
        <v>390</v>
      </c>
      <c r="J2528" t="s">
        <v>391</v>
      </c>
      <c r="K2528" t="s">
        <v>378</v>
      </c>
      <c r="L2528" t="s">
        <v>25</v>
      </c>
      <c r="M2528">
        <v>-5377</v>
      </c>
      <c r="N2528">
        <v>-6100</v>
      </c>
      <c r="O2528">
        <v>-6100</v>
      </c>
      <c r="P2528">
        <v>-5377</v>
      </c>
      <c r="Q2528">
        <v>-5377</v>
      </c>
      <c r="R2528">
        <v>-5377</v>
      </c>
      <c r="S2528">
        <v>-5377</v>
      </c>
      <c r="T2528">
        <v>-5377</v>
      </c>
      <c r="U2528">
        <v>-5377</v>
      </c>
      <c r="V2528">
        <v>-5377</v>
      </c>
      <c r="W2528">
        <v>-5377</v>
      </c>
      <c r="X2528">
        <v>-5377</v>
      </c>
      <c r="Y2528">
        <v>-65969</v>
      </c>
      <c r="Z2528">
        <f t="shared" si="84"/>
        <v>0</v>
      </c>
      <c r="AA2528">
        <f t="shared" si="85"/>
        <v>-49476.75</v>
      </c>
    </row>
    <row r="2529" spans="1:27" x14ac:dyDescent="0.35">
      <c r="A2529" t="s">
        <v>427</v>
      </c>
      <c r="C2529">
        <v>501090</v>
      </c>
      <c r="D2529" t="s">
        <v>435</v>
      </c>
      <c r="E2529" t="s">
        <v>7</v>
      </c>
      <c r="F2529" t="s">
        <v>105</v>
      </c>
      <c r="G2529">
        <v>2027</v>
      </c>
      <c r="H2529" t="s">
        <v>365</v>
      </c>
      <c r="I2529" t="s">
        <v>377</v>
      </c>
      <c r="J2529" t="s">
        <v>377</v>
      </c>
      <c r="K2529" t="s">
        <v>378</v>
      </c>
      <c r="L2529" t="s">
        <v>25</v>
      </c>
      <c r="M2529">
        <v>-5361</v>
      </c>
      <c r="N2529">
        <v>-4818</v>
      </c>
      <c r="O2529">
        <v>-4779</v>
      </c>
      <c r="P2529">
        <v>-4961</v>
      </c>
      <c r="Q2529">
        <v>-4869</v>
      </c>
      <c r="R2529">
        <v>-4579</v>
      </c>
      <c r="S2529">
        <v>-5003</v>
      </c>
      <c r="T2529">
        <v>-5210</v>
      </c>
      <c r="U2529">
        <v>-5009</v>
      </c>
      <c r="V2529">
        <v>-5425</v>
      </c>
      <c r="W2529">
        <v>-4081</v>
      </c>
      <c r="X2529">
        <v>-4363</v>
      </c>
      <c r="Y2529">
        <v>-58460</v>
      </c>
      <c r="Z2529">
        <f t="shared" si="84"/>
        <v>0</v>
      </c>
      <c r="AA2529">
        <f t="shared" si="85"/>
        <v>-43845</v>
      </c>
    </row>
    <row r="2530" spans="1:27" x14ac:dyDescent="0.35">
      <c r="A2530" t="s">
        <v>427</v>
      </c>
      <c r="C2530">
        <v>926002</v>
      </c>
      <c r="D2530" t="s">
        <v>460</v>
      </c>
      <c r="E2530" t="s">
        <v>7</v>
      </c>
      <c r="F2530" t="s">
        <v>105</v>
      </c>
      <c r="G2530">
        <v>2030</v>
      </c>
      <c r="H2530" t="s">
        <v>365</v>
      </c>
      <c r="I2530" t="s">
        <v>377</v>
      </c>
      <c r="J2530" t="s">
        <v>377</v>
      </c>
      <c r="K2530" t="s">
        <v>378</v>
      </c>
      <c r="L2530" t="s">
        <v>25</v>
      </c>
      <c r="M2530">
        <v>-5353</v>
      </c>
      <c r="N2530">
        <v>-4817</v>
      </c>
      <c r="O2530">
        <v>-4781</v>
      </c>
      <c r="P2530">
        <v>-4974</v>
      </c>
      <c r="Q2530">
        <v>-4892</v>
      </c>
      <c r="R2530">
        <v>-4610</v>
      </c>
      <c r="S2530">
        <v>-5043</v>
      </c>
      <c r="T2530">
        <v>-5228</v>
      </c>
      <c r="U2530">
        <v>-5022</v>
      </c>
      <c r="V2530">
        <v>-5448</v>
      </c>
      <c r="W2530">
        <v>-4106</v>
      </c>
      <c r="X2530">
        <v>-4439</v>
      </c>
      <c r="Y2530">
        <v>-58711</v>
      </c>
      <c r="Z2530">
        <f t="shared" si="84"/>
        <v>0</v>
      </c>
      <c r="AA2530">
        <f t="shared" si="85"/>
        <v>-44033.25</v>
      </c>
    </row>
    <row r="2531" spans="1:27" x14ac:dyDescent="0.35">
      <c r="A2531" t="s">
        <v>427</v>
      </c>
      <c r="C2531">
        <v>506109</v>
      </c>
      <c r="D2531" t="s">
        <v>449</v>
      </c>
      <c r="E2531" t="s">
        <v>7</v>
      </c>
      <c r="F2531" t="s">
        <v>105</v>
      </c>
      <c r="G2531">
        <v>2022</v>
      </c>
      <c r="H2531" t="s">
        <v>22</v>
      </c>
      <c r="I2531" t="s">
        <v>385</v>
      </c>
      <c r="J2531" t="s">
        <v>386</v>
      </c>
      <c r="K2531" t="s">
        <v>378</v>
      </c>
      <c r="L2531" t="s">
        <v>25</v>
      </c>
      <c r="M2531">
        <v>-5324</v>
      </c>
      <c r="N2531">
        <v>-5324</v>
      </c>
      <c r="O2531">
        <v>-5324</v>
      </c>
      <c r="P2531">
        <v>-5324</v>
      </c>
      <c r="Q2531">
        <v>-5324</v>
      </c>
      <c r="R2531">
        <v>-5324</v>
      </c>
      <c r="S2531">
        <v>-5324</v>
      </c>
      <c r="T2531">
        <v>-5324</v>
      </c>
      <c r="U2531">
        <v>-5324</v>
      </c>
      <c r="V2531">
        <v>-5324</v>
      </c>
      <c r="W2531">
        <v>-5324</v>
      </c>
      <c r="X2531">
        <v>-5324</v>
      </c>
      <c r="Y2531">
        <v>-63892</v>
      </c>
      <c r="Z2531">
        <f t="shared" si="84"/>
        <v>0</v>
      </c>
      <c r="AA2531">
        <f t="shared" si="85"/>
        <v>-47919</v>
      </c>
    </row>
    <row r="2532" spans="1:27" x14ac:dyDescent="0.35">
      <c r="A2532" t="s">
        <v>427</v>
      </c>
      <c r="C2532">
        <v>500900</v>
      </c>
      <c r="D2532" t="s">
        <v>443</v>
      </c>
      <c r="E2532" t="s">
        <v>7</v>
      </c>
      <c r="F2532" t="s">
        <v>105</v>
      </c>
      <c r="G2532">
        <v>2026</v>
      </c>
      <c r="H2532" t="s">
        <v>365</v>
      </c>
      <c r="I2532" t="s">
        <v>383</v>
      </c>
      <c r="J2532" t="s">
        <v>384</v>
      </c>
      <c r="K2532" t="s">
        <v>378</v>
      </c>
      <c r="L2532" t="s">
        <v>25</v>
      </c>
      <c r="M2532">
        <v>-5292</v>
      </c>
      <c r="N2532">
        <v>-10673</v>
      </c>
      <c r="O2532">
        <v>-12047</v>
      </c>
      <c r="P2532">
        <v>-12140</v>
      </c>
      <c r="Q2532">
        <v>-13641</v>
      </c>
      <c r="R2532">
        <v>-16434</v>
      </c>
      <c r="S2532">
        <v>-14705</v>
      </c>
      <c r="T2532">
        <v>-13951</v>
      </c>
      <c r="U2532">
        <v>-15743</v>
      </c>
      <c r="V2532">
        <v>-13194</v>
      </c>
      <c r="W2532">
        <v>-22578</v>
      </c>
      <c r="X2532">
        <v>-20616</v>
      </c>
      <c r="Y2532">
        <v>-171012</v>
      </c>
      <c r="Z2532">
        <f t="shared" si="84"/>
        <v>0</v>
      </c>
      <c r="AA2532">
        <f t="shared" si="85"/>
        <v>-128259</v>
      </c>
    </row>
    <row r="2533" spans="1:27" x14ac:dyDescent="0.35">
      <c r="A2533" t="s">
        <v>427</v>
      </c>
      <c r="C2533">
        <v>501990</v>
      </c>
      <c r="D2533" t="s">
        <v>442</v>
      </c>
      <c r="E2533" t="s">
        <v>7</v>
      </c>
      <c r="F2533" t="s">
        <v>21</v>
      </c>
      <c r="G2533">
        <v>2025</v>
      </c>
      <c r="H2533" t="s">
        <v>365</v>
      </c>
      <c r="I2533" t="s">
        <v>387</v>
      </c>
      <c r="J2533" t="s">
        <v>388</v>
      </c>
      <c r="K2533" t="s">
        <v>378</v>
      </c>
      <c r="L2533" t="s">
        <v>25</v>
      </c>
      <c r="M2533">
        <v>-5283</v>
      </c>
      <c r="N2533">
        <v>-4738</v>
      </c>
      <c r="O2533">
        <v>-4700</v>
      </c>
      <c r="P2533">
        <v>-4873</v>
      </c>
      <c r="Q2533">
        <v>-4776</v>
      </c>
      <c r="R2533">
        <v>-4483</v>
      </c>
      <c r="S2533">
        <v>-4900</v>
      </c>
      <c r="T2533">
        <v>-5114</v>
      </c>
      <c r="U2533">
        <v>-4919</v>
      </c>
      <c r="V2533">
        <v>-5325</v>
      </c>
      <c r="W2533">
        <v>-3997</v>
      </c>
      <c r="X2533">
        <v>-4251</v>
      </c>
      <c r="Y2533">
        <v>-57358</v>
      </c>
      <c r="Z2533">
        <f t="shared" si="84"/>
        <v>-43018.5</v>
      </c>
      <c r="AA2533">
        <f t="shared" si="85"/>
        <v>0</v>
      </c>
    </row>
    <row r="2534" spans="1:27" x14ac:dyDescent="0.35">
      <c r="A2534" t="s">
        <v>427</v>
      </c>
      <c r="C2534">
        <v>514100</v>
      </c>
      <c r="D2534" t="s">
        <v>441</v>
      </c>
      <c r="E2534" t="s">
        <v>7</v>
      </c>
      <c r="F2534" t="s">
        <v>105</v>
      </c>
      <c r="G2534">
        <v>2029</v>
      </c>
      <c r="H2534" t="s">
        <v>365</v>
      </c>
      <c r="I2534" t="s">
        <v>385</v>
      </c>
      <c r="J2534" t="s">
        <v>386</v>
      </c>
      <c r="K2534" t="s">
        <v>378</v>
      </c>
      <c r="L2534" t="s">
        <v>25</v>
      </c>
      <c r="M2534">
        <v>-5275</v>
      </c>
      <c r="N2534">
        <v>-4745</v>
      </c>
      <c r="O2534">
        <v>-4708</v>
      </c>
      <c r="P2534">
        <v>-4896</v>
      </c>
      <c r="Q2534">
        <v>-4813</v>
      </c>
      <c r="R2534">
        <v>-4533</v>
      </c>
      <c r="S2534">
        <v>-4957</v>
      </c>
      <c r="T2534">
        <v>-5146</v>
      </c>
      <c r="U2534">
        <v>-4944</v>
      </c>
      <c r="V2534">
        <v>-5361</v>
      </c>
      <c r="W2534">
        <v>-4036</v>
      </c>
      <c r="X2534">
        <v>-4350</v>
      </c>
      <c r="Y2534">
        <v>-57764</v>
      </c>
      <c r="Z2534">
        <f t="shared" si="84"/>
        <v>0</v>
      </c>
      <c r="AA2534">
        <f t="shared" si="85"/>
        <v>-43323</v>
      </c>
    </row>
    <row r="2535" spans="1:27" x14ac:dyDescent="0.35">
      <c r="A2535" t="s">
        <v>427</v>
      </c>
      <c r="C2535">
        <v>506100</v>
      </c>
      <c r="D2535" t="s">
        <v>432</v>
      </c>
      <c r="E2535" t="s">
        <v>7</v>
      </c>
      <c r="F2535" t="s">
        <v>105</v>
      </c>
      <c r="G2535">
        <v>2026</v>
      </c>
      <c r="H2535" t="s">
        <v>365</v>
      </c>
      <c r="I2535" t="s">
        <v>390</v>
      </c>
      <c r="J2535" t="s">
        <v>391</v>
      </c>
      <c r="K2535" t="s">
        <v>378</v>
      </c>
      <c r="L2535" t="s">
        <v>25</v>
      </c>
      <c r="M2535">
        <v>-5263</v>
      </c>
      <c r="N2535">
        <v>-4716</v>
      </c>
      <c r="O2535">
        <v>-4705</v>
      </c>
      <c r="P2535">
        <v>-4897</v>
      </c>
      <c r="Q2535">
        <v>-4820</v>
      </c>
      <c r="R2535">
        <v>-4544</v>
      </c>
      <c r="S2535">
        <v>-4972</v>
      </c>
      <c r="T2535">
        <v>-5122</v>
      </c>
      <c r="U2535">
        <v>-4940</v>
      </c>
      <c r="V2535">
        <v>-5338</v>
      </c>
      <c r="W2535">
        <v>-4074</v>
      </c>
      <c r="X2535">
        <v>-4421</v>
      </c>
      <c r="Y2535">
        <v>-57810</v>
      </c>
      <c r="Z2535">
        <f t="shared" si="84"/>
        <v>0</v>
      </c>
      <c r="AA2535">
        <f t="shared" si="85"/>
        <v>-43357.5</v>
      </c>
    </row>
    <row r="2536" spans="1:27" x14ac:dyDescent="0.35">
      <c r="A2536" t="s">
        <v>427</v>
      </c>
      <c r="C2536">
        <v>511100</v>
      </c>
      <c r="D2536" t="s">
        <v>434</v>
      </c>
      <c r="E2536" t="s">
        <v>7</v>
      </c>
      <c r="F2536" t="s">
        <v>105</v>
      </c>
      <c r="G2536">
        <v>2029</v>
      </c>
      <c r="H2536" t="s">
        <v>365</v>
      </c>
      <c r="I2536" t="s">
        <v>377</v>
      </c>
      <c r="J2536" t="s">
        <v>377</v>
      </c>
      <c r="K2536" t="s">
        <v>378</v>
      </c>
      <c r="L2536" t="s">
        <v>25</v>
      </c>
      <c r="M2536">
        <v>-5256</v>
      </c>
      <c r="N2536">
        <v>-4710</v>
      </c>
      <c r="O2536">
        <v>-4705</v>
      </c>
      <c r="P2536">
        <v>-4903</v>
      </c>
      <c r="Q2536">
        <v>-4834</v>
      </c>
      <c r="R2536">
        <v>-4563</v>
      </c>
      <c r="S2536">
        <v>-4996</v>
      </c>
      <c r="T2536">
        <v>-5127</v>
      </c>
      <c r="U2536">
        <v>-4946</v>
      </c>
      <c r="V2536">
        <v>-5347</v>
      </c>
      <c r="W2536">
        <v>-4093</v>
      </c>
      <c r="X2536">
        <v>-4475</v>
      </c>
      <c r="Y2536">
        <v>-57956</v>
      </c>
      <c r="Z2536">
        <f t="shared" si="84"/>
        <v>0</v>
      </c>
      <c r="AA2536">
        <f t="shared" si="85"/>
        <v>-43467</v>
      </c>
    </row>
    <row r="2537" spans="1:27" x14ac:dyDescent="0.35">
      <c r="A2537" t="s">
        <v>427</v>
      </c>
      <c r="C2537">
        <v>501990</v>
      </c>
      <c r="D2537" t="s">
        <v>442</v>
      </c>
      <c r="E2537" t="s">
        <v>7</v>
      </c>
      <c r="F2537" t="s">
        <v>105</v>
      </c>
      <c r="G2537">
        <v>2022</v>
      </c>
      <c r="H2537" t="s">
        <v>365</v>
      </c>
      <c r="I2537" t="s">
        <v>385</v>
      </c>
      <c r="J2537" t="s">
        <v>386</v>
      </c>
      <c r="K2537" t="s">
        <v>378</v>
      </c>
      <c r="L2537" t="s">
        <v>25</v>
      </c>
      <c r="M2537">
        <v>-5251</v>
      </c>
      <c r="N2537">
        <v>-5253</v>
      </c>
      <c r="O2537">
        <v>-5744</v>
      </c>
      <c r="P2537">
        <v>-5111</v>
      </c>
      <c r="Q2537">
        <v>-5234</v>
      </c>
      <c r="R2537">
        <v>-5217</v>
      </c>
      <c r="S2537">
        <v>-4849</v>
      </c>
      <c r="T2537">
        <v>-5904</v>
      </c>
      <c r="U2537">
        <v>-5462</v>
      </c>
      <c r="V2537">
        <v>-5309</v>
      </c>
      <c r="W2537">
        <v>-5057</v>
      </c>
      <c r="X2537">
        <v>-4451</v>
      </c>
      <c r="Y2537">
        <v>-62842</v>
      </c>
      <c r="Z2537">
        <f t="shared" si="84"/>
        <v>0</v>
      </c>
      <c r="AA2537">
        <f t="shared" si="85"/>
        <v>-47131.5</v>
      </c>
    </row>
    <row r="2538" spans="1:27" x14ac:dyDescent="0.35">
      <c r="A2538" t="s">
        <v>427</v>
      </c>
      <c r="C2538">
        <v>925002</v>
      </c>
      <c r="D2538" t="s">
        <v>458</v>
      </c>
      <c r="E2538" t="s">
        <v>7</v>
      </c>
      <c r="F2538" t="s">
        <v>105</v>
      </c>
      <c r="G2538">
        <v>2023</v>
      </c>
      <c r="H2538" t="s">
        <v>365</v>
      </c>
      <c r="I2538" t="s">
        <v>377</v>
      </c>
      <c r="J2538" t="s">
        <v>377</v>
      </c>
      <c r="K2538" t="s">
        <v>378</v>
      </c>
      <c r="L2538" t="s">
        <v>25</v>
      </c>
      <c r="M2538">
        <v>-5251</v>
      </c>
      <c r="N2538">
        <v>-4986</v>
      </c>
      <c r="O2538">
        <v>-5439</v>
      </c>
      <c r="P2538">
        <v>-4591</v>
      </c>
      <c r="Q2538">
        <v>-5281</v>
      </c>
      <c r="R2538">
        <v>-5066</v>
      </c>
      <c r="S2538">
        <v>-4740</v>
      </c>
      <c r="T2538">
        <v>-5702</v>
      </c>
      <c r="U2538">
        <v>-4919</v>
      </c>
      <c r="V2538">
        <v>-5435</v>
      </c>
      <c r="W2538">
        <v>-4897</v>
      </c>
      <c r="X2538">
        <v>-4130</v>
      </c>
      <c r="Y2538">
        <v>-60437</v>
      </c>
      <c r="Z2538">
        <f t="shared" si="84"/>
        <v>0</v>
      </c>
      <c r="AA2538">
        <f t="shared" si="85"/>
        <v>-45327.75</v>
      </c>
    </row>
    <row r="2539" spans="1:27" x14ac:dyDescent="0.35">
      <c r="A2539" t="s">
        <v>427</v>
      </c>
      <c r="C2539">
        <v>501090</v>
      </c>
      <c r="D2539" t="s">
        <v>435</v>
      </c>
      <c r="E2539" t="s">
        <v>7</v>
      </c>
      <c r="F2539" t="s">
        <v>105</v>
      </c>
      <c r="G2539">
        <v>2025</v>
      </c>
      <c r="H2539" t="s">
        <v>22</v>
      </c>
      <c r="I2539" t="s">
        <v>390</v>
      </c>
      <c r="J2539" t="s">
        <v>391</v>
      </c>
      <c r="K2539" t="s">
        <v>378</v>
      </c>
      <c r="L2539" t="s">
        <v>25</v>
      </c>
      <c r="M2539">
        <v>-5227</v>
      </c>
      <c r="N2539">
        <v>-5936</v>
      </c>
      <c r="O2539">
        <v>-5936</v>
      </c>
      <c r="P2539">
        <v>-5227</v>
      </c>
      <c r="Q2539">
        <v>-5227</v>
      </c>
      <c r="R2539">
        <v>-5227</v>
      </c>
      <c r="S2539">
        <v>-5227</v>
      </c>
      <c r="T2539">
        <v>-5227</v>
      </c>
      <c r="U2539">
        <v>-5227</v>
      </c>
      <c r="V2539">
        <v>-5227</v>
      </c>
      <c r="W2539">
        <v>-5227</v>
      </c>
      <c r="X2539">
        <v>-5227</v>
      </c>
      <c r="Y2539">
        <v>-64144</v>
      </c>
      <c r="Z2539">
        <f t="shared" si="84"/>
        <v>0</v>
      </c>
      <c r="AA2539">
        <f t="shared" si="85"/>
        <v>-48108</v>
      </c>
    </row>
    <row r="2540" spans="1:27" x14ac:dyDescent="0.35">
      <c r="A2540" t="s">
        <v>427</v>
      </c>
      <c r="C2540">
        <v>513100</v>
      </c>
      <c r="D2540" t="s">
        <v>438</v>
      </c>
      <c r="E2540" t="s">
        <v>7</v>
      </c>
      <c r="F2540" t="s">
        <v>105</v>
      </c>
      <c r="G2540">
        <v>2030</v>
      </c>
      <c r="H2540" t="s">
        <v>22</v>
      </c>
      <c r="I2540" t="s">
        <v>385</v>
      </c>
      <c r="J2540" t="s">
        <v>386</v>
      </c>
      <c r="K2540" t="s">
        <v>378</v>
      </c>
      <c r="L2540" t="s">
        <v>25</v>
      </c>
      <c r="M2540">
        <v>-5223</v>
      </c>
      <c r="N2540">
        <v>-5223</v>
      </c>
      <c r="O2540">
        <v>-5223</v>
      </c>
      <c r="P2540">
        <v>-9986</v>
      </c>
      <c r="Q2540">
        <v>-5223</v>
      </c>
      <c r="R2540">
        <v>-9947</v>
      </c>
      <c r="S2540">
        <v>-11547</v>
      </c>
      <c r="T2540">
        <v>-5223</v>
      </c>
      <c r="U2540">
        <v>382</v>
      </c>
      <c r="V2540">
        <v>-30436</v>
      </c>
      <c r="W2540">
        <v>-5800</v>
      </c>
      <c r="X2540">
        <v>-5223</v>
      </c>
      <c r="Y2540">
        <v>-98672</v>
      </c>
      <c r="Z2540">
        <f t="shared" si="84"/>
        <v>0</v>
      </c>
      <c r="AA2540">
        <f t="shared" si="85"/>
        <v>-74004</v>
      </c>
    </row>
    <row r="2541" spans="1:27" x14ac:dyDescent="0.35">
      <c r="A2541" t="s">
        <v>427</v>
      </c>
      <c r="C2541">
        <v>501090</v>
      </c>
      <c r="D2541" t="s">
        <v>435</v>
      </c>
      <c r="E2541" t="s">
        <v>7</v>
      </c>
      <c r="F2541" t="s">
        <v>105</v>
      </c>
      <c r="G2541">
        <v>2026</v>
      </c>
      <c r="H2541" t="s">
        <v>365</v>
      </c>
      <c r="I2541" t="s">
        <v>377</v>
      </c>
      <c r="J2541" t="s">
        <v>377</v>
      </c>
      <c r="K2541" t="s">
        <v>378</v>
      </c>
      <c r="L2541" t="s">
        <v>25</v>
      </c>
      <c r="M2541">
        <v>-5205</v>
      </c>
      <c r="N2541">
        <v>-4678</v>
      </c>
      <c r="O2541">
        <v>-4640</v>
      </c>
      <c r="P2541">
        <v>-4817</v>
      </c>
      <c r="Q2541">
        <v>-4727</v>
      </c>
      <c r="R2541">
        <v>-4446</v>
      </c>
      <c r="S2541">
        <v>-4858</v>
      </c>
      <c r="T2541">
        <v>-5058</v>
      </c>
      <c r="U2541">
        <v>-4863</v>
      </c>
      <c r="V2541">
        <v>-5267</v>
      </c>
      <c r="W2541">
        <v>-3963</v>
      </c>
      <c r="X2541">
        <v>-4236</v>
      </c>
      <c r="Y2541">
        <v>-56757</v>
      </c>
      <c r="Z2541">
        <f t="shared" si="84"/>
        <v>0</v>
      </c>
      <c r="AA2541">
        <f t="shared" si="85"/>
        <v>-42567.75</v>
      </c>
    </row>
    <row r="2542" spans="1:27" x14ac:dyDescent="0.35">
      <c r="A2542" t="s">
        <v>427</v>
      </c>
      <c r="C2542">
        <v>926002</v>
      </c>
      <c r="D2542" t="s">
        <v>460</v>
      </c>
      <c r="E2542" t="s">
        <v>7</v>
      </c>
      <c r="F2542" t="s">
        <v>105</v>
      </c>
      <c r="G2542">
        <v>2029</v>
      </c>
      <c r="H2542" t="s">
        <v>365</v>
      </c>
      <c r="I2542" t="s">
        <v>377</v>
      </c>
      <c r="J2542" t="s">
        <v>377</v>
      </c>
      <c r="K2542" t="s">
        <v>378</v>
      </c>
      <c r="L2542" t="s">
        <v>25</v>
      </c>
      <c r="M2542">
        <v>-5197</v>
      </c>
      <c r="N2542">
        <v>-4677</v>
      </c>
      <c r="O2542">
        <v>-4641</v>
      </c>
      <c r="P2542">
        <v>-4829</v>
      </c>
      <c r="Q2542">
        <v>-4750</v>
      </c>
      <c r="R2542">
        <v>-4476</v>
      </c>
      <c r="S2542">
        <v>-4896</v>
      </c>
      <c r="T2542">
        <v>-5075</v>
      </c>
      <c r="U2542">
        <v>-4875</v>
      </c>
      <c r="V2542">
        <v>-5289</v>
      </c>
      <c r="W2542">
        <v>-3986</v>
      </c>
      <c r="X2542">
        <v>-4309</v>
      </c>
      <c r="Y2542">
        <v>-57000</v>
      </c>
      <c r="Z2542">
        <f t="shared" si="84"/>
        <v>0</v>
      </c>
      <c r="AA2542">
        <f t="shared" si="85"/>
        <v>-42750</v>
      </c>
    </row>
    <row r="2543" spans="1:27" x14ac:dyDescent="0.35">
      <c r="A2543" t="s">
        <v>427</v>
      </c>
      <c r="C2543">
        <v>926005</v>
      </c>
      <c r="D2543" t="s">
        <v>461</v>
      </c>
      <c r="E2543" t="s">
        <v>7</v>
      </c>
      <c r="F2543" t="s">
        <v>105</v>
      </c>
      <c r="G2543">
        <v>2030</v>
      </c>
      <c r="H2543" t="s">
        <v>365</v>
      </c>
      <c r="I2543" t="s">
        <v>377</v>
      </c>
      <c r="J2543" t="s">
        <v>377</v>
      </c>
      <c r="K2543" t="s">
        <v>378</v>
      </c>
      <c r="L2543" t="s">
        <v>25</v>
      </c>
      <c r="M2543">
        <v>-5161</v>
      </c>
      <c r="N2543">
        <v>-4644</v>
      </c>
      <c r="O2543">
        <v>-4609</v>
      </c>
      <c r="P2543">
        <v>-4795</v>
      </c>
      <c r="Q2543">
        <v>-4716</v>
      </c>
      <c r="R2543">
        <v>-4444</v>
      </c>
      <c r="S2543">
        <v>-4861</v>
      </c>
      <c r="T2543">
        <v>-5040</v>
      </c>
      <c r="U2543">
        <v>-4841</v>
      </c>
      <c r="V2543">
        <v>-5252</v>
      </c>
      <c r="W2543">
        <v>-3958</v>
      </c>
      <c r="X2543">
        <v>-4279</v>
      </c>
      <c r="Y2543">
        <v>-56601</v>
      </c>
      <c r="Z2543">
        <f t="shared" si="84"/>
        <v>0</v>
      </c>
      <c r="AA2543">
        <f t="shared" si="85"/>
        <v>-42450.75</v>
      </c>
    </row>
    <row r="2544" spans="1:27" x14ac:dyDescent="0.35">
      <c r="A2544" t="s">
        <v>427</v>
      </c>
      <c r="C2544">
        <v>501990</v>
      </c>
      <c r="D2544" t="s">
        <v>442</v>
      </c>
      <c r="E2544" t="s">
        <v>7</v>
      </c>
      <c r="F2544" t="s">
        <v>21</v>
      </c>
      <c r="G2544">
        <v>2024</v>
      </c>
      <c r="H2544" t="s">
        <v>365</v>
      </c>
      <c r="I2544" t="s">
        <v>387</v>
      </c>
      <c r="J2544" t="s">
        <v>388</v>
      </c>
      <c r="K2544" t="s">
        <v>378</v>
      </c>
      <c r="L2544" t="s">
        <v>25</v>
      </c>
      <c r="M2544">
        <v>-5150</v>
      </c>
      <c r="N2544">
        <v>-4887</v>
      </c>
      <c r="O2544">
        <v>-4582</v>
      </c>
      <c r="P2544">
        <v>-4753</v>
      </c>
      <c r="Q2544">
        <v>-4927</v>
      </c>
      <c r="R2544">
        <v>-4106</v>
      </c>
      <c r="S2544">
        <v>-4781</v>
      </c>
      <c r="T2544">
        <v>-4988</v>
      </c>
      <c r="U2544">
        <v>-4529</v>
      </c>
      <c r="V2544">
        <v>-5194</v>
      </c>
      <c r="W2544">
        <v>-4168</v>
      </c>
      <c r="X2544">
        <v>-3885</v>
      </c>
      <c r="Y2544">
        <v>-55950</v>
      </c>
      <c r="Z2544">
        <f t="shared" si="84"/>
        <v>-41962.5</v>
      </c>
      <c r="AA2544">
        <f t="shared" si="85"/>
        <v>0</v>
      </c>
    </row>
    <row r="2545" spans="1:27" x14ac:dyDescent="0.35">
      <c r="A2545" t="s">
        <v>427</v>
      </c>
      <c r="C2545">
        <v>500900</v>
      </c>
      <c r="D2545" t="s">
        <v>443</v>
      </c>
      <c r="E2545" t="s">
        <v>7</v>
      </c>
      <c r="F2545" t="s">
        <v>105</v>
      </c>
      <c r="G2545">
        <v>2025</v>
      </c>
      <c r="H2545" t="s">
        <v>365</v>
      </c>
      <c r="I2545" t="s">
        <v>383</v>
      </c>
      <c r="J2545" t="s">
        <v>384</v>
      </c>
      <c r="K2545" t="s">
        <v>378</v>
      </c>
      <c r="L2545" t="s">
        <v>25</v>
      </c>
      <c r="M2545">
        <v>-5138</v>
      </c>
      <c r="N2545">
        <v>-10362</v>
      </c>
      <c r="O2545">
        <v>-11696</v>
      </c>
      <c r="P2545">
        <v>-11786</v>
      </c>
      <c r="Q2545">
        <v>-13244</v>
      </c>
      <c r="R2545">
        <v>-15955</v>
      </c>
      <c r="S2545">
        <v>-14276</v>
      </c>
      <c r="T2545">
        <v>-13544</v>
      </c>
      <c r="U2545">
        <v>-15284</v>
      </c>
      <c r="V2545">
        <v>-12809</v>
      </c>
      <c r="W2545">
        <v>-21920</v>
      </c>
      <c r="X2545">
        <v>-20016</v>
      </c>
      <c r="Y2545">
        <v>-166031</v>
      </c>
      <c r="Z2545">
        <f t="shared" si="84"/>
        <v>0</v>
      </c>
      <c r="AA2545">
        <f t="shared" si="85"/>
        <v>-124523.25</v>
      </c>
    </row>
    <row r="2546" spans="1:27" x14ac:dyDescent="0.35">
      <c r="A2546" t="s">
        <v>427</v>
      </c>
      <c r="C2546">
        <v>514100</v>
      </c>
      <c r="D2546" t="s">
        <v>441</v>
      </c>
      <c r="E2546" t="s">
        <v>7</v>
      </c>
      <c r="F2546" t="s">
        <v>105</v>
      </c>
      <c r="G2546">
        <v>2028</v>
      </c>
      <c r="H2546" t="s">
        <v>365</v>
      </c>
      <c r="I2546" t="s">
        <v>385</v>
      </c>
      <c r="J2546" t="s">
        <v>386</v>
      </c>
      <c r="K2546" t="s">
        <v>378</v>
      </c>
      <c r="L2546" t="s">
        <v>25</v>
      </c>
      <c r="M2546">
        <v>-5122</v>
      </c>
      <c r="N2546">
        <v>-4607</v>
      </c>
      <c r="O2546">
        <v>-4571</v>
      </c>
      <c r="P2546">
        <v>-4754</v>
      </c>
      <c r="Q2546">
        <v>-4672</v>
      </c>
      <c r="R2546">
        <v>-4400</v>
      </c>
      <c r="S2546">
        <v>-4812</v>
      </c>
      <c r="T2546">
        <v>-4996</v>
      </c>
      <c r="U2546">
        <v>-4800</v>
      </c>
      <c r="V2546">
        <v>-5205</v>
      </c>
      <c r="W2546">
        <v>-3919</v>
      </c>
      <c r="X2546">
        <v>-4224</v>
      </c>
      <c r="Y2546">
        <v>-56081</v>
      </c>
      <c r="Z2546">
        <f t="shared" si="84"/>
        <v>0</v>
      </c>
      <c r="AA2546">
        <f t="shared" si="85"/>
        <v>-42060.75</v>
      </c>
    </row>
    <row r="2547" spans="1:27" x14ac:dyDescent="0.35">
      <c r="A2547" t="s">
        <v>427</v>
      </c>
      <c r="C2547">
        <v>501990</v>
      </c>
      <c r="D2547" t="s">
        <v>442</v>
      </c>
      <c r="E2547" t="s">
        <v>7</v>
      </c>
      <c r="F2547" t="s">
        <v>105</v>
      </c>
      <c r="G2547">
        <v>2021</v>
      </c>
      <c r="H2547" t="s">
        <v>365</v>
      </c>
      <c r="I2547" t="s">
        <v>385</v>
      </c>
      <c r="J2547" t="s">
        <v>386</v>
      </c>
      <c r="K2547" t="s">
        <v>378</v>
      </c>
      <c r="L2547" t="s">
        <v>25</v>
      </c>
      <c r="M2547">
        <v>-5112</v>
      </c>
      <c r="N2547">
        <v>-5119</v>
      </c>
      <c r="O2547">
        <v>-5593</v>
      </c>
      <c r="P2547">
        <v>-5200</v>
      </c>
      <c r="Q2547">
        <v>-4883</v>
      </c>
      <c r="R2547">
        <v>-5088</v>
      </c>
      <c r="S2547">
        <v>-4952</v>
      </c>
      <c r="T2547">
        <v>-5460</v>
      </c>
      <c r="U2547">
        <v>-5249</v>
      </c>
      <c r="V2547">
        <v>-5176</v>
      </c>
      <c r="W2547">
        <v>-4857</v>
      </c>
      <c r="X2547">
        <v>-4573</v>
      </c>
      <c r="Y2547">
        <v>-61261</v>
      </c>
      <c r="Z2547">
        <f t="shared" ref="Z2547:Z2607" si="86">$Y2547*IF($E2547="Fixed",0.75,1)*IF(LEFT($F2547,4)="0311",1,IF(LEFT($F2547,4)="0301",0.403176412,0))</f>
        <v>0</v>
      </c>
      <c r="AA2547">
        <f t="shared" ref="AA2547:AA2607" si="87">$Y2547*IF($E2547="Fixed",0.75,1)*IF(LEFT($F2547,4)="0311",0,IF(LEFT($F2547,4)="0301",1-0.403176412,1))</f>
        <v>-45945.75</v>
      </c>
    </row>
    <row r="2548" spans="1:27" x14ac:dyDescent="0.35">
      <c r="A2548" t="s">
        <v>427</v>
      </c>
      <c r="C2548">
        <v>506100</v>
      </c>
      <c r="D2548" t="s">
        <v>432</v>
      </c>
      <c r="E2548" t="s">
        <v>7</v>
      </c>
      <c r="F2548" t="s">
        <v>105</v>
      </c>
      <c r="G2548">
        <v>2025</v>
      </c>
      <c r="H2548" t="s">
        <v>365</v>
      </c>
      <c r="I2548" t="s">
        <v>390</v>
      </c>
      <c r="J2548" t="s">
        <v>391</v>
      </c>
      <c r="K2548" t="s">
        <v>378</v>
      </c>
      <c r="L2548" t="s">
        <v>25</v>
      </c>
      <c r="M2548">
        <v>-5110</v>
      </c>
      <c r="N2548">
        <v>-4578</v>
      </c>
      <c r="O2548">
        <v>-4568</v>
      </c>
      <c r="P2548">
        <v>-4754</v>
      </c>
      <c r="Q2548">
        <v>-4680</v>
      </c>
      <c r="R2548">
        <v>-4412</v>
      </c>
      <c r="S2548">
        <v>-4827</v>
      </c>
      <c r="T2548">
        <v>-4972</v>
      </c>
      <c r="U2548">
        <v>-4796</v>
      </c>
      <c r="V2548">
        <v>-5183</v>
      </c>
      <c r="W2548">
        <v>-3955</v>
      </c>
      <c r="X2548">
        <v>-4292</v>
      </c>
      <c r="Y2548">
        <v>-56126</v>
      </c>
      <c r="Z2548">
        <f t="shared" si="86"/>
        <v>0</v>
      </c>
      <c r="AA2548">
        <f t="shared" si="87"/>
        <v>-42094.5</v>
      </c>
    </row>
    <row r="2549" spans="1:27" x14ac:dyDescent="0.35">
      <c r="A2549" t="s">
        <v>427</v>
      </c>
      <c r="C2549">
        <v>511100</v>
      </c>
      <c r="D2549" t="s">
        <v>434</v>
      </c>
      <c r="E2549" t="s">
        <v>7</v>
      </c>
      <c r="F2549" t="s">
        <v>105</v>
      </c>
      <c r="G2549">
        <v>2028</v>
      </c>
      <c r="H2549" t="s">
        <v>365</v>
      </c>
      <c r="I2549" t="s">
        <v>377</v>
      </c>
      <c r="J2549" t="s">
        <v>377</v>
      </c>
      <c r="K2549" t="s">
        <v>378</v>
      </c>
      <c r="L2549" t="s">
        <v>25</v>
      </c>
      <c r="M2549">
        <v>-5103</v>
      </c>
      <c r="N2549">
        <v>-4572</v>
      </c>
      <c r="O2549">
        <v>-4568</v>
      </c>
      <c r="P2549">
        <v>-4761</v>
      </c>
      <c r="Q2549">
        <v>-4693</v>
      </c>
      <c r="R2549">
        <v>-4430</v>
      </c>
      <c r="S2549">
        <v>-4851</v>
      </c>
      <c r="T2549">
        <v>-4977</v>
      </c>
      <c r="U2549">
        <v>-4802</v>
      </c>
      <c r="V2549">
        <v>-5191</v>
      </c>
      <c r="W2549">
        <v>-3974</v>
      </c>
      <c r="X2549">
        <v>-4345</v>
      </c>
      <c r="Y2549">
        <v>-56267</v>
      </c>
      <c r="Z2549">
        <f t="shared" si="86"/>
        <v>0</v>
      </c>
      <c r="AA2549">
        <f t="shared" si="87"/>
        <v>-42200.25</v>
      </c>
    </row>
    <row r="2550" spans="1:27" x14ac:dyDescent="0.35">
      <c r="A2550" t="s">
        <v>427</v>
      </c>
      <c r="C2550">
        <v>513100</v>
      </c>
      <c r="D2550" t="s">
        <v>438</v>
      </c>
      <c r="E2550" t="s">
        <v>7</v>
      </c>
      <c r="F2550" t="s">
        <v>105</v>
      </c>
      <c r="G2550">
        <v>2029</v>
      </c>
      <c r="H2550" t="s">
        <v>22</v>
      </c>
      <c r="I2550" t="s">
        <v>385</v>
      </c>
      <c r="J2550" t="s">
        <v>386</v>
      </c>
      <c r="K2550" t="s">
        <v>378</v>
      </c>
      <c r="L2550" t="s">
        <v>25</v>
      </c>
      <c r="M2550">
        <v>-5095</v>
      </c>
      <c r="N2550">
        <v>-5095</v>
      </c>
      <c r="O2550">
        <v>-5095</v>
      </c>
      <c r="P2550">
        <v>-9719</v>
      </c>
      <c r="Q2550">
        <v>-5095</v>
      </c>
      <c r="R2550">
        <v>-9682</v>
      </c>
      <c r="S2550">
        <v>-11279</v>
      </c>
      <c r="T2550">
        <v>-5095</v>
      </c>
      <c r="U2550">
        <v>347</v>
      </c>
      <c r="V2550">
        <v>-29578</v>
      </c>
      <c r="W2550">
        <v>-5655</v>
      </c>
      <c r="X2550">
        <v>-5095</v>
      </c>
      <c r="Y2550">
        <v>-96136</v>
      </c>
      <c r="Z2550">
        <f t="shared" si="86"/>
        <v>0</v>
      </c>
      <c r="AA2550">
        <f t="shared" si="87"/>
        <v>-72102</v>
      </c>
    </row>
    <row r="2551" spans="1:27" x14ac:dyDescent="0.35">
      <c r="A2551" t="s">
        <v>427</v>
      </c>
      <c r="C2551">
        <v>501090</v>
      </c>
      <c r="D2551" t="s">
        <v>435</v>
      </c>
      <c r="E2551" t="s">
        <v>7</v>
      </c>
      <c r="F2551" t="s">
        <v>105</v>
      </c>
      <c r="G2551">
        <v>2024</v>
      </c>
      <c r="H2551" t="s">
        <v>22</v>
      </c>
      <c r="I2551" t="s">
        <v>390</v>
      </c>
      <c r="J2551" t="s">
        <v>391</v>
      </c>
      <c r="K2551" t="s">
        <v>378</v>
      </c>
      <c r="L2551" t="s">
        <v>25</v>
      </c>
      <c r="M2551">
        <v>-5087</v>
      </c>
      <c r="N2551">
        <v>-5087</v>
      </c>
      <c r="O2551">
        <v>-5796</v>
      </c>
      <c r="P2551">
        <v>-5087</v>
      </c>
      <c r="Q2551">
        <v>-5796</v>
      </c>
      <c r="R2551">
        <v>-5087</v>
      </c>
      <c r="S2551">
        <v>-5087</v>
      </c>
      <c r="T2551">
        <v>-5087</v>
      </c>
      <c r="U2551">
        <v>-5087</v>
      </c>
      <c r="V2551">
        <v>-5087</v>
      </c>
      <c r="W2551">
        <v>-5087</v>
      </c>
      <c r="X2551">
        <v>-5087</v>
      </c>
      <c r="Y2551">
        <v>-62463</v>
      </c>
      <c r="Z2551">
        <f t="shared" si="86"/>
        <v>0</v>
      </c>
      <c r="AA2551">
        <f t="shared" si="87"/>
        <v>-46847.25</v>
      </c>
    </row>
    <row r="2552" spans="1:27" x14ac:dyDescent="0.35">
      <c r="A2552" t="s">
        <v>427</v>
      </c>
      <c r="C2552">
        <v>501090</v>
      </c>
      <c r="D2552" t="s">
        <v>435</v>
      </c>
      <c r="E2552" t="s">
        <v>7</v>
      </c>
      <c r="F2552" t="s">
        <v>105</v>
      </c>
      <c r="G2552">
        <v>2025</v>
      </c>
      <c r="H2552" t="s">
        <v>365</v>
      </c>
      <c r="I2552" t="s">
        <v>377</v>
      </c>
      <c r="J2552" t="s">
        <v>377</v>
      </c>
      <c r="K2552" t="s">
        <v>378</v>
      </c>
      <c r="L2552" t="s">
        <v>25</v>
      </c>
      <c r="M2552">
        <v>-5053</v>
      </c>
      <c r="N2552">
        <v>-4541</v>
      </c>
      <c r="O2552">
        <v>-4505</v>
      </c>
      <c r="P2552">
        <v>-4677</v>
      </c>
      <c r="Q2552">
        <v>-4589</v>
      </c>
      <c r="R2552">
        <v>-4316</v>
      </c>
      <c r="S2552">
        <v>-4716</v>
      </c>
      <c r="T2552">
        <v>-4911</v>
      </c>
      <c r="U2552">
        <v>-4722</v>
      </c>
      <c r="V2552">
        <v>-5114</v>
      </c>
      <c r="W2552">
        <v>-3847</v>
      </c>
      <c r="X2552">
        <v>-4113</v>
      </c>
      <c r="Y2552">
        <v>-55104</v>
      </c>
      <c r="Z2552">
        <f t="shared" si="86"/>
        <v>0</v>
      </c>
      <c r="AA2552">
        <f t="shared" si="87"/>
        <v>-41328</v>
      </c>
    </row>
    <row r="2553" spans="1:27" x14ac:dyDescent="0.35">
      <c r="A2553" t="s">
        <v>427</v>
      </c>
      <c r="C2553">
        <v>926002</v>
      </c>
      <c r="D2553" t="s">
        <v>460</v>
      </c>
      <c r="E2553" t="s">
        <v>7</v>
      </c>
      <c r="F2553" t="s">
        <v>105</v>
      </c>
      <c r="G2553">
        <v>2028</v>
      </c>
      <c r="H2553" t="s">
        <v>365</v>
      </c>
      <c r="I2553" t="s">
        <v>377</v>
      </c>
      <c r="J2553" t="s">
        <v>377</v>
      </c>
      <c r="K2553" t="s">
        <v>378</v>
      </c>
      <c r="L2553" t="s">
        <v>25</v>
      </c>
      <c r="M2553">
        <v>-5046</v>
      </c>
      <c r="N2553">
        <v>-4540</v>
      </c>
      <c r="O2553">
        <v>-4506</v>
      </c>
      <c r="P2553">
        <v>-4688</v>
      </c>
      <c r="Q2553">
        <v>-4611</v>
      </c>
      <c r="R2553">
        <v>-4345</v>
      </c>
      <c r="S2553">
        <v>-4753</v>
      </c>
      <c r="T2553">
        <v>-4927</v>
      </c>
      <c r="U2553">
        <v>-4733</v>
      </c>
      <c r="V2553">
        <v>-5135</v>
      </c>
      <c r="W2553">
        <v>-3870</v>
      </c>
      <c r="X2553">
        <v>-4184</v>
      </c>
      <c r="Y2553">
        <v>-55339</v>
      </c>
      <c r="Z2553">
        <f t="shared" si="86"/>
        <v>0</v>
      </c>
      <c r="AA2553">
        <f t="shared" si="87"/>
        <v>-41504.25</v>
      </c>
    </row>
    <row r="2554" spans="1:27" x14ac:dyDescent="0.35">
      <c r="A2554" t="s">
        <v>427</v>
      </c>
      <c r="C2554">
        <v>926005</v>
      </c>
      <c r="D2554" t="s">
        <v>461</v>
      </c>
      <c r="E2554" t="s">
        <v>7</v>
      </c>
      <c r="F2554" t="s">
        <v>105</v>
      </c>
      <c r="G2554">
        <v>2029</v>
      </c>
      <c r="H2554" t="s">
        <v>365</v>
      </c>
      <c r="I2554" t="s">
        <v>377</v>
      </c>
      <c r="J2554" t="s">
        <v>377</v>
      </c>
      <c r="K2554" t="s">
        <v>378</v>
      </c>
      <c r="L2554" t="s">
        <v>25</v>
      </c>
      <c r="M2554">
        <v>-5010</v>
      </c>
      <c r="N2554">
        <v>-4509</v>
      </c>
      <c r="O2554">
        <v>-4474</v>
      </c>
      <c r="P2554">
        <v>-4656</v>
      </c>
      <c r="Q2554">
        <v>-4579</v>
      </c>
      <c r="R2554">
        <v>-4315</v>
      </c>
      <c r="S2554">
        <v>-4720</v>
      </c>
      <c r="T2554">
        <v>-4893</v>
      </c>
      <c r="U2554">
        <v>-4700</v>
      </c>
      <c r="V2554">
        <v>-5099</v>
      </c>
      <c r="W2554">
        <v>-3843</v>
      </c>
      <c r="X2554">
        <v>-4154</v>
      </c>
      <c r="Y2554">
        <v>-54951</v>
      </c>
      <c r="Z2554">
        <f t="shared" si="86"/>
        <v>0</v>
      </c>
      <c r="AA2554">
        <f t="shared" si="87"/>
        <v>-41213.25</v>
      </c>
    </row>
    <row r="2555" spans="1:27" x14ac:dyDescent="0.35">
      <c r="A2555" t="s">
        <v>427</v>
      </c>
      <c r="C2555">
        <v>506900</v>
      </c>
      <c r="D2555" t="s">
        <v>439</v>
      </c>
      <c r="E2555" t="s">
        <v>7</v>
      </c>
      <c r="F2555" t="s">
        <v>105</v>
      </c>
      <c r="G2555">
        <v>2021</v>
      </c>
      <c r="H2555" t="s">
        <v>22</v>
      </c>
      <c r="I2555" t="s">
        <v>385</v>
      </c>
      <c r="J2555" t="s">
        <v>386</v>
      </c>
      <c r="K2555" t="s">
        <v>378</v>
      </c>
      <c r="L2555" t="s">
        <v>25</v>
      </c>
      <c r="M2555">
        <v>-4984</v>
      </c>
      <c r="N2555">
        <v>-5078</v>
      </c>
      <c r="O2555">
        <v>-4905</v>
      </c>
      <c r="P2555">
        <v>-5126</v>
      </c>
      <c r="Q2555">
        <v>-4817</v>
      </c>
      <c r="R2555">
        <v>-6479</v>
      </c>
      <c r="S2555">
        <v>-7650</v>
      </c>
      <c r="T2555">
        <v>-7166</v>
      </c>
      <c r="U2555">
        <v>-9335</v>
      </c>
      <c r="V2555">
        <v>-8219</v>
      </c>
      <c r="W2555">
        <v>-8000</v>
      </c>
      <c r="X2555">
        <v>-7788</v>
      </c>
      <c r="Y2555">
        <v>-79547</v>
      </c>
      <c r="Z2555">
        <f t="shared" si="86"/>
        <v>0</v>
      </c>
      <c r="AA2555">
        <f t="shared" si="87"/>
        <v>-59660.25</v>
      </c>
    </row>
    <row r="2556" spans="1:27" x14ac:dyDescent="0.35">
      <c r="A2556" t="s">
        <v>427</v>
      </c>
      <c r="C2556">
        <v>506100</v>
      </c>
      <c r="D2556" t="s">
        <v>432</v>
      </c>
      <c r="E2556" t="s">
        <v>7</v>
      </c>
      <c r="F2556" t="s">
        <v>105</v>
      </c>
      <c r="G2556">
        <v>2024</v>
      </c>
      <c r="H2556" t="s">
        <v>365</v>
      </c>
      <c r="I2556" t="s">
        <v>390</v>
      </c>
      <c r="J2556" t="s">
        <v>391</v>
      </c>
      <c r="K2556" t="s">
        <v>378</v>
      </c>
      <c r="L2556" t="s">
        <v>25</v>
      </c>
      <c r="M2556">
        <v>-4983</v>
      </c>
      <c r="N2556">
        <v>-4718</v>
      </c>
      <c r="O2556">
        <v>-4456</v>
      </c>
      <c r="P2556">
        <v>-4639</v>
      </c>
      <c r="Q2556">
        <v>-4822</v>
      </c>
      <c r="R2556">
        <v>-4055</v>
      </c>
      <c r="S2556">
        <v>-4715</v>
      </c>
      <c r="T2556">
        <v>-4852</v>
      </c>
      <c r="U2556">
        <v>-4427</v>
      </c>
      <c r="V2556">
        <v>-5058</v>
      </c>
      <c r="W2556">
        <v>-4116</v>
      </c>
      <c r="X2556">
        <v>-3946</v>
      </c>
      <c r="Y2556">
        <v>-54788</v>
      </c>
      <c r="Z2556">
        <f t="shared" si="86"/>
        <v>0</v>
      </c>
      <c r="AA2556">
        <f t="shared" si="87"/>
        <v>-41091</v>
      </c>
    </row>
    <row r="2557" spans="1:27" x14ac:dyDescent="0.35">
      <c r="A2557" t="s">
        <v>427</v>
      </c>
      <c r="C2557">
        <v>514100</v>
      </c>
      <c r="D2557" t="s">
        <v>441</v>
      </c>
      <c r="E2557" t="s">
        <v>7</v>
      </c>
      <c r="F2557" t="s">
        <v>105</v>
      </c>
      <c r="G2557">
        <v>2027</v>
      </c>
      <c r="H2557" t="s">
        <v>365</v>
      </c>
      <c r="I2557" t="s">
        <v>385</v>
      </c>
      <c r="J2557" t="s">
        <v>386</v>
      </c>
      <c r="K2557" t="s">
        <v>378</v>
      </c>
      <c r="L2557" t="s">
        <v>25</v>
      </c>
      <c r="M2557">
        <v>-4973</v>
      </c>
      <c r="N2557">
        <v>-4473</v>
      </c>
      <c r="O2557">
        <v>-4438</v>
      </c>
      <c r="P2557">
        <v>-4615</v>
      </c>
      <c r="Q2557">
        <v>-4536</v>
      </c>
      <c r="R2557">
        <v>-4272</v>
      </c>
      <c r="S2557">
        <v>-4672</v>
      </c>
      <c r="T2557">
        <v>-4850</v>
      </c>
      <c r="U2557">
        <v>-4660</v>
      </c>
      <c r="V2557">
        <v>-5053</v>
      </c>
      <c r="W2557">
        <v>-3805</v>
      </c>
      <c r="X2557">
        <v>-4101</v>
      </c>
      <c r="Y2557">
        <v>-54449</v>
      </c>
      <c r="Z2557">
        <f t="shared" si="86"/>
        <v>0</v>
      </c>
      <c r="AA2557">
        <f t="shared" si="87"/>
        <v>-40836.75</v>
      </c>
    </row>
    <row r="2558" spans="1:27" x14ac:dyDescent="0.35">
      <c r="A2558" t="s">
        <v>427</v>
      </c>
      <c r="C2558">
        <v>513100</v>
      </c>
      <c r="D2558" t="s">
        <v>438</v>
      </c>
      <c r="E2558" t="s">
        <v>7</v>
      </c>
      <c r="F2558" t="s">
        <v>105</v>
      </c>
      <c r="G2558">
        <v>2028</v>
      </c>
      <c r="H2558" t="s">
        <v>22</v>
      </c>
      <c r="I2558" t="s">
        <v>385</v>
      </c>
      <c r="J2558" t="s">
        <v>386</v>
      </c>
      <c r="K2558" t="s">
        <v>378</v>
      </c>
      <c r="L2558" t="s">
        <v>25</v>
      </c>
      <c r="M2558">
        <v>-4970</v>
      </c>
      <c r="N2558">
        <v>-4970</v>
      </c>
      <c r="O2558">
        <v>-4970</v>
      </c>
      <c r="P2558">
        <v>-242335</v>
      </c>
      <c r="Q2558">
        <v>-4970</v>
      </c>
      <c r="R2558">
        <v>-9423</v>
      </c>
      <c r="S2558">
        <v>-11018</v>
      </c>
      <c r="T2558">
        <v>-4970</v>
      </c>
      <c r="U2558">
        <v>313</v>
      </c>
      <c r="V2558">
        <v>-28745</v>
      </c>
      <c r="W2558">
        <v>-5515</v>
      </c>
      <c r="X2558">
        <v>-4970</v>
      </c>
      <c r="Y2558">
        <v>-326545</v>
      </c>
      <c r="Z2558">
        <f t="shared" si="86"/>
        <v>0</v>
      </c>
      <c r="AA2558">
        <f t="shared" si="87"/>
        <v>-244908.75</v>
      </c>
    </row>
    <row r="2559" spans="1:27" x14ac:dyDescent="0.35">
      <c r="A2559" t="s">
        <v>427</v>
      </c>
      <c r="C2559">
        <v>500900</v>
      </c>
      <c r="D2559" t="s">
        <v>443</v>
      </c>
      <c r="E2559" t="s">
        <v>7</v>
      </c>
      <c r="F2559" t="s">
        <v>21</v>
      </c>
      <c r="G2559">
        <v>2030</v>
      </c>
      <c r="H2559" t="s">
        <v>365</v>
      </c>
      <c r="I2559" t="s">
        <v>373</v>
      </c>
      <c r="J2559" t="s">
        <v>374</v>
      </c>
      <c r="K2559" t="s">
        <v>375</v>
      </c>
      <c r="L2559" t="s">
        <v>25</v>
      </c>
      <c r="M2559">
        <v>-4966</v>
      </c>
      <c r="N2559">
        <v>-10015</v>
      </c>
      <c r="O2559">
        <v>-11305</v>
      </c>
      <c r="P2559">
        <v>-11392</v>
      </c>
      <c r="Q2559">
        <v>-12800</v>
      </c>
      <c r="R2559">
        <v>-15421</v>
      </c>
      <c r="S2559">
        <v>-13799</v>
      </c>
      <c r="T2559">
        <v>-13091</v>
      </c>
      <c r="U2559">
        <v>-14773</v>
      </c>
      <c r="V2559">
        <v>-12381</v>
      </c>
      <c r="W2559">
        <v>-21187</v>
      </c>
      <c r="X2559">
        <v>-19346</v>
      </c>
      <c r="Y2559">
        <v>-160476</v>
      </c>
      <c r="Z2559">
        <f t="shared" si="86"/>
        <v>-120357</v>
      </c>
      <c r="AA2559">
        <f t="shared" si="87"/>
        <v>0</v>
      </c>
    </row>
    <row r="2560" spans="1:27" x14ac:dyDescent="0.35">
      <c r="A2560" t="s">
        <v>427</v>
      </c>
      <c r="C2560">
        <v>511100</v>
      </c>
      <c r="D2560" t="s">
        <v>434</v>
      </c>
      <c r="E2560" t="s">
        <v>7</v>
      </c>
      <c r="F2560" t="s">
        <v>105</v>
      </c>
      <c r="G2560">
        <v>2027</v>
      </c>
      <c r="H2560" t="s">
        <v>365</v>
      </c>
      <c r="I2560" t="s">
        <v>377</v>
      </c>
      <c r="J2560" t="s">
        <v>377</v>
      </c>
      <c r="K2560" t="s">
        <v>378</v>
      </c>
      <c r="L2560" t="s">
        <v>25</v>
      </c>
      <c r="M2560">
        <v>-4955</v>
      </c>
      <c r="N2560">
        <v>-4439</v>
      </c>
      <c r="O2560">
        <v>-4435</v>
      </c>
      <c r="P2560">
        <v>-4622</v>
      </c>
      <c r="Q2560">
        <v>-4557</v>
      </c>
      <c r="R2560">
        <v>-4301</v>
      </c>
      <c r="S2560">
        <v>-4710</v>
      </c>
      <c r="T2560">
        <v>-4833</v>
      </c>
      <c r="U2560">
        <v>-4662</v>
      </c>
      <c r="V2560">
        <v>-5040</v>
      </c>
      <c r="W2560">
        <v>-3858</v>
      </c>
      <c r="X2560">
        <v>-4219</v>
      </c>
      <c r="Y2560">
        <v>-54629</v>
      </c>
      <c r="Z2560">
        <f t="shared" si="86"/>
        <v>0</v>
      </c>
      <c r="AA2560">
        <f t="shared" si="87"/>
        <v>-40971.75</v>
      </c>
    </row>
    <row r="2561" spans="1:27" x14ac:dyDescent="0.35">
      <c r="A2561" t="s">
        <v>427</v>
      </c>
      <c r="C2561">
        <v>501090</v>
      </c>
      <c r="D2561" t="s">
        <v>435</v>
      </c>
      <c r="E2561" t="s">
        <v>7</v>
      </c>
      <c r="F2561" t="s">
        <v>105</v>
      </c>
      <c r="G2561">
        <v>2023</v>
      </c>
      <c r="H2561" t="s">
        <v>22</v>
      </c>
      <c r="I2561" t="s">
        <v>390</v>
      </c>
      <c r="J2561" t="s">
        <v>391</v>
      </c>
      <c r="K2561" t="s">
        <v>378</v>
      </c>
      <c r="L2561" t="s">
        <v>25</v>
      </c>
      <c r="M2561">
        <v>-4951</v>
      </c>
      <c r="N2561">
        <v>-5660</v>
      </c>
      <c r="O2561">
        <v>-5660</v>
      </c>
      <c r="P2561">
        <v>-4951</v>
      </c>
      <c r="Q2561">
        <v>-4951</v>
      </c>
      <c r="R2561">
        <v>-4951</v>
      </c>
      <c r="S2561">
        <v>-4951</v>
      </c>
      <c r="T2561">
        <v>-4951</v>
      </c>
      <c r="U2561">
        <v>-4951</v>
      </c>
      <c r="V2561">
        <v>-4951</v>
      </c>
      <c r="W2561">
        <v>-4951</v>
      </c>
      <c r="X2561">
        <v>-4951</v>
      </c>
      <c r="Y2561">
        <v>-60834</v>
      </c>
      <c r="Z2561">
        <f t="shared" si="86"/>
        <v>0</v>
      </c>
      <c r="AA2561">
        <f t="shared" si="87"/>
        <v>-45625.5</v>
      </c>
    </row>
    <row r="2562" spans="1:27" x14ac:dyDescent="0.35">
      <c r="A2562" t="s">
        <v>427</v>
      </c>
      <c r="C2562">
        <v>501090</v>
      </c>
      <c r="D2562" t="s">
        <v>435</v>
      </c>
      <c r="E2562" t="s">
        <v>7</v>
      </c>
      <c r="F2562" t="s">
        <v>105</v>
      </c>
      <c r="G2562">
        <v>2024</v>
      </c>
      <c r="H2562" t="s">
        <v>365</v>
      </c>
      <c r="I2562" t="s">
        <v>377</v>
      </c>
      <c r="J2562" t="s">
        <v>377</v>
      </c>
      <c r="K2562" t="s">
        <v>378</v>
      </c>
      <c r="L2562" t="s">
        <v>25</v>
      </c>
      <c r="M2562">
        <v>-4927</v>
      </c>
      <c r="N2562">
        <v>-4682</v>
      </c>
      <c r="O2562">
        <v>-4393</v>
      </c>
      <c r="P2562">
        <v>-4561</v>
      </c>
      <c r="Q2562">
        <v>-4730</v>
      </c>
      <c r="R2562">
        <v>-3956</v>
      </c>
      <c r="S2562">
        <v>-4600</v>
      </c>
      <c r="T2562">
        <v>-4788</v>
      </c>
      <c r="U2562">
        <v>-4351</v>
      </c>
      <c r="V2562">
        <v>-4986</v>
      </c>
      <c r="W2562">
        <v>-4008</v>
      </c>
      <c r="X2562">
        <v>-3760</v>
      </c>
      <c r="Y2562">
        <v>-53741</v>
      </c>
      <c r="Z2562">
        <f t="shared" si="86"/>
        <v>0</v>
      </c>
      <c r="AA2562">
        <f t="shared" si="87"/>
        <v>-40305.75</v>
      </c>
    </row>
    <row r="2563" spans="1:27" x14ac:dyDescent="0.35">
      <c r="A2563" t="s">
        <v>427</v>
      </c>
      <c r="C2563">
        <v>926002</v>
      </c>
      <c r="D2563" t="s">
        <v>460</v>
      </c>
      <c r="E2563" t="s">
        <v>7</v>
      </c>
      <c r="F2563" t="s">
        <v>105</v>
      </c>
      <c r="G2563">
        <v>2027</v>
      </c>
      <c r="H2563" t="s">
        <v>365</v>
      </c>
      <c r="I2563" t="s">
        <v>377</v>
      </c>
      <c r="J2563" t="s">
        <v>377</v>
      </c>
      <c r="K2563" t="s">
        <v>378</v>
      </c>
      <c r="L2563" t="s">
        <v>25</v>
      </c>
      <c r="M2563">
        <v>-4899</v>
      </c>
      <c r="N2563">
        <v>-4408</v>
      </c>
      <c r="O2563">
        <v>-4375</v>
      </c>
      <c r="P2563">
        <v>-4552</v>
      </c>
      <c r="Q2563">
        <v>-4477</v>
      </c>
      <c r="R2563">
        <v>-4219</v>
      </c>
      <c r="S2563">
        <v>-4615</v>
      </c>
      <c r="T2563">
        <v>-4784</v>
      </c>
      <c r="U2563">
        <v>-4596</v>
      </c>
      <c r="V2563">
        <v>-4985</v>
      </c>
      <c r="W2563">
        <v>-3757</v>
      </c>
      <c r="X2563">
        <v>-4062</v>
      </c>
      <c r="Y2563">
        <v>-53728</v>
      </c>
      <c r="Z2563">
        <f t="shared" si="86"/>
        <v>0</v>
      </c>
      <c r="AA2563">
        <f t="shared" si="87"/>
        <v>-40296</v>
      </c>
    </row>
    <row r="2564" spans="1:27" x14ac:dyDescent="0.35">
      <c r="A2564" t="s">
        <v>427</v>
      </c>
      <c r="C2564">
        <v>926005</v>
      </c>
      <c r="D2564" t="s">
        <v>461</v>
      </c>
      <c r="E2564" t="s">
        <v>7</v>
      </c>
      <c r="F2564" t="s">
        <v>105</v>
      </c>
      <c r="G2564">
        <v>2028</v>
      </c>
      <c r="H2564" t="s">
        <v>365</v>
      </c>
      <c r="I2564" t="s">
        <v>377</v>
      </c>
      <c r="J2564" t="s">
        <v>377</v>
      </c>
      <c r="K2564" t="s">
        <v>378</v>
      </c>
      <c r="L2564" t="s">
        <v>25</v>
      </c>
      <c r="M2564">
        <v>-4864</v>
      </c>
      <c r="N2564">
        <v>-4377</v>
      </c>
      <c r="O2564">
        <v>-4344</v>
      </c>
      <c r="P2564">
        <v>-4520</v>
      </c>
      <c r="Q2564">
        <v>-4445</v>
      </c>
      <c r="R2564">
        <v>-4189</v>
      </c>
      <c r="S2564">
        <v>-4582</v>
      </c>
      <c r="T2564">
        <v>-4750</v>
      </c>
      <c r="U2564">
        <v>-4563</v>
      </c>
      <c r="V2564">
        <v>-4950</v>
      </c>
      <c r="W2564">
        <v>-3731</v>
      </c>
      <c r="X2564">
        <v>-4033</v>
      </c>
      <c r="Y2564">
        <v>-53349</v>
      </c>
      <c r="Z2564">
        <f t="shared" si="86"/>
        <v>0</v>
      </c>
      <c r="AA2564">
        <f t="shared" si="87"/>
        <v>-40011.75</v>
      </c>
    </row>
    <row r="2565" spans="1:27" x14ac:dyDescent="0.35">
      <c r="A2565" t="s">
        <v>427</v>
      </c>
      <c r="C2565">
        <v>513100</v>
      </c>
      <c r="D2565" t="s">
        <v>438</v>
      </c>
      <c r="E2565" t="s">
        <v>7</v>
      </c>
      <c r="F2565" t="s">
        <v>105</v>
      </c>
      <c r="G2565">
        <v>2027</v>
      </c>
      <c r="H2565" t="s">
        <v>22</v>
      </c>
      <c r="I2565" t="s">
        <v>385</v>
      </c>
      <c r="J2565" t="s">
        <v>386</v>
      </c>
      <c r="K2565" t="s">
        <v>378</v>
      </c>
      <c r="L2565" t="s">
        <v>25</v>
      </c>
      <c r="M2565">
        <v>-4849</v>
      </c>
      <c r="N2565">
        <v>-4849</v>
      </c>
      <c r="O2565">
        <v>-4849</v>
      </c>
      <c r="P2565">
        <v>-9208</v>
      </c>
      <c r="Q2565">
        <v>-4849</v>
      </c>
      <c r="R2565">
        <v>-9172</v>
      </c>
      <c r="S2565">
        <v>-10764</v>
      </c>
      <c r="T2565">
        <v>-4849</v>
      </c>
      <c r="U2565">
        <v>280</v>
      </c>
      <c r="V2565">
        <v>-27936</v>
      </c>
      <c r="W2565">
        <v>-5377</v>
      </c>
      <c r="X2565">
        <v>-4849</v>
      </c>
      <c r="Y2565">
        <v>-91272</v>
      </c>
      <c r="Z2565">
        <f t="shared" si="86"/>
        <v>0</v>
      </c>
      <c r="AA2565">
        <f t="shared" si="87"/>
        <v>-68454</v>
      </c>
    </row>
    <row r="2566" spans="1:27" x14ac:dyDescent="0.35">
      <c r="A2566" t="s">
        <v>427</v>
      </c>
      <c r="C2566">
        <v>514100</v>
      </c>
      <c r="D2566" t="s">
        <v>441</v>
      </c>
      <c r="E2566" t="s">
        <v>7</v>
      </c>
      <c r="F2566" t="s">
        <v>105</v>
      </c>
      <c r="G2566">
        <v>2026</v>
      </c>
      <c r="H2566" t="s">
        <v>365</v>
      </c>
      <c r="I2566" t="s">
        <v>385</v>
      </c>
      <c r="J2566" t="s">
        <v>386</v>
      </c>
      <c r="K2566" t="s">
        <v>378</v>
      </c>
      <c r="L2566" t="s">
        <v>25</v>
      </c>
      <c r="M2566">
        <v>-4828</v>
      </c>
      <c r="N2566">
        <v>-4343</v>
      </c>
      <c r="O2566">
        <v>-4309</v>
      </c>
      <c r="P2566">
        <v>-4481</v>
      </c>
      <c r="Q2566">
        <v>-4404</v>
      </c>
      <c r="R2566">
        <v>-4148</v>
      </c>
      <c r="S2566">
        <v>-4536</v>
      </c>
      <c r="T2566">
        <v>-4709</v>
      </c>
      <c r="U2566">
        <v>-4524</v>
      </c>
      <c r="V2566">
        <v>-4906</v>
      </c>
      <c r="W2566">
        <v>-3694</v>
      </c>
      <c r="X2566">
        <v>-3981</v>
      </c>
      <c r="Y2566">
        <v>-52863</v>
      </c>
      <c r="Z2566">
        <f t="shared" si="86"/>
        <v>0</v>
      </c>
      <c r="AA2566">
        <f t="shared" si="87"/>
        <v>-39647.25</v>
      </c>
    </row>
    <row r="2567" spans="1:27" x14ac:dyDescent="0.35">
      <c r="A2567" t="s">
        <v>427</v>
      </c>
      <c r="C2567">
        <v>500900</v>
      </c>
      <c r="D2567" t="s">
        <v>443</v>
      </c>
      <c r="E2567" t="s">
        <v>7</v>
      </c>
      <c r="F2567" t="s">
        <v>21</v>
      </c>
      <c r="G2567">
        <v>2029</v>
      </c>
      <c r="H2567" t="s">
        <v>365</v>
      </c>
      <c r="I2567" t="s">
        <v>373</v>
      </c>
      <c r="J2567" t="s">
        <v>374</v>
      </c>
      <c r="K2567" t="s">
        <v>375</v>
      </c>
      <c r="L2567" t="s">
        <v>25</v>
      </c>
      <c r="M2567">
        <v>-4821</v>
      </c>
      <c r="N2567">
        <v>-9723</v>
      </c>
      <c r="O2567">
        <v>-10975</v>
      </c>
      <c r="P2567">
        <v>-11060</v>
      </c>
      <c r="Q2567">
        <v>-12427</v>
      </c>
      <c r="R2567">
        <v>-14971</v>
      </c>
      <c r="S2567">
        <v>-13396</v>
      </c>
      <c r="T2567">
        <v>-12710</v>
      </c>
      <c r="U2567">
        <v>-14342</v>
      </c>
      <c r="V2567">
        <v>-12020</v>
      </c>
      <c r="W2567">
        <v>-20569</v>
      </c>
      <c r="X2567">
        <v>-18782</v>
      </c>
      <c r="Y2567">
        <v>-155798</v>
      </c>
      <c r="Z2567">
        <f t="shared" si="86"/>
        <v>-116848.5</v>
      </c>
      <c r="AA2567">
        <f t="shared" si="87"/>
        <v>0</v>
      </c>
    </row>
    <row r="2568" spans="1:27" x14ac:dyDescent="0.35">
      <c r="A2568" t="s">
        <v>427</v>
      </c>
      <c r="C2568">
        <v>501090</v>
      </c>
      <c r="D2568" t="s">
        <v>435</v>
      </c>
      <c r="E2568" t="s">
        <v>7</v>
      </c>
      <c r="F2568" t="s">
        <v>105</v>
      </c>
      <c r="G2568">
        <v>2022</v>
      </c>
      <c r="H2568" t="s">
        <v>22</v>
      </c>
      <c r="I2568" t="s">
        <v>390</v>
      </c>
      <c r="J2568" t="s">
        <v>391</v>
      </c>
      <c r="K2568" t="s">
        <v>378</v>
      </c>
      <c r="L2568" t="s">
        <v>25</v>
      </c>
      <c r="M2568">
        <v>-4820</v>
      </c>
      <c r="N2568">
        <v>-4820</v>
      </c>
      <c r="O2568">
        <v>-5529</v>
      </c>
      <c r="P2568">
        <v>-4820</v>
      </c>
      <c r="Q2568">
        <v>-5529</v>
      </c>
      <c r="R2568">
        <v>-4820</v>
      </c>
      <c r="S2568">
        <v>-4820</v>
      </c>
      <c r="T2568">
        <v>-4820</v>
      </c>
      <c r="U2568">
        <v>-4820</v>
      </c>
      <c r="V2568">
        <v>-4820</v>
      </c>
      <c r="W2568">
        <v>-4820</v>
      </c>
      <c r="X2568">
        <v>-4820</v>
      </c>
      <c r="Y2568">
        <v>-59255</v>
      </c>
      <c r="Z2568">
        <f t="shared" si="86"/>
        <v>0</v>
      </c>
      <c r="AA2568">
        <f t="shared" si="87"/>
        <v>-44441.25</v>
      </c>
    </row>
    <row r="2569" spans="1:27" x14ac:dyDescent="0.35">
      <c r="A2569" t="s">
        <v>427</v>
      </c>
      <c r="C2569">
        <v>511100</v>
      </c>
      <c r="D2569" t="s">
        <v>434</v>
      </c>
      <c r="E2569" t="s">
        <v>7</v>
      </c>
      <c r="F2569" t="s">
        <v>105</v>
      </c>
      <c r="G2569">
        <v>2026</v>
      </c>
      <c r="H2569" t="s">
        <v>365</v>
      </c>
      <c r="I2569" t="s">
        <v>377</v>
      </c>
      <c r="J2569" t="s">
        <v>377</v>
      </c>
      <c r="K2569" t="s">
        <v>378</v>
      </c>
      <c r="L2569" t="s">
        <v>25</v>
      </c>
      <c r="M2569">
        <v>-4810</v>
      </c>
      <c r="N2569">
        <v>-4310</v>
      </c>
      <c r="O2569">
        <v>-4306</v>
      </c>
      <c r="P2569">
        <v>-4487</v>
      </c>
      <c r="Q2569">
        <v>-4424</v>
      </c>
      <c r="R2569">
        <v>-4176</v>
      </c>
      <c r="S2569">
        <v>-4573</v>
      </c>
      <c r="T2569">
        <v>-4692</v>
      </c>
      <c r="U2569">
        <v>-4526</v>
      </c>
      <c r="V2569">
        <v>-4893</v>
      </c>
      <c r="W2569">
        <v>-3746</v>
      </c>
      <c r="X2569">
        <v>-4096</v>
      </c>
      <c r="Y2569">
        <v>-53038</v>
      </c>
      <c r="Z2569">
        <f t="shared" si="86"/>
        <v>0</v>
      </c>
      <c r="AA2569">
        <f t="shared" si="87"/>
        <v>-39778.5</v>
      </c>
    </row>
    <row r="2570" spans="1:27" x14ac:dyDescent="0.35">
      <c r="A2570" t="s">
        <v>427</v>
      </c>
      <c r="C2570">
        <v>501990</v>
      </c>
      <c r="D2570" t="s">
        <v>442</v>
      </c>
      <c r="E2570" t="s">
        <v>7</v>
      </c>
      <c r="F2570" t="s">
        <v>21</v>
      </c>
      <c r="G2570">
        <v>2023</v>
      </c>
      <c r="H2570" t="s">
        <v>365</v>
      </c>
      <c r="I2570" t="s">
        <v>387</v>
      </c>
      <c r="J2570" t="s">
        <v>388</v>
      </c>
      <c r="K2570" t="s">
        <v>378</v>
      </c>
      <c r="L2570" t="s">
        <v>25</v>
      </c>
      <c r="M2570">
        <v>-4765</v>
      </c>
      <c r="N2570">
        <v>-4512</v>
      </c>
      <c r="O2570">
        <v>-4924</v>
      </c>
      <c r="P2570">
        <v>-4125</v>
      </c>
      <c r="Q2570">
        <v>-4744</v>
      </c>
      <c r="R2570">
        <v>-4535</v>
      </c>
      <c r="S2570">
        <v>-4152</v>
      </c>
      <c r="T2570">
        <v>-5062</v>
      </c>
      <c r="U2570">
        <v>-4361</v>
      </c>
      <c r="V2570">
        <v>-4808</v>
      </c>
      <c r="W2570">
        <v>-4335</v>
      </c>
      <c r="X2570">
        <v>-3545</v>
      </c>
      <c r="Y2570">
        <v>-53869</v>
      </c>
      <c r="Z2570">
        <f t="shared" si="86"/>
        <v>-40401.75</v>
      </c>
      <c r="AA2570">
        <f t="shared" si="87"/>
        <v>0</v>
      </c>
    </row>
    <row r="2571" spans="1:27" x14ac:dyDescent="0.35">
      <c r="A2571" t="s">
        <v>427</v>
      </c>
      <c r="C2571">
        <v>926002</v>
      </c>
      <c r="D2571" t="s">
        <v>460</v>
      </c>
      <c r="E2571" t="s">
        <v>7</v>
      </c>
      <c r="F2571" t="s">
        <v>105</v>
      </c>
      <c r="G2571">
        <v>2026</v>
      </c>
      <c r="H2571" t="s">
        <v>365</v>
      </c>
      <c r="I2571" t="s">
        <v>377</v>
      </c>
      <c r="J2571" t="s">
        <v>377</v>
      </c>
      <c r="K2571" t="s">
        <v>378</v>
      </c>
      <c r="L2571" t="s">
        <v>25</v>
      </c>
      <c r="M2571">
        <v>-4756</v>
      </c>
      <c r="N2571">
        <v>-4280</v>
      </c>
      <c r="O2571">
        <v>-4247</v>
      </c>
      <c r="P2571">
        <v>-4419</v>
      </c>
      <c r="Q2571">
        <v>-4347</v>
      </c>
      <c r="R2571">
        <v>-4096</v>
      </c>
      <c r="S2571">
        <v>-4480</v>
      </c>
      <c r="T2571">
        <v>-4645</v>
      </c>
      <c r="U2571">
        <v>-4462</v>
      </c>
      <c r="V2571">
        <v>-4840</v>
      </c>
      <c r="W2571">
        <v>-3648</v>
      </c>
      <c r="X2571">
        <v>-3944</v>
      </c>
      <c r="Y2571">
        <v>-52163</v>
      </c>
      <c r="Z2571">
        <f t="shared" si="86"/>
        <v>0</v>
      </c>
      <c r="AA2571">
        <f t="shared" si="87"/>
        <v>-39122.25</v>
      </c>
    </row>
    <row r="2572" spans="1:27" x14ac:dyDescent="0.35">
      <c r="A2572" t="s">
        <v>427</v>
      </c>
      <c r="C2572">
        <v>513100</v>
      </c>
      <c r="D2572" t="s">
        <v>438</v>
      </c>
      <c r="E2572" t="s">
        <v>7</v>
      </c>
      <c r="F2572" t="s">
        <v>105</v>
      </c>
      <c r="G2572">
        <v>2026</v>
      </c>
      <c r="H2572" t="s">
        <v>22</v>
      </c>
      <c r="I2572" t="s">
        <v>385</v>
      </c>
      <c r="J2572" t="s">
        <v>386</v>
      </c>
      <c r="K2572" t="s">
        <v>378</v>
      </c>
      <c r="L2572" t="s">
        <v>25</v>
      </c>
      <c r="M2572">
        <v>-4731</v>
      </c>
      <c r="N2572">
        <v>-4731</v>
      </c>
      <c r="O2572">
        <v>-4731</v>
      </c>
      <c r="P2572">
        <v>-454463</v>
      </c>
      <c r="Q2572">
        <v>-4731</v>
      </c>
      <c r="R2572">
        <v>-8928</v>
      </c>
      <c r="S2572">
        <v>-10515</v>
      </c>
      <c r="T2572">
        <v>-4731</v>
      </c>
      <c r="U2572">
        <v>249</v>
      </c>
      <c r="V2572">
        <v>-27150</v>
      </c>
      <c r="W2572">
        <v>-5244</v>
      </c>
      <c r="X2572">
        <v>-4731</v>
      </c>
      <c r="Y2572">
        <v>-534435</v>
      </c>
      <c r="Z2572">
        <f t="shared" si="86"/>
        <v>0</v>
      </c>
      <c r="AA2572">
        <f t="shared" si="87"/>
        <v>-400826.25</v>
      </c>
    </row>
    <row r="2573" spans="1:27" x14ac:dyDescent="0.35">
      <c r="A2573" t="s">
        <v>427</v>
      </c>
      <c r="C2573">
        <v>926005</v>
      </c>
      <c r="D2573" t="s">
        <v>461</v>
      </c>
      <c r="E2573" t="s">
        <v>7</v>
      </c>
      <c r="F2573" t="s">
        <v>105</v>
      </c>
      <c r="G2573">
        <v>2027</v>
      </c>
      <c r="H2573" t="s">
        <v>365</v>
      </c>
      <c r="I2573" t="s">
        <v>377</v>
      </c>
      <c r="J2573" t="s">
        <v>377</v>
      </c>
      <c r="K2573" t="s">
        <v>378</v>
      </c>
      <c r="L2573" t="s">
        <v>25</v>
      </c>
      <c r="M2573">
        <v>-4723</v>
      </c>
      <c r="N2573">
        <v>-4250</v>
      </c>
      <c r="O2573">
        <v>-4218</v>
      </c>
      <c r="P2573">
        <v>-4388</v>
      </c>
      <c r="Q2573">
        <v>-4316</v>
      </c>
      <c r="R2573">
        <v>-4067</v>
      </c>
      <c r="S2573">
        <v>-4449</v>
      </c>
      <c r="T2573">
        <v>-4612</v>
      </c>
      <c r="U2573">
        <v>-4430</v>
      </c>
      <c r="V2573">
        <v>-4806</v>
      </c>
      <c r="W2573">
        <v>-3622</v>
      </c>
      <c r="X2573">
        <v>-3916</v>
      </c>
      <c r="Y2573">
        <v>-51797</v>
      </c>
      <c r="Z2573">
        <f t="shared" si="86"/>
        <v>0</v>
      </c>
      <c r="AA2573">
        <f t="shared" si="87"/>
        <v>-38847.75</v>
      </c>
    </row>
    <row r="2574" spans="1:27" x14ac:dyDescent="0.35">
      <c r="A2574" t="s">
        <v>427</v>
      </c>
      <c r="C2574">
        <v>500900</v>
      </c>
      <c r="D2574" t="s">
        <v>443</v>
      </c>
      <c r="E2574" t="s">
        <v>7</v>
      </c>
      <c r="F2574" t="s">
        <v>105</v>
      </c>
      <c r="G2574">
        <v>2022</v>
      </c>
      <c r="H2574" t="s">
        <v>365</v>
      </c>
      <c r="I2574" t="s">
        <v>385</v>
      </c>
      <c r="J2574" t="s">
        <v>386</v>
      </c>
      <c r="K2574" t="s">
        <v>378</v>
      </c>
      <c r="L2574" t="s">
        <v>25</v>
      </c>
      <c r="M2574">
        <v>-4698</v>
      </c>
      <c r="N2574">
        <v>-4231</v>
      </c>
      <c r="O2574">
        <v>-4604</v>
      </c>
      <c r="P2574">
        <v>-3390</v>
      </c>
      <c r="Q2574">
        <v>-3341</v>
      </c>
      <c r="R2574">
        <v>-3099</v>
      </c>
      <c r="S2574">
        <v>-2317</v>
      </c>
      <c r="T2574">
        <v>-3576</v>
      </c>
      <c r="U2574">
        <v>-2846</v>
      </c>
      <c r="V2574">
        <v>-2585</v>
      </c>
      <c r="W2574">
        <v>-2132</v>
      </c>
      <c r="X2574">
        <v>-1383</v>
      </c>
      <c r="Y2574">
        <v>-38203</v>
      </c>
      <c r="Z2574">
        <f t="shared" si="86"/>
        <v>0</v>
      </c>
      <c r="AA2574">
        <f t="shared" si="87"/>
        <v>-28652.25</v>
      </c>
    </row>
    <row r="2575" spans="1:27" x14ac:dyDescent="0.35">
      <c r="A2575" t="s">
        <v>427</v>
      </c>
      <c r="C2575">
        <v>501090</v>
      </c>
      <c r="D2575" t="s">
        <v>435</v>
      </c>
      <c r="E2575" t="s">
        <v>7</v>
      </c>
      <c r="F2575" t="s">
        <v>105</v>
      </c>
      <c r="G2575">
        <v>2021</v>
      </c>
      <c r="H2575" t="s">
        <v>22</v>
      </c>
      <c r="I2575" t="s">
        <v>390</v>
      </c>
      <c r="J2575" t="s">
        <v>391</v>
      </c>
      <c r="K2575" t="s">
        <v>378</v>
      </c>
      <c r="L2575" t="s">
        <v>25</v>
      </c>
      <c r="M2575">
        <v>-4692</v>
      </c>
      <c r="N2575">
        <v>-5401</v>
      </c>
      <c r="O2575">
        <v>-5401</v>
      </c>
      <c r="P2575">
        <v>-4692</v>
      </c>
      <c r="Q2575">
        <v>-4692</v>
      </c>
      <c r="R2575">
        <v>-4692</v>
      </c>
      <c r="S2575">
        <v>-4820</v>
      </c>
      <c r="T2575">
        <v>-4820</v>
      </c>
      <c r="U2575">
        <v>-4820</v>
      </c>
      <c r="V2575">
        <v>-4820</v>
      </c>
      <c r="W2575">
        <v>-4820</v>
      </c>
      <c r="X2575">
        <v>-4820</v>
      </c>
      <c r="Y2575">
        <v>-58491</v>
      </c>
      <c r="Z2575">
        <f t="shared" si="86"/>
        <v>0</v>
      </c>
      <c r="AA2575">
        <f t="shared" si="87"/>
        <v>-43868.25</v>
      </c>
    </row>
    <row r="2576" spans="1:27" x14ac:dyDescent="0.35">
      <c r="A2576" t="s">
        <v>427</v>
      </c>
      <c r="C2576">
        <v>514100</v>
      </c>
      <c r="D2576" t="s">
        <v>441</v>
      </c>
      <c r="E2576" t="s">
        <v>7</v>
      </c>
      <c r="F2576" t="s">
        <v>105</v>
      </c>
      <c r="G2576">
        <v>2025</v>
      </c>
      <c r="H2576" t="s">
        <v>365</v>
      </c>
      <c r="I2576" t="s">
        <v>385</v>
      </c>
      <c r="J2576" t="s">
        <v>386</v>
      </c>
      <c r="K2576" t="s">
        <v>378</v>
      </c>
      <c r="L2576" t="s">
        <v>25</v>
      </c>
      <c r="M2576">
        <v>-4687</v>
      </c>
      <c r="N2576">
        <v>-4216</v>
      </c>
      <c r="O2576">
        <v>-4183</v>
      </c>
      <c r="P2576">
        <v>-4350</v>
      </c>
      <c r="Q2576">
        <v>-4276</v>
      </c>
      <c r="R2576">
        <v>-4027</v>
      </c>
      <c r="S2576">
        <v>-4404</v>
      </c>
      <c r="T2576">
        <v>-4572</v>
      </c>
      <c r="U2576">
        <v>-4393</v>
      </c>
      <c r="V2576">
        <v>-4763</v>
      </c>
      <c r="W2576">
        <v>-3586</v>
      </c>
      <c r="X2576">
        <v>-3865</v>
      </c>
      <c r="Y2576">
        <v>-51323</v>
      </c>
      <c r="Z2576">
        <f t="shared" si="86"/>
        <v>0</v>
      </c>
      <c r="AA2576">
        <f t="shared" si="87"/>
        <v>-38492.25</v>
      </c>
    </row>
    <row r="2577" spans="1:27" x14ac:dyDescent="0.35">
      <c r="A2577" t="s">
        <v>427</v>
      </c>
      <c r="C2577">
        <v>500900</v>
      </c>
      <c r="D2577" t="s">
        <v>443</v>
      </c>
      <c r="E2577" t="s">
        <v>7</v>
      </c>
      <c r="F2577" t="s">
        <v>21</v>
      </c>
      <c r="G2577">
        <v>2028</v>
      </c>
      <c r="H2577" t="s">
        <v>365</v>
      </c>
      <c r="I2577" t="s">
        <v>373</v>
      </c>
      <c r="J2577" t="s">
        <v>374</v>
      </c>
      <c r="K2577" t="s">
        <v>375</v>
      </c>
      <c r="L2577" t="s">
        <v>25</v>
      </c>
      <c r="M2577">
        <v>-4681</v>
      </c>
      <c r="N2577">
        <v>-9440</v>
      </c>
      <c r="O2577">
        <v>-10656</v>
      </c>
      <c r="P2577">
        <v>-10737</v>
      </c>
      <c r="Q2577">
        <v>-12065</v>
      </c>
      <c r="R2577">
        <v>-14535</v>
      </c>
      <c r="S2577">
        <v>-13006</v>
      </c>
      <c r="T2577">
        <v>-12339</v>
      </c>
      <c r="U2577">
        <v>-13924</v>
      </c>
      <c r="V2577">
        <v>-11670</v>
      </c>
      <c r="W2577">
        <v>-19970</v>
      </c>
      <c r="X2577">
        <v>-18235</v>
      </c>
      <c r="Y2577">
        <v>-151257</v>
      </c>
      <c r="Z2577">
        <f t="shared" si="86"/>
        <v>-113442.75</v>
      </c>
      <c r="AA2577">
        <f t="shared" si="87"/>
        <v>0</v>
      </c>
    </row>
    <row r="2578" spans="1:27" x14ac:dyDescent="0.35">
      <c r="A2578" t="s">
        <v>427</v>
      </c>
      <c r="C2578">
        <v>926002</v>
      </c>
      <c r="D2578" t="s">
        <v>460</v>
      </c>
      <c r="E2578" t="s">
        <v>7</v>
      </c>
      <c r="F2578" t="s">
        <v>105</v>
      </c>
      <c r="G2578">
        <v>2025</v>
      </c>
      <c r="H2578" t="s">
        <v>365</v>
      </c>
      <c r="I2578" t="s">
        <v>377</v>
      </c>
      <c r="J2578" t="s">
        <v>377</v>
      </c>
      <c r="K2578" t="s">
        <v>378</v>
      </c>
      <c r="L2578" t="s">
        <v>25</v>
      </c>
      <c r="M2578">
        <v>-4680</v>
      </c>
      <c r="N2578">
        <v>-4211</v>
      </c>
      <c r="O2578">
        <v>-4180</v>
      </c>
      <c r="P2578">
        <v>-4349</v>
      </c>
      <c r="Q2578">
        <v>-4278</v>
      </c>
      <c r="R2578">
        <v>-4032</v>
      </c>
      <c r="S2578">
        <v>-4411</v>
      </c>
      <c r="T2578">
        <v>-4571</v>
      </c>
      <c r="U2578">
        <v>-4391</v>
      </c>
      <c r="V2578">
        <v>-4764</v>
      </c>
      <c r="W2578">
        <v>-3591</v>
      </c>
      <c r="X2578">
        <v>-3884</v>
      </c>
      <c r="Y2578">
        <v>-51341</v>
      </c>
      <c r="Z2578">
        <f t="shared" si="86"/>
        <v>0</v>
      </c>
      <c r="AA2578">
        <f t="shared" si="87"/>
        <v>-38505.75</v>
      </c>
    </row>
    <row r="2579" spans="1:27" x14ac:dyDescent="0.35">
      <c r="A2579" t="s">
        <v>427</v>
      </c>
      <c r="C2579">
        <v>511100</v>
      </c>
      <c r="D2579" t="s">
        <v>434</v>
      </c>
      <c r="E2579" t="s">
        <v>7</v>
      </c>
      <c r="F2579" t="s">
        <v>105</v>
      </c>
      <c r="G2579">
        <v>2025</v>
      </c>
      <c r="H2579" t="s">
        <v>365</v>
      </c>
      <c r="I2579" t="s">
        <v>377</v>
      </c>
      <c r="J2579" t="s">
        <v>377</v>
      </c>
      <c r="K2579" t="s">
        <v>378</v>
      </c>
      <c r="L2579" t="s">
        <v>25</v>
      </c>
      <c r="M2579">
        <v>-4670</v>
      </c>
      <c r="N2579">
        <v>-4184</v>
      </c>
      <c r="O2579">
        <v>-4180</v>
      </c>
      <c r="P2579">
        <v>-4357</v>
      </c>
      <c r="Q2579">
        <v>-4295</v>
      </c>
      <c r="R2579">
        <v>-4054</v>
      </c>
      <c r="S2579">
        <v>-4439</v>
      </c>
      <c r="T2579">
        <v>-4555</v>
      </c>
      <c r="U2579">
        <v>-4394</v>
      </c>
      <c r="V2579">
        <v>-4751</v>
      </c>
      <c r="W2579">
        <v>-3637</v>
      </c>
      <c r="X2579">
        <v>-3976</v>
      </c>
      <c r="Y2579">
        <v>-51494</v>
      </c>
      <c r="Z2579">
        <f t="shared" si="86"/>
        <v>0</v>
      </c>
      <c r="AA2579">
        <f t="shared" si="87"/>
        <v>-38620.5</v>
      </c>
    </row>
    <row r="2580" spans="1:27" x14ac:dyDescent="0.35">
      <c r="A2580" t="s">
        <v>427</v>
      </c>
      <c r="C2580">
        <v>502100</v>
      </c>
      <c r="D2580" t="s">
        <v>429</v>
      </c>
      <c r="E2580" t="s">
        <v>7</v>
      </c>
      <c r="F2580" t="s">
        <v>105</v>
      </c>
      <c r="G2580">
        <v>2030</v>
      </c>
      <c r="H2580" t="s">
        <v>22</v>
      </c>
      <c r="I2580" t="s">
        <v>390</v>
      </c>
      <c r="J2580" t="s">
        <v>391</v>
      </c>
      <c r="K2580" t="s">
        <v>378</v>
      </c>
      <c r="L2580" t="s">
        <v>25</v>
      </c>
      <c r="M2580">
        <v>-4641</v>
      </c>
      <c r="N2580">
        <v>-4641</v>
      </c>
      <c r="O2580">
        <v>-4641</v>
      </c>
      <c r="P2580">
        <v>-4641</v>
      </c>
      <c r="Q2580">
        <v>-4641</v>
      </c>
      <c r="R2580">
        <v>-4641</v>
      </c>
      <c r="S2580">
        <v>-4641</v>
      </c>
      <c r="T2580">
        <v>-5424</v>
      </c>
      <c r="U2580">
        <v>-4641</v>
      </c>
      <c r="V2580">
        <v>-4641</v>
      </c>
      <c r="W2580">
        <v>-4641</v>
      </c>
      <c r="X2580">
        <v>-4641</v>
      </c>
      <c r="Y2580">
        <v>-56480</v>
      </c>
      <c r="Z2580">
        <f t="shared" si="86"/>
        <v>0</v>
      </c>
      <c r="AA2580">
        <f t="shared" si="87"/>
        <v>-42360</v>
      </c>
    </row>
    <row r="2581" spans="1:27" x14ac:dyDescent="0.35">
      <c r="A2581" t="s">
        <v>427</v>
      </c>
      <c r="C2581">
        <v>506100</v>
      </c>
      <c r="D2581" t="s">
        <v>432</v>
      </c>
      <c r="E2581" t="s">
        <v>7</v>
      </c>
      <c r="F2581" t="s">
        <v>105</v>
      </c>
      <c r="G2581">
        <v>2023</v>
      </c>
      <c r="H2581" t="s">
        <v>365</v>
      </c>
      <c r="I2581" t="s">
        <v>390</v>
      </c>
      <c r="J2581" t="s">
        <v>391</v>
      </c>
      <c r="K2581" t="s">
        <v>378</v>
      </c>
      <c r="L2581" t="s">
        <v>25</v>
      </c>
      <c r="M2581">
        <v>-4619</v>
      </c>
      <c r="N2581">
        <v>-4366</v>
      </c>
      <c r="O2581">
        <v>-4783</v>
      </c>
      <c r="P2581">
        <v>-4045</v>
      </c>
      <c r="Q2581">
        <v>-4649</v>
      </c>
      <c r="R2581">
        <v>-4460</v>
      </c>
      <c r="S2581">
        <v>-4120</v>
      </c>
      <c r="T2581">
        <v>-4924</v>
      </c>
      <c r="U2581">
        <v>-4268</v>
      </c>
      <c r="V2581">
        <v>-4696</v>
      </c>
      <c r="W2581">
        <v>-4273</v>
      </c>
      <c r="X2581">
        <v>-3624</v>
      </c>
      <c r="Y2581">
        <v>-52826</v>
      </c>
      <c r="Z2581">
        <f t="shared" si="86"/>
        <v>0</v>
      </c>
      <c r="AA2581">
        <f t="shared" si="87"/>
        <v>-39619.5</v>
      </c>
    </row>
    <row r="2582" spans="1:27" x14ac:dyDescent="0.35">
      <c r="A2582" t="s">
        <v>427</v>
      </c>
      <c r="C2582">
        <v>513100</v>
      </c>
      <c r="D2582" t="s">
        <v>438</v>
      </c>
      <c r="E2582" t="s">
        <v>7</v>
      </c>
      <c r="F2582" t="s">
        <v>105</v>
      </c>
      <c r="G2582">
        <v>2025</v>
      </c>
      <c r="H2582" t="s">
        <v>22</v>
      </c>
      <c r="I2582" t="s">
        <v>385</v>
      </c>
      <c r="J2582" t="s">
        <v>386</v>
      </c>
      <c r="K2582" t="s">
        <v>378</v>
      </c>
      <c r="L2582" t="s">
        <v>25</v>
      </c>
      <c r="M2582">
        <v>-4616</v>
      </c>
      <c r="N2582">
        <v>-55241</v>
      </c>
      <c r="O2582">
        <v>-55241</v>
      </c>
      <c r="P2582">
        <v>-8724</v>
      </c>
      <c r="Q2582">
        <v>-4616</v>
      </c>
      <c r="R2582">
        <v>-8691</v>
      </c>
      <c r="S2582">
        <v>-10272</v>
      </c>
      <c r="T2582">
        <v>-4616</v>
      </c>
      <c r="U2582">
        <v>219</v>
      </c>
      <c r="V2582">
        <v>-26386</v>
      </c>
      <c r="W2582">
        <v>-5114</v>
      </c>
      <c r="X2582">
        <v>-4616</v>
      </c>
      <c r="Y2582">
        <v>-187911</v>
      </c>
      <c r="Z2582">
        <f t="shared" si="86"/>
        <v>0</v>
      </c>
      <c r="AA2582">
        <f t="shared" si="87"/>
        <v>-140933.25</v>
      </c>
    </row>
    <row r="2583" spans="1:27" x14ac:dyDescent="0.35">
      <c r="A2583" t="s">
        <v>427</v>
      </c>
      <c r="C2583">
        <v>513100</v>
      </c>
      <c r="D2583" t="s">
        <v>438</v>
      </c>
      <c r="E2583" t="s">
        <v>7</v>
      </c>
      <c r="F2583" t="s">
        <v>105</v>
      </c>
      <c r="G2583">
        <v>2024</v>
      </c>
      <c r="H2583" t="s">
        <v>22</v>
      </c>
      <c r="I2583" t="s">
        <v>385</v>
      </c>
      <c r="J2583" t="s">
        <v>386</v>
      </c>
      <c r="K2583" t="s">
        <v>378</v>
      </c>
      <c r="L2583" t="s">
        <v>25</v>
      </c>
      <c r="M2583">
        <v>-4591</v>
      </c>
      <c r="N2583">
        <v>-4591</v>
      </c>
      <c r="O2583">
        <v>-4591</v>
      </c>
      <c r="P2583">
        <v>-140325</v>
      </c>
      <c r="Q2583">
        <v>-4591</v>
      </c>
      <c r="R2583">
        <v>-8667</v>
      </c>
      <c r="S2583">
        <v>-10248</v>
      </c>
      <c r="T2583">
        <v>-4591</v>
      </c>
      <c r="U2583">
        <v>-4591</v>
      </c>
      <c r="V2583">
        <v>-26362</v>
      </c>
      <c r="W2583">
        <v>-5089</v>
      </c>
      <c r="X2583">
        <v>-4591</v>
      </c>
      <c r="Y2583">
        <v>-222830</v>
      </c>
      <c r="Z2583">
        <f t="shared" si="86"/>
        <v>0</v>
      </c>
      <c r="AA2583">
        <f t="shared" si="87"/>
        <v>-167122.5</v>
      </c>
    </row>
    <row r="2584" spans="1:27" x14ac:dyDescent="0.35">
      <c r="A2584" t="s">
        <v>427</v>
      </c>
      <c r="C2584">
        <v>926005</v>
      </c>
      <c r="D2584" t="s">
        <v>461</v>
      </c>
      <c r="E2584" t="s">
        <v>7</v>
      </c>
      <c r="F2584" t="s">
        <v>105</v>
      </c>
      <c r="G2584">
        <v>2026</v>
      </c>
      <c r="H2584" t="s">
        <v>365</v>
      </c>
      <c r="I2584" t="s">
        <v>377</v>
      </c>
      <c r="J2584" t="s">
        <v>377</v>
      </c>
      <c r="K2584" t="s">
        <v>378</v>
      </c>
      <c r="L2584" t="s">
        <v>25</v>
      </c>
      <c r="M2584">
        <v>-4585</v>
      </c>
      <c r="N2584">
        <v>-4126</v>
      </c>
      <c r="O2584">
        <v>-4095</v>
      </c>
      <c r="P2584">
        <v>-4260</v>
      </c>
      <c r="Q2584">
        <v>-4190</v>
      </c>
      <c r="R2584">
        <v>-3949</v>
      </c>
      <c r="S2584">
        <v>-4319</v>
      </c>
      <c r="T2584">
        <v>-4478</v>
      </c>
      <c r="U2584">
        <v>-4301</v>
      </c>
      <c r="V2584">
        <v>-4666</v>
      </c>
      <c r="W2584">
        <v>-3517</v>
      </c>
      <c r="X2584">
        <v>-3802</v>
      </c>
      <c r="Y2584">
        <v>-50288</v>
      </c>
      <c r="Z2584">
        <f t="shared" si="86"/>
        <v>0</v>
      </c>
      <c r="AA2584">
        <f t="shared" si="87"/>
        <v>-37716</v>
      </c>
    </row>
    <row r="2585" spans="1:27" x14ac:dyDescent="0.35">
      <c r="A2585" t="s">
        <v>427</v>
      </c>
      <c r="C2585">
        <v>514100</v>
      </c>
      <c r="D2585" t="s">
        <v>441</v>
      </c>
      <c r="E2585" t="s">
        <v>7</v>
      </c>
      <c r="F2585" t="s">
        <v>105</v>
      </c>
      <c r="G2585">
        <v>2024</v>
      </c>
      <c r="H2585" t="s">
        <v>365</v>
      </c>
      <c r="I2585" t="s">
        <v>385</v>
      </c>
      <c r="J2585" t="s">
        <v>386</v>
      </c>
      <c r="K2585" t="s">
        <v>378</v>
      </c>
      <c r="L2585" t="s">
        <v>25</v>
      </c>
      <c r="M2585">
        <v>-4575</v>
      </c>
      <c r="N2585">
        <v>-4351</v>
      </c>
      <c r="O2585">
        <v>-4086</v>
      </c>
      <c r="P2585">
        <v>-4252</v>
      </c>
      <c r="Q2585">
        <v>-4418</v>
      </c>
      <c r="R2585">
        <v>-3707</v>
      </c>
      <c r="S2585">
        <v>-4313</v>
      </c>
      <c r="T2585">
        <v>-4469</v>
      </c>
      <c r="U2585">
        <v>-4059</v>
      </c>
      <c r="V2585">
        <v>-4657</v>
      </c>
      <c r="W2585">
        <v>-3746</v>
      </c>
      <c r="X2585">
        <v>-3563</v>
      </c>
      <c r="Y2585">
        <v>-50196</v>
      </c>
      <c r="Z2585">
        <f t="shared" si="86"/>
        <v>0</v>
      </c>
      <c r="AA2585">
        <f t="shared" si="87"/>
        <v>-37647</v>
      </c>
    </row>
    <row r="2586" spans="1:27" x14ac:dyDescent="0.35">
      <c r="A2586" t="s">
        <v>427</v>
      </c>
      <c r="C2586">
        <v>925002</v>
      </c>
      <c r="D2586" t="s">
        <v>458</v>
      </c>
      <c r="E2586" t="s">
        <v>7</v>
      </c>
      <c r="F2586" t="s">
        <v>105</v>
      </c>
      <c r="G2586">
        <v>2022</v>
      </c>
      <c r="H2586" t="s">
        <v>365</v>
      </c>
      <c r="I2586" t="s">
        <v>377</v>
      </c>
      <c r="J2586" t="s">
        <v>377</v>
      </c>
      <c r="K2586" t="s">
        <v>378</v>
      </c>
      <c r="L2586" t="s">
        <v>25</v>
      </c>
      <c r="M2586">
        <v>-4575</v>
      </c>
      <c r="N2586">
        <v>-4589</v>
      </c>
      <c r="O2586">
        <v>-5007</v>
      </c>
      <c r="P2586">
        <v>-4489</v>
      </c>
      <c r="Q2586">
        <v>-4611</v>
      </c>
      <c r="R2586">
        <v>-4608</v>
      </c>
      <c r="S2586">
        <v>-4313</v>
      </c>
      <c r="T2586">
        <v>-5181</v>
      </c>
      <c r="U2586">
        <v>-4792</v>
      </c>
      <c r="V2586">
        <v>-4683</v>
      </c>
      <c r="W2586">
        <v>-4452</v>
      </c>
      <c r="X2586">
        <v>-4023</v>
      </c>
      <c r="Y2586">
        <v>-55323</v>
      </c>
      <c r="Z2586">
        <f t="shared" si="86"/>
        <v>0</v>
      </c>
      <c r="AA2586">
        <f t="shared" si="87"/>
        <v>-41492.25</v>
      </c>
    </row>
    <row r="2587" spans="1:27" x14ac:dyDescent="0.35">
      <c r="A2587" t="s">
        <v>427</v>
      </c>
      <c r="C2587">
        <v>501090</v>
      </c>
      <c r="D2587" t="s">
        <v>435</v>
      </c>
      <c r="E2587" t="s">
        <v>7</v>
      </c>
      <c r="F2587" t="s">
        <v>105</v>
      </c>
      <c r="G2587">
        <v>2023</v>
      </c>
      <c r="H2587" t="s">
        <v>365</v>
      </c>
      <c r="I2587" t="s">
        <v>377</v>
      </c>
      <c r="J2587" t="s">
        <v>377</v>
      </c>
      <c r="K2587" t="s">
        <v>378</v>
      </c>
      <c r="L2587" t="s">
        <v>25</v>
      </c>
      <c r="M2587">
        <v>-4567</v>
      </c>
      <c r="N2587">
        <v>-4333</v>
      </c>
      <c r="O2587">
        <v>-4727</v>
      </c>
      <c r="P2587">
        <v>-3975</v>
      </c>
      <c r="Q2587">
        <v>-4570</v>
      </c>
      <c r="R2587">
        <v>-4377</v>
      </c>
      <c r="S2587">
        <v>-4022</v>
      </c>
      <c r="T2587">
        <v>-4871</v>
      </c>
      <c r="U2587">
        <v>-4202</v>
      </c>
      <c r="V2587">
        <v>-4635</v>
      </c>
      <c r="W2587">
        <v>-4177</v>
      </c>
      <c r="X2587">
        <v>-3466</v>
      </c>
      <c r="Y2587">
        <v>-51922</v>
      </c>
      <c r="Z2587">
        <f t="shared" si="86"/>
        <v>0</v>
      </c>
      <c r="AA2587">
        <f t="shared" si="87"/>
        <v>-38941.5</v>
      </c>
    </row>
    <row r="2588" spans="1:27" x14ac:dyDescent="0.35">
      <c r="A2588" t="s">
        <v>427</v>
      </c>
      <c r="C2588">
        <v>511100</v>
      </c>
      <c r="D2588" t="s">
        <v>434</v>
      </c>
      <c r="E2588" t="s">
        <v>7</v>
      </c>
      <c r="F2588" t="s">
        <v>105</v>
      </c>
      <c r="G2588">
        <v>2024</v>
      </c>
      <c r="H2588" t="s">
        <v>365</v>
      </c>
      <c r="I2588" t="s">
        <v>377</v>
      </c>
      <c r="J2588" t="s">
        <v>377</v>
      </c>
      <c r="K2588" t="s">
        <v>378</v>
      </c>
      <c r="L2588" t="s">
        <v>25</v>
      </c>
      <c r="M2588">
        <v>-4557</v>
      </c>
      <c r="N2588">
        <v>-4314</v>
      </c>
      <c r="O2588">
        <v>-4081</v>
      </c>
      <c r="P2588">
        <v>-4257</v>
      </c>
      <c r="Q2588">
        <v>-4430</v>
      </c>
      <c r="R2588">
        <v>-3736</v>
      </c>
      <c r="S2588">
        <v>-4345</v>
      </c>
      <c r="T2588">
        <v>-4451</v>
      </c>
      <c r="U2588">
        <v>-4063</v>
      </c>
      <c r="V2588">
        <v>-4643</v>
      </c>
      <c r="W2588">
        <v>-3789</v>
      </c>
      <c r="X2588">
        <v>-3674</v>
      </c>
      <c r="Y2588">
        <v>-50341</v>
      </c>
      <c r="Z2588">
        <f t="shared" si="86"/>
        <v>0</v>
      </c>
      <c r="AA2588">
        <f t="shared" si="87"/>
        <v>-37755.75</v>
      </c>
    </row>
    <row r="2589" spans="1:27" x14ac:dyDescent="0.35">
      <c r="A2589" t="s">
        <v>427</v>
      </c>
      <c r="C2589">
        <v>926002</v>
      </c>
      <c r="D2589" t="s">
        <v>460</v>
      </c>
      <c r="E2589" t="s">
        <v>7</v>
      </c>
      <c r="F2589" t="s">
        <v>105</v>
      </c>
      <c r="G2589">
        <v>2024</v>
      </c>
      <c r="H2589" t="s">
        <v>365</v>
      </c>
      <c r="I2589" t="s">
        <v>377</v>
      </c>
      <c r="J2589" t="s">
        <v>377</v>
      </c>
      <c r="K2589" t="s">
        <v>378</v>
      </c>
      <c r="L2589" t="s">
        <v>25</v>
      </c>
      <c r="M2589">
        <v>-4556</v>
      </c>
      <c r="N2589">
        <v>-4334</v>
      </c>
      <c r="O2589">
        <v>-4071</v>
      </c>
      <c r="P2589">
        <v>-4239</v>
      </c>
      <c r="Q2589">
        <v>-4405</v>
      </c>
      <c r="R2589">
        <v>-3700</v>
      </c>
      <c r="S2589">
        <v>-4304</v>
      </c>
      <c r="T2589">
        <v>-4455</v>
      </c>
      <c r="U2589">
        <v>-4046</v>
      </c>
      <c r="V2589">
        <v>-4643</v>
      </c>
      <c r="W2589">
        <v>-3737</v>
      </c>
      <c r="X2589">
        <v>-3567</v>
      </c>
      <c r="Y2589">
        <v>-50059</v>
      </c>
      <c r="Z2589">
        <f t="shared" si="86"/>
        <v>0</v>
      </c>
      <c r="AA2589">
        <f t="shared" si="87"/>
        <v>-37544.25</v>
      </c>
    </row>
    <row r="2590" spans="1:27" x14ac:dyDescent="0.35">
      <c r="A2590" t="s">
        <v>427</v>
      </c>
      <c r="C2590">
        <v>500900</v>
      </c>
      <c r="D2590" t="s">
        <v>443</v>
      </c>
      <c r="E2590" t="s">
        <v>7</v>
      </c>
      <c r="F2590" t="s">
        <v>21</v>
      </c>
      <c r="G2590">
        <v>2027</v>
      </c>
      <c r="H2590" t="s">
        <v>365</v>
      </c>
      <c r="I2590" t="s">
        <v>373</v>
      </c>
      <c r="J2590" t="s">
        <v>374</v>
      </c>
      <c r="K2590" t="s">
        <v>375</v>
      </c>
      <c r="L2590" t="s">
        <v>25</v>
      </c>
      <c r="M2590">
        <v>-4544</v>
      </c>
      <c r="N2590">
        <v>-9165</v>
      </c>
      <c r="O2590">
        <v>-10345</v>
      </c>
      <c r="P2590">
        <v>-10425</v>
      </c>
      <c r="Q2590">
        <v>-11714</v>
      </c>
      <c r="R2590">
        <v>-14112</v>
      </c>
      <c r="S2590">
        <v>-12627</v>
      </c>
      <c r="T2590">
        <v>-11980</v>
      </c>
      <c r="U2590">
        <v>-13519</v>
      </c>
      <c r="V2590">
        <v>-11330</v>
      </c>
      <c r="W2590">
        <v>-19389</v>
      </c>
      <c r="X2590">
        <v>-17704</v>
      </c>
      <c r="Y2590">
        <v>-146855</v>
      </c>
      <c r="Z2590">
        <f t="shared" si="86"/>
        <v>-110141.25</v>
      </c>
      <c r="AA2590">
        <f t="shared" si="87"/>
        <v>0</v>
      </c>
    </row>
    <row r="2591" spans="1:27" x14ac:dyDescent="0.35">
      <c r="A2591" t="s">
        <v>427</v>
      </c>
      <c r="C2591">
        <v>514100</v>
      </c>
      <c r="D2591" t="s">
        <v>441</v>
      </c>
      <c r="E2591" t="s">
        <v>7</v>
      </c>
      <c r="F2591" t="s">
        <v>21</v>
      </c>
      <c r="G2591">
        <v>2030</v>
      </c>
      <c r="H2591" t="s">
        <v>365</v>
      </c>
      <c r="I2591" t="s">
        <v>387</v>
      </c>
      <c r="J2591" t="s">
        <v>388</v>
      </c>
      <c r="K2591" t="s">
        <v>378</v>
      </c>
      <c r="L2591" t="s">
        <v>25</v>
      </c>
      <c r="M2591">
        <v>-4530</v>
      </c>
      <c r="N2591">
        <v>-4075</v>
      </c>
      <c r="O2591">
        <v>-4043</v>
      </c>
      <c r="P2591">
        <v>-4205</v>
      </c>
      <c r="Q2591">
        <v>-4133</v>
      </c>
      <c r="R2591">
        <v>-3892</v>
      </c>
      <c r="S2591">
        <v>-4257</v>
      </c>
      <c r="T2591">
        <v>-4419</v>
      </c>
      <c r="U2591">
        <v>-4246</v>
      </c>
      <c r="V2591">
        <v>-4604</v>
      </c>
      <c r="W2591">
        <v>-3466</v>
      </c>
      <c r="X2591">
        <v>-3736</v>
      </c>
      <c r="Y2591">
        <v>-49606</v>
      </c>
      <c r="Z2591">
        <f t="shared" si="86"/>
        <v>-37204.5</v>
      </c>
      <c r="AA2591">
        <f t="shared" si="87"/>
        <v>0</v>
      </c>
    </row>
    <row r="2592" spans="1:27" x14ac:dyDescent="0.35">
      <c r="A2592" t="s">
        <v>427</v>
      </c>
      <c r="C2592">
        <v>502100</v>
      </c>
      <c r="D2592" t="s">
        <v>429</v>
      </c>
      <c r="E2592" t="s">
        <v>7</v>
      </c>
      <c r="F2592" t="s">
        <v>105</v>
      </c>
      <c r="G2592">
        <v>2029</v>
      </c>
      <c r="H2592" t="s">
        <v>22</v>
      </c>
      <c r="I2592" t="s">
        <v>390</v>
      </c>
      <c r="J2592" t="s">
        <v>391</v>
      </c>
      <c r="K2592" t="s">
        <v>378</v>
      </c>
      <c r="L2592" t="s">
        <v>25</v>
      </c>
      <c r="M2592">
        <v>-4524</v>
      </c>
      <c r="N2592">
        <v>-4524</v>
      </c>
      <c r="O2592">
        <v>-4524</v>
      </c>
      <c r="P2592">
        <v>-4524</v>
      </c>
      <c r="Q2592">
        <v>-4524</v>
      </c>
      <c r="R2592">
        <v>-4524</v>
      </c>
      <c r="S2592">
        <v>-4524</v>
      </c>
      <c r="T2592">
        <v>-5291</v>
      </c>
      <c r="U2592">
        <v>-4524</v>
      </c>
      <c r="V2592">
        <v>-4524</v>
      </c>
      <c r="W2592">
        <v>-4524</v>
      </c>
      <c r="X2592">
        <v>-4524</v>
      </c>
      <c r="Y2592">
        <v>-55052</v>
      </c>
      <c r="Z2592">
        <f t="shared" si="86"/>
        <v>0</v>
      </c>
      <c r="AA2592">
        <f t="shared" si="87"/>
        <v>-41289</v>
      </c>
    </row>
    <row r="2593" spans="1:27" x14ac:dyDescent="0.35">
      <c r="A2593" t="s">
        <v>427</v>
      </c>
      <c r="C2593">
        <v>926005</v>
      </c>
      <c r="D2593" t="s">
        <v>461</v>
      </c>
      <c r="E2593" t="s">
        <v>7</v>
      </c>
      <c r="F2593" t="s">
        <v>105</v>
      </c>
      <c r="G2593">
        <v>2025</v>
      </c>
      <c r="H2593" t="s">
        <v>365</v>
      </c>
      <c r="I2593" t="s">
        <v>377</v>
      </c>
      <c r="J2593" t="s">
        <v>377</v>
      </c>
      <c r="K2593" t="s">
        <v>378</v>
      </c>
      <c r="L2593" t="s">
        <v>25</v>
      </c>
      <c r="M2593">
        <v>-4512</v>
      </c>
      <c r="N2593">
        <v>-4060</v>
      </c>
      <c r="O2593">
        <v>-4029</v>
      </c>
      <c r="P2593">
        <v>-4193</v>
      </c>
      <c r="Q2593">
        <v>-4124</v>
      </c>
      <c r="R2593">
        <v>-3887</v>
      </c>
      <c r="S2593">
        <v>-4252</v>
      </c>
      <c r="T2593">
        <v>-4407</v>
      </c>
      <c r="U2593">
        <v>-4233</v>
      </c>
      <c r="V2593">
        <v>-4592</v>
      </c>
      <c r="W2593">
        <v>-3462</v>
      </c>
      <c r="X2593">
        <v>-3744</v>
      </c>
      <c r="Y2593">
        <v>-49495</v>
      </c>
      <c r="Z2593">
        <f t="shared" si="86"/>
        <v>0</v>
      </c>
      <c r="AA2593">
        <f t="shared" si="87"/>
        <v>-37121.25</v>
      </c>
    </row>
    <row r="2594" spans="1:27" x14ac:dyDescent="0.35">
      <c r="A2594" t="s">
        <v>427</v>
      </c>
      <c r="C2594">
        <v>926004</v>
      </c>
      <c r="D2594" t="s">
        <v>462</v>
      </c>
      <c r="E2594" t="s">
        <v>7</v>
      </c>
      <c r="F2594" t="s">
        <v>105</v>
      </c>
      <c r="G2594">
        <v>2030</v>
      </c>
      <c r="H2594" t="s">
        <v>365</v>
      </c>
      <c r="I2594" t="s">
        <v>377</v>
      </c>
      <c r="J2594" t="s">
        <v>377</v>
      </c>
      <c r="K2594" t="s">
        <v>378</v>
      </c>
      <c r="L2594" t="s">
        <v>25</v>
      </c>
      <c r="M2594">
        <v>-4450</v>
      </c>
      <c r="N2594">
        <v>-4004</v>
      </c>
      <c r="O2594">
        <v>-3974</v>
      </c>
      <c r="P2594">
        <v>-4135</v>
      </c>
      <c r="Q2594">
        <v>-4066</v>
      </c>
      <c r="R2594">
        <v>-3832</v>
      </c>
      <c r="S2594">
        <v>-4192</v>
      </c>
      <c r="T2594">
        <v>-4345</v>
      </c>
      <c r="U2594">
        <v>-4174</v>
      </c>
      <c r="V2594">
        <v>-4528</v>
      </c>
      <c r="W2594">
        <v>-3413</v>
      </c>
      <c r="X2594">
        <v>-3690</v>
      </c>
      <c r="Y2594">
        <v>-48801</v>
      </c>
      <c r="Z2594">
        <f t="shared" si="86"/>
        <v>0</v>
      </c>
      <c r="AA2594">
        <f t="shared" si="87"/>
        <v>-36600.75</v>
      </c>
    </row>
    <row r="2595" spans="1:27" x14ac:dyDescent="0.35">
      <c r="A2595" t="s">
        <v>427</v>
      </c>
      <c r="C2595">
        <v>500900</v>
      </c>
      <c r="D2595" t="s">
        <v>443</v>
      </c>
      <c r="E2595" t="s">
        <v>7</v>
      </c>
      <c r="F2595" t="s">
        <v>21</v>
      </c>
      <c r="G2595">
        <v>2026</v>
      </c>
      <c r="H2595" t="s">
        <v>365</v>
      </c>
      <c r="I2595" t="s">
        <v>373</v>
      </c>
      <c r="J2595" t="s">
        <v>374</v>
      </c>
      <c r="K2595" t="s">
        <v>375</v>
      </c>
      <c r="L2595" t="s">
        <v>25</v>
      </c>
      <c r="M2595">
        <v>-4412</v>
      </c>
      <c r="N2595">
        <v>-8898</v>
      </c>
      <c r="O2595">
        <v>-10044</v>
      </c>
      <c r="P2595">
        <v>-10121</v>
      </c>
      <c r="Q2595">
        <v>-11373</v>
      </c>
      <c r="R2595">
        <v>-13701</v>
      </c>
      <c r="S2595">
        <v>-12260</v>
      </c>
      <c r="T2595">
        <v>-11631</v>
      </c>
      <c r="U2595">
        <v>-13125</v>
      </c>
      <c r="V2595">
        <v>-11000</v>
      </c>
      <c r="W2595">
        <v>-18824</v>
      </c>
      <c r="X2595">
        <v>-17189</v>
      </c>
      <c r="Y2595">
        <v>-142578</v>
      </c>
      <c r="Z2595">
        <f t="shared" si="86"/>
        <v>-106933.5</v>
      </c>
      <c r="AA2595">
        <f t="shared" si="87"/>
        <v>0</v>
      </c>
    </row>
    <row r="2596" spans="1:27" x14ac:dyDescent="0.35">
      <c r="A2596" t="s">
        <v>427</v>
      </c>
      <c r="C2596">
        <v>502100</v>
      </c>
      <c r="D2596" t="s">
        <v>429</v>
      </c>
      <c r="E2596" t="s">
        <v>7</v>
      </c>
      <c r="F2596" t="s">
        <v>105</v>
      </c>
      <c r="G2596">
        <v>2028</v>
      </c>
      <c r="H2596" t="s">
        <v>22</v>
      </c>
      <c r="I2596" t="s">
        <v>390</v>
      </c>
      <c r="J2596" t="s">
        <v>391</v>
      </c>
      <c r="K2596" t="s">
        <v>378</v>
      </c>
      <c r="L2596" t="s">
        <v>25</v>
      </c>
      <c r="M2596">
        <v>-4409</v>
      </c>
      <c r="N2596">
        <v>-4409</v>
      </c>
      <c r="O2596">
        <v>-4409</v>
      </c>
      <c r="P2596">
        <v>-4409</v>
      </c>
      <c r="Q2596">
        <v>-4409</v>
      </c>
      <c r="R2596">
        <v>-4409</v>
      </c>
      <c r="S2596">
        <v>-4409</v>
      </c>
      <c r="T2596">
        <v>-5161</v>
      </c>
      <c r="U2596">
        <v>-4409</v>
      </c>
      <c r="V2596">
        <v>-4409</v>
      </c>
      <c r="W2596">
        <v>-4409</v>
      </c>
      <c r="X2596">
        <v>-4409</v>
      </c>
      <c r="Y2596">
        <v>-53662</v>
      </c>
      <c r="Z2596">
        <f t="shared" si="86"/>
        <v>0</v>
      </c>
      <c r="AA2596">
        <f t="shared" si="87"/>
        <v>-40246.5</v>
      </c>
    </row>
    <row r="2597" spans="1:27" x14ac:dyDescent="0.35">
      <c r="A2597" t="s">
        <v>427</v>
      </c>
      <c r="C2597">
        <v>514100</v>
      </c>
      <c r="D2597" t="s">
        <v>441</v>
      </c>
      <c r="E2597" t="s">
        <v>7</v>
      </c>
      <c r="F2597" t="s">
        <v>21</v>
      </c>
      <c r="G2597">
        <v>2029</v>
      </c>
      <c r="H2597" t="s">
        <v>365</v>
      </c>
      <c r="I2597" t="s">
        <v>387</v>
      </c>
      <c r="J2597" t="s">
        <v>388</v>
      </c>
      <c r="K2597" t="s">
        <v>378</v>
      </c>
      <c r="L2597" t="s">
        <v>25</v>
      </c>
      <c r="M2597">
        <v>-4398</v>
      </c>
      <c r="N2597">
        <v>-3956</v>
      </c>
      <c r="O2597">
        <v>-3925</v>
      </c>
      <c r="P2597">
        <v>-4082</v>
      </c>
      <c r="Q2597">
        <v>-4012</v>
      </c>
      <c r="R2597">
        <v>-3779</v>
      </c>
      <c r="S2597">
        <v>-4133</v>
      </c>
      <c r="T2597">
        <v>-4290</v>
      </c>
      <c r="U2597">
        <v>-4122</v>
      </c>
      <c r="V2597">
        <v>-4470</v>
      </c>
      <c r="W2597">
        <v>-3365</v>
      </c>
      <c r="X2597">
        <v>-3627</v>
      </c>
      <c r="Y2597">
        <v>-48160</v>
      </c>
      <c r="Z2597">
        <f t="shared" si="86"/>
        <v>-36120</v>
      </c>
      <c r="AA2597">
        <f t="shared" si="87"/>
        <v>0</v>
      </c>
    </row>
    <row r="2598" spans="1:27" x14ac:dyDescent="0.35">
      <c r="A2598" t="s">
        <v>427</v>
      </c>
      <c r="C2598">
        <v>926005</v>
      </c>
      <c r="D2598" t="s">
        <v>461</v>
      </c>
      <c r="E2598" t="s">
        <v>7</v>
      </c>
      <c r="F2598" t="s">
        <v>105</v>
      </c>
      <c r="G2598">
        <v>2024</v>
      </c>
      <c r="H2598" t="s">
        <v>365</v>
      </c>
      <c r="I2598" t="s">
        <v>377</v>
      </c>
      <c r="J2598" t="s">
        <v>377</v>
      </c>
      <c r="K2598" t="s">
        <v>378</v>
      </c>
      <c r="L2598" t="s">
        <v>25</v>
      </c>
      <c r="M2598">
        <v>-4393</v>
      </c>
      <c r="N2598">
        <v>-4178</v>
      </c>
      <c r="O2598">
        <v>-3925</v>
      </c>
      <c r="P2598">
        <v>-4087</v>
      </c>
      <c r="Q2598">
        <v>-4247</v>
      </c>
      <c r="R2598">
        <v>-3567</v>
      </c>
      <c r="S2598">
        <v>-4150</v>
      </c>
      <c r="T2598">
        <v>-4295</v>
      </c>
      <c r="U2598">
        <v>-3901</v>
      </c>
      <c r="V2598">
        <v>-4476</v>
      </c>
      <c r="W2598">
        <v>-3603</v>
      </c>
      <c r="X2598">
        <v>-3439</v>
      </c>
      <c r="Y2598">
        <v>-48260</v>
      </c>
      <c r="Z2598">
        <f t="shared" si="86"/>
        <v>0</v>
      </c>
      <c r="AA2598">
        <f t="shared" si="87"/>
        <v>-36195</v>
      </c>
    </row>
    <row r="2599" spans="1:27" x14ac:dyDescent="0.35">
      <c r="A2599" t="s">
        <v>427</v>
      </c>
      <c r="C2599">
        <v>501990</v>
      </c>
      <c r="D2599" t="s">
        <v>442</v>
      </c>
      <c r="E2599" t="s">
        <v>7</v>
      </c>
      <c r="F2599" t="s">
        <v>21</v>
      </c>
      <c r="G2599">
        <v>2022</v>
      </c>
      <c r="H2599" t="s">
        <v>365</v>
      </c>
      <c r="I2599" t="s">
        <v>387</v>
      </c>
      <c r="J2599" t="s">
        <v>388</v>
      </c>
      <c r="K2599" t="s">
        <v>378</v>
      </c>
      <c r="L2599" t="s">
        <v>25</v>
      </c>
      <c r="M2599">
        <v>-4378</v>
      </c>
      <c r="N2599">
        <v>-4379</v>
      </c>
      <c r="O2599">
        <v>-4789</v>
      </c>
      <c r="P2599">
        <v>-4261</v>
      </c>
      <c r="Q2599">
        <v>-4364</v>
      </c>
      <c r="R2599">
        <v>-4350</v>
      </c>
      <c r="S2599">
        <v>-4043</v>
      </c>
      <c r="T2599">
        <v>-4922</v>
      </c>
      <c r="U2599">
        <v>-4554</v>
      </c>
      <c r="V2599">
        <v>-4426</v>
      </c>
      <c r="W2599">
        <v>-4216</v>
      </c>
      <c r="X2599">
        <v>-3711</v>
      </c>
      <c r="Y2599">
        <v>-52394</v>
      </c>
      <c r="Z2599">
        <f t="shared" si="86"/>
        <v>-39295.5</v>
      </c>
      <c r="AA2599">
        <f t="shared" si="87"/>
        <v>0</v>
      </c>
    </row>
    <row r="2600" spans="1:27" x14ac:dyDescent="0.35">
      <c r="A2600" t="s">
        <v>427</v>
      </c>
      <c r="C2600">
        <v>926004</v>
      </c>
      <c r="D2600" t="s">
        <v>462</v>
      </c>
      <c r="E2600" t="s">
        <v>7</v>
      </c>
      <c r="F2600" t="s">
        <v>105</v>
      </c>
      <c r="G2600">
        <v>2029</v>
      </c>
      <c r="H2600" t="s">
        <v>365</v>
      </c>
      <c r="I2600" t="s">
        <v>377</v>
      </c>
      <c r="J2600" t="s">
        <v>377</v>
      </c>
      <c r="K2600" t="s">
        <v>378</v>
      </c>
      <c r="L2600" t="s">
        <v>25</v>
      </c>
      <c r="M2600">
        <v>-4320</v>
      </c>
      <c r="N2600">
        <v>-3887</v>
      </c>
      <c r="O2600">
        <v>-3858</v>
      </c>
      <c r="P2600">
        <v>-4014</v>
      </c>
      <c r="Q2600">
        <v>-3948</v>
      </c>
      <c r="R2600">
        <v>-3720</v>
      </c>
      <c r="S2600">
        <v>-4069</v>
      </c>
      <c r="T2600">
        <v>-4219</v>
      </c>
      <c r="U2600">
        <v>-4052</v>
      </c>
      <c r="V2600">
        <v>-4396</v>
      </c>
      <c r="W2600">
        <v>-3313</v>
      </c>
      <c r="X2600">
        <v>-3582</v>
      </c>
      <c r="Y2600">
        <v>-47378</v>
      </c>
      <c r="Z2600">
        <f t="shared" si="86"/>
        <v>0</v>
      </c>
      <c r="AA2600">
        <f t="shared" si="87"/>
        <v>-35533.5</v>
      </c>
    </row>
    <row r="2601" spans="1:27" x14ac:dyDescent="0.35">
      <c r="A2601" t="s">
        <v>427</v>
      </c>
      <c r="C2601">
        <v>502100</v>
      </c>
      <c r="D2601" t="s">
        <v>429</v>
      </c>
      <c r="E2601" t="s">
        <v>7</v>
      </c>
      <c r="F2601" t="s">
        <v>105</v>
      </c>
      <c r="G2601">
        <v>2027</v>
      </c>
      <c r="H2601" t="s">
        <v>22</v>
      </c>
      <c r="I2601" t="s">
        <v>390</v>
      </c>
      <c r="J2601" t="s">
        <v>391</v>
      </c>
      <c r="K2601" t="s">
        <v>378</v>
      </c>
      <c r="L2601" t="s">
        <v>25</v>
      </c>
      <c r="M2601">
        <v>-4298</v>
      </c>
      <c r="N2601">
        <v>-4298</v>
      </c>
      <c r="O2601">
        <v>-4298</v>
      </c>
      <c r="P2601">
        <v>-4298</v>
      </c>
      <c r="Q2601">
        <v>-4298</v>
      </c>
      <c r="R2601">
        <v>-4298</v>
      </c>
      <c r="S2601">
        <v>-4298</v>
      </c>
      <c r="T2601">
        <v>-5035</v>
      </c>
      <c r="U2601">
        <v>-4298</v>
      </c>
      <c r="V2601">
        <v>-4298</v>
      </c>
      <c r="W2601">
        <v>-4298</v>
      </c>
      <c r="X2601">
        <v>-4298</v>
      </c>
      <c r="Y2601">
        <v>-52310</v>
      </c>
      <c r="Z2601">
        <f t="shared" si="86"/>
        <v>0</v>
      </c>
      <c r="AA2601">
        <f t="shared" si="87"/>
        <v>-39232.5</v>
      </c>
    </row>
    <row r="2602" spans="1:27" x14ac:dyDescent="0.35">
      <c r="A2602" t="s">
        <v>427</v>
      </c>
      <c r="C2602">
        <v>500900</v>
      </c>
      <c r="D2602" t="s">
        <v>443</v>
      </c>
      <c r="E2602" t="s">
        <v>7</v>
      </c>
      <c r="F2602" t="s">
        <v>21</v>
      </c>
      <c r="G2602">
        <v>2025</v>
      </c>
      <c r="H2602" t="s">
        <v>365</v>
      </c>
      <c r="I2602" t="s">
        <v>373</v>
      </c>
      <c r="J2602" t="s">
        <v>374</v>
      </c>
      <c r="K2602" t="s">
        <v>375</v>
      </c>
      <c r="L2602" t="s">
        <v>25</v>
      </c>
      <c r="M2602">
        <v>-4283</v>
      </c>
      <c r="N2602">
        <v>-8639</v>
      </c>
      <c r="O2602">
        <v>-9752</v>
      </c>
      <c r="P2602">
        <v>-9826</v>
      </c>
      <c r="Q2602">
        <v>-11042</v>
      </c>
      <c r="R2602">
        <v>-13302</v>
      </c>
      <c r="S2602">
        <v>-11903</v>
      </c>
      <c r="T2602">
        <v>-11292</v>
      </c>
      <c r="U2602">
        <v>-12743</v>
      </c>
      <c r="V2602">
        <v>-10680</v>
      </c>
      <c r="W2602">
        <v>-18276</v>
      </c>
      <c r="X2602">
        <v>-16688</v>
      </c>
      <c r="Y2602">
        <v>-138425</v>
      </c>
      <c r="Z2602">
        <f t="shared" si="86"/>
        <v>-103818.75</v>
      </c>
      <c r="AA2602">
        <f t="shared" si="87"/>
        <v>0</v>
      </c>
    </row>
    <row r="2603" spans="1:27" x14ac:dyDescent="0.35">
      <c r="A2603" t="s">
        <v>427</v>
      </c>
      <c r="C2603">
        <v>514100</v>
      </c>
      <c r="D2603" t="s">
        <v>441</v>
      </c>
      <c r="E2603" t="s">
        <v>7</v>
      </c>
      <c r="F2603" t="s">
        <v>21</v>
      </c>
      <c r="G2603">
        <v>2028</v>
      </c>
      <c r="H2603" t="s">
        <v>365</v>
      </c>
      <c r="I2603" t="s">
        <v>387</v>
      </c>
      <c r="J2603" t="s">
        <v>388</v>
      </c>
      <c r="K2603" t="s">
        <v>378</v>
      </c>
      <c r="L2603" t="s">
        <v>25</v>
      </c>
      <c r="M2603">
        <v>-4270</v>
      </c>
      <c r="N2603">
        <v>-3841</v>
      </c>
      <c r="O2603">
        <v>-3811</v>
      </c>
      <c r="P2603">
        <v>-3963</v>
      </c>
      <c r="Q2603">
        <v>-3895</v>
      </c>
      <c r="R2603">
        <v>-3669</v>
      </c>
      <c r="S2603">
        <v>-4012</v>
      </c>
      <c r="T2603">
        <v>-4165</v>
      </c>
      <c r="U2603">
        <v>-4002</v>
      </c>
      <c r="V2603">
        <v>-4339</v>
      </c>
      <c r="W2603">
        <v>-3267</v>
      </c>
      <c r="X2603">
        <v>-3521</v>
      </c>
      <c r="Y2603">
        <v>-46756</v>
      </c>
      <c r="Z2603">
        <f t="shared" si="86"/>
        <v>-35067</v>
      </c>
      <c r="AA2603">
        <f t="shared" si="87"/>
        <v>0</v>
      </c>
    </row>
    <row r="2604" spans="1:27" x14ac:dyDescent="0.35">
      <c r="A2604" t="s">
        <v>427</v>
      </c>
      <c r="C2604">
        <v>501990</v>
      </c>
      <c r="D2604" t="s">
        <v>442</v>
      </c>
      <c r="E2604" t="s">
        <v>7</v>
      </c>
      <c r="F2604" t="s">
        <v>21</v>
      </c>
      <c r="G2604">
        <v>2021</v>
      </c>
      <c r="H2604" t="s">
        <v>365</v>
      </c>
      <c r="I2604" t="s">
        <v>387</v>
      </c>
      <c r="J2604" t="s">
        <v>388</v>
      </c>
      <c r="K2604" t="s">
        <v>378</v>
      </c>
      <c r="L2604" t="s">
        <v>25</v>
      </c>
      <c r="M2604">
        <v>-4262</v>
      </c>
      <c r="N2604">
        <v>-4268</v>
      </c>
      <c r="O2604">
        <v>-4663</v>
      </c>
      <c r="P2604">
        <v>-4335</v>
      </c>
      <c r="Q2604">
        <v>-4071</v>
      </c>
      <c r="R2604">
        <v>-4242</v>
      </c>
      <c r="S2604">
        <v>-4129</v>
      </c>
      <c r="T2604">
        <v>-4552</v>
      </c>
      <c r="U2604">
        <v>-4377</v>
      </c>
      <c r="V2604">
        <v>-4315</v>
      </c>
      <c r="W2604">
        <v>-4049</v>
      </c>
      <c r="X2604">
        <v>-3813</v>
      </c>
      <c r="Y2604">
        <v>-51075</v>
      </c>
      <c r="Z2604">
        <f t="shared" si="86"/>
        <v>-38306.25</v>
      </c>
      <c r="AA2604">
        <f t="shared" si="87"/>
        <v>0</v>
      </c>
    </row>
    <row r="2605" spans="1:27" x14ac:dyDescent="0.35">
      <c r="A2605" t="s">
        <v>427</v>
      </c>
      <c r="C2605">
        <v>506100</v>
      </c>
      <c r="D2605" t="s">
        <v>432</v>
      </c>
      <c r="E2605" t="s">
        <v>7</v>
      </c>
      <c r="F2605" t="s">
        <v>105</v>
      </c>
      <c r="G2605">
        <v>2022</v>
      </c>
      <c r="H2605" t="s">
        <v>365</v>
      </c>
      <c r="I2605" t="s">
        <v>390</v>
      </c>
      <c r="J2605" t="s">
        <v>391</v>
      </c>
      <c r="K2605" t="s">
        <v>378</v>
      </c>
      <c r="L2605" t="s">
        <v>25</v>
      </c>
      <c r="M2605">
        <v>-4253</v>
      </c>
      <c r="N2605">
        <v>-4245</v>
      </c>
      <c r="O2605">
        <v>-4652</v>
      </c>
      <c r="P2605">
        <v>-4177</v>
      </c>
      <c r="Q2605">
        <v>-4293</v>
      </c>
      <c r="R2605">
        <v>-4290</v>
      </c>
      <c r="S2605">
        <v>-4023</v>
      </c>
      <c r="T2605">
        <v>-4795</v>
      </c>
      <c r="U2605">
        <v>-4454</v>
      </c>
      <c r="V2605">
        <v>-4338</v>
      </c>
      <c r="W2605">
        <v>-4164</v>
      </c>
      <c r="X2605">
        <v>-3790</v>
      </c>
      <c r="Y2605">
        <v>-51474</v>
      </c>
      <c r="Z2605">
        <f t="shared" si="86"/>
        <v>0</v>
      </c>
      <c r="AA2605">
        <f t="shared" si="87"/>
        <v>-38605.5</v>
      </c>
    </row>
    <row r="2606" spans="1:27" x14ac:dyDescent="0.35">
      <c r="A2606" t="s">
        <v>427</v>
      </c>
      <c r="C2606">
        <v>925002</v>
      </c>
      <c r="D2606" t="s">
        <v>458</v>
      </c>
      <c r="E2606" t="s">
        <v>7</v>
      </c>
      <c r="F2606" t="s">
        <v>105</v>
      </c>
      <c r="G2606">
        <v>2021</v>
      </c>
      <c r="H2606" t="s">
        <v>365</v>
      </c>
      <c r="I2606" t="s">
        <v>377</v>
      </c>
      <c r="J2606" t="s">
        <v>377</v>
      </c>
      <c r="K2606" t="s">
        <v>378</v>
      </c>
      <c r="L2606" t="s">
        <v>25</v>
      </c>
      <c r="M2606">
        <v>-4252</v>
      </c>
      <c r="N2606">
        <v>-4265</v>
      </c>
      <c r="O2606">
        <v>-4655</v>
      </c>
      <c r="P2606">
        <v>-4356</v>
      </c>
      <c r="Q2606">
        <v>-4115</v>
      </c>
      <c r="R2606">
        <v>-4292</v>
      </c>
      <c r="S2606">
        <v>-4201</v>
      </c>
      <c r="T2606">
        <v>-4602</v>
      </c>
      <c r="U2606">
        <v>-4399</v>
      </c>
      <c r="V2606">
        <v>-4360</v>
      </c>
      <c r="W2606">
        <v>-4086</v>
      </c>
      <c r="X2606">
        <v>-3942</v>
      </c>
      <c r="Y2606">
        <v>-51524</v>
      </c>
      <c r="Z2606">
        <f t="shared" si="86"/>
        <v>0</v>
      </c>
      <c r="AA2606">
        <f t="shared" si="87"/>
        <v>-38643</v>
      </c>
    </row>
    <row r="2607" spans="1:27" x14ac:dyDescent="0.35">
      <c r="A2607" t="s">
        <v>427</v>
      </c>
      <c r="C2607">
        <v>514100</v>
      </c>
      <c r="D2607" t="s">
        <v>441</v>
      </c>
      <c r="E2607" t="s">
        <v>7</v>
      </c>
      <c r="F2607" t="s">
        <v>105</v>
      </c>
      <c r="G2607">
        <v>2023</v>
      </c>
      <c r="H2607" t="s">
        <v>365</v>
      </c>
      <c r="I2607" t="s">
        <v>385</v>
      </c>
      <c r="J2607" t="s">
        <v>386</v>
      </c>
      <c r="K2607" t="s">
        <v>378</v>
      </c>
      <c r="L2607" t="s">
        <v>25</v>
      </c>
      <c r="M2607">
        <v>-4235</v>
      </c>
      <c r="N2607">
        <v>-4021</v>
      </c>
      <c r="O2607">
        <v>-4386</v>
      </c>
      <c r="P2607">
        <v>-3698</v>
      </c>
      <c r="Q2607">
        <v>-4253</v>
      </c>
      <c r="R2607">
        <v>-4078</v>
      </c>
      <c r="S2607">
        <v>-3756</v>
      </c>
      <c r="T2607">
        <v>-4531</v>
      </c>
      <c r="U2607">
        <v>-3908</v>
      </c>
      <c r="V2607">
        <v>-4316</v>
      </c>
      <c r="W2607">
        <v>-3887</v>
      </c>
      <c r="X2607">
        <v>-3258</v>
      </c>
      <c r="Y2607">
        <v>-48326</v>
      </c>
      <c r="Z2607">
        <f t="shared" si="86"/>
        <v>0</v>
      </c>
      <c r="AA2607">
        <f t="shared" si="87"/>
        <v>-36244.5</v>
      </c>
    </row>
    <row r="2608" spans="1:27" x14ac:dyDescent="0.35">
      <c r="A2608" t="s">
        <v>427</v>
      </c>
      <c r="C2608">
        <v>511100</v>
      </c>
      <c r="D2608" t="s">
        <v>434</v>
      </c>
      <c r="E2608" t="s">
        <v>7</v>
      </c>
      <c r="F2608" t="s">
        <v>105</v>
      </c>
      <c r="G2608">
        <v>2023</v>
      </c>
      <c r="H2608" t="s">
        <v>365</v>
      </c>
      <c r="I2608" t="s">
        <v>377</v>
      </c>
      <c r="J2608" t="s">
        <v>377</v>
      </c>
      <c r="K2608" t="s">
        <v>378</v>
      </c>
      <c r="L2608" t="s">
        <v>25</v>
      </c>
      <c r="M2608">
        <v>-4226</v>
      </c>
      <c r="N2608">
        <v>-3994</v>
      </c>
      <c r="O2608">
        <v>-4380</v>
      </c>
      <c r="P2608">
        <v>-3717</v>
      </c>
      <c r="Q2608">
        <v>-4275</v>
      </c>
      <c r="R2608">
        <v>-4106</v>
      </c>
      <c r="S2608">
        <v>-3805</v>
      </c>
      <c r="T2608">
        <v>-4518</v>
      </c>
      <c r="U2608">
        <v>-3920</v>
      </c>
      <c r="V2608">
        <v>-4314</v>
      </c>
      <c r="W2608">
        <v>-3933</v>
      </c>
      <c r="X2608">
        <v>-3382</v>
      </c>
      <c r="Y2608">
        <v>-48569</v>
      </c>
      <c r="Z2608">
        <f t="shared" ref="Z2608:Z2668" si="88">$Y2608*IF($E2608="Fixed",0.75,1)*IF(LEFT($F2608,4)="0311",1,IF(LEFT($F2608,4)="0301",0.403176412,0))</f>
        <v>0</v>
      </c>
      <c r="AA2608">
        <f t="shared" ref="AA2608:AA2668" si="89">$Y2608*IF($E2608="Fixed",0.75,1)*IF(LEFT($F2608,4)="0311",0,IF(LEFT($F2608,4)="0301",1-0.403176412,1))</f>
        <v>-36426.75</v>
      </c>
    </row>
    <row r="2609" spans="1:27" x14ac:dyDescent="0.35">
      <c r="A2609" t="s">
        <v>427</v>
      </c>
      <c r="C2609">
        <v>501090</v>
      </c>
      <c r="D2609" t="s">
        <v>435</v>
      </c>
      <c r="E2609" t="s">
        <v>7</v>
      </c>
      <c r="F2609" t="s">
        <v>105</v>
      </c>
      <c r="G2609">
        <v>2022</v>
      </c>
      <c r="H2609" t="s">
        <v>365</v>
      </c>
      <c r="I2609" t="s">
        <v>377</v>
      </c>
      <c r="J2609" t="s">
        <v>377</v>
      </c>
      <c r="K2609" t="s">
        <v>378</v>
      </c>
      <c r="L2609" t="s">
        <v>25</v>
      </c>
      <c r="M2609">
        <v>-4196</v>
      </c>
      <c r="N2609">
        <v>-4206</v>
      </c>
      <c r="O2609">
        <v>-4589</v>
      </c>
      <c r="P2609">
        <v>-4097</v>
      </c>
      <c r="Q2609">
        <v>-4199</v>
      </c>
      <c r="R2609">
        <v>-4190</v>
      </c>
      <c r="S2609">
        <v>-3905</v>
      </c>
      <c r="T2609">
        <v>-4729</v>
      </c>
      <c r="U2609">
        <v>-4377</v>
      </c>
      <c r="V2609">
        <v>-4263</v>
      </c>
      <c r="W2609">
        <v>-4056</v>
      </c>
      <c r="X2609">
        <v>-3602</v>
      </c>
      <c r="Y2609">
        <v>-50410</v>
      </c>
      <c r="Z2609">
        <f t="shared" si="88"/>
        <v>0</v>
      </c>
      <c r="AA2609">
        <f t="shared" si="89"/>
        <v>-37807.5</v>
      </c>
    </row>
    <row r="2610" spans="1:27" x14ac:dyDescent="0.35">
      <c r="A2610" t="s">
        <v>427</v>
      </c>
      <c r="C2610">
        <v>926004</v>
      </c>
      <c r="D2610" t="s">
        <v>462</v>
      </c>
      <c r="E2610" t="s">
        <v>7</v>
      </c>
      <c r="F2610" t="s">
        <v>105</v>
      </c>
      <c r="G2610">
        <v>2028</v>
      </c>
      <c r="H2610" t="s">
        <v>365</v>
      </c>
      <c r="I2610" t="s">
        <v>377</v>
      </c>
      <c r="J2610" t="s">
        <v>377</v>
      </c>
      <c r="K2610" t="s">
        <v>378</v>
      </c>
      <c r="L2610" t="s">
        <v>25</v>
      </c>
      <c r="M2610">
        <v>-4194</v>
      </c>
      <c r="N2610">
        <v>-3774</v>
      </c>
      <c r="O2610">
        <v>-3745</v>
      </c>
      <c r="P2610">
        <v>-3897</v>
      </c>
      <c r="Q2610">
        <v>-3833</v>
      </c>
      <c r="R2610">
        <v>-3612</v>
      </c>
      <c r="S2610">
        <v>-3951</v>
      </c>
      <c r="T2610">
        <v>-4096</v>
      </c>
      <c r="U2610">
        <v>-3934</v>
      </c>
      <c r="V2610">
        <v>-4268</v>
      </c>
      <c r="W2610">
        <v>-3217</v>
      </c>
      <c r="X2610">
        <v>-3478</v>
      </c>
      <c r="Y2610">
        <v>-45998</v>
      </c>
      <c r="Z2610">
        <f t="shared" si="88"/>
        <v>0</v>
      </c>
      <c r="AA2610">
        <f t="shared" si="89"/>
        <v>-34498.5</v>
      </c>
    </row>
    <row r="2611" spans="1:27" x14ac:dyDescent="0.35">
      <c r="A2611" t="s">
        <v>427</v>
      </c>
      <c r="C2611">
        <v>502100</v>
      </c>
      <c r="D2611" t="s">
        <v>429</v>
      </c>
      <c r="E2611" t="s">
        <v>7</v>
      </c>
      <c r="F2611" t="s">
        <v>105</v>
      </c>
      <c r="G2611">
        <v>2026</v>
      </c>
      <c r="H2611" t="s">
        <v>22</v>
      </c>
      <c r="I2611" t="s">
        <v>390</v>
      </c>
      <c r="J2611" t="s">
        <v>391</v>
      </c>
      <c r="K2611" t="s">
        <v>378</v>
      </c>
      <c r="L2611" t="s">
        <v>25</v>
      </c>
      <c r="M2611">
        <v>-4189</v>
      </c>
      <c r="N2611">
        <v>-4189</v>
      </c>
      <c r="O2611">
        <v>-4189</v>
      </c>
      <c r="P2611">
        <v>-4189</v>
      </c>
      <c r="Q2611">
        <v>-4189</v>
      </c>
      <c r="R2611">
        <v>-4189</v>
      </c>
      <c r="S2611">
        <v>-4189</v>
      </c>
      <c r="T2611">
        <v>-4912</v>
      </c>
      <c r="U2611">
        <v>-4189</v>
      </c>
      <c r="V2611">
        <v>-4189</v>
      </c>
      <c r="W2611">
        <v>-4189</v>
      </c>
      <c r="X2611">
        <v>-4189</v>
      </c>
      <c r="Y2611">
        <v>-50992</v>
      </c>
      <c r="Z2611">
        <f t="shared" si="88"/>
        <v>0</v>
      </c>
      <c r="AA2611">
        <f t="shared" si="89"/>
        <v>-38244</v>
      </c>
    </row>
    <row r="2612" spans="1:27" x14ac:dyDescent="0.35">
      <c r="A2612" t="s">
        <v>427</v>
      </c>
      <c r="C2612">
        <v>512005</v>
      </c>
      <c r="D2612" t="s">
        <v>452</v>
      </c>
      <c r="E2612" t="s">
        <v>7</v>
      </c>
      <c r="F2612" t="s">
        <v>105</v>
      </c>
      <c r="G2612">
        <v>2030</v>
      </c>
      <c r="H2612" t="s">
        <v>22</v>
      </c>
      <c r="I2612" t="s">
        <v>385</v>
      </c>
      <c r="J2612" t="s">
        <v>386</v>
      </c>
      <c r="K2612" t="s">
        <v>378</v>
      </c>
      <c r="L2612" t="s">
        <v>25</v>
      </c>
      <c r="M2612">
        <v>-4177</v>
      </c>
      <c r="N2612">
        <v>-3283</v>
      </c>
      <c r="O2612">
        <v>-4901</v>
      </c>
      <c r="P2612">
        <v>-3283</v>
      </c>
      <c r="Q2612">
        <v>-3283</v>
      </c>
      <c r="R2612">
        <v>-11265</v>
      </c>
      <c r="S2612">
        <v>-22574</v>
      </c>
      <c r="T2612">
        <v>-3283</v>
      </c>
      <c r="U2612">
        <v>-9543</v>
      </c>
      <c r="V2612">
        <v>-3283</v>
      </c>
      <c r="W2612">
        <v>-3283</v>
      </c>
      <c r="X2612">
        <v>-16818</v>
      </c>
      <c r="Y2612">
        <v>-88977</v>
      </c>
      <c r="Z2612">
        <f t="shared" si="88"/>
        <v>0</v>
      </c>
      <c r="AA2612">
        <f t="shared" si="89"/>
        <v>-66732.75</v>
      </c>
    </row>
    <row r="2613" spans="1:27" x14ac:dyDescent="0.35">
      <c r="A2613" t="s">
        <v>427</v>
      </c>
      <c r="C2613">
        <v>926002</v>
      </c>
      <c r="D2613" t="s">
        <v>460</v>
      </c>
      <c r="E2613" t="s">
        <v>7</v>
      </c>
      <c r="F2613" t="s">
        <v>105</v>
      </c>
      <c r="G2613">
        <v>2023</v>
      </c>
      <c r="H2613" t="s">
        <v>365</v>
      </c>
      <c r="I2613" t="s">
        <v>377</v>
      </c>
      <c r="J2613" t="s">
        <v>377</v>
      </c>
      <c r="K2613" t="s">
        <v>378</v>
      </c>
      <c r="L2613" t="s">
        <v>25</v>
      </c>
      <c r="M2613">
        <v>-4168</v>
      </c>
      <c r="N2613">
        <v>-3957</v>
      </c>
      <c r="O2613">
        <v>-4317</v>
      </c>
      <c r="P2613">
        <v>-3644</v>
      </c>
      <c r="Q2613">
        <v>-4192</v>
      </c>
      <c r="R2613">
        <v>-4021</v>
      </c>
      <c r="S2613">
        <v>-3762</v>
      </c>
      <c r="T2613">
        <v>-4526</v>
      </c>
      <c r="U2613">
        <v>-3904</v>
      </c>
      <c r="V2613">
        <v>-4314</v>
      </c>
      <c r="W2613">
        <v>-3887</v>
      </c>
      <c r="X2613">
        <v>-3278</v>
      </c>
      <c r="Y2613">
        <v>-47970</v>
      </c>
      <c r="Z2613">
        <f t="shared" si="88"/>
        <v>0</v>
      </c>
      <c r="AA2613">
        <f t="shared" si="89"/>
        <v>-35977.5</v>
      </c>
    </row>
    <row r="2614" spans="1:27" x14ac:dyDescent="0.35">
      <c r="A2614" t="s">
        <v>427</v>
      </c>
      <c r="C2614">
        <v>506900</v>
      </c>
      <c r="D2614" t="s">
        <v>439</v>
      </c>
      <c r="E2614" t="s">
        <v>7</v>
      </c>
      <c r="F2614" t="s">
        <v>21</v>
      </c>
      <c r="G2614">
        <v>2021</v>
      </c>
      <c r="H2614" t="s">
        <v>22</v>
      </c>
      <c r="I2614" t="s">
        <v>387</v>
      </c>
      <c r="J2614" t="s">
        <v>388</v>
      </c>
      <c r="K2614" t="s">
        <v>378</v>
      </c>
      <c r="L2614" t="s">
        <v>25</v>
      </c>
      <c r="M2614">
        <v>-4155</v>
      </c>
      <c r="N2614">
        <v>-4234</v>
      </c>
      <c r="O2614">
        <v>-4090</v>
      </c>
      <c r="P2614">
        <v>-4273</v>
      </c>
      <c r="Q2614">
        <v>-4016</v>
      </c>
      <c r="R2614">
        <v>-5402</v>
      </c>
      <c r="S2614">
        <v>-6378</v>
      </c>
      <c r="T2614">
        <v>-5974</v>
      </c>
      <c r="U2614">
        <v>-7783</v>
      </c>
      <c r="V2614">
        <v>-6852</v>
      </c>
      <c r="W2614">
        <v>-6670</v>
      </c>
      <c r="X2614">
        <v>-6493</v>
      </c>
      <c r="Y2614">
        <v>-66320</v>
      </c>
      <c r="Z2614">
        <f t="shared" si="88"/>
        <v>-49740</v>
      </c>
      <c r="AA2614">
        <f t="shared" si="89"/>
        <v>0</v>
      </c>
    </row>
    <row r="2615" spans="1:27" x14ac:dyDescent="0.35">
      <c r="A2615" t="s">
        <v>427</v>
      </c>
      <c r="C2615">
        <v>506100</v>
      </c>
      <c r="D2615" t="s">
        <v>432</v>
      </c>
      <c r="E2615" t="s">
        <v>7</v>
      </c>
      <c r="F2615" t="s">
        <v>105</v>
      </c>
      <c r="G2615">
        <v>2021</v>
      </c>
      <c r="H2615" t="s">
        <v>365</v>
      </c>
      <c r="I2615" t="s">
        <v>390</v>
      </c>
      <c r="J2615" t="s">
        <v>391</v>
      </c>
      <c r="K2615" t="s">
        <v>378</v>
      </c>
      <c r="L2615" t="s">
        <v>25</v>
      </c>
      <c r="M2615">
        <v>-4151</v>
      </c>
      <c r="N2615">
        <v>-4143</v>
      </c>
      <c r="O2615">
        <v>-4542</v>
      </c>
      <c r="P2615">
        <v>-4256</v>
      </c>
      <c r="Q2615">
        <v>-4025</v>
      </c>
      <c r="R2615">
        <v>-4197</v>
      </c>
      <c r="S2615">
        <v>-4113</v>
      </c>
      <c r="T2615">
        <v>-4454</v>
      </c>
      <c r="U2615">
        <v>-4294</v>
      </c>
      <c r="V2615">
        <v>-4242</v>
      </c>
      <c r="W2615">
        <v>-4015</v>
      </c>
      <c r="X2615">
        <v>-3896</v>
      </c>
      <c r="Y2615">
        <v>-50325</v>
      </c>
      <c r="Z2615">
        <f t="shared" si="88"/>
        <v>0</v>
      </c>
      <c r="AA2615">
        <f t="shared" si="89"/>
        <v>-37743.75</v>
      </c>
    </row>
    <row r="2616" spans="1:27" x14ac:dyDescent="0.35">
      <c r="A2616" t="s">
        <v>427</v>
      </c>
      <c r="C2616">
        <v>514100</v>
      </c>
      <c r="D2616" t="s">
        <v>441</v>
      </c>
      <c r="E2616" t="s">
        <v>7</v>
      </c>
      <c r="F2616" t="s">
        <v>21</v>
      </c>
      <c r="G2616">
        <v>2027</v>
      </c>
      <c r="H2616" t="s">
        <v>365</v>
      </c>
      <c r="I2616" t="s">
        <v>387</v>
      </c>
      <c r="J2616" t="s">
        <v>388</v>
      </c>
      <c r="K2616" t="s">
        <v>378</v>
      </c>
      <c r="L2616" t="s">
        <v>25</v>
      </c>
      <c r="M2616">
        <v>-4146</v>
      </c>
      <c r="N2616">
        <v>-3729</v>
      </c>
      <c r="O2616">
        <v>-3700</v>
      </c>
      <c r="P2616">
        <v>-3848</v>
      </c>
      <c r="Q2616">
        <v>-3782</v>
      </c>
      <c r="R2616">
        <v>-3562</v>
      </c>
      <c r="S2616">
        <v>-3895</v>
      </c>
      <c r="T2616">
        <v>-4044</v>
      </c>
      <c r="U2616">
        <v>-3885</v>
      </c>
      <c r="V2616">
        <v>-4213</v>
      </c>
      <c r="W2616">
        <v>-3172</v>
      </c>
      <c r="X2616">
        <v>-3419</v>
      </c>
      <c r="Y2616">
        <v>-45396</v>
      </c>
      <c r="Z2616">
        <f t="shared" si="88"/>
        <v>-34047</v>
      </c>
      <c r="AA2616">
        <f t="shared" si="89"/>
        <v>0</v>
      </c>
    </row>
    <row r="2617" spans="1:27" x14ac:dyDescent="0.35">
      <c r="A2617" t="s">
        <v>427</v>
      </c>
      <c r="C2617">
        <v>512005</v>
      </c>
      <c r="D2617" t="s">
        <v>452</v>
      </c>
      <c r="E2617" t="s">
        <v>7</v>
      </c>
      <c r="F2617" t="s">
        <v>105</v>
      </c>
      <c r="G2617">
        <v>2029</v>
      </c>
      <c r="H2617" t="s">
        <v>22</v>
      </c>
      <c r="I2617" t="s">
        <v>385</v>
      </c>
      <c r="J2617" t="s">
        <v>386</v>
      </c>
      <c r="K2617" t="s">
        <v>378</v>
      </c>
      <c r="L2617" t="s">
        <v>25</v>
      </c>
      <c r="M2617">
        <v>-4095</v>
      </c>
      <c r="N2617">
        <v>-3219</v>
      </c>
      <c r="O2617">
        <v>-4789</v>
      </c>
      <c r="P2617">
        <v>-3219</v>
      </c>
      <c r="Q2617">
        <v>-3219</v>
      </c>
      <c r="R2617">
        <v>-10968</v>
      </c>
      <c r="S2617">
        <v>-22082</v>
      </c>
      <c r="T2617">
        <v>-3219</v>
      </c>
      <c r="U2617">
        <v>-9356</v>
      </c>
      <c r="V2617">
        <v>-3219</v>
      </c>
      <c r="W2617">
        <v>-3219</v>
      </c>
      <c r="X2617">
        <v>-16359</v>
      </c>
      <c r="Y2617">
        <v>-86960</v>
      </c>
      <c r="Z2617">
        <f t="shared" si="88"/>
        <v>0</v>
      </c>
      <c r="AA2617">
        <f t="shared" si="89"/>
        <v>-65220</v>
      </c>
    </row>
    <row r="2618" spans="1:27" x14ac:dyDescent="0.35">
      <c r="A2618" t="s">
        <v>427</v>
      </c>
      <c r="C2618">
        <v>501090</v>
      </c>
      <c r="D2618" t="s">
        <v>435</v>
      </c>
      <c r="E2618" t="s">
        <v>7</v>
      </c>
      <c r="F2618" t="s">
        <v>105</v>
      </c>
      <c r="G2618">
        <v>2021</v>
      </c>
      <c r="H2618" t="s">
        <v>365</v>
      </c>
      <c r="I2618" t="s">
        <v>377</v>
      </c>
      <c r="J2618" t="s">
        <v>377</v>
      </c>
      <c r="K2618" t="s">
        <v>378</v>
      </c>
      <c r="L2618" t="s">
        <v>25</v>
      </c>
      <c r="M2618">
        <v>-4092</v>
      </c>
      <c r="N2618">
        <v>-4101</v>
      </c>
      <c r="O2618">
        <v>-4475</v>
      </c>
      <c r="P2618">
        <v>-4169</v>
      </c>
      <c r="Q2618">
        <v>-3922</v>
      </c>
      <c r="R2618">
        <v>-4087</v>
      </c>
      <c r="S2618">
        <v>-3983</v>
      </c>
      <c r="T2618">
        <v>-4380</v>
      </c>
      <c r="U2618">
        <v>-4210</v>
      </c>
      <c r="V2618">
        <v>-4156</v>
      </c>
      <c r="W2618">
        <v>-3899</v>
      </c>
      <c r="X2618">
        <v>-3690</v>
      </c>
      <c r="Y2618">
        <v>-49163</v>
      </c>
      <c r="Z2618">
        <f t="shared" si="88"/>
        <v>0</v>
      </c>
      <c r="AA2618">
        <f t="shared" si="89"/>
        <v>-36872.25</v>
      </c>
    </row>
    <row r="2619" spans="1:27" x14ac:dyDescent="0.35">
      <c r="A2619" t="s">
        <v>427</v>
      </c>
      <c r="C2619">
        <v>510900</v>
      </c>
      <c r="D2619" t="s">
        <v>436</v>
      </c>
      <c r="E2619" t="s">
        <v>7</v>
      </c>
      <c r="F2619" t="s">
        <v>105</v>
      </c>
      <c r="G2619">
        <v>2023</v>
      </c>
      <c r="H2619" t="s">
        <v>22</v>
      </c>
      <c r="I2619" t="s">
        <v>377</v>
      </c>
      <c r="J2619" t="s">
        <v>377</v>
      </c>
      <c r="K2619" t="s">
        <v>378</v>
      </c>
      <c r="L2619" t="s">
        <v>25</v>
      </c>
      <c r="M2619">
        <v>-4088</v>
      </c>
      <c r="N2619">
        <v>-4770</v>
      </c>
      <c r="O2619">
        <v>-12310</v>
      </c>
      <c r="P2619">
        <v>-7680</v>
      </c>
      <c r="Q2619">
        <v>-7817</v>
      </c>
      <c r="R2619">
        <v>-12316</v>
      </c>
      <c r="S2619">
        <v>-9854</v>
      </c>
      <c r="T2619">
        <v>-7226</v>
      </c>
      <c r="U2619">
        <v>-12682</v>
      </c>
      <c r="V2619">
        <v>-8457</v>
      </c>
      <c r="W2619">
        <v>-13152</v>
      </c>
      <c r="X2619">
        <v>-4356</v>
      </c>
      <c r="Y2619">
        <v>-104708</v>
      </c>
      <c r="Z2619">
        <f t="shared" si="88"/>
        <v>0</v>
      </c>
      <c r="AA2619">
        <f t="shared" si="89"/>
        <v>-78531</v>
      </c>
    </row>
    <row r="2620" spans="1:27" x14ac:dyDescent="0.35">
      <c r="A2620" t="s">
        <v>427</v>
      </c>
      <c r="C2620">
        <v>502100</v>
      </c>
      <c r="D2620" t="s">
        <v>429</v>
      </c>
      <c r="E2620" t="s">
        <v>7</v>
      </c>
      <c r="F2620" t="s">
        <v>105</v>
      </c>
      <c r="G2620">
        <v>2025</v>
      </c>
      <c r="H2620" t="s">
        <v>22</v>
      </c>
      <c r="I2620" t="s">
        <v>390</v>
      </c>
      <c r="J2620" t="s">
        <v>391</v>
      </c>
      <c r="K2620" t="s">
        <v>378</v>
      </c>
      <c r="L2620" t="s">
        <v>25</v>
      </c>
      <c r="M2620">
        <v>-4083</v>
      </c>
      <c r="N2620">
        <v>-4083</v>
      </c>
      <c r="O2620">
        <v>-4083</v>
      </c>
      <c r="P2620">
        <v>-4083</v>
      </c>
      <c r="Q2620">
        <v>-4083</v>
      </c>
      <c r="R2620">
        <v>-4083</v>
      </c>
      <c r="S2620">
        <v>-4083</v>
      </c>
      <c r="T2620">
        <v>-4792</v>
      </c>
      <c r="U2620">
        <v>-4083</v>
      </c>
      <c r="V2620">
        <v>-4083</v>
      </c>
      <c r="W2620">
        <v>-4083</v>
      </c>
      <c r="X2620">
        <v>-4083</v>
      </c>
      <c r="Y2620">
        <v>-49709</v>
      </c>
      <c r="Z2620">
        <f t="shared" si="88"/>
        <v>0</v>
      </c>
      <c r="AA2620">
        <f t="shared" si="89"/>
        <v>-37281.75</v>
      </c>
    </row>
    <row r="2621" spans="1:27" x14ac:dyDescent="0.35">
      <c r="A2621" t="s">
        <v>427</v>
      </c>
      <c r="C2621">
        <v>926004</v>
      </c>
      <c r="D2621" t="s">
        <v>462</v>
      </c>
      <c r="E2621" t="s">
        <v>7</v>
      </c>
      <c r="F2621" t="s">
        <v>105</v>
      </c>
      <c r="G2621">
        <v>2027</v>
      </c>
      <c r="H2621" t="s">
        <v>365</v>
      </c>
      <c r="I2621" t="s">
        <v>377</v>
      </c>
      <c r="J2621" t="s">
        <v>377</v>
      </c>
      <c r="K2621" t="s">
        <v>378</v>
      </c>
      <c r="L2621" t="s">
        <v>25</v>
      </c>
      <c r="M2621">
        <v>-4072</v>
      </c>
      <c r="N2621">
        <v>-3664</v>
      </c>
      <c r="O2621">
        <v>-3636</v>
      </c>
      <c r="P2621">
        <v>-3784</v>
      </c>
      <c r="Q2621">
        <v>-3721</v>
      </c>
      <c r="R2621">
        <v>-3507</v>
      </c>
      <c r="S2621">
        <v>-3836</v>
      </c>
      <c r="T2621">
        <v>-3977</v>
      </c>
      <c r="U2621">
        <v>-3820</v>
      </c>
      <c r="V2621">
        <v>-4144</v>
      </c>
      <c r="W2621">
        <v>-3123</v>
      </c>
      <c r="X2621">
        <v>-3376</v>
      </c>
      <c r="Y2621">
        <v>-44659</v>
      </c>
      <c r="Z2621">
        <f t="shared" si="88"/>
        <v>0</v>
      </c>
      <c r="AA2621">
        <f t="shared" si="89"/>
        <v>-33494.25</v>
      </c>
    </row>
    <row r="2622" spans="1:27" x14ac:dyDescent="0.35">
      <c r="A2622" t="s">
        <v>427</v>
      </c>
      <c r="C2622">
        <v>514100</v>
      </c>
      <c r="D2622" t="s">
        <v>441</v>
      </c>
      <c r="E2622" t="s">
        <v>7</v>
      </c>
      <c r="F2622" t="s">
        <v>21</v>
      </c>
      <c r="G2622">
        <v>2026</v>
      </c>
      <c r="H2622" t="s">
        <v>365</v>
      </c>
      <c r="I2622" t="s">
        <v>387</v>
      </c>
      <c r="J2622" t="s">
        <v>388</v>
      </c>
      <c r="K2622" t="s">
        <v>378</v>
      </c>
      <c r="L2622" t="s">
        <v>25</v>
      </c>
      <c r="M2622">
        <v>-4025</v>
      </c>
      <c r="N2622">
        <v>-3621</v>
      </c>
      <c r="O2622">
        <v>-3592</v>
      </c>
      <c r="P2622">
        <v>-3736</v>
      </c>
      <c r="Q2622">
        <v>-3672</v>
      </c>
      <c r="R2622">
        <v>-3458</v>
      </c>
      <c r="S2622">
        <v>-3782</v>
      </c>
      <c r="T2622">
        <v>-3926</v>
      </c>
      <c r="U2622">
        <v>-3772</v>
      </c>
      <c r="V2622">
        <v>-4090</v>
      </c>
      <c r="W2622">
        <v>-3080</v>
      </c>
      <c r="X2622">
        <v>-3319</v>
      </c>
      <c r="Y2622">
        <v>-44073</v>
      </c>
      <c r="Z2622">
        <f t="shared" si="88"/>
        <v>-33054.75</v>
      </c>
      <c r="AA2622">
        <f t="shared" si="89"/>
        <v>0</v>
      </c>
    </row>
    <row r="2623" spans="1:27" x14ac:dyDescent="0.35">
      <c r="A2623" t="s">
        <v>427</v>
      </c>
      <c r="C2623">
        <v>926004</v>
      </c>
      <c r="D2623" t="s">
        <v>462</v>
      </c>
      <c r="E2623" t="s">
        <v>7</v>
      </c>
      <c r="F2623" t="s">
        <v>105</v>
      </c>
      <c r="G2623">
        <v>2023</v>
      </c>
      <c r="H2623" t="s">
        <v>365</v>
      </c>
      <c r="I2623" t="s">
        <v>377</v>
      </c>
      <c r="J2623" t="s">
        <v>377</v>
      </c>
      <c r="K2623" t="s">
        <v>378</v>
      </c>
      <c r="L2623" t="s">
        <v>25</v>
      </c>
      <c r="M2623">
        <v>-4018</v>
      </c>
      <c r="N2623">
        <v>-3815</v>
      </c>
      <c r="O2623">
        <v>-4162</v>
      </c>
      <c r="P2623">
        <v>-3513</v>
      </c>
      <c r="Q2623">
        <v>-4041</v>
      </c>
      <c r="R2623">
        <v>-3876</v>
      </c>
      <c r="S2623">
        <v>-3627</v>
      </c>
      <c r="T2623">
        <v>-4363</v>
      </c>
      <c r="U2623">
        <v>-3764</v>
      </c>
      <c r="V2623">
        <v>-4159</v>
      </c>
      <c r="W2623">
        <v>-3747</v>
      </c>
      <c r="X2623">
        <v>-3160</v>
      </c>
      <c r="Y2623">
        <v>-46246</v>
      </c>
      <c r="Z2623">
        <f t="shared" si="88"/>
        <v>0</v>
      </c>
      <c r="AA2623">
        <f t="shared" si="89"/>
        <v>-34684.5</v>
      </c>
    </row>
    <row r="2624" spans="1:27" x14ac:dyDescent="0.35">
      <c r="A2624" t="s">
        <v>427</v>
      </c>
      <c r="C2624">
        <v>926005</v>
      </c>
      <c r="D2624" t="s">
        <v>461</v>
      </c>
      <c r="E2624" t="s">
        <v>7</v>
      </c>
      <c r="F2624" t="s">
        <v>105</v>
      </c>
      <c r="G2624">
        <v>2023</v>
      </c>
      <c r="H2624" t="s">
        <v>365</v>
      </c>
      <c r="I2624" t="s">
        <v>377</v>
      </c>
      <c r="J2624" t="s">
        <v>377</v>
      </c>
      <c r="K2624" t="s">
        <v>378</v>
      </c>
      <c r="L2624" t="s">
        <v>25</v>
      </c>
      <c r="M2624">
        <v>-4018</v>
      </c>
      <c r="N2624">
        <v>-3815</v>
      </c>
      <c r="O2624">
        <v>-4162</v>
      </c>
      <c r="P2624">
        <v>-3513</v>
      </c>
      <c r="Q2624">
        <v>-4041</v>
      </c>
      <c r="R2624">
        <v>-3876</v>
      </c>
      <c r="S2624">
        <v>-3627</v>
      </c>
      <c r="T2624">
        <v>-4363</v>
      </c>
      <c r="U2624">
        <v>-3764</v>
      </c>
      <c r="V2624">
        <v>-4159</v>
      </c>
      <c r="W2624">
        <v>-3747</v>
      </c>
      <c r="X2624">
        <v>-3160</v>
      </c>
      <c r="Y2624">
        <v>-46246</v>
      </c>
      <c r="Z2624">
        <f t="shared" si="88"/>
        <v>0</v>
      </c>
      <c r="AA2624">
        <f t="shared" si="89"/>
        <v>-34684.5</v>
      </c>
    </row>
    <row r="2625" spans="1:27" x14ac:dyDescent="0.35">
      <c r="A2625" t="s">
        <v>427</v>
      </c>
      <c r="C2625">
        <v>512005</v>
      </c>
      <c r="D2625" t="s">
        <v>452</v>
      </c>
      <c r="E2625" t="s">
        <v>7</v>
      </c>
      <c r="F2625" t="s">
        <v>105</v>
      </c>
      <c r="G2625">
        <v>2028</v>
      </c>
      <c r="H2625" t="s">
        <v>22</v>
      </c>
      <c r="I2625" t="s">
        <v>385</v>
      </c>
      <c r="J2625" t="s">
        <v>386</v>
      </c>
      <c r="K2625" t="s">
        <v>378</v>
      </c>
      <c r="L2625" t="s">
        <v>25</v>
      </c>
      <c r="M2625">
        <v>-4015</v>
      </c>
      <c r="N2625">
        <v>-3155</v>
      </c>
      <c r="O2625">
        <v>-4680</v>
      </c>
      <c r="P2625">
        <v>-3155</v>
      </c>
      <c r="Q2625">
        <v>-3155</v>
      </c>
      <c r="R2625">
        <v>-10679</v>
      </c>
      <c r="S2625">
        <v>-21603</v>
      </c>
      <c r="T2625">
        <v>-3155</v>
      </c>
      <c r="U2625">
        <v>-9172</v>
      </c>
      <c r="V2625">
        <v>-3155</v>
      </c>
      <c r="W2625">
        <v>-3155</v>
      </c>
      <c r="X2625">
        <v>-15913</v>
      </c>
      <c r="Y2625">
        <v>-84995</v>
      </c>
      <c r="Z2625">
        <f t="shared" si="88"/>
        <v>0</v>
      </c>
      <c r="AA2625">
        <f t="shared" si="89"/>
        <v>-63746.25</v>
      </c>
    </row>
    <row r="2626" spans="1:27" x14ac:dyDescent="0.35">
      <c r="A2626" t="s">
        <v>427</v>
      </c>
      <c r="C2626">
        <v>502100</v>
      </c>
      <c r="D2626" t="s">
        <v>429</v>
      </c>
      <c r="E2626" t="s">
        <v>7</v>
      </c>
      <c r="F2626" t="s">
        <v>105</v>
      </c>
      <c r="G2626">
        <v>2024</v>
      </c>
      <c r="H2626" t="s">
        <v>22</v>
      </c>
      <c r="I2626" t="s">
        <v>390</v>
      </c>
      <c r="J2626" t="s">
        <v>391</v>
      </c>
      <c r="K2626" t="s">
        <v>378</v>
      </c>
      <c r="L2626" t="s">
        <v>25</v>
      </c>
      <c r="M2626">
        <v>-4009</v>
      </c>
      <c r="N2626">
        <v>-4009</v>
      </c>
      <c r="O2626">
        <v>-4009</v>
      </c>
      <c r="P2626">
        <v>-4009</v>
      </c>
      <c r="Q2626">
        <v>-4009</v>
      </c>
      <c r="R2626">
        <v>-4009</v>
      </c>
      <c r="S2626">
        <v>-4718</v>
      </c>
      <c r="T2626">
        <v>-4009</v>
      </c>
      <c r="U2626">
        <v>-4009</v>
      </c>
      <c r="V2626">
        <v>-4009</v>
      </c>
      <c r="W2626">
        <v>-4009</v>
      </c>
      <c r="X2626">
        <v>-4009</v>
      </c>
      <c r="Y2626">
        <v>-48814</v>
      </c>
      <c r="Z2626">
        <f t="shared" si="88"/>
        <v>0</v>
      </c>
      <c r="AA2626">
        <f t="shared" si="89"/>
        <v>-36610.5</v>
      </c>
    </row>
    <row r="2627" spans="1:27" x14ac:dyDescent="0.35">
      <c r="A2627" t="s">
        <v>427</v>
      </c>
      <c r="C2627">
        <v>502100</v>
      </c>
      <c r="D2627" t="s">
        <v>429</v>
      </c>
      <c r="E2627" t="s">
        <v>7</v>
      </c>
      <c r="F2627" t="s">
        <v>105</v>
      </c>
      <c r="G2627">
        <v>2023</v>
      </c>
      <c r="H2627" t="s">
        <v>22</v>
      </c>
      <c r="I2627" t="s">
        <v>390</v>
      </c>
      <c r="J2627" t="s">
        <v>391</v>
      </c>
      <c r="K2627" t="s">
        <v>378</v>
      </c>
      <c r="L2627" t="s">
        <v>25</v>
      </c>
      <c r="M2627">
        <v>-3970</v>
      </c>
      <c r="N2627">
        <v>-3990</v>
      </c>
      <c r="O2627">
        <v>-3970</v>
      </c>
      <c r="P2627">
        <v>-3970</v>
      </c>
      <c r="Q2627">
        <v>-4679</v>
      </c>
      <c r="R2627">
        <v>-3970</v>
      </c>
      <c r="S2627">
        <v>-3970</v>
      </c>
      <c r="T2627">
        <v>-3970</v>
      </c>
      <c r="U2627">
        <v>-3970</v>
      </c>
      <c r="V2627">
        <v>-3970</v>
      </c>
      <c r="W2627">
        <v>-3970</v>
      </c>
      <c r="X2627">
        <v>-3970</v>
      </c>
      <c r="Y2627">
        <v>-48370</v>
      </c>
      <c r="Z2627">
        <f t="shared" si="88"/>
        <v>0</v>
      </c>
      <c r="AA2627">
        <f t="shared" si="89"/>
        <v>-36277.5</v>
      </c>
    </row>
    <row r="2628" spans="1:27" x14ac:dyDescent="0.35">
      <c r="A2628" t="s">
        <v>427</v>
      </c>
      <c r="C2628">
        <v>510900</v>
      </c>
      <c r="D2628" t="s">
        <v>436</v>
      </c>
      <c r="E2628" t="s">
        <v>7</v>
      </c>
      <c r="F2628" t="s">
        <v>105</v>
      </c>
      <c r="G2628">
        <v>2030</v>
      </c>
      <c r="H2628" t="s">
        <v>365</v>
      </c>
      <c r="I2628" t="s">
        <v>390</v>
      </c>
      <c r="J2628" t="s">
        <v>391</v>
      </c>
      <c r="K2628" t="s">
        <v>378</v>
      </c>
      <c r="L2628" t="s">
        <v>25</v>
      </c>
      <c r="M2628">
        <v>-3958</v>
      </c>
      <c r="N2628">
        <v>-3561</v>
      </c>
      <c r="O2628">
        <v>-3537</v>
      </c>
      <c r="P2628">
        <v>-3684</v>
      </c>
      <c r="Q2628">
        <v>-3627</v>
      </c>
      <c r="R2628">
        <v>-3421</v>
      </c>
      <c r="S2628">
        <v>-3744</v>
      </c>
      <c r="T2628">
        <v>-3872</v>
      </c>
      <c r="U2628">
        <v>-3721</v>
      </c>
      <c r="V2628">
        <v>-4036</v>
      </c>
      <c r="W2628">
        <v>-3046</v>
      </c>
      <c r="X2628">
        <v>-3308</v>
      </c>
      <c r="Y2628">
        <v>-43513</v>
      </c>
      <c r="Z2628">
        <f t="shared" si="88"/>
        <v>0</v>
      </c>
      <c r="AA2628">
        <f t="shared" si="89"/>
        <v>-32634.75</v>
      </c>
    </row>
    <row r="2629" spans="1:27" x14ac:dyDescent="0.35">
      <c r="A2629" t="s">
        <v>427</v>
      </c>
      <c r="C2629">
        <v>926004</v>
      </c>
      <c r="D2629" t="s">
        <v>462</v>
      </c>
      <c r="E2629" t="s">
        <v>7</v>
      </c>
      <c r="F2629" t="s">
        <v>105</v>
      </c>
      <c r="G2629">
        <v>2026</v>
      </c>
      <c r="H2629" t="s">
        <v>365</v>
      </c>
      <c r="I2629" t="s">
        <v>377</v>
      </c>
      <c r="J2629" t="s">
        <v>377</v>
      </c>
      <c r="K2629" t="s">
        <v>378</v>
      </c>
      <c r="L2629" t="s">
        <v>25</v>
      </c>
      <c r="M2629">
        <v>-3953</v>
      </c>
      <c r="N2629">
        <v>-3557</v>
      </c>
      <c r="O2629">
        <v>-3531</v>
      </c>
      <c r="P2629">
        <v>-3673</v>
      </c>
      <c r="Q2629">
        <v>-3613</v>
      </c>
      <c r="R2629">
        <v>-3404</v>
      </c>
      <c r="S2629">
        <v>-3724</v>
      </c>
      <c r="T2629">
        <v>-3861</v>
      </c>
      <c r="U2629">
        <v>-3709</v>
      </c>
      <c r="V2629">
        <v>-4023</v>
      </c>
      <c r="W2629">
        <v>-3032</v>
      </c>
      <c r="X2629">
        <v>-3278</v>
      </c>
      <c r="Y2629">
        <v>-43358</v>
      </c>
      <c r="Z2629">
        <f t="shared" si="88"/>
        <v>0</v>
      </c>
      <c r="AA2629">
        <f t="shared" si="89"/>
        <v>-32518.5</v>
      </c>
    </row>
    <row r="2630" spans="1:27" x14ac:dyDescent="0.35">
      <c r="A2630" t="s">
        <v>427</v>
      </c>
      <c r="C2630">
        <v>512005</v>
      </c>
      <c r="D2630" t="s">
        <v>452</v>
      </c>
      <c r="E2630" t="s">
        <v>7</v>
      </c>
      <c r="F2630" t="s">
        <v>105</v>
      </c>
      <c r="G2630">
        <v>2027</v>
      </c>
      <c r="H2630" t="s">
        <v>22</v>
      </c>
      <c r="I2630" t="s">
        <v>385</v>
      </c>
      <c r="J2630" t="s">
        <v>386</v>
      </c>
      <c r="K2630" t="s">
        <v>378</v>
      </c>
      <c r="L2630" t="s">
        <v>25</v>
      </c>
      <c r="M2630">
        <v>-3936</v>
      </c>
      <c r="N2630">
        <v>-3094</v>
      </c>
      <c r="O2630">
        <v>-4574</v>
      </c>
      <c r="P2630">
        <v>-3094</v>
      </c>
      <c r="Q2630">
        <v>-3094</v>
      </c>
      <c r="R2630">
        <v>-10398</v>
      </c>
      <c r="S2630">
        <v>-21134</v>
      </c>
      <c r="T2630">
        <v>-3094</v>
      </c>
      <c r="U2630">
        <v>-8993</v>
      </c>
      <c r="V2630">
        <v>-3094</v>
      </c>
      <c r="W2630">
        <v>-3094</v>
      </c>
      <c r="X2630">
        <v>-15480</v>
      </c>
      <c r="Y2630">
        <v>-83076</v>
      </c>
      <c r="Z2630">
        <f t="shared" si="88"/>
        <v>0</v>
      </c>
      <c r="AA2630">
        <f t="shared" si="89"/>
        <v>-62307</v>
      </c>
    </row>
    <row r="2631" spans="1:27" x14ac:dyDescent="0.35">
      <c r="A2631" t="s">
        <v>427</v>
      </c>
      <c r="C2631">
        <v>500900</v>
      </c>
      <c r="D2631" t="s">
        <v>443</v>
      </c>
      <c r="E2631" t="s">
        <v>7</v>
      </c>
      <c r="F2631" t="s">
        <v>21</v>
      </c>
      <c r="G2631">
        <v>2022</v>
      </c>
      <c r="H2631" t="s">
        <v>365</v>
      </c>
      <c r="I2631" t="s">
        <v>387</v>
      </c>
      <c r="J2631" t="s">
        <v>388</v>
      </c>
      <c r="K2631" t="s">
        <v>378</v>
      </c>
      <c r="L2631" t="s">
        <v>25</v>
      </c>
      <c r="M2631">
        <v>-3917</v>
      </c>
      <c r="N2631">
        <v>-3528</v>
      </c>
      <c r="O2631">
        <v>-3838</v>
      </c>
      <c r="P2631">
        <v>-2827</v>
      </c>
      <c r="Q2631">
        <v>-2786</v>
      </c>
      <c r="R2631">
        <v>-2584</v>
      </c>
      <c r="S2631">
        <v>-1932</v>
      </c>
      <c r="T2631">
        <v>-2981</v>
      </c>
      <c r="U2631">
        <v>-2373</v>
      </c>
      <c r="V2631">
        <v>-2155</v>
      </c>
      <c r="W2631">
        <v>-1778</v>
      </c>
      <c r="X2631">
        <v>-1153</v>
      </c>
      <c r="Y2631">
        <v>-31851</v>
      </c>
      <c r="Z2631">
        <f t="shared" si="88"/>
        <v>-23888.25</v>
      </c>
      <c r="AA2631">
        <f t="shared" si="89"/>
        <v>0</v>
      </c>
    </row>
    <row r="2632" spans="1:27" x14ac:dyDescent="0.35">
      <c r="A2632" t="s">
        <v>427</v>
      </c>
      <c r="C2632">
        <v>514100</v>
      </c>
      <c r="D2632" t="s">
        <v>441</v>
      </c>
      <c r="E2632" t="s">
        <v>7</v>
      </c>
      <c r="F2632" t="s">
        <v>21</v>
      </c>
      <c r="G2632">
        <v>2025</v>
      </c>
      <c r="H2632" t="s">
        <v>365</v>
      </c>
      <c r="I2632" t="s">
        <v>387</v>
      </c>
      <c r="J2632" t="s">
        <v>388</v>
      </c>
      <c r="K2632" t="s">
        <v>378</v>
      </c>
      <c r="L2632" t="s">
        <v>25</v>
      </c>
      <c r="M2632">
        <v>-3908</v>
      </c>
      <c r="N2632">
        <v>-3515</v>
      </c>
      <c r="O2632">
        <v>-3488</v>
      </c>
      <c r="P2632">
        <v>-3627</v>
      </c>
      <c r="Q2632">
        <v>-3565</v>
      </c>
      <c r="R2632">
        <v>-3358</v>
      </c>
      <c r="S2632">
        <v>-3672</v>
      </c>
      <c r="T2632">
        <v>-3812</v>
      </c>
      <c r="U2632">
        <v>-3662</v>
      </c>
      <c r="V2632">
        <v>-3971</v>
      </c>
      <c r="W2632">
        <v>-2990</v>
      </c>
      <c r="X2632">
        <v>-3223</v>
      </c>
      <c r="Y2632">
        <v>-42790</v>
      </c>
      <c r="Z2632">
        <f t="shared" si="88"/>
        <v>-32092.5</v>
      </c>
      <c r="AA2632">
        <f t="shared" si="89"/>
        <v>0</v>
      </c>
    </row>
    <row r="2633" spans="1:27" x14ac:dyDescent="0.35">
      <c r="A2633" t="s">
        <v>427</v>
      </c>
      <c r="C2633">
        <v>501990</v>
      </c>
      <c r="D2633" t="s">
        <v>442</v>
      </c>
      <c r="E2633" t="s">
        <v>7</v>
      </c>
      <c r="F2633" t="s">
        <v>105</v>
      </c>
      <c r="G2633">
        <v>2030</v>
      </c>
      <c r="H2633" t="s">
        <v>22</v>
      </c>
      <c r="I2633" t="s">
        <v>377</v>
      </c>
      <c r="J2633" t="s">
        <v>377</v>
      </c>
      <c r="K2633" t="s">
        <v>378</v>
      </c>
      <c r="L2633" t="s">
        <v>25</v>
      </c>
      <c r="M2633">
        <v>-3904</v>
      </c>
      <c r="N2633">
        <v>-3904</v>
      </c>
      <c r="O2633">
        <v>-3904</v>
      </c>
      <c r="P2633">
        <v>-3904</v>
      </c>
      <c r="Q2633">
        <v>-3904</v>
      </c>
      <c r="R2633">
        <v>-3904</v>
      </c>
      <c r="S2633">
        <v>-3904</v>
      </c>
      <c r="T2633">
        <v>-3904</v>
      </c>
      <c r="U2633">
        <v>-3904</v>
      </c>
      <c r="V2633">
        <v>-3904</v>
      </c>
      <c r="W2633">
        <v>-3904</v>
      </c>
      <c r="X2633">
        <v>-3904</v>
      </c>
      <c r="Y2633">
        <v>-46850</v>
      </c>
      <c r="Z2633">
        <f t="shared" si="88"/>
        <v>0</v>
      </c>
      <c r="AA2633">
        <f t="shared" si="89"/>
        <v>-35137.5</v>
      </c>
    </row>
    <row r="2634" spans="1:27" x14ac:dyDescent="0.35">
      <c r="A2634" t="s">
        <v>427</v>
      </c>
      <c r="C2634">
        <v>502100</v>
      </c>
      <c r="D2634" t="s">
        <v>429</v>
      </c>
      <c r="E2634" t="s">
        <v>7</v>
      </c>
      <c r="F2634" t="s">
        <v>105</v>
      </c>
      <c r="G2634">
        <v>2022</v>
      </c>
      <c r="H2634" t="s">
        <v>22</v>
      </c>
      <c r="I2634" t="s">
        <v>390</v>
      </c>
      <c r="J2634" t="s">
        <v>391</v>
      </c>
      <c r="K2634" t="s">
        <v>378</v>
      </c>
      <c r="L2634" t="s">
        <v>25</v>
      </c>
      <c r="M2634">
        <v>-3899</v>
      </c>
      <c r="N2634">
        <v>-3910</v>
      </c>
      <c r="O2634">
        <v>-3899</v>
      </c>
      <c r="P2634">
        <v>-3899</v>
      </c>
      <c r="Q2634">
        <v>-3899</v>
      </c>
      <c r="R2634">
        <v>-3899</v>
      </c>
      <c r="S2634">
        <v>-4608</v>
      </c>
      <c r="T2634">
        <v>-3899</v>
      </c>
      <c r="U2634">
        <v>-3899</v>
      </c>
      <c r="V2634">
        <v>-3899</v>
      </c>
      <c r="W2634">
        <v>-3899</v>
      </c>
      <c r="X2634">
        <v>-3899</v>
      </c>
      <c r="Y2634">
        <v>-47508</v>
      </c>
      <c r="Z2634">
        <f t="shared" si="88"/>
        <v>0</v>
      </c>
      <c r="AA2634">
        <f t="shared" si="89"/>
        <v>-35631</v>
      </c>
    </row>
    <row r="2635" spans="1:27" x14ac:dyDescent="0.35">
      <c r="A2635" t="s">
        <v>427</v>
      </c>
      <c r="C2635">
        <v>514100</v>
      </c>
      <c r="D2635" t="s">
        <v>441</v>
      </c>
      <c r="E2635" t="s">
        <v>7</v>
      </c>
      <c r="F2635" t="s">
        <v>105</v>
      </c>
      <c r="G2635">
        <v>2022</v>
      </c>
      <c r="H2635" t="s">
        <v>365</v>
      </c>
      <c r="I2635" t="s">
        <v>385</v>
      </c>
      <c r="J2635" t="s">
        <v>386</v>
      </c>
      <c r="K2635" t="s">
        <v>378</v>
      </c>
      <c r="L2635" t="s">
        <v>25</v>
      </c>
      <c r="M2635">
        <v>-3898</v>
      </c>
      <c r="N2635">
        <v>-3910</v>
      </c>
      <c r="O2635">
        <v>-4267</v>
      </c>
      <c r="P2635">
        <v>-3822</v>
      </c>
      <c r="Q2635">
        <v>-3925</v>
      </c>
      <c r="R2635">
        <v>-3922</v>
      </c>
      <c r="S2635">
        <v>-3667</v>
      </c>
      <c r="T2635">
        <v>-4413</v>
      </c>
      <c r="U2635">
        <v>-4081</v>
      </c>
      <c r="V2635">
        <v>-3986</v>
      </c>
      <c r="W2635">
        <v>-3789</v>
      </c>
      <c r="X2635">
        <v>-3414</v>
      </c>
      <c r="Y2635">
        <v>-47094</v>
      </c>
      <c r="Z2635">
        <f t="shared" si="88"/>
        <v>0</v>
      </c>
      <c r="AA2635">
        <f t="shared" si="89"/>
        <v>-35320.5</v>
      </c>
    </row>
    <row r="2636" spans="1:27" x14ac:dyDescent="0.35">
      <c r="A2636" t="s">
        <v>427</v>
      </c>
      <c r="C2636">
        <v>510900</v>
      </c>
      <c r="D2636" t="s">
        <v>436</v>
      </c>
      <c r="E2636" t="s">
        <v>7</v>
      </c>
      <c r="F2636" t="s">
        <v>105</v>
      </c>
      <c r="G2636">
        <v>2024</v>
      </c>
      <c r="H2636" t="s">
        <v>22</v>
      </c>
      <c r="I2636" t="s">
        <v>377</v>
      </c>
      <c r="J2636" t="s">
        <v>377</v>
      </c>
      <c r="K2636" t="s">
        <v>378</v>
      </c>
      <c r="L2636" t="s">
        <v>25</v>
      </c>
      <c r="M2636">
        <v>-3897</v>
      </c>
      <c r="N2636">
        <v>-4585</v>
      </c>
      <c r="O2636">
        <v>-11424</v>
      </c>
      <c r="P2636">
        <v>-7087</v>
      </c>
      <c r="Q2636">
        <v>-7879</v>
      </c>
      <c r="R2636">
        <v>-10964</v>
      </c>
      <c r="S2636">
        <v>-9992</v>
      </c>
      <c r="T2636">
        <v>-6644</v>
      </c>
      <c r="U2636">
        <v>-11866</v>
      </c>
      <c r="V2636">
        <v>-8545</v>
      </c>
      <c r="W2636">
        <v>-12925</v>
      </c>
      <c r="X2636">
        <v>-4225</v>
      </c>
      <c r="Y2636">
        <v>-100034</v>
      </c>
      <c r="Z2636">
        <f t="shared" si="88"/>
        <v>0</v>
      </c>
      <c r="AA2636">
        <f t="shared" si="89"/>
        <v>-75025.5</v>
      </c>
    </row>
    <row r="2637" spans="1:27" x14ac:dyDescent="0.35">
      <c r="A2637" t="s">
        <v>427</v>
      </c>
      <c r="C2637">
        <v>511100</v>
      </c>
      <c r="D2637" t="s">
        <v>434</v>
      </c>
      <c r="E2637" t="s">
        <v>7</v>
      </c>
      <c r="F2637" t="s">
        <v>105</v>
      </c>
      <c r="G2637">
        <v>2022</v>
      </c>
      <c r="H2637" t="s">
        <v>365</v>
      </c>
      <c r="I2637" t="s">
        <v>377</v>
      </c>
      <c r="J2637" t="s">
        <v>377</v>
      </c>
      <c r="K2637" t="s">
        <v>378</v>
      </c>
      <c r="L2637" t="s">
        <v>25</v>
      </c>
      <c r="M2637">
        <v>-3894</v>
      </c>
      <c r="N2637">
        <v>-3884</v>
      </c>
      <c r="O2637">
        <v>-4261</v>
      </c>
      <c r="P2637">
        <v>-3837</v>
      </c>
      <c r="Q2637">
        <v>-3950</v>
      </c>
      <c r="R2637">
        <v>-3950</v>
      </c>
      <c r="S2637">
        <v>-3715</v>
      </c>
      <c r="T2637">
        <v>-4400</v>
      </c>
      <c r="U2637">
        <v>-4088</v>
      </c>
      <c r="V2637">
        <v>-3989</v>
      </c>
      <c r="W2637">
        <v>-3833</v>
      </c>
      <c r="X2637">
        <v>-3531</v>
      </c>
      <c r="Y2637">
        <v>-47332</v>
      </c>
      <c r="Z2637">
        <f t="shared" si="88"/>
        <v>0</v>
      </c>
      <c r="AA2637">
        <f t="shared" si="89"/>
        <v>-35499</v>
      </c>
    </row>
    <row r="2638" spans="1:27" x14ac:dyDescent="0.35">
      <c r="A2638" t="s">
        <v>427</v>
      </c>
      <c r="C2638">
        <v>926004</v>
      </c>
      <c r="D2638" t="s">
        <v>462</v>
      </c>
      <c r="E2638" t="s">
        <v>7</v>
      </c>
      <c r="F2638" t="s">
        <v>105</v>
      </c>
      <c r="G2638">
        <v>2025</v>
      </c>
      <c r="H2638" t="s">
        <v>365</v>
      </c>
      <c r="I2638" t="s">
        <v>377</v>
      </c>
      <c r="J2638" t="s">
        <v>377</v>
      </c>
      <c r="K2638" t="s">
        <v>378</v>
      </c>
      <c r="L2638" t="s">
        <v>25</v>
      </c>
      <c r="M2638">
        <v>-3890</v>
      </c>
      <c r="N2638">
        <v>-3500</v>
      </c>
      <c r="O2638">
        <v>-3474</v>
      </c>
      <c r="P2638">
        <v>-3615</v>
      </c>
      <c r="Q2638">
        <v>-3556</v>
      </c>
      <c r="R2638">
        <v>-3351</v>
      </c>
      <c r="S2638">
        <v>-3666</v>
      </c>
      <c r="T2638">
        <v>-3800</v>
      </c>
      <c r="U2638">
        <v>-3650</v>
      </c>
      <c r="V2638">
        <v>-3960</v>
      </c>
      <c r="W2638">
        <v>-2985</v>
      </c>
      <c r="X2638">
        <v>-3228</v>
      </c>
      <c r="Y2638">
        <v>-42675</v>
      </c>
      <c r="Z2638">
        <f t="shared" si="88"/>
        <v>0</v>
      </c>
      <c r="AA2638">
        <f t="shared" si="89"/>
        <v>-32006.25</v>
      </c>
    </row>
    <row r="2639" spans="1:27" x14ac:dyDescent="0.35">
      <c r="A2639" t="s">
        <v>427</v>
      </c>
      <c r="C2639">
        <v>512005</v>
      </c>
      <c r="D2639" t="s">
        <v>452</v>
      </c>
      <c r="E2639" t="s">
        <v>7</v>
      </c>
      <c r="F2639" t="s">
        <v>105</v>
      </c>
      <c r="G2639">
        <v>2026</v>
      </c>
      <c r="H2639" t="s">
        <v>22</v>
      </c>
      <c r="I2639" t="s">
        <v>385</v>
      </c>
      <c r="J2639" t="s">
        <v>386</v>
      </c>
      <c r="K2639" t="s">
        <v>378</v>
      </c>
      <c r="L2639" t="s">
        <v>25</v>
      </c>
      <c r="M2639">
        <v>-3859</v>
      </c>
      <c r="N2639">
        <v>-3033</v>
      </c>
      <c r="O2639">
        <v>-4470</v>
      </c>
      <c r="P2639">
        <v>-3033</v>
      </c>
      <c r="Q2639">
        <v>-3033</v>
      </c>
      <c r="R2639">
        <v>-10125</v>
      </c>
      <c r="S2639">
        <v>-20675</v>
      </c>
      <c r="T2639">
        <v>-3033</v>
      </c>
      <c r="U2639">
        <v>-8816</v>
      </c>
      <c r="V2639">
        <v>-3033</v>
      </c>
      <c r="W2639">
        <v>-3033</v>
      </c>
      <c r="X2639">
        <v>-15059</v>
      </c>
      <c r="Y2639">
        <v>-81202</v>
      </c>
      <c r="Z2639">
        <f t="shared" si="88"/>
        <v>0</v>
      </c>
      <c r="AA2639">
        <f t="shared" si="89"/>
        <v>-60901.5</v>
      </c>
    </row>
    <row r="2640" spans="1:27" x14ac:dyDescent="0.35">
      <c r="A2640" t="s">
        <v>427</v>
      </c>
      <c r="C2640">
        <v>926002</v>
      </c>
      <c r="D2640" t="s">
        <v>460</v>
      </c>
      <c r="E2640" t="s">
        <v>7</v>
      </c>
      <c r="F2640" t="s">
        <v>105</v>
      </c>
      <c r="G2640">
        <v>2022</v>
      </c>
      <c r="H2640" t="s">
        <v>365</v>
      </c>
      <c r="I2640" t="s">
        <v>377</v>
      </c>
      <c r="J2640" t="s">
        <v>377</v>
      </c>
      <c r="K2640" t="s">
        <v>378</v>
      </c>
      <c r="L2640" t="s">
        <v>25</v>
      </c>
      <c r="M2640">
        <v>-3845</v>
      </c>
      <c r="N2640">
        <v>-3857</v>
      </c>
      <c r="O2640">
        <v>-4208</v>
      </c>
      <c r="P2640">
        <v>-3772</v>
      </c>
      <c r="Q2640">
        <v>-3875</v>
      </c>
      <c r="R2640">
        <v>-3873</v>
      </c>
      <c r="S2640">
        <v>-3625</v>
      </c>
      <c r="T2640">
        <v>-4354</v>
      </c>
      <c r="U2640">
        <v>-4027</v>
      </c>
      <c r="V2640">
        <v>-3936</v>
      </c>
      <c r="W2640">
        <v>-3741</v>
      </c>
      <c r="X2640">
        <v>-3381</v>
      </c>
      <c r="Y2640">
        <v>-46494</v>
      </c>
      <c r="Z2640">
        <f t="shared" si="88"/>
        <v>0</v>
      </c>
      <c r="AA2640">
        <f t="shared" si="89"/>
        <v>-34870.5</v>
      </c>
    </row>
    <row r="2641" spans="1:27" x14ac:dyDescent="0.35">
      <c r="A2641" t="s">
        <v>427</v>
      </c>
      <c r="C2641">
        <v>510900</v>
      </c>
      <c r="D2641" t="s">
        <v>436</v>
      </c>
      <c r="E2641" t="s">
        <v>7</v>
      </c>
      <c r="F2641" t="s">
        <v>105</v>
      </c>
      <c r="G2641">
        <v>2029</v>
      </c>
      <c r="H2641" t="s">
        <v>365</v>
      </c>
      <c r="I2641" t="s">
        <v>390</v>
      </c>
      <c r="J2641" t="s">
        <v>391</v>
      </c>
      <c r="K2641" t="s">
        <v>378</v>
      </c>
      <c r="L2641" t="s">
        <v>25</v>
      </c>
      <c r="M2641">
        <v>-3842</v>
      </c>
      <c r="N2641">
        <v>-3457</v>
      </c>
      <c r="O2641">
        <v>-3433</v>
      </c>
      <c r="P2641">
        <v>-3577</v>
      </c>
      <c r="Q2641">
        <v>-3521</v>
      </c>
      <c r="R2641">
        <v>-3321</v>
      </c>
      <c r="S2641">
        <v>-3635</v>
      </c>
      <c r="T2641">
        <v>-3759</v>
      </c>
      <c r="U2641">
        <v>-3612</v>
      </c>
      <c r="V2641">
        <v>-3919</v>
      </c>
      <c r="W2641">
        <v>-2958</v>
      </c>
      <c r="X2641">
        <v>-3212</v>
      </c>
      <c r="Y2641">
        <v>-42245</v>
      </c>
      <c r="Z2641">
        <f t="shared" si="88"/>
        <v>0</v>
      </c>
      <c r="AA2641">
        <f t="shared" si="89"/>
        <v>-31683.75</v>
      </c>
    </row>
    <row r="2642" spans="1:27" x14ac:dyDescent="0.35">
      <c r="A2642" t="s">
        <v>427</v>
      </c>
      <c r="C2642">
        <v>502100</v>
      </c>
      <c r="D2642" t="s">
        <v>429</v>
      </c>
      <c r="E2642" t="s">
        <v>7</v>
      </c>
      <c r="F2642" t="s">
        <v>105</v>
      </c>
      <c r="G2642">
        <v>2021</v>
      </c>
      <c r="H2642" t="s">
        <v>22</v>
      </c>
      <c r="I2642" t="s">
        <v>390</v>
      </c>
      <c r="J2642" t="s">
        <v>391</v>
      </c>
      <c r="K2642" t="s">
        <v>378</v>
      </c>
      <c r="L2642" t="s">
        <v>25</v>
      </c>
      <c r="M2642">
        <v>-3826</v>
      </c>
      <c r="N2642">
        <v>-3845</v>
      </c>
      <c r="O2642">
        <v>-3826</v>
      </c>
      <c r="P2642">
        <v>-3826</v>
      </c>
      <c r="Q2642">
        <v>-3826</v>
      </c>
      <c r="R2642">
        <v>-3826</v>
      </c>
      <c r="S2642">
        <v>-4603</v>
      </c>
      <c r="T2642">
        <v>-3894</v>
      </c>
      <c r="U2642">
        <v>-3894</v>
      </c>
      <c r="V2642">
        <v>-3894</v>
      </c>
      <c r="W2642">
        <v>-3894</v>
      </c>
      <c r="X2642">
        <v>-3894</v>
      </c>
      <c r="Y2642">
        <v>-47050</v>
      </c>
      <c r="Z2642">
        <f t="shared" si="88"/>
        <v>0</v>
      </c>
      <c r="AA2642">
        <f t="shared" si="89"/>
        <v>-35287.5</v>
      </c>
    </row>
    <row r="2643" spans="1:27" x14ac:dyDescent="0.35">
      <c r="A2643" t="s">
        <v>427</v>
      </c>
      <c r="C2643">
        <v>512017</v>
      </c>
      <c r="D2643" t="s">
        <v>446</v>
      </c>
      <c r="E2643" t="s">
        <v>7</v>
      </c>
      <c r="F2643" t="s">
        <v>21</v>
      </c>
      <c r="G2643">
        <v>2030</v>
      </c>
      <c r="H2643" t="s">
        <v>22</v>
      </c>
      <c r="I2643" t="s">
        <v>387</v>
      </c>
      <c r="J2643" t="s">
        <v>388</v>
      </c>
      <c r="K2643" t="s">
        <v>378</v>
      </c>
      <c r="L2643" t="s">
        <v>25</v>
      </c>
      <c r="M2643">
        <v>-3819</v>
      </c>
      <c r="N2643">
        <v>-3819</v>
      </c>
      <c r="O2643">
        <v>-3819</v>
      </c>
      <c r="P2643">
        <v>-4170</v>
      </c>
      <c r="Q2643">
        <v>-4170</v>
      </c>
      <c r="R2643">
        <v>-4287</v>
      </c>
      <c r="S2643">
        <v>-4287</v>
      </c>
      <c r="T2643">
        <v>-4287</v>
      </c>
      <c r="U2643">
        <v>-4287</v>
      </c>
      <c r="V2643">
        <v>-4287</v>
      </c>
      <c r="W2643">
        <v>-3819</v>
      </c>
      <c r="X2643">
        <v>-3819</v>
      </c>
      <c r="Y2643">
        <v>-48871</v>
      </c>
      <c r="Z2643">
        <f t="shared" si="88"/>
        <v>-36653.25</v>
      </c>
      <c r="AA2643">
        <f t="shared" si="89"/>
        <v>0</v>
      </c>
    </row>
    <row r="2644" spans="1:27" x14ac:dyDescent="0.35">
      <c r="A2644" t="s">
        <v>427</v>
      </c>
      <c r="C2644">
        <v>514100</v>
      </c>
      <c r="D2644" t="s">
        <v>441</v>
      </c>
      <c r="E2644" t="s">
        <v>7</v>
      </c>
      <c r="F2644" t="s">
        <v>21</v>
      </c>
      <c r="G2644">
        <v>2024</v>
      </c>
      <c r="H2644" t="s">
        <v>365</v>
      </c>
      <c r="I2644" t="s">
        <v>387</v>
      </c>
      <c r="J2644" t="s">
        <v>388</v>
      </c>
      <c r="K2644" t="s">
        <v>378</v>
      </c>
      <c r="L2644" t="s">
        <v>25</v>
      </c>
      <c r="M2644">
        <v>-3815</v>
      </c>
      <c r="N2644">
        <v>-3628</v>
      </c>
      <c r="O2644">
        <v>-3407</v>
      </c>
      <c r="P2644">
        <v>-3545</v>
      </c>
      <c r="Q2644">
        <v>-3683</v>
      </c>
      <c r="R2644">
        <v>-3091</v>
      </c>
      <c r="S2644">
        <v>-3596</v>
      </c>
      <c r="T2644">
        <v>-3726</v>
      </c>
      <c r="U2644">
        <v>-3384</v>
      </c>
      <c r="V2644">
        <v>-3883</v>
      </c>
      <c r="W2644">
        <v>-3123</v>
      </c>
      <c r="X2644">
        <v>-2970</v>
      </c>
      <c r="Y2644">
        <v>-41850</v>
      </c>
      <c r="Z2644">
        <f t="shared" si="88"/>
        <v>-31387.5</v>
      </c>
      <c r="AA2644">
        <f t="shared" si="89"/>
        <v>0</v>
      </c>
    </row>
    <row r="2645" spans="1:27" x14ac:dyDescent="0.35">
      <c r="A2645" t="s">
        <v>427</v>
      </c>
      <c r="C2645">
        <v>926004</v>
      </c>
      <c r="D2645" t="s">
        <v>462</v>
      </c>
      <c r="E2645" t="s">
        <v>7</v>
      </c>
      <c r="F2645" t="s">
        <v>105</v>
      </c>
      <c r="G2645">
        <v>2024</v>
      </c>
      <c r="H2645" t="s">
        <v>365</v>
      </c>
      <c r="I2645" t="s">
        <v>377</v>
      </c>
      <c r="J2645" t="s">
        <v>377</v>
      </c>
      <c r="K2645" t="s">
        <v>378</v>
      </c>
      <c r="L2645" t="s">
        <v>25</v>
      </c>
      <c r="M2645">
        <v>-3814</v>
      </c>
      <c r="N2645">
        <v>-3627</v>
      </c>
      <c r="O2645">
        <v>-3408</v>
      </c>
      <c r="P2645">
        <v>-3548</v>
      </c>
      <c r="Q2645">
        <v>-3688</v>
      </c>
      <c r="R2645">
        <v>-3097</v>
      </c>
      <c r="S2645">
        <v>-3603</v>
      </c>
      <c r="T2645">
        <v>-3729</v>
      </c>
      <c r="U2645">
        <v>-3387</v>
      </c>
      <c r="V2645">
        <v>-3887</v>
      </c>
      <c r="W2645">
        <v>-3128</v>
      </c>
      <c r="X2645">
        <v>-2986</v>
      </c>
      <c r="Y2645">
        <v>-41902</v>
      </c>
      <c r="Z2645">
        <f t="shared" si="88"/>
        <v>0</v>
      </c>
      <c r="AA2645">
        <f t="shared" si="89"/>
        <v>-31426.5</v>
      </c>
    </row>
    <row r="2646" spans="1:27" x14ac:dyDescent="0.35">
      <c r="A2646" t="s">
        <v>427</v>
      </c>
      <c r="C2646">
        <v>501990</v>
      </c>
      <c r="D2646" t="s">
        <v>442</v>
      </c>
      <c r="E2646" t="s">
        <v>7</v>
      </c>
      <c r="F2646" t="s">
        <v>105</v>
      </c>
      <c r="G2646">
        <v>2029</v>
      </c>
      <c r="H2646" t="s">
        <v>22</v>
      </c>
      <c r="I2646" t="s">
        <v>377</v>
      </c>
      <c r="J2646" t="s">
        <v>377</v>
      </c>
      <c r="K2646" t="s">
        <v>378</v>
      </c>
      <c r="L2646" t="s">
        <v>25</v>
      </c>
      <c r="M2646">
        <v>-3813</v>
      </c>
      <c r="N2646">
        <v>-3813</v>
      </c>
      <c r="O2646">
        <v>-3813</v>
      </c>
      <c r="P2646">
        <v>-3813</v>
      </c>
      <c r="Q2646">
        <v>-3813</v>
      </c>
      <c r="R2646">
        <v>-3813</v>
      </c>
      <c r="S2646">
        <v>-3813</v>
      </c>
      <c r="T2646">
        <v>-3813</v>
      </c>
      <c r="U2646">
        <v>-3813</v>
      </c>
      <c r="V2646">
        <v>-3813</v>
      </c>
      <c r="W2646">
        <v>-3813</v>
      </c>
      <c r="X2646">
        <v>-3813</v>
      </c>
      <c r="Y2646">
        <v>-45755</v>
      </c>
      <c r="Z2646">
        <f t="shared" si="88"/>
        <v>0</v>
      </c>
      <c r="AA2646">
        <f t="shared" si="89"/>
        <v>-34316.25</v>
      </c>
    </row>
    <row r="2647" spans="1:27" x14ac:dyDescent="0.35">
      <c r="A2647" t="s">
        <v>427</v>
      </c>
      <c r="C2647">
        <v>514100</v>
      </c>
      <c r="D2647" t="s">
        <v>441</v>
      </c>
      <c r="E2647" t="s">
        <v>7</v>
      </c>
      <c r="F2647" t="s">
        <v>105</v>
      </c>
      <c r="G2647">
        <v>2021</v>
      </c>
      <c r="H2647" t="s">
        <v>365</v>
      </c>
      <c r="I2647" t="s">
        <v>385</v>
      </c>
      <c r="J2647" t="s">
        <v>386</v>
      </c>
      <c r="K2647" t="s">
        <v>378</v>
      </c>
      <c r="L2647" t="s">
        <v>25</v>
      </c>
      <c r="M2647">
        <v>-3805</v>
      </c>
      <c r="N2647">
        <v>-3816</v>
      </c>
      <c r="O2647">
        <v>-4166</v>
      </c>
      <c r="P2647">
        <v>-3896</v>
      </c>
      <c r="Q2647">
        <v>-3677</v>
      </c>
      <c r="R2647">
        <v>-3835</v>
      </c>
      <c r="S2647">
        <v>-3750</v>
      </c>
      <c r="T2647">
        <v>-4096</v>
      </c>
      <c r="U2647">
        <v>-3934</v>
      </c>
      <c r="V2647">
        <v>-3896</v>
      </c>
      <c r="W2647">
        <v>-3651</v>
      </c>
      <c r="X2647">
        <v>-3511</v>
      </c>
      <c r="Y2647">
        <v>-46034</v>
      </c>
      <c r="Z2647">
        <f t="shared" si="88"/>
        <v>0</v>
      </c>
      <c r="AA2647">
        <f t="shared" si="89"/>
        <v>-34525.5</v>
      </c>
    </row>
    <row r="2648" spans="1:27" x14ac:dyDescent="0.35">
      <c r="A2648" t="s">
        <v>427</v>
      </c>
      <c r="C2648">
        <v>511100</v>
      </c>
      <c r="D2648" t="s">
        <v>434</v>
      </c>
      <c r="E2648" t="s">
        <v>7</v>
      </c>
      <c r="F2648" t="s">
        <v>105</v>
      </c>
      <c r="G2648">
        <v>2021</v>
      </c>
      <c r="H2648" t="s">
        <v>365</v>
      </c>
      <c r="I2648" t="s">
        <v>377</v>
      </c>
      <c r="J2648" t="s">
        <v>377</v>
      </c>
      <c r="K2648" t="s">
        <v>378</v>
      </c>
      <c r="L2648" t="s">
        <v>25</v>
      </c>
      <c r="M2648">
        <v>-3801</v>
      </c>
      <c r="N2648">
        <v>-3791</v>
      </c>
      <c r="O2648">
        <v>-4160</v>
      </c>
      <c r="P2648">
        <v>-3909</v>
      </c>
      <c r="Q2648">
        <v>-3706</v>
      </c>
      <c r="R2648">
        <v>-3866</v>
      </c>
      <c r="S2648">
        <v>-3798</v>
      </c>
      <c r="T2648">
        <v>-4090</v>
      </c>
      <c r="U2648">
        <v>-3943</v>
      </c>
      <c r="V2648">
        <v>-3901</v>
      </c>
      <c r="W2648">
        <v>-3697</v>
      </c>
      <c r="X2648">
        <v>-3629</v>
      </c>
      <c r="Y2648">
        <v>-46292</v>
      </c>
      <c r="Z2648">
        <f t="shared" si="88"/>
        <v>0</v>
      </c>
      <c r="AA2648">
        <f t="shared" si="89"/>
        <v>-34719</v>
      </c>
    </row>
    <row r="2649" spans="1:27" x14ac:dyDescent="0.35">
      <c r="A2649" t="s">
        <v>427</v>
      </c>
      <c r="C2649">
        <v>512005</v>
      </c>
      <c r="D2649" t="s">
        <v>452</v>
      </c>
      <c r="E2649" t="s">
        <v>7</v>
      </c>
      <c r="F2649" t="s">
        <v>105</v>
      </c>
      <c r="G2649">
        <v>2021</v>
      </c>
      <c r="H2649" t="s">
        <v>22</v>
      </c>
      <c r="I2649" t="s">
        <v>385</v>
      </c>
      <c r="J2649" t="s">
        <v>386</v>
      </c>
      <c r="K2649" t="s">
        <v>378</v>
      </c>
      <c r="L2649" t="s">
        <v>25</v>
      </c>
      <c r="M2649">
        <v>-3783</v>
      </c>
      <c r="N2649">
        <v>-2974</v>
      </c>
      <c r="O2649">
        <v>-21622</v>
      </c>
      <c r="P2649">
        <v>-2974</v>
      </c>
      <c r="Q2649">
        <v>-2974</v>
      </c>
      <c r="R2649">
        <v>-9859</v>
      </c>
      <c r="S2649">
        <v>-2974</v>
      </c>
      <c r="T2649">
        <v>-2974</v>
      </c>
      <c r="U2649">
        <v>-8644</v>
      </c>
      <c r="V2649">
        <v>-2974</v>
      </c>
      <c r="W2649">
        <v>-2974</v>
      </c>
      <c r="X2649">
        <v>-14649</v>
      </c>
      <c r="Y2649">
        <v>-79371</v>
      </c>
      <c r="Z2649">
        <f t="shared" si="88"/>
        <v>0</v>
      </c>
      <c r="AA2649">
        <f t="shared" si="89"/>
        <v>-59528.25</v>
      </c>
    </row>
    <row r="2650" spans="1:27" x14ac:dyDescent="0.35">
      <c r="A2650" t="s">
        <v>427</v>
      </c>
      <c r="C2650">
        <v>512005</v>
      </c>
      <c r="D2650" t="s">
        <v>452</v>
      </c>
      <c r="E2650" t="s">
        <v>7</v>
      </c>
      <c r="F2650" t="s">
        <v>105</v>
      </c>
      <c r="G2650">
        <v>2022</v>
      </c>
      <c r="H2650" t="s">
        <v>22</v>
      </c>
      <c r="I2650" t="s">
        <v>385</v>
      </c>
      <c r="J2650" t="s">
        <v>386</v>
      </c>
      <c r="K2650" t="s">
        <v>378</v>
      </c>
      <c r="L2650" t="s">
        <v>25</v>
      </c>
      <c r="M2650">
        <v>-3783</v>
      </c>
      <c r="N2650">
        <v>-2974</v>
      </c>
      <c r="O2650">
        <v>-21622</v>
      </c>
      <c r="P2650">
        <v>-2974</v>
      </c>
      <c r="Q2650">
        <v>-2974</v>
      </c>
      <c r="R2650">
        <v>-9859</v>
      </c>
      <c r="S2650">
        <v>-2974</v>
      </c>
      <c r="T2650">
        <v>-2974</v>
      </c>
      <c r="U2650">
        <v>-8644</v>
      </c>
      <c r="V2650">
        <v>-2974</v>
      </c>
      <c r="W2650">
        <v>-2974</v>
      </c>
      <c r="X2650">
        <v>-14649</v>
      </c>
      <c r="Y2650">
        <v>-79371</v>
      </c>
      <c r="Z2650">
        <f t="shared" si="88"/>
        <v>0</v>
      </c>
      <c r="AA2650">
        <f t="shared" si="89"/>
        <v>-59528.25</v>
      </c>
    </row>
    <row r="2651" spans="1:27" x14ac:dyDescent="0.35">
      <c r="A2651" t="s">
        <v>427</v>
      </c>
      <c r="C2651">
        <v>512005</v>
      </c>
      <c r="D2651" t="s">
        <v>452</v>
      </c>
      <c r="E2651" t="s">
        <v>7</v>
      </c>
      <c r="F2651" t="s">
        <v>105</v>
      </c>
      <c r="G2651">
        <v>2023</v>
      </c>
      <c r="H2651" t="s">
        <v>22</v>
      </c>
      <c r="I2651" t="s">
        <v>385</v>
      </c>
      <c r="J2651" t="s">
        <v>386</v>
      </c>
      <c r="K2651" t="s">
        <v>378</v>
      </c>
      <c r="L2651" t="s">
        <v>25</v>
      </c>
      <c r="M2651">
        <v>-3783</v>
      </c>
      <c r="N2651">
        <v>-2974</v>
      </c>
      <c r="O2651">
        <v>-4369</v>
      </c>
      <c r="P2651">
        <v>-2974</v>
      </c>
      <c r="Q2651">
        <v>-2974</v>
      </c>
      <c r="R2651">
        <v>-9859</v>
      </c>
      <c r="S2651">
        <v>-20227</v>
      </c>
      <c r="T2651">
        <v>-2974</v>
      </c>
      <c r="U2651">
        <v>-8644</v>
      </c>
      <c r="V2651">
        <v>-2974</v>
      </c>
      <c r="W2651">
        <v>-2974</v>
      </c>
      <c r="X2651">
        <v>-14649</v>
      </c>
      <c r="Y2651">
        <v>-79371</v>
      </c>
      <c r="Z2651">
        <f t="shared" si="88"/>
        <v>0</v>
      </c>
      <c r="AA2651">
        <f t="shared" si="89"/>
        <v>-59528.25</v>
      </c>
    </row>
    <row r="2652" spans="1:27" x14ac:dyDescent="0.35">
      <c r="A2652" t="s">
        <v>427</v>
      </c>
      <c r="C2652">
        <v>512005</v>
      </c>
      <c r="D2652" t="s">
        <v>452</v>
      </c>
      <c r="E2652" t="s">
        <v>7</v>
      </c>
      <c r="F2652" t="s">
        <v>105</v>
      </c>
      <c r="G2652">
        <v>2024</v>
      </c>
      <c r="H2652" t="s">
        <v>22</v>
      </c>
      <c r="I2652" t="s">
        <v>385</v>
      </c>
      <c r="J2652" t="s">
        <v>386</v>
      </c>
      <c r="K2652" t="s">
        <v>378</v>
      </c>
      <c r="L2652" t="s">
        <v>25</v>
      </c>
      <c r="M2652">
        <v>-3783</v>
      </c>
      <c r="N2652">
        <v>-2974</v>
      </c>
      <c r="O2652">
        <v>-4369</v>
      </c>
      <c r="P2652">
        <v>-2974</v>
      </c>
      <c r="Q2652">
        <v>-2974</v>
      </c>
      <c r="R2652">
        <v>-9859</v>
      </c>
      <c r="S2652">
        <v>-20227</v>
      </c>
      <c r="T2652">
        <v>-2974</v>
      </c>
      <c r="U2652">
        <v>-8644</v>
      </c>
      <c r="V2652">
        <v>-2974</v>
      </c>
      <c r="W2652">
        <v>-2974</v>
      </c>
      <c r="X2652">
        <v>-14649</v>
      </c>
      <c r="Y2652">
        <v>-79371</v>
      </c>
      <c r="Z2652">
        <f t="shared" si="88"/>
        <v>0</v>
      </c>
      <c r="AA2652">
        <f t="shared" si="89"/>
        <v>-59528.25</v>
      </c>
    </row>
    <row r="2653" spans="1:27" x14ac:dyDescent="0.35">
      <c r="A2653" t="s">
        <v>427</v>
      </c>
      <c r="C2653">
        <v>512005</v>
      </c>
      <c r="D2653" t="s">
        <v>452</v>
      </c>
      <c r="E2653" t="s">
        <v>7</v>
      </c>
      <c r="F2653" t="s">
        <v>105</v>
      </c>
      <c r="G2653">
        <v>2025</v>
      </c>
      <c r="H2653" t="s">
        <v>22</v>
      </c>
      <c r="I2653" t="s">
        <v>385</v>
      </c>
      <c r="J2653" t="s">
        <v>386</v>
      </c>
      <c r="K2653" t="s">
        <v>378</v>
      </c>
      <c r="L2653" t="s">
        <v>25</v>
      </c>
      <c r="M2653">
        <v>-3783</v>
      </c>
      <c r="N2653">
        <v>-2974</v>
      </c>
      <c r="O2653">
        <v>-4369</v>
      </c>
      <c r="P2653">
        <v>-2974</v>
      </c>
      <c r="Q2653">
        <v>-2974</v>
      </c>
      <c r="R2653">
        <v>-9859</v>
      </c>
      <c r="S2653">
        <v>-20227</v>
      </c>
      <c r="T2653">
        <v>-2974</v>
      </c>
      <c r="U2653">
        <v>-8644</v>
      </c>
      <c r="V2653">
        <v>-2974</v>
      </c>
      <c r="W2653">
        <v>-2974</v>
      </c>
      <c r="X2653">
        <v>-14649</v>
      </c>
      <c r="Y2653">
        <v>-79371</v>
      </c>
      <c r="Z2653">
        <f t="shared" si="88"/>
        <v>0</v>
      </c>
      <c r="AA2653">
        <f t="shared" si="89"/>
        <v>-59528.25</v>
      </c>
    </row>
    <row r="2654" spans="1:27" x14ac:dyDescent="0.35">
      <c r="A2654" t="s">
        <v>427</v>
      </c>
      <c r="C2654">
        <v>512011</v>
      </c>
      <c r="D2654" t="s">
        <v>463</v>
      </c>
      <c r="E2654" t="s">
        <v>7</v>
      </c>
      <c r="F2654" t="s">
        <v>105</v>
      </c>
      <c r="G2654">
        <v>2030</v>
      </c>
      <c r="H2654" t="s">
        <v>22</v>
      </c>
      <c r="I2654" t="s">
        <v>377</v>
      </c>
      <c r="J2654" t="s">
        <v>377</v>
      </c>
      <c r="K2654" t="s">
        <v>378</v>
      </c>
      <c r="L2654" t="s">
        <v>25</v>
      </c>
      <c r="M2654">
        <v>-3756</v>
      </c>
      <c r="N2654">
        <v>-3756</v>
      </c>
      <c r="O2654">
        <v>-3756</v>
      </c>
      <c r="P2654">
        <v>-3756</v>
      </c>
      <c r="Q2654">
        <v>-3756</v>
      </c>
      <c r="R2654">
        <v>-3756</v>
      </c>
      <c r="S2654">
        <v>-3756</v>
      </c>
      <c r="T2654">
        <v>-3756</v>
      </c>
      <c r="U2654">
        <v>-3756</v>
      </c>
      <c r="V2654">
        <v>-3756</v>
      </c>
      <c r="W2654">
        <v>-3756</v>
      </c>
      <c r="X2654">
        <v>-3756</v>
      </c>
      <c r="Y2654">
        <v>-45074</v>
      </c>
      <c r="Z2654">
        <f t="shared" si="88"/>
        <v>0</v>
      </c>
      <c r="AA2654">
        <f t="shared" si="89"/>
        <v>-33805.5</v>
      </c>
    </row>
    <row r="2655" spans="1:27" x14ac:dyDescent="0.35">
      <c r="A2655" t="s">
        <v>427</v>
      </c>
      <c r="C2655">
        <v>512017</v>
      </c>
      <c r="D2655" t="s">
        <v>446</v>
      </c>
      <c r="E2655" t="s">
        <v>7</v>
      </c>
      <c r="F2655" t="s">
        <v>21</v>
      </c>
      <c r="G2655">
        <v>2029</v>
      </c>
      <c r="H2655" t="s">
        <v>22</v>
      </c>
      <c r="I2655" t="s">
        <v>387</v>
      </c>
      <c r="J2655" t="s">
        <v>388</v>
      </c>
      <c r="K2655" t="s">
        <v>378</v>
      </c>
      <c r="L2655" t="s">
        <v>25</v>
      </c>
      <c r="M2655">
        <v>-3738</v>
      </c>
      <c r="N2655">
        <v>-3738</v>
      </c>
      <c r="O2655">
        <v>-3738</v>
      </c>
      <c r="P2655">
        <v>-4079</v>
      </c>
      <c r="Q2655">
        <v>-4079</v>
      </c>
      <c r="R2655">
        <v>-4192</v>
      </c>
      <c r="S2655">
        <v>-4192</v>
      </c>
      <c r="T2655">
        <v>-4192</v>
      </c>
      <c r="U2655">
        <v>-4192</v>
      </c>
      <c r="V2655">
        <v>-4192</v>
      </c>
      <c r="W2655">
        <v>-3738</v>
      </c>
      <c r="X2655">
        <v>-3738</v>
      </c>
      <c r="Y2655">
        <v>-47809</v>
      </c>
      <c r="Z2655">
        <f t="shared" si="88"/>
        <v>-35856.75</v>
      </c>
      <c r="AA2655">
        <f t="shared" si="89"/>
        <v>0</v>
      </c>
    </row>
    <row r="2656" spans="1:27" x14ac:dyDescent="0.35">
      <c r="A2656" t="s">
        <v>427</v>
      </c>
      <c r="C2656">
        <v>510900</v>
      </c>
      <c r="D2656" t="s">
        <v>436</v>
      </c>
      <c r="E2656" t="s">
        <v>7</v>
      </c>
      <c r="F2656" t="s">
        <v>105</v>
      </c>
      <c r="G2656">
        <v>2028</v>
      </c>
      <c r="H2656" t="s">
        <v>365</v>
      </c>
      <c r="I2656" t="s">
        <v>390</v>
      </c>
      <c r="J2656" t="s">
        <v>391</v>
      </c>
      <c r="K2656" t="s">
        <v>378</v>
      </c>
      <c r="L2656" t="s">
        <v>25</v>
      </c>
      <c r="M2656">
        <v>-3730</v>
      </c>
      <c r="N2656">
        <v>-3356</v>
      </c>
      <c r="O2656">
        <v>-3333</v>
      </c>
      <c r="P2656">
        <v>-3472</v>
      </c>
      <c r="Q2656">
        <v>-3418</v>
      </c>
      <c r="R2656">
        <v>-3224</v>
      </c>
      <c r="S2656">
        <v>-3529</v>
      </c>
      <c r="T2656">
        <v>-3650</v>
      </c>
      <c r="U2656">
        <v>-3507</v>
      </c>
      <c r="V2656">
        <v>-3805</v>
      </c>
      <c r="W2656">
        <v>-2871</v>
      </c>
      <c r="X2656">
        <v>-3118</v>
      </c>
      <c r="Y2656">
        <v>-41014</v>
      </c>
      <c r="Z2656">
        <f t="shared" si="88"/>
        <v>0</v>
      </c>
      <c r="AA2656">
        <f t="shared" si="89"/>
        <v>-30760.5</v>
      </c>
    </row>
    <row r="2657" spans="1:27" x14ac:dyDescent="0.35">
      <c r="A2657" t="s">
        <v>427</v>
      </c>
      <c r="C2657">
        <v>501990</v>
      </c>
      <c r="D2657" t="s">
        <v>442</v>
      </c>
      <c r="E2657" t="s">
        <v>7</v>
      </c>
      <c r="F2657" t="s">
        <v>105</v>
      </c>
      <c r="G2657">
        <v>2028</v>
      </c>
      <c r="H2657" t="s">
        <v>22</v>
      </c>
      <c r="I2657" t="s">
        <v>377</v>
      </c>
      <c r="J2657" t="s">
        <v>377</v>
      </c>
      <c r="K2657" t="s">
        <v>378</v>
      </c>
      <c r="L2657" t="s">
        <v>25</v>
      </c>
      <c r="M2657">
        <v>-3724</v>
      </c>
      <c r="N2657">
        <v>-3724</v>
      </c>
      <c r="O2657">
        <v>-3724</v>
      </c>
      <c r="P2657">
        <v>-3724</v>
      </c>
      <c r="Q2657">
        <v>-3724</v>
      </c>
      <c r="R2657">
        <v>-3724</v>
      </c>
      <c r="S2657">
        <v>-3724</v>
      </c>
      <c r="T2657">
        <v>-3724</v>
      </c>
      <c r="U2657">
        <v>-3724</v>
      </c>
      <c r="V2657">
        <v>-3724</v>
      </c>
      <c r="W2657">
        <v>-3724</v>
      </c>
      <c r="X2657">
        <v>-3724</v>
      </c>
      <c r="Y2657">
        <v>-44688</v>
      </c>
      <c r="Z2657">
        <f t="shared" si="88"/>
        <v>0</v>
      </c>
      <c r="AA2657">
        <f t="shared" si="89"/>
        <v>-33516</v>
      </c>
    </row>
    <row r="2658" spans="1:27" x14ac:dyDescent="0.35">
      <c r="A2658" t="s">
        <v>427</v>
      </c>
      <c r="C2658">
        <v>510900</v>
      </c>
      <c r="D2658" t="s">
        <v>436</v>
      </c>
      <c r="E2658" t="s">
        <v>7</v>
      </c>
      <c r="F2658" t="s">
        <v>105</v>
      </c>
      <c r="G2658">
        <v>2030</v>
      </c>
      <c r="H2658" t="s">
        <v>22</v>
      </c>
      <c r="I2658" t="s">
        <v>377</v>
      </c>
      <c r="J2658" t="s">
        <v>377</v>
      </c>
      <c r="K2658" t="s">
        <v>378</v>
      </c>
      <c r="L2658" t="s">
        <v>25</v>
      </c>
      <c r="M2658">
        <v>-3714</v>
      </c>
      <c r="N2658">
        <v>-4283</v>
      </c>
      <c r="O2658">
        <v>-11893</v>
      </c>
      <c r="P2658">
        <v>-7244</v>
      </c>
      <c r="Q2658">
        <v>-8059</v>
      </c>
      <c r="R2658">
        <v>-11629</v>
      </c>
      <c r="S2658">
        <v>-11272</v>
      </c>
      <c r="T2658">
        <v>-6090</v>
      </c>
      <c r="U2658">
        <v>-12320</v>
      </c>
      <c r="V2658">
        <v>-8876</v>
      </c>
      <c r="W2658">
        <v>-14162</v>
      </c>
      <c r="X2658">
        <v>-4095</v>
      </c>
      <c r="Y2658">
        <v>-103640</v>
      </c>
      <c r="Z2658">
        <f t="shared" si="88"/>
        <v>0</v>
      </c>
      <c r="AA2658">
        <f t="shared" si="89"/>
        <v>-77730</v>
      </c>
    </row>
    <row r="2659" spans="1:27" x14ac:dyDescent="0.35">
      <c r="A2659" t="s">
        <v>427</v>
      </c>
      <c r="C2659">
        <v>926005</v>
      </c>
      <c r="D2659" t="s">
        <v>461</v>
      </c>
      <c r="E2659" t="s">
        <v>7</v>
      </c>
      <c r="F2659" t="s">
        <v>105</v>
      </c>
      <c r="G2659">
        <v>2022</v>
      </c>
      <c r="H2659" t="s">
        <v>365</v>
      </c>
      <c r="I2659" t="s">
        <v>377</v>
      </c>
      <c r="J2659" t="s">
        <v>377</v>
      </c>
      <c r="K2659" t="s">
        <v>378</v>
      </c>
      <c r="L2659" t="s">
        <v>25</v>
      </c>
      <c r="M2659">
        <v>-3707</v>
      </c>
      <c r="N2659">
        <v>-3718</v>
      </c>
      <c r="O2659">
        <v>-4057</v>
      </c>
      <c r="P2659">
        <v>-3637</v>
      </c>
      <c r="Q2659">
        <v>-3736</v>
      </c>
      <c r="R2659">
        <v>-3733</v>
      </c>
      <c r="S2659">
        <v>-3494</v>
      </c>
      <c r="T2659">
        <v>-4198</v>
      </c>
      <c r="U2659">
        <v>-3883</v>
      </c>
      <c r="V2659">
        <v>-3794</v>
      </c>
      <c r="W2659">
        <v>-3607</v>
      </c>
      <c r="X2659">
        <v>-3260</v>
      </c>
      <c r="Y2659">
        <v>-44823</v>
      </c>
      <c r="Z2659">
        <f t="shared" si="88"/>
        <v>0</v>
      </c>
      <c r="AA2659">
        <f t="shared" si="89"/>
        <v>-33617.25</v>
      </c>
    </row>
    <row r="2660" spans="1:27" x14ac:dyDescent="0.35">
      <c r="A2660" t="s">
        <v>427</v>
      </c>
      <c r="C2660">
        <v>512011</v>
      </c>
      <c r="D2660" t="s">
        <v>463</v>
      </c>
      <c r="E2660" t="s">
        <v>7</v>
      </c>
      <c r="F2660" t="s">
        <v>105</v>
      </c>
      <c r="G2660">
        <v>2029</v>
      </c>
      <c r="H2660" t="s">
        <v>22</v>
      </c>
      <c r="I2660" t="s">
        <v>377</v>
      </c>
      <c r="J2660" t="s">
        <v>377</v>
      </c>
      <c r="K2660" t="s">
        <v>378</v>
      </c>
      <c r="L2660" t="s">
        <v>25</v>
      </c>
      <c r="M2660">
        <v>-3682</v>
      </c>
      <c r="N2660">
        <v>-3682</v>
      </c>
      <c r="O2660">
        <v>-3682</v>
      </c>
      <c r="P2660">
        <v>-3682</v>
      </c>
      <c r="Q2660">
        <v>-3682</v>
      </c>
      <c r="R2660">
        <v>-3682</v>
      </c>
      <c r="S2660">
        <v>-3682</v>
      </c>
      <c r="T2660">
        <v>-3682</v>
      </c>
      <c r="U2660">
        <v>-3682</v>
      </c>
      <c r="V2660">
        <v>-3682</v>
      </c>
      <c r="W2660">
        <v>-3682</v>
      </c>
      <c r="X2660">
        <v>-3682</v>
      </c>
      <c r="Y2660">
        <v>-44188</v>
      </c>
      <c r="Z2660">
        <f t="shared" si="88"/>
        <v>0</v>
      </c>
      <c r="AA2660">
        <f t="shared" si="89"/>
        <v>-33141</v>
      </c>
    </row>
    <row r="2661" spans="1:27" x14ac:dyDescent="0.35">
      <c r="A2661" t="s">
        <v>427</v>
      </c>
      <c r="C2661">
        <v>512017</v>
      </c>
      <c r="D2661" t="s">
        <v>446</v>
      </c>
      <c r="E2661" t="s">
        <v>7</v>
      </c>
      <c r="F2661" t="s">
        <v>105</v>
      </c>
      <c r="G2661">
        <v>2021</v>
      </c>
      <c r="H2661" t="s">
        <v>22</v>
      </c>
      <c r="I2661" t="s">
        <v>385</v>
      </c>
      <c r="J2661" t="s">
        <v>386</v>
      </c>
      <c r="K2661" t="s">
        <v>378</v>
      </c>
      <c r="L2661" t="s">
        <v>25</v>
      </c>
      <c r="M2661">
        <v>-3677</v>
      </c>
      <c r="N2661">
        <v>-3677</v>
      </c>
      <c r="O2661">
        <v>-3677</v>
      </c>
      <c r="P2661">
        <v>-3677</v>
      </c>
      <c r="Q2661">
        <v>-1017</v>
      </c>
      <c r="R2661">
        <v>-8666</v>
      </c>
      <c r="S2661">
        <v>-3677</v>
      </c>
      <c r="T2661">
        <v>-1138</v>
      </c>
      <c r="U2661">
        <v>-1138</v>
      </c>
      <c r="V2661">
        <v>-1138</v>
      </c>
      <c r="W2661">
        <v>-4885</v>
      </c>
      <c r="X2661">
        <v>-655</v>
      </c>
      <c r="Y2661">
        <v>-37020</v>
      </c>
      <c r="Z2661">
        <f t="shared" si="88"/>
        <v>0</v>
      </c>
      <c r="AA2661">
        <f t="shared" si="89"/>
        <v>-27765</v>
      </c>
    </row>
    <row r="2662" spans="1:27" x14ac:dyDescent="0.35">
      <c r="A2662" t="s">
        <v>427</v>
      </c>
      <c r="C2662">
        <v>512017</v>
      </c>
      <c r="D2662" t="s">
        <v>446</v>
      </c>
      <c r="E2662" t="s">
        <v>7</v>
      </c>
      <c r="F2662" t="s">
        <v>105</v>
      </c>
      <c r="G2662">
        <v>2022</v>
      </c>
      <c r="H2662" t="s">
        <v>22</v>
      </c>
      <c r="I2662" t="s">
        <v>385</v>
      </c>
      <c r="J2662" t="s">
        <v>386</v>
      </c>
      <c r="K2662" t="s">
        <v>378</v>
      </c>
      <c r="L2662" t="s">
        <v>25</v>
      </c>
      <c r="M2662">
        <v>-3677</v>
      </c>
      <c r="N2662">
        <v>-3677</v>
      </c>
      <c r="O2662">
        <v>-3677</v>
      </c>
      <c r="P2662">
        <v>-3677</v>
      </c>
      <c r="Q2662">
        <v>-1017</v>
      </c>
      <c r="R2662">
        <v>-8666</v>
      </c>
      <c r="S2662">
        <v>-3677</v>
      </c>
      <c r="T2662">
        <v>-1138</v>
      </c>
      <c r="U2662">
        <v>-1138</v>
      </c>
      <c r="V2662">
        <v>-1138</v>
      </c>
      <c r="W2662">
        <v>-4885</v>
      </c>
      <c r="X2662">
        <v>-655</v>
      </c>
      <c r="Y2662">
        <v>-37020</v>
      </c>
      <c r="Z2662">
        <f t="shared" si="88"/>
        <v>0</v>
      </c>
      <c r="AA2662">
        <f t="shared" si="89"/>
        <v>-27765</v>
      </c>
    </row>
    <row r="2663" spans="1:27" x14ac:dyDescent="0.35">
      <c r="A2663" t="s">
        <v>427</v>
      </c>
      <c r="C2663">
        <v>510900</v>
      </c>
      <c r="D2663" t="s">
        <v>436</v>
      </c>
      <c r="E2663" t="s">
        <v>7</v>
      </c>
      <c r="F2663" t="s">
        <v>105</v>
      </c>
      <c r="G2663">
        <v>2021</v>
      </c>
      <c r="H2663" t="s">
        <v>22</v>
      </c>
      <c r="I2663" t="s">
        <v>377</v>
      </c>
      <c r="J2663" t="s">
        <v>377</v>
      </c>
      <c r="K2663" t="s">
        <v>378</v>
      </c>
      <c r="L2663" t="s">
        <v>25</v>
      </c>
      <c r="M2663">
        <v>-3663</v>
      </c>
      <c r="N2663">
        <v>-4330</v>
      </c>
      <c r="O2663">
        <v>-7007</v>
      </c>
      <c r="P2663">
        <v>-7825</v>
      </c>
      <c r="Q2663">
        <v>-13626</v>
      </c>
      <c r="R2663">
        <v>-11182</v>
      </c>
      <c r="S2663">
        <v>-9417</v>
      </c>
      <c r="T2663">
        <v>-7375</v>
      </c>
      <c r="U2663">
        <v>-13019</v>
      </c>
      <c r="V2663">
        <v>-7614</v>
      </c>
      <c r="W2663">
        <v>-16494</v>
      </c>
      <c r="X2663">
        <v>-3991</v>
      </c>
      <c r="Y2663">
        <v>-105543</v>
      </c>
      <c r="Z2663">
        <f t="shared" si="88"/>
        <v>0</v>
      </c>
      <c r="AA2663">
        <f t="shared" si="89"/>
        <v>-79157.25</v>
      </c>
    </row>
    <row r="2664" spans="1:27" x14ac:dyDescent="0.35">
      <c r="A2664" t="s">
        <v>427</v>
      </c>
      <c r="C2664">
        <v>512017</v>
      </c>
      <c r="D2664" t="s">
        <v>446</v>
      </c>
      <c r="E2664" t="s">
        <v>7</v>
      </c>
      <c r="F2664" t="s">
        <v>21</v>
      </c>
      <c r="G2664">
        <v>2028</v>
      </c>
      <c r="H2664" t="s">
        <v>22</v>
      </c>
      <c r="I2664" t="s">
        <v>387</v>
      </c>
      <c r="J2664" t="s">
        <v>388</v>
      </c>
      <c r="K2664" t="s">
        <v>378</v>
      </c>
      <c r="L2664" t="s">
        <v>25</v>
      </c>
      <c r="M2664">
        <v>-3659</v>
      </c>
      <c r="N2664">
        <v>-3659</v>
      </c>
      <c r="O2664">
        <v>-3659</v>
      </c>
      <c r="P2664">
        <v>-3990</v>
      </c>
      <c r="Q2664">
        <v>-3990</v>
      </c>
      <c r="R2664">
        <v>-4100</v>
      </c>
      <c r="S2664">
        <v>-4100</v>
      </c>
      <c r="T2664">
        <v>-4100</v>
      </c>
      <c r="U2664">
        <v>-4100</v>
      </c>
      <c r="V2664">
        <v>-4100</v>
      </c>
      <c r="W2664">
        <v>-3659</v>
      </c>
      <c r="X2664">
        <v>-3659</v>
      </c>
      <c r="Y2664">
        <v>-46774</v>
      </c>
      <c r="Z2664">
        <f t="shared" si="88"/>
        <v>-35080.5</v>
      </c>
      <c r="AA2664">
        <f t="shared" si="89"/>
        <v>0</v>
      </c>
    </row>
    <row r="2665" spans="1:27" x14ac:dyDescent="0.35">
      <c r="A2665" t="s">
        <v>427</v>
      </c>
      <c r="C2665">
        <v>510900</v>
      </c>
      <c r="D2665" t="s">
        <v>436</v>
      </c>
      <c r="E2665" t="s">
        <v>7</v>
      </c>
      <c r="F2665" t="s">
        <v>105</v>
      </c>
      <c r="G2665">
        <v>2022</v>
      </c>
      <c r="H2665" t="s">
        <v>22</v>
      </c>
      <c r="I2665" t="s">
        <v>377</v>
      </c>
      <c r="J2665" t="s">
        <v>377</v>
      </c>
      <c r="K2665" t="s">
        <v>378</v>
      </c>
      <c r="L2665" t="s">
        <v>25</v>
      </c>
      <c r="M2665">
        <v>-3638</v>
      </c>
      <c r="N2665">
        <v>-4314</v>
      </c>
      <c r="O2665">
        <v>-10492</v>
      </c>
      <c r="P2665">
        <v>-6744</v>
      </c>
      <c r="Q2665">
        <v>-6879</v>
      </c>
      <c r="R2665">
        <v>-10092</v>
      </c>
      <c r="S2665">
        <v>-9402</v>
      </c>
      <c r="T2665">
        <v>-6294</v>
      </c>
      <c r="U2665">
        <v>-10860</v>
      </c>
      <c r="V2665">
        <v>-7493</v>
      </c>
      <c r="W2665">
        <v>-14489</v>
      </c>
      <c r="X2665">
        <v>-3966</v>
      </c>
      <c r="Y2665">
        <v>-94663</v>
      </c>
      <c r="Z2665">
        <f t="shared" si="88"/>
        <v>0</v>
      </c>
      <c r="AA2665">
        <f t="shared" si="89"/>
        <v>-70997.25</v>
      </c>
    </row>
    <row r="2666" spans="1:27" x14ac:dyDescent="0.35">
      <c r="A2666" t="s">
        <v>427</v>
      </c>
      <c r="C2666">
        <v>501990</v>
      </c>
      <c r="D2666" t="s">
        <v>442</v>
      </c>
      <c r="E2666" t="s">
        <v>7</v>
      </c>
      <c r="F2666" t="s">
        <v>105</v>
      </c>
      <c r="G2666">
        <v>2027</v>
      </c>
      <c r="H2666" t="s">
        <v>22</v>
      </c>
      <c r="I2666" t="s">
        <v>377</v>
      </c>
      <c r="J2666" t="s">
        <v>377</v>
      </c>
      <c r="K2666" t="s">
        <v>378</v>
      </c>
      <c r="L2666" t="s">
        <v>25</v>
      </c>
      <c r="M2666">
        <v>-3637</v>
      </c>
      <c r="N2666">
        <v>-3637</v>
      </c>
      <c r="O2666">
        <v>-3637</v>
      </c>
      <c r="P2666">
        <v>-3637</v>
      </c>
      <c r="Q2666">
        <v>-3637</v>
      </c>
      <c r="R2666">
        <v>-3637</v>
      </c>
      <c r="S2666">
        <v>-3637</v>
      </c>
      <c r="T2666">
        <v>-3637</v>
      </c>
      <c r="U2666">
        <v>-3637</v>
      </c>
      <c r="V2666">
        <v>-3637</v>
      </c>
      <c r="W2666">
        <v>-3637</v>
      </c>
      <c r="X2666">
        <v>-3637</v>
      </c>
      <c r="Y2666">
        <v>-43647</v>
      </c>
      <c r="Z2666">
        <f t="shared" si="88"/>
        <v>0</v>
      </c>
      <c r="AA2666">
        <f t="shared" si="89"/>
        <v>-32735.25</v>
      </c>
    </row>
    <row r="2667" spans="1:27" x14ac:dyDescent="0.35">
      <c r="A2667" t="s">
        <v>427</v>
      </c>
      <c r="C2667">
        <v>510900</v>
      </c>
      <c r="D2667" t="s">
        <v>436</v>
      </c>
      <c r="E2667" t="s">
        <v>7</v>
      </c>
      <c r="F2667" t="s">
        <v>105</v>
      </c>
      <c r="G2667">
        <v>2027</v>
      </c>
      <c r="H2667" t="s">
        <v>365</v>
      </c>
      <c r="I2667" t="s">
        <v>390</v>
      </c>
      <c r="J2667" t="s">
        <v>391</v>
      </c>
      <c r="K2667" t="s">
        <v>378</v>
      </c>
      <c r="L2667" t="s">
        <v>25</v>
      </c>
      <c r="M2667">
        <v>-3622</v>
      </c>
      <c r="N2667">
        <v>-3258</v>
      </c>
      <c r="O2667">
        <v>-3236</v>
      </c>
      <c r="P2667">
        <v>-3371</v>
      </c>
      <c r="Q2667">
        <v>-3319</v>
      </c>
      <c r="R2667">
        <v>-3130</v>
      </c>
      <c r="S2667">
        <v>-3426</v>
      </c>
      <c r="T2667">
        <v>-3543</v>
      </c>
      <c r="U2667">
        <v>-3405</v>
      </c>
      <c r="V2667">
        <v>-3694</v>
      </c>
      <c r="W2667">
        <v>-2788</v>
      </c>
      <c r="X2667">
        <v>-3027</v>
      </c>
      <c r="Y2667">
        <v>-39820</v>
      </c>
      <c r="Z2667">
        <f t="shared" si="88"/>
        <v>0</v>
      </c>
      <c r="AA2667">
        <f t="shared" si="89"/>
        <v>-29865</v>
      </c>
    </row>
    <row r="2668" spans="1:27" x14ac:dyDescent="0.35">
      <c r="A2668" t="s">
        <v>427</v>
      </c>
      <c r="C2668">
        <v>926005</v>
      </c>
      <c r="D2668" t="s">
        <v>461</v>
      </c>
      <c r="E2668" t="s">
        <v>7</v>
      </c>
      <c r="F2668" t="s">
        <v>105</v>
      </c>
      <c r="G2668">
        <v>2021</v>
      </c>
      <c r="H2668" t="s">
        <v>365</v>
      </c>
      <c r="I2668" t="s">
        <v>377</v>
      </c>
      <c r="J2668" t="s">
        <v>377</v>
      </c>
      <c r="K2668" t="s">
        <v>378</v>
      </c>
      <c r="L2668" t="s">
        <v>25</v>
      </c>
      <c r="M2668">
        <v>-3610</v>
      </c>
      <c r="N2668">
        <v>-3621</v>
      </c>
      <c r="O2668">
        <v>-3952</v>
      </c>
      <c r="P2668">
        <v>-3699</v>
      </c>
      <c r="Q2668">
        <v>-3494</v>
      </c>
      <c r="R2668">
        <v>-3644</v>
      </c>
      <c r="S2668">
        <v>-3567</v>
      </c>
      <c r="T2668">
        <v>-3908</v>
      </c>
      <c r="U2668">
        <v>-3735</v>
      </c>
      <c r="V2668">
        <v>-3702</v>
      </c>
      <c r="W2668">
        <v>-3469</v>
      </c>
      <c r="X2668">
        <v>-3347</v>
      </c>
      <c r="Y2668">
        <v>-43747</v>
      </c>
      <c r="Z2668">
        <f t="shared" si="88"/>
        <v>0</v>
      </c>
      <c r="AA2668">
        <f t="shared" si="89"/>
        <v>-32810.25</v>
      </c>
    </row>
    <row r="2669" spans="1:27" x14ac:dyDescent="0.35">
      <c r="A2669" t="s">
        <v>427</v>
      </c>
      <c r="C2669">
        <v>512011</v>
      </c>
      <c r="D2669" t="s">
        <v>463</v>
      </c>
      <c r="E2669" t="s">
        <v>7</v>
      </c>
      <c r="F2669" t="s">
        <v>105</v>
      </c>
      <c r="G2669">
        <v>2028</v>
      </c>
      <c r="H2669" t="s">
        <v>22</v>
      </c>
      <c r="I2669" t="s">
        <v>377</v>
      </c>
      <c r="J2669" t="s">
        <v>377</v>
      </c>
      <c r="K2669" t="s">
        <v>378</v>
      </c>
      <c r="L2669" t="s">
        <v>25</v>
      </c>
      <c r="M2669">
        <v>-3610</v>
      </c>
      <c r="N2669">
        <v>-3610</v>
      </c>
      <c r="O2669">
        <v>-3610</v>
      </c>
      <c r="P2669">
        <v>-3610</v>
      </c>
      <c r="Q2669">
        <v>-3610</v>
      </c>
      <c r="R2669">
        <v>-3610</v>
      </c>
      <c r="S2669">
        <v>-3610</v>
      </c>
      <c r="T2669">
        <v>-3610</v>
      </c>
      <c r="U2669">
        <v>-3610</v>
      </c>
      <c r="V2669">
        <v>-3610</v>
      </c>
      <c r="W2669">
        <v>-3610</v>
      </c>
      <c r="X2669">
        <v>-3610</v>
      </c>
      <c r="Y2669">
        <v>-43323</v>
      </c>
      <c r="Z2669">
        <f t="shared" ref="Z2669:Z2728" si="90">$Y2669*IF($E2669="Fixed",0.75,1)*IF(LEFT($F2669,4)="0311",1,IF(LEFT($F2669,4)="0301",0.403176412,0))</f>
        <v>0</v>
      </c>
      <c r="AA2669">
        <f t="shared" ref="AA2669:AA2728" si="91">$Y2669*IF($E2669="Fixed",0.75,1)*IF(LEFT($F2669,4)="0311",0,IF(LEFT($F2669,4)="0301",1-0.403176412,1))</f>
        <v>-32492.25</v>
      </c>
    </row>
    <row r="2670" spans="1:27" x14ac:dyDescent="0.35">
      <c r="A2670" t="s">
        <v>427</v>
      </c>
      <c r="C2670">
        <v>510900</v>
      </c>
      <c r="D2670" t="s">
        <v>436</v>
      </c>
      <c r="E2670" t="s">
        <v>7</v>
      </c>
      <c r="F2670" t="s">
        <v>105</v>
      </c>
      <c r="G2670">
        <v>2029</v>
      </c>
      <c r="H2670" t="s">
        <v>22</v>
      </c>
      <c r="I2670" t="s">
        <v>377</v>
      </c>
      <c r="J2670" t="s">
        <v>377</v>
      </c>
      <c r="K2670" t="s">
        <v>378</v>
      </c>
      <c r="L2670" t="s">
        <v>25</v>
      </c>
      <c r="M2670">
        <v>-3610</v>
      </c>
      <c r="N2670">
        <v>-4167</v>
      </c>
      <c r="O2670">
        <v>-11551</v>
      </c>
      <c r="P2670">
        <v>-7037</v>
      </c>
      <c r="Q2670">
        <v>-7832</v>
      </c>
      <c r="R2670">
        <v>-11301</v>
      </c>
      <c r="S2670">
        <v>-10958</v>
      </c>
      <c r="T2670">
        <v>-5921</v>
      </c>
      <c r="U2670">
        <v>-11969</v>
      </c>
      <c r="V2670">
        <v>-8621</v>
      </c>
      <c r="W2670">
        <v>-13756</v>
      </c>
      <c r="X2670">
        <v>-3980</v>
      </c>
      <c r="Y2670">
        <v>-100703</v>
      </c>
      <c r="Z2670">
        <f t="shared" si="90"/>
        <v>0</v>
      </c>
      <c r="AA2670">
        <f t="shared" si="91"/>
        <v>-75527.25</v>
      </c>
    </row>
    <row r="2671" spans="1:27" x14ac:dyDescent="0.35">
      <c r="A2671" t="s">
        <v>427</v>
      </c>
      <c r="C2671">
        <v>512017</v>
      </c>
      <c r="D2671" t="s">
        <v>446</v>
      </c>
      <c r="E2671" t="s">
        <v>7</v>
      </c>
      <c r="F2671" t="s">
        <v>21</v>
      </c>
      <c r="G2671">
        <v>2027</v>
      </c>
      <c r="H2671" t="s">
        <v>22</v>
      </c>
      <c r="I2671" t="s">
        <v>387</v>
      </c>
      <c r="J2671" t="s">
        <v>388</v>
      </c>
      <c r="K2671" t="s">
        <v>378</v>
      </c>
      <c r="L2671" t="s">
        <v>25</v>
      </c>
      <c r="M2671">
        <v>-3582</v>
      </c>
      <c r="N2671">
        <v>-3582</v>
      </c>
      <c r="O2671">
        <v>-3582</v>
      </c>
      <c r="P2671">
        <v>-3903</v>
      </c>
      <c r="Q2671">
        <v>-3903</v>
      </c>
      <c r="R2671">
        <v>-4010</v>
      </c>
      <c r="S2671">
        <v>-4010</v>
      </c>
      <c r="T2671">
        <v>-4010</v>
      </c>
      <c r="U2671">
        <v>-4010</v>
      </c>
      <c r="V2671">
        <v>-4010</v>
      </c>
      <c r="W2671">
        <v>-3582</v>
      </c>
      <c r="X2671">
        <v>-3582</v>
      </c>
      <c r="Y2671">
        <v>-45762</v>
      </c>
      <c r="Z2671">
        <f t="shared" si="90"/>
        <v>-34321.5</v>
      </c>
      <c r="AA2671">
        <f t="shared" si="91"/>
        <v>0</v>
      </c>
    </row>
    <row r="2672" spans="1:27" x14ac:dyDescent="0.35">
      <c r="A2672" t="s">
        <v>427</v>
      </c>
      <c r="C2672">
        <v>501990</v>
      </c>
      <c r="D2672" t="s">
        <v>442</v>
      </c>
      <c r="E2672" t="s">
        <v>7</v>
      </c>
      <c r="F2672" t="s">
        <v>105</v>
      </c>
      <c r="G2672">
        <v>2026</v>
      </c>
      <c r="H2672" t="s">
        <v>22</v>
      </c>
      <c r="I2672" t="s">
        <v>377</v>
      </c>
      <c r="J2672" t="s">
        <v>377</v>
      </c>
      <c r="K2672" t="s">
        <v>378</v>
      </c>
      <c r="L2672" t="s">
        <v>25</v>
      </c>
      <c r="M2672">
        <v>-3553</v>
      </c>
      <c r="N2672">
        <v>-3553</v>
      </c>
      <c r="O2672">
        <v>-3553</v>
      </c>
      <c r="P2672">
        <v>-3553</v>
      </c>
      <c r="Q2672">
        <v>-3553</v>
      </c>
      <c r="R2672">
        <v>-3553</v>
      </c>
      <c r="S2672">
        <v>-3553</v>
      </c>
      <c r="T2672">
        <v>-3553</v>
      </c>
      <c r="U2672">
        <v>-3553</v>
      </c>
      <c r="V2672">
        <v>-3553</v>
      </c>
      <c r="W2672">
        <v>-3553</v>
      </c>
      <c r="X2672">
        <v>-3553</v>
      </c>
      <c r="Y2672">
        <v>-42631</v>
      </c>
      <c r="Z2672">
        <f t="shared" si="90"/>
        <v>0</v>
      </c>
      <c r="AA2672">
        <f t="shared" si="91"/>
        <v>-31973.25</v>
      </c>
    </row>
    <row r="2673" spans="1:27" x14ac:dyDescent="0.35">
      <c r="A2673" t="s">
        <v>427</v>
      </c>
      <c r="C2673">
        <v>512011</v>
      </c>
      <c r="D2673" t="s">
        <v>463</v>
      </c>
      <c r="E2673" t="s">
        <v>7</v>
      </c>
      <c r="F2673" t="s">
        <v>105</v>
      </c>
      <c r="G2673">
        <v>2027</v>
      </c>
      <c r="H2673" t="s">
        <v>22</v>
      </c>
      <c r="I2673" t="s">
        <v>377</v>
      </c>
      <c r="J2673" t="s">
        <v>377</v>
      </c>
      <c r="K2673" t="s">
        <v>378</v>
      </c>
      <c r="L2673" t="s">
        <v>25</v>
      </c>
      <c r="M2673">
        <v>-3539</v>
      </c>
      <c r="N2673">
        <v>-3539</v>
      </c>
      <c r="O2673">
        <v>-3539</v>
      </c>
      <c r="P2673">
        <v>-3539</v>
      </c>
      <c r="Q2673">
        <v>-3539</v>
      </c>
      <c r="R2673">
        <v>-3539</v>
      </c>
      <c r="S2673">
        <v>-3539</v>
      </c>
      <c r="T2673">
        <v>-3539</v>
      </c>
      <c r="U2673">
        <v>-3539</v>
      </c>
      <c r="V2673">
        <v>-3539</v>
      </c>
      <c r="W2673">
        <v>-3539</v>
      </c>
      <c r="X2673">
        <v>-3539</v>
      </c>
      <c r="Y2673">
        <v>-42473</v>
      </c>
      <c r="Z2673">
        <f t="shared" si="90"/>
        <v>0</v>
      </c>
      <c r="AA2673">
        <f t="shared" si="91"/>
        <v>-31854.75</v>
      </c>
    </row>
    <row r="2674" spans="1:27" x14ac:dyDescent="0.35">
      <c r="A2674" t="s">
        <v>427</v>
      </c>
      <c r="C2674">
        <v>514100</v>
      </c>
      <c r="D2674" t="s">
        <v>441</v>
      </c>
      <c r="E2674" t="s">
        <v>7</v>
      </c>
      <c r="F2674" t="s">
        <v>21</v>
      </c>
      <c r="G2674">
        <v>2023</v>
      </c>
      <c r="H2674" t="s">
        <v>365</v>
      </c>
      <c r="I2674" t="s">
        <v>387</v>
      </c>
      <c r="J2674" t="s">
        <v>388</v>
      </c>
      <c r="K2674" t="s">
        <v>378</v>
      </c>
      <c r="L2674" t="s">
        <v>25</v>
      </c>
      <c r="M2674">
        <v>-3531</v>
      </c>
      <c r="N2674">
        <v>-3352</v>
      </c>
      <c r="O2674">
        <v>-3657</v>
      </c>
      <c r="P2674">
        <v>-3083</v>
      </c>
      <c r="Q2674">
        <v>-3546</v>
      </c>
      <c r="R2674">
        <v>-3400</v>
      </c>
      <c r="S2674">
        <v>-3131</v>
      </c>
      <c r="T2674">
        <v>-3777</v>
      </c>
      <c r="U2674">
        <v>-3258</v>
      </c>
      <c r="V2674">
        <v>-3598</v>
      </c>
      <c r="W2674">
        <v>-3241</v>
      </c>
      <c r="X2674">
        <v>-2716</v>
      </c>
      <c r="Y2674">
        <v>-40291</v>
      </c>
      <c r="Z2674">
        <f t="shared" si="90"/>
        <v>-30218.25</v>
      </c>
      <c r="AA2674">
        <f t="shared" si="91"/>
        <v>0</v>
      </c>
    </row>
    <row r="2675" spans="1:27" x14ac:dyDescent="0.35">
      <c r="A2675" t="s">
        <v>427</v>
      </c>
      <c r="C2675">
        <v>510900</v>
      </c>
      <c r="D2675" t="s">
        <v>436</v>
      </c>
      <c r="E2675" t="s">
        <v>7</v>
      </c>
      <c r="F2675" t="s">
        <v>105</v>
      </c>
      <c r="G2675">
        <v>2026</v>
      </c>
      <c r="H2675" t="s">
        <v>365</v>
      </c>
      <c r="I2675" t="s">
        <v>390</v>
      </c>
      <c r="J2675" t="s">
        <v>391</v>
      </c>
      <c r="K2675" t="s">
        <v>378</v>
      </c>
      <c r="L2675" t="s">
        <v>25</v>
      </c>
      <c r="M2675">
        <v>-3516</v>
      </c>
      <c r="N2675">
        <v>-3163</v>
      </c>
      <c r="O2675">
        <v>-3142</v>
      </c>
      <c r="P2675">
        <v>-3273</v>
      </c>
      <c r="Q2675">
        <v>-3222</v>
      </c>
      <c r="R2675">
        <v>-3039</v>
      </c>
      <c r="S2675">
        <v>-3326</v>
      </c>
      <c r="T2675">
        <v>-3440</v>
      </c>
      <c r="U2675">
        <v>-3306</v>
      </c>
      <c r="V2675">
        <v>-3586</v>
      </c>
      <c r="W2675">
        <v>-2707</v>
      </c>
      <c r="X2675">
        <v>-2939</v>
      </c>
      <c r="Y2675">
        <v>-38660</v>
      </c>
      <c r="Z2675">
        <f t="shared" si="90"/>
        <v>0</v>
      </c>
      <c r="AA2675">
        <f t="shared" si="91"/>
        <v>-28995</v>
      </c>
    </row>
    <row r="2676" spans="1:27" x14ac:dyDescent="0.35">
      <c r="A2676" t="s">
        <v>427</v>
      </c>
      <c r="C2676">
        <v>510900</v>
      </c>
      <c r="D2676" t="s">
        <v>436</v>
      </c>
      <c r="E2676" t="s">
        <v>7</v>
      </c>
      <c r="F2676" t="s">
        <v>105</v>
      </c>
      <c r="G2676">
        <v>2028</v>
      </c>
      <c r="H2676" t="s">
        <v>22</v>
      </c>
      <c r="I2676" t="s">
        <v>377</v>
      </c>
      <c r="J2676" t="s">
        <v>377</v>
      </c>
      <c r="K2676" t="s">
        <v>378</v>
      </c>
      <c r="L2676" t="s">
        <v>25</v>
      </c>
      <c r="M2676">
        <v>-3509</v>
      </c>
      <c r="N2676">
        <v>-4053</v>
      </c>
      <c r="O2676">
        <v>-11218</v>
      </c>
      <c r="P2676">
        <v>-6836</v>
      </c>
      <c r="Q2676">
        <v>-7612</v>
      </c>
      <c r="R2676">
        <v>-10983</v>
      </c>
      <c r="S2676">
        <v>-10653</v>
      </c>
      <c r="T2676">
        <v>-5756</v>
      </c>
      <c r="U2676">
        <v>-11629</v>
      </c>
      <c r="V2676">
        <v>-8374</v>
      </c>
      <c r="W2676">
        <v>-13362</v>
      </c>
      <c r="X2676">
        <v>-3868</v>
      </c>
      <c r="Y2676">
        <v>-97852</v>
      </c>
      <c r="Z2676">
        <f t="shared" si="90"/>
        <v>0</v>
      </c>
      <c r="AA2676">
        <f t="shared" si="91"/>
        <v>-73389</v>
      </c>
    </row>
    <row r="2677" spans="1:27" x14ac:dyDescent="0.35">
      <c r="A2677" t="s">
        <v>427</v>
      </c>
      <c r="C2677">
        <v>512017</v>
      </c>
      <c r="D2677" t="s">
        <v>446</v>
      </c>
      <c r="E2677" t="s">
        <v>7</v>
      </c>
      <c r="F2677" t="s">
        <v>21</v>
      </c>
      <c r="G2677">
        <v>2026</v>
      </c>
      <c r="H2677" t="s">
        <v>22</v>
      </c>
      <c r="I2677" t="s">
        <v>387</v>
      </c>
      <c r="J2677" t="s">
        <v>388</v>
      </c>
      <c r="K2677" t="s">
        <v>378</v>
      </c>
      <c r="L2677" t="s">
        <v>25</v>
      </c>
      <c r="M2677">
        <v>-3506</v>
      </c>
      <c r="N2677">
        <v>-3506</v>
      </c>
      <c r="O2677">
        <v>-3506</v>
      </c>
      <c r="P2677">
        <v>-3818</v>
      </c>
      <c r="Q2677">
        <v>-3818</v>
      </c>
      <c r="R2677">
        <v>-3921</v>
      </c>
      <c r="S2677">
        <v>-3921</v>
      </c>
      <c r="T2677">
        <v>-3921</v>
      </c>
      <c r="U2677">
        <v>-3921</v>
      </c>
      <c r="V2677">
        <v>-3921</v>
      </c>
      <c r="W2677">
        <v>-3506</v>
      </c>
      <c r="X2677">
        <v>-3506</v>
      </c>
      <c r="Y2677">
        <v>-44772</v>
      </c>
      <c r="Z2677">
        <f t="shared" si="90"/>
        <v>-33579</v>
      </c>
      <c r="AA2677">
        <f t="shared" si="91"/>
        <v>0</v>
      </c>
    </row>
    <row r="2678" spans="1:27" x14ac:dyDescent="0.35">
      <c r="A2678" t="s">
        <v>427</v>
      </c>
      <c r="C2678">
        <v>500900</v>
      </c>
      <c r="D2678" t="s">
        <v>443</v>
      </c>
      <c r="E2678" t="s">
        <v>7</v>
      </c>
      <c r="F2678" t="s">
        <v>105</v>
      </c>
      <c r="G2678">
        <v>2024</v>
      </c>
      <c r="H2678" t="s">
        <v>365</v>
      </c>
      <c r="I2678" t="s">
        <v>377</v>
      </c>
      <c r="J2678" t="s">
        <v>377</v>
      </c>
      <c r="K2678" t="s">
        <v>378</v>
      </c>
      <c r="L2678" t="s">
        <v>25</v>
      </c>
      <c r="M2678">
        <v>-3484</v>
      </c>
      <c r="N2678">
        <v>-88</v>
      </c>
      <c r="O2678">
        <v>2984</v>
      </c>
      <c r="P2678">
        <v>3074</v>
      </c>
      <c r="Q2678">
        <v>2737</v>
      </c>
      <c r="R2678">
        <v>8900</v>
      </c>
      <c r="S2678">
        <v>5510</v>
      </c>
      <c r="T2678">
        <v>4895</v>
      </c>
      <c r="U2678">
        <v>8367</v>
      </c>
      <c r="V2678">
        <v>4182</v>
      </c>
      <c r="W2678">
        <v>11314</v>
      </c>
      <c r="X2678">
        <v>12803</v>
      </c>
      <c r="Y2678">
        <v>61192</v>
      </c>
      <c r="Z2678">
        <f t="shared" si="90"/>
        <v>0</v>
      </c>
      <c r="AA2678">
        <f t="shared" si="91"/>
        <v>45894</v>
      </c>
    </row>
    <row r="2679" spans="1:27" x14ac:dyDescent="0.35">
      <c r="A2679" t="s">
        <v>427</v>
      </c>
      <c r="C2679">
        <v>512011</v>
      </c>
      <c r="D2679" t="s">
        <v>463</v>
      </c>
      <c r="E2679" t="s">
        <v>7</v>
      </c>
      <c r="F2679" t="s">
        <v>105</v>
      </c>
      <c r="G2679">
        <v>2026</v>
      </c>
      <c r="H2679" t="s">
        <v>22</v>
      </c>
      <c r="I2679" t="s">
        <v>377</v>
      </c>
      <c r="J2679" t="s">
        <v>377</v>
      </c>
      <c r="K2679" t="s">
        <v>378</v>
      </c>
      <c r="L2679" t="s">
        <v>25</v>
      </c>
      <c r="M2679">
        <v>-3470</v>
      </c>
      <c r="N2679">
        <v>-3470</v>
      </c>
      <c r="O2679">
        <v>-3470</v>
      </c>
      <c r="P2679">
        <v>-3470</v>
      </c>
      <c r="Q2679">
        <v>-3470</v>
      </c>
      <c r="R2679">
        <v>-3470</v>
      </c>
      <c r="S2679">
        <v>-3470</v>
      </c>
      <c r="T2679">
        <v>-3470</v>
      </c>
      <c r="U2679">
        <v>-3470</v>
      </c>
      <c r="V2679">
        <v>-3470</v>
      </c>
      <c r="W2679">
        <v>-3470</v>
      </c>
      <c r="X2679">
        <v>-3470</v>
      </c>
      <c r="Y2679">
        <v>-41640</v>
      </c>
      <c r="Z2679">
        <f t="shared" si="90"/>
        <v>0</v>
      </c>
      <c r="AA2679">
        <f t="shared" si="91"/>
        <v>-31230</v>
      </c>
    </row>
    <row r="2680" spans="1:27" x14ac:dyDescent="0.35">
      <c r="A2680" t="s">
        <v>427</v>
      </c>
      <c r="C2680">
        <v>501990</v>
      </c>
      <c r="D2680" t="s">
        <v>442</v>
      </c>
      <c r="E2680" t="s">
        <v>7</v>
      </c>
      <c r="F2680" t="s">
        <v>105</v>
      </c>
      <c r="G2680">
        <v>2025</v>
      </c>
      <c r="H2680" t="s">
        <v>22</v>
      </c>
      <c r="I2680" t="s">
        <v>377</v>
      </c>
      <c r="J2680" t="s">
        <v>377</v>
      </c>
      <c r="K2680" t="s">
        <v>378</v>
      </c>
      <c r="L2680" t="s">
        <v>25</v>
      </c>
      <c r="M2680">
        <v>-3470</v>
      </c>
      <c r="N2680">
        <v>-3470</v>
      </c>
      <c r="O2680">
        <v>-3470</v>
      </c>
      <c r="P2680">
        <v>-3470</v>
      </c>
      <c r="Q2680">
        <v>-3470</v>
      </c>
      <c r="R2680">
        <v>-3470</v>
      </c>
      <c r="S2680">
        <v>-3470</v>
      </c>
      <c r="T2680">
        <v>-3470</v>
      </c>
      <c r="U2680">
        <v>-3470</v>
      </c>
      <c r="V2680">
        <v>-3470</v>
      </c>
      <c r="W2680">
        <v>-3470</v>
      </c>
      <c r="X2680">
        <v>-3470</v>
      </c>
      <c r="Y2680">
        <v>-41639</v>
      </c>
      <c r="Z2680">
        <f t="shared" si="90"/>
        <v>0</v>
      </c>
      <c r="AA2680">
        <f t="shared" si="91"/>
        <v>-31229.25</v>
      </c>
    </row>
    <row r="2681" spans="1:27" x14ac:dyDescent="0.35">
      <c r="A2681" t="s">
        <v>427</v>
      </c>
      <c r="C2681">
        <v>501990</v>
      </c>
      <c r="D2681" t="s">
        <v>442</v>
      </c>
      <c r="E2681" t="s">
        <v>7</v>
      </c>
      <c r="F2681" t="s">
        <v>105</v>
      </c>
      <c r="G2681">
        <v>2023</v>
      </c>
      <c r="H2681" t="s">
        <v>22</v>
      </c>
      <c r="I2681" t="s">
        <v>377</v>
      </c>
      <c r="J2681" t="s">
        <v>377</v>
      </c>
      <c r="K2681" t="s">
        <v>378</v>
      </c>
      <c r="L2681" t="s">
        <v>25</v>
      </c>
      <c r="M2681">
        <v>-3447</v>
      </c>
      <c r="N2681">
        <v>-3447</v>
      </c>
      <c r="O2681">
        <v>-3447</v>
      </c>
      <c r="P2681">
        <v>-3447</v>
      </c>
      <c r="Q2681">
        <v>-3447</v>
      </c>
      <c r="R2681">
        <v>-3447</v>
      </c>
      <c r="S2681">
        <v>-3447</v>
      </c>
      <c r="T2681">
        <v>-3447</v>
      </c>
      <c r="U2681">
        <v>-3447</v>
      </c>
      <c r="V2681">
        <v>-3447</v>
      </c>
      <c r="W2681">
        <v>-3447</v>
      </c>
      <c r="X2681">
        <v>-3447</v>
      </c>
      <c r="Y2681">
        <v>-41361</v>
      </c>
      <c r="Z2681">
        <f t="shared" si="90"/>
        <v>0</v>
      </c>
      <c r="AA2681">
        <f t="shared" si="91"/>
        <v>-31020.75</v>
      </c>
    </row>
    <row r="2682" spans="1:27" x14ac:dyDescent="0.35">
      <c r="A2682" t="s">
        <v>427</v>
      </c>
      <c r="C2682">
        <v>501990</v>
      </c>
      <c r="D2682" t="s">
        <v>442</v>
      </c>
      <c r="E2682" t="s">
        <v>7</v>
      </c>
      <c r="F2682" t="s">
        <v>105</v>
      </c>
      <c r="G2682">
        <v>2024</v>
      </c>
      <c r="H2682" t="s">
        <v>22</v>
      </c>
      <c r="I2682" t="s">
        <v>377</v>
      </c>
      <c r="J2682" t="s">
        <v>377</v>
      </c>
      <c r="K2682" t="s">
        <v>378</v>
      </c>
      <c r="L2682" t="s">
        <v>25</v>
      </c>
      <c r="M2682">
        <v>-3447</v>
      </c>
      <c r="N2682">
        <v>-3447</v>
      </c>
      <c r="O2682">
        <v>-3447</v>
      </c>
      <c r="P2682">
        <v>-3447</v>
      </c>
      <c r="Q2682">
        <v>-3447</v>
      </c>
      <c r="R2682">
        <v>-3447</v>
      </c>
      <c r="S2682">
        <v>-3447</v>
      </c>
      <c r="T2682">
        <v>-3447</v>
      </c>
      <c r="U2682">
        <v>-3447</v>
      </c>
      <c r="V2682">
        <v>-3447</v>
      </c>
      <c r="W2682">
        <v>-3447</v>
      </c>
      <c r="X2682">
        <v>-3447</v>
      </c>
      <c r="Y2682">
        <v>-41361</v>
      </c>
      <c r="Z2682">
        <f t="shared" si="90"/>
        <v>0</v>
      </c>
      <c r="AA2682">
        <f t="shared" si="91"/>
        <v>-31020.75</v>
      </c>
    </row>
    <row r="2683" spans="1:27" x14ac:dyDescent="0.35">
      <c r="A2683" t="s">
        <v>427</v>
      </c>
      <c r="C2683">
        <v>512017</v>
      </c>
      <c r="D2683" t="s">
        <v>446</v>
      </c>
      <c r="E2683" t="s">
        <v>7</v>
      </c>
      <c r="F2683" t="s">
        <v>21</v>
      </c>
      <c r="G2683">
        <v>2023</v>
      </c>
      <c r="H2683" t="s">
        <v>22</v>
      </c>
      <c r="I2683" t="s">
        <v>387</v>
      </c>
      <c r="J2683" t="s">
        <v>388</v>
      </c>
      <c r="K2683" t="s">
        <v>378</v>
      </c>
      <c r="L2683" t="s">
        <v>25</v>
      </c>
      <c r="M2683">
        <v>-3432</v>
      </c>
      <c r="N2683">
        <v>-3432</v>
      </c>
      <c r="O2683">
        <v>-3432</v>
      </c>
      <c r="P2683">
        <v>-3734</v>
      </c>
      <c r="Q2683">
        <v>-3734</v>
      </c>
      <c r="R2683">
        <v>-3835</v>
      </c>
      <c r="S2683">
        <v>-3835</v>
      </c>
      <c r="T2683">
        <v>-3835</v>
      </c>
      <c r="U2683">
        <v>-3835</v>
      </c>
      <c r="V2683">
        <v>-3835</v>
      </c>
      <c r="W2683">
        <v>-3432</v>
      </c>
      <c r="X2683">
        <v>-3432</v>
      </c>
      <c r="Y2683">
        <v>-43805</v>
      </c>
      <c r="Z2683">
        <f t="shared" si="90"/>
        <v>-32853.75</v>
      </c>
      <c r="AA2683">
        <f t="shared" si="91"/>
        <v>0</v>
      </c>
    </row>
    <row r="2684" spans="1:27" x14ac:dyDescent="0.35">
      <c r="A2684" t="s">
        <v>427</v>
      </c>
      <c r="C2684">
        <v>512017</v>
      </c>
      <c r="D2684" t="s">
        <v>446</v>
      </c>
      <c r="E2684" t="s">
        <v>7</v>
      </c>
      <c r="F2684" t="s">
        <v>21</v>
      </c>
      <c r="G2684">
        <v>2024</v>
      </c>
      <c r="H2684" t="s">
        <v>22</v>
      </c>
      <c r="I2684" t="s">
        <v>387</v>
      </c>
      <c r="J2684" t="s">
        <v>388</v>
      </c>
      <c r="K2684" t="s">
        <v>378</v>
      </c>
      <c r="L2684" t="s">
        <v>25</v>
      </c>
      <c r="M2684">
        <v>-3432</v>
      </c>
      <c r="N2684">
        <v>-3432</v>
      </c>
      <c r="O2684">
        <v>-3432</v>
      </c>
      <c r="P2684">
        <v>-3734</v>
      </c>
      <c r="Q2684">
        <v>-3734</v>
      </c>
      <c r="R2684">
        <v>-3835</v>
      </c>
      <c r="S2684">
        <v>-3835</v>
      </c>
      <c r="T2684">
        <v>-3835</v>
      </c>
      <c r="U2684">
        <v>-3835</v>
      </c>
      <c r="V2684">
        <v>-3835</v>
      </c>
      <c r="W2684">
        <v>-3432</v>
      </c>
      <c r="X2684">
        <v>-3432</v>
      </c>
      <c r="Y2684">
        <v>-43805</v>
      </c>
      <c r="Z2684">
        <f t="shared" si="90"/>
        <v>-32853.75</v>
      </c>
      <c r="AA2684">
        <f t="shared" si="91"/>
        <v>0</v>
      </c>
    </row>
    <row r="2685" spans="1:27" x14ac:dyDescent="0.35">
      <c r="A2685" t="s">
        <v>427</v>
      </c>
      <c r="C2685">
        <v>512017</v>
      </c>
      <c r="D2685" t="s">
        <v>446</v>
      </c>
      <c r="E2685" t="s">
        <v>7</v>
      </c>
      <c r="F2685" t="s">
        <v>21</v>
      </c>
      <c r="G2685">
        <v>2025</v>
      </c>
      <c r="H2685" t="s">
        <v>22</v>
      </c>
      <c r="I2685" t="s">
        <v>387</v>
      </c>
      <c r="J2685" t="s">
        <v>388</v>
      </c>
      <c r="K2685" t="s">
        <v>378</v>
      </c>
      <c r="L2685" t="s">
        <v>25</v>
      </c>
      <c r="M2685">
        <v>-3432</v>
      </c>
      <c r="N2685">
        <v>-3432</v>
      </c>
      <c r="O2685">
        <v>-3432</v>
      </c>
      <c r="P2685">
        <v>-3734</v>
      </c>
      <c r="Q2685">
        <v>-3734</v>
      </c>
      <c r="R2685">
        <v>-3835</v>
      </c>
      <c r="S2685">
        <v>-3835</v>
      </c>
      <c r="T2685">
        <v>-3835</v>
      </c>
      <c r="U2685">
        <v>-3835</v>
      </c>
      <c r="V2685">
        <v>-3835</v>
      </c>
      <c r="W2685">
        <v>-3432</v>
      </c>
      <c r="X2685">
        <v>-3432</v>
      </c>
      <c r="Y2685">
        <v>-43805</v>
      </c>
      <c r="Z2685">
        <f t="shared" si="90"/>
        <v>-32853.75</v>
      </c>
      <c r="AA2685">
        <f t="shared" si="91"/>
        <v>0</v>
      </c>
    </row>
    <row r="2686" spans="1:27" x14ac:dyDescent="0.35">
      <c r="A2686" t="s">
        <v>427</v>
      </c>
      <c r="C2686">
        <v>510900</v>
      </c>
      <c r="D2686" t="s">
        <v>436</v>
      </c>
      <c r="E2686" t="s">
        <v>7</v>
      </c>
      <c r="F2686" t="s">
        <v>105</v>
      </c>
      <c r="G2686">
        <v>2025</v>
      </c>
      <c r="H2686" t="s">
        <v>365</v>
      </c>
      <c r="I2686" t="s">
        <v>390</v>
      </c>
      <c r="J2686" t="s">
        <v>391</v>
      </c>
      <c r="K2686" t="s">
        <v>378</v>
      </c>
      <c r="L2686" t="s">
        <v>25</v>
      </c>
      <c r="M2686">
        <v>-3414</v>
      </c>
      <c r="N2686">
        <v>-3071</v>
      </c>
      <c r="O2686">
        <v>-3051</v>
      </c>
      <c r="P2686">
        <v>-3178</v>
      </c>
      <c r="Q2686">
        <v>-3128</v>
      </c>
      <c r="R2686">
        <v>-2951</v>
      </c>
      <c r="S2686">
        <v>-3229</v>
      </c>
      <c r="T2686">
        <v>-3340</v>
      </c>
      <c r="U2686">
        <v>-3209</v>
      </c>
      <c r="V2686">
        <v>-3482</v>
      </c>
      <c r="W2686">
        <v>-2628</v>
      </c>
      <c r="X2686">
        <v>-2853</v>
      </c>
      <c r="Y2686">
        <v>-37534</v>
      </c>
      <c r="Z2686">
        <f t="shared" si="90"/>
        <v>0</v>
      </c>
      <c r="AA2686">
        <f t="shared" si="91"/>
        <v>-28150.5</v>
      </c>
    </row>
    <row r="2687" spans="1:27" x14ac:dyDescent="0.35">
      <c r="A2687" t="s">
        <v>427</v>
      </c>
      <c r="C2687">
        <v>510900</v>
      </c>
      <c r="D2687" t="s">
        <v>436</v>
      </c>
      <c r="E2687" t="s">
        <v>7</v>
      </c>
      <c r="F2687" t="s">
        <v>105</v>
      </c>
      <c r="G2687">
        <v>2027</v>
      </c>
      <c r="H2687" t="s">
        <v>22</v>
      </c>
      <c r="I2687" t="s">
        <v>377</v>
      </c>
      <c r="J2687" t="s">
        <v>377</v>
      </c>
      <c r="K2687" t="s">
        <v>378</v>
      </c>
      <c r="L2687" t="s">
        <v>25</v>
      </c>
      <c r="M2687">
        <v>-3411</v>
      </c>
      <c r="N2687">
        <v>-3943</v>
      </c>
      <c r="O2687">
        <v>-10895</v>
      </c>
      <c r="P2687">
        <v>-6641</v>
      </c>
      <c r="Q2687">
        <v>-7398</v>
      </c>
      <c r="R2687">
        <v>-10674</v>
      </c>
      <c r="S2687">
        <v>-10356</v>
      </c>
      <c r="T2687">
        <v>-5597</v>
      </c>
      <c r="U2687">
        <v>-11298</v>
      </c>
      <c r="V2687">
        <v>-8134</v>
      </c>
      <c r="W2687">
        <v>-12979</v>
      </c>
      <c r="X2687">
        <v>-3759</v>
      </c>
      <c r="Y2687">
        <v>-95086</v>
      </c>
      <c r="Z2687">
        <f t="shared" si="90"/>
        <v>0</v>
      </c>
      <c r="AA2687">
        <f t="shared" si="91"/>
        <v>-71314.5</v>
      </c>
    </row>
    <row r="2688" spans="1:27" x14ac:dyDescent="0.35">
      <c r="A2688" t="s">
        <v>427</v>
      </c>
      <c r="C2688">
        <v>512011</v>
      </c>
      <c r="D2688" t="s">
        <v>463</v>
      </c>
      <c r="E2688" t="s">
        <v>7</v>
      </c>
      <c r="F2688" t="s">
        <v>105</v>
      </c>
      <c r="G2688">
        <v>2021</v>
      </c>
      <c r="H2688" t="s">
        <v>22</v>
      </c>
      <c r="I2688" t="s">
        <v>377</v>
      </c>
      <c r="J2688" t="s">
        <v>377</v>
      </c>
      <c r="K2688" t="s">
        <v>378</v>
      </c>
      <c r="L2688" t="s">
        <v>25</v>
      </c>
      <c r="M2688">
        <v>-3402</v>
      </c>
      <c r="N2688">
        <v>-3402</v>
      </c>
      <c r="O2688">
        <v>-3402</v>
      </c>
      <c r="P2688">
        <v>-3402</v>
      </c>
      <c r="Q2688">
        <v>-3402</v>
      </c>
      <c r="R2688">
        <v>-3402</v>
      </c>
      <c r="S2688">
        <v>-3402</v>
      </c>
      <c r="T2688">
        <v>-3402</v>
      </c>
      <c r="U2688">
        <v>-3402</v>
      </c>
      <c r="V2688">
        <v>-3402</v>
      </c>
      <c r="W2688">
        <v>-3402</v>
      </c>
      <c r="X2688">
        <v>-3402</v>
      </c>
      <c r="Y2688">
        <v>-40824</v>
      </c>
      <c r="Z2688">
        <f t="shared" si="90"/>
        <v>0</v>
      </c>
      <c r="AA2688">
        <f t="shared" si="91"/>
        <v>-30618</v>
      </c>
    </row>
    <row r="2689" spans="1:27" x14ac:dyDescent="0.35">
      <c r="A2689" t="s">
        <v>427</v>
      </c>
      <c r="C2689">
        <v>512011</v>
      </c>
      <c r="D2689" t="s">
        <v>463</v>
      </c>
      <c r="E2689" t="s">
        <v>7</v>
      </c>
      <c r="F2689" t="s">
        <v>105</v>
      </c>
      <c r="G2689">
        <v>2022</v>
      </c>
      <c r="H2689" t="s">
        <v>22</v>
      </c>
      <c r="I2689" t="s">
        <v>377</v>
      </c>
      <c r="J2689" t="s">
        <v>377</v>
      </c>
      <c r="K2689" t="s">
        <v>378</v>
      </c>
      <c r="L2689" t="s">
        <v>25</v>
      </c>
      <c r="M2689">
        <v>-3402</v>
      </c>
      <c r="N2689">
        <v>-3402</v>
      </c>
      <c r="O2689">
        <v>-3402</v>
      </c>
      <c r="P2689">
        <v>-3402</v>
      </c>
      <c r="Q2689">
        <v>-3402</v>
      </c>
      <c r="R2689">
        <v>-3402</v>
      </c>
      <c r="S2689">
        <v>-3402</v>
      </c>
      <c r="T2689">
        <v>-3402</v>
      </c>
      <c r="U2689">
        <v>-3402</v>
      </c>
      <c r="V2689">
        <v>-3402</v>
      </c>
      <c r="W2689">
        <v>-3402</v>
      </c>
      <c r="X2689">
        <v>-3402</v>
      </c>
      <c r="Y2689">
        <v>-40824</v>
      </c>
      <c r="Z2689">
        <f t="shared" si="90"/>
        <v>0</v>
      </c>
      <c r="AA2689">
        <f t="shared" si="91"/>
        <v>-30618</v>
      </c>
    </row>
    <row r="2690" spans="1:27" x14ac:dyDescent="0.35">
      <c r="A2690" t="s">
        <v>427</v>
      </c>
      <c r="C2690">
        <v>512011</v>
      </c>
      <c r="D2690" t="s">
        <v>463</v>
      </c>
      <c r="E2690" t="s">
        <v>7</v>
      </c>
      <c r="F2690" t="s">
        <v>105</v>
      </c>
      <c r="G2690">
        <v>2023</v>
      </c>
      <c r="H2690" t="s">
        <v>22</v>
      </c>
      <c r="I2690" t="s">
        <v>377</v>
      </c>
      <c r="J2690" t="s">
        <v>377</v>
      </c>
      <c r="K2690" t="s">
        <v>378</v>
      </c>
      <c r="L2690" t="s">
        <v>25</v>
      </c>
      <c r="M2690">
        <v>-3402</v>
      </c>
      <c r="N2690">
        <v>-3402</v>
      </c>
      <c r="O2690">
        <v>-3402</v>
      </c>
      <c r="P2690">
        <v>-3402</v>
      </c>
      <c r="Q2690">
        <v>-3402</v>
      </c>
      <c r="R2690">
        <v>-3402</v>
      </c>
      <c r="S2690">
        <v>-3402</v>
      </c>
      <c r="T2690">
        <v>-3402</v>
      </c>
      <c r="U2690">
        <v>-3402</v>
      </c>
      <c r="V2690">
        <v>-3402</v>
      </c>
      <c r="W2690">
        <v>-3402</v>
      </c>
      <c r="X2690">
        <v>-3402</v>
      </c>
      <c r="Y2690">
        <v>-40824</v>
      </c>
      <c r="Z2690">
        <f t="shared" si="90"/>
        <v>0</v>
      </c>
      <c r="AA2690">
        <f t="shared" si="91"/>
        <v>-30618</v>
      </c>
    </row>
    <row r="2691" spans="1:27" x14ac:dyDescent="0.35">
      <c r="A2691" t="s">
        <v>427</v>
      </c>
      <c r="C2691">
        <v>512011</v>
      </c>
      <c r="D2691" t="s">
        <v>463</v>
      </c>
      <c r="E2691" t="s">
        <v>7</v>
      </c>
      <c r="F2691" t="s">
        <v>105</v>
      </c>
      <c r="G2691">
        <v>2024</v>
      </c>
      <c r="H2691" t="s">
        <v>22</v>
      </c>
      <c r="I2691" t="s">
        <v>377</v>
      </c>
      <c r="J2691" t="s">
        <v>377</v>
      </c>
      <c r="K2691" t="s">
        <v>378</v>
      </c>
      <c r="L2691" t="s">
        <v>25</v>
      </c>
      <c r="M2691">
        <v>-3402</v>
      </c>
      <c r="N2691">
        <v>-3402</v>
      </c>
      <c r="O2691">
        <v>-3402</v>
      </c>
      <c r="P2691">
        <v>-3402</v>
      </c>
      <c r="Q2691">
        <v>-3402</v>
      </c>
      <c r="R2691">
        <v>-3402</v>
      </c>
      <c r="S2691">
        <v>-3402</v>
      </c>
      <c r="T2691">
        <v>-3402</v>
      </c>
      <c r="U2691">
        <v>-3402</v>
      </c>
      <c r="V2691">
        <v>-3402</v>
      </c>
      <c r="W2691">
        <v>-3402</v>
      </c>
      <c r="X2691">
        <v>-3402</v>
      </c>
      <c r="Y2691">
        <v>-40824</v>
      </c>
      <c r="Z2691">
        <f t="shared" si="90"/>
        <v>0</v>
      </c>
      <c r="AA2691">
        <f t="shared" si="91"/>
        <v>-30618</v>
      </c>
    </row>
    <row r="2692" spans="1:27" x14ac:dyDescent="0.35">
      <c r="A2692" t="s">
        <v>427</v>
      </c>
      <c r="C2692">
        <v>512011</v>
      </c>
      <c r="D2692" t="s">
        <v>463</v>
      </c>
      <c r="E2692" t="s">
        <v>7</v>
      </c>
      <c r="F2692" t="s">
        <v>105</v>
      </c>
      <c r="G2692">
        <v>2025</v>
      </c>
      <c r="H2692" t="s">
        <v>22</v>
      </c>
      <c r="I2692" t="s">
        <v>377</v>
      </c>
      <c r="J2692" t="s">
        <v>377</v>
      </c>
      <c r="K2692" t="s">
        <v>378</v>
      </c>
      <c r="L2692" t="s">
        <v>25</v>
      </c>
      <c r="M2692">
        <v>-3402</v>
      </c>
      <c r="N2692">
        <v>-3402</v>
      </c>
      <c r="O2692">
        <v>-3402</v>
      </c>
      <c r="P2692">
        <v>-3402</v>
      </c>
      <c r="Q2692">
        <v>-3402</v>
      </c>
      <c r="R2692">
        <v>-3402</v>
      </c>
      <c r="S2692">
        <v>-3402</v>
      </c>
      <c r="T2692">
        <v>-3402</v>
      </c>
      <c r="U2692">
        <v>-3402</v>
      </c>
      <c r="V2692">
        <v>-3402</v>
      </c>
      <c r="W2692">
        <v>-3402</v>
      </c>
      <c r="X2692">
        <v>-3402</v>
      </c>
      <c r="Y2692">
        <v>-40824</v>
      </c>
      <c r="Z2692">
        <f t="shared" si="90"/>
        <v>0</v>
      </c>
      <c r="AA2692">
        <f t="shared" si="91"/>
        <v>-30618</v>
      </c>
    </row>
    <row r="2693" spans="1:27" x14ac:dyDescent="0.35">
      <c r="A2693" t="s">
        <v>427</v>
      </c>
      <c r="C2693">
        <v>510900</v>
      </c>
      <c r="D2693" t="s">
        <v>436</v>
      </c>
      <c r="E2693" t="s">
        <v>7</v>
      </c>
      <c r="F2693" t="s">
        <v>105</v>
      </c>
      <c r="G2693">
        <v>2024</v>
      </c>
      <c r="H2693" t="s">
        <v>365</v>
      </c>
      <c r="I2693" t="s">
        <v>390</v>
      </c>
      <c r="J2693" t="s">
        <v>391</v>
      </c>
      <c r="K2693" t="s">
        <v>378</v>
      </c>
      <c r="L2693" t="s">
        <v>25</v>
      </c>
      <c r="M2693">
        <v>-3334</v>
      </c>
      <c r="N2693">
        <v>-3171</v>
      </c>
      <c r="O2693">
        <v>-2982</v>
      </c>
      <c r="P2693">
        <v>-3109</v>
      </c>
      <c r="Q2693">
        <v>-3235</v>
      </c>
      <c r="R2693">
        <v>-2722</v>
      </c>
      <c r="S2693">
        <v>-3167</v>
      </c>
      <c r="T2693">
        <v>-3268</v>
      </c>
      <c r="U2693">
        <v>-2969</v>
      </c>
      <c r="V2693">
        <v>-3408</v>
      </c>
      <c r="W2693">
        <v>-2747</v>
      </c>
      <c r="X2693">
        <v>-2640</v>
      </c>
      <c r="Y2693">
        <v>-36750</v>
      </c>
      <c r="Z2693">
        <f t="shared" si="90"/>
        <v>0</v>
      </c>
      <c r="AA2693">
        <f t="shared" si="91"/>
        <v>-27562.5</v>
      </c>
    </row>
    <row r="2694" spans="1:27" x14ac:dyDescent="0.35">
      <c r="A2694" t="s">
        <v>427</v>
      </c>
      <c r="C2694">
        <v>510900</v>
      </c>
      <c r="D2694" t="s">
        <v>436</v>
      </c>
      <c r="E2694" t="s">
        <v>7</v>
      </c>
      <c r="F2694" t="s">
        <v>105</v>
      </c>
      <c r="G2694">
        <v>2026</v>
      </c>
      <c r="H2694" t="s">
        <v>22</v>
      </c>
      <c r="I2694" t="s">
        <v>377</v>
      </c>
      <c r="J2694" t="s">
        <v>377</v>
      </c>
      <c r="K2694" t="s">
        <v>378</v>
      </c>
      <c r="L2694" t="s">
        <v>25</v>
      </c>
      <c r="M2694">
        <v>-3315</v>
      </c>
      <c r="N2694">
        <v>-3836</v>
      </c>
      <c r="O2694">
        <v>-10582</v>
      </c>
      <c r="P2694">
        <v>-6451</v>
      </c>
      <c r="Q2694">
        <v>-7191</v>
      </c>
      <c r="R2694">
        <v>-10374</v>
      </c>
      <c r="S2694">
        <v>-10068</v>
      </c>
      <c r="T2694">
        <v>-5441</v>
      </c>
      <c r="U2694">
        <v>-10976</v>
      </c>
      <c r="V2694">
        <v>-7901</v>
      </c>
      <c r="W2694">
        <v>-12608</v>
      </c>
      <c r="X2694">
        <v>-3653</v>
      </c>
      <c r="Y2694">
        <v>-92397</v>
      </c>
      <c r="Z2694">
        <f t="shared" si="90"/>
        <v>0</v>
      </c>
      <c r="AA2694">
        <f t="shared" si="91"/>
        <v>-69297.75</v>
      </c>
    </row>
    <row r="2695" spans="1:27" x14ac:dyDescent="0.35">
      <c r="A2695" t="s">
        <v>427</v>
      </c>
      <c r="C2695">
        <v>926004</v>
      </c>
      <c r="D2695" t="s">
        <v>462</v>
      </c>
      <c r="E2695" t="s">
        <v>7</v>
      </c>
      <c r="F2695" t="s">
        <v>105</v>
      </c>
      <c r="G2695">
        <v>2022</v>
      </c>
      <c r="H2695" t="s">
        <v>365</v>
      </c>
      <c r="I2695" t="s">
        <v>377</v>
      </c>
      <c r="J2695" t="s">
        <v>377</v>
      </c>
      <c r="K2695" t="s">
        <v>378</v>
      </c>
      <c r="L2695" t="s">
        <v>25</v>
      </c>
      <c r="M2695">
        <v>-3264</v>
      </c>
      <c r="N2695">
        <v>-3274</v>
      </c>
      <c r="O2695">
        <v>-3572</v>
      </c>
      <c r="P2695">
        <v>-3202</v>
      </c>
      <c r="Q2695">
        <v>-3289</v>
      </c>
      <c r="R2695">
        <v>-3287</v>
      </c>
      <c r="S2695">
        <v>-3077</v>
      </c>
      <c r="T2695">
        <v>-3696</v>
      </c>
      <c r="U2695">
        <v>-3419</v>
      </c>
      <c r="V2695">
        <v>-3341</v>
      </c>
      <c r="W2695">
        <v>-3176</v>
      </c>
      <c r="X2695">
        <v>-2870</v>
      </c>
      <c r="Y2695">
        <v>-39466</v>
      </c>
      <c r="Z2695">
        <f t="shared" si="90"/>
        <v>0</v>
      </c>
      <c r="AA2695">
        <f t="shared" si="91"/>
        <v>-29599.5</v>
      </c>
    </row>
    <row r="2696" spans="1:27" x14ac:dyDescent="0.35">
      <c r="A2696" t="s">
        <v>427</v>
      </c>
      <c r="C2696">
        <v>514100</v>
      </c>
      <c r="D2696" t="s">
        <v>441</v>
      </c>
      <c r="E2696" t="s">
        <v>7</v>
      </c>
      <c r="F2696" t="s">
        <v>21</v>
      </c>
      <c r="G2696">
        <v>2022</v>
      </c>
      <c r="H2696" t="s">
        <v>365</v>
      </c>
      <c r="I2696" t="s">
        <v>387</v>
      </c>
      <c r="J2696" t="s">
        <v>388</v>
      </c>
      <c r="K2696" t="s">
        <v>378</v>
      </c>
      <c r="L2696" t="s">
        <v>25</v>
      </c>
      <c r="M2696">
        <v>-3250</v>
      </c>
      <c r="N2696">
        <v>-3260</v>
      </c>
      <c r="O2696">
        <v>-3557</v>
      </c>
      <c r="P2696">
        <v>-3187</v>
      </c>
      <c r="Q2696">
        <v>-3272</v>
      </c>
      <c r="R2696">
        <v>-3270</v>
      </c>
      <c r="S2696">
        <v>-3058</v>
      </c>
      <c r="T2696">
        <v>-3679</v>
      </c>
      <c r="U2696">
        <v>-3403</v>
      </c>
      <c r="V2696">
        <v>-3323</v>
      </c>
      <c r="W2696">
        <v>-3159</v>
      </c>
      <c r="X2696">
        <v>-2846</v>
      </c>
      <c r="Y2696">
        <v>-39264</v>
      </c>
      <c r="Z2696">
        <f t="shared" si="90"/>
        <v>-29448</v>
      </c>
      <c r="AA2696">
        <f t="shared" si="91"/>
        <v>0</v>
      </c>
    </row>
    <row r="2697" spans="1:27" x14ac:dyDescent="0.35">
      <c r="A2697" t="s">
        <v>427</v>
      </c>
      <c r="C2697">
        <v>506109</v>
      </c>
      <c r="D2697" t="s">
        <v>449</v>
      </c>
      <c r="E2697" t="s">
        <v>7</v>
      </c>
      <c r="F2697" t="s">
        <v>105</v>
      </c>
      <c r="G2697">
        <v>2021</v>
      </c>
      <c r="H2697" t="s">
        <v>22</v>
      </c>
      <c r="I2697" t="s">
        <v>385</v>
      </c>
      <c r="J2697" t="s">
        <v>386</v>
      </c>
      <c r="K2697" t="s">
        <v>378</v>
      </c>
      <c r="L2697" t="s">
        <v>25</v>
      </c>
      <c r="M2697">
        <v>-3231</v>
      </c>
      <c r="N2697">
        <v>-3231</v>
      </c>
      <c r="O2697">
        <v>-3231</v>
      </c>
      <c r="P2697">
        <v>-3231</v>
      </c>
      <c r="Q2697">
        <v>-3231</v>
      </c>
      <c r="R2697">
        <v>-3231</v>
      </c>
      <c r="S2697">
        <v>-5366</v>
      </c>
      <c r="T2697">
        <v>-5366</v>
      </c>
      <c r="U2697">
        <v>-5366</v>
      </c>
      <c r="V2697">
        <v>-5366</v>
      </c>
      <c r="W2697">
        <v>-5366</v>
      </c>
      <c r="X2697">
        <v>-5366</v>
      </c>
      <c r="Y2697">
        <v>-51581</v>
      </c>
      <c r="Z2697">
        <f t="shared" si="90"/>
        <v>0</v>
      </c>
      <c r="AA2697">
        <f t="shared" si="91"/>
        <v>-38685.75</v>
      </c>
    </row>
    <row r="2698" spans="1:27" x14ac:dyDescent="0.35">
      <c r="A2698" t="s">
        <v>427</v>
      </c>
      <c r="C2698">
        <v>510900</v>
      </c>
      <c r="D2698" t="s">
        <v>436</v>
      </c>
      <c r="E2698" t="s">
        <v>7</v>
      </c>
      <c r="F2698" t="s">
        <v>105</v>
      </c>
      <c r="G2698">
        <v>2025</v>
      </c>
      <c r="H2698" t="s">
        <v>22</v>
      </c>
      <c r="I2698" t="s">
        <v>377</v>
      </c>
      <c r="J2698" t="s">
        <v>377</v>
      </c>
      <c r="K2698" t="s">
        <v>378</v>
      </c>
      <c r="L2698" t="s">
        <v>25</v>
      </c>
      <c r="M2698">
        <v>-3222</v>
      </c>
      <c r="N2698">
        <v>-3732</v>
      </c>
      <c r="O2698">
        <v>-10277</v>
      </c>
      <c r="P2698">
        <v>-6267</v>
      </c>
      <c r="Q2698">
        <v>-6989</v>
      </c>
      <c r="R2698">
        <v>-10082</v>
      </c>
      <c r="S2698">
        <v>-9789</v>
      </c>
      <c r="T2698">
        <v>-5290</v>
      </c>
      <c r="U2698">
        <v>-10664</v>
      </c>
      <c r="V2698">
        <v>-7675</v>
      </c>
      <c r="W2698">
        <v>-12247</v>
      </c>
      <c r="X2698">
        <v>-3551</v>
      </c>
      <c r="Y2698">
        <v>-89785</v>
      </c>
      <c r="Z2698">
        <f t="shared" si="90"/>
        <v>0</v>
      </c>
      <c r="AA2698">
        <f t="shared" si="91"/>
        <v>-67338.75</v>
      </c>
    </row>
    <row r="2699" spans="1:27" x14ac:dyDescent="0.35">
      <c r="A2699" t="s">
        <v>427</v>
      </c>
      <c r="C2699">
        <v>926004</v>
      </c>
      <c r="D2699" t="s">
        <v>462</v>
      </c>
      <c r="E2699" t="s">
        <v>7</v>
      </c>
      <c r="F2699" t="s">
        <v>105</v>
      </c>
      <c r="G2699">
        <v>2021</v>
      </c>
      <c r="H2699" t="s">
        <v>365</v>
      </c>
      <c r="I2699" t="s">
        <v>377</v>
      </c>
      <c r="J2699" t="s">
        <v>377</v>
      </c>
      <c r="K2699" t="s">
        <v>378</v>
      </c>
      <c r="L2699" t="s">
        <v>25</v>
      </c>
      <c r="M2699">
        <v>-3201</v>
      </c>
      <c r="N2699">
        <v>-3211</v>
      </c>
      <c r="O2699">
        <v>-3504</v>
      </c>
      <c r="P2699">
        <v>-3280</v>
      </c>
      <c r="Q2699">
        <v>-3098</v>
      </c>
      <c r="R2699">
        <v>-3231</v>
      </c>
      <c r="S2699">
        <v>-3162</v>
      </c>
      <c r="T2699">
        <v>-3465</v>
      </c>
      <c r="U2699">
        <v>-3312</v>
      </c>
      <c r="V2699">
        <v>-3282</v>
      </c>
      <c r="W2699">
        <v>-3076</v>
      </c>
      <c r="X2699">
        <v>-2968</v>
      </c>
      <c r="Y2699">
        <v>-38789</v>
      </c>
      <c r="Z2699">
        <f t="shared" si="90"/>
        <v>0</v>
      </c>
      <c r="AA2699">
        <f t="shared" si="91"/>
        <v>-29091.75</v>
      </c>
    </row>
    <row r="2700" spans="1:27" x14ac:dyDescent="0.35">
      <c r="A2700" t="s">
        <v>427</v>
      </c>
      <c r="C2700">
        <v>514100</v>
      </c>
      <c r="D2700" t="s">
        <v>441</v>
      </c>
      <c r="E2700" t="s">
        <v>7</v>
      </c>
      <c r="F2700" t="s">
        <v>21</v>
      </c>
      <c r="G2700">
        <v>2021</v>
      </c>
      <c r="H2700" t="s">
        <v>365</v>
      </c>
      <c r="I2700" t="s">
        <v>387</v>
      </c>
      <c r="J2700" t="s">
        <v>388</v>
      </c>
      <c r="K2700" t="s">
        <v>378</v>
      </c>
      <c r="L2700" t="s">
        <v>25</v>
      </c>
      <c r="M2700">
        <v>-3172</v>
      </c>
      <c r="N2700">
        <v>-3182</v>
      </c>
      <c r="O2700">
        <v>-3473</v>
      </c>
      <c r="P2700">
        <v>-3248</v>
      </c>
      <c r="Q2700">
        <v>-3065</v>
      </c>
      <c r="R2700">
        <v>-3198</v>
      </c>
      <c r="S2700">
        <v>-3127</v>
      </c>
      <c r="T2700">
        <v>-3415</v>
      </c>
      <c r="U2700">
        <v>-3280</v>
      </c>
      <c r="V2700">
        <v>-3248</v>
      </c>
      <c r="W2700">
        <v>-3044</v>
      </c>
      <c r="X2700">
        <v>-2927</v>
      </c>
      <c r="Y2700">
        <v>-38380</v>
      </c>
      <c r="Z2700">
        <f t="shared" si="90"/>
        <v>-28785</v>
      </c>
      <c r="AA2700">
        <f t="shared" si="91"/>
        <v>0</v>
      </c>
    </row>
    <row r="2701" spans="1:27" x14ac:dyDescent="0.35">
      <c r="A2701" t="s">
        <v>427</v>
      </c>
      <c r="C2701">
        <v>513100</v>
      </c>
      <c r="D2701" t="s">
        <v>438</v>
      </c>
      <c r="E2701" t="s">
        <v>7</v>
      </c>
      <c r="F2701" t="s">
        <v>105</v>
      </c>
      <c r="G2701">
        <v>2030</v>
      </c>
      <c r="H2701" t="s">
        <v>365</v>
      </c>
      <c r="I2701" t="s">
        <v>390</v>
      </c>
      <c r="J2701" t="s">
        <v>391</v>
      </c>
      <c r="K2701" t="s">
        <v>378</v>
      </c>
      <c r="L2701" t="s">
        <v>25</v>
      </c>
      <c r="M2701">
        <v>-3139</v>
      </c>
      <c r="N2701">
        <v>-2813</v>
      </c>
      <c r="O2701">
        <v>-2809</v>
      </c>
      <c r="P2701">
        <v>-2926</v>
      </c>
      <c r="Q2701">
        <v>-2884</v>
      </c>
      <c r="R2701">
        <v>-2721</v>
      </c>
      <c r="S2701">
        <v>-2979</v>
      </c>
      <c r="T2701">
        <v>-3061</v>
      </c>
      <c r="U2701">
        <v>-2951</v>
      </c>
      <c r="V2701">
        <v>-3191</v>
      </c>
      <c r="W2701">
        <v>-2439</v>
      </c>
      <c r="X2701">
        <v>-2662</v>
      </c>
      <c r="Y2701">
        <v>-34575</v>
      </c>
      <c r="Z2701">
        <f t="shared" si="90"/>
        <v>0</v>
      </c>
      <c r="AA2701">
        <f t="shared" si="91"/>
        <v>-25931.25</v>
      </c>
    </row>
    <row r="2702" spans="1:27" x14ac:dyDescent="0.35">
      <c r="A2702" t="s">
        <v>427</v>
      </c>
      <c r="C2702">
        <v>510900</v>
      </c>
      <c r="D2702" t="s">
        <v>436</v>
      </c>
      <c r="E2702" t="s">
        <v>7</v>
      </c>
      <c r="F2702" t="s">
        <v>105</v>
      </c>
      <c r="G2702">
        <v>2023</v>
      </c>
      <c r="H2702" t="s">
        <v>365</v>
      </c>
      <c r="I2702" t="s">
        <v>390</v>
      </c>
      <c r="J2702" t="s">
        <v>391</v>
      </c>
      <c r="K2702" t="s">
        <v>378</v>
      </c>
      <c r="L2702" t="s">
        <v>25</v>
      </c>
      <c r="M2702">
        <v>-3087</v>
      </c>
      <c r="N2702">
        <v>-2932</v>
      </c>
      <c r="O2702">
        <v>-3197</v>
      </c>
      <c r="P2702">
        <v>-2708</v>
      </c>
      <c r="Q2702">
        <v>-3117</v>
      </c>
      <c r="R2702">
        <v>-2993</v>
      </c>
      <c r="S2702">
        <v>-2765</v>
      </c>
      <c r="T2702">
        <v>-3315</v>
      </c>
      <c r="U2702">
        <v>-2861</v>
      </c>
      <c r="V2702">
        <v>-3162</v>
      </c>
      <c r="W2702">
        <v>-2851</v>
      </c>
      <c r="X2702">
        <v>-2422</v>
      </c>
      <c r="Y2702">
        <v>-35412</v>
      </c>
      <c r="Z2702">
        <f t="shared" si="90"/>
        <v>0</v>
      </c>
      <c r="AA2702">
        <f t="shared" si="91"/>
        <v>-26559</v>
      </c>
    </row>
    <row r="2703" spans="1:27" x14ac:dyDescent="0.35">
      <c r="A2703" t="s">
        <v>427</v>
      </c>
      <c r="C2703">
        <v>506900</v>
      </c>
      <c r="D2703" t="s">
        <v>439</v>
      </c>
      <c r="E2703" t="s">
        <v>7</v>
      </c>
      <c r="F2703" t="s">
        <v>105</v>
      </c>
      <c r="G2703">
        <v>2030</v>
      </c>
      <c r="H2703" t="s">
        <v>365</v>
      </c>
      <c r="I2703" t="s">
        <v>390</v>
      </c>
      <c r="J2703" t="s">
        <v>391</v>
      </c>
      <c r="K2703" t="s">
        <v>378</v>
      </c>
      <c r="L2703" t="s">
        <v>25</v>
      </c>
      <c r="M2703">
        <v>-3081</v>
      </c>
      <c r="N2703">
        <v>-2763</v>
      </c>
      <c r="O2703">
        <v>-2738</v>
      </c>
      <c r="P2703">
        <v>-2847</v>
      </c>
      <c r="Q2703">
        <v>-2794</v>
      </c>
      <c r="R2703">
        <v>-2625</v>
      </c>
      <c r="S2703">
        <v>-2875</v>
      </c>
      <c r="T2703">
        <v>-2991</v>
      </c>
      <c r="U2703">
        <v>-2869</v>
      </c>
      <c r="V2703">
        <v>-3118</v>
      </c>
      <c r="W2703">
        <v>-2326</v>
      </c>
      <c r="X2703">
        <v>-2507</v>
      </c>
      <c r="Y2703">
        <v>-33535</v>
      </c>
      <c r="Z2703">
        <f t="shared" si="90"/>
        <v>0</v>
      </c>
      <c r="AA2703">
        <f t="shared" si="91"/>
        <v>-25151.25</v>
      </c>
    </row>
    <row r="2704" spans="1:27" x14ac:dyDescent="0.35">
      <c r="A2704" t="s">
        <v>427</v>
      </c>
      <c r="C2704">
        <v>513100</v>
      </c>
      <c r="D2704" t="s">
        <v>438</v>
      </c>
      <c r="E2704" t="s">
        <v>7</v>
      </c>
      <c r="F2704" t="s">
        <v>105</v>
      </c>
      <c r="G2704">
        <v>2029</v>
      </c>
      <c r="H2704" t="s">
        <v>365</v>
      </c>
      <c r="I2704" t="s">
        <v>390</v>
      </c>
      <c r="J2704" t="s">
        <v>391</v>
      </c>
      <c r="K2704" t="s">
        <v>378</v>
      </c>
      <c r="L2704" t="s">
        <v>25</v>
      </c>
      <c r="M2704">
        <v>-3047</v>
      </c>
      <c r="N2704">
        <v>-2731</v>
      </c>
      <c r="O2704">
        <v>-2727</v>
      </c>
      <c r="P2704">
        <v>-2841</v>
      </c>
      <c r="Q2704">
        <v>-2799</v>
      </c>
      <c r="R2704">
        <v>-2641</v>
      </c>
      <c r="S2704">
        <v>-2892</v>
      </c>
      <c r="T2704">
        <v>-2971</v>
      </c>
      <c r="U2704">
        <v>-2865</v>
      </c>
      <c r="V2704">
        <v>-3098</v>
      </c>
      <c r="W2704">
        <v>-2368</v>
      </c>
      <c r="X2704">
        <v>-2584</v>
      </c>
      <c r="Y2704">
        <v>-33567</v>
      </c>
      <c r="Z2704">
        <f t="shared" si="90"/>
        <v>0</v>
      </c>
      <c r="AA2704">
        <f t="shared" si="91"/>
        <v>-25175.25</v>
      </c>
    </row>
    <row r="2705" spans="1:27" x14ac:dyDescent="0.35">
      <c r="A2705" t="s">
        <v>427</v>
      </c>
      <c r="C2705">
        <v>501990</v>
      </c>
      <c r="D2705" t="s">
        <v>442</v>
      </c>
      <c r="E2705" t="s">
        <v>7</v>
      </c>
      <c r="F2705" t="s">
        <v>105</v>
      </c>
      <c r="G2705">
        <v>2021</v>
      </c>
      <c r="H2705" t="s">
        <v>22</v>
      </c>
      <c r="I2705" t="s">
        <v>377</v>
      </c>
      <c r="J2705" t="s">
        <v>377</v>
      </c>
      <c r="K2705" t="s">
        <v>378</v>
      </c>
      <c r="L2705" t="s">
        <v>25</v>
      </c>
      <c r="M2705">
        <v>-3040</v>
      </c>
      <c r="N2705">
        <v>-3065</v>
      </c>
      <c r="O2705">
        <v>-4191</v>
      </c>
      <c r="P2705">
        <v>-2838</v>
      </c>
      <c r="Q2705">
        <v>-4728</v>
      </c>
      <c r="R2705">
        <v>-3831</v>
      </c>
      <c r="S2705">
        <v>-3274</v>
      </c>
      <c r="T2705">
        <v>-2794</v>
      </c>
      <c r="U2705">
        <v>-3491</v>
      </c>
      <c r="V2705">
        <v>-4281</v>
      </c>
      <c r="W2705">
        <v>-2701</v>
      </c>
      <c r="X2705">
        <v>-3127</v>
      </c>
      <c r="Y2705">
        <v>-41360</v>
      </c>
      <c r="Z2705">
        <f t="shared" si="90"/>
        <v>0</v>
      </c>
      <c r="AA2705">
        <f t="shared" si="91"/>
        <v>-31020</v>
      </c>
    </row>
    <row r="2706" spans="1:27" x14ac:dyDescent="0.35">
      <c r="A2706" t="s">
        <v>427</v>
      </c>
      <c r="C2706">
        <v>501990</v>
      </c>
      <c r="D2706" t="s">
        <v>442</v>
      </c>
      <c r="E2706" t="s">
        <v>7</v>
      </c>
      <c r="F2706" t="s">
        <v>105</v>
      </c>
      <c r="G2706">
        <v>2022</v>
      </c>
      <c r="H2706" t="s">
        <v>22</v>
      </c>
      <c r="I2706" t="s">
        <v>377</v>
      </c>
      <c r="J2706" t="s">
        <v>377</v>
      </c>
      <c r="K2706" t="s">
        <v>378</v>
      </c>
      <c r="L2706" t="s">
        <v>25</v>
      </c>
      <c r="M2706">
        <v>-3040</v>
      </c>
      <c r="N2706">
        <v>-3065</v>
      </c>
      <c r="O2706">
        <v>-4191</v>
      </c>
      <c r="P2706">
        <v>-2838</v>
      </c>
      <c r="Q2706">
        <v>-4728</v>
      </c>
      <c r="R2706">
        <v>-3831</v>
      </c>
      <c r="S2706">
        <v>-3274</v>
      </c>
      <c r="T2706">
        <v>-2794</v>
      </c>
      <c r="U2706">
        <v>-3491</v>
      </c>
      <c r="V2706">
        <v>-4281</v>
      </c>
      <c r="W2706">
        <v>-2701</v>
      </c>
      <c r="X2706">
        <v>-3127</v>
      </c>
      <c r="Y2706">
        <v>-41360</v>
      </c>
      <c r="Z2706">
        <f t="shared" si="90"/>
        <v>0</v>
      </c>
      <c r="AA2706">
        <f t="shared" si="91"/>
        <v>-31020</v>
      </c>
    </row>
    <row r="2707" spans="1:27" x14ac:dyDescent="0.35">
      <c r="A2707" t="s">
        <v>427</v>
      </c>
      <c r="C2707">
        <v>512017</v>
      </c>
      <c r="D2707" t="s">
        <v>446</v>
      </c>
      <c r="E2707" t="s">
        <v>7</v>
      </c>
      <c r="F2707" t="s">
        <v>105</v>
      </c>
      <c r="G2707">
        <v>2030</v>
      </c>
      <c r="H2707" t="s">
        <v>22</v>
      </c>
      <c r="I2707" t="s">
        <v>377</v>
      </c>
      <c r="J2707" t="s">
        <v>377</v>
      </c>
      <c r="K2707" t="s">
        <v>378</v>
      </c>
      <c r="L2707" t="s">
        <v>25</v>
      </c>
      <c r="M2707">
        <v>-3036</v>
      </c>
      <c r="N2707">
        <v>-3036</v>
      </c>
      <c r="O2707">
        <v>-3036</v>
      </c>
      <c r="P2707">
        <v>-4718</v>
      </c>
      <c r="Q2707">
        <v>-4718</v>
      </c>
      <c r="R2707">
        <v>-40185</v>
      </c>
      <c r="S2707">
        <v>-5278</v>
      </c>
      <c r="T2707">
        <v>-5278</v>
      </c>
      <c r="U2707">
        <v>-5278</v>
      </c>
      <c r="V2707">
        <v>-5278</v>
      </c>
      <c r="W2707">
        <v>-3036</v>
      </c>
      <c r="X2707">
        <v>-3036</v>
      </c>
      <c r="Y2707">
        <v>-85914</v>
      </c>
      <c r="Z2707">
        <f t="shared" si="90"/>
        <v>0</v>
      </c>
      <c r="AA2707">
        <f t="shared" si="91"/>
        <v>-64435.5</v>
      </c>
    </row>
    <row r="2708" spans="1:27" x14ac:dyDescent="0.35">
      <c r="A2708" t="s">
        <v>427</v>
      </c>
      <c r="C2708">
        <v>506900</v>
      </c>
      <c r="D2708" t="s">
        <v>439</v>
      </c>
      <c r="E2708" t="s">
        <v>7</v>
      </c>
      <c r="F2708" t="s">
        <v>105</v>
      </c>
      <c r="G2708">
        <v>2029</v>
      </c>
      <c r="H2708" t="s">
        <v>365</v>
      </c>
      <c r="I2708" t="s">
        <v>390</v>
      </c>
      <c r="J2708" t="s">
        <v>391</v>
      </c>
      <c r="K2708" t="s">
        <v>378</v>
      </c>
      <c r="L2708" t="s">
        <v>25</v>
      </c>
      <c r="M2708">
        <v>-2991</v>
      </c>
      <c r="N2708">
        <v>-2683</v>
      </c>
      <c r="O2708">
        <v>-2658</v>
      </c>
      <c r="P2708">
        <v>-2764</v>
      </c>
      <c r="Q2708">
        <v>-2713</v>
      </c>
      <c r="R2708">
        <v>-2549</v>
      </c>
      <c r="S2708">
        <v>-2791</v>
      </c>
      <c r="T2708">
        <v>-2904</v>
      </c>
      <c r="U2708">
        <v>-2786</v>
      </c>
      <c r="V2708">
        <v>-3027</v>
      </c>
      <c r="W2708">
        <v>-2258</v>
      </c>
      <c r="X2708">
        <v>-2434</v>
      </c>
      <c r="Y2708">
        <v>-32558</v>
      </c>
      <c r="Z2708">
        <f t="shared" si="90"/>
        <v>0</v>
      </c>
      <c r="AA2708">
        <f t="shared" si="91"/>
        <v>-24418.5</v>
      </c>
    </row>
    <row r="2709" spans="1:27" x14ac:dyDescent="0.35">
      <c r="A2709" t="s">
        <v>427</v>
      </c>
      <c r="C2709">
        <v>926002</v>
      </c>
      <c r="D2709" t="s">
        <v>460</v>
      </c>
      <c r="E2709" t="s">
        <v>7</v>
      </c>
      <c r="F2709" t="s">
        <v>105</v>
      </c>
      <c r="G2709">
        <v>2021</v>
      </c>
      <c r="H2709" t="s">
        <v>365</v>
      </c>
      <c r="I2709" t="s">
        <v>377</v>
      </c>
      <c r="J2709" t="s">
        <v>377</v>
      </c>
      <c r="K2709" t="s">
        <v>378</v>
      </c>
      <c r="L2709" t="s">
        <v>25</v>
      </c>
      <c r="M2709">
        <v>-2981</v>
      </c>
      <c r="N2709">
        <v>-2990</v>
      </c>
      <c r="O2709">
        <v>-3264</v>
      </c>
      <c r="P2709">
        <v>-3054</v>
      </c>
      <c r="Q2709">
        <v>-2885</v>
      </c>
      <c r="R2709">
        <v>-3009</v>
      </c>
      <c r="S2709">
        <v>-2945</v>
      </c>
      <c r="T2709">
        <v>-3227</v>
      </c>
      <c r="U2709">
        <v>-3084</v>
      </c>
      <c r="V2709">
        <v>-3057</v>
      </c>
      <c r="W2709">
        <v>-2865</v>
      </c>
      <c r="X2709">
        <v>-2764</v>
      </c>
      <c r="Y2709">
        <v>-36125</v>
      </c>
      <c r="Z2709">
        <f t="shared" si="90"/>
        <v>0</v>
      </c>
      <c r="AA2709">
        <f t="shared" si="91"/>
        <v>-27093.75</v>
      </c>
    </row>
    <row r="2710" spans="1:27" x14ac:dyDescent="0.35">
      <c r="A2710" t="s">
        <v>427</v>
      </c>
      <c r="C2710">
        <v>513100</v>
      </c>
      <c r="D2710" t="s">
        <v>438</v>
      </c>
      <c r="E2710" t="s">
        <v>7</v>
      </c>
      <c r="F2710" t="s">
        <v>105</v>
      </c>
      <c r="G2710">
        <v>2028</v>
      </c>
      <c r="H2710" t="s">
        <v>365</v>
      </c>
      <c r="I2710" t="s">
        <v>390</v>
      </c>
      <c r="J2710" t="s">
        <v>391</v>
      </c>
      <c r="K2710" t="s">
        <v>378</v>
      </c>
      <c r="L2710" t="s">
        <v>25</v>
      </c>
      <c r="M2710">
        <v>-2959</v>
      </c>
      <c r="N2710">
        <v>-2652</v>
      </c>
      <c r="O2710">
        <v>-2647</v>
      </c>
      <c r="P2710">
        <v>-2758</v>
      </c>
      <c r="Q2710">
        <v>-2718</v>
      </c>
      <c r="R2710">
        <v>-2564</v>
      </c>
      <c r="S2710">
        <v>-2808</v>
      </c>
      <c r="T2710">
        <v>-2885</v>
      </c>
      <c r="U2710">
        <v>-2782</v>
      </c>
      <c r="V2710">
        <v>-3008</v>
      </c>
      <c r="W2710">
        <v>-2299</v>
      </c>
      <c r="X2710">
        <v>-2509</v>
      </c>
      <c r="Y2710">
        <v>-32589</v>
      </c>
      <c r="Z2710">
        <f t="shared" si="90"/>
        <v>0</v>
      </c>
      <c r="AA2710">
        <f t="shared" si="91"/>
        <v>-24441.75</v>
      </c>
    </row>
    <row r="2711" spans="1:27" x14ac:dyDescent="0.35">
      <c r="A2711" t="s">
        <v>427</v>
      </c>
      <c r="C2711">
        <v>512017</v>
      </c>
      <c r="D2711" t="s">
        <v>446</v>
      </c>
      <c r="E2711" t="s">
        <v>7</v>
      </c>
      <c r="F2711" t="s">
        <v>105</v>
      </c>
      <c r="G2711">
        <v>2029</v>
      </c>
      <c r="H2711" t="s">
        <v>22</v>
      </c>
      <c r="I2711" t="s">
        <v>377</v>
      </c>
      <c r="J2711" t="s">
        <v>377</v>
      </c>
      <c r="K2711" t="s">
        <v>378</v>
      </c>
      <c r="L2711" t="s">
        <v>25</v>
      </c>
      <c r="M2711">
        <v>-2948</v>
      </c>
      <c r="N2711">
        <v>-2948</v>
      </c>
      <c r="O2711">
        <v>-2948</v>
      </c>
      <c r="P2711">
        <v>-4580</v>
      </c>
      <c r="Q2711">
        <v>-4580</v>
      </c>
      <c r="R2711">
        <v>-39014</v>
      </c>
      <c r="S2711">
        <v>-5124</v>
      </c>
      <c r="T2711">
        <v>-5124</v>
      </c>
      <c r="U2711">
        <v>-5124</v>
      </c>
      <c r="V2711">
        <v>-5124</v>
      </c>
      <c r="W2711">
        <v>-2948</v>
      </c>
      <c r="X2711">
        <v>-2948</v>
      </c>
      <c r="Y2711">
        <v>-83409</v>
      </c>
      <c r="Z2711">
        <f t="shared" si="90"/>
        <v>0</v>
      </c>
      <c r="AA2711">
        <f t="shared" si="91"/>
        <v>-62556.75</v>
      </c>
    </row>
    <row r="2712" spans="1:27" x14ac:dyDescent="0.35">
      <c r="A2712" t="s">
        <v>427</v>
      </c>
      <c r="C2712">
        <v>500900</v>
      </c>
      <c r="D2712" t="s">
        <v>443</v>
      </c>
      <c r="E2712" t="s">
        <v>7</v>
      </c>
      <c r="F2712" t="s">
        <v>105</v>
      </c>
      <c r="G2712">
        <v>2021</v>
      </c>
      <c r="H2712" t="s">
        <v>22</v>
      </c>
      <c r="I2712" t="s">
        <v>385</v>
      </c>
      <c r="J2712" t="s">
        <v>386</v>
      </c>
      <c r="K2712" t="s">
        <v>378</v>
      </c>
      <c r="L2712" t="s">
        <v>25</v>
      </c>
      <c r="M2712">
        <v>-2928</v>
      </c>
      <c r="N2712">
        <v>-4530</v>
      </c>
      <c r="O2712">
        <v>-2918</v>
      </c>
      <c r="P2712">
        <v>-2944</v>
      </c>
      <c r="Q2712">
        <v>-2930</v>
      </c>
      <c r="R2712">
        <v>-3089</v>
      </c>
      <c r="S2712">
        <v>-2938</v>
      </c>
      <c r="T2712">
        <v>-2939</v>
      </c>
      <c r="U2712">
        <v>-2940</v>
      </c>
      <c r="V2712">
        <v>-2966</v>
      </c>
      <c r="W2712">
        <v>-3048</v>
      </c>
      <c r="X2712">
        <v>-2952</v>
      </c>
      <c r="Y2712">
        <v>-37122</v>
      </c>
      <c r="Z2712">
        <f t="shared" si="90"/>
        <v>0</v>
      </c>
      <c r="AA2712">
        <f t="shared" si="91"/>
        <v>-27841.5</v>
      </c>
    </row>
    <row r="2713" spans="1:27" x14ac:dyDescent="0.35">
      <c r="A2713" t="s">
        <v>427</v>
      </c>
      <c r="C2713">
        <v>500900</v>
      </c>
      <c r="D2713" t="s">
        <v>443</v>
      </c>
      <c r="E2713" t="s">
        <v>7</v>
      </c>
      <c r="F2713" t="s">
        <v>105</v>
      </c>
      <c r="G2713">
        <v>2022</v>
      </c>
      <c r="H2713" t="s">
        <v>22</v>
      </c>
      <c r="I2713" t="s">
        <v>385</v>
      </c>
      <c r="J2713" t="s">
        <v>386</v>
      </c>
      <c r="K2713" t="s">
        <v>378</v>
      </c>
      <c r="L2713" t="s">
        <v>25</v>
      </c>
      <c r="M2713">
        <v>-2913</v>
      </c>
      <c r="N2713">
        <v>-3879</v>
      </c>
      <c r="O2713">
        <v>-2219</v>
      </c>
      <c r="P2713">
        <v>-2245</v>
      </c>
      <c r="Q2713">
        <v>-2212</v>
      </c>
      <c r="R2713">
        <v>-2368</v>
      </c>
      <c r="S2713">
        <v>-2217</v>
      </c>
      <c r="T2713">
        <v>-2196</v>
      </c>
      <c r="U2713">
        <v>-2197</v>
      </c>
      <c r="V2713">
        <v>-2223</v>
      </c>
      <c r="W2713">
        <v>-2324</v>
      </c>
      <c r="X2713">
        <v>-2231</v>
      </c>
      <c r="Y2713">
        <v>-29224</v>
      </c>
      <c r="Z2713">
        <f t="shared" si="90"/>
        <v>0</v>
      </c>
      <c r="AA2713">
        <f t="shared" si="91"/>
        <v>-21918</v>
      </c>
    </row>
    <row r="2714" spans="1:27" x14ac:dyDescent="0.35">
      <c r="A2714" t="s">
        <v>427</v>
      </c>
      <c r="C2714">
        <v>506900</v>
      </c>
      <c r="D2714" t="s">
        <v>439</v>
      </c>
      <c r="E2714" t="s">
        <v>7</v>
      </c>
      <c r="F2714" t="s">
        <v>105</v>
      </c>
      <c r="G2714">
        <v>2028</v>
      </c>
      <c r="H2714" t="s">
        <v>365</v>
      </c>
      <c r="I2714" t="s">
        <v>390</v>
      </c>
      <c r="J2714" t="s">
        <v>391</v>
      </c>
      <c r="K2714" t="s">
        <v>378</v>
      </c>
      <c r="L2714" t="s">
        <v>25</v>
      </c>
      <c r="M2714">
        <v>-2904</v>
      </c>
      <c r="N2714">
        <v>-2605</v>
      </c>
      <c r="O2714">
        <v>-2581</v>
      </c>
      <c r="P2714">
        <v>-2683</v>
      </c>
      <c r="Q2714">
        <v>-2634</v>
      </c>
      <c r="R2714">
        <v>-2474</v>
      </c>
      <c r="S2714">
        <v>-2710</v>
      </c>
      <c r="T2714">
        <v>-2819</v>
      </c>
      <c r="U2714">
        <v>-2705</v>
      </c>
      <c r="V2714">
        <v>-2939</v>
      </c>
      <c r="W2714">
        <v>-2193</v>
      </c>
      <c r="X2714">
        <v>-2363</v>
      </c>
      <c r="Y2714">
        <v>-31609</v>
      </c>
      <c r="Z2714">
        <f t="shared" si="90"/>
        <v>0</v>
      </c>
      <c r="AA2714">
        <f t="shared" si="91"/>
        <v>-23706.75</v>
      </c>
    </row>
    <row r="2715" spans="1:27" x14ac:dyDescent="0.35">
      <c r="A2715" t="s">
        <v>427</v>
      </c>
      <c r="C2715">
        <v>513100</v>
      </c>
      <c r="D2715" t="s">
        <v>438</v>
      </c>
      <c r="E2715" t="s">
        <v>7</v>
      </c>
      <c r="F2715" t="s">
        <v>105</v>
      </c>
      <c r="G2715">
        <v>2027</v>
      </c>
      <c r="H2715" t="s">
        <v>365</v>
      </c>
      <c r="I2715" t="s">
        <v>390</v>
      </c>
      <c r="J2715" t="s">
        <v>391</v>
      </c>
      <c r="K2715" t="s">
        <v>378</v>
      </c>
      <c r="L2715" t="s">
        <v>25</v>
      </c>
      <c r="M2715">
        <v>-2873</v>
      </c>
      <c r="N2715">
        <v>-2575</v>
      </c>
      <c r="O2715">
        <v>-2570</v>
      </c>
      <c r="P2715">
        <v>-2678</v>
      </c>
      <c r="Q2715">
        <v>-2639</v>
      </c>
      <c r="R2715">
        <v>-2490</v>
      </c>
      <c r="S2715">
        <v>-2726</v>
      </c>
      <c r="T2715">
        <v>-2801</v>
      </c>
      <c r="U2715">
        <v>-2701</v>
      </c>
      <c r="V2715">
        <v>-2921</v>
      </c>
      <c r="W2715">
        <v>-2232</v>
      </c>
      <c r="X2715">
        <v>-2436</v>
      </c>
      <c r="Y2715">
        <v>-31640</v>
      </c>
      <c r="Z2715">
        <f t="shared" si="90"/>
        <v>0</v>
      </c>
      <c r="AA2715">
        <f t="shared" si="91"/>
        <v>-23730</v>
      </c>
    </row>
    <row r="2716" spans="1:27" x14ac:dyDescent="0.35">
      <c r="A2716" t="s">
        <v>427</v>
      </c>
      <c r="C2716">
        <v>512017</v>
      </c>
      <c r="D2716" t="s">
        <v>446</v>
      </c>
      <c r="E2716" t="s">
        <v>7</v>
      </c>
      <c r="F2716" t="s">
        <v>105</v>
      </c>
      <c r="G2716">
        <v>2028</v>
      </c>
      <c r="H2716" t="s">
        <v>22</v>
      </c>
      <c r="I2716" t="s">
        <v>377</v>
      </c>
      <c r="J2716" t="s">
        <v>377</v>
      </c>
      <c r="K2716" t="s">
        <v>378</v>
      </c>
      <c r="L2716" t="s">
        <v>25</v>
      </c>
      <c r="M2716">
        <v>-2862</v>
      </c>
      <c r="N2716">
        <v>-2862</v>
      </c>
      <c r="O2716">
        <v>-2862</v>
      </c>
      <c r="P2716">
        <v>-4447</v>
      </c>
      <c r="Q2716">
        <v>-4447</v>
      </c>
      <c r="R2716">
        <v>-37877</v>
      </c>
      <c r="S2716">
        <v>-4975</v>
      </c>
      <c r="T2716">
        <v>-4975</v>
      </c>
      <c r="U2716">
        <v>-4975</v>
      </c>
      <c r="V2716">
        <v>-4975</v>
      </c>
      <c r="W2716">
        <v>-2862</v>
      </c>
      <c r="X2716">
        <v>-2862</v>
      </c>
      <c r="Y2716">
        <v>-80978</v>
      </c>
      <c r="Z2716">
        <f t="shared" si="90"/>
        <v>0</v>
      </c>
      <c r="AA2716">
        <f t="shared" si="91"/>
        <v>-60733.5</v>
      </c>
    </row>
    <row r="2717" spans="1:27" x14ac:dyDescent="0.35">
      <c r="A2717" t="s">
        <v>427</v>
      </c>
      <c r="C2717">
        <v>502900</v>
      </c>
      <c r="D2717" t="s">
        <v>464</v>
      </c>
      <c r="E2717" t="s">
        <v>7</v>
      </c>
      <c r="F2717" t="s">
        <v>366</v>
      </c>
      <c r="G2717">
        <v>2021</v>
      </c>
      <c r="H2717" t="s">
        <v>22</v>
      </c>
      <c r="I2717" t="s">
        <v>373</v>
      </c>
      <c r="J2717" t="s">
        <v>374</v>
      </c>
      <c r="K2717" t="s">
        <v>375</v>
      </c>
      <c r="L2717" t="s">
        <v>25</v>
      </c>
      <c r="M2717">
        <v>-2849</v>
      </c>
      <c r="N2717">
        <v>-2849</v>
      </c>
      <c r="O2717">
        <v>-2849</v>
      </c>
      <c r="P2717">
        <v>-2849</v>
      </c>
      <c r="Q2717">
        <v>-2849</v>
      </c>
      <c r="R2717">
        <v>-2849</v>
      </c>
      <c r="S2717">
        <v>-2849</v>
      </c>
      <c r="T2717">
        <v>-2849</v>
      </c>
      <c r="U2717">
        <v>-2849</v>
      </c>
      <c r="V2717">
        <v>-2998</v>
      </c>
      <c r="W2717">
        <v>-2849</v>
      </c>
      <c r="X2717">
        <v>-3494</v>
      </c>
      <c r="Y2717">
        <v>-34983</v>
      </c>
      <c r="Z2717">
        <f t="shared" si="90"/>
        <v>-10578.240315747</v>
      </c>
      <c r="AA2717">
        <f t="shared" si="91"/>
        <v>-15659.009684253</v>
      </c>
    </row>
    <row r="2718" spans="1:27" x14ac:dyDescent="0.35">
      <c r="A2718" t="s">
        <v>427</v>
      </c>
      <c r="C2718">
        <v>510900</v>
      </c>
      <c r="D2718" t="s">
        <v>436</v>
      </c>
      <c r="E2718" t="s">
        <v>7</v>
      </c>
      <c r="F2718" t="s">
        <v>105</v>
      </c>
      <c r="G2718">
        <v>2022</v>
      </c>
      <c r="H2718" t="s">
        <v>365</v>
      </c>
      <c r="I2718" t="s">
        <v>390</v>
      </c>
      <c r="J2718" t="s">
        <v>391</v>
      </c>
      <c r="K2718" t="s">
        <v>378</v>
      </c>
      <c r="L2718" t="s">
        <v>25</v>
      </c>
      <c r="M2718">
        <v>-2841</v>
      </c>
      <c r="N2718">
        <v>-2847</v>
      </c>
      <c r="O2718">
        <v>-3112</v>
      </c>
      <c r="P2718">
        <v>-2795</v>
      </c>
      <c r="Q2718">
        <v>-2874</v>
      </c>
      <c r="R2718">
        <v>-2875</v>
      </c>
      <c r="S2718">
        <v>-2695</v>
      </c>
      <c r="T2718">
        <v>-3225</v>
      </c>
      <c r="U2718">
        <v>-2984</v>
      </c>
      <c r="V2718">
        <v>-2918</v>
      </c>
      <c r="W2718">
        <v>-2775</v>
      </c>
      <c r="X2718">
        <v>-2527</v>
      </c>
      <c r="Y2718">
        <v>-34467</v>
      </c>
      <c r="Z2718">
        <f t="shared" si="90"/>
        <v>0</v>
      </c>
      <c r="AA2718">
        <f t="shared" si="91"/>
        <v>-25850.25</v>
      </c>
    </row>
    <row r="2719" spans="1:27" x14ac:dyDescent="0.35">
      <c r="A2719" t="s">
        <v>427</v>
      </c>
      <c r="C2719">
        <v>506900</v>
      </c>
      <c r="D2719" t="s">
        <v>439</v>
      </c>
      <c r="E2719" t="s">
        <v>7</v>
      </c>
      <c r="F2719" t="s">
        <v>105</v>
      </c>
      <c r="G2719">
        <v>2027</v>
      </c>
      <c r="H2719" t="s">
        <v>365</v>
      </c>
      <c r="I2719" t="s">
        <v>390</v>
      </c>
      <c r="J2719" t="s">
        <v>391</v>
      </c>
      <c r="K2719" t="s">
        <v>378</v>
      </c>
      <c r="L2719" t="s">
        <v>25</v>
      </c>
      <c r="M2719">
        <v>-2819</v>
      </c>
      <c r="N2719">
        <v>-2529</v>
      </c>
      <c r="O2719">
        <v>-2506</v>
      </c>
      <c r="P2719">
        <v>-2605</v>
      </c>
      <c r="Q2719">
        <v>-2557</v>
      </c>
      <c r="R2719">
        <v>-2402</v>
      </c>
      <c r="S2719">
        <v>-2631</v>
      </c>
      <c r="T2719">
        <v>-2737</v>
      </c>
      <c r="U2719">
        <v>-2626</v>
      </c>
      <c r="V2719">
        <v>-2853</v>
      </c>
      <c r="W2719">
        <v>-2129</v>
      </c>
      <c r="X2719">
        <v>-2294</v>
      </c>
      <c r="Y2719">
        <v>-30689</v>
      </c>
      <c r="Z2719">
        <f t="shared" si="90"/>
        <v>0</v>
      </c>
      <c r="AA2719">
        <f t="shared" si="91"/>
        <v>-23016.75</v>
      </c>
    </row>
    <row r="2720" spans="1:27" x14ac:dyDescent="0.35">
      <c r="A2720" t="s">
        <v>427</v>
      </c>
      <c r="C2720">
        <v>513100</v>
      </c>
      <c r="D2720" t="s">
        <v>438</v>
      </c>
      <c r="E2720" t="s">
        <v>7</v>
      </c>
      <c r="F2720" t="s">
        <v>105</v>
      </c>
      <c r="G2720">
        <v>2026</v>
      </c>
      <c r="H2720" t="s">
        <v>365</v>
      </c>
      <c r="I2720" t="s">
        <v>390</v>
      </c>
      <c r="J2720" t="s">
        <v>391</v>
      </c>
      <c r="K2720" t="s">
        <v>378</v>
      </c>
      <c r="L2720" t="s">
        <v>25</v>
      </c>
      <c r="M2720">
        <v>-2789</v>
      </c>
      <c r="N2720">
        <v>-2500</v>
      </c>
      <c r="O2720">
        <v>-2495</v>
      </c>
      <c r="P2720">
        <v>-2600</v>
      </c>
      <c r="Q2720">
        <v>-2562</v>
      </c>
      <c r="R2720">
        <v>-2417</v>
      </c>
      <c r="S2720">
        <v>-2647</v>
      </c>
      <c r="T2720">
        <v>-2719</v>
      </c>
      <c r="U2720">
        <v>-2622</v>
      </c>
      <c r="V2720">
        <v>-2836</v>
      </c>
      <c r="W2720">
        <v>-2167</v>
      </c>
      <c r="X2720">
        <v>-2365</v>
      </c>
      <c r="Y2720">
        <v>-30719</v>
      </c>
      <c r="Z2720">
        <f t="shared" si="90"/>
        <v>0</v>
      </c>
      <c r="AA2720">
        <f t="shared" si="91"/>
        <v>-23039.25</v>
      </c>
    </row>
    <row r="2721" spans="1:27" x14ac:dyDescent="0.35">
      <c r="A2721" t="s">
        <v>427</v>
      </c>
      <c r="C2721">
        <v>512017</v>
      </c>
      <c r="D2721" t="s">
        <v>446</v>
      </c>
      <c r="E2721" t="s">
        <v>7</v>
      </c>
      <c r="F2721" t="s">
        <v>105</v>
      </c>
      <c r="G2721">
        <v>2027</v>
      </c>
      <c r="H2721" t="s">
        <v>22</v>
      </c>
      <c r="I2721" t="s">
        <v>377</v>
      </c>
      <c r="J2721" t="s">
        <v>377</v>
      </c>
      <c r="K2721" t="s">
        <v>378</v>
      </c>
      <c r="L2721" t="s">
        <v>25</v>
      </c>
      <c r="M2721">
        <v>-2778</v>
      </c>
      <c r="N2721">
        <v>-2778</v>
      </c>
      <c r="O2721">
        <v>-2778</v>
      </c>
      <c r="P2721">
        <v>-4317</v>
      </c>
      <c r="Q2721">
        <v>-4317</v>
      </c>
      <c r="R2721">
        <v>-36775</v>
      </c>
      <c r="S2721">
        <v>-4830</v>
      </c>
      <c r="T2721">
        <v>-4830</v>
      </c>
      <c r="U2721">
        <v>-4830</v>
      </c>
      <c r="V2721">
        <v>-4830</v>
      </c>
      <c r="W2721">
        <v>-2778</v>
      </c>
      <c r="X2721">
        <v>-2778</v>
      </c>
      <c r="Y2721">
        <v>-78621</v>
      </c>
      <c r="Z2721">
        <f t="shared" si="90"/>
        <v>0</v>
      </c>
      <c r="AA2721">
        <f t="shared" si="91"/>
        <v>-58965.75</v>
      </c>
    </row>
    <row r="2722" spans="1:27" x14ac:dyDescent="0.35">
      <c r="A2722" t="s">
        <v>427</v>
      </c>
      <c r="C2722">
        <v>510900</v>
      </c>
      <c r="D2722" t="s">
        <v>436</v>
      </c>
      <c r="E2722" t="s">
        <v>7</v>
      </c>
      <c r="F2722" t="s">
        <v>105</v>
      </c>
      <c r="G2722">
        <v>2021</v>
      </c>
      <c r="H2722" t="s">
        <v>365</v>
      </c>
      <c r="I2722" t="s">
        <v>390</v>
      </c>
      <c r="J2722" t="s">
        <v>391</v>
      </c>
      <c r="K2722" t="s">
        <v>378</v>
      </c>
      <c r="L2722" t="s">
        <v>25</v>
      </c>
      <c r="M2722">
        <v>-2777</v>
      </c>
      <c r="N2722">
        <v>-2785</v>
      </c>
      <c r="O2722">
        <v>-3042</v>
      </c>
      <c r="P2722">
        <v>-2854</v>
      </c>
      <c r="Q2722">
        <v>-2701</v>
      </c>
      <c r="R2722">
        <v>-2821</v>
      </c>
      <c r="S2722">
        <v>-2766</v>
      </c>
      <c r="T2722">
        <v>-3002</v>
      </c>
      <c r="U2722">
        <v>-2883</v>
      </c>
      <c r="V2722">
        <v>-2861</v>
      </c>
      <c r="W2722">
        <v>-2683</v>
      </c>
      <c r="X2722">
        <v>-2613</v>
      </c>
      <c r="Y2722">
        <v>-33788</v>
      </c>
      <c r="Z2722">
        <f t="shared" si="90"/>
        <v>0</v>
      </c>
      <c r="AA2722">
        <f t="shared" si="91"/>
        <v>-25341</v>
      </c>
    </row>
    <row r="2723" spans="1:27" x14ac:dyDescent="0.35">
      <c r="A2723" t="s">
        <v>427</v>
      </c>
      <c r="C2723">
        <v>500900</v>
      </c>
      <c r="D2723" t="s">
        <v>443</v>
      </c>
      <c r="E2723" t="s">
        <v>7</v>
      </c>
      <c r="F2723" t="s">
        <v>105</v>
      </c>
      <c r="G2723">
        <v>2023</v>
      </c>
      <c r="H2723" t="s">
        <v>365</v>
      </c>
      <c r="I2723" t="s">
        <v>385</v>
      </c>
      <c r="J2723" t="s">
        <v>386</v>
      </c>
      <c r="K2723" t="s">
        <v>378</v>
      </c>
      <c r="L2723" t="s">
        <v>25</v>
      </c>
      <c r="M2723">
        <v>-2741</v>
      </c>
      <c r="N2723">
        <v>-1883</v>
      </c>
      <c r="O2723">
        <v>-2266</v>
      </c>
      <c r="P2723">
        <v>-635</v>
      </c>
      <c r="Q2723">
        <v>-1435</v>
      </c>
      <c r="R2723">
        <v>-882</v>
      </c>
      <c r="S2723">
        <v>22</v>
      </c>
      <c r="T2723">
        <v>-1275</v>
      </c>
      <c r="U2723">
        <v>-3</v>
      </c>
      <c r="V2723">
        <v>-690</v>
      </c>
      <c r="W2723">
        <v>197</v>
      </c>
      <c r="X2723">
        <v>1400</v>
      </c>
      <c r="Y2723">
        <v>-10191</v>
      </c>
      <c r="Z2723">
        <f t="shared" si="90"/>
        <v>0</v>
      </c>
      <c r="AA2723">
        <f t="shared" si="91"/>
        <v>-7643.25</v>
      </c>
    </row>
    <row r="2724" spans="1:27" x14ac:dyDescent="0.35">
      <c r="A2724" t="s">
        <v>427</v>
      </c>
      <c r="C2724">
        <v>506900</v>
      </c>
      <c r="D2724" t="s">
        <v>439</v>
      </c>
      <c r="E2724" t="s">
        <v>7</v>
      </c>
      <c r="F2724" t="s">
        <v>105</v>
      </c>
      <c r="G2724">
        <v>2026</v>
      </c>
      <c r="H2724" t="s">
        <v>365</v>
      </c>
      <c r="I2724" t="s">
        <v>390</v>
      </c>
      <c r="J2724" t="s">
        <v>391</v>
      </c>
      <c r="K2724" t="s">
        <v>378</v>
      </c>
      <c r="L2724" t="s">
        <v>25</v>
      </c>
      <c r="M2724">
        <v>-2737</v>
      </c>
      <c r="N2724">
        <v>-2455</v>
      </c>
      <c r="O2724">
        <v>-2433</v>
      </c>
      <c r="P2724">
        <v>-2529</v>
      </c>
      <c r="Q2724">
        <v>-2483</v>
      </c>
      <c r="R2724">
        <v>-2332</v>
      </c>
      <c r="S2724">
        <v>-2555</v>
      </c>
      <c r="T2724">
        <v>-2657</v>
      </c>
      <c r="U2724">
        <v>-2549</v>
      </c>
      <c r="V2724">
        <v>-2770</v>
      </c>
      <c r="W2724">
        <v>-2067</v>
      </c>
      <c r="X2724">
        <v>-2227</v>
      </c>
      <c r="Y2724">
        <v>-29795</v>
      </c>
      <c r="Z2724">
        <f t="shared" si="90"/>
        <v>0</v>
      </c>
      <c r="AA2724">
        <f t="shared" si="91"/>
        <v>-22346.25</v>
      </c>
    </row>
    <row r="2725" spans="1:27" x14ac:dyDescent="0.35">
      <c r="A2725" t="s">
        <v>427</v>
      </c>
      <c r="C2725">
        <v>502900</v>
      </c>
      <c r="D2725" t="s">
        <v>464</v>
      </c>
      <c r="E2725" t="s">
        <v>7</v>
      </c>
      <c r="F2725" t="s">
        <v>366</v>
      </c>
      <c r="G2725">
        <v>2022</v>
      </c>
      <c r="H2725" t="s">
        <v>22</v>
      </c>
      <c r="I2725" t="s">
        <v>373</v>
      </c>
      <c r="J2725" t="s">
        <v>374</v>
      </c>
      <c r="K2725" t="s">
        <v>375</v>
      </c>
      <c r="L2725" t="s">
        <v>25</v>
      </c>
      <c r="M2725">
        <v>-2736</v>
      </c>
      <c r="N2725">
        <v>-2736</v>
      </c>
      <c r="O2725">
        <v>-2736</v>
      </c>
      <c r="P2725">
        <v>-2736</v>
      </c>
      <c r="Q2725">
        <v>-2736</v>
      </c>
      <c r="R2725">
        <v>-2736</v>
      </c>
      <c r="S2725">
        <v>-2736</v>
      </c>
      <c r="T2725">
        <v>-2736</v>
      </c>
      <c r="U2725">
        <v>-2736</v>
      </c>
      <c r="V2725">
        <v>-2885</v>
      </c>
      <c r="W2725">
        <v>-2736</v>
      </c>
      <c r="X2725">
        <v>-3382</v>
      </c>
      <c r="Y2725">
        <v>-33629</v>
      </c>
      <c r="Z2725">
        <f t="shared" si="90"/>
        <v>-10168.814669361</v>
      </c>
      <c r="AA2725">
        <f t="shared" si="91"/>
        <v>-15052.935330639</v>
      </c>
    </row>
    <row r="2726" spans="1:27" x14ac:dyDescent="0.35">
      <c r="A2726" t="s">
        <v>427</v>
      </c>
      <c r="C2726">
        <v>502900</v>
      </c>
      <c r="D2726" t="s">
        <v>464</v>
      </c>
      <c r="E2726" t="s">
        <v>7</v>
      </c>
      <c r="F2726" t="s">
        <v>366</v>
      </c>
      <c r="G2726">
        <v>2023</v>
      </c>
      <c r="H2726" t="s">
        <v>22</v>
      </c>
      <c r="I2726" t="s">
        <v>373</v>
      </c>
      <c r="J2726" t="s">
        <v>374</v>
      </c>
      <c r="K2726" t="s">
        <v>375</v>
      </c>
      <c r="L2726" t="s">
        <v>25</v>
      </c>
      <c r="M2726">
        <v>-2736</v>
      </c>
      <c r="N2726">
        <v>-2736</v>
      </c>
      <c r="O2726">
        <v>-2736</v>
      </c>
      <c r="P2726">
        <v>-2511</v>
      </c>
      <c r="Q2726">
        <v>-1833</v>
      </c>
      <c r="R2726">
        <v>-1833</v>
      </c>
      <c r="S2726">
        <v>-1833</v>
      </c>
      <c r="T2726">
        <v>-1833</v>
      </c>
      <c r="U2726">
        <v>-1833</v>
      </c>
      <c r="V2726">
        <v>-1982</v>
      </c>
      <c r="W2726">
        <v>-1833</v>
      </c>
      <c r="X2726">
        <v>-2479</v>
      </c>
      <c r="Y2726">
        <v>-26181</v>
      </c>
      <c r="Z2726">
        <f t="shared" si="90"/>
        <v>-7916.671231929</v>
      </c>
      <c r="AA2726">
        <f t="shared" si="91"/>
        <v>-11719.078768071</v>
      </c>
    </row>
    <row r="2727" spans="1:27" x14ac:dyDescent="0.35">
      <c r="A2727" t="s">
        <v>427</v>
      </c>
      <c r="C2727">
        <v>513100</v>
      </c>
      <c r="D2727" t="s">
        <v>438</v>
      </c>
      <c r="E2727" t="s">
        <v>7</v>
      </c>
      <c r="F2727" t="s">
        <v>105</v>
      </c>
      <c r="G2727">
        <v>2025</v>
      </c>
      <c r="H2727" t="s">
        <v>365</v>
      </c>
      <c r="I2727" t="s">
        <v>390</v>
      </c>
      <c r="J2727" t="s">
        <v>391</v>
      </c>
      <c r="K2727" t="s">
        <v>378</v>
      </c>
      <c r="L2727" t="s">
        <v>25</v>
      </c>
      <c r="M2727">
        <v>-2708</v>
      </c>
      <c r="N2727">
        <v>-2427</v>
      </c>
      <c r="O2727">
        <v>-2423</v>
      </c>
      <c r="P2727">
        <v>-2524</v>
      </c>
      <c r="Q2727">
        <v>-2487</v>
      </c>
      <c r="R2727">
        <v>-2347</v>
      </c>
      <c r="S2727">
        <v>-2569</v>
      </c>
      <c r="T2727">
        <v>-2640</v>
      </c>
      <c r="U2727">
        <v>-2546</v>
      </c>
      <c r="V2727">
        <v>-2753</v>
      </c>
      <c r="W2727">
        <v>-2104</v>
      </c>
      <c r="X2727">
        <v>-2296</v>
      </c>
      <c r="Y2727">
        <v>-29824</v>
      </c>
      <c r="Z2727">
        <f t="shared" si="90"/>
        <v>0</v>
      </c>
      <c r="AA2727">
        <f t="shared" si="91"/>
        <v>-22368</v>
      </c>
    </row>
    <row r="2728" spans="1:27" x14ac:dyDescent="0.35">
      <c r="A2728" t="s">
        <v>427</v>
      </c>
      <c r="C2728">
        <v>512017</v>
      </c>
      <c r="D2728" t="s">
        <v>446</v>
      </c>
      <c r="E2728" t="s">
        <v>7</v>
      </c>
      <c r="F2728" t="s">
        <v>105</v>
      </c>
      <c r="G2728">
        <v>2026</v>
      </c>
      <c r="H2728" t="s">
        <v>22</v>
      </c>
      <c r="I2728" t="s">
        <v>377</v>
      </c>
      <c r="J2728" t="s">
        <v>377</v>
      </c>
      <c r="K2728" t="s">
        <v>378</v>
      </c>
      <c r="L2728" t="s">
        <v>25</v>
      </c>
      <c r="M2728">
        <v>-2697</v>
      </c>
      <c r="N2728">
        <v>-2697</v>
      </c>
      <c r="O2728">
        <v>-2697</v>
      </c>
      <c r="P2728">
        <v>-4191</v>
      </c>
      <c r="Q2728">
        <v>-4191</v>
      </c>
      <c r="R2728">
        <v>-35703</v>
      </c>
      <c r="S2728">
        <v>-4689</v>
      </c>
      <c r="T2728">
        <v>-4689</v>
      </c>
      <c r="U2728">
        <v>-4689</v>
      </c>
      <c r="V2728">
        <v>-4689</v>
      </c>
      <c r="W2728">
        <v>-2697</v>
      </c>
      <c r="X2728">
        <v>-2697</v>
      </c>
      <c r="Y2728">
        <v>-76331</v>
      </c>
      <c r="Z2728">
        <f t="shared" si="90"/>
        <v>0</v>
      </c>
      <c r="AA2728">
        <f t="shared" si="91"/>
        <v>-57248.25</v>
      </c>
    </row>
    <row r="2729" spans="1:27" x14ac:dyDescent="0.35">
      <c r="A2729" t="s">
        <v>427</v>
      </c>
      <c r="C2729">
        <v>512102</v>
      </c>
      <c r="D2729" t="s">
        <v>465</v>
      </c>
      <c r="E2729" t="s">
        <v>7</v>
      </c>
      <c r="F2729" t="s">
        <v>105</v>
      </c>
      <c r="G2729">
        <v>2030</v>
      </c>
      <c r="H2729" t="s">
        <v>22</v>
      </c>
      <c r="I2729" t="s">
        <v>377</v>
      </c>
      <c r="J2729" t="s">
        <v>377</v>
      </c>
      <c r="K2729" t="s">
        <v>378</v>
      </c>
      <c r="L2729" t="s">
        <v>25</v>
      </c>
      <c r="M2729">
        <v>-2683</v>
      </c>
      <c r="N2729">
        <v>-2683</v>
      </c>
      <c r="O2729">
        <v>-2683</v>
      </c>
      <c r="P2729">
        <v>-2683</v>
      </c>
      <c r="Q2729">
        <v>-2683</v>
      </c>
      <c r="R2729">
        <v>-2683</v>
      </c>
      <c r="S2729">
        <v>-2683</v>
      </c>
      <c r="T2729">
        <v>-2683</v>
      </c>
      <c r="U2729">
        <v>-2683</v>
      </c>
      <c r="V2729">
        <v>-2683</v>
      </c>
      <c r="W2729">
        <v>-2683</v>
      </c>
      <c r="X2729">
        <v>-2683</v>
      </c>
      <c r="Y2729">
        <v>-32196</v>
      </c>
      <c r="Z2729">
        <f t="shared" ref="Z2729:Z2792" si="92">$Y2729*IF($E2729="Fixed",0.75,1)*IF(LEFT($F2729,4)="0311",1,IF(LEFT($F2729,4)="0301",0.403176412,0))</f>
        <v>0</v>
      </c>
      <c r="AA2729">
        <f t="shared" ref="AA2729:AA2792" si="93">$Y2729*IF($E2729="Fixed",0.75,1)*IF(LEFT($F2729,4)="0311",0,IF(LEFT($F2729,4)="0301",1-0.403176412,1))</f>
        <v>-24147</v>
      </c>
    </row>
    <row r="2730" spans="1:27" x14ac:dyDescent="0.35">
      <c r="A2730" t="s">
        <v>427</v>
      </c>
      <c r="C2730">
        <v>506900</v>
      </c>
      <c r="D2730" t="s">
        <v>439</v>
      </c>
      <c r="E2730" t="s">
        <v>7</v>
      </c>
      <c r="F2730" t="s">
        <v>105</v>
      </c>
      <c r="G2730">
        <v>2025</v>
      </c>
      <c r="H2730" t="s">
        <v>365</v>
      </c>
      <c r="I2730" t="s">
        <v>390</v>
      </c>
      <c r="J2730" t="s">
        <v>391</v>
      </c>
      <c r="K2730" t="s">
        <v>378</v>
      </c>
      <c r="L2730" t="s">
        <v>25</v>
      </c>
      <c r="M2730">
        <v>-2658</v>
      </c>
      <c r="N2730">
        <v>-2384</v>
      </c>
      <c r="O2730">
        <v>-2362</v>
      </c>
      <c r="P2730">
        <v>-2456</v>
      </c>
      <c r="Q2730">
        <v>-2410</v>
      </c>
      <c r="R2730">
        <v>-2265</v>
      </c>
      <c r="S2730">
        <v>-2480</v>
      </c>
      <c r="T2730">
        <v>-2580</v>
      </c>
      <c r="U2730">
        <v>-2475</v>
      </c>
      <c r="V2730">
        <v>-2689</v>
      </c>
      <c r="W2730">
        <v>-2007</v>
      </c>
      <c r="X2730">
        <v>-2162</v>
      </c>
      <c r="Y2730">
        <v>-28927</v>
      </c>
      <c r="Z2730">
        <f t="shared" si="92"/>
        <v>0</v>
      </c>
      <c r="AA2730">
        <f t="shared" si="93"/>
        <v>-21695.25</v>
      </c>
    </row>
    <row r="2731" spans="1:27" x14ac:dyDescent="0.35">
      <c r="A2731" t="s">
        <v>427</v>
      </c>
      <c r="C2731">
        <v>513100</v>
      </c>
      <c r="D2731" t="s">
        <v>438</v>
      </c>
      <c r="E2731" t="s">
        <v>7</v>
      </c>
      <c r="F2731" t="s">
        <v>105</v>
      </c>
      <c r="G2731">
        <v>2024</v>
      </c>
      <c r="H2731" t="s">
        <v>365</v>
      </c>
      <c r="I2731" t="s">
        <v>390</v>
      </c>
      <c r="J2731" t="s">
        <v>391</v>
      </c>
      <c r="K2731" t="s">
        <v>378</v>
      </c>
      <c r="L2731" t="s">
        <v>25</v>
      </c>
      <c r="M2731">
        <v>-2642</v>
      </c>
      <c r="N2731">
        <v>-2502</v>
      </c>
      <c r="O2731">
        <v>-2365</v>
      </c>
      <c r="P2731">
        <v>-2466</v>
      </c>
      <c r="Q2731">
        <v>-2566</v>
      </c>
      <c r="R2731">
        <v>-2162</v>
      </c>
      <c r="S2731">
        <v>-2514</v>
      </c>
      <c r="T2731">
        <v>-2579</v>
      </c>
      <c r="U2731">
        <v>-2353</v>
      </c>
      <c r="V2731">
        <v>-2690</v>
      </c>
      <c r="W2731">
        <v>-2192</v>
      </c>
      <c r="X2731">
        <v>-2120</v>
      </c>
      <c r="Y2731">
        <v>-29152</v>
      </c>
      <c r="Z2731">
        <f t="shared" si="92"/>
        <v>0</v>
      </c>
      <c r="AA2731">
        <f t="shared" si="93"/>
        <v>-21864</v>
      </c>
    </row>
    <row r="2732" spans="1:27" x14ac:dyDescent="0.35">
      <c r="A2732" t="s">
        <v>427</v>
      </c>
      <c r="C2732">
        <v>512102</v>
      </c>
      <c r="D2732" t="s">
        <v>465</v>
      </c>
      <c r="E2732" t="s">
        <v>7</v>
      </c>
      <c r="F2732" t="s">
        <v>105</v>
      </c>
      <c r="G2732">
        <v>2029</v>
      </c>
      <c r="H2732" t="s">
        <v>22</v>
      </c>
      <c r="I2732" t="s">
        <v>377</v>
      </c>
      <c r="J2732" t="s">
        <v>377</v>
      </c>
      <c r="K2732" t="s">
        <v>378</v>
      </c>
      <c r="L2732" t="s">
        <v>25</v>
      </c>
      <c r="M2732">
        <v>-2630</v>
      </c>
      <c r="N2732">
        <v>-2630</v>
      </c>
      <c r="O2732">
        <v>-2630</v>
      </c>
      <c r="P2732">
        <v>-2630</v>
      </c>
      <c r="Q2732">
        <v>-2630</v>
      </c>
      <c r="R2732">
        <v>-2630</v>
      </c>
      <c r="S2732">
        <v>-2630</v>
      </c>
      <c r="T2732">
        <v>-2630</v>
      </c>
      <c r="U2732">
        <v>-2630</v>
      </c>
      <c r="V2732">
        <v>-2630</v>
      </c>
      <c r="W2732">
        <v>-2630</v>
      </c>
      <c r="X2732">
        <v>-2630</v>
      </c>
      <c r="Y2732">
        <v>-31563</v>
      </c>
      <c r="Z2732">
        <f t="shared" si="92"/>
        <v>0</v>
      </c>
      <c r="AA2732">
        <f t="shared" si="93"/>
        <v>-23672.25</v>
      </c>
    </row>
    <row r="2733" spans="1:27" x14ac:dyDescent="0.35">
      <c r="A2733" t="s">
        <v>427</v>
      </c>
      <c r="C2733">
        <v>512017</v>
      </c>
      <c r="D2733" t="s">
        <v>446</v>
      </c>
      <c r="E2733" t="s">
        <v>7</v>
      </c>
      <c r="F2733" t="s">
        <v>105</v>
      </c>
      <c r="G2733">
        <v>2023</v>
      </c>
      <c r="H2733" t="s">
        <v>22</v>
      </c>
      <c r="I2733" t="s">
        <v>377</v>
      </c>
      <c r="J2733" t="s">
        <v>377</v>
      </c>
      <c r="K2733" t="s">
        <v>378</v>
      </c>
      <c r="L2733" t="s">
        <v>25</v>
      </c>
      <c r="M2733">
        <v>-2619</v>
      </c>
      <c r="N2733">
        <v>-2619</v>
      </c>
      <c r="O2733">
        <v>-2619</v>
      </c>
      <c r="P2733">
        <v>-4069</v>
      </c>
      <c r="Q2733">
        <v>-4069</v>
      </c>
      <c r="R2733">
        <v>-34664</v>
      </c>
      <c r="S2733">
        <v>-4553</v>
      </c>
      <c r="T2733">
        <v>-4553</v>
      </c>
      <c r="U2733">
        <v>-4553</v>
      </c>
      <c r="V2733">
        <v>-4553</v>
      </c>
      <c r="W2733">
        <v>-2619</v>
      </c>
      <c r="X2733">
        <v>-2619</v>
      </c>
      <c r="Y2733">
        <v>-74108</v>
      </c>
      <c r="Z2733">
        <f t="shared" si="92"/>
        <v>0</v>
      </c>
      <c r="AA2733">
        <f t="shared" si="93"/>
        <v>-55581</v>
      </c>
    </row>
    <row r="2734" spans="1:27" x14ac:dyDescent="0.35">
      <c r="A2734" t="s">
        <v>427</v>
      </c>
      <c r="C2734">
        <v>512017</v>
      </c>
      <c r="D2734" t="s">
        <v>446</v>
      </c>
      <c r="E2734" t="s">
        <v>7</v>
      </c>
      <c r="F2734" t="s">
        <v>105</v>
      </c>
      <c r="G2734">
        <v>2024</v>
      </c>
      <c r="H2734" t="s">
        <v>22</v>
      </c>
      <c r="I2734" t="s">
        <v>377</v>
      </c>
      <c r="J2734" t="s">
        <v>377</v>
      </c>
      <c r="K2734" t="s">
        <v>378</v>
      </c>
      <c r="L2734" t="s">
        <v>25</v>
      </c>
      <c r="M2734">
        <v>-2619</v>
      </c>
      <c r="N2734">
        <v>-2619</v>
      </c>
      <c r="O2734">
        <v>-2619</v>
      </c>
      <c r="P2734">
        <v>-4069</v>
      </c>
      <c r="Q2734">
        <v>-4069</v>
      </c>
      <c r="R2734">
        <v>-34664</v>
      </c>
      <c r="S2734">
        <v>-4553</v>
      </c>
      <c r="T2734">
        <v>-4553</v>
      </c>
      <c r="U2734">
        <v>-4553</v>
      </c>
      <c r="V2734">
        <v>-4553</v>
      </c>
      <c r="W2734">
        <v>-2619</v>
      </c>
      <c r="X2734">
        <v>-2619</v>
      </c>
      <c r="Y2734">
        <v>-74108</v>
      </c>
      <c r="Z2734">
        <f t="shared" si="92"/>
        <v>0</v>
      </c>
      <c r="AA2734">
        <f t="shared" si="93"/>
        <v>-55581</v>
      </c>
    </row>
    <row r="2735" spans="1:27" x14ac:dyDescent="0.35">
      <c r="A2735" t="s">
        <v>427</v>
      </c>
      <c r="C2735">
        <v>512017</v>
      </c>
      <c r="D2735" t="s">
        <v>446</v>
      </c>
      <c r="E2735" t="s">
        <v>7</v>
      </c>
      <c r="F2735" t="s">
        <v>105</v>
      </c>
      <c r="G2735">
        <v>2025</v>
      </c>
      <c r="H2735" t="s">
        <v>22</v>
      </c>
      <c r="I2735" t="s">
        <v>377</v>
      </c>
      <c r="J2735" t="s">
        <v>377</v>
      </c>
      <c r="K2735" t="s">
        <v>378</v>
      </c>
      <c r="L2735" t="s">
        <v>25</v>
      </c>
      <c r="M2735">
        <v>-2619</v>
      </c>
      <c r="N2735">
        <v>-2619</v>
      </c>
      <c r="O2735">
        <v>-2619</v>
      </c>
      <c r="P2735">
        <v>-4069</v>
      </c>
      <c r="Q2735">
        <v>-4069</v>
      </c>
      <c r="R2735">
        <v>-34664</v>
      </c>
      <c r="S2735">
        <v>-4553</v>
      </c>
      <c r="T2735">
        <v>-4553</v>
      </c>
      <c r="U2735">
        <v>-4553</v>
      </c>
      <c r="V2735">
        <v>-4553</v>
      </c>
      <c r="W2735">
        <v>-2619</v>
      </c>
      <c r="X2735">
        <v>-2619</v>
      </c>
      <c r="Y2735">
        <v>-74108</v>
      </c>
      <c r="Z2735">
        <f t="shared" si="92"/>
        <v>0</v>
      </c>
      <c r="AA2735">
        <f t="shared" si="93"/>
        <v>-55581</v>
      </c>
    </row>
    <row r="2736" spans="1:27" x14ac:dyDescent="0.35">
      <c r="A2736" t="s">
        <v>427</v>
      </c>
      <c r="C2736">
        <v>506900</v>
      </c>
      <c r="D2736" t="s">
        <v>439</v>
      </c>
      <c r="E2736" t="s">
        <v>7</v>
      </c>
      <c r="F2736" t="s">
        <v>105</v>
      </c>
      <c r="G2736">
        <v>2024</v>
      </c>
      <c r="H2736" t="s">
        <v>365</v>
      </c>
      <c r="I2736" t="s">
        <v>390</v>
      </c>
      <c r="J2736" t="s">
        <v>391</v>
      </c>
      <c r="K2736" t="s">
        <v>378</v>
      </c>
      <c r="L2736" t="s">
        <v>25</v>
      </c>
      <c r="M2736">
        <v>-2605</v>
      </c>
      <c r="N2736">
        <v>-2473</v>
      </c>
      <c r="O2736">
        <v>-2317</v>
      </c>
      <c r="P2736">
        <v>-2411</v>
      </c>
      <c r="Q2736">
        <v>-2504</v>
      </c>
      <c r="R2736">
        <v>-2091</v>
      </c>
      <c r="S2736">
        <v>-2439</v>
      </c>
      <c r="T2736">
        <v>-2532</v>
      </c>
      <c r="U2736">
        <v>-2294</v>
      </c>
      <c r="V2736">
        <v>-2640</v>
      </c>
      <c r="W2736">
        <v>-2111</v>
      </c>
      <c r="X2736">
        <v>-2000</v>
      </c>
      <c r="Y2736">
        <v>-28417</v>
      </c>
      <c r="Z2736">
        <f t="shared" si="92"/>
        <v>0</v>
      </c>
      <c r="AA2736">
        <f t="shared" si="93"/>
        <v>-21312.75</v>
      </c>
    </row>
    <row r="2737" spans="1:27" x14ac:dyDescent="0.35">
      <c r="A2737" t="s">
        <v>427</v>
      </c>
      <c r="C2737">
        <v>512102</v>
      </c>
      <c r="D2737" t="s">
        <v>465</v>
      </c>
      <c r="E2737" t="s">
        <v>7</v>
      </c>
      <c r="F2737" t="s">
        <v>105</v>
      </c>
      <c r="G2737">
        <v>2028</v>
      </c>
      <c r="H2737" t="s">
        <v>22</v>
      </c>
      <c r="I2737" t="s">
        <v>377</v>
      </c>
      <c r="J2737" t="s">
        <v>377</v>
      </c>
      <c r="K2737" t="s">
        <v>378</v>
      </c>
      <c r="L2737" t="s">
        <v>25</v>
      </c>
      <c r="M2737">
        <v>-2579</v>
      </c>
      <c r="N2737">
        <v>-2579</v>
      </c>
      <c r="O2737">
        <v>-2579</v>
      </c>
      <c r="P2737">
        <v>-2579</v>
      </c>
      <c r="Q2737">
        <v>-2579</v>
      </c>
      <c r="R2737">
        <v>-2579</v>
      </c>
      <c r="S2737">
        <v>-2579</v>
      </c>
      <c r="T2737">
        <v>-2579</v>
      </c>
      <c r="U2737">
        <v>-2579</v>
      </c>
      <c r="V2737">
        <v>-2579</v>
      </c>
      <c r="W2737">
        <v>-2579</v>
      </c>
      <c r="X2737">
        <v>-2579</v>
      </c>
      <c r="Y2737">
        <v>-30945</v>
      </c>
      <c r="Z2737">
        <f t="shared" si="92"/>
        <v>0</v>
      </c>
      <c r="AA2737">
        <f t="shared" si="93"/>
        <v>-23208.75</v>
      </c>
    </row>
    <row r="2738" spans="1:27" x14ac:dyDescent="0.35">
      <c r="A2738" t="s">
        <v>427</v>
      </c>
      <c r="C2738">
        <v>512102</v>
      </c>
      <c r="D2738" t="s">
        <v>465</v>
      </c>
      <c r="E2738" t="s">
        <v>7</v>
      </c>
      <c r="F2738" t="s">
        <v>105</v>
      </c>
      <c r="G2738">
        <v>2027</v>
      </c>
      <c r="H2738" t="s">
        <v>22</v>
      </c>
      <c r="I2738" t="s">
        <v>377</v>
      </c>
      <c r="J2738" t="s">
        <v>377</v>
      </c>
      <c r="K2738" t="s">
        <v>378</v>
      </c>
      <c r="L2738" t="s">
        <v>25</v>
      </c>
      <c r="M2738">
        <v>-2528</v>
      </c>
      <c r="N2738">
        <v>-2528</v>
      </c>
      <c r="O2738">
        <v>-2528</v>
      </c>
      <c r="P2738">
        <v>-2528</v>
      </c>
      <c r="Q2738">
        <v>-2528</v>
      </c>
      <c r="R2738">
        <v>-2528</v>
      </c>
      <c r="S2738">
        <v>-2528</v>
      </c>
      <c r="T2738">
        <v>-2528</v>
      </c>
      <c r="U2738">
        <v>-2528</v>
      </c>
      <c r="V2738">
        <v>-2528</v>
      </c>
      <c r="W2738">
        <v>-2528</v>
      </c>
      <c r="X2738">
        <v>-2528</v>
      </c>
      <c r="Y2738">
        <v>-30338</v>
      </c>
      <c r="Z2738">
        <f t="shared" si="92"/>
        <v>0</v>
      </c>
      <c r="AA2738">
        <f t="shared" si="93"/>
        <v>-22753.5</v>
      </c>
    </row>
    <row r="2739" spans="1:27" x14ac:dyDescent="0.35">
      <c r="A2739" t="s">
        <v>427</v>
      </c>
      <c r="C2739">
        <v>512015</v>
      </c>
      <c r="D2739" t="s">
        <v>451</v>
      </c>
      <c r="E2739" t="s">
        <v>7</v>
      </c>
      <c r="F2739" t="s">
        <v>105</v>
      </c>
      <c r="G2739">
        <v>2030</v>
      </c>
      <c r="H2739" t="s">
        <v>22</v>
      </c>
      <c r="I2739" t="s">
        <v>385</v>
      </c>
      <c r="J2739" t="s">
        <v>386</v>
      </c>
      <c r="K2739" t="s">
        <v>378</v>
      </c>
      <c r="L2739" t="s">
        <v>25</v>
      </c>
      <c r="M2739">
        <v>-2502</v>
      </c>
      <c r="N2739">
        <v>-2502</v>
      </c>
      <c r="O2739">
        <v>-2502</v>
      </c>
      <c r="P2739">
        <v>-4520</v>
      </c>
      <c r="Q2739">
        <v>-7844</v>
      </c>
      <c r="R2739">
        <v>-3246</v>
      </c>
      <c r="S2739">
        <v>-2502</v>
      </c>
      <c r="T2739">
        <v>-2502</v>
      </c>
      <c r="U2739">
        <v>-2502</v>
      </c>
      <c r="V2739">
        <v>-11530</v>
      </c>
      <c r="W2739">
        <v>-2502</v>
      </c>
      <c r="X2739">
        <v>-2502</v>
      </c>
      <c r="Y2739">
        <v>-47159</v>
      </c>
      <c r="Z2739">
        <f t="shared" si="92"/>
        <v>0</v>
      </c>
      <c r="AA2739">
        <f t="shared" si="93"/>
        <v>-35369.25</v>
      </c>
    </row>
    <row r="2740" spans="1:27" x14ac:dyDescent="0.35">
      <c r="A2740" t="s">
        <v>427</v>
      </c>
      <c r="C2740">
        <v>512102</v>
      </c>
      <c r="D2740" t="s">
        <v>465</v>
      </c>
      <c r="E2740" t="s">
        <v>7</v>
      </c>
      <c r="F2740" t="s">
        <v>105</v>
      </c>
      <c r="G2740">
        <v>2026</v>
      </c>
      <c r="H2740" t="s">
        <v>22</v>
      </c>
      <c r="I2740" t="s">
        <v>377</v>
      </c>
      <c r="J2740" t="s">
        <v>377</v>
      </c>
      <c r="K2740" t="s">
        <v>378</v>
      </c>
      <c r="L2740" t="s">
        <v>25</v>
      </c>
      <c r="M2740">
        <v>-2479</v>
      </c>
      <c r="N2740">
        <v>-2479</v>
      </c>
      <c r="O2740">
        <v>-2479</v>
      </c>
      <c r="P2740">
        <v>-2479</v>
      </c>
      <c r="Q2740">
        <v>-2479</v>
      </c>
      <c r="R2740">
        <v>-2479</v>
      </c>
      <c r="S2740">
        <v>-2479</v>
      </c>
      <c r="T2740">
        <v>-2479</v>
      </c>
      <c r="U2740">
        <v>-2479</v>
      </c>
      <c r="V2740">
        <v>-2479</v>
      </c>
      <c r="W2740">
        <v>-2479</v>
      </c>
      <c r="X2740">
        <v>-2479</v>
      </c>
      <c r="Y2740">
        <v>-29743</v>
      </c>
      <c r="Z2740">
        <f t="shared" si="92"/>
        <v>0</v>
      </c>
      <c r="AA2740">
        <f t="shared" si="93"/>
        <v>-22307.25</v>
      </c>
    </row>
    <row r="2741" spans="1:27" x14ac:dyDescent="0.35">
      <c r="A2741" t="s">
        <v>427</v>
      </c>
      <c r="C2741">
        <v>512015</v>
      </c>
      <c r="D2741" t="s">
        <v>451</v>
      </c>
      <c r="E2741" t="s">
        <v>7</v>
      </c>
      <c r="F2741" t="s">
        <v>105</v>
      </c>
      <c r="G2741">
        <v>2029</v>
      </c>
      <c r="H2741" t="s">
        <v>22</v>
      </c>
      <c r="I2741" t="s">
        <v>385</v>
      </c>
      <c r="J2741" t="s">
        <v>386</v>
      </c>
      <c r="K2741" t="s">
        <v>378</v>
      </c>
      <c r="L2741" t="s">
        <v>25</v>
      </c>
      <c r="M2741">
        <v>-2453</v>
      </c>
      <c r="N2741">
        <v>-2453</v>
      </c>
      <c r="O2741">
        <v>-2453</v>
      </c>
      <c r="P2741">
        <v>-4431</v>
      </c>
      <c r="Q2741">
        <v>-7681</v>
      </c>
      <c r="R2741">
        <v>-3182</v>
      </c>
      <c r="S2741">
        <v>-2453</v>
      </c>
      <c r="T2741">
        <v>-2453</v>
      </c>
      <c r="U2741">
        <v>-2453</v>
      </c>
      <c r="V2741">
        <v>-11249</v>
      </c>
      <c r="W2741">
        <v>-2453</v>
      </c>
      <c r="X2741">
        <v>-2453</v>
      </c>
      <c r="Y2741">
        <v>-46168</v>
      </c>
      <c r="Z2741">
        <f t="shared" si="92"/>
        <v>0</v>
      </c>
      <c r="AA2741">
        <f t="shared" si="93"/>
        <v>-34626</v>
      </c>
    </row>
    <row r="2742" spans="1:27" x14ac:dyDescent="0.35">
      <c r="A2742" t="s">
        <v>427</v>
      </c>
      <c r="C2742">
        <v>513100</v>
      </c>
      <c r="D2742" t="s">
        <v>438</v>
      </c>
      <c r="E2742" t="s">
        <v>7</v>
      </c>
      <c r="F2742" t="s">
        <v>105</v>
      </c>
      <c r="G2742">
        <v>2023</v>
      </c>
      <c r="H2742" t="s">
        <v>365</v>
      </c>
      <c r="I2742" t="s">
        <v>390</v>
      </c>
      <c r="J2742" t="s">
        <v>391</v>
      </c>
      <c r="K2742" t="s">
        <v>378</v>
      </c>
      <c r="L2742" t="s">
        <v>25</v>
      </c>
      <c r="M2742">
        <v>-2450</v>
      </c>
      <c r="N2742">
        <v>-2316</v>
      </c>
      <c r="O2742">
        <v>-2538</v>
      </c>
      <c r="P2742">
        <v>-2152</v>
      </c>
      <c r="Q2742">
        <v>-2474</v>
      </c>
      <c r="R2742">
        <v>-2376</v>
      </c>
      <c r="S2742">
        <v>-2200</v>
      </c>
      <c r="T2742">
        <v>-2617</v>
      </c>
      <c r="U2742">
        <v>-2269</v>
      </c>
      <c r="V2742">
        <v>-2499</v>
      </c>
      <c r="W2742">
        <v>-2275</v>
      </c>
      <c r="X2742">
        <v>-1949</v>
      </c>
      <c r="Y2742">
        <v>-28115</v>
      </c>
      <c r="Z2742">
        <f t="shared" si="92"/>
        <v>0</v>
      </c>
      <c r="AA2742">
        <f t="shared" si="93"/>
        <v>-21086.25</v>
      </c>
    </row>
    <row r="2743" spans="1:27" x14ac:dyDescent="0.35">
      <c r="A2743" t="s">
        <v>427</v>
      </c>
      <c r="C2743">
        <v>500900</v>
      </c>
      <c r="D2743" t="s">
        <v>443</v>
      </c>
      <c r="E2743" t="s">
        <v>7</v>
      </c>
      <c r="F2743" t="s">
        <v>21</v>
      </c>
      <c r="G2743">
        <v>2021</v>
      </c>
      <c r="H2743" t="s">
        <v>22</v>
      </c>
      <c r="I2743" t="s">
        <v>387</v>
      </c>
      <c r="J2743" t="s">
        <v>388</v>
      </c>
      <c r="K2743" t="s">
        <v>378</v>
      </c>
      <c r="L2743" t="s">
        <v>25</v>
      </c>
      <c r="M2743">
        <v>-2441</v>
      </c>
      <c r="N2743">
        <v>-3777</v>
      </c>
      <c r="O2743">
        <v>-2433</v>
      </c>
      <c r="P2743">
        <v>-2455</v>
      </c>
      <c r="Q2743">
        <v>-2443</v>
      </c>
      <c r="R2743">
        <v>-2575</v>
      </c>
      <c r="S2743">
        <v>-2449</v>
      </c>
      <c r="T2743">
        <v>-2450</v>
      </c>
      <c r="U2743">
        <v>-2451</v>
      </c>
      <c r="V2743">
        <v>-2473</v>
      </c>
      <c r="W2743">
        <v>-2541</v>
      </c>
      <c r="X2743">
        <v>-2461</v>
      </c>
      <c r="Y2743">
        <v>-30950</v>
      </c>
      <c r="Z2743">
        <f t="shared" si="92"/>
        <v>-23212.5</v>
      </c>
      <c r="AA2743">
        <f t="shared" si="93"/>
        <v>0</v>
      </c>
    </row>
    <row r="2744" spans="1:27" x14ac:dyDescent="0.35">
      <c r="A2744" t="s">
        <v>427</v>
      </c>
      <c r="C2744">
        <v>500900</v>
      </c>
      <c r="D2744" t="s">
        <v>443</v>
      </c>
      <c r="E2744" t="s">
        <v>7</v>
      </c>
      <c r="F2744" t="s">
        <v>105</v>
      </c>
      <c r="G2744">
        <v>2030</v>
      </c>
      <c r="H2744" t="s">
        <v>22</v>
      </c>
      <c r="I2744" t="s">
        <v>385</v>
      </c>
      <c r="J2744" t="s">
        <v>386</v>
      </c>
      <c r="K2744" t="s">
        <v>378</v>
      </c>
      <c r="L2744" t="s">
        <v>25</v>
      </c>
      <c r="M2744">
        <v>-2433</v>
      </c>
      <c r="N2744">
        <v>-4381</v>
      </c>
      <c r="O2744">
        <v>-2446</v>
      </c>
      <c r="P2744">
        <v>-2446</v>
      </c>
      <c r="Q2744">
        <v>-2435</v>
      </c>
      <c r="R2744">
        <v>-2433</v>
      </c>
      <c r="S2744">
        <v>-2433</v>
      </c>
      <c r="T2744">
        <v>-2421</v>
      </c>
      <c r="U2744">
        <v>-2421</v>
      </c>
      <c r="V2744">
        <v>-2421</v>
      </c>
      <c r="W2744">
        <v>-2432</v>
      </c>
      <c r="X2744">
        <v>-2433</v>
      </c>
      <c r="Y2744">
        <v>-31136</v>
      </c>
      <c r="Z2744">
        <f t="shared" si="92"/>
        <v>0</v>
      </c>
      <c r="AA2744">
        <f t="shared" si="93"/>
        <v>-23352</v>
      </c>
    </row>
    <row r="2745" spans="1:27" x14ac:dyDescent="0.35">
      <c r="A2745" t="s">
        <v>427</v>
      </c>
      <c r="C2745">
        <v>512102</v>
      </c>
      <c r="D2745" t="s">
        <v>465</v>
      </c>
      <c r="E2745" t="s">
        <v>7</v>
      </c>
      <c r="F2745" t="s">
        <v>105</v>
      </c>
      <c r="G2745">
        <v>2021</v>
      </c>
      <c r="H2745" t="s">
        <v>22</v>
      </c>
      <c r="I2745" t="s">
        <v>377</v>
      </c>
      <c r="J2745" t="s">
        <v>377</v>
      </c>
      <c r="K2745" t="s">
        <v>378</v>
      </c>
      <c r="L2745" t="s">
        <v>25</v>
      </c>
      <c r="M2745">
        <v>-2430</v>
      </c>
      <c r="N2745">
        <v>-2430</v>
      </c>
      <c r="O2745">
        <v>-2430</v>
      </c>
      <c r="P2745">
        <v>-2430</v>
      </c>
      <c r="Q2745">
        <v>-2430</v>
      </c>
      <c r="R2745">
        <v>-2430</v>
      </c>
      <c r="S2745">
        <v>-2430</v>
      </c>
      <c r="T2745">
        <v>-2430</v>
      </c>
      <c r="U2745">
        <v>-2430</v>
      </c>
      <c r="V2745">
        <v>-2430</v>
      </c>
      <c r="W2745">
        <v>-2430</v>
      </c>
      <c r="X2745">
        <v>-2430</v>
      </c>
      <c r="Y2745">
        <v>-29160</v>
      </c>
      <c r="Z2745">
        <f t="shared" si="92"/>
        <v>0</v>
      </c>
      <c r="AA2745">
        <f t="shared" si="93"/>
        <v>-21870</v>
      </c>
    </row>
    <row r="2746" spans="1:27" x14ac:dyDescent="0.35">
      <c r="A2746" t="s">
        <v>427</v>
      </c>
      <c r="C2746">
        <v>512102</v>
      </c>
      <c r="D2746" t="s">
        <v>465</v>
      </c>
      <c r="E2746" t="s">
        <v>7</v>
      </c>
      <c r="F2746" t="s">
        <v>105</v>
      </c>
      <c r="G2746">
        <v>2022</v>
      </c>
      <c r="H2746" t="s">
        <v>22</v>
      </c>
      <c r="I2746" t="s">
        <v>377</v>
      </c>
      <c r="J2746" t="s">
        <v>377</v>
      </c>
      <c r="K2746" t="s">
        <v>378</v>
      </c>
      <c r="L2746" t="s">
        <v>25</v>
      </c>
      <c r="M2746">
        <v>-2430</v>
      </c>
      <c r="N2746">
        <v>-2430</v>
      </c>
      <c r="O2746">
        <v>-2430</v>
      </c>
      <c r="P2746">
        <v>-2430</v>
      </c>
      <c r="Q2746">
        <v>-2430</v>
      </c>
      <c r="R2746">
        <v>-2430</v>
      </c>
      <c r="S2746">
        <v>-2430</v>
      </c>
      <c r="T2746">
        <v>-2430</v>
      </c>
      <c r="U2746">
        <v>-2430</v>
      </c>
      <c r="V2746">
        <v>-2430</v>
      </c>
      <c r="W2746">
        <v>-2430</v>
      </c>
      <c r="X2746">
        <v>-2430</v>
      </c>
      <c r="Y2746">
        <v>-29160</v>
      </c>
      <c r="Z2746">
        <f t="shared" si="92"/>
        <v>0</v>
      </c>
      <c r="AA2746">
        <f t="shared" si="93"/>
        <v>-21870</v>
      </c>
    </row>
    <row r="2747" spans="1:27" x14ac:dyDescent="0.35">
      <c r="A2747" t="s">
        <v>427</v>
      </c>
      <c r="C2747">
        <v>512102</v>
      </c>
      <c r="D2747" t="s">
        <v>465</v>
      </c>
      <c r="E2747" t="s">
        <v>7</v>
      </c>
      <c r="F2747" t="s">
        <v>105</v>
      </c>
      <c r="G2747">
        <v>2023</v>
      </c>
      <c r="H2747" t="s">
        <v>22</v>
      </c>
      <c r="I2747" t="s">
        <v>377</v>
      </c>
      <c r="J2747" t="s">
        <v>377</v>
      </c>
      <c r="K2747" t="s">
        <v>378</v>
      </c>
      <c r="L2747" t="s">
        <v>25</v>
      </c>
      <c r="M2747">
        <v>-2430</v>
      </c>
      <c r="N2747">
        <v>-2430</v>
      </c>
      <c r="O2747">
        <v>-2430</v>
      </c>
      <c r="P2747">
        <v>-2430</v>
      </c>
      <c r="Q2747">
        <v>-2430</v>
      </c>
      <c r="R2747">
        <v>-2430</v>
      </c>
      <c r="S2747">
        <v>-2430</v>
      </c>
      <c r="T2747">
        <v>-2430</v>
      </c>
      <c r="U2747">
        <v>-2430</v>
      </c>
      <c r="V2747">
        <v>-2430</v>
      </c>
      <c r="W2747">
        <v>-2430</v>
      </c>
      <c r="X2747">
        <v>-2430</v>
      </c>
      <c r="Y2747">
        <v>-29160</v>
      </c>
      <c r="Z2747">
        <f t="shared" si="92"/>
        <v>0</v>
      </c>
      <c r="AA2747">
        <f t="shared" si="93"/>
        <v>-21870</v>
      </c>
    </row>
    <row r="2748" spans="1:27" x14ac:dyDescent="0.35">
      <c r="A2748" t="s">
        <v>427</v>
      </c>
      <c r="C2748">
        <v>512102</v>
      </c>
      <c r="D2748" t="s">
        <v>465</v>
      </c>
      <c r="E2748" t="s">
        <v>7</v>
      </c>
      <c r="F2748" t="s">
        <v>105</v>
      </c>
      <c r="G2748">
        <v>2024</v>
      </c>
      <c r="H2748" t="s">
        <v>22</v>
      </c>
      <c r="I2748" t="s">
        <v>377</v>
      </c>
      <c r="J2748" t="s">
        <v>377</v>
      </c>
      <c r="K2748" t="s">
        <v>378</v>
      </c>
      <c r="L2748" t="s">
        <v>25</v>
      </c>
      <c r="M2748">
        <v>-2430</v>
      </c>
      <c r="N2748">
        <v>-2430</v>
      </c>
      <c r="O2748">
        <v>-2430</v>
      </c>
      <c r="P2748">
        <v>-2430</v>
      </c>
      <c r="Q2748">
        <v>-2430</v>
      </c>
      <c r="R2748">
        <v>-2430</v>
      </c>
      <c r="S2748">
        <v>-2430</v>
      </c>
      <c r="T2748">
        <v>-2430</v>
      </c>
      <c r="U2748">
        <v>-2430</v>
      </c>
      <c r="V2748">
        <v>-2430</v>
      </c>
      <c r="W2748">
        <v>-2430</v>
      </c>
      <c r="X2748">
        <v>-2430</v>
      </c>
      <c r="Y2748">
        <v>-29160</v>
      </c>
      <c r="Z2748">
        <f t="shared" si="92"/>
        <v>0</v>
      </c>
      <c r="AA2748">
        <f t="shared" si="93"/>
        <v>-21870</v>
      </c>
    </row>
    <row r="2749" spans="1:27" x14ac:dyDescent="0.35">
      <c r="A2749" t="s">
        <v>427</v>
      </c>
      <c r="C2749">
        <v>512102</v>
      </c>
      <c r="D2749" t="s">
        <v>465</v>
      </c>
      <c r="E2749" t="s">
        <v>7</v>
      </c>
      <c r="F2749" t="s">
        <v>105</v>
      </c>
      <c r="G2749">
        <v>2025</v>
      </c>
      <c r="H2749" t="s">
        <v>22</v>
      </c>
      <c r="I2749" t="s">
        <v>377</v>
      </c>
      <c r="J2749" t="s">
        <v>377</v>
      </c>
      <c r="K2749" t="s">
        <v>378</v>
      </c>
      <c r="L2749" t="s">
        <v>25</v>
      </c>
      <c r="M2749">
        <v>-2430</v>
      </c>
      <c r="N2749">
        <v>-2430</v>
      </c>
      <c r="O2749">
        <v>-2430</v>
      </c>
      <c r="P2749">
        <v>-2430</v>
      </c>
      <c r="Q2749">
        <v>-2430</v>
      </c>
      <c r="R2749">
        <v>-2430</v>
      </c>
      <c r="S2749">
        <v>-2430</v>
      </c>
      <c r="T2749">
        <v>-2430</v>
      </c>
      <c r="U2749">
        <v>-2430</v>
      </c>
      <c r="V2749">
        <v>-2430</v>
      </c>
      <c r="W2749">
        <v>-2430</v>
      </c>
      <c r="X2749">
        <v>-2430</v>
      </c>
      <c r="Y2749">
        <v>-29160</v>
      </c>
      <c r="Z2749">
        <f t="shared" si="92"/>
        <v>0</v>
      </c>
      <c r="AA2749">
        <f t="shared" si="93"/>
        <v>-21870</v>
      </c>
    </row>
    <row r="2750" spans="1:27" x14ac:dyDescent="0.35">
      <c r="A2750" t="s">
        <v>427</v>
      </c>
      <c r="C2750">
        <v>500900</v>
      </c>
      <c r="D2750" t="s">
        <v>443</v>
      </c>
      <c r="E2750" t="s">
        <v>7</v>
      </c>
      <c r="F2750" t="s">
        <v>21</v>
      </c>
      <c r="G2750">
        <v>2022</v>
      </c>
      <c r="H2750" t="s">
        <v>22</v>
      </c>
      <c r="I2750" t="s">
        <v>387</v>
      </c>
      <c r="J2750" t="s">
        <v>388</v>
      </c>
      <c r="K2750" t="s">
        <v>378</v>
      </c>
      <c r="L2750" t="s">
        <v>25</v>
      </c>
      <c r="M2750">
        <v>-2429</v>
      </c>
      <c r="N2750">
        <v>-3234</v>
      </c>
      <c r="O2750">
        <v>-1850</v>
      </c>
      <c r="P2750">
        <v>-1872</v>
      </c>
      <c r="Q2750">
        <v>-1844</v>
      </c>
      <c r="R2750">
        <v>-1974</v>
      </c>
      <c r="S2750">
        <v>-1848</v>
      </c>
      <c r="T2750">
        <v>-1831</v>
      </c>
      <c r="U2750">
        <v>-1832</v>
      </c>
      <c r="V2750">
        <v>-1854</v>
      </c>
      <c r="W2750">
        <v>-1938</v>
      </c>
      <c r="X2750">
        <v>-1860</v>
      </c>
      <c r="Y2750">
        <v>-24365</v>
      </c>
      <c r="Z2750">
        <f t="shared" si="92"/>
        <v>-18273.75</v>
      </c>
      <c r="AA2750">
        <f t="shared" si="93"/>
        <v>0</v>
      </c>
    </row>
    <row r="2751" spans="1:27" x14ac:dyDescent="0.35">
      <c r="A2751" t="s">
        <v>427</v>
      </c>
      <c r="C2751">
        <v>506900</v>
      </c>
      <c r="D2751" t="s">
        <v>439</v>
      </c>
      <c r="E2751" t="s">
        <v>7</v>
      </c>
      <c r="F2751" t="s">
        <v>105</v>
      </c>
      <c r="G2751">
        <v>2023</v>
      </c>
      <c r="H2751" t="s">
        <v>365</v>
      </c>
      <c r="I2751" t="s">
        <v>390</v>
      </c>
      <c r="J2751" t="s">
        <v>391</v>
      </c>
      <c r="K2751" t="s">
        <v>378</v>
      </c>
      <c r="L2751" t="s">
        <v>25</v>
      </c>
      <c r="M2751">
        <v>-2420</v>
      </c>
      <c r="N2751">
        <v>-2295</v>
      </c>
      <c r="O2751">
        <v>-2501</v>
      </c>
      <c r="P2751">
        <v>-2103</v>
      </c>
      <c r="Q2751">
        <v>-2423</v>
      </c>
      <c r="R2751">
        <v>-2320</v>
      </c>
      <c r="S2751">
        <v>-2132</v>
      </c>
      <c r="T2751">
        <v>-2582</v>
      </c>
      <c r="U2751">
        <v>-2220</v>
      </c>
      <c r="V2751">
        <v>-2456</v>
      </c>
      <c r="W2751">
        <v>-2207</v>
      </c>
      <c r="X2751">
        <v>-1840</v>
      </c>
      <c r="Y2751">
        <v>-27500</v>
      </c>
      <c r="Z2751">
        <f t="shared" si="92"/>
        <v>0</v>
      </c>
      <c r="AA2751">
        <f t="shared" si="93"/>
        <v>-20625</v>
      </c>
    </row>
    <row r="2752" spans="1:27" x14ac:dyDescent="0.35">
      <c r="A2752" t="s">
        <v>427</v>
      </c>
      <c r="C2752">
        <v>512015</v>
      </c>
      <c r="D2752" t="s">
        <v>451</v>
      </c>
      <c r="E2752" t="s">
        <v>7</v>
      </c>
      <c r="F2752" t="s">
        <v>105</v>
      </c>
      <c r="G2752">
        <v>2028</v>
      </c>
      <c r="H2752" t="s">
        <v>22</v>
      </c>
      <c r="I2752" t="s">
        <v>385</v>
      </c>
      <c r="J2752" t="s">
        <v>386</v>
      </c>
      <c r="K2752" t="s">
        <v>378</v>
      </c>
      <c r="L2752" t="s">
        <v>25</v>
      </c>
      <c r="M2752">
        <v>-2405</v>
      </c>
      <c r="N2752">
        <v>-2405</v>
      </c>
      <c r="O2752">
        <v>-2405</v>
      </c>
      <c r="P2752">
        <v>-4344</v>
      </c>
      <c r="Q2752">
        <v>-7521</v>
      </c>
      <c r="R2752">
        <v>-3120</v>
      </c>
      <c r="S2752">
        <v>-2405</v>
      </c>
      <c r="T2752">
        <v>-2405</v>
      </c>
      <c r="U2752">
        <v>-2405</v>
      </c>
      <c r="V2752">
        <v>-10976</v>
      </c>
      <c r="W2752">
        <v>-2405</v>
      </c>
      <c r="X2752">
        <v>-2405</v>
      </c>
      <c r="Y2752">
        <v>-45202</v>
      </c>
      <c r="Z2752">
        <f t="shared" si="92"/>
        <v>0</v>
      </c>
      <c r="AA2752">
        <f t="shared" si="93"/>
        <v>-33901.5</v>
      </c>
    </row>
    <row r="2753" spans="1:27" x14ac:dyDescent="0.35">
      <c r="A2753" t="s">
        <v>427</v>
      </c>
      <c r="C2753">
        <v>500900</v>
      </c>
      <c r="D2753" t="s">
        <v>443</v>
      </c>
      <c r="E2753" t="s">
        <v>7</v>
      </c>
      <c r="F2753" t="s">
        <v>105</v>
      </c>
      <c r="G2753">
        <v>2029</v>
      </c>
      <c r="H2753" t="s">
        <v>22</v>
      </c>
      <c r="I2753" t="s">
        <v>385</v>
      </c>
      <c r="J2753" t="s">
        <v>386</v>
      </c>
      <c r="K2753" t="s">
        <v>378</v>
      </c>
      <c r="L2753" t="s">
        <v>25</v>
      </c>
      <c r="M2753">
        <v>-2385</v>
      </c>
      <c r="N2753">
        <v>-4294</v>
      </c>
      <c r="O2753">
        <v>-2396</v>
      </c>
      <c r="P2753">
        <v>-2396</v>
      </c>
      <c r="Q2753">
        <v>-2386</v>
      </c>
      <c r="R2753">
        <v>-2385</v>
      </c>
      <c r="S2753">
        <v>-2385</v>
      </c>
      <c r="T2753">
        <v>-2373</v>
      </c>
      <c r="U2753">
        <v>-2373</v>
      </c>
      <c r="V2753">
        <v>-2373</v>
      </c>
      <c r="W2753">
        <v>-2383</v>
      </c>
      <c r="X2753">
        <v>-2384</v>
      </c>
      <c r="Y2753">
        <v>-30513</v>
      </c>
      <c r="Z2753">
        <f t="shared" si="92"/>
        <v>0</v>
      </c>
      <c r="AA2753">
        <f t="shared" si="93"/>
        <v>-22884.75</v>
      </c>
    </row>
    <row r="2754" spans="1:27" x14ac:dyDescent="0.35">
      <c r="A2754" t="s">
        <v>427</v>
      </c>
      <c r="C2754">
        <v>512015</v>
      </c>
      <c r="D2754" t="s">
        <v>451</v>
      </c>
      <c r="E2754" t="s">
        <v>7</v>
      </c>
      <c r="F2754" t="s">
        <v>105</v>
      </c>
      <c r="G2754">
        <v>2027</v>
      </c>
      <c r="H2754" t="s">
        <v>22</v>
      </c>
      <c r="I2754" t="s">
        <v>385</v>
      </c>
      <c r="J2754" t="s">
        <v>386</v>
      </c>
      <c r="K2754" t="s">
        <v>378</v>
      </c>
      <c r="L2754" t="s">
        <v>25</v>
      </c>
      <c r="M2754">
        <v>-2358</v>
      </c>
      <c r="N2754">
        <v>-2358</v>
      </c>
      <c r="O2754">
        <v>-2358</v>
      </c>
      <c r="P2754">
        <v>-4259</v>
      </c>
      <c r="Q2754">
        <v>-7365</v>
      </c>
      <c r="R2754">
        <v>-3059</v>
      </c>
      <c r="S2754">
        <v>-2358</v>
      </c>
      <c r="T2754">
        <v>-2358</v>
      </c>
      <c r="U2754">
        <v>-2358</v>
      </c>
      <c r="V2754">
        <v>-10709</v>
      </c>
      <c r="W2754">
        <v>-2358</v>
      </c>
      <c r="X2754">
        <v>-2358</v>
      </c>
      <c r="Y2754">
        <v>-44256</v>
      </c>
      <c r="Z2754">
        <f t="shared" si="92"/>
        <v>0</v>
      </c>
      <c r="AA2754">
        <f t="shared" si="93"/>
        <v>-33192</v>
      </c>
    </row>
    <row r="2755" spans="1:27" x14ac:dyDescent="0.35">
      <c r="A2755" t="s">
        <v>427</v>
      </c>
      <c r="C2755">
        <v>500900</v>
      </c>
      <c r="D2755" t="s">
        <v>443</v>
      </c>
      <c r="E2755" t="s">
        <v>7</v>
      </c>
      <c r="F2755" t="s">
        <v>105</v>
      </c>
      <c r="G2755">
        <v>2028</v>
      </c>
      <c r="H2755" t="s">
        <v>22</v>
      </c>
      <c r="I2755" t="s">
        <v>385</v>
      </c>
      <c r="J2755" t="s">
        <v>386</v>
      </c>
      <c r="K2755" t="s">
        <v>378</v>
      </c>
      <c r="L2755" t="s">
        <v>25</v>
      </c>
      <c r="M2755">
        <v>-2337</v>
      </c>
      <c r="N2755">
        <v>-4209</v>
      </c>
      <c r="O2755">
        <v>-2349</v>
      </c>
      <c r="P2755">
        <v>-2349</v>
      </c>
      <c r="Q2755">
        <v>-2338</v>
      </c>
      <c r="R2755">
        <v>-2337</v>
      </c>
      <c r="S2755">
        <v>-2337</v>
      </c>
      <c r="T2755">
        <v>-2325</v>
      </c>
      <c r="U2755">
        <v>-2325</v>
      </c>
      <c r="V2755">
        <v>-2325</v>
      </c>
      <c r="W2755">
        <v>-2336</v>
      </c>
      <c r="X2755">
        <v>-2337</v>
      </c>
      <c r="Y2755">
        <v>-29905</v>
      </c>
      <c r="Z2755">
        <f t="shared" si="92"/>
        <v>0</v>
      </c>
      <c r="AA2755">
        <f t="shared" si="93"/>
        <v>-22428.75</v>
      </c>
    </row>
    <row r="2756" spans="1:27" x14ac:dyDescent="0.35">
      <c r="A2756" t="s">
        <v>427</v>
      </c>
      <c r="C2756">
        <v>512015</v>
      </c>
      <c r="D2756" t="s">
        <v>451</v>
      </c>
      <c r="E2756" t="s">
        <v>7</v>
      </c>
      <c r="F2756" t="s">
        <v>105</v>
      </c>
      <c r="G2756">
        <v>2026</v>
      </c>
      <c r="H2756" t="s">
        <v>22</v>
      </c>
      <c r="I2756" t="s">
        <v>385</v>
      </c>
      <c r="J2756" t="s">
        <v>386</v>
      </c>
      <c r="K2756" t="s">
        <v>378</v>
      </c>
      <c r="L2756" t="s">
        <v>25</v>
      </c>
      <c r="M2756">
        <v>-2312</v>
      </c>
      <c r="N2756">
        <v>-2312</v>
      </c>
      <c r="O2756">
        <v>-2312</v>
      </c>
      <c r="P2756">
        <v>-4175</v>
      </c>
      <c r="Q2756">
        <v>-7212</v>
      </c>
      <c r="R2756">
        <v>-2999</v>
      </c>
      <c r="S2756">
        <v>-2312</v>
      </c>
      <c r="T2756">
        <v>-2312</v>
      </c>
      <c r="U2756">
        <v>-2312</v>
      </c>
      <c r="V2756">
        <v>-10449</v>
      </c>
      <c r="W2756">
        <v>-2312</v>
      </c>
      <c r="X2756">
        <v>-2312</v>
      </c>
      <c r="Y2756">
        <v>-43330</v>
      </c>
      <c r="Z2756">
        <f t="shared" si="92"/>
        <v>0</v>
      </c>
      <c r="AA2756">
        <f t="shared" si="93"/>
        <v>-32497.5</v>
      </c>
    </row>
    <row r="2757" spans="1:27" x14ac:dyDescent="0.35">
      <c r="A2757" t="s">
        <v>427</v>
      </c>
      <c r="C2757">
        <v>514100</v>
      </c>
      <c r="D2757" t="s">
        <v>441</v>
      </c>
      <c r="E2757" t="s">
        <v>7</v>
      </c>
      <c r="F2757" t="s">
        <v>105</v>
      </c>
      <c r="G2757">
        <v>2030</v>
      </c>
      <c r="H2757" t="s">
        <v>22</v>
      </c>
      <c r="I2757" t="s">
        <v>390</v>
      </c>
      <c r="J2757" t="s">
        <v>391</v>
      </c>
      <c r="K2757" t="s">
        <v>378</v>
      </c>
      <c r="L2757" t="s">
        <v>25</v>
      </c>
      <c r="M2757">
        <v>-2294</v>
      </c>
      <c r="N2757">
        <v>-2294</v>
      </c>
      <c r="O2757">
        <v>-2294</v>
      </c>
      <c r="P2757">
        <v>-2294</v>
      </c>
      <c r="Q2757">
        <v>-2294</v>
      </c>
      <c r="R2757">
        <v>-2294</v>
      </c>
      <c r="S2757">
        <v>-2294</v>
      </c>
      <c r="T2757">
        <v>-2294</v>
      </c>
      <c r="U2757">
        <v>-4485</v>
      </c>
      <c r="V2757">
        <v>-2294</v>
      </c>
      <c r="W2757">
        <v>-2294</v>
      </c>
      <c r="X2757">
        <v>-2294</v>
      </c>
      <c r="Y2757">
        <v>-29720</v>
      </c>
      <c r="Z2757">
        <f t="shared" si="92"/>
        <v>0</v>
      </c>
      <c r="AA2757">
        <f t="shared" si="93"/>
        <v>-22290</v>
      </c>
    </row>
    <row r="2758" spans="1:27" x14ac:dyDescent="0.35">
      <c r="A2758" t="s">
        <v>427</v>
      </c>
      <c r="C2758">
        <v>500900</v>
      </c>
      <c r="D2758" t="s">
        <v>443</v>
      </c>
      <c r="E2758" t="s">
        <v>7</v>
      </c>
      <c r="F2758" t="s">
        <v>105</v>
      </c>
      <c r="G2758">
        <v>2027</v>
      </c>
      <c r="H2758" t="s">
        <v>22</v>
      </c>
      <c r="I2758" t="s">
        <v>385</v>
      </c>
      <c r="J2758" t="s">
        <v>386</v>
      </c>
      <c r="K2758" t="s">
        <v>378</v>
      </c>
      <c r="L2758" t="s">
        <v>25</v>
      </c>
      <c r="M2758">
        <v>-2290</v>
      </c>
      <c r="N2758">
        <v>-4126</v>
      </c>
      <c r="O2758">
        <v>-2302</v>
      </c>
      <c r="P2758">
        <v>-2302</v>
      </c>
      <c r="Q2758">
        <v>-2292</v>
      </c>
      <c r="R2758">
        <v>-2290</v>
      </c>
      <c r="S2758">
        <v>-2290</v>
      </c>
      <c r="T2758">
        <v>-2279</v>
      </c>
      <c r="U2758">
        <v>-2279</v>
      </c>
      <c r="V2758">
        <v>-2279</v>
      </c>
      <c r="W2758">
        <v>-2289</v>
      </c>
      <c r="X2758">
        <v>-2290</v>
      </c>
      <c r="Y2758">
        <v>-29308</v>
      </c>
      <c r="Z2758">
        <f t="shared" si="92"/>
        <v>0</v>
      </c>
      <c r="AA2758">
        <f t="shared" si="93"/>
        <v>-21981</v>
      </c>
    </row>
    <row r="2759" spans="1:27" x14ac:dyDescent="0.35">
      <c r="A2759" t="s">
        <v>427</v>
      </c>
      <c r="C2759">
        <v>500900</v>
      </c>
      <c r="D2759" t="s">
        <v>443</v>
      </c>
      <c r="E2759" t="s">
        <v>7</v>
      </c>
      <c r="F2759" t="s">
        <v>21</v>
      </c>
      <c r="G2759">
        <v>2023</v>
      </c>
      <c r="H2759" t="s">
        <v>365</v>
      </c>
      <c r="I2759" t="s">
        <v>387</v>
      </c>
      <c r="J2759" t="s">
        <v>388</v>
      </c>
      <c r="K2759" t="s">
        <v>378</v>
      </c>
      <c r="L2759" t="s">
        <v>25</v>
      </c>
      <c r="M2759">
        <v>-2285</v>
      </c>
      <c r="N2759">
        <v>-1570</v>
      </c>
      <c r="O2759">
        <v>-1889</v>
      </c>
      <c r="P2759">
        <v>-530</v>
      </c>
      <c r="Q2759">
        <v>-1196</v>
      </c>
      <c r="R2759">
        <v>-735</v>
      </c>
      <c r="S2759">
        <v>18</v>
      </c>
      <c r="T2759">
        <v>-1063</v>
      </c>
      <c r="U2759">
        <v>-2</v>
      </c>
      <c r="V2759">
        <v>-575</v>
      </c>
      <c r="W2759">
        <v>164</v>
      </c>
      <c r="X2759">
        <v>1167</v>
      </c>
      <c r="Y2759">
        <v>-8497</v>
      </c>
      <c r="Z2759">
        <f t="shared" si="92"/>
        <v>-6372.75</v>
      </c>
      <c r="AA2759">
        <f t="shared" si="93"/>
        <v>0</v>
      </c>
    </row>
    <row r="2760" spans="1:27" x14ac:dyDescent="0.35">
      <c r="A2760" t="s">
        <v>427</v>
      </c>
      <c r="C2760">
        <v>512015</v>
      </c>
      <c r="D2760" t="s">
        <v>451</v>
      </c>
      <c r="E2760" t="s">
        <v>7</v>
      </c>
      <c r="F2760" t="s">
        <v>105</v>
      </c>
      <c r="G2760">
        <v>2021</v>
      </c>
      <c r="H2760" t="s">
        <v>22</v>
      </c>
      <c r="I2760" t="s">
        <v>385</v>
      </c>
      <c r="J2760" t="s">
        <v>386</v>
      </c>
      <c r="K2760" t="s">
        <v>378</v>
      </c>
      <c r="L2760" t="s">
        <v>25</v>
      </c>
      <c r="M2760">
        <v>-2266</v>
      </c>
      <c r="N2760">
        <v>-2266</v>
      </c>
      <c r="O2760">
        <v>-2266</v>
      </c>
      <c r="P2760">
        <v>-4093</v>
      </c>
      <c r="Q2760">
        <v>-7063</v>
      </c>
      <c r="R2760">
        <v>-2940</v>
      </c>
      <c r="S2760">
        <v>-2266</v>
      </c>
      <c r="T2760">
        <v>-2266</v>
      </c>
      <c r="U2760">
        <v>-2266</v>
      </c>
      <c r="V2760">
        <v>-10196</v>
      </c>
      <c r="W2760">
        <v>-2266</v>
      </c>
      <c r="X2760">
        <v>-2266</v>
      </c>
      <c r="Y2760">
        <v>-42423</v>
      </c>
      <c r="Z2760">
        <f t="shared" si="92"/>
        <v>0</v>
      </c>
      <c r="AA2760">
        <f t="shared" si="93"/>
        <v>-31817.25</v>
      </c>
    </row>
    <row r="2761" spans="1:27" x14ac:dyDescent="0.35">
      <c r="A2761" t="s">
        <v>427</v>
      </c>
      <c r="C2761">
        <v>512015</v>
      </c>
      <c r="D2761" t="s">
        <v>451</v>
      </c>
      <c r="E2761" t="s">
        <v>7</v>
      </c>
      <c r="F2761" t="s">
        <v>105</v>
      </c>
      <c r="G2761">
        <v>2022</v>
      </c>
      <c r="H2761" t="s">
        <v>22</v>
      </c>
      <c r="I2761" t="s">
        <v>385</v>
      </c>
      <c r="J2761" t="s">
        <v>386</v>
      </c>
      <c r="K2761" t="s">
        <v>378</v>
      </c>
      <c r="L2761" t="s">
        <v>25</v>
      </c>
      <c r="M2761">
        <v>-2266</v>
      </c>
      <c r="N2761">
        <v>-2266</v>
      </c>
      <c r="O2761">
        <v>-2266</v>
      </c>
      <c r="P2761">
        <v>-4093</v>
      </c>
      <c r="Q2761">
        <v>-7063</v>
      </c>
      <c r="R2761">
        <v>-2940</v>
      </c>
      <c r="S2761">
        <v>-2266</v>
      </c>
      <c r="T2761">
        <v>-2266</v>
      </c>
      <c r="U2761">
        <v>-2266</v>
      </c>
      <c r="V2761">
        <v>-10196</v>
      </c>
      <c r="W2761">
        <v>-2266</v>
      </c>
      <c r="X2761">
        <v>-2266</v>
      </c>
      <c r="Y2761">
        <v>-42423</v>
      </c>
      <c r="Z2761">
        <f t="shared" si="92"/>
        <v>0</v>
      </c>
      <c r="AA2761">
        <f t="shared" si="93"/>
        <v>-31817.25</v>
      </c>
    </row>
    <row r="2762" spans="1:27" x14ac:dyDescent="0.35">
      <c r="A2762" t="s">
        <v>427</v>
      </c>
      <c r="C2762">
        <v>512015</v>
      </c>
      <c r="D2762" t="s">
        <v>451</v>
      </c>
      <c r="E2762" t="s">
        <v>7</v>
      </c>
      <c r="F2762" t="s">
        <v>105</v>
      </c>
      <c r="G2762">
        <v>2023</v>
      </c>
      <c r="H2762" t="s">
        <v>22</v>
      </c>
      <c r="I2762" t="s">
        <v>385</v>
      </c>
      <c r="J2762" t="s">
        <v>386</v>
      </c>
      <c r="K2762" t="s">
        <v>378</v>
      </c>
      <c r="L2762" t="s">
        <v>25</v>
      </c>
      <c r="M2762">
        <v>-2266</v>
      </c>
      <c r="N2762">
        <v>-2266</v>
      </c>
      <c r="O2762">
        <v>-2266</v>
      </c>
      <c r="P2762">
        <v>-4093</v>
      </c>
      <c r="Q2762">
        <v>-7063</v>
      </c>
      <c r="R2762">
        <v>-2940</v>
      </c>
      <c r="S2762">
        <v>-2266</v>
      </c>
      <c r="T2762">
        <v>-2266</v>
      </c>
      <c r="U2762">
        <v>-2266</v>
      </c>
      <c r="V2762">
        <v>-10196</v>
      </c>
      <c r="W2762">
        <v>-2266</v>
      </c>
      <c r="X2762">
        <v>-2266</v>
      </c>
      <c r="Y2762">
        <v>-42423</v>
      </c>
      <c r="Z2762">
        <f t="shared" si="92"/>
        <v>0</v>
      </c>
      <c r="AA2762">
        <f t="shared" si="93"/>
        <v>-31817.25</v>
      </c>
    </row>
    <row r="2763" spans="1:27" x14ac:dyDescent="0.35">
      <c r="A2763" t="s">
        <v>427</v>
      </c>
      <c r="C2763">
        <v>512015</v>
      </c>
      <c r="D2763" t="s">
        <v>451</v>
      </c>
      <c r="E2763" t="s">
        <v>7</v>
      </c>
      <c r="F2763" t="s">
        <v>105</v>
      </c>
      <c r="G2763">
        <v>2024</v>
      </c>
      <c r="H2763" t="s">
        <v>22</v>
      </c>
      <c r="I2763" t="s">
        <v>385</v>
      </c>
      <c r="J2763" t="s">
        <v>386</v>
      </c>
      <c r="K2763" t="s">
        <v>378</v>
      </c>
      <c r="L2763" t="s">
        <v>25</v>
      </c>
      <c r="M2763">
        <v>-2266</v>
      </c>
      <c r="N2763">
        <v>-2266</v>
      </c>
      <c r="O2763">
        <v>-2266</v>
      </c>
      <c r="P2763">
        <v>-4093</v>
      </c>
      <c r="Q2763">
        <v>-7063</v>
      </c>
      <c r="R2763">
        <v>-2940</v>
      </c>
      <c r="S2763">
        <v>-2266</v>
      </c>
      <c r="T2763">
        <v>-2266</v>
      </c>
      <c r="U2763">
        <v>-6250</v>
      </c>
      <c r="V2763">
        <v>-10196</v>
      </c>
      <c r="W2763">
        <v>-2266</v>
      </c>
      <c r="X2763">
        <v>-2266</v>
      </c>
      <c r="Y2763">
        <v>-46407</v>
      </c>
      <c r="Z2763">
        <f t="shared" si="92"/>
        <v>0</v>
      </c>
      <c r="AA2763">
        <f t="shared" si="93"/>
        <v>-34805.25</v>
      </c>
    </row>
    <row r="2764" spans="1:27" x14ac:dyDescent="0.35">
      <c r="A2764" t="s">
        <v>427</v>
      </c>
      <c r="C2764">
        <v>512015</v>
      </c>
      <c r="D2764" t="s">
        <v>451</v>
      </c>
      <c r="E2764" t="s">
        <v>7</v>
      </c>
      <c r="F2764" t="s">
        <v>105</v>
      </c>
      <c r="G2764">
        <v>2025</v>
      </c>
      <c r="H2764" t="s">
        <v>22</v>
      </c>
      <c r="I2764" t="s">
        <v>385</v>
      </c>
      <c r="J2764" t="s">
        <v>386</v>
      </c>
      <c r="K2764" t="s">
        <v>378</v>
      </c>
      <c r="L2764" t="s">
        <v>25</v>
      </c>
      <c r="M2764">
        <v>-2266</v>
      </c>
      <c r="N2764">
        <v>-2266</v>
      </c>
      <c r="O2764">
        <v>-2266</v>
      </c>
      <c r="P2764">
        <v>-4093</v>
      </c>
      <c r="Q2764">
        <v>-7063</v>
      </c>
      <c r="R2764">
        <v>-2940</v>
      </c>
      <c r="S2764">
        <v>-2266</v>
      </c>
      <c r="T2764">
        <v>-2266</v>
      </c>
      <c r="U2764">
        <v>-2266</v>
      </c>
      <c r="V2764">
        <v>-10196</v>
      </c>
      <c r="W2764">
        <v>-2266</v>
      </c>
      <c r="X2764">
        <v>-2266</v>
      </c>
      <c r="Y2764">
        <v>-42423</v>
      </c>
      <c r="Z2764">
        <f t="shared" si="92"/>
        <v>0</v>
      </c>
      <c r="AA2764">
        <f t="shared" si="93"/>
        <v>-31817.25</v>
      </c>
    </row>
    <row r="2765" spans="1:27" x14ac:dyDescent="0.35">
      <c r="A2765" t="s">
        <v>427</v>
      </c>
      <c r="C2765">
        <v>513100</v>
      </c>
      <c r="D2765" t="s">
        <v>438</v>
      </c>
      <c r="E2765" t="s">
        <v>7</v>
      </c>
      <c r="F2765" t="s">
        <v>105</v>
      </c>
      <c r="G2765">
        <v>2022</v>
      </c>
      <c r="H2765" t="s">
        <v>365</v>
      </c>
      <c r="I2765" t="s">
        <v>390</v>
      </c>
      <c r="J2765" t="s">
        <v>391</v>
      </c>
      <c r="K2765" t="s">
        <v>378</v>
      </c>
      <c r="L2765" t="s">
        <v>25</v>
      </c>
      <c r="M2765">
        <v>-2257</v>
      </c>
      <c r="N2765">
        <v>-2253</v>
      </c>
      <c r="O2765">
        <v>-2470</v>
      </c>
      <c r="P2765">
        <v>-2223</v>
      </c>
      <c r="Q2765">
        <v>-2288</v>
      </c>
      <c r="R2765">
        <v>-2287</v>
      </c>
      <c r="S2765">
        <v>-2150</v>
      </c>
      <c r="T2765">
        <v>-2551</v>
      </c>
      <c r="U2765">
        <v>-2369</v>
      </c>
      <c r="V2765">
        <v>-2311</v>
      </c>
      <c r="W2765">
        <v>-2219</v>
      </c>
      <c r="X2765">
        <v>-2039</v>
      </c>
      <c r="Y2765">
        <v>-27417</v>
      </c>
      <c r="Z2765">
        <f t="shared" si="92"/>
        <v>0</v>
      </c>
      <c r="AA2765">
        <f t="shared" si="93"/>
        <v>-20562.75</v>
      </c>
    </row>
    <row r="2766" spans="1:27" x14ac:dyDescent="0.35">
      <c r="A2766" t="s">
        <v>427</v>
      </c>
      <c r="C2766">
        <v>500900</v>
      </c>
      <c r="D2766" t="s">
        <v>443</v>
      </c>
      <c r="E2766" t="s">
        <v>7</v>
      </c>
      <c r="F2766" t="s">
        <v>105</v>
      </c>
      <c r="G2766">
        <v>2026</v>
      </c>
      <c r="H2766" t="s">
        <v>22</v>
      </c>
      <c r="I2766" t="s">
        <v>385</v>
      </c>
      <c r="J2766" t="s">
        <v>386</v>
      </c>
      <c r="K2766" t="s">
        <v>378</v>
      </c>
      <c r="L2766" t="s">
        <v>25</v>
      </c>
      <c r="M2766">
        <v>-2245</v>
      </c>
      <c r="N2766">
        <v>-4044</v>
      </c>
      <c r="O2766">
        <v>-2256</v>
      </c>
      <c r="P2766">
        <v>-2256</v>
      </c>
      <c r="Q2766">
        <v>-2246</v>
      </c>
      <c r="R2766">
        <v>-2245</v>
      </c>
      <c r="S2766">
        <v>-2245</v>
      </c>
      <c r="T2766">
        <v>-2233</v>
      </c>
      <c r="U2766">
        <v>-2233</v>
      </c>
      <c r="V2766">
        <v>-2233</v>
      </c>
      <c r="W2766">
        <v>-2243</v>
      </c>
      <c r="X2766">
        <v>-2244</v>
      </c>
      <c r="Y2766">
        <v>-28723</v>
      </c>
      <c r="Z2766">
        <f t="shared" si="92"/>
        <v>0</v>
      </c>
      <c r="AA2766">
        <f t="shared" si="93"/>
        <v>-21542.25</v>
      </c>
    </row>
    <row r="2767" spans="1:27" x14ac:dyDescent="0.35">
      <c r="A2767" t="s">
        <v>427</v>
      </c>
      <c r="C2767">
        <v>514100</v>
      </c>
      <c r="D2767" t="s">
        <v>441</v>
      </c>
      <c r="E2767" t="s">
        <v>7</v>
      </c>
      <c r="F2767" t="s">
        <v>105</v>
      </c>
      <c r="G2767">
        <v>2029</v>
      </c>
      <c r="H2767" t="s">
        <v>22</v>
      </c>
      <c r="I2767" t="s">
        <v>390</v>
      </c>
      <c r="J2767" t="s">
        <v>391</v>
      </c>
      <c r="K2767" t="s">
        <v>378</v>
      </c>
      <c r="L2767" t="s">
        <v>25</v>
      </c>
      <c r="M2767">
        <v>-2244</v>
      </c>
      <c r="N2767">
        <v>-2244</v>
      </c>
      <c r="O2767">
        <v>-2244</v>
      </c>
      <c r="P2767">
        <v>-2244</v>
      </c>
      <c r="Q2767">
        <v>-2244</v>
      </c>
      <c r="R2767">
        <v>-2244</v>
      </c>
      <c r="S2767">
        <v>-2244</v>
      </c>
      <c r="T2767">
        <v>-2244</v>
      </c>
      <c r="U2767">
        <v>-4392</v>
      </c>
      <c r="V2767">
        <v>-2244</v>
      </c>
      <c r="W2767">
        <v>-2244</v>
      </c>
      <c r="X2767">
        <v>-2244</v>
      </c>
      <c r="Y2767">
        <v>-29078</v>
      </c>
      <c r="Z2767">
        <f t="shared" si="92"/>
        <v>0</v>
      </c>
      <c r="AA2767">
        <f t="shared" si="93"/>
        <v>-21808.5</v>
      </c>
    </row>
    <row r="2768" spans="1:27" x14ac:dyDescent="0.35">
      <c r="A2768" t="s">
        <v>427</v>
      </c>
      <c r="C2768">
        <v>506900</v>
      </c>
      <c r="D2768" t="s">
        <v>439</v>
      </c>
      <c r="E2768" t="s">
        <v>7</v>
      </c>
      <c r="F2768" t="s">
        <v>105</v>
      </c>
      <c r="G2768">
        <v>2022</v>
      </c>
      <c r="H2768" t="s">
        <v>365</v>
      </c>
      <c r="I2768" t="s">
        <v>390</v>
      </c>
      <c r="J2768" t="s">
        <v>391</v>
      </c>
      <c r="K2768" t="s">
        <v>378</v>
      </c>
      <c r="L2768" t="s">
        <v>25</v>
      </c>
      <c r="M2768">
        <v>-2235</v>
      </c>
      <c r="N2768">
        <v>-2238</v>
      </c>
      <c r="O2768">
        <v>-2443</v>
      </c>
      <c r="P2768">
        <v>-2182</v>
      </c>
      <c r="Q2768">
        <v>-2238</v>
      </c>
      <c r="R2768">
        <v>-2234</v>
      </c>
      <c r="S2768">
        <v>-2083</v>
      </c>
      <c r="T2768">
        <v>-2518</v>
      </c>
      <c r="U2768">
        <v>-2326</v>
      </c>
      <c r="V2768">
        <v>-2269</v>
      </c>
      <c r="W2768">
        <v>-2154</v>
      </c>
      <c r="X2768">
        <v>-1927</v>
      </c>
      <c r="Y2768">
        <v>-26846</v>
      </c>
      <c r="Z2768">
        <f t="shared" si="92"/>
        <v>0</v>
      </c>
      <c r="AA2768">
        <f t="shared" si="93"/>
        <v>-20134.5</v>
      </c>
    </row>
    <row r="2769" spans="1:27" x14ac:dyDescent="0.35">
      <c r="A2769" t="s">
        <v>427</v>
      </c>
      <c r="C2769">
        <v>500900</v>
      </c>
      <c r="D2769" t="s">
        <v>443</v>
      </c>
      <c r="E2769" t="s">
        <v>7</v>
      </c>
      <c r="F2769" t="s">
        <v>105</v>
      </c>
      <c r="G2769">
        <v>2023</v>
      </c>
      <c r="H2769" t="s">
        <v>22</v>
      </c>
      <c r="I2769" t="s">
        <v>385</v>
      </c>
      <c r="J2769" t="s">
        <v>386</v>
      </c>
      <c r="K2769" t="s">
        <v>378</v>
      </c>
      <c r="L2769" t="s">
        <v>25</v>
      </c>
      <c r="M2769">
        <v>-2216</v>
      </c>
      <c r="N2769">
        <v>-3938</v>
      </c>
      <c r="O2769">
        <v>-2227</v>
      </c>
      <c r="P2769">
        <v>-2227</v>
      </c>
      <c r="Q2769">
        <v>-2218</v>
      </c>
      <c r="R2769">
        <v>-2216</v>
      </c>
      <c r="S2769">
        <v>-2216</v>
      </c>
      <c r="T2769">
        <v>-2205</v>
      </c>
      <c r="U2769">
        <v>-2205</v>
      </c>
      <c r="V2769">
        <v>-2205</v>
      </c>
      <c r="W2769">
        <v>-2215</v>
      </c>
      <c r="X2769">
        <v>-2216</v>
      </c>
      <c r="Y2769">
        <v>-28306</v>
      </c>
      <c r="Z2769">
        <f t="shared" si="92"/>
        <v>0</v>
      </c>
      <c r="AA2769">
        <f t="shared" si="93"/>
        <v>-21229.5</v>
      </c>
    </row>
    <row r="2770" spans="1:27" x14ac:dyDescent="0.35">
      <c r="A2770" t="s">
        <v>427</v>
      </c>
      <c r="C2770">
        <v>513100</v>
      </c>
      <c r="D2770" t="s">
        <v>438</v>
      </c>
      <c r="E2770" t="s">
        <v>7</v>
      </c>
      <c r="F2770" t="s">
        <v>105</v>
      </c>
      <c r="G2770">
        <v>2021</v>
      </c>
      <c r="H2770" t="s">
        <v>365</v>
      </c>
      <c r="I2770" t="s">
        <v>390</v>
      </c>
      <c r="J2770" t="s">
        <v>391</v>
      </c>
      <c r="K2770" t="s">
        <v>378</v>
      </c>
      <c r="L2770" t="s">
        <v>25</v>
      </c>
      <c r="M2770">
        <v>-2203</v>
      </c>
      <c r="N2770">
        <v>-2199</v>
      </c>
      <c r="O2770">
        <v>-2411</v>
      </c>
      <c r="P2770">
        <v>-2265</v>
      </c>
      <c r="Q2770">
        <v>-2146</v>
      </c>
      <c r="R2770">
        <v>-2238</v>
      </c>
      <c r="S2770">
        <v>-2198</v>
      </c>
      <c r="T2770">
        <v>-2371</v>
      </c>
      <c r="U2770">
        <v>-2285</v>
      </c>
      <c r="V2770">
        <v>-2261</v>
      </c>
      <c r="W2770">
        <v>-2140</v>
      </c>
      <c r="X2770">
        <v>-2096</v>
      </c>
      <c r="Y2770">
        <v>-26813</v>
      </c>
      <c r="Z2770">
        <f t="shared" si="92"/>
        <v>0</v>
      </c>
      <c r="AA2770">
        <f t="shared" si="93"/>
        <v>-20109.75</v>
      </c>
    </row>
    <row r="2771" spans="1:27" x14ac:dyDescent="0.35">
      <c r="A2771" t="s">
        <v>427</v>
      </c>
      <c r="C2771">
        <v>500900</v>
      </c>
      <c r="D2771" t="s">
        <v>443</v>
      </c>
      <c r="E2771" t="s">
        <v>7</v>
      </c>
      <c r="F2771" t="s">
        <v>105</v>
      </c>
      <c r="G2771">
        <v>2025</v>
      </c>
      <c r="H2771" t="s">
        <v>22</v>
      </c>
      <c r="I2771" t="s">
        <v>385</v>
      </c>
      <c r="J2771" t="s">
        <v>386</v>
      </c>
      <c r="K2771" t="s">
        <v>378</v>
      </c>
      <c r="L2771" t="s">
        <v>25</v>
      </c>
      <c r="M2771">
        <v>-2200</v>
      </c>
      <c r="N2771">
        <v>-3964</v>
      </c>
      <c r="O2771">
        <v>-2211</v>
      </c>
      <c r="P2771">
        <v>-2211</v>
      </c>
      <c r="Q2771">
        <v>-2201</v>
      </c>
      <c r="R2771">
        <v>-2200</v>
      </c>
      <c r="S2771">
        <v>-2200</v>
      </c>
      <c r="T2771">
        <v>-2189</v>
      </c>
      <c r="U2771">
        <v>-2189</v>
      </c>
      <c r="V2771">
        <v>-2189</v>
      </c>
      <c r="W2771">
        <v>-2198</v>
      </c>
      <c r="X2771">
        <v>-2200</v>
      </c>
      <c r="Y2771">
        <v>-28150</v>
      </c>
      <c r="Z2771">
        <f t="shared" si="92"/>
        <v>0</v>
      </c>
      <c r="AA2771">
        <f t="shared" si="93"/>
        <v>-21112.5</v>
      </c>
    </row>
    <row r="2772" spans="1:27" x14ac:dyDescent="0.35">
      <c r="A2772" t="s">
        <v>427</v>
      </c>
      <c r="C2772">
        <v>506900</v>
      </c>
      <c r="D2772" t="s">
        <v>439</v>
      </c>
      <c r="E2772" t="s">
        <v>7</v>
      </c>
      <c r="F2772" t="s">
        <v>105</v>
      </c>
      <c r="G2772">
        <v>2021</v>
      </c>
      <c r="H2772" t="s">
        <v>365</v>
      </c>
      <c r="I2772" t="s">
        <v>390</v>
      </c>
      <c r="J2772" t="s">
        <v>391</v>
      </c>
      <c r="K2772" t="s">
        <v>378</v>
      </c>
      <c r="L2772" t="s">
        <v>25</v>
      </c>
      <c r="M2772">
        <v>-2196</v>
      </c>
      <c r="N2772">
        <v>-2200</v>
      </c>
      <c r="O2772">
        <v>-2398</v>
      </c>
      <c r="P2772">
        <v>-2236</v>
      </c>
      <c r="Q2772">
        <v>-2105</v>
      </c>
      <c r="R2772">
        <v>-2194</v>
      </c>
      <c r="S2772">
        <v>-2140</v>
      </c>
      <c r="T2772">
        <v>-2346</v>
      </c>
      <c r="U2772">
        <v>-2251</v>
      </c>
      <c r="V2772">
        <v>-2227</v>
      </c>
      <c r="W2772">
        <v>-2084</v>
      </c>
      <c r="X2772">
        <v>-1990</v>
      </c>
      <c r="Y2772">
        <v>-26367</v>
      </c>
      <c r="Z2772">
        <f t="shared" si="92"/>
        <v>0</v>
      </c>
      <c r="AA2772">
        <f t="shared" si="93"/>
        <v>-19775.25</v>
      </c>
    </row>
    <row r="2773" spans="1:27" x14ac:dyDescent="0.35">
      <c r="A2773" t="s">
        <v>427</v>
      </c>
      <c r="C2773">
        <v>514100</v>
      </c>
      <c r="D2773" t="s">
        <v>441</v>
      </c>
      <c r="E2773" t="s">
        <v>7</v>
      </c>
      <c r="F2773" t="s">
        <v>105</v>
      </c>
      <c r="G2773">
        <v>2028</v>
      </c>
      <c r="H2773" t="s">
        <v>22</v>
      </c>
      <c r="I2773" t="s">
        <v>390</v>
      </c>
      <c r="J2773" t="s">
        <v>391</v>
      </c>
      <c r="K2773" t="s">
        <v>378</v>
      </c>
      <c r="L2773" t="s">
        <v>25</v>
      </c>
      <c r="M2773">
        <v>-2195</v>
      </c>
      <c r="N2773">
        <v>-2195</v>
      </c>
      <c r="O2773">
        <v>-2195</v>
      </c>
      <c r="P2773">
        <v>-2195</v>
      </c>
      <c r="Q2773">
        <v>-2195</v>
      </c>
      <c r="R2773">
        <v>-2195</v>
      </c>
      <c r="S2773">
        <v>-2195</v>
      </c>
      <c r="T2773">
        <v>-2195</v>
      </c>
      <c r="U2773">
        <v>-4302</v>
      </c>
      <c r="V2773">
        <v>-2195</v>
      </c>
      <c r="W2773">
        <v>-2195</v>
      </c>
      <c r="X2773">
        <v>-2195</v>
      </c>
      <c r="Y2773">
        <v>-28452</v>
      </c>
      <c r="Z2773">
        <f t="shared" si="92"/>
        <v>0</v>
      </c>
      <c r="AA2773">
        <f t="shared" si="93"/>
        <v>-21339</v>
      </c>
    </row>
    <row r="2774" spans="1:27" x14ac:dyDescent="0.35">
      <c r="A2774" t="s">
        <v>427</v>
      </c>
      <c r="C2774">
        <v>500900</v>
      </c>
      <c r="D2774" t="s">
        <v>443</v>
      </c>
      <c r="E2774" t="s">
        <v>7</v>
      </c>
      <c r="F2774" t="s">
        <v>105</v>
      </c>
      <c r="G2774">
        <v>2024</v>
      </c>
      <c r="H2774" t="s">
        <v>22</v>
      </c>
      <c r="I2774" t="s">
        <v>385</v>
      </c>
      <c r="J2774" t="s">
        <v>386</v>
      </c>
      <c r="K2774" t="s">
        <v>378</v>
      </c>
      <c r="L2774" t="s">
        <v>25</v>
      </c>
      <c r="M2774">
        <v>-2179</v>
      </c>
      <c r="N2774">
        <v>-3909</v>
      </c>
      <c r="O2774">
        <v>-2190</v>
      </c>
      <c r="P2774">
        <v>-2190</v>
      </c>
      <c r="Q2774">
        <v>-2181</v>
      </c>
      <c r="R2774">
        <v>-2179</v>
      </c>
      <c r="S2774">
        <v>-2179</v>
      </c>
      <c r="T2774">
        <v>-2168</v>
      </c>
      <c r="U2774">
        <v>-2168</v>
      </c>
      <c r="V2774">
        <v>-2168</v>
      </c>
      <c r="W2774">
        <v>-2178</v>
      </c>
      <c r="X2774">
        <v>-2179</v>
      </c>
      <c r="Y2774">
        <v>-27870</v>
      </c>
      <c r="Z2774">
        <f t="shared" si="92"/>
        <v>0</v>
      </c>
      <c r="AA2774">
        <f t="shared" si="93"/>
        <v>-20902.5</v>
      </c>
    </row>
    <row r="2775" spans="1:27" x14ac:dyDescent="0.35">
      <c r="A2775" t="s">
        <v>427</v>
      </c>
      <c r="C2775">
        <v>514100</v>
      </c>
      <c r="D2775" t="s">
        <v>441</v>
      </c>
      <c r="E2775" t="s">
        <v>7</v>
      </c>
      <c r="F2775" t="s">
        <v>105</v>
      </c>
      <c r="G2775">
        <v>2027</v>
      </c>
      <c r="H2775" t="s">
        <v>22</v>
      </c>
      <c r="I2775" t="s">
        <v>390</v>
      </c>
      <c r="J2775" t="s">
        <v>391</v>
      </c>
      <c r="K2775" t="s">
        <v>378</v>
      </c>
      <c r="L2775" t="s">
        <v>25</v>
      </c>
      <c r="M2775">
        <v>-2148</v>
      </c>
      <c r="N2775">
        <v>-2148</v>
      </c>
      <c r="O2775">
        <v>-2148</v>
      </c>
      <c r="P2775">
        <v>-2148</v>
      </c>
      <c r="Q2775">
        <v>-2148</v>
      </c>
      <c r="R2775">
        <v>-2148</v>
      </c>
      <c r="S2775">
        <v>-2148</v>
      </c>
      <c r="T2775">
        <v>-2148</v>
      </c>
      <c r="U2775">
        <v>-4213</v>
      </c>
      <c r="V2775">
        <v>-2148</v>
      </c>
      <c r="W2775">
        <v>-2148</v>
      </c>
      <c r="X2775">
        <v>-2148</v>
      </c>
      <c r="Y2775">
        <v>-27840</v>
      </c>
      <c r="Z2775">
        <f t="shared" si="92"/>
        <v>0</v>
      </c>
      <c r="AA2775">
        <f t="shared" si="93"/>
        <v>-20880</v>
      </c>
    </row>
    <row r="2776" spans="1:27" x14ac:dyDescent="0.35">
      <c r="A2776" t="s">
        <v>427</v>
      </c>
      <c r="C2776">
        <v>506109</v>
      </c>
      <c r="D2776" t="s">
        <v>449</v>
      </c>
      <c r="E2776" t="s">
        <v>7</v>
      </c>
      <c r="F2776" t="s">
        <v>21</v>
      </c>
      <c r="G2776">
        <v>2030</v>
      </c>
      <c r="H2776" t="s">
        <v>22</v>
      </c>
      <c r="I2776" t="s">
        <v>387</v>
      </c>
      <c r="J2776" t="s">
        <v>388</v>
      </c>
      <c r="K2776" t="s">
        <v>378</v>
      </c>
      <c r="L2776" t="s">
        <v>25</v>
      </c>
      <c r="M2776">
        <v>-2114</v>
      </c>
      <c r="N2776">
        <v>-2114</v>
      </c>
      <c r="O2776">
        <v>-2114</v>
      </c>
      <c r="P2776">
        <v>-2114</v>
      </c>
      <c r="Q2776">
        <v>-2114</v>
      </c>
      <c r="R2776">
        <v>-2114</v>
      </c>
      <c r="S2776">
        <v>-2114</v>
      </c>
      <c r="T2776">
        <v>-2114</v>
      </c>
      <c r="U2776">
        <v>-2114</v>
      </c>
      <c r="V2776">
        <v>-2114</v>
      </c>
      <c r="W2776">
        <v>-2114</v>
      </c>
      <c r="X2776">
        <v>-2114</v>
      </c>
      <c r="Y2776">
        <v>-25368</v>
      </c>
      <c r="Z2776">
        <f t="shared" si="92"/>
        <v>-19026</v>
      </c>
      <c r="AA2776">
        <f t="shared" si="93"/>
        <v>0</v>
      </c>
    </row>
    <row r="2777" spans="1:27" x14ac:dyDescent="0.35">
      <c r="A2777" t="s">
        <v>427</v>
      </c>
      <c r="C2777">
        <v>514100</v>
      </c>
      <c r="D2777" t="s">
        <v>441</v>
      </c>
      <c r="E2777" t="s">
        <v>7</v>
      </c>
      <c r="F2777" t="s">
        <v>105</v>
      </c>
      <c r="G2777">
        <v>2026</v>
      </c>
      <c r="H2777" t="s">
        <v>22</v>
      </c>
      <c r="I2777" t="s">
        <v>390</v>
      </c>
      <c r="J2777" t="s">
        <v>391</v>
      </c>
      <c r="K2777" t="s">
        <v>378</v>
      </c>
      <c r="L2777" t="s">
        <v>25</v>
      </c>
      <c r="M2777">
        <v>-2101</v>
      </c>
      <c r="N2777">
        <v>-2101</v>
      </c>
      <c r="O2777">
        <v>-2101</v>
      </c>
      <c r="P2777">
        <v>-2101</v>
      </c>
      <c r="Q2777">
        <v>-2101</v>
      </c>
      <c r="R2777">
        <v>-2101</v>
      </c>
      <c r="S2777">
        <v>-2101</v>
      </c>
      <c r="T2777">
        <v>-2101</v>
      </c>
      <c r="U2777">
        <v>-4126</v>
      </c>
      <c r="V2777">
        <v>-2101</v>
      </c>
      <c r="W2777">
        <v>-2101</v>
      </c>
      <c r="X2777">
        <v>-2101</v>
      </c>
      <c r="Y2777">
        <v>-27242</v>
      </c>
      <c r="Z2777">
        <f t="shared" si="92"/>
        <v>0</v>
      </c>
      <c r="AA2777">
        <f t="shared" si="93"/>
        <v>-20431.5</v>
      </c>
    </row>
    <row r="2778" spans="1:27" x14ac:dyDescent="0.35">
      <c r="A2778" t="s">
        <v>427</v>
      </c>
      <c r="C2778">
        <v>512015</v>
      </c>
      <c r="D2778" t="s">
        <v>451</v>
      </c>
      <c r="E2778" t="s">
        <v>7</v>
      </c>
      <c r="F2778" t="s">
        <v>21</v>
      </c>
      <c r="G2778">
        <v>2030</v>
      </c>
      <c r="H2778" t="s">
        <v>22</v>
      </c>
      <c r="I2778" t="s">
        <v>387</v>
      </c>
      <c r="J2778" t="s">
        <v>388</v>
      </c>
      <c r="K2778" t="s">
        <v>378</v>
      </c>
      <c r="L2778" t="s">
        <v>25</v>
      </c>
      <c r="M2778">
        <v>-2086</v>
      </c>
      <c r="N2778">
        <v>-2086</v>
      </c>
      <c r="O2778">
        <v>-2086</v>
      </c>
      <c r="P2778">
        <v>-3768</v>
      </c>
      <c r="Q2778">
        <v>-6540</v>
      </c>
      <c r="R2778">
        <v>-2707</v>
      </c>
      <c r="S2778">
        <v>-2086</v>
      </c>
      <c r="T2778">
        <v>-2086</v>
      </c>
      <c r="U2778">
        <v>-2086</v>
      </c>
      <c r="V2778">
        <v>-9613</v>
      </c>
      <c r="W2778">
        <v>-2086</v>
      </c>
      <c r="X2778">
        <v>-2086</v>
      </c>
      <c r="Y2778">
        <v>-39318</v>
      </c>
      <c r="Z2778">
        <f t="shared" si="92"/>
        <v>-29488.5</v>
      </c>
      <c r="AA2778">
        <f t="shared" si="93"/>
        <v>0</v>
      </c>
    </row>
    <row r="2779" spans="1:27" x14ac:dyDescent="0.35">
      <c r="A2779" t="s">
        <v>427</v>
      </c>
      <c r="C2779">
        <v>506900</v>
      </c>
      <c r="D2779" t="s">
        <v>439</v>
      </c>
      <c r="E2779" t="s">
        <v>7</v>
      </c>
      <c r="F2779" t="s">
        <v>105</v>
      </c>
      <c r="G2779">
        <v>2030</v>
      </c>
      <c r="H2779" t="s">
        <v>22</v>
      </c>
      <c r="I2779" t="s">
        <v>390</v>
      </c>
      <c r="J2779" t="s">
        <v>391</v>
      </c>
      <c r="K2779" t="s">
        <v>378</v>
      </c>
      <c r="L2779" t="s">
        <v>25</v>
      </c>
      <c r="M2779">
        <v>-2066</v>
      </c>
      <c r="N2779">
        <v>-2506</v>
      </c>
      <c r="O2779">
        <v>-2058</v>
      </c>
      <c r="P2779">
        <v>-2126</v>
      </c>
      <c r="Q2779">
        <v>-2051</v>
      </c>
      <c r="R2779">
        <v>-2064</v>
      </c>
      <c r="S2779">
        <v>-2248</v>
      </c>
      <c r="T2779">
        <v>-2068</v>
      </c>
      <c r="U2779">
        <v>-2123</v>
      </c>
      <c r="V2779">
        <v>-3749</v>
      </c>
      <c r="W2779">
        <v>-2086</v>
      </c>
      <c r="X2779">
        <v>-2261</v>
      </c>
      <c r="Y2779">
        <v>-27405</v>
      </c>
      <c r="Z2779">
        <f t="shared" si="92"/>
        <v>0</v>
      </c>
      <c r="AA2779">
        <f t="shared" si="93"/>
        <v>-20553.75</v>
      </c>
    </row>
    <row r="2780" spans="1:27" x14ac:dyDescent="0.35">
      <c r="A2780" t="s">
        <v>427</v>
      </c>
      <c r="C2780">
        <v>514100</v>
      </c>
      <c r="D2780" t="s">
        <v>441</v>
      </c>
      <c r="E2780" t="s">
        <v>7</v>
      </c>
      <c r="F2780" t="s">
        <v>105</v>
      </c>
      <c r="G2780">
        <v>2023</v>
      </c>
      <c r="H2780" t="s">
        <v>22</v>
      </c>
      <c r="I2780" t="s">
        <v>390</v>
      </c>
      <c r="J2780" t="s">
        <v>391</v>
      </c>
      <c r="K2780" t="s">
        <v>378</v>
      </c>
      <c r="L2780" t="s">
        <v>25</v>
      </c>
      <c r="M2780">
        <v>-2056</v>
      </c>
      <c r="N2780">
        <v>-2056</v>
      </c>
      <c r="O2780">
        <v>-2056</v>
      </c>
      <c r="P2780">
        <v>-2056</v>
      </c>
      <c r="Q2780">
        <v>-2056</v>
      </c>
      <c r="R2780">
        <v>-2056</v>
      </c>
      <c r="S2780">
        <v>-2056</v>
      </c>
      <c r="T2780">
        <v>-2056</v>
      </c>
      <c r="U2780">
        <v>-4041</v>
      </c>
      <c r="V2780">
        <v>-2056</v>
      </c>
      <c r="W2780">
        <v>-2056</v>
      </c>
      <c r="X2780">
        <v>-2056</v>
      </c>
      <c r="Y2780">
        <v>-26656</v>
      </c>
      <c r="Z2780">
        <f t="shared" si="92"/>
        <v>0</v>
      </c>
      <c r="AA2780">
        <f t="shared" si="93"/>
        <v>-19992</v>
      </c>
    </row>
    <row r="2781" spans="1:27" x14ac:dyDescent="0.35">
      <c r="A2781" t="s">
        <v>427</v>
      </c>
      <c r="C2781">
        <v>514100</v>
      </c>
      <c r="D2781" t="s">
        <v>441</v>
      </c>
      <c r="E2781" t="s">
        <v>7</v>
      </c>
      <c r="F2781" t="s">
        <v>105</v>
      </c>
      <c r="G2781">
        <v>2024</v>
      </c>
      <c r="H2781" t="s">
        <v>22</v>
      </c>
      <c r="I2781" t="s">
        <v>390</v>
      </c>
      <c r="J2781" t="s">
        <v>391</v>
      </c>
      <c r="K2781" t="s">
        <v>378</v>
      </c>
      <c r="L2781" t="s">
        <v>25</v>
      </c>
      <c r="M2781">
        <v>-2056</v>
      </c>
      <c r="N2781">
        <v>-2056</v>
      </c>
      <c r="O2781">
        <v>-2056</v>
      </c>
      <c r="P2781">
        <v>-2056</v>
      </c>
      <c r="Q2781">
        <v>-2056</v>
      </c>
      <c r="R2781">
        <v>-2056</v>
      </c>
      <c r="S2781">
        <v>-2056</v>
      </c>
      <c r="T2781">
        <v>-2056</v>
      </c>
      <c r="U2781">
        <v>-4041</v>
      </c>
      <c r="V2781">
        <v>-2056</v>
      </c>
      <c r="W2781">
        <v>-2056</v>
      </c>
      <c r="X2781">
        <v>-2056</v>
      </c>
      <c r="Y2781">
        <v>-26656</v>
      </c>
      <c r="Z2781">
        <f t="shared" si="92"/>
        <v>0</v>
      </c>
      <c r="AA2781">
        <f t="shared" si="93"/>
        <v>-19992</v>
      </c>
    </row>
    <row r="2782" spans="1:27" x14ac:dyDescent="0.35">
      <c r="A2782" t="s">
        <v>427</v>
      </c>
      <c r="C2782">
        <v>514100</v>
      </c>
      <c r="D2782" t="s">
        <v>441</v>
      </c>
      <c r="E2782" t="s">
        <v>7</v>
      </c>
      <c r="F2782" t="s">
        <v>105</v>
      </c>
      <c r="G2782">
        <v>2025</v>
      </c>
      <c r="H2782" t="s">
        <v>22</v>
      </c>
      <c r="I2782" t="s">
        <v>390</v>
      </c>
      <c r="J2782" t="s">
        <v>391</v>
      </c>
      <c r="K2782" t="s">
        <v>378</v>
      </c>
      <c r="L2782" t="s">
        <v>25</v>
      </c>
      <c r="M2782">
        <v>-2056</v>
      </c>
      <c r="N2782">
        <v>-2056</v>
      </c>
      <c r="O2782">
        <v>-2056</v>
      </c>
      <c r="P2782">
        <v>-2056</v>
      </c>
      <c r="Q2782">
        <v>-2056</v>
      </c>
      <c r="R2782">
        <v>-2056</v>
      </c>
      <c r="S2782">
        <v>-2056</v>
      </c>
      <c r="T2782">
        <v>-2056</v>
      </c>
      <c r="U2782">
        <v>-4041</v>
      </c>
      <c r="V2782">
        <v>-2056</v>
      </c>
      <c r="W2782">
        <v>-2056</v>
      </c>
      <c r="X2782">
        <v>-2056</v>
      </c>
      <c r="Y2782">
        <v>-26656</v>
      </c>
      <c r="Z2782">
        <f t="shared" si="92"/>
        <v>0</v>
      </c>
      <c r="AA2782">
        <f t="shared" si="93"/>
        <v>-19992</v>
      </c>
    </row>
    <row r="2783" spans="1:27" x14ac:dyDescent="0.35">
      <c r="A2783" t="s">
        <v>427</v>
      </c>
      <c r="C2783">
        <v>514100</v>
      </c>
      <c r="D2783" t="s">
        <v>441</v>
      </c>
      <c r="E2783" t="s">
        <v>7</v>
      </c>
      <c r="F2783" t="s">
        <v>105</v>
      </c>
      <c r="G2783">
        <v>2021</v>
      </c>
      <c r="H2783" t="s">
        <v>22</v>
      </c>
      <c r="I2783" t="s">
        <v>390</v>
      </c>
      <c r="J2783" t="s">
        <v>391</v>
      </c>
      <c r="K2783" t="s">
        <v>378</v>
      </c>
      <c r="L2783" t="s">
        <v>25</v>
      </c>
      <c r="M2783">
        <v>-2056</v>
      </c>
      <c r="N2783">
        <v>-2056</v>
      </c>
      <c r="O2783">
        <v>-2056</v>
      </c>
      <c r="P2783">
        <v>-2056</v>
      </c>
      <c r="Q2783">
        <v>-2056</v>
      </c>
      <c r="R2783">
        <v>-2056</v>
      </c>
      <c r="S2783">
        <v>-2056</v>
      </c>
      <c r="T2783">
        <v>-2056</v>
      </c>
      <c r="U2783">
        <v>-4040</v>
      </c>
      <c r="V2783">
        <v>-2056</v>
      </c>
      <c r="W2783">
        <v>-2056</v>
      </c>
      <c r="X2783">
        <v>-2056</v>
      </c>
      <c r="Y2783">
        <v>-26653</v>
      </c>
      <c r="Z2783">
        <f t="shared" si="92"/>
        <v>0</v>
      </c>
      <c r="AA2783">
        <f t="shared" si="93"/>
        <v>-19989.75</v>
      </c>
    </row>
    <row r="2784" spans="1:27" x14ac:dyDescent="0.35">
      <c r="A2784" t="s">
        <v>427</v>
      </c>
      <c r="C2784">
        <v>514100</v>
      </c>
      <c r="D2784" t="s">
        <v>441</v>
      </c>
      <c r="E2784" t="s">
        <v>7</v>
      </c>
      <c r="F2784" t="s">
        <v>105</v>
      </c>
      <c r="G2784">
        <v>2022</v>
      </c>
      <c r="H2784" t="s">
        <v>22</v>
      </c>
      <c r="I2784" t="s">
        <v>390</v>
      </c>
      <c r="J2784" t="s">
        <v>391</v>
      </c>
      <c r="K2784" t="s">
        <v>378</v>
      </c>
      <c r="L2784" t="s">
        <v>25</v>
      </c>
      <c r="M2784">
        <v>-2056</v>
      </c>
      <c r="N2784">
        <v>-2056</v>
      </c>
      <c r="O2784">
        <v>-2056</v>
      </c>
      <c r="P2784">
        <v>-2056</v>
      </c>
      <c r="Q2784">
        <v>-2056</v>
      </c>
      <c r="R2784">
        <v>-2056</v>
      </c>
      <c r="S2784">
        <v>-2056</v>
      </c>
      <c r="T2784">
        <v>-2056</v>
      </c>
      <c r="U2784">
        <v>-4040</v>
      </c>
      <c r="V2784">
        <v>-2056</v>
      </c>
      <c r="W2784">
        <v>-2056</v>
      </c>
      <c r="X2784">
        <v>-2056</v>
      </c>
      <c r="Y2784">
        <v>-26653</v>
      </c>
      <c r="Z2784">
        <f t="shared" si="92"/>
        <v>0</v>
      </c>
      <c r="AA2784">
        <f t="shared" si="93"/>
        <v>-19989.75</v>
      </c>
    </row>
    <row r="2785" spans="1:27" x14ac:dyDescent="0.35">
      <c r="A2785" t="s">
        <v>427</v>
      </c>
      <c r="C2785">
        <v>506109</v>
      </c>
      <c r="D2785" t="s">
        <v>449</v>
      </c>
      <c r="E2785" t="s">
        <v>7</v>
      </c>
      <c r="F2785" t="s">
        <v>21</v>
      </c>
      <c r="G2785">
        <v>2029</v>
      </c>
      <c r="H2785" t="s">
        <v>22</v>
      </c>
      <c r="I2785" t="s">
        <v>387</v>
      </c>
      <c r="J2785" t="s">
        <v>388</v>
      </c>
      <c r="K2785" t="s">
        <v>378</v>
      </c>
      <c r="L2785" t="s">
        <v>25</v>
      </c>
      <c r="M2785">
        <v>-2052</v>
      </c>
      <c r="N2785">
        <v>-2052</v>
      </c>
      <c r="O2785">
        <v>-2052</v>
      </c>
      <c r="P2785">
        <v>-2052</v>
      </c>
      <c r="Q2785">
        <v>-2052</v>
      </c>
      <c r="R2785">
        <v>-2052</v>
      </c>
      <c r="S2785">
        <v>-2052</v>
      </c>
      <c r="T2785">
        <v>-2052</v>
      </c>
      <c r="U2785">
        <v>-2052</v>
      </c>
      <c r="V2785">
        <v>-2052</v>
      </c>
      <c r="W2785">
        <v>-2052</v>
      </c>
      <c r="X2785">
        <v>-2052</v>
      </c>
      <c r="Y2785">
        <v>-24629</v>
      </c>
      <c r="Z2785">
        <f t="shared" si="92"/>
        <v>-18471.75</v>
      </c>
      <c r="AA2785">
        <f t="shared" si="93"/>
        <v>0</v>
      </c>
    </row>
    <row r="2786" spans="1:27" x14ac:dyDescent="0.35">
      <c r="A2786" t="s">
        <v>427</v>
      </c>
      <c r="C2786">
        <v>512015</v>
      </c>
      <c r="D2786" t="s">
        <v>451</v>
      </c>
      <c r="E2786" t="s">
        <v>7</v>
      </c>
      <c r="F2786" t="s">
        <v>21</v>
      </c>
      <c r="G2786">
        <v>2029</v>
      </c>
      <c r="H2786" t="s">
        <v>22</v>
      </c>
      <c r="I2786" t="s">
        <v>387</v>
      </c>
      <c r="J2786" t="s">
        <v>388</v>
      </c>
      <c r="K2786" t="s">
        <v>378</v>
      </c>
      <c r="L2786" t="s">
        <v>25</v>
      </c>
      <c r="M2786">
        <v>-2045</v>
      </c>
      <c r="N2786">
        <v>-2045</v>
      </c>
      <c r="O2786">
        <v>-2045</v>
      </c>
      <c r="P2786">
        <v>-3694</v>
      </c>
      <c r="Q2786">
        <v>-6404</v>
      </c>
      <c r="R2786">
        <v>-2653</v>
      </c>
      <c r="S2786">
        <v>-2045</v>
      </c>
      <c r="T2786">
        <v>-2045</v>
      </c>
      <c r="U2786">
        <v>-2045</v>
      </c>
      <c r="V2786">
        <v>-9379</v>
      </c>
      <c r="W2786">
        <v>-2045</v>
      </c>
      <c r="X2786">
        <v>-2045</v>
      </c>
      <c r="Y2786">
        <v>-38492</v>
      </c>
      <c r="Z2786">
        <f t="shared" si="92"/>
        <v>-28869</v>
      </c>
      <c r="AA2786">
        <f t="shared" si="93"/>
        <v>0</v>
      </c>
    </row>
    <row r="2787" spans="1:27" x14ac:dyDescent="0.35">
      <c r="A2787" t="s">
        <v>427</v>
      </c>
      <c r="C2787">
        <v>500900</v>
      </c>
      <c r="D2787" t="s">
        <v>443</v>
      </c>
      <c r="E2787" t="s">
        <v>7</v>
      </c>
      <c r="F2787" t="s">
        <v>21</v>
      </c>
      <c r="G2787">
        <v>2030</v>
      </c>
      <c r="H2787" t="s">
        <v>22</v>
      </c>
      <c r="I2787" t="s">
        <v>387</v>
      </c>
      <c r="J2787" t="s">
        <v>388</v>
      </c>
      <c r="K2787" t="s">
        <v>378</v>
      </c>
      <c r="L2787" t="s">
        <v>25</v>
      </c>
      <c r="M2787">
        <v>-2029</v>
      </c>
      <c r="N2787">
        <v>-3653</v>
      </c>
      <c r="O2787">
        <v>-2039</v>
      </c>
      <c r="P2787">
        <v>-2039</v>
      </c>
      <c r="Q2787">
        <v>-2030</v>
      </c>
      <c r="R2787">
        <v>-2029</v>
      </c>
      <c r="S2787">
        <v>-2029</v>
      </c>
      <c r="T2787">
        <v>-2019</v>
      </c>
      <c r="U2787">
        <v>-2019</v>
      </c>
      <c r="V2787">
        <v>-2019</v>
      </c>
      <c r="W2787">
        <v>-2028</v>
      </c>
      <c r="X2787">
        <v>-2029</v>
      </c>
      <c r="Y2787">
        <v>-25959</v>
      </c>
      <c r="Z2787">
        <f t="shared" si="92"/>
        <v>-19469.25</v>
      </c>
      <c r="AA2787">
        <f t="shared" si="93"/>
        <v>0</v>
      </c>
    </row>
    <row r="2788" spans="1:27" x14ac:dyDescent="0.35">
      <c r="A2788" t="s">
        <v>427</v>
      </c>
      <c r="C2788">
        <v>506900</v>
      </c>
      <c r="D2788" t="s">
        <v>439</v>
      </c>
      <c r="E2788" t="s">
        <v>7</v>
      </c>
      <c r="F2788" t="s">
        <v>105</v>
      </c>
      <c r="G2788">
        <v>2029</v>
      </c>
      <c r="H2788" t="s">
        <v>22</v>
      </c>
      <c r="I2788" t="s">
        <v>390</v>
      </c>
      <c r="J2788" t="s">
        <v>391</v>
      </c>
      <c r="K2788" t="s">
        <v>378</v>
      </c>
      <c r="L2788" t="s">
        <v>25</v>
      </c>
      <c r="M2788">
        <v>-2005</v>
      </c>
      <c r="N2788">
        <v>-2436</v>
      </c>
      <c r="O2788">
        <v>-1998</v>
      </c>
      <c r="P2788">
        <v>-2063</v>
      </c>
      <c r="Q2788">
        <v>-1990</v>
      </c>
      <c r="R2788">
        <v>-2004</v>
      </c>
      <c r="S2788">
        <v>-2182</v>
      </c>
      <c r="T2788">
        <v>-2007</v>
      </c>
      <c r="U2788">
        <v>-2061</v>
      </c>
      <c r="V2788">
        <v>-3639</v>
      </c>
      <c r="W2788">
        <v>-2024</v>
      </c>
      <c r="X2788">
        <v>-2194</v>
      </c>
      <c r="Y2788">
        <v>-26604</v>
      </c>
      <c r="Z2788">
        <f t="shared" si="92"/>
        <v>0</v>
      </c>
      <c r="AA2788">
        <f t="shared" si="93"/>
        <v>-19953</v>
      </c>
    </row>
    <row r="2789" spans="1:27" x14ac:dyDescent="0.35">
      <c r="A2789" t="s">
        <v>427</v>
      </c>
      <c r="C2789">
        <v>512015</v>
      </c>
      <c r="D2789" t="s">
        <v>451</v>
      </c>
      <c r="E2789" t="s">
        <v>7</v>
      </c>
      <c r="F2789" t="s">
        <v>21</v>
      </c>
      <c r="G2789">
        <v>2028</v>
      </c>
      <c r="H2789" t="s">
        <v>22</v>
      </c>
      <c r="I2789" t="s">
        <v>387</v>
      </c>
      <c r="J2789" t="s">
        <v>388</v>
      </c>
      <c r="K2789" t="s">
        <v>378</v>
      </c>
      <c r="L2789" t="s">
        <v>25</v>
      </c>
      <c r="M2789">
        <v>-2005</v>
      </c>
      <c r="N2789">
        <v>-2005</v>
      </c>
      <c r="O2789">
        <v>-2005</v>
      </c>
      <c r="P2789">
        <v>-3622</v>
      </c>
      <c r="Q2789">
        <v>-6271</v>
      </c>
      <c r="R2789">
        <v>-2601</v>
      </c>
      <c r="S2789">
        <v>-2005</v>
      </c>
      <c r="T2789">
        <v>-2005</v>
      </c>
      <c r="U2789">
        <v>-2005</v>
      </c>
      <c r="V2789">
        <v>-9151</v>
      </c>
      <c r="W2789">
        <v>-2005</v>
      </c>
      <c r="X2789">
        <v>-2005</v>
      </c>
      <c r="Y2789">
        <v>-37686</v>
      </c>
      <c r="Z2789">
        <f t="shared" si="92"/>
        <v>-28264.5</v>
      </c>
      <c r="AA2789">
        <f t="shared" si="93"/>
        <v>0</v>
      </c>
    </row>
    <row r="2790" spans="1:27" x14ac:dyDescent="0.35">
      <c r="A2790" t="s">
        <v>427</v>
      </c>
      <c r="C2790">
        <v>506109</v>
      </c>
      <c r="D2790" t="s">
        <v>449</v>
      </c>
      <c r="E2790" t="s">
        <v>7</v>
      </c>
      <c r="F2790" t="s">
        <v>21</v>
      </c>
      <c r="G2790">
        <v>2028</v>
      </c>
      <c r="H2790" t="s">
        <v>22</v>
      </c>
      <c r="I2790" t="s">
        <v>387</v>
      </c>
      <c r="J2790" t="s">
        <v>388</v>
      </c>
      <c r="K2790" t="s">
        <v>378</v>
      </c>
      <c r="L2790" t="s">
        <v>25</v>
      </c>
      <c r="M2790">
        <v>-1993</v>
      </c>
      <c r="N2790">
        <v>-1993</v>
      </c>
      <c r="O2790">
        <v>-1993</v>
      </c>
      <c r="P2790">
        <v>-1993</v>
      </c>
      <c r="Q2790">
        <v>-1993</v>
      </c>
      <c r="R2790">
        <v>-1993</v>
      </c>
      <c r="S2790">
        <v>-1993</v>
      </c>
      <c r="T2790">
        <v>-1993</v>
      </c>
      <c r="U2790">
        <v>-1993</v>
      </c>
      <c r="V2790">
        <v>-1993</v>
      </c>
      <c r="W2790">
        <v>-1993</v>
      </c>
      <c r="X2790">
        <v>-1993</v>
      </c>
      <c r="Y2790">
        <v>-23911</v>
      </c>
      <c r="Z2790">
        <f t="shared" si="92"/>
        <v>-17933.25</v>
      </c>
      <c r="AA2790">
        <f t="shared" si="93"/>
        <v>0</v>
      </c>
    </row>
    <row r="2791" spans="1:27" x14ac:dyDescent="0.35">
      <c r="A2791" t="s">
        <v>427</v>
      </c>
      <c r="C2791">
        <v>500900</v>
      </c>
      <c r="D2791" t="s">
        <v>443</v>
      </c>
      <c r="E2791" t="s">
        <v>7</v>
      </c>
      <c r="F2791" t="s">
        <v>21</v>
      </c>
      <c r="G2791">
        <v>2029</v>
      </c>
      <c r="H2791" t="s">
        <v>22</v>
      </c>
      <c r="I2791" t="s">
        <v>387</v>
      </c>
      <c r="J2791" t="s">
        <v>388</v>
      </c>
      <c r="K2791" t="s">
        <v>378</v>
      </c>
      <c r="L2791" t="s">
        <v>25</v>
      </c>
      <c r="M2791">
        <v>-1988</v>
      </c>
      <c r="N2791">
        <v>-3580</v>
      </c>
      <c r="O2791">
        <v>-1998</v>
      </c>
      <c r="P2791">
        <v>-1998</v>
      </c>
      <c r="Q2791">
        <v>-1989</v>
      </c>
      <c r="R2791">
        <v>-1988</v>
      </c>
      <c r="S2791">
        <v>-1988</v>
      </c>
      <c r="T2791">
        <v>-1978</v>
      </c>
      <c r="U2791">
        <v>-1978</v>
      </c>
      <c r="V2791">
        <v>-1978</v>
      </c>
      <c r="W2791">
        <v>-1987</v>
      </c>
      <c r="X2791">
        <v>-1988</v>
      </c>
      <c r="Y2791">
        <v>-25440</v>
      </c>
      <c r="Z2791">
        <f t="shared" si="92"/>
        <v>-19080</v>
      </c>
      <c r="AA2791">
        <f t="shared" si="93"/>
        <v>0</v>
      </c>
    </row>
    <row r="2792" spans="1:27" x14ac:dyDescent="0.35">
      <c r="A2792" t="s">
        <v>427</v>
      </c>
      <c r="C2792">
        <v>512015</v>
      </c>
      <c r="D2792" t="s">
        <v>451</v>
      </c>
      <c r="E2792" t="s">
        <v>7</v>
      </c>
      <c r="F2792" t="s">
        <v>21</v>
      </c>
      <c r="G2792">
        <v>2027</v>
      </c>
      <c r="H2792" t="s">
        <v>22</v>
      </c>
      <c r="I2792" t="s">
        <v>387</v>
      </c>
      <c r="J2792" t="s">
        <v>388</v>
      </c>
      <c r="K2792" t="s">
        <v>378</v>
      </c>
      <c r="L2792" t="s">
        <v>25</v>
      </c>
      <c r="M2792">
        <v>-1966</v>
      </c>
      <c r="N2792">
        <v>-1966</v>
      </c>
      <c r="O2792">
        <v>-1966</v>
      </c>
      <c r="P2792">
        <v>-3551</v>
      </c>
      <c r="Q2792">
        <v>-6140</v>
      </c>
      <c r="R2792">
        <v>-2550</v>
      </c>
      <c r="S2792">
        <v>-1966</v>
      </c>
      <c r="T2792">
        <v>-1966</v>
      </c>
      <c r="U2792">
        <v>-1966</v>
      </c>
      <c r="V2792">
        <v>-8929</v>
      </c>
      <c r="W2792">
        <v>-1966</v>
      </c>
      <c r="X2792">
        <v>-1966</v>
      </c>
      <c r="Y2792">
        <v>-36897</v>
      </c>
      <c r="Z2792">
        <f t="shared" si="92"/>
        <v>-27672.75</v>
      </c>
      <c r="AA2792">
        <f t="shared" si="93"/>
        <v>0</v>
      </c>
    </row>
    <row r="2793" spans="1:27" x14ac:dyDescent="0.35">
      <c r="A2793" t="s">
        <v>427</v>
      </c>
      <c r="C2793">
        <v>500900</v>
      </c>
      <c r="D2793" t="s">
        <v>443</v>
      </c>
      <c r="E2793" t="s">
        <v>7</v>
      </c>
      <c r="F2793" t="s">
        <v>21</v>
      </c>
      <c r="G2793">
        <v>2028</v>
      </c>
      <c r="H2793" t="s">
        <v>22</v>
      </c>
      <c r="I2793" t="s">
        <v>387</v>
      </c>
      <c r="J2793" t="s">
        <v>388</v>
      </c>
      <c r="K2793" t="s">
        <v>378</v>
      </c>
      <c r="L2793" t="s">
        <v>25</v>
      </c>
      <c r="M2793">
        <v>-1948</v>
      </c>
      <c r="N2793">
        <v>-3509</v>
      </c>
      <c r="O2793">
        <v>-1958</v>
      </c>
      <c r="P2793">
        <v>-1958</v>
      </c>
      <c r="Q2793">
        <v>-1950</v>
      </c>
      <c r="R2793">
        <v>-1948</v>
      </c>
      <c r="S2793">
        <v>-1948</v>
      </c>
      <c r="T2793">
        <v>-1939</v>
      </c>
      <c r="U2793">
        <v>-1939</v>
      </c>
      <c r="V2793">
        <v>-1939</v>
      </c>
      <c r="W2793">
        <v>-1947</v>
      </c>
      <c r="X2793">
        <v>-1948</v>
      </c>
      <c r="Y2793">
        <v>-24932</v>
      </c>
      <c r="Z2793">
        <f t="shared" ref="Z2793:Z2852" si="94">$Y2793*IF($E2793="Fixed",0.75,1)*IF(LEFT($F2793,4)="0311",1,IF(LEFT($F2793,4)="0301",0.403176412,0))</f>
        <v>-18699</v>
      </c>
      <c r="AA2793">
        <f t="shared" ref="AA2793:AA2852" si="95">$Y2793*IF($E2793="Fixed",0.75,1)*IF(LEFT($F2793,4)="0311",0,IF(LEFT($F2793,4)="0301",1-0.403176412,1))</f>
        <v>0</v>
      </c>
    </row>
    <row r="2794" spans="1:27" x14ac:dyDescent="0.35">
      <c r="A2794" t="s">
        <v>427</v>
      </c>
      <c r="C2794">
        <v>506900</v>
      </c>
      <c r="D2794" t="s">
        <v>439</v>
      </c>
      <c r="E2794" t="s">
        <v>7</v>
      </c>
      <c r="F2794" t="s">
        <v>105</v>
      </c>
      <c r="G2794">
        <v>2028</v>
      </c>
      <c r="H2794" t="s">
        <v>22</v>
      </c>
      <c r="I2794" t="s">
        <v>390</v>
      </c>
      <c r="J2794" t="s">
        <v>391</v>
      </c>
      <c r="K2794" t="s">
        <v>378</v>
      </c>
      <c r="L2794" t="s">
        <v>25</v>
      </c>
      <c r="M2794">
        <v>-1946</v>
      </c>
      <c r="N2794">
        <v>-2369</v>
      </c>
      <c r="O2794">
        <v>-1939</v>
      </c>
      <c r="P2794">
        <v>-2002</v>
      </c>
      <c r="Q2794">
        <v>-1932</v>
      </c>
      <c r="R2794">
        <v>-1945</v>
      </c>
      <c r="S2794">
        <v>-2118</v>
      </c>
      <c r="T2794">
        <v>-1949</v>
      </c>
      <c r="U2794">
        <v>-2001</v>
      </c>
      <c r="V2794">
        <v>-3533</v>
      </c>
      <c r="W2794">
        <v>-1965</v>
      </c>
      <c r="X2794">
        <v>-2129</v>
      </c>
      <c r="Y2794">
        <v>-25828</v>
      </c>
      <c r="Z2794">
        <f t="shared" si="94"/>
        <v>0</v>
      </c>
      <c r="AA2794">
        <f t="shared" si="95"/>
        <v>-19371</v>
      </c>
    </row>
    <row r="2795" spans="1:27" x14ac:dyDescent="0.35">
      <c r="A2795" t="s">
        <v>427</v>
      </c>
      <c r="C2795">
        <v>512011</v>
      </c>
      <c r="D2795" t="s">
        <v>463</v>
      </c>
      <c r="E2795" t="s">
        <v>7</v>
      </c>
      <c r="F2795" t="s">
        <v>21</v>
      </c>
      <c r="G2795">
        <v>2030</v>
      </c>
      <c r="H2795" t="s">
        <v>22</v>
      </c>
      <c r="I2795" t="s">
        <v>387</v>
      </c>
      <c r="J2795" t="s">
        <v>388</v>
      </c>
      <c r="K2795" t="s">
        <v>378</v>
      </c>
      <c r="L2795" t="s">
        <v>25</v>
      </c>
      <c r="M2795">
        <v>-1942</v>
      </c>
      <c r="N2795">
        <v>-1942</v>
      </c>
      <c r="O2795">
        <v>-1942</v>
      </c>
      <c r="P2795">
        <v>-6233</v>
      </c>
      <c r="Q2795">
        <v>-1942</v>
      </c>
      <c r="R2795">
        <v>-1942</v>
      </c>
      <c r="S2795">
        <v>-1942</v>
      </c>
      <c r="T2795">
        <v>-1942</v>
      </c>
      <c r="U2795">
        <v>-1942</v>
      </c>
      <c r="V2795">
        <v>-1942</v>
      </c>
      <c r="W2795">
        <v>-1942</v>
      </c>
      <c r="X2795">
        <v>-1942</v>
      </c>
      <c r="Y2795">
        <v>-27593</v>
      </c>
      <c r="Z2795">
        <f t="shared" si="94"/>
        <v>-20694.75</v>
      </c>
      <c r="AA2795">
        <f t="shared" si="95"/>
        <v>0</v>
      </c>
    </row>
    <row r="2796" spans="1:27" x14ac:dyDescent="0.35">
      <c r="A2796" t="s">
        <v>427</v>
      </c>
      <c r="C2796">
        <v>506109</v>
      </c>
      <c r="D2796" t="s">
        <v>449</v>
      </c>
      <c r="E2796" t="s">
        <v>7</v>
      </c>
      <c r="F2796" t="s">
        <v>21</v>
      </c>
      <c r="G2796">
        <v>2027</v>
      </c>
      <c r="H2796" t="s">
        <v>22</v>
      </c>
      <c r="I2796" t="s">
        <v>387</v>
      </c>
      <c r="J2796" t="s">
        <v>388</v>
      </c>
      <c r="K2796" t="s">
        <v>378</v>
      </c>
      <c r="L2796" t="s">
        <v>25</v>
      </c>
      <c r="M2796">
        <v>-1935</v>
      </c>
      <c r="N2796">
        <v>-1935</v>
      </c>
      <c r="O2796">
        <v>-1935</v>
      </c>
      <c r="P2796">
        <v>-1935</v>
      </c>
      <c r="Q2796">
        <v>-1935</v>
      </c>
      <c r="R2796">
        <v>-1935</v>
      </c>
      <c r="S2796">
        <v>-1935</v>
      </c>
      <c r="T2796">
        <v>-1935</v>
      </c>
      <c r="U2796">
        <v>-1935</v>
      </c>
      <c r="V2796">
        <v>-1935</v>
      </c>
      <c r="W2796">
        <v>-1935</v>
      </c>
      <c r="X2796">
        <v>-1935</v>
      </c>
      <c r="Y2796">
        <v>-23215</v>
      </c>
      <c r="Z2796">
        <f t="shared" si="94"/>
        <v>-17411.25</v>
      </c>
      <c r="AA2796">
        <f t="shared" si="95"/>
        <v>0</v>
      </c>
    </row>
    <row r="2797" spans="1:27" x14ac:dyDescent="0.35">
      <c r="A2797" t="s">
        <v>427</v>
      </c>
      <c r="C2797">
        <v>512015</v>
      </c>
      <c r="D2797" t="s">
        <v>451</v>
      </c>
      <c r="E2797" t="s">
        <v>7</v>
      </c>
      <c r="F2797" t="s">
        <v>21</v>
      </c>
      <c r="G2797">
        <v>2026</v>
      </c>
      <c r="H2797" t="s">
        <v>22</v>
      </c>
      <c r="I2797" t="s">
        <v>387</v>
      </c>
      <c r="J2797" t="s">
        <v>388</v>
      </c>
      <c r="K2797" t="s">
        <v>378</v>
      </c>
      <c r="L2797" t="s">
        <v>25</v>
      </c>
      <c r="M2797">
        <v>-1927</v>
      </c>
      <c r="N2797">
        <v>-1927</v>
      </c>
      <c r="O2797">
        <v>-1927</v>
      </c>
      <c r="P2797">
        <v>-3481</v>
      </c>
      <c r="Q2797">
        <v>-6013</v>
      </c>
      <c r="R2797">
        <v>-2500</v>
      </c>
      <c r="S2797">
        <v>-1927</v>
      </c>
      <c r="T2797">
        <v>-1927</v>
      </c>
      <c r="U2797">
        <v>-1927</v>
      </c>
      <c r="V2797">
        <v>-8712</v>
      </c>
      <c r="W2797">
        <v>-1927</v>
      </c>
      <c r="X2797">
        <v>-1927</v>
      </c>
      <c r="Y2797">
        <v>-36125</v>
      </c>
      <c r="Z2797">
        <f t="shared" si="94"/>
        <v>-27093.75</v>
      </c>
      <c r="AA2797">
        <f t="shared" si="95"/>
        <v>0</v>
      </c>
    </row>
    <row r="2798" spans="1:27" x14ac:dyDescent="0.35">
      <c r="A2798" t="s">
        <v>427</v>
      </c>
      <c r="C2798">
        <v>500900</v>
      </c>
      <c r="D2798" t="s">
        <v>443</v>
      </c>
      <c r="E2798" t="s">
        <v>7</v>
      </c>
      <c r="F2798" t="s">
        <v>21</v>
      </c>
      <c r="G2798">
        <v>2027</v>
      </c>
      <c r="H2798" t="s">
        <v>22</v>
      </c>
      <c r="I2798" t="s">
        <v>387</v>
      </c>
      <c r="J2798" t="s">
        <v>388</v>
      </c>
      <c r="K2798" t="s">
        <v>378</v>
      </c>
      <c r="L2798" t="s">
        <v>25</v>
      </c>
      <c r="M2798">
        <v>-1910</v>
      </c>
      <c r="N2798">
        <v>-3440</v>
      </c>
      <c r="O2798">
        <v>-1919</v>
      </c>
      <c r="P2798">
        <v>-1919</v>
      </c>
      <c r="Q2798">
        <v>-1911</v>
      </c>
      <c r="R2798">
        <v>-1910</v>
      </c>
      <c r="S2798">
        <v>-1910</v>
      </c>
      <c r="T2798">
        <v>-1900</v>
      </c>
      <c r="U2798">
        <v>-1900</v>
      </c>
      <c r="V2798">
        <v>-1900</v>
      </c>
      <c r="W2798">
        <v>-1908</v>
      </c>
      <c r="X2798">
        <v>-1909</v>
      </c>
      <c r="Y2798">
        <v>-24435</v>
      </c>
      <c r="Z2798">
        <f t="shared" si="94"/>
        <v>-18326.25</v>
      </c>
      <c r="AA2798">
        <f t="shared" si="95"/>
        <v>0</v>
      </c>
    </row>
    <row r="2799" spans="1:27" x14ac:dyDescent="0.35">
      <c r="A2799" t="s">
        <v>427</v>
      </c>
      <c r="C2799">
        <v>512015</v>
      </c>
      <c r="D2799" t="s">
        <v>451</v>
      </c>
      <c r="E2799" t="s">
        <v>7</v>
      </c>
      <c r="F2799" t="s">
        <v>21</v>
      </c>
      <c r="G2799">
        <v>2021</v>
      </c>
      <c r="H2799" t="s">
        <v>22</v>
      </c>
      <c r="I2799" t="s">
        <v>387</v>
      </c>
      <c r="J2799" t="s">
        <v>388</v>
      </c>
      <c r="K2799" t="s">
        <v>378</v>
      </c>
      <c r="L2799" t="s">
        <v>25</v>
      </c>
      <c r="M2799">
        <v>-1890</v>
      </c>
      <c r="N2799">
        <v>-1890</v>
      </c>
      <c r="O2799">
        <v>-1890</v>
      </c>
      <c r="P2799">
        <v>-3413</v>
      </c>
      <c r="Q2799">
        <v>-5888</v>
      </c>
      <c r="R2799">
        <v>-2451</v>
      </c>
      <c r="S2799">
        <v>-1890</v>
      </c>
      <c r="T2799">
        <v>-1890</v>
      </c>
      <c r="U2799">
        <v>-1890</v>
      </c>
      <c r="V2799">
        <v>-8501</v>
      </c>
      <c r="W2799">
        <v>-1890</v>
      </c>
      <c r="X2799">
        <v>-1889</v>
      </c>
      <c r="Y2799">
        <v>-35370</v>
      </c>
      <c r="Z2799">
        <f t="shared" si="94"/>
        <v>-26527.5</v>
      </c>
      <c r="AA2799">
        <f t="shared" si="95"/>
        <v>0</v>
      </c>
    </row>
    <row r="2800" spans="1:27" x14ac:dyDescent="0.35">
      <c r="A2800" t="s">
        <v>427</v>
      </c>
      <c r="C2800">
        <v>512015</v>
      </c>
      <c r="D2800" t="s">
        <v>451</v>
      </c>
      <c r="E2800" t="s">
        <v>7</v>
      </c>
      <c r="F2800" t="s">
        <v>21</v>
      </c>
      <c r="G2800">
        <v>2022</v>
      </c>
      <c r="H2800" t="s">
        <v>22</v>
      </c>
      <c r="I2800" t="s">
        <v>387</v>
      </c>
      <c r="J2800" t="s">
        <v>388</v>
      </c>
      <c r="K2800" t="s">
        <v>378</v>
      </c>
      <c r="L2800" t="s">
        <v>25</v>
      </c>
      <c r="M2800">
        <v>-1890</v>
      </c>
      <c r="N2800">
        <v>-1890</v>
      </c>
      <c r="O2800">
        <v>-1890</v>
      </c>
      <c r="P2800">
        <v>-3413</v>
      </c>
      <c r="Q2800">
        <v>-5888</v>
      </c>
      <c r="R2800">
        <v>-2451</v>
      </c>
      <c r="S2800">
        <v>-1890</v>
      </c>
      <c r="T2800">
        <v>-1890</v>
      </c>
      <c r="U2800">
        <v>-1890</v>
      </c>
      <c r="V2800">
        <v>-8501</v>
      </c>
      <c r="W2800">
        <v>-1890</v>
      </c>
      <c r="X2800">
        <v>-1889</v>
      </c>
      <c r="Y2800">
        <v>-35370</v>
      </c>
      <c r="Z2800">
        <f t="shared" si="94"/>
        <v>-26527.5</v>
      </c>
      <c r="AA2800">
        <f t="shared" si="95"/>
        <v>0</v>
      </c>
    </row>
    <row r="2801" spans="1:27" x14ac:dyDescent="0.35">
      <c r="A2801" t="s">
        <v>427</v>
      </c>
      <c r="C2801">
        <v>512015</v>
      </c>
      <c r="D2801" t="s">
        <v>451</v>
      </c>
      <c r="E2801" t="s">
        <v>7</v>
      </c>
      <c r="F2801" t="s">
        <v>21</v>
      </c>
      <c r="G2801">
        <v>2023</v>
      </c>
      <c r="H2801" t="s">
        <v>22</v>
      </c>
      <c r="I2801" t="s">
        <v>387</v>
      </c>
      <c r="J2801" t="s">
        <v>388</v>
      </c>
      <c r="K2801" t="s">
        <v>378</v>
      </c>
      <c r="L2801" t="s">
        <v>25</v>
      </c>
      <c r="M2801">
        <v>-1890</v>
      </c>
      <c r="N2801">
        <v>-1890</v>
      </c>
      <c r="O2801">
        <v>-1890</v>
      </c>
      <c r="P2801">
        <v>-3413</v>
      </c>
      <c r="Q2801">
        <v>-5888</v>
      </c>
      <c r="R2801">
        <v>-2451</v>
      </c>
      <c r="S2801">
        <v>-1890</v>
      </c>
      <c r="T2801">
        <v>-1890</v>
      </c>
      <c r="U2801">
        <v>-1890</v>
      </c>
      <c r="V2801">
        <v>-8501</v>
      </c>
      <c r="W2801">
        <v>-1890</v>
      </c>
      <c r="X2801">
        <v>-1889</v>
      </c>
      <c r="Y2801">
        <v>-35370</v>
      </c>
      <c r="Z2801">
        <f t="shared" si="94"/>
        <v>-26527.5</v>
      </c>
      <c r="AA2801">
        <f t="shared" si="95"/>
        <v>0</v>
      </c>
    </row>
    <row r="2802" spans="1:27" x14ac:dyDescent="0.35">
      <c r="A2802" t="s">
        <v>427</v>
      </c>
      <c r="C2802">
        <v>512015</v>
      </c>
      <c r="D2802" t="s">
        <v>451</v>
      </c>
      <c r="E2802" t="s">
        <v>7</v>
      </c>
      <c r="F2802" t="s">
        <v>21</v>
      </c>
      <c r="G2802">
        <v>2024</v>
      </c>
      <c r="H2802" t="s">
        <v>22</v>
      </c>
      <c r="I2802" t="s">
        <v>387</v>
      </c>
      <c r="J2802" t="s">
        <v>388</v>
      </c>
      <c r="K2802" t="s">
        <v>378</v>
      </c>
      <c r="L2802" t="s">
        <v>25</v>
      </c>
      <c r="M2802">
        <v>-1890</v>
      </c>
      <c r="N2802">
        <v>-1890</v>
      </c>
      <c r="O2802">
        <v>-1890</v>
      </c>
      <c r="P2802">
        <v>-3413</v>
      </c>
      <c r="Q2802">
        <v>-5888</v>
      </c>
      <c r="R2802">
        <v>-2451</v>
      </c>
      <c r="S2802">
        <v>-1890</v>
      </c>
      <c r="T2802">
        <v>-1890</v>
      </c>
      <c r="U2802">
        <v>-5211</v>
      </c>
      <c r="V2802">
        <v>-8501</v>
      </c>
      <c r="W2802">
        <v>-1890</v>
      </c>
      <c r="X2802">
        <v>-1889</v>
      </c>
      <c r="Y2802">
        <v>-38691</v>
      </c>
      <c r="Z2802">
        <f t="shared" si="94"/>
        <v>-29018.25</v>
      </c>
      <c r="AA2802">
        <f t="shared" si="95"/>
        <v>0</v>
      </c>
    </row>
    <row r="2803" spans="1:27" x14ac:dyDescent="0.35">
      <c r="A2803" t="s">
        <v>427</v>
      </c>
      <c r="C2803">
        <v>512015</v>
      </c>
      <c r="D2803" t="s">
        <v>451</v>
      </c>
      <c r="E2803" t="s">
        <v>7</v>
      </c>
      <c r="F2803" t="s">
        <v>21</v>
      </c>
      <c r="G2803">
        <v>2025</v>
      </c>
      <c r="H2803" t="s">
        <v>22</v>
      </c>
      <c r="I2803" t="s">
        <v>387</v>
      </c>
      <c r="J2803" t="s">
        <v>388</v>
      </c>
      <c r="K2803" t="s">
        <v>378</v>
      </c>
      <c r="L2803" t="s">
        <v>25</v>
      </c>
      <c r="M2803">
        <v>-1890</v>
      </c>
      <c r="N2803">
        <v>-1890</v>
      </c>
      <c r="O2803">
        <v>-1890</v>
      </c>
      <c r="P2803">
        <v>-3413</v>
      </c>
      <c r="Q2803">
        <v>-5888</v>
      </c>
      <c r="R2803">
        <v>-2451</v>
      </c>
      <c r="S2803">
        <v>-1890</v>
      </c>
      <c r="T2803">
        <v>-1890</v>
      </c>
      <c r="U2803">
        <v>-1890</v>
      </c>
      <c r="V2803">
        <v>-8501</v>
      </c>
      <c r="W2803">
        <v>-1890</v>
      </c>
      <c r="X2803">
        <v>-1889</v>
      </c>
      <c r="Y2803">
        <v>-35370</v>
      </c>
      <c r="Z2803">
        <f t="shared" si="94"/>
        <v>-26527.5</v>
      </c>
      <c r="AA2803">
        <f t="shared" si="95"/>
        <v>0</v>
      </c>
    </row>
    <row r="2804" spans="1:27" x14ac:dyDescent="0.35">
      <c r="A2804" t="s">
        <v>427</v>
      </c>
      <c r="C2804">
        <v>506900</v>
      </c>
      <c r="D2804" t="s">
        <v>439</v>
      </c>
      <c r="E2804" t="s">
        <v>7</v>
      </c>
      <c r="F2804" t="s">
        <v>105</v>
      </c>
      <c r="G2804">
        <v>2027</v>
      </c>
      <c r="H2804" t="s">
        <v>22</v>
      </c>
      <c r="I2804" t="s">
        <v>390</v>
      </c>
      <c r="J2804" t="s">
        <v>391</v>
      </c>
      <c r="K2804" t="s">
        <v>378</v>
      </c>
      <c r="L2804" t="s">
        <v>25</v>
      </c>
      <c r="M2804">
        <v>-1889</v>
      </c>
      <c r="N2804">
        <v>-2304</v>
      </c>
      <c r="O2804">
        <v>-1883</v>
      </c>
      <c r="P2804">
        <v>-1944</v>
      </c>
      <c r="Q2804">
        <v>-1876</v>
      </c>
      <c r="R2804">
        <v>-1889</v>
      </c>
      <c r="S2804">
        <v>-2056</v>
      </c>
      <c r="T2804">
        <v>-1892</v>
      </c>
      <c r="U2804">
        <v>-1942</v>
      </c>
      <c r="V2804">
        <v>-3430</v>
      </c>
      <c r="W2804">
        <v>-1907</v>
      </c>
      <c r="X2804">
        <v>-2066</v>
      </c>
      <c r="Y2804">
        <v>-25076</v>
      </c>
      <c r="Z2804">
        <f t="shared" si="94"/>
        <v>0</v>
      </c>
      <c r="AA2804">
        <f t="shared" si="95"/>
        <v>-18807</v>
      </c>
    </row>
    <row r="2805" spans="1:27" x14ac:dyDescent="0.35">
      <c r="A2805" t="s">
        <v>427</v>
      </c>
      <c r="C2805">
        <v>512011</v>
      </c>
      <c r="D2805" t="s">
        <v>463</v>
      </c>
      <c r="E2805" t="s">
        <v>7</v>
      </c>
      <c r="F2805" t="s">
        <v>21</v>
      </c>
      <c r="G2805">
        <v>2029</v>
      </c>
      <c r="H2805" t="s">
        <v>22</v>
      </c>
      <c r="I2805" t="s">
        <v>387</v>
      </c>
      <c r="J2805" t="s">
        <v>388</v>
      </c>
      <c r="K2805" t="s">
        <v>378</v>
      </c>
      <c r="L2805" t="s">
        <v>25</v>
      </c>
      <c r="M2805">
        <v>-1885</v>
      </c>
      <c r="N2805">
        <v>-1885</v>
      </c>
      <c r="O2805">
        <v>-1885</v>
      </c>
      <c r="P2805">
        <v>-6092</v>
      </c>
      <c r="Q2805">
        <v>-1885</v>
      </c>
      <c r="R2805">
        <v>-1885</v>
      </c>
      <c r="S2805">
        <v>-1885</v>
      </c>
      <c r="T2805">
        <v>-1885</v>
      </c>
      <c r="U2805">
        <v>-1885</v>
      </c>
      <c r="V2805">
        <v>-1885</v>
      </c>
      <c r="W2805">
        <v>-1885</v>
      </c>
      <c r="X2805">
        <v>-1885</v>
      </c>
      <c r="Y2805">
        <v>-26829</v>
      </c>
      <c r="Z2805">
        <f t="shared" si="94"/>
        <v>-20121.75</v>
      </c>
      <c r="AA2805">
        <f t="shared" si="95"/>
        <v>0</v>
      </c>
    </row>
    <row r="2806" spans="1:27" x14ac:dyDescent="0.35">
      <c r="A2806" t="s">
        <v>427</v>
      </c>
      <c r="C2806">
        <v>506109</v>
      </c>
      <c r="D2806" t="s">
        <v>449</v>
      </c>
      <c r="E2806" t="s">
        <v>7</v>
      </c>
      <c r="F2806" t="s">
        <v>21</v>
      </c>
      <c r="G2806">
        <v>2026</v>
      </c>
      <c r="H2806" t="s">
        <v>22</v>
      </c>
      <c r="I2806" t="s">
        <v>387</v>
      </c>
      <c r="J2806" t="s">
        <v>388</v>
      </c>
      <c r="K2806" t="s">
        <v>378</v>
      </c>
      <c r="L2806" t="s">
        <v>25</v>
      </c>
      <c r="M2806">
        <v>-1878</v>
      </c>
      <c r="N2806">
        <v>-1878</v>
      </c>
      <c r="O2806">
        <v>-1878</v>
      </c>
      <c r="P2806">
        <v>-1878</v>
      </c>
      <c r="Q2806">
        <v>-1878</v>
      </c>
      <c r="R2806">
        <v>-1878</v>
      </c>
      <c r="S2806">
        <v>-1878</v>
      </c>
      <c r="T2806">
        <v>-1878</v>
      </c>
      <c r="U2806">
        <v>-1878</v>
      </c>
      <c r="V2806">
        <v>-1878</v>
      </c>
      <c r="W2806">
        <v>-1878</v>
      </c>
      <c r="X2806">
        <v>-1878</v>
      </c>
      <c r="Y2806">
        <v>-22539</v>
      </c>
      <c r="Z2806">
        <f t="shared" si="94"/>
        <v>-16904.25</v>
      </c>
      <c r="AA2806">
        <f t="shared" si="95"/>
        <v>0</v>
      </c>
    </row>
    <row r="2807" spans="1:27" x14ac:dyDescent="0.35">
      <c r="A2807" t="s">
        <v>427</v>
      </c>
      <c r="C2807">
        <v>500900</v>
      </c>
      <c r="D2807" t="s">
        <v>443</v>
      </c>
      <c r="E2807" t="s">
        <v>7</v>
      </c>
      <c r="F2807" t="s">
        <v>21</v>
      </c>
      <c r="G2807">
        <v>2026</v>
      </c>
      <c r="H2807" t="s">
        <v>22</v>
      </c>
      <c r="I2807" t="s">
        <v>387</v>
      </c>
      <c r="J2807" t="s">
        <v>388</v>
      </c>
      <c r="K2807" t="s">
        <v>378</v>
      </c>
      <c r="L2807" t="s">
        <v>25</v>
      </c>
      <c r="M2807">
        <v>-1871</v>
      </c>
      <c r="N2807">
        <v>-3372</v>
      </c>
      <c r="O2807">
        <v>-1881</v>
      </c>
      <c r="P2807">
        <v>-1881</v>
      </c>
      <c r="Q2807">
        <v>-1873</v>
      </c>
      <c r="R2807">
        <v>-1871</v>
      </c>
      <c r="S2807">
        <v>-1871</v>
      </c>
      <c r="T2807">
        <v>-1862</v>
      </c>
      <c r="U2807">
        <v>-1862</v>
      </c>
      <c r="V2807">
        <v>-1862</v>
      </c>
      <c r="W2807">
        <v>-1870</v>
      </c>
      <c r="X2807">
        <v>-1871</v>
      </c>
      <c r="Y2807">
        <v>-23947</v>
      </c>
      <c r="Z2807">
        <f t="shared" si="94"/>
        <v>-17960.25</v>
      </c>
      <c r="AA2807">
        <f t="shared" si="95"/>
        <v>0</v>
      </c>
    </row>
    <row r="2808" spans="1:27" x14ac:dyDescent="0.35">
      <c r="A2808" t="s">
        <v>427</v>
      </c>
      <c r="C2808">
        <v>500900</v>
      </c>
      <c r="D2808" t="s">
        <v>443</v>
      </c>
      <c r="E2808" t="s">
        <v>7</v>
      </c>
      <c r="F2808" t="s">
        <v>21</v>
      </c>
      <c r="G2808">
        <v>2023</v>
      </c>
      <c r="H2808" t="s">
        <v>22</v>
      </c>
      <c r="I2808" t="s">
        <v>387</v>
      </c>
      <c r="J2808" t="s">
        <v>388</v>
      </c>
      <c r="K2808" t="s">
        <v>378</v>
      </c>
      <c r="L2808" t="s">
        <v>25</v>
      </c>
      <c r="M2808">
        <v>-1848</v>
      </c>
      <c r="N2808">
        <v>-3283</v>
      </c>
      <c r="O2808">
        <v>-1857</v>
      </c>
      <c r="P2808">
        <v>-1857</v>
      </c>
      <c r="Q2808">
        <v>-1849</v>
      </c>
      <c r="R2808">
        <v>-1848</v>
      </c>
      <c r="S2808">
        <v>-1848</v>
      </c>
      <c r="T2808">
        <v>-1839</v>
      </c>
      <c r="U2808">
        <v>-1839</v>
      </c>
      <c r="V2808">
        <v>-1839</v>
      </c>
      <c r="W2808">
        <v>-1847</v>
      </c>
      <c r="X2808">
        <v>-1848</v>
      </c>
      <c r="Y2808">
        <v>-23600</v>
      </c>
      <c r="Z2808">
        <f t="shared" si="94"/>
        <v>-17700</v>
      </c>
      <c r="AA2808">
        <f t="shared" si="95"/>
        <v>0</v>
      </c>
    </row>
    <row r="2809" spans="1:27" x14ac:dyDescent="0.35">
      <c r="A2809" t="s">
        <v>427</v>
      </c>
      <c r="C2809">
        <v>502900</v>
      </c>
      <c r="D2809" t="s">
        <v>464</v>
      </c>
      <c r="E2809" t="s">
        <v>7</v>
      </c>
      <c r="F2809" t="s">
        <v>366</v>
      </c>
      <c r="G2809">
        <v>2030</v>
      </c>
      <c r="H2809" t="s">
        <v>22</v>
      </c>
      <c r="I2809" t="s">
        <v>373</v>
      </c>
      <c r="J2809" t="s">
        <v>374</v>
      </c>
      <c r="K2809" t="s">
        <v>375</v>
      </c>
      <c r="L2809" t="s">
        <v>25</v>
      </c>
      <c r="M2809">
        <v>-1842</v>
      </c>
      <c r="N2809">
        <v>-1842</v>
      </c>
      <c r="O2809">
        <v>-1842</v>
      </c>
      <c r="P2809">
        <v>-1842</v>
      </c>
      <c r="Q2809">
        <v>-1842</v>
      </c>
      <c r="R2809">
        <v>-1842</v>
      </c>
      <c r="S2809">
        <v>-1842</v>
      </c>
      <c r="T2809">
        <v>-1842</v>
      </c>
      <c r="U2809">
        <v>-1842</v>
      </c>
      <c r="V2809">
        <v>-2015</v>
      </c>
      <c r="W2809">
        <v>-1842</v>
      </c>
      <c r="X2809">
        <v>-2590</v>
      </c>
      <c r="Y2809">
        <v>-23027</v>
      </c>
      <c r="Z2809">
        <f t="shared" si="94"/>
        <v>-6962.9574293429996</v>
      </c>
      <c r="AA2809">
        <f t="shared" si="95"/>
        <v>-10307.292570657</v>
      </c>
    </row>
    <row r="2810" spans="1:27" x14ac:dyDescent="0.35">
      <c r="A2810" t="s">
        <v>427</v>
      </c>
      <c r="C2810">
        <v>506900</v>
      </c>
      <c r="D2810" t="s">
        <v>439</v>
      </c>
      <c r="E2810" t="s">
        <v>7</v>
      </c>
      <c r="F2810" t="s">
        <v>105</v>
      </c>
      <c r="G2810">
        <v>2026</v>
      </c>
      <c r="H2810" t="s">
        <v>22</v>
      </c>
      <c r="I2810" t="s">
        <v>390</v>
      </c>
      <c r="J2810" t="s">
        <v>391</v>
      </c>
      <c r="K2810" t="s">
        <v>378</v>
      </c>
      <c r="L2810" t="s">
        <v>25</v>
      </c>
      <c r="M2810">
        <v>-1834</v>
      </c>
      <c r="N2810">
        <v>-2240</v>
      </c>
      <c r="O2810">
        <v>-1828</v>
      </c>
      <c r="P2810">
        <v>-1887</v>
      </c>
      <c r="Q2810">
        <v>-1821</v>
      </c>
      <c r="R2810">
        <v>-1834</v>
      </c>
      <c r="S2810">
        <v>-1996</v>
      </c>
      <c r="T2810">
        <v>-1837</v>
      </c>
      <c r="U2810">
        <v>-1886</v>
      </c>
      <c r="V2810">
        <v>-3330</v>
      </c>
      <c r="W2810">
        <v>-1850</v>
      </c>
      <c r="X2810">
        <v>-2005</v>
      </c>
      <c r="Y2810">
        <v>-24347</v>
      </c>
      <c r="Z2810">
        <f t="shared" si="94"/>
        <v>0</v>
      </c>
      <c r="AA2810">
        <f t="shared" si="95"/>
        <v>-18260.25</v>
      </c>
    </row>
    <row r="2811" spans="1:27" x14ac:dyDescent="0.35">
      <c r="A2811" t="s">
        <v>427</v>
      </c>
      <c r="C2811">
        <v>500900</v>
      </c>
      <c r="D2811" t="s">
        <v>443</v>
      </c>
      <c r="E2811" t="s">
        <v>7</v>
      </c>
      <c r="F2811" t="s">
        <v>21</v>
      </c>
      <c r="G2811">
        <v>2025</v>
      </c>
      <c r="H2811" t="s">
        <v>22</v>
      </c>
      <c r="I2811" t="s">
        <v>387</v>
      </c>
      <c r="J2811" t="s">
        <v>388</v>
      </c>
      <c r="K2811" t="s">
        <v>378</v>
      </c>
      <c r="L2811" t="s">
        <v>25</v>
      </c>
      <c r="M2811">
        <v>-1834</v>
      </c>
      <c r="N2811">
        <v>-3305</v>
      </c>
      <c r="O2811">
        <v>-1843</v>
      </c>
      <c r="P2811">
        <v>-1843</v>
      </c>
      <c r="Q2811">
        <v>-1835</v>
      </c>
      <c r="R2811">
        <v>-1834</v>
      </c>
      <c r="S2811">
        <v>-1834</v>
      </c>
      <c r="T2811">
        <v>-1825</v>
      </c>
      <c r="U2811">
        <v>-1825</v>
      </c>
      <c r="V2811">
        <v>-1825</v>
      </c>
      <c r="W2811">
        <v>-1833</v>
      </c>
      <c r="X2811">
        <v>-1834</v>
      </c>
      <c r="Y2811">
        <v>-23470</v>
      </c>
      <c r="Z2811">
        <f t="shared" si="94"/>
        <v>-17602.5</v>
      </c>
      <c r="AA2811">
        <f t="shared" si="95"/>
        <v>0</v>
      </c>
    </row>
    <row r="2812" spans="1:27" x14ac:dyDescent="0.35">
      <c r="A2812" t="s">
        <v>427</v>
      </c>
      <c r="C2812">
        <v>512011</v>
      </c>
      <c r="D2812" t="s">
        <v>463</v>
      </c>
      <c r="E2812" t="s">
        <v>7</v>
      </c>
      <c r="F2812" t="s">
        <v>21</v>
      </c>
      <c r="G2812">
        <v>2028</v>
      </c>
      <c r="H2812" t="s">
        <v>22</v>
      </c>
      <c r="I2812" t="s">
        <v>387</v>
      </c>
      <c r="J2812" t="s">
        <v>388</v>
      </c>
      <c r="K2812" t="s">
        <v>378</v>
      </c>
      <c r="L2812" t="s">
        <v>25</v>
      </c>
      <c r="M2812">
        <v>-1830</v>
      </c>
      <c r="N2812">
        <v>-1830</v>
      </c>
      <c r="O2812">
        <v>-1830</v>
      </c>
      <c r="P2812">
        <v>-5955</v>
      </c>
      <c r="Q2812">
        <v>-1830</v>
      </c>
      <c r="R2812">
        <v>-1830</v>
      </c>
      <c r="S2812">
        <v>-1830</v>
      </c>
      <c r="T2812">
        <v>-1830</v>
      </c>
      <c r="U2812">
        <v>-1830</v>
      </c>
      <c r="V2812">
        <v>-1830</v>
      </c>
      <c r="W2812">
        <v>-1830</v>
      </c>
      <c r="X2812">
        <v>-1830</v>
      </c>
      <c r="Y2812">
        <v>-26088</v>
      </c>
      <c r="Z2812">
        <f t="shared" si="94"/>
        <v>-19566</v>
      </c>
      <c r="AA2812">
        <f t="shared" si="95"/>
        <v>0</v>
      </c>
    </row>
    <row r="2813" spans="1:27" x14ac:dyDescent="0.35">
      <c r="A2813" t="s">
        <v>427</v>
      </c>
      <c r="C2813">
        <v>506109</v>
      </c>
      <c r="D2813" t="s">
        <v>449</v>
      </c>
      <c r="E2813" t="s">
        <v>7</v>
      </c>
      <c r="F2813" t="s">
        <v>21</v>
      </c>
      <c r="G2813">
        <v>2025</v>
      </c>
      <c r="H2813" t="s">
        <v>22</v>
      </c>
      <c r="I2813" t="s">
        <v>387</v>
      </c>
      <c r="J2813" t="s">
        <v>388</v>
      </c>
      <c r="K2813" t="s">
        <v>378</v>
      </c>
      <c r="L2813" t="s">
        <v>25</v>
      </c>
      <c r="M2813">
        <v>-1824</v>
      </c>
      <c r="N2813">
        <v>-1824</v>
      </c>
      <c r="O2813">
        <v>-1824</v>
      </c>
      <c r="P2813">
        <v>-1824</v>
      </c>
      <c r="Q2813">
        <v>-1824</v>
      </c>
      <c r="R2813">
        <v>-1824</v>
      </c>
      <c r="S2813">
        <v>-1824</v>
      </c>
      <c r="T2813">
        <v>-1824</v>
      </c>
      <c r="U2813">
        <v>-1824</v>
      </c>
      <c r="V2813">
        <v>-1824</v>
      </c>
      <c r="W2813">
        <v>-1824</v>
      </c>
      <c r="X2813">
        <v>-1824</v>
      </c>
      <c r="Y2813">
        <v>-21882</v>
      </c>
      <c r="Z2813">
        <f t="shared" si="94"/>
        <v>-16411.5</v>
      </c>
      <c r="AA2813">
        <f t="shared" si="95"/>
        <v>0</v>
      </c>
    </row>
    <row r="2814" spans="1:27" x14ac:dyDescent="0.35">
      <c r="A2814" t="s">
        <v>427</v>
      </c>
      <c r="C2814">
        <v>500900</v>
      </c>
      <c r="D2814" t="s">
        <v>443</v>
      </c>
      <c r="E2814" t="s">
        <v>7</v>
      </c>
      <c r="F2814" t="s">
        <v>21</v>
      </c>
      <c r="G2814">
        <v>2024</v>
      </c>
      <c r="H2814" t="s">
        <v>22</v>
      </c>
      <c r="I2814" t="s">
        <v>387</v>
      </c>
      <c r="J2814" t="s">
        <v>388</v>
      </c>
      <c r="K2814" t="s">
        <v>378</v>
      </c>
      <c r="L2814" t="s">
        <v>25</v>
      </c>
      <c r="M2814">
        <v>-1817</v>
      </c>
      <c r="N2814">
        <v>-3259</v>
      </c>
      <c r="O2814">
        <v>-1826</v>
      </c>
      <c r="P2814">
        <v>-1826</v>
      </c>
      <c r="Q2814">
        <v>-1818</v>
      </c>
      <c r="R2814">
        <v>-1817</v>
      </c>
      <c r="S2814">
        <v>-1817</v>
      </c>
      <c r="T2814">
        <v>-1808</v>
      </c>
      <c r="U2814">
        <v>-1808</v>
      </c>
      <c r="V2814">
        <v>-1808</v>
      </c>
      <c r="W2814">
        <v>-1816</v>
      </c>
      <c r="X2814">
        <v>-1817</v>
      </c>
      <c r="Y2814">
        <v>-23236</v>
      </c>
      <c r="Z2814">
        <f t="shared" si="94"/>
        <v>-17427</v>
      </c>
      <c r="AA2814">
        <f t="shared" si="95"/>
        <v>0</v>
      </c>
    </row>
    <row r="2815" spans="1:27" x14ac:dyDescent="0.35">
      <c r="A2815" t="s">
        <v>427</v>
      </c>
      <c r="C2815">
        <v>512101</v>
      </c>
      <c r="D2815" t="s">
        <v>466</v>
      </c>
      <c r="E2815" t="s">
        <v>7</v>
      </c>
      <c r="F2815" t="s">
        <v>105</v>
      </c>
      <c r="G2815">
        <v>2030</v>
      </c>
      <c r="H2815" t="s">
        <v>22</v>
      </c>
      <c r="I2815" t="s">
        <v>377</v>
      </c>
      <c r="J2815" t="s">
        <v>377</v>
      </c>
      <c r="K2815" t="s">
        <v>378</v>
      </c>
      <c r="L2815" t="s">
        <v>25</v>
      </c>
      <c r="M2815">
        <v>-1804</v>
      </c>
      <c r="N2815">
        <v>-1804</v>
      </c>
      <c r="O2815">
        <v>-1804</v>
      </c>
      <c r="P2815">
        <v>-8540</v>
      </c>
      <c r="Q2815">
        <v>-39365</v>
      </c>
      <c r="R2815">
        <v>-19645</v>
      </c>
      <c r="S2815">
        <v>-1804</v>
      </c>
      <c r="T2815">
        <v>-17657</v>
      </c>
      <c r="U2815">
        <v>-1804</v>
      </c>
      <c r="V2815">
        <v>-1804</v>
      </c>
      <c r="W2815">
        <v>-1804</v>
      </c>
      <c r="X2815">
        <v>-1804</v>
      </c>
      <c r="Y2815">
        <v>-99637</v>
      </c>
      <c r="Z2815">
        <f t="shared" si="94"/>
        <v>0</v>
      </c>
      <c r="AA2815">
        <f t="shared" si="95"/>
        <v>-74727.75</v>
      </c>
    </row>
    <row r="2816" spans="1:27" x14ac:dyDescent="0.35">
      <c r="A2816" t="s">
        <v>427</v>
      </c>
      <c r="C2816">
        <v>502900</v>
      </c>
      <c r="D2816" t="s">
        <v>464</v>
      </c>
      <c r="E2816" t="s">
        <v>7</v>
      </c>
      <c r="F2816" t="s">
        <v>366</v>
      </c>
      <c r="G2816">
        <v>2029</v>
      </c>
      <c r="H2816" t="s">
        <v>22</v>
      </c>
      <c r="I2816" t="s">
        <v>373</v>
      </c>
      <c r="J2816" t="s">
        <v>374</v>
      </c>
      <c r="K2816" t="s">
        <v>375</v>
      </c>
      <c r="L2816" t="s">
        <v>25</v>
      </c>
      <c r="M2816">
        <v>-1788</v>
      </c>
      <c r="N2816">
        <v>-1788</v>
      </c>
      <c r="O2816">
        <v>-1788</v>
      </c>
      <c r="P2816">
        <v>-1788</v>
      </c>
      <c r="Q2816">
        <v>-1788</v>
      </c>
      <c r="R2816">
        <v>-1788</v>
      </c>
      <c r="S2816">
        <v>-1788</v>
      </c>
      <c r="T2816">
        <v>-1788</v>
      </c>
      <c r="U2816">
        <v>-1788</v>
      </c>
      <c r="V2816">
        <v>-1956</v>
      </c>
      <c r="W2816">
        <v>-1788</v>
      </c>
      <c r="X2816">
        <v>-2515</v>
      </c>
      <c r="Y2816">
        <v>-22356</v>
      </c>
      <c r="Z2816">
        <f t="shared" si="94"/>
        <v>-6760.058900004</v>
      </c>
      <c r="AA2816">
        <f t="shared" si="95"/>
        <v>-10006.941099996</v>
      </c>
    </row>
    <row r="2817" spans="1:27" x14ac:dyDescent="0.35">
      <c r="A2817" t="s">
        <v>427</v>
      </c>
      <c r="C2817">
        <v>506900</v>
      </c>
      <c r="D2817" t="s">
        <v>439</v>
      </c>
      <c r="E2817" t="s">
        <v>7</v>
      </c>
      <c r="F2817" t="s">
        <v>105</v>
      </c>
      <c r="G2817">
        <v>2023</v>
      </c>
      <c r="H2817" t="s">
        <v>22</v>
      </c>
      <c r="I2817" t="s">
        <v>390</v>
      </c>
      <c r="J2817" t="s">
        <v>391</v>
      </c>
      <c r="K2817" t="s">
        <v>378</v>
      </c>
      <c r="L2817" t="s">
        <v>25</v>
      </c>
      <c r="M2817">
        <v>-1783</v>
      </c>
      <c r="N2817">
        <v>-1800</v>
      </c>
      <c r="O2817">
        <v>-1754</v>
      </c>
      <c r="P2817">
        <v>-1803</v>
      </c>
      <c r="Q2817">
        <v>-1735</v>
      </c>
      <c r="R2817">
        <v>-1798</v>
      </c>
      <c r="S2817">
        <v>-1886</v>
      </c>
      <c r="T2817">
        <v>-1753</v>
      </c>
      <c r="U2817">
        <v>-1942</v>
      </c>
      <c r="V2817">
        <v>-2283</v>
      </c>
      <c r="W2817">
        <v>-1757</v>
      </c>
      <c r="X2817">
        <v>-1954</v>
      </c>
      <c r="Y2817">
        <v>-22249</v>
      </c>
      <c r="Z2817">
        <f t="shared" si="94"/>
        <v>0</v>
      </c>
      <c r="AA2817">
        <f t="shared" si="95"/>
        <v>-16686.75</v>
      </c>
    </row>
    <row r="2818" spans="1:27" x14ac:dyDescent="0.35">
      <c r="A2818" t="s">
        <v>427</v>
      </c>
      <c r="C2818">
        <v>506900</v>
      </c>
      <c r="D2818" t="s">
        <v>439</v>
      </c>
      <c r="E2818" t="s">
        <v>7</v>
      </c>
      <c r="F2818" t="s">
        <v>105</v>
      </c>
      <c r="G2818">
        <v>2025</v>
      </c>
      <c r="H2818" t="s">
        <v>22</v>
      </c>
      <c r="I2818" t="s">
        <v>390</v>
      </c>
      <c r="J2818" t="s">
        <v>391</v>
      </c>
      <c r="K2818" t="s">
        <v>378</v>
      </c>
      <c r="L2818" t="s">
        <v>25</v>
      </c>
      <c r="M2818">
        <v>-1781</v>
      </c>
      <c r="N2818">
        <v>-2179</v>
      </c>
      <c r="O2818">
        <v>-1775</v>
      </c>
      <c r="P2818">
        <v>-1832</v>
      </c>
      <c r="Q2818">
        <v>-1768</v>
      </c>
      <c r="R2818">
        <v>-1780</v>
      </c>
      <c r="S2818">
        <v>-1937</v>
      </c>
      <c r="T2818">
        <v>-1783</v>
      </c>
      <c r="U2818">
        <v>-1831</v>
      </c>
      <c r="V2818">
        <v>-3233</v>
      </c>
      <c r="W2818">
        <v>-1796</v>
      </c>
      <c r="X2818">
        <v>-1946</v>
      </c>
      <c r="Y2818">
        <v>-23641</v>
      </c>
      <c r="Z2818">
        <f t="shared" si="94"/>
        <v>0</v>
      </c>
      <c r="AA2818">
        <f t="shared" si="95"/>
        <v>-17730.75</v>
      </c>
    </row>
    <row r="2819" spans="1:27" x14ac:dyDescent="0.35">
      <c r="A2819" t="s">
        <v>427</v>
      </c>
      <c r="C2819">
        <v>512011</v>
      </c>
      <c r="D2819" t="s">
        <v>463</v>
      </c>
      <c r="E2819" t="s">
        <v>7</v>
      </c>
      <c r="F2819" t="s">
        <v>21</v>
      </c>
      <c r="G2819">
        <v>2027</v>
      </c>
      <c r="H2819" t="s">
        <v>22</v>
      </c>
      <c r="I2819" t="s">
        <v>387</v>
      </c>
      <c r="J2819" t="s">
        <v>388</v>
      </c>
      <c r="K2819" t="s">
        <v>378</v>
      </c>
      <c r="L2819" t="s">
        <v>25</v>
      </c>
      <c r="M2819">
        <v>-1777</v>
      </c>
      <c r="N2819">
        <v>-1777</v>
      </c>
      <c r="O2819">
        <v>-1777</v>
      </c>
      <c r="P2819">
        <v>-5820</v>
      </c>
      <c r="Q2819">
        <v>-1777</v>
      </c>
      <c r="R2819">
        <v>-1777</v>
      </c>
      <c r="S2819">
        <v>-1777</v>
      </c>
      <c r="T2819">
        <v>-1777</v>
      </c>
      <c r="U2819">
        <v>-1777</v>
      </c>
      <c r="V2819">
        <v>-1777</v>
      </c>
      <c r="W2819">
        <v>-1777</v>
      </c>
      <c r="X2819">
        <v>-1777</v>
      </c>
      <c r="Y2819">
        <v>-25368</v>
      </c>
      <c r="Z2819">
        <f t="shared" si="94"/>
        <v>-19026</v>
      </c>
      <c r="AA2819">
        <f t="shared" si="95"/>
        <v>0</v>
      </c>
    </row>
    <row r="2820" spans="1:27" x14ac:dyDescent="0.35">
      <c r="A2820" t="s">
        <v>427</v>
      </c>
      <c r="C2820">
        <v>512101</v>
      </c>
      <c r="D2820" t="s">
        <v>466</v>
      </c>
      <c r="E2820" t="s">
        <v>7</v>
      </c>
      <c r="F2820" t="s">
        <v>105</v>
      </c>
      <c r="G2820">
        <v>2029</v>
      </c>
      <c r="H2820" t="s">
        <v>22</v>
      </c>
      <c r="I2820" t="s">
        <v>377</v>
      </c>
      <c r="J2820" t="s">
        <v>377</v>
      </c>
      <c r="K2820" t="s">
        <v>378</v>
      </c>
      <c r="L2820" t="s">
        <v>25</v>
      </c>
      <c r="M2820">
        <v>-1767</v>
      </c>
      <c r="N2820">
        <v>-1767</v>
      </c>
      <c r="O2820">
        <v>-1767</v>
      </c>
      <c r="P2820">
        <v>-8371</v>
      </c>
      <c r="Q2820">
        <v>-38233</v>
      </c>
      <c r="R2820">
        <v>-19089</v>
      </c>
      <c r="S2820">
        <v>-1767</v>
      </c>
      <c r="T2820">
        <v>-17159</v>
      </c>
      <c r="U2820">
        <v>-1767</v>
      </c>
      <c r="V2820">
        <v>-1767</v>
      </c>
      <c r="W2820">
        <v>-1767</v>
      </c>
      <c r="X2820">
        <v>-1767</v>
      </c>
      <c r="Y2820">
        <v>-96988</v>
      </c>
      <c r="Z2820">
        <f t="shared" si="94"/>
        <v>0</v>
      </c>
      <c r="AA2820">
        <f t="shared" si="95"/>
        <v>-72741</v>
      </c>
    </row>
    <row r="2821" spans="1:27" x14ac:dyDescent="0.35">
      <c r="A2821" t="s">
        <v>427</v>
      </c>
      <c r="C2821">
        <v>506900</v>
      </c>
      <c r="D2821" t="s">
        <v>439</v>
      </c>
      <c r="E2821" t="s">
        <v>7</v>
      </c>
      <c r="F2821" t="s">
        <v>105</v>
      </c>
      <c r="G2821">
        <v>2024</v>
      </c>
      <c r="H2821" t="s">
        <v>22</v>
      </c>
      <c r="I2821" t="s">
        <v>390</v>
      </c>
      <c r="J2821" t="s">
        <v>391</v>
      </c>
      <c r="K2821" t="s">
        <v>378</v>
      </c>
      <c r="L2821" t="s">
        <v>25</v>
      </c>
      <c r="M2821">
        <v>-1760</v>
      </c>
      <c r="N2821">
        <v>-1789</v>
      </c>
      <c r="O2821">
        <v>-1753</v>
      </c>
      <c r="P2821">
        <v>-1809</v>
      </c>
      <c r="Q2821">
        <v>-1746</v>
      </c>
      <c r="R2821">
        <v>-1801</v>
      </c>
      <c r="S2821">
        <v>-1893</v>
      </c>
      <c r="T2821">
        <v>-1755</v>
      </c>
      <c r="U2821">
        <v>-1801</v>
      </c>
      <c r="V2821">
        <v>-2413</v>
      </c>
      <c r="W2821">
        <v>-1764</v>
      </c>
      <c r="X2821">
        <v>-1943</v>
      </c>
      <c r="Y2821">
        <v>-22227</v>
      </c>
      <c r="Z2821">
        <f t="shared" si="94"/>
        <v>0</v>
      </c>
      <c r="AA2821">
        <f t="shared" si="95"/>
        <v>-16670.25</v>
      </c>
    </row>
    <row r="2822" spans="1:27" x14ac:dyDescent="0.35">
      <c r="A2822" t="s">
        <v>427</v>
      </c>
      <c r="C2822">
        <v>506109</v>
      </c>
      <c r="D2822" t="s">
        <v>449</v>
      </c>
      <c r="E2822" t="s">
        <v>7</v>
      </c>
      <c r="F2822" t="s">
        <v>21</v>
      </c>
      <c r="G2822">
        <v>2024</v>
      </c>
      <c r="H2822" t="s">
        <v>22</v>
      </c>
      <c r="I2822" t="s">
        <v>387</v>
      </c>
      <c r="J2822" t="s">
        <v>388</v>
      </c>
      <c r="K2822" t="s">
        <v>378</v>
      </c>
      <c r="L2822" t="s">
        <v>25</v>
      </c>
      <c r="M2822">
        <v>-1750</v>
      </c>
      <c r="N2822">
        <v>-1750</v>
      </c>
      <c r="O2822">
        <v>-1750</v>
      </c>
      <c r="P2822">
        <v>-1750</v>
      </c>
      <c r="Q2822">
        <v>-1750</v>
      </c>
      <c r="R2822">
        <v>-1750</v>
      </c>
      <c r="S2822">
        <v>-1750</v>
      </c>
      <c r="T2822">
        <v>-1750</v>
      </c>
      <c r="U2822">
        <v>-1750</v>
      </c>
      <c r="V2822">
        <v>-1750</v>
      </c>
      <c r="W2822">
        <v>-1750</v>
      </c>
      <c r="X2822">
        <v>-1750</v>
      </c>
      <c r="Y2822">
        <v>-21005</v>
      </c>
      <c r="Z2822">
        <f t="shared" si="94"/>
        <v>-15753.75</v>
      </c>
      <c r="AA2822">
        <f t="shared" si="95"/>
        <v>0</v>
      </c>
    </row>
    <row r="2823" spans="1:27" x14ac:dyDescent="0.35">
      <c r="A2823" t="s">
        <v>427</v>
      </c>
      <c r="C2823">
        <v>506900</v>
      </c>
      <c r="D2823" t="s">
        <v>439</v>
      </c>
      <c r="E2823" t="s">
        <v>7</v>
      </c>
      <c r="F2823" t="s">
        <v>105</v>
      </c>
      <c r="G2823">
        <v>2022</v>
      </c>
      <c r="H2823" t="s">
        <v>22</v>
      </c>
      <c r="I2823" t="s">
        <v>390</v>
      </c>
      <c r="J2823" t="s">
        <v>391</v>
      </c>
      <c r="K2823" t="s">
        <v>378</v>
      </c>
      <c r="L2823" t="s">
        <v>25</v>
      </c>
      <c r="M2823">
        <v>-1741</v>
      </c>
      <c r="N2823">
        <v>-2123</v>
      </c>
      <c r="O2823">
        <v>-1712</v>
      </c>
      <c r="P2823">
        <v>-1765</v>
      </c>
      <c r="Q2823">
        <v>-1707</v>
      </c>
      <c r="R2823">
        <v>-1815</v>
      </c>
      <c r="S2823">
        <v>-1800</v>
      </c>
      <c r="T2823">
        <v>-1689</v>
      </c>
      <c r="U2823">
        <v>-1962</v>
      </c>
      <c r="V2823">
        <v>-2367</v>
      </c>
      <c r="W2823">
        <v>-1868</v>
      </c>
      <c r="X2823">
        <v>-1834</v>
      </c>
      <c r="Y2823">
        <v>-22383</v>
      </c>
      <c r="Z2823">
        <f t="shared" si="94"/>
        <v>0</v>
      </c>
      <c r="AA2823">
        <f t="shared" si="95"/>
        <v>-16787.25</v>
      </c>
    </row>
    <row r="2824" spans="1:27" x14ac:dyDescent="0.35">
      <c r="A2824" t="s">
        <v>427</v>
      </c>
      <c r="C2824">
        <v>502900</v>
      </c>
      <c r="D2824" t="s">
        <v>464</v>
      </c>
      <c r="E2824" t="s">
        <v>7</v>
      </c>
      <c r="F2824" t="s">
        <v>366</v>
      </c>
      <c r="G2824">
        <v>2028</v>
      </c>
      <c r="H2824" t="s">
        <v>22</v>
      </c>
      <c r="I2824" t="s">
        <v>373</v>
      </c>
      <c r="J2824" t="s">
        <v>374</v>
      </c>
      <c r="K2824" t="s">
        <v>375</v>
      </c>
      <c r="L2824" t="s">
        <v>25</v>
      </c>
      <c r="M2824">
        <v>-1736</v>
      </c>
      <c r="N2824">
        <v>-1736</v>
      </c>
      <c r="O2824">
        <v>-1736</v>
      </c>
      <c r="P2824">
        <v>-1736</v>
      </c>
      <c r="Q2824">
        <v>-1736</v>
      </c>
      <c r="R2824">
        <v>-1736</v>
      </c>
      <c r="S2824">
        <v>-1736</v>
      </c>
      <c r="T2824">
        <v>-1736</v>
      </c>
      <c r="U2824">
        <v>-1736</v>
      </c>
      <c r="V2824">
        <v>-1899</v>
      </c>
      <c r="W2824">
        <v>-1736</v>
      </c>
      <c r="X2824">
        <v>-2442</v>
      </c>
      <c r="Y2824">
        <v>-21704</v>
      </c>
      <c r="Z2824">
        <f t="shared" si="94"/>
        <v>-6562.9056345359995</v>
      </c>
      <c r="AA2824">
        <f t="shared" si="95"/>
        <v>-9715.0943654639996</v>
      </c>
    </row>
    <row r="2825" spans="1:27" x14ac:dyDescent="0.35">
      <c r="A2825" t="s">
        <v>427</v>
      </c>
      <c r="C2825">
        <v>512101</v>
      </c>
      <c r="D2825" t="s">
        <v>466</v>
      </c>
      <c r="E2825" t="s">
        <v>7</v>
      </c>
      <c r="F2825" t="s">
        <v>105</v>
      </c>
      <c r="G2825">
        <v>2028</v>
      </c>
      <c r="H2825" t="s">
        <v>22</v>
      </c>
      <c r="I2825" t="s">
        <v>377</v>
      </c>
      <c r="J2825" t="s">
        <v>377</v>
      </c>
      <c r="K2825" t="s">
        <v>378</v>
      </c>
      <c r="L2825" t="s">
        <v>25</v>
      </c>
      <c r="M2825">
        <v>-1731</v>
      </c>
      <c r="N2825">
        <v>-1731</v>
      </c>
      <c r="O2825">
        <v>-1731</v>
      </c>
      <c r="P2825">
        <v>-8206</v>
      </c>
      <c r="Q2825">
        <v>-37135</v>
      </c>
      <c r="R2825">
        <v>-18548</v>
      </c>
      <c r="S2825">
        <v>-1731</v>
      </c>
      <c r="T2825">
        <v>-16674</v>
      </c>
      <c r="U2825">
        <v>-1731</v>
      </c>
      <c r="V2825">
        <v>-1731</v>
      </c>
      <c r="W2825">
        <v>-1731</v>
      </c>
      <c r="X2825">
        <v>-1731</v>
      </c>
      <c r="Y2825">
        <v>-94415</v>
      </c>
      <c r="Z2825">
        <f t="shared" si="94"/>
        <v>0</v>
      </c>
      <c r="AA2825">
        <f t="shared" si="95"/>
        <v>-70811.25</v>
      </c>
    </row>
    <row r="2826" spans="1:27" x14ac:dyDescent="0.35">
      <c r="A2826" t="s">
        <v>427</v>
      </c>
      <c r="C2826">
        <v>512011</v>
      </c>
      <c r="D2826" t="s">
        <v>463</v>
      </c>
      <c r="E2826" t="s">
        <v>7</v>
      </c>
      <c r="F2826" t="s">
        <v>21</v>
      </c>
      <c r="G2826">
        <v>2026</v>
      </c>
      <c r="H2826" t="s">
        <v>22</v>
      </c>
      <c r="I2826" t="s">
        <v>387</v>
      </c>
      <c r="J2826" t="s">
        <v>388</v>
      </c>
      <c r="K2826" t="s">
        <v>378</v>
      </c>
      <c r="L2826" t="s">
        <v>25</v>
      </c>
      <c r="M2826">
        <v>-1725</v>
      </c>
      <c r="N2826">
        <v>-1725</v>
      </c>
      <c r="O2826">
        <v>-1725</v>
      </c>
      <c r="P2826">
        <v>-5689</v>
      </c>
      <c r="Q2826">
        <v>-1725</v>
      </c>
      <c r="R2826">
        <v>-1725</v>
      </c>
      <c r="S2826">
        <v>-1725</v>
      </c>
      <c r="T2826">
        <v>-1725</v>
      </c>
      <c r="U2826">
        <v>-1725</v>
      </c>
      <c r="V2826">
        <v>-1725</v>
      </c>
      <c r="W2826">
        <v>-1725</v>
      </c>
      <c r="X2826">
        <v>-1725</v>
      </c>
      <c r="Y2826">
        <v>-24667</v>
      </c>
      <c r="Z2826">
        <f t="shared" si="94"/>
        <v>-18500.25</v>
      </c>
      <c r="AA2826">
        <f t="shared" si="95"/>
        <v>0</v>
      </c>
    </row>
    <row r="2827" spans="1:27" x14ac:dyDescent="0.35">
      <c r="A2827" t="s">
        <v>427</v>
      </c>
      <c r="C2827">
        <v>501990</v>
      </c>
      <c r="D2827" t="s">
        <v>442</v>
      </c>
      <c r="E2827" t="s">
        <v>7</v>
      </c>
      <c r="F2827" t="s">
        <v>105</v>
      </c>
      <c r="G2827">
        <v>2030</v>
      </c>
      <c r="H2827" t="s">
        <v>365</v>
      </c>
      <c r="I2827" t="s">
        <v>390</v>
      </c>
      <c r="J2827" t="s">
        <v>391</v>
      </c>
      <c r="K2827" t="s">
        <v>378</v>
      </c>
      <c r="L2827" t="s">
        <v>25</v>
      </c>
      <c r="M2827">
        <v>-1723</v>
      </c>
      <c r="N2827">
        <v>-1545</v>
      </c>
      <c r="O2827">
        <v>-1533</v>
      </c>
      <c r="P2827">
        <v>-1590</v>
      </c>
      <c r="Q2827">
        <v>-1558</v>
      </c>
      <c r="R2827">
        <v>-1462</v>
      </c>
      <c r="S2827">
        <v>-1598</v>
      </c>
      <c r="T2827">
        <v>-1668</v>
      </c>
      <c r="U2827">
        <v>-1604</v>
      </c>
      <c r="V2827">
        <v>-1737</v>
      </c>
      <c r="W2827">
        <v>-1304</v>
      </c>
      <c r="X2827">
        <v>-1386</v>
      </c>
      <c r="Y2827">
        <v>-18708</v>
      </c>
      <c r="Z2827">
        <f t="shared" si="94"/>
        <v>0</v>
      </c>
      <c r="AA2827">
        <f t="shared" si="95"/>
        <v>-14031</v>
      </c>
    </row>
    <row r="2828" spans="1:27" x14ac:dyDescent="0.35">
      <c r="A2828" t="s">
        <v>427</v>
      </c>
      <c r="C2828">
        <v>506109</v>
      </c>
      <c r="D2828" t="s">
        <v>449</v>
      </c>
      <c r="E2828" t="s">
        <v>7</v>
      </c>
      <c r="F2828" t="s">
        <v>21</v>
      </c>
      <c r="G2828">
        <v>2023</v>
      </c>
      <c r="H2828" t="s">
        <v>22</v>
      </c>
      <c r="I2828" t="s">
        <v>387</v>
      </c>
      <c r="J2828" t="s">
        <v>388</v>
      </c>
      <c r="K2828" t="s">
        <v>378</v>
      </c>
      <c r="L2828" t="s">
        <v>25</v>
      </c>
      <c r="M2828">
        <v>-1712</v>
      </c>
      <c r="N2828">
        <v>-1712</v>
      </c>
      <c r="O2828">
        <v>-1712</v>
      </c>
      <c r="P2828">
        <v>-1712</v>
      </c>
      <c r="Q2828">
        <v>-1712</v>
      </c>
      <c r="R2828">
        <v>-1712</v>
      </c>
      <c r="S2828">
        <v>-1712</v>
      </c>
      <c r="T2828">
        <v>-1712</v>
      </c>
      <c r="U2828">
        <v>-1712</v>
      </c>
      <c r="V2828">
        <v>-1712</v>
      </c>
      <c r="W2828">
        <v>-1712</v>
      </c>
      <c r="X2828">
        <v>-1712</v>
      </c>
      <c r="Y2828">
        <v>-20548</v>
      </c>
      <c r="Z2828">
        <f t="shared" si="94"/>
        <v>-15411</v>
      </c>
      <c r="AA2828">
        <f t="shared" si="95"/>
        <v>0</v>
      </c>
    </row>
    <row r="2829" spans="1:27" x14ac:dyDescent="0.35">
      <c r="A2829" t="s">
        <v>427</v>
      </c>
      <c r="C2829">
        <v>512101</v>
      </c>
      <c r="D2829" t="s">
        <v>466</v>
      </c>
      <c r="E2829" t="s">
        <v>7</v>
      </c>
      <c r="F2829" t="s">
        <v>105</v>
      </c>
      <c r="G2829">
        <v>2027</v>
      </c>
      <c r="H2829" t="s">
        <v>22</v>
      </c>
      <c r="I2829" t="s">
        <v>377</v>
      </c>
      <c r="J2829" t="s">
        <v>377</v>
      </c>
      <c r="K2829" t="s">
        <v>378</v>
      </c>
      <c r="L2829" t="s">
        <v>25</v>
      </c>
      <c r="M2829">
        <v>-1696</v>
      </c>
      <c r="N2829">
        <v>-1696</v>
      </c>
      <c r="O2829">
        <v>-1696</v>
      </c>
      <c r="P2829">
        <v>-8044</v>
      </c>
      <c r="Q2829">
        <v>-36070</v>
      </c>
      <c r="R2829">
        <v>-18024</v>
      </c>
      <c r="S2829">
        <v>-1696</v>
      </c>
      <c r="T2829">
        <v>-16204</v>
      </c>
      <c r="U2829">
        <v>-1696</v>
      </c>
      <c r="V2829">
        <v>-1696</v>
      </c>
      <c r="W2829">
        <v>-1696</v>
      </c>
      <c r="X2829">
        <v>-1696</v>
      </c>
      <c r="Y2829">
        <v>-91913</v>
      </c>
      <c r="Z2829">
        <f t="shared" si="94"/>
        <v>0</v>
      </c>
      <c r="AA2829">
        <f t="shared" si="95"/>
        <v>-68934.75</v>
      </c>
    </row>
    <row r="2830" spans="1:27" x14ac:dyDescent="0.35">
      <c r="A2830" t="s">
        <v>427</v>
      </c>
      <c r="C2830">
        <v>500900</v>
      </c>
      <c r="D2830" t="s">
        <v>443</v>
      </c>
      <c r="E2830" t="s">
        <v>7</v>
      </c>
      <c r="F2830" t="s">
        <v>105</v>
      </c>
      <c r="G2830">
        <v>2021</v>
      </c>
      <c r="H2830" t="s">
        <v>365</v>
      </c>
      <c r="I2830" t="s">
        <v>390</v>
      </c>
      <c r="J2830" t="s">
        <v>391</v>
      </c>
      <c r="K2830" t="s">
        <v>378</v>
      </c>
      <c r="L2830" t="s">
        <v>25</v>
      </c>
      <c r="M2830">
        <v>-1690</v>
      </c>
      <c r="N2830">
        <v>-1589</v>
      </c>
      <c r="O2830">
        <v>-1665</v>
      </c>
      <c r="P2830">
        <v>-1455</v>
      </c>
      <c r="Q2830">
        <v>-1298</v>
      </c>
      <c r="R2830">
        <v>-1312</v>
      </c>
      <c r="S2830">
        <v>-1196</v>
      </c>
      <c r="T2830">
        <v>-1589</v>
      </c>
      <c r="U2830">
        <v>-1223</v>
      </c>
      <c r="V2830">
        <v>-1191</v>
      </c>
      <c r="W2830">
        <v>-1049</v>
      </c>
      <c r="X2830">
        <v>-965</v>
      </c>
      <c r="Y2830">
        <v>-16221</v>
      </c>
      <c r="Z2830">
        <f t="shared" si="94"/>
        <v>0</v>
      </c>
      <c r="AA2830">
        <f t="shared" si="95"/>
        <v>-12165.75</v>
      </c>
    </row>
    <row r="2831" spans="1:27" x14ac:dyDescent="0.35">
      <c r="A2831" t="s">
        <v>427</v>
      </c>
      <c r="C2831">
        <v>502900</v>
      </c>
      <c r="D2831" t="s">
        <v>464</v>
      </c>
      <c r="E2831" t="s">
        <v>7</v>
      </c>
      <c r="F2831" t="s">
        <v>366</v>
      </c>
      <c r="G2831">
        <v>2027</v>
      </c>
      <c r="H2831" t="s">
        <v>22</v>
      </c>
      <c r="I2831" t="s">
        <v>373</v>
      </c>
      <c r="J2831" t="s">
        <v>374</v>
      </c>
      <c r="K2831" t="s">
        <v>375</v>
      </c>
      <c r="L2831" t="s">
        <v>25</v>
      </c>
      <c r="M2831">
        <v>-1686</v>
      </c>
      <c r="N2831">
        <v>-1686</v>
      </c>
      <c r="O2831">
        <v>-1686</v>
      </c>
      <c r="P2831">
        <v>-1686</v>
      </c>
      <c r="Q2831">
        <v>-1686</v>
      </c>
      <c r="R2831">
        <v>-1686</v>
      </c>
      <c r="S2831">
        <v>-1686</v>
      </c>
      <c r="T2831">
        <v>-1686</v>
      </c>
      <c r="U2831">
        <v>-1686</v>
      </c>
      <c r="V2831">
        <v>-1844</v>
      </c>
      <c r="W2831">
        <v>-1686</v>
      </c>
      <c r="X2831">
        <v>-2371</v>
      </c>
      <c r="Y2831">
        <v>-21073</v>
      </c>
      <c r="Z2831">
        <f t="shared" si="94"/>
        <v>-6372.1023975569997</v>
      </c>
      <c r="AA2831">
        <f t="shared" si="95"/>
        <v>-9432.6476024429994</v>
      </c>
    </row>
    <row r="2832" spans="1:27" x14ac:dyDescent="0.35">
      <c r="A2832" t="s">
        <v>427</v>
      </c>
      <c r="C2832">
        <v>512011</v>
      </c>
      <c r="D2832" t="s">
        <v>463</v>
      </c>
      <c r="E2832" t="s">
        <v>7</v>
      </c>
      <c r="F2832" t="s">
        <v>21</v>
      </c>
      <c r="G2832">
        <v>2021</v>
      </c>
      <c r="H2832" t="s">
        <v>22</v>
      </c>
      <c r="I2832" t="s">
        <v>387</v>
      </c>
      <c r="J2832" t="s">
        <v>388</v>
      </c>
      <c r="K2832" t="s">
        <v>378</v>
      </c>
      <c r="L2832" t="s">
        <v>25</v>
      </c>
      <c r="M2832">
        <v>-1675</v>
      </c>
      <c r="N2832">
        <v>-1675</v>
      </c>
      <c r="O2832">
        <v>-1675</v>
      </c>
      <c r="P2832">
        <v>-5561</v>
      </c>
      <c r="Q2832">
        <v>-1675</v>
      </c>
      <c r="R2832">
        <v>-1675</v>
      </c>
      <c r="S2832">
        <v>-1675</v>
      </c>
      <c r="T2832">
        <v>-1675</v>
      </c>
      <c r="U2832">
        <v>-1675</v>
      </c>
      <c r="V2832">
        <v>-1675</v>
      </c>
      <c r="W2832">
        <v>-1675</v>
      </c>
      <c r="X2832">
        <v>-1675</v>
      </c>
      <c r="Y2832">
        <v>-23986</v>
      </c>
      <c r="Z2832">
        <f t="shared" si="94"/>
        <v>-17989.5</v>
      </c>
      <c r="AA2832">
        <f t="shared" si="95"/>
        <v>0</v>
      </c>
    </row>
    <row r="2833" spans="1:27" x14ac:dyDescent="0.35">
      <c r="A2833" t="s">
        <v>427</v>
      </c>
      <c r="C2833">
        <v>512011</v>
      </c>
      <c r="D2833" t="s">
        <v>463</v>
      </c>
      <c r="E2833" t="s">
        <v>7</v>
      </c>
      <c r="F2833" t="s">
        <v>21</v>
      </c>
      <c r="G2833">
        <v>2022</v>
      </c>
      <c r="H2833" t="s">
        <v>22</v>
      </c>
      <c r="I2833" t="s">
        <v>387</v>
      </c>
      <c r="J2833" t="s">
        <v>388</v>
      </c>
      <c r="K2833" t="s">
        <v>378</v>
      </c>
      <c r="L2833" t="s">
        <v>25</v>
      </c>
      <c r="M2833">
        <v>-1675</v>
      </c>
      <c r="N2833">
        <v>-1675</v>
      </c>
      <c r="O2833">
        <v>-1675</v>
      </c>
      <c r="P2833">
        <v>-5561</v>
      </c>
      <c r="Q2833">
        <v>-1675</v>
      </c>
      <c r="R2833">
        <v>-1675</v>
      </c>
      <c r="S2833">
        <v>-1675</v>
      </c>
      <c r="T2833">
        <v>-1675</v>
      </c>
      <c r="U2833">
        <v>-1675</v>
      </c>
      <c r="V2833">
        <v>-1675</v>
      </c>
      <c r="W2833">
        <v>-1675</v>
      </c>
      <c r="X2833">
        <v>-1675</v>
      </c>
      <c r="Y2833">
        <v>-23986</v>
      </c>
      <c r="Z2833">
        <f t="shared" si="94"/>
        <v>-17989.5</v>
      </c>
      <c r="AA2833">
        <f t="shared" si="95"/>
        <v>0</v>
      </c>
    </row>
    <row r="2834" spans="1:27" x14ac:dyDescent="0.35">
      <c r="A2834" t="s">
        <v>427</v>
      </c>
      <c r="C2834">
        <v>512011</v>
      </c>
      <c r="D2834" t="s">
        <v>463</v>
      </c>
      <c r="E2834" t="s">
        <v>7</v>
      </c>
      <c r="F2834" t="s">
        <v>21</v>
      </c>
      <c r="G2834">
        <v>2023</v>
      </c>
      <c r="H2834" t="s">
        <v>22</v>
      </c>
      <c r="I2834" t="s">
        <v>387</v>
      </c>
      <c r="J2834" t="s">
        <v>388</v>
      </c>
      <c r="K2834" t="s">
        <v>378</v>
      </c>
      <c r="L2834" t="s">
        <v>25</v>
      </c>
      <c r="M2834">
        <v>-1675</v>
      </c>
      <c r="N2834">
        <v>-1675</v>
      </c>
      <c r="O2834">
        <v>-1675</v>
      </c>
      <c r="P2834">
        <v>-5561</v>
      </c>
      <c r="Q2834">
        <v>-1675</v>
      </c>
      <c r="R2834">
        <v>-1675</v>
      </c>
      <c r="S2834">
        <v>-1675</v>
      </c>
      <c r="T2834">
        <v>-1675</v>
      </c>
      <c r="U2834">
        <v>-1675</v>
      </c>
      <c r="V2834">
        <v>-1675</v>
      </c>
      <c r="W2834">
        <v>-1675</v>
      </c>
      <c r="X2834">
        <v>-1675</v>
      </c>
      <c r="Y2834">
        <v>-23986</v>
      </c>
      <c r="Z2834">
        <f t="shared" si="94"/>
        <v>-17989.5</v>
      </c>
      <c r="AA2834">
        <f t="shared" si="95"/>
        <v>0</v>
      </c>
    </row>
    <row r="2835" spans="1:27" x14ac:dyDescent="0.35">
      <c r="A2835" t="s">
        <v>427</v>
      </c>
      <c r="C2835">
        <v>512011</v>
      </c>
      <c r="D2835" t="s">
        <v>463</v>
      </c>
      <c r="E2835" t="s">
        <v>7</v>
      </c>
      <c r="F2835" t="s">
        <v>21</v>
      </c>
      <c r="G2835">
        <v>2024</v>
      </c>
      <c r="H2835" t="s">
        <v>22</v>
      </c>
      <c r="I2835" t="s">
        <v>387</v>
      </c>
      <c r="J2835" t="s">
        <v>388</v>
      </c>
      <c r="K2835" t="s">
        <v>378</v>
      </c>
      <c r="L2835" t="s">
        <v>25</v>
      </c>
      <c r="M2835">
        <v>-1675</v>
      </c>
      <c r="N2835">
        <v>-1675</v>
      </c>
      <c r="O2835">
        <v>-1675</v>
      </c>
      <c r="P2835">
        <v>-5561</v>
      </c>
      <c r="Q2835">
        <v>-1675</v>
      </c>
      <c r="R2835">
        <v>-1675</v>
      </c>
      <c r="S2835">
        <v>-1675</v>
      </c>
      <c r="T2835">
        <v>-1675</v>
      </c>
      <c r="U2835">
        <v>-1675</v>
      </c>
      <c r="V2835">
        <v>-1675</v>
      </c>
      <c r="W2835">
        <v>-1675</v>
      </c>
      <c r="X2835">
        <v>-1675</v>
      </c>
      <c r="Y2835">
        <v>-23986</v>
      </c>
      <c r="Z2835">
        <f t="shared" si="94"/>
        <v>-17989.5</v>
      </c>
      <c r="AA2835">
        <f t="shared" si="95"/>
        <v>0</v>
      </c>
    </row>
    <row r="2836" spans="1:27" x14ac:dyDescent="0.35">
      <c r="A2836" t="s">
        <v>427</v>
      </c>
      <c r="C2836">
        <v>512011</v>
      </c>
      <c r="D2836" t="s">
        <v>463</v>
      </c>
      <c r="E2836" t="s">
        <v>7</v>
      </c>
      <c r="F2836" t="s">
        <v>21</v>
      </c>
      <c r="G2836">
        <v>2025</v>
      </c>
      <c r="H2836" t="s">
        <v>22</v>
      </c>
      <c r="I2836" t="s">
        <v>387</v>
      </c>
      <c r="J2836" t="s">
        <v>388</v>
      </c>
      <c r="K2836" t="s">
        <v>378</v>
      </c>
      <c r="L2836" t="s">
        <v>25</v>
      </c>
      <c r="M2836">
        <v>-1675</v>
      </c>
      <c r="N2836">
        <v>-1675</v>
      </c>
      <c r="O2836">
        <v>-1675</v>
      </c>
      <c r="P2836">
        <v>-5561</v>
      </c>
      <c r="Q2836">
        <v>-1675</v>
      </c>
      <c r="R2836">
        <v>-1675</v>
      </c>
      <c r="S2836">
        <v>-1675</v>
      </c>
      <c r="T2836">
        <v>-1675</v>
      </c>
      <c r="U2836">
        <v>-1675</v>
      </c>
      <c r="V2836">
        <v>-1675</v>
      </c>
      <c r="W2836">
        <v>-1675</v>
      </c>
      <c r="X2836">
        <v>-1675</v>
      </c>
      <c r="Y2836">
        <v>-23986</v>
      </c>
      <c r="Z2836">
        <f t="shared" si="94"/>
        <v>-17989.5</v>
      </c>
      <c r="AA2836">
        <f t="shared" si="95"/>
        <v>0</v>
      </c>
    </row>
    <row r="2837" spans="1:27" x14ac:dyDescent="0.35">
      <c r="A2837" t="s">
        <v>427</v>
      </c>
      <c r="C2837">
        <v>501990</v>
      </c>
      <c r="D2837" t="s">
        <v>442</v>
      </c>
      <c r="E2837" t="s">
        <v>7</v>
      </c>
      <c r="F2837" t="s">
        <v>105</v>
      </c>
      <c r="G2837">
        <v>2029</v>
      </c>
      <c r="H2837" t="s">
        <v>365</v>
      </c>
      <c r="I2837" t="s">
        <v>390</v>
      </c>
      <c r="J2837" t="s">
        <v>391</v>
      </c>
      <c r="K2837" t="s">
        <v>378</v>
      </c>
      <c r="L2837" t="s">
        <v>25</v>
      </c>
      <c r="M2837">
        <v>-1673</v>
      </c>
      <c r="N2837">
        <v>-1500</v>
      </c>
      <c r="O2837">
        <v>-1488</v>
      </c>
      <c r="P2837">
        <v>-1543</v>
      </c>
      <c r="Q2837">
        <v>-1512</v>
      </c>
      <c r="R2837">
        <v>-1420</v>
      </c>
      <c r="S2837">
        <v>-1552</v>
      </c>
      <c r="T2837">
        <v>-1619</v>
      </c>
      <c r="U2837">
        <v>-1558</v>
      </c>
      <c r="V2837">
        <v>-1686</v>
      </c>
      <c r="W2837">
        <v>-1266</v>
      </c>
      <c r="X2837">
        <v>-1346</v>
      </c>
      <c r="Y2837">
        <v>-18163</v>
      </c>
      <c r="Z2837">
        <f t="shared" si="94"/>
        <v>0</v>
      </c>
      <c r="AA2837">
        <f t="shared" si="95"/>
        <v>-13622.25</v>
      </c>
    </row>
    <row r="2838" spans="1:27" x14ac:dyDescent="0.35">
      <c r="A2838" t="s">
        <v>427</v>
      </c>
      <c r="C2838">
        <v>512101</v>
      </c>
      <c r="D2838" t="s">
        <v>466</v>
      </c>
      <c r="E2838" t="s">
        <v>7</v>
      </c>
      <c r="F2838" t="s">
        <v>105</v>
      </c>
      <c r="G2838">
        <v>2026</v>
      </c>
      <c r="H2838" t="s">
        <v>22</v>
      </c>
      <c r="I2838" t="s">
        <v>377</v>
      </c>
      <c r="J2838" t="s">
        <v>377</v>
      </c>
      <c r="K2838" t="s">
        <v>378</v>
      </c>
      <c r="L2838" t="s">
        <v>25</v>
      </c>
      <c r="M2838">
        <v>-1662</v>
      </c>
      <c r="N2838">
        <v>-1662</v>
      </c>
      <c r="O2838">
        <v>-1662</v>
      </c>
      <c r="P2838">
        <v>-7885</v>
      </c>
      <c r="Q2838">
        <v>-35034</v>
      </c>
      <c r="R2838">
        <v>-17514</v>
      </c>
      <c r="S2838">
        <v>-1662</v>
      </c>
      <c r="T2838">
        <v>-15748</v>
      </c>
      <c r="U2838">
        <v>-1662</v>
      </c>
      <c r="V2838">
        <v>-1662</v>
      </c>
      <c r="W2838">
        <v>-1662</v>
      </c>
      <c r="X2838">
        <v>-1662</v>
      </c>
      <c r="Y2838">
        <v>-89478</v>
      </c>
      <c r="Z2838">
        <f t="shared" si="94"/>
        <v>0</v>
      </c>
      <c r="AA2838">
        <f t="shared" si="95"/>
        <v>-67108.5</v>
      </c>
    </row>
    <row r="2839" spans="1:27" x14ac:dyDescent="0.35">
      <c r="A2839" t="s">
        <v>427</v>
      </c>
      <c r="C2839">
        <v>506109</v>
      </c>
      <c r="D2839" t="s">
        <v>449</v>
      </c>
      <c r="E2839" t="s">
        <v>7</v>
      </c>
      <c r="F2839" t="s">
        <v>21</v>
      </c>
      <c r="G2839">
        <v>2022</v>
      </c>
      <c r="H2839" t="s">
        <v>22</v>
      </c>
      <c r="I2839" t="s">
        <v>387</v>
      </c>
      <c r="J2839" t="s">
        <v>388</v>
      </c>
      <c r="K2839" t="s">
        <v>378</v>
      </c>
      <c r="L2839" t="s">
        <v>25</v>
      </c>
      <c r="M2839">
        <v>-1659</v>
      </c>
      <c r="N2839">
        <v>-1659</v>
      </c>
      <c r="O2839">
        <v>-1659</v>
      </c>
      <c r="P2839">
        <v>-1659</v>
      </c>
      <c r="Q2839">
        <v>-1659</v>
      </c>
      <c r="R2839">
        <v>-1659</v>
      </c>
      <c r="S2839">
        <v>-1659</v>
      </c>
      <c r="T2839">
        <v>-1659</v>
      </c>
      <c r="U2839">
        <v>-1659</v>
      </c>
      <c r="V2839">
        <v>-1659</v>
      </c>
      <c r="W2839">
        <v>-1659</v>
      </c>
      <c r="X2839">
        <v>-1659</v>
      </c>
      <c r="Y2839">
        <v>-19911</v>
      </c>
      <c r="Z2839">
        <f t="shared" si="94"/>
        <v>-14933.25</v>
      </c>
      <c r="AA2839">
        <f t="shared" si="95"/>
        <v>0</v>
      </c>
    </row>
    <row r="2840" spans="1:27" x14ac:dyDescent="0.35">
      <c r="A2840" t="s">
        <v>427</v>
      </c>
      <c r="C2840">
        <v>502900</v>
      </c>
      <c r="D2840" t="s">
        <v>464</v>
      </c>
      <c r="E2840" t="s">
        <v>7</v>
      </c>
      <c r="F2840" t="s">
        <v>366</v>
      </c>
      <c r="G2840">
        <v>2026</v>
      </c>
      <c r="H2840" t="s">
        <v>22</v>
      </c>
      <c r="I2840" t="s">
        <v>373</v>
      </c>
      <c r="J2840" t="s">
        <v>374</v>
      </c>
      <c r="K2840" t="s">
        <v>375</v>
      </c>
      <c r="L2840" t="s">
        <v>25</v>
      </c>
      <c r="M2840">
        <v>-1637</v>
      </c>
      <c r="N2840">
        <v>-1637</v>
      </c>
      <c r="O2840">
        <v>-1637</v>
      </c>
      <c r="P2840">
        <v>-1637</v>
      </c>
      <c r="Q2840">
        <v>-1637</v>
      </c>
      <c r="R2840">
        <v>-1637</v>
      </c>
      <c r="S2840">
        <v>-1637</v>
      </c>
      <c r="T2840">
        <v>-1637</v>
      </c>
      <c r="U2840">
        <v>-1637</v>
      </c>
      <c r="V2840">
        <v>-1790</v>
      </c>
      <c r="W2840">
        <v>-1637</v>
      </c>
      <c r="X2840">
        <v>-2302</v>
      </c>
      <c r="Y2840">
        <v>-20459</v>
      </c>
      <c r="Z2840">
        <f t="shared" si="94"/>
        <v>-6186.4396598309995</v>
      </c>
      <c r="AA2840">
        <f t="shared" si="95"/>
        <v>-9157.8103401690005</v>
      </c>
    </row>
    <row r="2841" spans="1:27" x14ac:dyDescent="0.35">
      <c r="A2841" t="s">
        <v>427</v>
      </c>
      <c r="C2841">
        <v>512101</v>
      </c>
      <c r="D2841" t="s">
        <v>466</v>
      </c>
      <c r="E2841" t="s">
        <v>7</v>
      </c>
      <c r="F2841" t="s">
        <v>105</v>
      </c>
      <c r="G2841">
        <v>2021</v>
      </c>
      <c r="H2841" t="s">
        <v>22</v>
      </c>
      <c r="I2841" t="s">
        <v>377</v>
      </c>
      <c r="J2841" t="s">
        <v>377</v>
      </c>
      <c r="K2841" t="s">
        <v>378</v>
      </c>
      <c r="L2841" t="s">
        <v>25</v>
      </c>
      <c r="M2841">
        <v>-1629</v>
      </c>
      <c r="N2841">
        <v>-1629</v>
      </c>
      <c r="O2841">
        <v>-1629</v>
      </c>
      <c r="P2841">
        <v>-7730</v>
      </c>
      <c r="Q2841">
        <v>-34029</v>
      </c>
      <c r="R2841">
        <v>-17019</v>
      </c>
      <c r="S2841">
        <v>-1629</v>
      </c>
      <c r="T2841">
        <v>-15304</v>
      </c>
      <c r="U2841">
        <v>-1629</v>
      </c>
      <c r="V2841">
        <v>-1629</v>
      </c>
      <c r="W2841">
        <v>-1629</v>
      </c>
      <c r="X2841">
        <v>-1629</v>
      </c>
      <c r="Y2841">
        <v>-87109</v>
      </c>
      <c r="Z2841">
        <f t="shared" si="94"/>
        <v>0</v>
      </c>
      <c r="AA2841">
        <f t="shared" si="95"/>
        <v>-65331.75</v>
      </c>
    </row>
    <row r="2842" spans="1:27" x14ac:dyDescent="0.35">
      <c r="A2842" t="s">
        <v>427</v>
      </c>
      <c r="C2842">
        <v>512101</v>
      </c>
      <c r="D2842" t="s">
        <v>466</v>
      </c>
      <c r="E2842" t="s">
        <v>7</v>
      </c>
      <c r="F2842" t="s">
        <v>105</v>
      </c>
      <c r="G2842">
        <v>2022</v>
      </c>
      <c r="H2842" t="s">
        <v>22</v>
      </c>
      <c r="I2842" t="s">
        <v>377</v>
      </c>
      <c r="J2842" t="s">
        <v>377</v>
      </c>
      <c r="K2842" t="s">
        <v>378</v>
      </c>
      <c r="L2842" t="s">
        <v>25</v>
      </c>
      <c r="M2842">
        <v>-1629</v>
      </c>
      <c r="N2842">
        <v>-1629</v>
      </c>
      <c r="O2842">
        <v>-1629</v>
      </c>
      <c r="P2842">
        <v>-7730</v>
      </c>
      <c r="Q2842">
        <v>-34029</v>
      </c>
      <c r="R2842">
        <v>-17019</v>
      </c>
      <c r="S2842">
        <v>-1629</v>
      </c>
      <c r="T2842">
        <v>-15304</v>
      </c>
      <c r="U2842">
        <v>-1629</v>
      </c>
      <c r="V2842">
        <v>-1629</v>
      </c>
      <c r="W2842">
        <v>-1629</v>
      </c>
      <c r="X2842">
        <v>-1629</v>
      </c>
      <c r="Y2842">
        <v>-87109</v>
      </c>
      <c r="Z2842">
        <f t="shared" si="94"/>
        <v>0</v>
      </c>
      <c r="AA2842">
        <f t="shared" si="95"/>
        <v>-65331.75</v>
      </c>
    </row>
    <row r="2843" spans="1:27" x14ac:dyDescent="0.35">
      <c r="A2843" t="s">
        <v>427</v>
      </c>
      <c r="C2843">
        <v>512101</v>
      </c>
      <c r="D2843" t="s">
        <v>466</v>
      </c>
      <c r="E2843" t="s">
        <v>7</v>
      </c>
      <c r="F2843" t="s">
        <v>105</v>
      </c>
      <c r="G2843">
        <v>2023</v>
      </c>
      <c r="H2843" t="s">
        <v>22</v>
      </c>
      <c r="I2843" t="s">
        <v>377</v>
      </c>
      <c r="J2843" t="s">
        <v>377</v>
      </c>
      <c r="K2843" t="s">
        <v>378</v>
      </c>
      <c r="L2843" t="s">
        <v>25</v>
      </c>
      <c r="M2843">
        <v>-1629</v>
      </c>
      <c r="N2843">
        <v>-1629</v>
      </c>
      <c r="O2843">
        <v>-1629</v>
      </c>
      <c r="P2843">
        <v>-7730</v>
      </c>
      <c r="Q2843">
        <v>-34029</v>
      </c>
      <c r="R2843">
        <v>-17019</v>
      </c>
      <c r="S2843">
        <v>-1629</v>
      </c>
      <c r="T2843">
        <v>-15304</v>
      </c>
      <c r="U2843">
        <v>-1629</v>
      </c>
      <c r="V2843">
        <v>-1629</v>
      </c>
      <c r="W2843">
        <v>-1629</v>
      </c>
      <c r="X2843">
        <v>-1629</v>
      </c>
      <c r="Y2843">
        <v>-87109</v>
      </c>
      <c r="Z2843">
        <f t="shared" si="94"/>
        <v>0</v>
      </c>
      <c r="AA2843">
        <f t="shared" si="95"/>
        <v>-65331.75</v>
      </c>
    </row>
    <row r="2844" spans="1:27" x14ac:dyDescent="0.35">
      <c r="A2844" t="s">
        <v>427</v>
      </c>
      <c r="C2844">
        <v>512101</v>
      </c>
      <c r="D2844" t="s">
        <v>466</v>
      </c>
      <c r="E2844" t="s">
        <v>7</v>
      </c>
      <c r="F2844" t="s">
        <v>105</v>
      </c>
      <c r="G2844">
        <v>2024</v>
      </c>
      <c r="H2844" t="s">
        <v>22</v>
      </c>
      <c r="I2844" t="s">
        <v>377</v>
      </c>
      <c r="J2844" t="s">
        <v>377</v>
      </c>
      <c r="K2844" t="s">
        <v>378</v>
      </c>
      <c r="L2844" t="s">
        <v>25</v>
      </c>
      <c r="M2844">
        <v>-1629</v>
      </c>
      <c r="N2844">
        <v>-1629</v>
      </c>
      <c r="O2844">
        <v>-1629</v>
      </c>
      <c r="P2844">
        <v>-7730</v>
      </c>
      <c r="Q2844">
        <v>-34029</v>
      </c>
      <c r="R2844">
        <v>-17019</v>
      </c>
      <c r="S2844">
        <v>-1629</v>
      </c>
      <c r="T2844">
        <v>-15304</v>
      </c>
      <c r="U2844">
        <v>-1629</v>
      </c>
      <c r="V2844">
        <v>-1629</v>
      </c>
      <c r="W2844">
        <v>-1629</v>
      </c>
      <c r="X2844">
        <v>-1629</v>
      </c>
      <c r="Y2844">
        <v>-87109</v>
      </c>
      <c r="Z2844">
        <f t="shared" si="94"/>
        <v>0</v>
      </c>
      <c r="AA2844">
        <f t="shared" si="95"/>
        <v>-65331.75</v>
      </c>
    </row>
    <row r="2845" spans="1:27" x14ac:dyDescent="0.35">
      <c r="A2845" t="s">
        <v>427</v>
      </c>
      <c r="C2845">
        <v>512101</v>
      </c>
      <c r="D2845" t="s">
        <v>466</v>
      </c>
      <c r="E2845" t="s">
        <v>7</v>
      </c>
      <c r="F2845" t="s">
        <v>105</v>
      </c>
      <c r="G2845">
        <v>2025</v>
      </c>
      <c r="H2845" t="s">
        <v>22</v>
      </c>
      <c r="I2845" t="s">
        <v>377</v>
      </c>
      <c r="J2845" t="s">
        <v>377</v>
      </c>
      <c r="K2845" t="s">
        <v>378</v>
      </c>
      <c r="L2845" t="s">
        <v>25</v>
      </c>
      <c r="M2845">
        <v>-1629</v>
      </c>
      <c r="N2845">
        <v>-1629</v>
      </c>
      <c r="O2845">
        <v>-1629</v>
      </c>
      <c r="P2845">
        <v>-7730</v>
      </c>
      <c r="Q2845">
        <v>-34029</v>
      </c>
      <c r="R2845">
        <v>-17019</v>
      </c>
      <c r="S2845">
        <v>-1629</v>
      </c>
      <c r="T2845">
        <v>-15304</v>
      </c>
      <c r="U2845">
        <v>-1629</v>
      </c>
      <c r="V2845">
        <v>-1629</v>
      </c>
      <c r="W2845">
        <v>-1629</v>
      </c>
      <c r="X2845">
        <v>-1629</v>
      </c>
      <c r="Y2845">
        <v>-87109</v>
      </c>
      <c r="Z2845">
        <f t="shared" si="94"/>
        <v>0</v>
      </c>
      <c r="AA2845">
        <f t="shared" si="95"/>
        <v>-65331.75</v>
      </c>
    </row>
    <row r="2846" spans="1:27" x14ac:dyDescent="0.35">
      <c r="A2846" t="s">
        <v>427</v>
      </c>
      <c r="C2846">
        <v>501990</v>
      </c>
      <c r="D2846" t="s">
        <v>442</v>
      </c>
      <c r="E2846" t="s">
        <v>7</v>
      </c>
      <c r="F2846" t="s">
        <v>105</v>
      </c>
      <c r="G2846">
        <v>2028</v>
      </c>
      <c r="H2846" t="s">
        <v>365</v>
      </c>
      <c r="I2846" t="s">
        <v>390</v>
      </c>
      <c r="J2846" t="s">
        <v>391</v>
      </c>
      <c r="K2846" t="s">
        <v>378</v>
      </c>
      <c r="L2846" t="s">
        <v>25</v>
      </c>
      <c r="M2846">
        <v>-1624</v>
      </c>
      <c r="N2846">
        <v>-1457</v>
      </c>
      <c r="O2846">
        <v>-1445</v>
      </c>
      <c r="P2846">
        <v>-1498</v>
      </c>
      <c r="Q2846">
        <v>-1468</v>
      </c>
      <c r="R2846">
        <v>-1378</v>
      </c>
      <c r="S2846">
        <v>-1506</v>
      </c>
      <c r="T2846">
        <v>-1572</v>
      </c>
      <c r="U2846">
        <v>-1512</v>
      </c>
      <c r="V2846">
        <v>-1637</v>
      </c>
      <c r="W2846">
        <v>-1229</v>
      </c>
      <c r="X2846">
        <v>-1307</v>
      </c>
      <c r="Y2846">
        <v>-17634</v>
      </c>
      <c r="Z2846">
        <f t="shared" si="94"/>
        <v>0</v>
      </c>
      <c r="AA2846">
        <f t="shared" si="95"/>
        <v>-13225.5</v>
      </c>
    </row>
    <row r="2847" spans="1:27" x14ac:dyDescent="0.35">
      <c r="A2847" t="s">
        <v>427</v>
      </c>
      <c r="C2847">
        <v>506109</v>
      </c>
      <c r="D2847" t="s">
        <v>449</v>
      </c>
      <c r="E2847" t="s">
        <v>7</v>
      </c>
      <c r="F2847" t="s">
        <v>105</v>
      </c>
      <c r="G2847">
        <v>2030</v>
      </c>
      <c r="H2847" t="s">
        <v>22</v>
      </c>
      <c r="I2847" t="s">
        <v>390</v>
      </c>
      <c r="J2847" t="s">
        <v>391</v>
      </c>
      <c r="K2847" t="s">
        <v>378</v>
      </c>
      <c r="L2847" t="s">
        <v>25</v>
      </c>
      <c r="M2847">
        <v>-1591</v>
      </c>
      <c r="N2847">
        <v>-1591</v>
      </c>
      <c r="O2847">
        <v>-1591</v>
      </c>
      <c r="P2847">
        <v>-1591</v>
      </c>
      <c r="Q2847">
        <v>-1591</v>
      </c>
      <c r="R2847">
        <v>-1591</v>
      </c>
      <c r="S2847">
        <v>-1591</v>
      </c>
      <c r="T2847">
        <v>-1591</v>
      </c>
      <c r="U2847">
        <v>-1591</v>
      </c>
      <c r="V2847">
        <v>-1591</v>
      </c>
      <c r="W2847">
        <v>-1591</v>
      </c>
      <c r="X2847">
        <v>-1591</v>
      </c>
      <c r="Y2847">
        <v>-19095</v>
      </c>
      <c r="Z2847">
        <f t="shared" si="94"/>
        <v>0</v>
      </c>
      <c r="AA2847">
        <f t="shared" si="95"/>
        <v>-14321.25</v>
      </c>
    </row>
    <row r="2848" spans="1:27" x14ac:dyDescent="0.35">
      <c r="A2848" t="s">
        <v>427</v>
      </c>
      <c r="C2848">
        <v>502900</v>
      </c>
      <c r="D2848" t="s">
        <v>464</v>
      </c>
      <c r="E2848" t="s">
        <v>7</v>
      </c>
      <c r="F2848" t="s">
        <v>366</v>
      </c>
      <c r="G2848">
        <v>2024</v>
      </c>
      <c r="H2848" t="s">
        <v>22</v>
      </c>
      <c r="I2848" t="s">
        <v>373</v>
      </c>
      <c r="J2848" t="s">
        <v>374</v>
      </c>
      <c r="K2848" t="s">
        <v>375</v>
      </c>
      <c r="L2848" t="s">
        <v>25</v>
      </c>
      <c r="M2848">
        <v>-1589</v>
      </c>
      <c r="N2848">
        <v>-1589</v>
      </c>
      <c r="O2848">
        <v>-1589</v>
      </c>
      <c r="P2848">
        <v>-1589</v>
      </c>
      <c r="Q2848">
        <v>-1589</v>
      </c>
      <c r="R2848">
        <v>-1589</v>
      </c>
      <c r="S2848">
        <v>-1589</v>
      </c>
      <c r="T2848">
        <v>-1589</v>
      </c>
      <c r="U2848">
        <v>-1589</v>
      </c>
      <c r="V2848">
        <v>-1738</v>
      </c>
      <c r="W2848">
        <v>-1589</v>
      </c>
      <c r="X2848">
        <v>-2235</v>
      </c>
      <c r="Y2848">
        <v>-19863</v>
      </c>
      <c r="Z2848">
        <f t="shared" si="94"/>
        <v>-6006.2198036669997</v>
      </c>
      <c r="AA2848">
        <f t="shared" si="95"/>
        <v>-8891.0301963330003</v>
      </c>
    </row>
    <row r="2849" spans="1:27" x14ac:dyDescent="0.35">
      <c r="A2849" t="s">
        <v>427</v>
      </c>
      <c r="C2849">
        <v>502900</v>
      </c>
      <c r="D2849" t="s">
        <v>464</v>
      </c>
      <c r="E2849" t="s">
        <v>7</v>
      </c>
      <c r="F2849" t="s">
        <v>366</v>
      </c>
      <c r="G2849">
        <v>2025</v>
      </c>
      <c r="H2849" t="s">
        <v>22</v>
      </c>
      <c r="I2849" t="s">
        <v>373</v>
      </c>
      <c r="J2849" t="s">
        <v>374</v>
      </c>
      <c r="K2849" t="s">
        <v>375</v>
      </c>
      <c r="L2849" t="s">
        <v>25</v>
      </c>
      <c r="M2849">
        <v>-1589</v>
      </c>
      <c r="N2849">
        <v>-1589</v>
      </c>
      <c r="O2849">
        <v>-1589</v>
      </c>
      <c r="P2849">
        <v>-1589</v>
      </c>
      <c r="Q2849">
        <v>-1589</v>
      </c>
      <c r="R2849">
        <v>-1589</v>
      </c>
      <c r="S2849">
        <v>-1589</v>
      </c>
      <c r="T2849">
        <v>-1589</v>
      </c>
      <c r="U2849">
        <v>-1589</v>
      </c>
      <c r="V2849">
        <v>-1738</v>
      </c>
      <c r="W2849">
        <v>-1589</v>
      </c>
      <c r="X2849">
        <v>-2235</v>
      </c>
      <c r="Y2849">
        <v>-19863</v>
      </c>
      <c r="Z2849">
        <f t="shared" si="94"/>
        <v>-6006.2198036669997</v>
      </c>
      <c r="AA2849">
        <f t="shared" si="95"/>
        <v>-8891.0301963330003</v>
      </c>
    </row>
    <row r="2850" spans="1:27" x14ac:dyDescent="0.35">
      <c r="A2850" t="s">
        <v>427</v>
      </c>
      <c r="C2850">
        <v>501990</v>
      </c>
      <c r="D2850" t="s">
        <v>442</v>
      </c>
      <c r="E2850" t="s">
        <v>7</v>
      </c>
      <c r="F2850" t="s">
        <v>105</v>
      </c>
      <c r="G2850">
        <v>2027</v>
      </c>
      <c r="H2850" t="s">
        <v>365</v>
      </c>
      <c r="I2850" t="s">
        <v>390</v>
      </c>
      <c r="J2850" t="s">
        <v>391</v>
      </c>
      <c r="K2850" t="s">
        <v>378</v>
      </c>
      <c r="L2850" t="s">
        <v>25</v>
      </c>
      <c r="M2850">
        <v>-1577</v>
      </c>
      <c r="N2850">
        <v>-1414</v>
      </c>
      <c r="O2850">
        <v>-1403</v>
      </c>
      <c r="P2850">
        <v>-1455</v>
      </c>
      <c r="Q2850">
        <v>-1425</v>
      </c>
      <c r="R2850">
        <v>-1338</v>
      </c>
      <c r="S2850">
        <v>-1462</v>
      </c>
      <c r="T2850">
        <v>-1527</v>
      </c>
      <c r="U2850">
        <v>-1468</v>
      </c>
      <c r="V2850">
        <v>-1589</v>
      </c>
      <c r="W2850">
        <v>-1193</v>
      </c>
      <c r="X2850">
        <v>-1269</v>
      </c>
      <c r="Y2850">
        <v>-17120</v>
      </c>
      <c r="Z2850">
        <f t="shared" si="94"/>
        <v>0</v>
      </c>
      <c r="AA2850">
        <f t="shared" si="95"/>
        <v>-12840</v>
      </c>
    </row>
    <row r="2851" spans="1:27" x14ac:dyDescent="0.35">
      <c r="A2851" t="s">
        <v>427</v>
      </c>
      <c r="C2851">
        <v>506109</v>
      </c>
      <c r="D2851" t="s">
        <v>449</v>
      </c>
      <c r="E2851" t="s">
        <v>7</v>
      </c>
      <c r="F2851" t="s">
        <v>105</v>
      </c>
      <c r="G2851">
        <v>2029</v>
      </c>
      <c r="H2851" t="s">
        <v>22</v>
      </c>
      <c r="I2851" t="s">
        <v>390</v>
      </c>
      <c r="J2851" t="s">
        <v>391</v>
      </c>
      <c r="K2851" t="s">
        <v>378</v>
      </c>
      <c r="L2851" t="s">
        <v>25</v>
      </c>
      <c r="M2851">
        <v>-1545</v>
      </c>
      <c r="N2851">
        <v>-1545</v>
      </c>
      <c r="O2851">
        <v>-1545</v>
      </c>
      <c r="P2851">
        <v>-1545</v>
      </c>
      <c r="Q2851">
        <v>-1545</v>
      </c>
      <c r="R2851">
        <v>-1545</v>
      </c>
      <c r="S2851">
        <v>-1545</v>
      </c>
      <c r="T2851">
        <v>-1545</v>
      </c>
      <c r="U2851">
        <v>-1545</v>
      </c>
      <c r="V2851">
        <v>-1545</v>
      </c>
      <c r="W2851">
        <v>-1545</v>
      </c>
      <c r="X2851">
        <v>-1545</v>
      </c>
      <c r="Y2851">
        <v>-18538</v>
      </c>
      <c r="Z2851">
        <f t="shared" si="94"/>
        <v>0</v>
      </c>
      <c r="AA2851">
        <f t="shared" si="95"/>
        <v>-13903.5</v>
      </c>
    </row>
    <row r="2852" spans="1:27" x14ac:dyDescent="0.35">
      <c r="A2852" t="s">
        <v>427</v>
      </c>
      <c r="C2852">
        <v>501990</v>
      </c>
      <c r="D2852" t="s">
        <v>442</v>
      </c>
      <c r="E2852" t="s">
        <v>7</v>
      </c>
      <c r="F2852" t="s">
        <v>105</v>
      </c>
      <c r="G2852">
        <v>2026</v>
      </c>
      <c r="H2852" t="s">
        <v>365</v>
      </c>
      <c r="I2852" t="s">
        <v>390</v>
      </c>
      <c r="J2852" t="s">
        <v>391</v>
      </c>
      <c r="K2852" t="s">
        <v>378</v>
      </c>
      <c r="L2852" t="s">
        <v>25</v>
      </c>
      <c r="M2852">
        <v>-1531</v>
      </c>
      <c r="N2852">
        <v>-1373</v>
      </c>
      <c r="O2852">
        <v>-1362</v>
      </c>
      <c r="P2852">
        <v>-1412</v>
      </c>
      <c r="Q2852">
        <v>-1384</v>
      </c>
      <c r="R2852">
        <v>-1299</v>
      </c>
      <c r="S2852">
        <v>-1420</v>
      </c>
      <c r="T2852">
        <v>-1482</v>
      </c>
      <c r="U2852">
        <v>-1425</v>
      </c>
      <c r="V2852">
        <v>-1543</v>
      </c>
      <c r="W2852">
        <v>-1158</v>
      </c>
      <c r="X2852">
        <v>-1232</v>
      </c>
      <c r="Y2852">
        <v>-16622</v>
      </c>
      <c r="Z2852">
        <f t="shared" si="94"/>
        <v>0</v>
      </c>
      <c r="AA2852">
        <f t="shared" si="95"/>
        <v>-12466.5</v>
      </c>
    </row>
    <row r="2853" spans="1:27" x14ac:dyDescent="0.35">
      <c r="A2853" t="s">
        <v>427</v>
      </c>
      <c r="C2853">
        <v>513100</v>
      </c>
      <c r="D2853" t="s">
        <v>438</v>
      </c>
      <c r="E2853" t="s">
        <v>7</v>
      </c>
      <c r="F2853" t="s">
        <v>105</v>
      </c>
      <c r="G2853">
        <v>2023</v>
      </c>
      <c r="H2853" t="s">
        <v>22</v>
      </c>
      <c r="I2853" t="s">
        <v>390</v>
      </c>
      <c r="J2853" t="s">
        <v>391</v>
      </c>
      <c r="K2853" t="s">
        <v>378</v>
      </c>
      <c r="L2853" t="s">
        <v>25</v>
      </c>
      <c r="M2853">
        <v>-1527</v>
      </c>
      <c r="N2853">
        <v>-1527</v>
      </c>
      <c r="O2853">
        <v>-1527</v>
      </c>
      <c r="P2853">
        <v>-28159</v>
      </c>
      <c r="Q2853">
        <v>-1527</v>
      </c>
      <c r="R2853">
        <v>-2483</v>
      </c>
      <c r="S2853">
        <v>-2854</v>
      </c>
      <c r="T2853">
        <v>-1527</v>
      </c>
      <c r="U2853">
        <v>-1527</v>
      </c>
      <c r="V2853">
        <v>-6634</v>
      </c>
      <c r="W2853">
        <v>-1644</v>
      </c>
      <c r="X2853">
        <v>-1527</v>
      </c>
      <c r="Y2853">
        <v>-52466</v>
      </c>
      <c r="Z2853">
        <f t="shared" ref="Z2853:Z2913" si="96">$Y2853*IF($E2853="Fixed",0.75,1)*IF(LEFT($F2853,4)="0311",1,IF(LEFT($F2853,4)="0301",0.403176412,0))</f>
        <v>0</v>
      </c>
      <c r="AA2853">
        <f t="shared" ref="AA2853:AA2913" si="97">$Y2853*IF($E2853="Fixed",0.75,1)*IF(LEFT($F2853,4)="0311",0,IF(LEFT($F2853,4)="0301",1-0.403176412,1))</f>
        <v>-39349.5</v>
      </c>
    </row>
    <row r="2854" spans="1:27" x14ac:dyDescent="0.35">
      <c r="A2854" t="s">
        <v>427</v>
      </c>
      <c r="C2854">
        <v>506109</v>
      </c>
      <c r="D2854" t="s">
        <v>449</v>
      </c>
      <c r="E2854" t="s">
        <v>7</v>
      </c>
      <c r="F2854" t="s">
        <v>105</v>
      </c>
      <c r="G2854">
        <v>2028</v>
      </c>
      <c r="H2854" t="s">
        <v>22</v>
      </c>
      <c r="I2854" t="s">
        <v>390</v>
      </c>
      <c r="J2854" t="s">
        <v>391</v>
      </c>
      <c r="K2854" t="s">
        <v>378</v>
      </c>
      <c r="L2854" t="s">
        <v>25</v>
      </c>
      <c r="M2854">
        <v>-1500</v>
      </c>
      <c r="N2854">
        <v>-1500</v>
      </c>
      <c r="O2854">
        <v>-1500</v>
      </c>
      <c r="P2854">
        <v>-1500</v>
      </c>
      <c r="Q2854">
        <v>-1500</v>
      </c>
      <c r="R2854">
        <v>-1500</v>
      </c>
      <c r="S2854">
        <v>-1500</v>
      </c>
      <c r="T2854">
        <v>-1500</v>
      </c>
      <c r="U2854">
        <v>-1500</v>
      </c>
      <c r="V2854">
        <v>-1500</v>
      </c>
      <c r="W2854">
        <v>-1500</v>
      </c>
      <c r="X2854">
        <v>-1500</v>
      </c>
      <c r="Y2854">
        <v>-17998</v>
      </c>
      <c r="Z2854">
        <f t="shared" si="96"/>
        <v>0</v>
      </c>
      <c r="AA2854">
        <f t="shared" si="97"/>
        <v>-13498.5</v>
      </c>
    </row>
    <row r="2855" spans="1:27" x14ac:dyDescent="0.35">
      <c r="A2855" t="s">
        <v>427</v>
      </c>
      <c r="C2855">
        <v>513100</v>
      </c>
      <c r="D2855" t="s">
        <v>438</v>
      </c>
      <c r="E2855" t="s">
        <v>7</v>
      </c>
      <c r="F2855" t="s">
        <v>105</v>
      </c>
      <c r="G2855">
        <v>2022</v>
      </c>
      <c r="H2855" t="s">
        <v>22</v>
      </c>
      <c r="I2855" t="s">
        <v>390</v>
      </c>
      <c r="J2855" t="s">
        <v>391</v>
      </c>
      <c r="K2855" t="s">
        <v>378</v>
      </c>
      <c r="L2855" t="s">
        <v>25</v>
      </c>
      <c r="M2855">
        <v>-1490</v>
      </c>
      <c r="N2855">
        <v>-1490</v>
      </c>
      <c r="O2855">
        <v>-15740</v>
      </c>
      <c r="P2855">
        <v>-11954</v>
      </c>
      <c r="Q2855">
        <v>-15740</v>
      </c>
      <c r="R2855">
        <v>-2446</v>
      </c>
      <c r="S2855">
        <v>-2817</v>
      </c>
      <c r="T2855">
        <v>-1490</v>
      </c>
      <c r="U2855">
        <v>-1490</v>
      </c>
      <c r="V2855">
        <v>-6597</v>
      </c>
      <c r="W2855">
        <v>-1607</v>
      </c>
      <c r="X2855">
        <v>-1490</v>
      </c>
      <c r="Y2855">
        <v>-64355</v>
      </c>
      <c r="Z2855">
        <f t="shared" si="96"/>
        <v>0</v>
      </c>
      <c r="AA2855">
        <f t="shared" si="97"/>
        <v>-48266.25</v>
      </c>
    </row>
    <row r="2856" spans="1:27" x14ac:dyDescent="0.35">
      <c r="A2856" t="s">
        <v>427</v>
      </c>
      <c r="C2856">
        <v>501990</v>
      </c>
      <c r="D2856" t="s">
        <v>442</v>
      </c>
      <c r="E2856" t="s">
        <v>7</v>
      </c>
      <c r="F2856" t="s">
        <v>105</v>
      </c>
      <c r="G2856">
        <v>2025</v>
      </c>
      <c r="H2856" t="s">
        <v>365</v>
      </c>
      <c r="I2856" t="s">
        <v>390</v>
      </c>
      <c r="J2856" t="s">
        <v>391</v>
      </c>
      <c r="K2856" t="s">
        <v>378</v>
      </c>
      <c r="L2856" t="s">
        <v>25</v>
      </c>
      <c r="M2856">
        <v>-1486</v>
      </c>
      <c r="N2856">
        <v>-1333</v>
      </c>
      <c r="O2856">
        <v>-1322</v>
      </c>
      <c r="P2856">
        <v>-1371</v>
      </c>
      <c r="Q2856">
        <v>-1344</v>
      </c>
      <c r="R2856">
        <v>-1261</v>
      </c>
      <c r="S2856">
        <v>-1379</v>
      </c>
      <c r="T2856">
        <v>-1439</v>
      </c>
      <c r="U2856">
        <v>-1384</v>
      </c>
      <c r="V2856">
        <v>-1498</v>
      </c>
      <c r="W2856">
        <v>-1124</v>
      </c>
      <c r="X2856">
        <v>-1196</v>
      </c>
      <c r="Y2856">
        <v>-16138</v>
      </c>
      <c r="Z2856">
        <f t="shared" si="96"/>
        <v>0</v>
      </c>
      <c r="AA2856">
        <f t="shared" si="97"/>
        <v>-12103.5</v>
      </c>
    </row>
    <row r="2857" spans="1:27" x14ac:dyDescent="0.35">
      <c r="A2857" t="s">
        <v>427</v>
      </c>
      <c r="C2857">
        <v>501090</v>
      </c>
      <c r="D2857" t="s">
        <v>435</v>
      </c>
      <c r="E2857" t="s">
        <v>7</v>
      </c>
      <c r="F2857" t="s">
        <v>105</v>
      </c>
      <c r="G2857">
        <v>2030</v>
      </c>
      <c r="H2857" t="s">
        <v>365</v>
      </c>
      <c r="I2857" t="s">
        <v>385</v>
      </c>
      <c r="J2857" t="s">
        <v>386</v>
      </c>
      <c r="K2857" t="s">
        <v>378</v>
      </c>
      <c r="L2857" t="s">
        <v>25</v>
      </c>
      <c r="M2857">
        <v>-1465</v>
      </c>
      <c r="N2857">
        <v>-1316</v>
      </c>
      <c r="O2857">
        <v>-1306</v>
      </c>
      <c r="P2857">
        <v>-1355</v>
      </c>
      <c r="Q2857">
        <v>-1330</v>
      </c>
      <c r="R2857">
        <v>-1251</v>
      </c>
      <c r="S2857">
        <v>-1367</v>
      </c>
      <c r="T2857">
        <v>-1423</v>
      </c>
      <c r="U2857">
        <v>-1369</v>
      </c>
      <c r="V2857">
        <v>-1482</v>
      </c>
      <c r="W2857">
        <v>-1115</v>
      </c>
      <c r="X2857">
        <v>-1192</v>
      </c>
      <c r="Y2857">
        <v>-15970</v>
      </c>
      <c r="Z2857">
        <f t="shared" si="96"/>
        <v>0</v>
      </c>
      <c r="AA2857">
        <f t="shared" si="97"/>
        <v>-11977.5</v>
      </c>
    </row>
    <row r="2858" spans="1:27" x14ac:dyDescent="0.35">
      <c r="A2858" t="s">
        <v>427</v>
      </c>
      <c r="C2858">
        <v>506109</v>
      </c>
      <c r="D2858" t="s">
        <v>449</v>
      </c>
      <c r="E2858" t="s">
        <v>7</v>
      </c>
      <c r="F2858" t="s">
        <v>105</v>
      </c>
      <c r="G2858">
        <v>2027</v>
      </c>
      <c r="H2858" t="s">
        <v>22</v>
      </c>
      <c r="I2858" t="s">
        <v>390</v>
      </c>
      <c r="J2858" t="s">
        <v>391</v>
      </c>
      <c r="K2858" t="s">
        <v>378</v>
      </c>
      <c r="L2858" t="s">
        <v>25</v>
      </c>
      <c r="M2858">
        <v>-1456</v>
      </c>
      <c r="N2858">
        <v>-1456</v>
      </c>
      <c r="O2858">
        <v>-1456</v>
      </c>
      <c r="P2858">
        <v>-1456</v>
      </c>
      <c r="Q2858">
        <v>-1456</v>
      </c>
      <c r="R2858">
        <v>-1456</v>
      </c>
      <c r="S2858">
        <v>-1456</v>
      </c>
      <c r="T2858">
        <v>-1456</v>
      </c>
      <c r="U2858">
        <v>-1456</v>
      </c>
      <c r="V2858">
        <v>-1456</v>
      </c>
      <c r="W2858">
        <v>-1456</v>
      </c>
      <c r="X2858">
        <v>-1456</v>
      </c>
      <c r="Y2858">
        <v>-17474</v>
      </c>
      <c r="Z2858">
        <f t="shared" si="96"/>
        <v>0</v>
      </c>
      <c r="AA2858">
        <f t="shared" si="97"/>
        <v>-13105.5</v>
      </c>
    </row>
    <row r="2859" spans="1:27" x14ac:dyDescent="0.35">
      <c r="A2859" t="s">
        <v>427</v>
      </c>
      <c r="C2859">
        <v>513100</v>
      </c>
      <c r="D2859" t="s">
        <v>438</v>
      </c>
      <c r="E2859" t="s">
        <v>7</v>
      </c>
      <c r="F2859" t="s">
        <v>105</v>
      </c>
      <c r="G2859">
        <v>2021</v>
      </c>
      <c r="H2859" t="s">
        <v>22</v>
      </c>
      <c r="I2859" t="s">
        <v>390</v>
      </c>
      <c r="J2859" t="s">
        <v>391</v>
      </c>
      <c r="K2859" t="s">
        <v>378</v>
      </c>
      <c r="L2859" t="s">
        <v>25</v>
      </c>
      <c r="M2859">
        <v>-1454</v>
      </c>
      <c r="N2859">
        <v>-1454</v>
      </c>
      <c r="O2859">
        <v>-6204</v>
      </c>
      <c r="P2859">
        <v>-28542</v>
      </c>
      <c r="Q2859">
        <v>-1454</v>
      </c>
      <c r="R2859">
        <v>-2410</v>
      </c>
      <c r="S2859">
        <v>-2781</v>
      </c>
      <c r="T2859">
        <v>-1454</v>
      </c>
      <c r="U2859">
        <v>-1454</v>
      </c>
      <c r="V2859">
        <v>-6560</v>
      </c>
      <c r="W2859">
        <v>-1570</v>
      </c>
      <c r="X2859">
        <v>-1454</v>
      </c>
      <c r="Y2859">
        <v>-56788</v>
      </c>
      <c r="Z2859">
        <f t="shared" si="96"/>
        <v>0</v>
      </c>
      <c r="AA2859">
        <f t="shared" si="97"/>
        <v>-42591</v>
      </c>
    </row>
    <row r="2860" spans="1:27" x14ac:dyDescent="0.35">
      <c r="A2860" t="s">
        <v>427</v>
      </c>
      <c r="C2860">
        <v>501990</v>
      </c>
      <c r="D2860" t="s">
        <v>442</v>
      </c>
      <c r="E2860" t="s">
        <v>7</v>
      </c>
      <c r="F2860" t="s">
        <v>105</v>
      </c>
      <c r="G2860">
        <v>2024</v>
      </c>
      <c r="H2860" t="s">
        <v>365</v>
      </c>
      <c r="I2860" t="s">
        <v>390</v>
      </c>
      <c r="J2860" t="s">
        <v>391</v>
      </c>
      <c r="K2860" t="s">
        <v>378</v>
      </c>
      <c r="L2860" t="s">
        <v>25</v>
      </c>
      <c r="M2860">
        <v>-1449</v>
      </c>
      <c r="N2860">
        <v>-1375</v>
      </c>
      <c r="O2860">
        <v>-1289</v>
      </c>
      <c r="P2860">
        <v>-1337</v>
      </c>
      <c r="Q2860">
        <v>-1386</v>
      </c>
      <c r="R2860">
        <v>-1155</v>
      </c>
      <c r="S2860">
        <v>-1345</v>
      </c>
      <c r="T2860">
        <v>-1403</v>
      </c>
      <c r="U2860">
        <v>-1274</v>
      </c>
      <c r="V2860">
        <v>-1461</v>
      </c>
      <c r="W2860">
        <v>-1173</v>
      </c>
      <c r="X2860">
        <v>-1093</v>
      </c>
      <c r="Y2860">
        <v>-15741</v>
      </c>
      <c r="Z2860">
        <f t="shared" si="96"/>
        <v>0</v>
      </c>
      <c r="AA2860">
        <f t="shared" si="97"/>
        <v>-11805.75</v>
      </c>
    </row>
    <row r="2861" spans="1:27" x14ac:dyDescent="0.35">
      <c r="A2861" t="s">
        <v>427</v>
      </c>
      <c r="C2861">
        <v>501090</v>
      </c>
      <c r="D2861" t="s">
        <v>435</v>
      </c>
      <c r="E2861" t="s">
        <v>7</v>
      </c>
      <c r="F2861" t="s">
        <v>105</v>
      </c>
      <c r="G2861">
        <v>2029</v>
      </c>
      <c r="H2861" t="s">
        <v>365</v>
      </c>
      <c r="I2861" t="s">
        <v>385</v>
      </c>
      <c r="J2861" t="s">
        <v>386</v>
      </c>
      <c r="K2861" t="s">
        <v>378</v>
      </c>
      <c r="L2861" t="s">
        <v>25</v>
      </c>
      <c r="M2861">
        <v>-1422</v>
      </c>
      <c r="N2861">
        <v>-1278</v>
      </c>
      <c r="O2861">
        <v>-1267</v>
      </c>
      <c r="P2861">
        <v>-1316</v>
      </c>
      <c r="Q2861">
        <v>-1291</v>
      </c>
      <c r="R2861">
        <v>-1215</v>
      </c>
      <c r="S2861">
        <v>-1327</v>
      </c>
      <c r="T2861">
        <v>-1382</v>
      </c>
      <c r="U2861">
        <v>-1329</v>
      </c>
      <c r="V2861">
        <v>-1439</v>
      </c>
      <c r="W2861">
        <v>-1082</v>
      </c>
      <c r="X2861">
        <v>-1157</v>
      </c>
      <c r="Y2861">
        <v>-15505</v>
      </c>
      <c r="Z2861">
        <f t="shared" si="96"/>
        <v>0</v>
      </c>
      <c r="AA2861">
        <f t="shared" si="97"/>
        <v>-11628.75</v>
      </c>
    </row>
    <row r="2862" spans="1:27" x14ac:dyDescent="0.35">
      <c r="A2862" t="s">
        <v>427</v>
      </c>
      <c r="C2862">
        <v>506109</v>
      </c>
      <c r="D2862" t="s">
        <v>449</v>
      </c>
      <c r="E2862" t="s">
        <v>7</v>
      </c>
      <c r="F2862" t="s">
        <v>105</v>
      </c>
      <c r="G2862">
        <v>2026</v>
      </c>
      <c r="H2862" t="s">
        <v>22</v>
      </c>
      <c r="I2862" t="s">
        <v>390</v>
      </c>
      <c r="J2862" t="s">
        <v>391</v>
      </c>
      <c r="K2862" t="s">
        <v>378</v>
      </c>
      <c r="L2862" t="s">
        <v>25</v>
      </c>
      <c r="M2862">
        <v>-1414</v>
      </c>
      <c r="N2862">
        <v>-1414</v>
      </c>
      <c r="O2862">
        <v>-1414</v>
      </c>
      <c r="P2862">
        <v>-1414</v>
      </c>
      <c r="Q2862">
        <v>-1414</v>
      </c>
      <c r="R2862">
        <v>-1414</v>
      </c>
      <c r="S2862">
        <v>-1414</v>
      </c>
      <c r="T2862">
        <v>-1414</v>
      </c>
      <c r="U2862">
        <v>-1414</v>
      </c>
      <c r="V2862">
        <v>-1414</v>
      </c>
      <c r="W2862">
        <v>-1414</v>
      </c>
      <c r="X2862">
        <v>-1414</v>
      </c>
      <c r="Y2862">
        <v>-16965</v>
      </c>
      <c r="Z2862">
        <f t="shared" si="96"/>
        <v>0</v>
      </c>
      <c r="AA2862">
        <f t="shared" si="97"/>
        <v>-12723.75</v>
      </c>
    </row>
    <row r="2863" spans="1:27" x14ac:dyDescent="0.35">
      <c r="A2863" t="s">
        <v>427</v>
      </c>
      <c r="C2863">
        <v>501090</v>
      </c>
      <c r="D2863" t="s">
        <v>435</v>
      </c>
      <c r="E2863" t="s">
        <v>7</v>
      </c>
      <c r="F2863" t="s">
        <v>105</v>
      </c>
      <c r="G2863">
        <v>2028</v>
      </c>
      <c r="H2863" t="s">
        <v>365</v>
      </c>
      <c r="I2863" t="s">
        <v>385</v>
      </c>
      <c r="J2863" t="s">
        <v>386</v>
      </c>
      <c r="K2863" t="s">
        <v>378</v>
      </c>
      <c r="L2863" t="s">
        <v>25</v>
      </c>
      <c r="M2863">
        <v>-1380</v>
      </c>
      <c r="N2863">
        <v>-1241</v>
      </c>
      <c r="O2863">
        <v>-1231</v>
      </c>
      <c r="P2863">
        <v>-1278</v>
      </c>
      <c r="Q2863">
        <v>-1254</v>
      </c>
      <c r="R2863">
        <v>-1179</v>
      </c>
      <c r="S2863">
        <v>-1288</v>
      </c>
      <c r="T2863">
        <v>-1342</v>
      </c>
      <c r="U2863">
        <v>-1290</v>
      </c>
      <c r="V2863">
        <v>-1397</v>
      </c>
      <c r="W2863">
        <v>-1051</v>
      </c>
      <c r="X2863">
        <v>-1123</v>
      </c>
      <c r="Y2863">
        <v>-15053</v>
      </c>
      <c r="Z2863">
        <f t="shared" si="96"/>
        <v>0</v>
      </c>
      <c r="AA2863">
        <f t="shared" si="97"/>
        <v>-11289.75</v>
      </c>
    </row>
    <row r="2864" spans="1:27" x14ac:dyDescent="0.35">
      <c r="A2864" t="s">
        <v>427</v>
      </c>
      <c r="C2864">
        <v>502900</v>
      </c>
      <c r="D2864" t="s">
        <v>464</v>
      </c>
      <c r="E2864" t="s">
        <v>7</v>
      </c>
      <c r="F2864" t="s">
        <v>105</v>
      </c>
      <c r="G2864">
        <v>2021</v>
      </c>
      <c r="H2864" t="s">
        <v>22</v>
      </c>
      <c r="I2864" t="s">
        <v>377</v>
      </c>
      <c r="J2864" t="s">
        <v>377</v>
      </c>
      <c r="K2864" t="s">
        <v>378</v>
      </c>
      <c r="L2864" t="s">
        <v>25</v>
      </c>
      <c r="M2864">
        <v>-1377</v>
      </c>
      <c r="N2864">
        <v>-1377</v>
      </c>
      <c r="O2864">
        <v>-1377</v>
      </c>
      <c r="P2864">
        <v>-1377</v>
      </c>
      <c r="Q2864">
        <v>-1377</v>
      </c>
      <c r="R2864">
        <v>-1377</v>
      </c>
      <c r="S2864">
        <v>-1377</v>
      </c>
      <c r="T2864">
        <v>-1377</v>
      </c>
      <c r="U2864">
        <v>-1377</v>
      </c>
      <c r="V2864">
        <v>-1450</v>
      </c>
      <c r="W2864">
        <v>-1377</v>
      </c>
      <c r="X2864">
        <v>-1690</v>
      </c>
      <c r="Y2864">
        <v>-16914</v>
      </c>
      <c r="Z2864">
        <f t="shared" si="96"/>
        <v>0</v>
      </c>
      <c r="AA2864">
        <f t="shared" si="97"/>
        <v>-12685.5</v>
      </c>
    </row>
    <row r="2865" spans="1:27" x14ac:dyDescent="0.35">
      <c r="A2865" t="s">
        <v>427</v>
      </c>
      <c r="C2865">
        <v>506109</v>
      </c>
      <c r="D2865" t="s">
        <v>449</v>
      </c>
      <c r="E2865" t="s">
        <v>7</v>
      </c>
      <c r="F2865" t="s">
        <v>105</v>
      </c>
      <c r="G2865">
        <v>2025</v>
      </c>
      <c r="H2865" t="s">
        <v>22</v>
      </c>
      <c r="I2865" t="s">
        <v>390</v>
      </c>
      <c r="J2865" t="s">
        <v>391</v>
      </c>
      <c r="K2865" t="s">
        <v>378</v>
      </c>
      <c r="L2865" t="s">
        <v>25</v>
      </c>
      <c r="M2865">
        <v>-1373</v>
      </c>
      <c r="N2865">
        <v>-1373</v>
      </c>
      <c r="O2865">
        <v>-1373</v>
      </c>
      <c r="P2865">
        <v>-1373</v>
      </c>
      <c r="Q2865">
        <v>-1373</v>
      </c>
      <c r="R2865">
        <v>-1373</v>
      </c>
      <c r="S2865">
        <v>-1373</v>
      </c>
      <c r="T2865">
        <v>-1373</v>
      </c>
      <c r="U2865">
        <v>-1373</v>
      </c>
      <c r="V2865">
        <v>-1373</v>
      </c>
      <c r="W2865">
        <v>-1373</v>
      </c>
      <c r="X2865">
        <v>-1373</v>
      </c>
      <c r="Y2865">
        <v>-16471</v>
      </c>
      <c r="Z2865">
        <f t="shared" si="96"/>
        <v>0</v>
      </c>
      <c r="AA2865">
        <f t="shared" si="97"/>
        <v>-12353.25</v>
      </c>
    </row>
    <row r="2866" spans="1:27" x14ac:dyDescent="0.35">
      <c r="A2866" t="s">
        <v>427</v>
      </c>
      <c r="C2866">
        <v>511100</v>
      </c>
      <c r="D2866" t="s">
        <v>434</v>
      </c>
      <c r="E2866" t="s">
        <v>7</v>
      </c>
      <c r="F2866" t="s">
        <v>105</v>
      </c>
      <c r="G2866">
        <v>2030</v>
      </c>
      <c r="H2866" t="s">
        <v>365</v>
      </c>
      <c r="I2866" t="s">
        <v>385</v>
      </c>
      <c r="J2866" t="s">
        <v>386</v>
      </c>
      <c r="K2866" t="s">
        <v>378</v>
      </c>
      <c r="L2866" t="s">
        <v>25</v>
      </c>
      <c r="M2866">
        <v>-1354</v>
      </c>
      <c r="N2866">
        <v>-1213</v>
      </c>
      <c r="O2866">
        <v>-1212</v>
      </c>
      <c r="P2866">
        <v>-1263</v>
      </c>
      <c r="Q2866">
        <v>-1245</v>
      </c>
      <c r="R2866">
        <v>-1175</v>
      </c>
      <c r="S2866">
        <v>-1287</v>
      </c>
      <c r="T2866">
        <v>-1320</v>
      </c>
      <c r="U2866">
        <v>-1274</v>
      </c>
      <c r="V2866">
        <v>-1377</v>
      </c>
      <c r="W2866">
        <v>-1054</v>
      </c>
      <c r="X2866">
        <v>-1152</v>
      </c>
      <c r="Y2866">
        <v>-14924</v>
      </c>
      <c r="Z2866">
        <f t="shared" si="96"/>
        <v>0</v>
      </c>
      <c r="AA2866">
        <f t="shared" si="97"/>
        <v>-11193</v>
      </c>
    </row>
    <row r="2867" spans="1:27" x14ac:dyDescent="0.35">
      <c r="A2867" t="s">
        <v>427</v>
      </c>
      <c r="C2867">
        <v>501990</v>
      </c>
      <c r="D2867" t="s">
        <v>442</v>
      </c>
      <c r="E2867" t="s">
        <v>7</v>
      </c>
      <c r="F2867" t="s">
        <v>105</v>
      </c>
      <c r="G2867">
        <v>2023</v>
      </c>
      <c r="H2867" t="s">
        <v>365</v>
      </c>
      <c r="I2867" t="s">
        <v>390</v>
      </c>
      <c r="J2867" t="s">
        <v>391</v>
      </c>
      <c r="K2867" t="s">
        <v>378</v>
      </c>
      <c r="L2867" t="s">
        <v>25</v>
      </c>
      <c r="M2867">
        <v>-1341</v>
      </c>
      <c r="N2867">
        <v>-1270</v>
      </c>
      <c r="O2867">
        <v>-1385</v>
      </c>
      <c r="P2867">
        <v>-1160</v>
      </c>
      <c r="Q2867">
        <v>-1335</v>
      </c>
      <c r="R2867">
        <v>-1276</v>
      </c>
      <c r="S2867">
        <v>-1168</v>
      </c>
      <c r="T2867">
        <v>-1424</v>
      </c>
      <c r="U2867">
        <v>-1227</v>
      </c>
      <c r="V2867">
        <v>-1353</v>
      </c>
      <c r="W2867">
        <v>-1220</v>
      </c>
      <c r="X2867">
        <v>-997</v>
      </c>
      <c r="Y2867">
        <v>-15156</v>
      </c>
      <c r="Z2867">
        <f t="shared" si="96"/>
        <v>0</v>
      </c>
      <c r="AA2867">
        <f t="shared" si="97"/>
        <v>-11367</v>
      </c>
    </row>
    <row r="2868" spans="1:27" x14ac:dyDescent="0.35">
      <c r="A2868" t="s">
        <v>427</v>
      </c>
      <c r="C2868">
        <v>501090</v>
      </c>
      <c r="D2868" t="s">
        <v>435</v>
      </c>
      <c r="E2868" t="s">
        <v>7</v>
      </c>
      <c r="F2868" t="s">
        <v>105</v>
      </c>
      <c r="G2868">
        <v>2027</v>
      </c>
      <c r="H2868" t="s">
        <v>365</v>
      </c>
      <c r="I2868" t="s">
        <v>385</v>
      </c>
      <c r="J2868" t="s">
        <v>386</v>
      </c>
      <c r="K2868" t="s">
        <v>378</v>
      </c>
      <c r="L2868" t="s">
        <v>25</v>
      </c>
      <c r="M2868">
        <v>-1340</v>
      </c>
      <c r="N2868">
        <v>-1205</v>
      </c>
      <c r="O2868">
        <v>-1195</v>
      </c>
      <c r="P2868">
        <v>-1240</v>
      </c>
      <c r="Q2868">
        <v>-1217</v>
      </c>
      <c r="R2868">
        <v>-1145</v>
      </c>
      <c r="S2868">
        <v>-1251</v>
      </c>
      <c r="T2868">
        <v>-1303</v>
      </c>
      <c r="U2868">
        <v>-1252</v>
      </c>
      <c r="V2868">
        <v>-1356</v>
      </c>
      <c r="W2868">
        <v>-1020</v>
      </c>
      <c r="X2868">
        <v>-1091</v>
      </c>
      <c r="Y2868">
        <v>-14615</v>
      </c>
      <c r="Z2868">
        <f t="shared" si="96"/>
        <v>0</v>
      </c>
      <c r="AA2868">
        <f t="shared" si="97"/>
        <v>-10961.25</v>
      </c>
    </row>
    <row r="2869" spans="1:27" x14ac:dyDescent="0.35">
      <c r="A2869" t="s">
        <v>427</v>
      </c>
      <c r="C2869">
        <v>502900</v>
      </c>
      <c r="D2869" t="s">
        <v>464</v>
      </c>
      <c r="E2869" t="s">
        <v>7</v>
      </c>
      <c r="F2869" t="s">
        <v>105</v>
      </c>
      <c r="G2869">
        <v>2022</v>
      </c>
      <c r="H2869" t="s">
        <v>22</v>
      </c>
      <c r="I2869" t="s">
        <v>377</v>
      </c>
      <c r="J2869" t="s">
        <v>377</v>
      </c>
      <c r="K2869" t="s">
        <v>378</v>
      </c>
      <c r="L2869" t="s">
        <v>25</v>
      </c>
      <c r="M2869">
        <v>-1323</v>
      </c>
      <c r="N2869">
        <v>-1323</v>
      </c>
      <c r="O2869">
        <v>-1323</v>
      </c>
      <c r="P2869">
        <v>-1323</v>
      </c>
      <c r="Q2869">
        <v>-1323</v>
      </c>
      <c r="R2869">
        <v>-1323</v>
      </c>
      <c r="S2869">
        <v>-1323</v>
      </c>
      <c r="T2869">
        <v>-1323</v>
      </c>
      <c r="U2869">
        <v>-1323</v>
      </c>
      <c r="V2869">
        <v>-1395</v>
      </c>
      <c r="W2869">
        <v>-1323</v>
      </c>
      <c r="X2869">
        <v>-1635</v>
      </c>
      <c r="Y2869">
        <v>-16259</v>
      </c>
      <c r="Z2869">
        <f t="shared" si="96"/>
        <v>0</v>
      </c>
      <c r="AA2869">
        <f t="shared" si="97"/>
        <v>-12194.25</v>
      </c>
    </row>
    <row r="2870" spans="1:27" x14ac:dyDescent="0.35">
      <c r="A2870" t="s">
        <v>427</v>
      </c>
      <c r="C2870">
        <v>502900</v>
      </c>
      <c r="D2870" t="s">
        <v>464</v>
      </c>
      <c r="E2870" t="s">
        <v>7</v>
      </c>
      <c r="F2870" t="s">
        <v>105</v>
      </c>
      <c r="G2870">
        <v>2023</v>
      </c>
      <c r="H2870" t="s">
        <v>22</v>
      </c>
      <c r="I2870" t="s">
        <v>377</v>
      </c>
      <c r="J2870" t="s">
        <v>377</v>
      </c>
      <c r="K2870" t="s">
        <v>378</v>
      </c>
      <c r="L2870" t="s">
        <v>25</v>
      </c>
      <c r="M2870">
        <v>-1323</v>
      </c>
      <c r="N2870">
        <v>-1323</v>
      </c>
      <c r="O2870">
        <v>-1323</v>
      </c>
      <c r="P2870">
        <v>-1214</v>
      </c>
      <c r="Q2870">
        <v>-886</v>
      </c>
      <c r="R2870">
        <v>-886</v>
      </c>
      <c r="S2870">
        <v>-886</v>
      </c>
      <c r="T2870">
        <v>-886</v>
      </c>
      <c r="U2870">
        <v>-886</v>
      </c>
      <c r="V2870">
        <v>-958</v>
      </c>
      <c r="W2870">
        <v>-886</v>
      </c>
      <c r="X2870">
        <v>-1199</v>
      </c>
      <c r="Y2870">
        <v>-12658</v>
      </c>
      <c r="Z2870">
        <f t="shared" si="96"/>
        <v>0</v>
      </c>
      <c r="AA2870">
        <f t="shared" si="97"/>
        <v>-9493.5</v>
      </c>
    </row>
    <row r="2871" spans="1:27" x14ac:dyDescent="0.35">
      <c r="A2871" t="s">
        <v>427</v>
      </c>
      <c r="C2871">
        <v>506109</v>
      </c>
      <c r="D2871" t="s">
        <v>449</v>
      </c>
      <c r="E2871" t="s">
        <v>7</v>
      </c>
      <c r="F2871" t="s">
        <v>105</v>
      </c>
      <c r="G2871">
        <v>2024</v>
      </c>
      <c r="H2871" t="s">
        <v>22</v>
      </c>
      <c r="I2871" t="s">
        <v>390</v>
      </c>
      <c r="J2871" t="s">
        <v>391</v>
      </c>
      <c r="K2871" t="s">
        <v>378</v>
      </c>
      <c r="L2871" t="s">
        <v>25</v>
      </c>
      <c r="M2871">
        <v>-1318</v>
      </c>
      <c r="N2871">
        <v>-1318</v>
      </c>
      <c r="O2871">
        <v>-1318</v>
      </c>
      <c r="P2871">
        <v>-1318</v>
      </c>
      <c r="Q2871">
        <v>-1318</v>
      </c>
      <c r="R2871">
        <v>-1318</v>
      </c>
      <c r="S2871">
        <v>-1318</v>
      </c>
      <c r="T2871">
        <v>-1318</v>
      </c>
      <c r="U2871">
        <v>-1318</v>
      </c>
      <c r="V2871">
        <v>-1318</v>
      </c>
      <c r="W2871">
        <v>-1318</v>
      </c>
      <c r="X2871">
        <v>-1318</v>
      </c>
      <c r="Y2871">
        <v>-15810</v>
      </c>
      <c r="Z2871">
        <f t="shared" si="96"/>
        <v>0</v>
      </c>
      <c r="AA2871">
        <f t="shared" si="97"/>
        <v>-11857.5</v>
      </c>
    </row>
    <row r="2872" spans="1:27" x14ac:dyDescent="0.35">
      <c r="A2872" t="s">
        <v>427</v>
      </c>
      <c r="C2872">
        <v>511100</v>
      </c>
      <c r="D2872" t="s">
        <v>434</v>
      </c>
      <c r="E2872" t="s">
        <v>7</v>
      </c>
      <c r="F2872" t="s">
        <v>105</v>
      </c>
      <c r="G2872">
        <v>2029</v>
      </c>
      <c r="H2872" t="s">
        <v>365</v>
      </c>
      <c r="I2872" t="s">
        <v>385</v>
      </c>
      <c r="J2872" t="s">
        <v>386</v>
      </c>
      <c r="K2872" t="s">
        <v>378</v>
      </c>
      <c r="L2872" t="s">
        <v>25</v>
      </c>
      <c r="M2872">
        <v>-1314</v>
      </c>
      <c r="N2872">
        <v>-1177</v>
      </c>
      <c r="O2872">
        <v>-1176</v>
      </c>
      <c r="P2872">
        <v>-1226</v>
      </c>
      <c r="Q2872">
        <v>-1209</v>
      </c>
      <c r="R2872">
        <v>-1141</v>
      </c>
      <c r="S2872">
        <v>-1249</v>
      </c>
      <c r="T2872">
        <v>-1282</v>
      </c>
      <c r="U2872">
        <v>-1236</v>
      </c>
      <c r="V2872">
        <v>-1337</v>
      </c>
      <c r="W2872">
        <v>-1023</v>
      </c>
      <c r="X2872">
        <v>-1119</v>
      </c>
      <c r="Y2872">
        <v>-14489</v>
      </c>
      <c r="Z2872">
        <f t="shared" si="96"/>
        <v>0</v>
      </c>
      <c r="AA2872">
        <f t="shared" si="97"/>
        <v>-10866.75</v>
      </c>
    </row>
    <row r="2873" spans="1:27" x14ac:dyDescent="0.35">
      <c r="A2873" t="s">
        <v>427</v>
      </c>
      <c r="C2873">
        <v>501090</v>
      </c>
      <c r="D2873" t="s">
        <v>435</v>
      </c>
      <c r="E2873" t="s">
        <v>7</v>
      </c>
      <c r="F2873" t="s">
        <v>105</v>
      </c>
      <c r="G2873">
        <v>2026</v>
      </c>
      <c r="H2873" t="s">
        <v>365</v>
      </c>
      <c r="I2873" t="s">
        <v>385</v>
      </c>
      <c r="J2873" t="s">
        <v>386</v>
      </c>
      <c r="K2873" t="s">
        <v>378</v>
      </c>
      <c r="L2873" t="s">
        <v>25</v>
      </c>
      <c r="M2873">
        <v>-1301</v>
      </c>
      <c r="N2873">
        <v>-1169</v>
      </c>
      <c r="O2873">
        <v>-1160</v>
      </c>
      <c r="P2873">
        <v>-1204</v>
      </c>
      <c r="Q2873">
        <v>-1182</v>
      </c>
      <c r="R2873">
        <v>-1111</v>
      </c>
      <c r="S2873">
        <v>-1214</v>
      </c>
      <c r="T2873">
        <v>-1265</v>
      </c>
      <c r="U2873">
        <v>-1216</v>
      </c>
      <c r="V2873">
        <v>-1317</v>
      </c>
      <c r="W2873">
        <v>-991</v>
      </c>
      <c r="X2873">
        <v>-1059</v>
      </c>
      <c r="Y2873">
        <v>-14189</v>
      </c>
      <c r="Z2873">
        <f t="shared" si="96"/>
        <v>0</v>
      </c>
      <c r="AA2873">
        <f t="shared" si="97"/>
        <v>-10641.75</v>
      </c>
    </row>
    <row r="2874" spans="1:27" x14ac:dyDescent="0.35">
      <c r="A2874" t="s">
        <v>427</v>
      </c>
      <c r="C2874">
        <v>506109</v>
      </c>
      <c r="D2874" t="s">
        <v>449</v>
      </c>
      <c r="E2874" t="s">
        <v>7</v>
      </c>
      <c r="F2874" t="s">
        <v>105</v>
      </c>
      <c r="G2874">
        <v>2023</v>
      </c>
      <c r="H2874" t="s">
        <v>22</v>
      </c>
      <c r="I2874" t="s">
        <v>390</v>
      </c>
      <c r="J2874" t="s">
        <v>391</v>
      </c>
      <c r="K2874" t="s">
        <v>378</v>
      </c>
      <c r="L2874" t="s">
        <v>25</v>
      </c>
      <c r="M2874">
        <v>-1289</v>
      </c>
      <c r="N2874">
        <v>-1289</v>
      </c>
      <c r="O2874">
        <v>-1289</v>
      </c>
      <c r="P2874">
        <v>-1289</v>
      </c>
      <c r="Q2874">
        <v>-1289</v>
      </c>
      <c r="R2874">
        <v>-1289</v>
      </c>
      <c r="S2874">
        <v>-1289</v>
      </c>
      <c r="T2874">
        <v>-1289</v>
      </c>
      <c r="U2874">
        <v>-1289</v>
      </c>
      <c r="V2874">
        <v>-1289</v>
      </c>
      <c r="W2874">
        <v>-1289</v>
      </c>
      <c r="X2874">
        <v>-1289</v>
      </c>
      <c r="Y2874">
        <v>-15467</v>
      </c>
      <c r="Z2874">
        <f t="shared" si="96"/>
        <v>0</v>
      </c>
      <c r="AA2874">
        <f t="shared" si="97"/>
        <v>-11600.25</v>
      </c>
    </row>
    <row r="2875" spans="1:27" x14ac:dyDescent="0.35">
      <c r="A2875" t="s">
        <v>427</v>
      </c>
      <c r="C2875">
        <v>511100</v>
      </c>
      <c r="D2875" t="s">
        <v>434</v>
      </c>
      <c r="E2875" t="s">
        <v>7</v>
      </c>
      <c r="F2875" t="s">
        <v>105</v>
      </c>
      <c r="G2875">
        <v>2028</v>
      </c>
      <c r="H2875" t="s">
        <v>365</v>
      </c>
      <c r="I2875" t="s">
        <v>385</v>
      </c>
      <c r="J2875" t="s">
        <v>386</v>
      </c>
      <c r="K2875" t="s">
        <v>378</v>
      </c>
      <c r="L2875" t="s">
        <v>25</v>
      </c>
      <c r="M2875">
        <v>-1276</v>
      </c>
      <c r="N2875">
        <v>-1143</v>
      </c>
      <c r="O2875">
        <v>-1142</v>
      </c>
      <c r="P2875">
        <v>-1190</v>
      </c>
      <c r="Q2875">
        <v>-1173</v>
      </c>
      <c r="R2875">
        <v>-1108</v>
      </c>
      <c r="S2875">
        <v>-1213</v>
      </c>
      <c r="T2875">
        <v>-1244</v>
      </c>
      <c r="U2875">
        <v>-1200</v>
      </c>
      <c r="V2875">
        <v>-1298</v>
      </c>
      <c r="W2875">
        <v>-994</v>
      </c>
      <c r="X2875">
        <v>-1086</v>
      </c>
      <c r="Y2875">
        <v>-14067</v>
      </c>
      <c r="Z2875">
        <f t="shared" si="96"/>
        <v>0</v>
      </c>
      <c r="AA2875">
        <f t="shared" si="97"/>
        <v>-10550.25</v>
      </c>
    </row>
    <row r="2876" spans="1:27" x14ac:dyDescent="0.35">
      <c r="A2876" t="s">
        <v>427</v>
      </c>
      <c r="C2876">
        <v>514100</v>
      </c>
      <c r="D2876" t="s">
        <v>441</v>
      </c>
      <c r="E2876" t="s">
        <v>7</v>
      </c>
      <c r="F2876" t="s">
        <v>105</v>
      </c>
      <c r="G2876">
        <v>2030</v>
      </c>
      <c r="H2876" t="s">
        <v>365</v>
      </c>
      <c r="I2876" t="s">
        <v>390</v>
      </c>
      <c r="J2876" t="s">
        <v>391</v>
      </c>
      <c r="K2876" t="s">
        <v>378</v>
      </c>
      <c r="L2876" t="s">
        <v>25</v>
      </c>
      <c r="M2876">
        <v>-1275</v>
      </c>
      <c r="N2876">
        <v>-1147</v>
      </c>
      <c r="O2876">
        <v>-1138</v>
      </c>
      <c r="P2876">
        <v>-1183</v>
      </c>
      <c r="Q2876">
        <v>-1163</v>
      </c>
      <c r="R2876">
        <v>-1095</v>
      </c>
      <c r="S2876">
        <v>-1198</v>
      </c>
      <c r="T2876">
        <v>-1243</v>
      </c>
      <c r="U2876">
        <v>-1194</v>
      </c>
      <c r="V2876">
        <v>-1295</v>
      </c>
      <c r="W2876">
        <v>-975</v>
      </c>
      <c r="X2876">
        <v>-1051</v>
      </c>
      <c r="Y2876">
        <v>-13957</v>
      </c>
      <c r="Z2876">
        <f t="shared" si="96"/>
        <v>0</v>
      </c>
      <c r="AA2876">
        <f t="shared" si="97"/>
        <v>-10467.75</v>
      </c>
    </row>
    <row r="2877" spans="1:27" x14ac:dyDescent="0.35">
      <c r="A2877" t="s">
        <v>427</v>
      </c>
      <c r="C2877">
        <v>501090</v>
      </c>
      <c r="D2877" t="s">
        <v>435</v>
      </c>
      <c r="E2877" t="s">
        <v>7</v>
      </c>
      <c r="F2877" t="s">
        <v>105</v>
      </c>
      <c r="G2877">
        <v>2025</v>
      </c>
      <c r="H2877" t="s">
        <v>365</v>
      </c>
      <c r="I2877" t="s">
        <v>385</v>
      </c>
      <c r="J2877" t="s">
        <v>386</v>
      </c>
      <c r="K2877" t="s">
        <v>378</v>
      </c>
      <c r="L2877" t="s">
        <v>25</v>
      </c>
      <c r="M2877">
        <v>-1263</v>
      </c>
      <c r="N2877">
        <v>-1135</v>
      </c>
      <c r="O2877">
        <v>-1126</v>
      </c>
      <c r="P2877">
        <v>-1169</v>
      </c>
      <c r="Q2877">
        <v>-1147</v>
      </c>
      <c r="R2877">
        <v>-1079</v>
      </c>
      <c r="S2877">
        <v>-1179</v>
      </c>
      <c r="T2877">
        <v>-1228</v>
      </c>
      <c r="U2877">
        <v>-1180</v>
      </c>
      <c r="V2877">
        <v>-1278</v>
      </c>
      <c r="W2877">
        <v>-962</v>
      </c>
      <c r="X2877">
        <v>-1028</v>
      </c>
      <c r="Y2877">
        <v>-13776</v>
      </c>
      <c r="Z2877">
        <f t="shared" si="96"/>
        <v>0</v>
      </c>
      <c r="AA2877">
        <f t="shared" si="97"/>
        <v>-10332</v>
      </c>
    </row>
    <row r="2878" spans="1:27" x14ac:dyDescent="0.35">
      <c r="A2878" t="s">
        <v>427</v>
      </c>
      <c r="C2878">
        <v>506109</v>
      </c>
      <c r="D2878" t="s">
        <v>449</v>
      </c>
      <c r="E2878" t="s">
        <v>7</v>
      </c>
      <c r="F2878" t="s">
        <v>105</v>
      </c>
      <c r="G2878">
        <v>2022</v>
      </c>
      <c r="H2878" t="s">
        <v>22</v>
      </c>
      <c r="I2878" t="s">
        <v>390</v>
      </c>
      <c r="J2878" t="s">
        <v>391</v>
      </c>
      <c r="K2878" t="s">
        <v>378</v>
      </c>
      <c r="L2878" t="s">
        <v>25</v>
      </c>
      <c r="M2878">
        <v>-1249</v>
      </c>
      <c r="N2878">
        <v>-1249</v>
      </c>
      <c r="O2878">
        <v>-1249</v>
      </c>
      <c r="P2878">
        <v>-1249</v>
      </c>
      <c r="Q2878">
        <v>-1249</v>
      </c>
      <c r="R2878">
        <v>-1249</v>
      </c>
      <c r="S2878">
        <v>-1249</v>
      </c>
      <c r="T2878">
        <v>-1249</v>
      </c>
      <c r="U2878">
        <v>-1249</v>
      </c>
      <c r="V2878">
        <v>-1249</v>
      </c>
      <c r="W2878">
        <v>-1249</v>
      </c>
      <c r="X2878">
        <v>-1249</v>
      </c>
      <c r="Y2878">
        <v>-14987</v>
      </c>
      <c r="Z2878">
        <f t="shared" si="96"/>
        <v>0</v>
      </c>
      <c r="AA2878">
        <f t="shared" si="97"/>
        <v>-11240.25</v>
      </c>
    </row>
    <row r="2879" spans="1:27" x14ac:dyDescent="0.35">
      <c r="A2879" t="s">
        <v>427</v>
      </c>
      <c r="C2879">
        <v>511100</v>
      </c>
      <c r="D2879" t="s">
        <v>434</v>
      </c>
      <c r="E2879" t="s">
        <v>7</v>
      </c>
      <c r="F2879" t="s">
        <v>105</v>
      </c>
      <c r="G2879">
        <v>2027</v>
      </c>
      <c r="H2879" t="s">
        <v>365</v>
      </c>
      <c r="I2879" t="s">
        <v>385</v>
      </c>
      <c r="J2879" t="s">
        <v>386</v>
      </c>
      <c r="K2879" t="s">
        <v>378</v>
      </c>
      <c r="L2879" t="s">
        <v>25</v>
      </c>
      <c r="M2879">
        <v>-1239</v>
      </c>
      <c r="N2879">
        <v>-1110</v>
      </c>
      <c r="O2879">
        <v>-1109</v>
      </c>
      <c r="P2879">
        <v>-1155</v>
      </c>
      <c r="Q2879">
        <v>-1139</v>
      </c>
      <c r="R2879">
        <v>-1075</v>
      </c>
      <c r="S2879">
        <v>-1177</v>
      </c>
      <c r="T2879">
        <v>-1208</v>
      </c>
      <c r="U2879">
        <v>-1165</v>
      </c>
      <c r="V2879">
        <v>-1260</v>
      </c>
      <c r="W2879">
        <v>-965</v>
      </c>
      <c r="X2879">
        <v>-1055</v>
      </c>
      <c r="Y2879">
        <v>-13657</v>
      </c>
      <c r="Z2879">
        <f t="shared" si="96"/>
        <v>0</v>
      </c>
      <c r="AA2879">
        <f t="shared" si="97"/>
        <v>-10242.75</v>
      </c>
    </row>
    <row r="2880" spans="1:27" x14ac:dyDescent="0.35">
      <c r="A2880" t="s">
        <v>427</v>
      </c>
      <c r="C2880">
        <v>514100</v>
      </c>
      <c r="D2880" t="s">
        <v>441</v>
      </c>
      <c r="E2880" t="s">
        <v>7</v>
      </c>
      <c r="F2880" t="s">
        <v>105</v>
      </c>
      <c r="G2880">
        <v>2029</v>
      </c>
      <c r="H2880" t="s">
        <v>365</v>
      </c>
      <c r="I2880" t="s">
        <v>390</v>
      </c>
      <c r="J2880" t="s">
        <v>391</v>
      </c>
      <c r="K2880" t="s">
        <v>378</v>
      </c>
      <c r="L2880" t="s">
        <v>25</v>
      </c>
      <c r="M2880">
        <v>-1237</v>
      </c>
      <c r="N2880">
        <v>-1113</v>
      </c>
      <c r="O2880">
        <v>-1104</v>
      </c>
      <c r="P2880">
        <v>-1149</v>
      </c>
      <c r="Q2880">
        <v>-1129</v>
      </c>
      <c r="R2880">
        <v>-1063</v>
      </c>
      <c r="S2880">
        <v>-1163</v>
      </c>
      <c r="T2880">
        <v>-1207</v>
      </c>
      <c r="U2880">
        <v>-1160</v>
      </c>
      <c r="V2880">
        <v>-1258</v>
      </c>
      <c r="W2880">
        <v>-947</v>
      </c>
      <c r="X2880">
        <v>-1020</v>
      </c>
      <c r="Y2880">
        <v>-13550</v>
      </c>
      <c r="Z2880">
        <f t="shared" si="96"/>
        <v>0</v>
      </c>
      <c r="AA2880">
        <f t="shared" si="97"/>
        <v>-10162.5</v>
      </c>
    </row>
    <row r="2881" spans="1:27" x14ac:dyDescent="0.35">
      <c r="A2881" t="s">
        <v>427</v>
      </c>
      <c r="C2881">
        <v>501090</v>
      </c>
      <c r="D2881" t="s">
        <v>435</v>
      </c>
      <c r="E2881" t="s">
        <v>7</v>
      </c>
      <c r="F2881" t="s">
        <v>105</v>
      </c>
      <c r="G2881">
        <v>2024</v>
      </c>
      <c r="H2881" t="s">
        <v>365</v>
      </c>
      <c r="I2881" t="s">
        <v>385</v>
      </c>
      <c r="J2881" t="s">
        <v>386</v>
      </c>
      <c r="K2881" t="s">
        <v>378</v>
      </c>
      <c r="L2881" t="s">
        <v>25</v>
      </c>
      <c r="M2881">
        <v>-1232</v>
      </c>
      <c r="N2881">
        <v>-1170</v>
      </c>
      <c r="O2881">
        <v>-1098</v>
      </c>
      <c r="P2881">
        <v>-1140</v>
      </c>
      <c r="Q2881">
        <v>-1182</v>
      </c>
      <c r="R2881">
        <v>-989</v>
      </c>
      <c r="S2881">
        <v>-1150</v>
      </c>
      <c r="T2881">
        <v>-1197</v>
      </c>
      <c r="U2881">
        <v>-1088</v>
      </c>
      <c r="V2881">
        <v>-1247</v>
      </c>
      <c r="W2881">
        <v>-1002</v>
      </c>
      <c r="X2881">
        <v>-940</v>
      </c>
      <c r="Y2881">
        <v>-13435</v>
      </c>
      <c r="Z2881">
        <f t="shared" si="96"/>
        <v>0</v>
      </c>
      <c r="AA2881">
        <f t="shared" si="97"/>
        <v>-10076.25</v>
      </c>
    </row>
    <row r="2882" spans="1:27" x14ac:dyDescent="0.35">
      <c r="A2882" t="s">
        <v>427</v>
      </c>
      <c r="C2882">
        <v>501990</v>
      </c>
      <c r="D2882" t="s">
        <v>442</v>
      </c>
      <c r="E2882" t="s">
        <v>7</v>
      </c>
      <c r="F2882" t="s">
        <v>105</v>
      </c>
      <c r="G2882">
        <v>2022</v>
      </c>
      <c r="H2882" t="s">
        <v>365</v>
      </c>
      <c r="I2882" t="s">
        <v>390</v>
      </c>
      <c r="J2882" t="s">
        <v>391</v>
      </c>
      <c r="K2882" t="s">
        <v>378</v>
      </c>
      <c r="L2882" t="s">
        <v>25</v>
      </c>
      <c r="M2882">
        <v>-1232</v>
      </c>
      <c r="N2882">
        <v>-1232</v>
      </c>
      <c r="O2882">
        <v>-1347</v>
      </c>
      <c r="P2882">
        <v>-1199</v>
      </c>
      <c r="Q2882">
        <v>-1228</v>
      </c>
      <c r="R2882">
        <v>-1224</v>
      </c>
      <c r="S2882">
        <v>-1137</v>
      </c>
      <c r="T2882">
        <v>-1385</v>
      </c>
      <c r="U2882">
        <v>-1281</v>
      </c>
      <c r="V2882">
        <v>-1245</v>
      </c>
      <c r="W2882">
        <v>-1186</v>
      </c>
      <c r="X2882">
        <v>-1044</v>
      </c>
      <c r="Y2882">
        <v>-14741</v>
      </c>
      <c r="Z2882">
        <f t="shared" si="96"/>
        <v>0</v>
      </c>
      <c r="AA2882">
        <f t="shared" si="97"/>
        <v>-11055.75</v>
      </c>
    </row>
    <row r="2883" spans="1:27" x14ac:dyDescent="0.35">
      <c r="A2883" t="s">
        <v>427</v>
      </c>
      <c r="C2883">
        <v>513100</v>
      </c>
      <c r="D2883" t="s">
        <v>438</v>
      </c>
      <c r="E2883" t="s">
        <v>7</v>
      </c>
      <c r="F2883" t="s">
        <v>105</v>
      </c>
      <c r="G2883">
        <v>2030</v>
      </c>
      <c r="H2883" t="s">
        <v>22</v>
      </c>
      <c r="I2883" t="s">
        <v>390</v>
      </c>
      <c r="J2883" t="s">
        <v>391</v>
      </c>
      <c r="K2883" t="s">
        <v>378</v>
      </c>
      <c r="L2883" t="s">
        <v>25</v>
      </c>
      <c r="M2883">
        <v>-1225</v>
      </c>
      <c r="N2883">
        <v>-1225</v>
      </c>
      <c r="O2883">
        <v>-1225</v>
      </c>
      <c r="P2883">
        <v>-2342</v>
      </c>
      <c r="Q2883">
        <v>-1225</v>
      </c>
      <c r="R2883">
        <v>-2333</v>
      </c>
      <c r="S2883">
        <v>-2709</v>
      </c>
      <c r="T2883">
        <v>-1225</v>
      </c>
      <c r="U2883">
        <v>90</v>
      </c>
      <c r="V2883">
        <v>-7139</v>
      </c>
      <c r="W2883">
        <v>-1361</v>
      </c>
      <c r="X2883">
        <v>-1225</v>
      </c>
      <c r="Y2883">
        <v>-23145</v>
      </c>
      <c r="Z2883">
        <f t="shared" si="96"/>
        <v>0</v>
      </c>
      <c r="AA2883">
        <f t="shared" si="97"/>
        <v>-17358.75</v>
      </c>
    </row>
    <row r="2884" spans="1:27" x14ac:dyDescent="0.35">
      <c r="A2884" t="s">
        <v>427</v>
      </c>
      <c r="C2884">
        <v>501090</v>
      </c>
      <c r="D2884" t="s">
        <v>435</v>
      </c>
      <c r="E2884" t="s">
        <v>7</v>
      </c>
      <c r="F2884" t="s">
        <v>21</v>
      </c>
      <c r="G2884">
        <v>2030</v>
      </c>
      <c r="H2884" t="s">
        <v>365</v>
      </c>
      <c r="I2884" t="s">
        <v>387</v>
      </c>
      <c r="J2884" t="s">
        <v>388</v>
      </c>
      <c r="K2884" t="s">
        <v>378</v>
      </c>
      <c r="L2884" t="s">
        <v>25</v>
      </c>
      <c r="M2884">
        <v>-1221</v>
      </c>
      <c r="N2884">
        <v>-1097</v>
      </c>
      <c r="O2884">
        <v>-1088</v>
      </c>
      <c r="P2884">
        <v>-1130</v>
      </c>
      <c r="Q2884">
        <v>-1109</v>
      </c>
      <c r="R2884">
        <v>-1043</v>
      </c>
      <c r="S2884">
        <v>-1140</v>
      </c>
      <c r="T2884">
        <v>-1187</v>
      </c>
      <c r="U2884">
        <v>-1141</v>
      </c>
      <c r="V2884">
        <v>-1236</v>
      </c>
      <c r="W2884">
        <v>-930</v>
      </c>
      <c r="X2884">
        <v>-994</v>
      </c>
      <c r="Y2884">
        <v>-13315</v>
      </c>
      <c r="Z2884">
        <f t="shared" si="96"/>
        <v>-9986.25</v>
      </c>
      <c r="AA2884">
        <f t="shared" si="97"/>
        <v>0</v>
      </c>
    </row>
    <row r="2885" spans="1:27" x14ac:dyDescent="0.35">
      <c r="A2885" t="s">
        <v>427</v>
      </c>
      <c r="C2885">
        <v>511100</v>
      </c>
      <c r="D2885" t="s">
        <v>434</v>
      </c>
      <c r="E2885" t="s">
        <v>7</v>
      </c>
      <c r="F2885" t="s">
        <v>105</v>
      </c>
      <c r="G2885">
        <v>2026</v>
      </c>
      <c r="H2885" t="s">
        <v>365</v>
      </c>
      <c r="I2885" t="s">
        <v>385</v>
      </c>
      <c r="J2885" t="s">
        <v>386</v>
      </c>
      <c r="K2885" t="s">
        <v>378</v>
      </c>
      <c r="L2885" t="s">
        <v>25</v>
      </c>
      <c r="M2885">
        <v>-1203</v>
      </c>
      <c r="N2885">
        <v>-1077</v>
      </c>
      <c r="O2885">
        <v>-1076</v>
      </c>
      <c r="P2885">
        <v>-1122</v>
      </c>
      <c r="Q2885">
        <v>-1106</v>
      </c>
      <c r="R2885">
        <v>-1044</v>
      </c>
      <c r="S2885">
        <v>-1143</v>
      </c>
      <c r="T2885">
        <v>-1173</v>
      </c>
      <c r="U2885">
        <v>-1132</v>
      </c>
      <c r="V2885">
        <v>-1223</v>
      </c>
      <c r="W2885">
        <v>-937</v>
      </c>
      <c r="X2885">
        <v>-1024</v>
      </c>
      <c r="Y2885">
        <v>-13260</v>
      </c>
      <c r="Z2885">
        <f t="shared" si="96"/>
        <v>0</v>
      </c>
      <c r="AA2885">
        <f t="shared" si="97"/>
        <v>-9945</v>
      </c>
    </row>
    <row r="2886" spans="1:27" x14ac:dyDescent="0.35">
      <c r="A2886" t="s">
        <v>427</v>
      </c>
      <c r="C2886">
        <v>514100</v>
      </c>
      <c r="D2886" t="s">
        <v>441</v>
      </c>
      <c r="E2886" t="s">
        <v>7</v>
      </c>
      <c r="F2886" t="s">
        <v>105</v>
      </c>
      <c r="G2886">
        <v>2028</v>
      </c>
      <c r="H2886" t="s">
        <v>365</v>
      </c>
      <c r="I2886" t="s">
        <v>390</v>
      </c>
      <c r="J2886" t="s">
        <v>391</v>
      </c>
      <c r="K2886" t="s">
        <v>378</v>
      </c>
      <c r="L2886" t="s">
        <v>25</v>
      </c>
      <c r="M2886">
        <v>-1201</v>
      </c>
      <c r="N2886">
        <v>-1081</v>
      </c>
      <c r="O2886">
        <v>-1072</v>
      </c>
      <c r="P2886">
        <v>-1115</v>
      </c>
      <c r="Q2886">
        <v>-1096</v>
      </c>
      <c r="R2886">
        <v>-1032</v>
      </c>
      <c r="S2886">
        <v>-1129</v>
      </c>
      <c r="T2886">
        <v>-1172</v>
      </c>
      <c r="U2886">
        <v>-1126</v>
      </c>
      <c r="V2886">
        <v>-1221</v>
      </c>
      <c r="W2886">
        <v>-919</v>
      </c>
      <c r="X2886">
        <v>-991</v>
      </c>
      <c r="Y2886">
        <v>-13155</v>
      </c>
      <c r="Z2886">
        <f t="shared" si="96"/>
        <v>0</v>
      </c>
      <c r="AA2886">
        <f t="shared" si="97"/>
        <v>-9866.25</v>
      </c>
    </row>
    <row r="2887" spans="1:27" x14ac:dyDescent="0.35">
      <c r="A2887" t="s">
        <v>427</v>
      </c>
      <c r="C2887">
        <v>501990</v>
      </c>
      <c r="D2887" t="s">
        <v>442</v>
      </c>
      <c r="E2887" t="s">
        <v>7</v>
      </c>
      <c r="F2887" t="s">
        <v>105</v>
      </c>
      <c r="G2887">
        <v>2021</v>
      </c>
      <c r="H2887" t="s">
        <v>365</v>
      </c>
      <c r="I2887" t="s">
        <v>390</v>
      </c>
      <c r="J2887" t="s">
        <v>391</v>
      </c>
      <c r="K2887" t="s">
        <v>378</v>
      </c>
      <c r="L2887" t="s">
        <v>25</v>
      </c>
      <c r="M2887">
        <v>-1199</v>
      </c>
      <c r="N2887">
        <v>-1201</v>
      </c>
      <c r="O2887">
        <v>-1312</v>
      </c>
      <c r="P2887">
        <v>-1220</v>
      </c>
      <c r="Q2887">
        <v>-1145</v>
      </c>
      <c r="R2887">
        <v>-1193</v>
      </c>
      <c r="S2887">
        <v>-1162</v>
      </c>
      <c r="T2887">
        <v>-1281</v>
      </c>
      <c r="U2887">
        <v>-1231</v>
      </c>
      <c r="V2887">
        <v>-1214</v>
      </c>
      <c r="W2887">
        <v>-1139</v>
      </c>
      <c r="X2887">
        <v>-1073</v>
      </c>
      <c r="Y2887">
        <v>-14370</v>
      </c>
      <c r="Z2887">
        <f t="shared" si="96"/>
        <v>0</v>
      </c>
      <c r="AA2887">
        <f t="shared" si="97"/>
        <v>-10777.5</v>
      </c>
    </row>
    <row r="2888" spans="1:27" x14ac:dyDescent="0.35">
      <c r="A2888" t="s">
        <v>427</v>
      </c>
      <c r="C2888">
        <v>513100</v>
      </c>
      <c r="D2888" t="s">
        <v>438</v>
      </c>
      <c r="E2888" t="s">
        <v>7</v>
      </c>
      <c r="F2888" t="s">
        <v>105</v>
      </c>
      <c r="G2888">
        <v>2029</v>
      </c>
      <c r="H2888" t="s">
        <v>22</v>
      </c>
      <c r="I2888" t="s">
        <v>390</v>
      </c>
      <c r="J2888" t="s">
        <v>391</v>
      </c>
      <c r="K2888" t="s">
        <v>378</v>
      </c>
      <c r="L2888" t="s">
        <v>25</v>
      </c>
      <c r="M2888">
        <v>-1195</v>
      </c>
      <c r="N2888">
        <v>-1195</v>
      </c>
      <c r="O2888">
        <v>-1195</v>
      </c>
      <c r="P2888">
        <v>-2280</v>
      </c>
      <c r="Q2888">
        <v>-1195</v>
      </c>
      <c r="R2888">
        <v>-2271</v>
      </c>
      <c r="S2888">
        <v>-2646</v>
      </c>
      <c r="T2888">
        <v>-1195</v>
      </c>
      <c r="U2888">
        <v>81</v>
      </c>
      <c r="V2888">
        <v>-6938</v>
      </c>
      <c r="W2888">
        <v>-1327</v>
      </c>
      <c r="X2888">
        <v>-1195</v>
      </c>
      <c r="Y2888">
        <v>-22550</v>
      </c>
      <c r="Z2888">
        <f t="shared" si="96"/>
        <v>0</v>
      </c>
      <c r="AA2888">
        <f t="shared" si="97"/>
        <v>-16912.5</v>
      </c>
    </row>
    <row r="2889" spans="1:27" x14ac:dyDescent="0.35">
      <c r="A2889" t="s">
        <v>427</v>
      </c>
      <c r="C2889">
        <v>501090</v>
      </c>
      <c r="D2889" t="s">
        <v>435</v>
      </c>
      <c r="E2889" t="s">
        <v>7</v>
      </c>
      <c r="F2889" t="s">
        <v>21</v>
      </c>
      <c r="G2889">
        <v>2029</v>
      </c>
      <c r="H2889" t="s">
        <v>365</v>
      </c>
      <c r="I2889" t="s">
        <v>387</v>
      </c>
      <c r="J2889" t="s">
        <v>388</v>
      </c>
      <c r="K2889" t="s">
        <v>378</v>
      </c>
      <c r="L2889" t="s">
        <v>25</v>
      </c>
      <c r="M2889">
        <v>-1185</v>
      </c>
      <c r="N2889">
        <v>-1065</v>
      </c>
      <c r="O2889">
        <v>-1057</v>
      </c>
      <c r="P2889">
        <v>-1097</v>
      </c>
      <c r="Q2889">
        <v>-1077</v>
      </c>
      <c r="R2889">
        <v>-1013</v>
      </c>
      <c r="S2889">
        <v>-1106</v>
      </c>
      <c r="T2889">
        <v>-1152</v>
      </c>
      <c r="U2889">
        <v>-1108</v>
      </c>
      <c r="V2889">
        <v>-1200</v>
      </c>
      <c r="W2889">
        <v>-903</v>
      </c>
      <c r="X2889">
        <v>-965</v>
      </c>
      <c r="Y2889">
        <v>-12927</v>
      </c>
      <c r="Z2889">
        <f t="shared" si="96"/>
        <v>-9695.25</v>
      </c>
      <c r="AA2889">
        <f t="shared" si="97"/>
        <v>0</v>
      </c>
    </row>
    <row r="2890" spans="1:27" x14ac:dyDescent="0.35">
      <c r="A2890" t="s">
        <v>427</v>
      </c>
      <c r="C2890">
        <v>506900</v>
      </c>
      <c r="D2890" t="s">
        <v>439</v>
      </c>
      <c r="E2890" t="s">
        <v>7</v>
      </c>
      <c r="F2890" t="s">
        <v>105</v>
      </c>
      <c r="G2890">
        <v>2021</v>
      </c>
      <c r="H2890" t="s">
        <v>22</v>
      </c>
      <c r="I2890" t="s">
        <v>390</v>
      </c>
      <c r="J2890" t="s">
        <v>391</v>
      </c>
      <c r="K2890" t="s">
        <v>378</v>
      </c>
      <c r="L2890" t="s">
        <v>25</v>
      </c>
      <c r="M2890">
        <v>-1169</v>
      </c>
      <c r="N2890">
        <v>-1191</v>
      </c>
      <c r="O2890">
        <v>-1151</v>
      </c>
      <c r="P2890">
        <v>-1202</v>
      </c>
      <c r="Q2890">
        <v>-1130</v>
      </c>
      <c r="R2890">
        <v>-1520</v>
      </c>
      <c r="S2890">
        <v>-1794</v>
      </c>
      <c r="T2890">
        <v>-1681</v>
      </c>
      <c r="U2890">
        <v>-2190</v>
      </c>
      <c r="V2890">
        <v>-1928</v>
      </c>
      <c r="W2890">
        <v>-1877</v>
      </c>
      <c r="X2890">
        <v>-1827</v>
      </c>
      <c r="Y2890">
        <v>-18659</v>
      </c>
      <c r="Z2890">
        <f t="shared" si="96"/>
        <v>0</v>
      </c>
      <c r="AA2890">
        <f t="shared" si="97"/>
        <v>-13994.25</v>
      </c>
    </row>
    <row r="2891" spans="1:27" x14ac:dyDescent="0.35">
      <c r="A2891" t="s">
        <v>427</v>
      </c>
      <c r="C2891">
        <v>511100</v>
      </c>
      <c r="D2891" t="s">
        <v>434</v>
      </c>
      <c r="E2891" t="s">
        <v>7</v>
      </c>
      <c r="F2891" t="s">
        <v>105</v>
      </c>
      <c r="G2891">
        <v>2025</v>
      </c>
      <c r="H2891" t="s">
        <v>365</v>
      </c>
      <c r="I2891" t="s">
        <v>385</v>
      </c>
      <c r="J2891" t="s">
        <v>386</v>
      </c>
      <c r="K2891" t="s">
        <v>378</v>
      </c>
      <c r="L2891" t="s">
        <v>25</v>
      </c>
      <c r="M2891">
        <v>-1168</v>
      </c>
      <c r="N2891">
        <v>-1046</v>
      </c>
      <c r="O2891">
        <v>-1045</v>
      </c>
      <c r="P2891">
        <v>-1089</v>
      </c>
      <c r="Q2891">
        <v>-1074</v>
      </c>
      <c r="R2891">
        <v>-1014</v>
      </c>
      <c r="S2891">
        <v>-1110</v>
      </c>
      <c r="T2891">
        <v>-1139</v>
      </c>
      <c r="U2891">
        <v>-1099</v>
      </c>
      <c r="V2891">
        <v>-1188</v>
      </c>
      <c r="W2891">
        <v>-909</v>
      </c>
      <c r="X2891">
        <v>-994</v>
      </c>
      <c r="Y2891">
        <v>-12873</v>
      </c>
      <c r="Z2891">
        <f t="shared" si="96"/>
        <v>0</v>
      </c>
      <c r="AA2891">
        <f t="shared" si="97"/>
        <v>-9654.75</v>
      </c>
    </row>
    <row r="2892" spans="1:27" x14ac:dyDescent="0.35">
      <c r="A2892" t="s">
        <v>427</v>
      </c>
      <c r="C2892">
        <v>514100</v>
      </c>
      <c r="D2892" t="s">
        <v>441</v>
      </c>
      <c r="E2892" t="s">
        <v>7</v>
      </c>
      <c r="F2892" t="s">
        <v>105</v>
      </c>
      <c r="G2892">
        <v>2027</v>
      </c>
      <c r="H2892" t="s">
        <v>365</v>
      </c>
      <c r="I2892" t="s">
        <v>390</v>
      </c>
      <c r="J2892" t="s">
        <v>391</v>
      </c>
      <c r="K2892" t="s">
        <v>378</v>
      </c>
      <c r="L2892" t="s">
        <v>25</v>
      </c>
      <c r="M2892">
        <v>-1166</v>
      </c>
      <c r="N2892">
        <v>-1049</v>
      </c>
      <c r="O2892">
        <v>-1041</v>
      </c>
      <c r="P2892">
        <v>-1083</v>
      </c>
      <c r="Q2892">
        <v>-1064</v>
      </c>
      <c r="R2892">
        <v>-1002</v>
      </c>
      <c r="S2892">
        <v>-1096</v>
      </c>
      <c r="T2892">
        <v>-1138</v>
      </c>
      <c r="U2892">
        <v>-1093</v>
      </c>
      <c r="V2892">
        <v>-1185</v>
      </c>
      <c r="W2892">
        <v>-892</v>
      </c>
      <c r="X2892">
        <v>-962</v>
      </c>
      <c r="Y2892">
        <v>-12772</v>
      </c>
      <c r="Z2892">
        <f t="shared" si="96"/>
        <v>0</v>
      </c>
      <c r="AA2892">
        <f t="shared" si="97"/>
        <v>-9579</v>
      </c>
    </row>
    <row r="2893" spans="1:27" x14ac:dyDescent="0.35">
      <c r="A2893" t="s">
        <v>427</v>
      </c>
      <c r="C2893">
        <v>513100</v>
      </c>
      <c r="D2893" t="s">
        <v>438</v>
      </c>
      <c r="E2893" t="s">
        <v>7</v>
      </c>
      <c r="F2893" t="s">
        <v>105</v>
      </c>
      <c r="G2893">
        <v>2028</v>
      </c>
      <c r="H2893" t="s">
        <v>22</v>
      </c>
      <c r="I2893" t="s">
        <v>390</v>
      </c>
      <c r="J2893" t="s">
        <v>391</v>
      </c>
      <c r="K2893" t="s">
        <v>378</v>
      </c>
      <c r="L2893" t="s">
        <v>25</v>
      </c>
      <c r="M2893">
        <v>-1166</v>
      </c>
      <c r="N2893">
        <v>-1166</v>
      </c>
      <c r="O2893">
        <v>-1166</v>
      </c>
      <c r="P2893">
        <v>-56844</v>
      </c>
      <c r="Q2893">
        <v>-1166</v>
      </c>
      <c r="R2893">
        <v>-2210</v>
      </c>
      <c r="S2893">
        <v>-2585</v>
      </c>
      <c r="T2893">
        <v>-1166</v>
      </c>
      <c r="U2893">
        <v>73</v>
      </c>
      <c r="V2893">
        <v>-6743</v>
      </c>
      <c r="W2893">
        <v>-1294</v>
      </c>
      <c r="X2893">
        <v>-1166</v>
      </c>
      <c r="Y2893">
        <v>-76597</v>
      </c>
      <c r="Z2893">
        <f t="shared" si="96"/>
        <v>0</v>
      </c>
      <c r="AA2893">
        <f t="shared" si="97"/>
        <v>-57447.75</v>
      </c>
    </row>
    <row r="2894" spans="1:27" x14ac:dyDescent="0.35">
      <c r="A2894" t="s">
        <v>427</v>
      </c>
      <c r="C2894">
        <v>501090</v>
      </c>
      <c r="D2894" t="s">
        <v>435</v>
      </c>
      <c r="E2894" t="s">
        <v>7</v>
      </c>
      <c r="F2894" t="s">
        <v>21</v>
      </c>
      <c r="G2894">
        <v>2028</v>
      </c>
      <c r="H2894" t="s">
        <v>365</v>
      </c>
      <c r="I2894" t="s">
        <v>387</v>
      </c>
      <c r="J2894" t="s">
        <v>388</v>
      </c>
      <c r="K2894" t="s">
        <v>378</v>
      </c>
      <c r="L2894" t="s">
        <v>25</v>
      </c>
      <c r="M2894">
        <v>-1151</v>
      </c>
      <c r="N2894">
        <v>-1034</v>
      </c>
      <c r="O2894">
        <v>-1026</v>
      </c>
      <c r="P2894">
        <v>-1065</v>
      </c>
      <c r="Q2894">
        <v>-1045</v>
      </c>
      <c r="R2894">
        <v>-983</v>
      </c>
      <c r="S2894">
        <v>-1074</v>
      </c>
      <c r="T2894">
        <v>-1119</v>
      </c>
      <c r="U2894">
        <v>-1075</v>
      </c>
      <c r="V2894">
        <v>-1165</v>
      </c>
      <c r="W2894">
        <v>-876</v>
      </c>
      <c r="X2894">
        <v>-937</v>
      </c>
      <c r="Y2894">
        <v>-12550</v>
      </c>
      <c r="Z2894">
        <f t="shared" si="96"/>
        <v>-9412.5</v>
      </c>
      <c r="AA2894">
        <f t="shared" si="97"/>
        <v>0</v>
      </c>
    </row>
    <row r="2895" spans="1:27" x14ac:dyDescent="0.35">
      <c r="A2895" t="s">
        <v>427</v>
      </c>
      <c r="C2895">
        <v>501090</v>
      </c>
      <c r="D2895" t="s">
        <v>435</v>
      </c>
      <c r="E2895" t="s">
        <v>7</v>
      </c>
      <c r="F2895" t="s">
        <v>105</v>
      </c>
      <c r="G2895">
        <v>2023</v>
      </c>
      <c r="H2895" t="s">
        <v>365</v>
      </c>
      <c r="I2895" t="s">
        <v>385</v>
      </c>
      <c r="J2895" t="s">
        <v>386</v>
      </c>
      <c r="K2895" t="s">
        <v>378</v>
      </c>
      <c r="L2895" t="s">
        <v>25</v>
      </c>
      <c r="M2895">
        <v>-1142</v>
      </c>
      <c r="N2895">
        <v>-1083</v>
      </c>
      <c r="O2895">
        <v>-1182</v>
      </c>
      <c r="P2895">
        <v>-994</v>
      </c>
      <c r="Q2895">
        <v>-1142</v>
      </c>
      <c r="R2895">
        <v>-1094</v>
      </c>
      <c r="S2895">
        <v>-1005</v>
      </c>
      <c r="T2895">
        <v>-1218</v>
      </c>
      <c r="U2895">
        <v>-1050</v>
      </c>
      <c r="V2895">
        <v>-1159</v>
      </c>
      <c r="W2895">
        <v>-1044</v>
      </c>
      <c r="X2895">
        <v>-866</v>
      </c>
      <c r="Y2895">
        <v>-12980</v>
      </c>
      <c r="Z2895">
        <f t="shared" si="96"/>
        <v>0</v>
      </c>
      <c r="AA2895">
        <f t="shared" si="97"/>
        <v>-9735</v>
      </c>
    </row>
    <row r="2896" spans="1:27" x14ac:dyDescent="0.35">
      <c r="A2896" t="s">
        <v>427</v>
      </c>
      <c r="C2896">
        <v>511100</v>
      </c>
      <c r="D2896" t="s">
        <v>434</v>
      </c>
      <c r="E2896" t="s">
        <v>7</v>
      </c>
      <c r="F2896" t="s">
        <v>105</v>
      </c>
      <c r="G2896">
        <v>2024</v>
      </c>
      <c r="H2896" t="s">
        <v>365</v>
      </c>
      <c r="I2896" t="s">
        <v>385</v>
      </c>
      <c r="J2896" t="s">
        <v>386</v>
      </c>
      <c r="K2896" t="s">
        <v>378</v>
      </c>
      <c r="L2896" t="s">
        <v>25</v>
      </c>
      <c r="M2896">
        <v>-1139</v>
      </c>
      <c r="N2896">
        <v>-1078</v>
      </c>
      <c r="O2896">
        <v>-1020</v>
      </c>
      <c r="P2896">
        <v>-1064</v>
      </c>
      <c r="Q2896">
        <v>-1108</v>
      </c>
      <c r="R2896">
        <v>-934</v>
      </c>
      <c r="S2896">
        <v>-1086</v>
      </c>
      <c r="T2896">
        <v>-1113</v>
      </c>
      <c r="U2896">
        <v>-1016</v>
      </c>
      <c r="V2896">
        <v>-1161</v>
      </c>
      <c r="W2896">
        <v>-947</v>
      </c>
      <c r="X2896">
        <v>-918</v>
      </c>
      <c r="Y2896">
        <v>-12585</v>
      </c>
      <c r="Z2896">
        <f t="shared" si="96"/>
        <v>0</v>
      </c>
      <c r="AA2896">
        <f t="shared" si="97"/>
        <v>-9438.75</v>
      </c>
    </row>
    <row r="2897" spans="1:27" x14ac:dyDescent="0.35">
      <c r="A2897" t="s">
        <v>427</v>
      </c>
      <c r="C2897">
        <v>513100</v>
      </c>
      <c r="D2897" t="s">
        <v>438</v>
      </c>
      <c r="E2897" t="s">
        <v>7</v>
      </c>
      <c r="F2897" t="s">
        <v>105</v>
      </c>
      <c r="G2897">
        <v>2027</v>
      </c>
      <c r="H2897" t="s">
        <v>22</v>
      </c>
      <c r="I2897" t="s">
        <v>390</v>
      </c>
      <c r="J2897" t="s">
        <v>391</v>
      </c>
      <c r="K2897" t="s">
        <v>378</v>
      </c>
      <c r="L2897" t="s">
        <v>25</v>
      </c>
      <c r="M2897">
        <v>-1137</v>
      </c>
      <c r="N2897">
        <v>-1137</v>
      </c>
      <c r="O2897">
        <v>-1137</v>
      </c>
      <c r="P2897">
        <v>-2160</v>
      </c>
      <c r="Q2897">
        <v>-1137</v>
      </c>
      <c r="R2897">
        <v>-2152</v>
      </c>
      <c r="S2897">
        <v>-2525</v>
      </c>
      <c r="T2897">
        <v>-1137</v>
      </c>
      <c r="U2897">
        <v>66</v>
      </c>
      <c r="V2897">
        <v>-6553</v>
      </c>
      <c r="W2897">
        <v>-1261</v>
      </c>
      <c r="X2897">
        <v>-1137</v>
      </c>
      <c r="Y2897">
        <v>-21410</v>
      </c>
      <c r="Z2897">
        <f t="shared" si="96"/>
        <v>0</v>
      </c>
      <c r="AA2897">
        <f t="shared" si="97"/>
        <v>-16057.5</v>
      </c>
    </row>
    <row r="2898" spans="1:27" x14ac:dyDescent="0.35">
      <c r="A2898" t="s">
        <v>427</v>
      </c>
      <c r="C2898">
        <v>514100</v>
      </c>
      <c r="D2898" t="s">
        <v>441</v>
      </c>
      <c r="E2898" t="s">
        <v>7</v>
      </c>
      <c r="F2898" t="s">
        <v>105</v>
      </c>
      <c r="G2898">
        <v>2026</v>
      </c>
      <c r="H2898" t="s">
        <v>365</v>
      </c>
      <c r="I2898" t="s">
        <v>390</v>
      </c>
      <c r="J2898" t="s">
        <v>391</v>
      </c>
      <c r="K2898" t="s">
        <v>378</v>
      </c>
      <c r="L2898" t="s">
        <v>25</v>
      </c>
      <c r="M2898">
        <v>-1132</v>
      </c>
      <c r="N2898">
        <v>-1019</v>
      </c>
      <c r="O2898">
        <v>-1011</v>
      </c>
      <c r="P2898">
        <v>-1051</v>
      </c>
      <c r="Q2898">
        <v>-1033</v>
      </c>
      <c r="R2898">
        <v>-973</v>
      </c>
      <c r="S2898">
        <v>-1064</v>
      </c>
      <c r="T2898">
        <v>-1105</v>
      </c>
      <c r="U2898">
        <v>-1061</v>
      </c>
      <c r="V2898">
        <v>-1151</v>
      </c>
      <c r="W2898">
        <v>-866</v>
      </c>
      <c r="X2898">
        <v>-934</v>
      </c>
      <c r="Y2898">
        <v>-12400</v>
      </c>
      <c r="Z2898">
        <f t="shared" si="96"/>
        <v>0</v>
      </c>
      <c r="AA2898">
        <f t="shared" si="97"/>
        <v>-9300</v>
      </c>
    </row>
    <row r="2899" spans="1:27" x14ac:dyDescent="0.35">
      <c r="A2899" t="s">
        <v>427</v>
      </c>
      <c r="C2899">
        <v>511100</v>
      </c>
      <c r="D2899" t="s">
        <v>434</v>
      </c>
      <c r="E2899" t="s">
        <v>7</v>
      </c>
      <c r="F2899" t="s">
        <v>21</v>
      </c>
      <c r="G2899">
        <v>2030</v>
      </c>
      <c r="H2899" t="s">
        <v>365</v>
      </c>
      <c r="I2899" t="s">
        <v>387</v>
      </c>
      <c r="J2899" t="s">
        <v>388</v>
      </c>
      <c r="K2899" t="s">
        <v>378</v>
      </c>
      <c r="L2899" t="s">
        <v>25</v>
      </c>
      <c r="M2899">
        <v>-1128</v>
      </c>
      <c r="N2899">
        <v>-1011</v>
      </c>
      <c r="O2899">
        <v>-1010</v>
      </c>
      <c r="P2899">
        <v>-1053</v>
      </c>
      <c r="Q2899">
        <v>-1038</v>
      </c>
      <c r="R2899">
        <v>-980</v>
      </c>
      <c r="S2899">
        <v>-1073</v>
      </c>
      <c r="T2899">
        <v>-1101</v>
      </c>
      <c r="U2899">
        <v>-1062</v>
      </c>
      <c r="V2899">
        <v>-1148</v>
      </c>
      <c r="W2899">
        <v>-879</v>
      </c>
      <c r="X2899">
        <v>-961</v>
      </c>
      <c r="Y2899">
        <v>-12443</v>
      </c>
      <c r="Z2899">
        <f t="shared" si="96"/>
        <v>-9332.25</v>
      </c>
      <c r="AA2899">
        <f t="shared" si="97"/>
        <v>0</v>
      </c>
    </row>
    <row r="2900" spans="1:27" x14ac:dyDescent="0.35">
      <c r="A2900" t="s">
        <v>427</v>
      </c>
      <c r="C2900">
        <v>501090</v>
      </c>
      <c r="D2900" t="s">
        <v>435</v>
      </c>
      <c r="E2900" t="s">
        <v>7</v>
      </c>
      <c r="F2900" t="s">
        <v>21</v>
      </c>
      <c r="G2900">
        <v>2027</v>
      </c>
      <c r="H2900" t="s">
        <v>365</v>
      </c>
      <c r="I2900" t="s">
        <v>387</v>
      </c>
      <c r="J2900" t="s">
        <v>388</v>
      </c>
      <c r="K2900" t="s">
        <v>378</v>
      </c>
      <c r="L2900" t="s">
        <v>25</v>
      </c>
      <c r="M2900">
        <v>-1117</v>
      </c>
      <c r="N2900">
        <v>-1004</v>
      </c>
      <c r="O2900">
        <v>-996</v>
      </c>
      <c r="P2900">
        <v>-1034</v>
      </c>
      <c r="Q2900">
        <v>-1015</v>
      </c>
      <c r="R2900">
        <v>-954</v>
      </c>
      <c r="S2900">
        <v>-1043</v>
      </c>
      <c r="T2900">
        <v>-1086</v>
      </c>
      <c r="U2900">
        <v>-1044</v>
      </c>
      <c r="V2900">
        <v>-1131</v>
      </c>
      <c r="W2900">
        <v>-851</v>
      </c>
      <c r="X2900">
        <v>-909</v>
      </c>
      <c r="Y2900">
        <v>-12185</v>
      </c>
      <c r="Z2900">
        <f t="shared" si="96"/>
        <v>-9138.75</v>
      </c>
      <c r="AA2900">
        <f t="shared" si="97"/>
        <v>0</v>
      </c>
    </row>
    <row r="2901" spans="1:27" x14ac:dyDescent="0.35">
      <c r="A2901" t="s">
        <v>427</v>
      </c>
      <c r="C2901">
        <v>513100</v>
      </c>
      <c r="D2901" t="s">
        <v>438</v>
      </c>
      <c r="E2901" t="s">
        <v>7</v>
      </c>
      <c r="F2901" t="s">
        <v>105</v>
      </c>
      <c r="G2901">
        <v>2026</v>
      </c>
      <c r="H2901" t="s">
        <v>22</v>
      </c>
      <c r="I2901" t="s">
        <v>390</v>
      </c>
      <c r="J2901" t="s">
        <v>391</v>
      </c>
      <c r="K2901" t="s">
        <v>378</v>
      </c>
      <c r="L2901" t="s">
        <v>25</v>
      </c>
      <c r="M2901">
        <v>-1110</v>
      </c>
      <c r="N2901">
        <v>-1110</v>
      </c>
      <c r="O2901">
        <v>-1110</v>
      </c>
      <c r="P2901">
        <v>-106602</v>
      </c>
      <c r="Q2901">
        <v>-1110</v>
      </c>
      <c r="R2901">
        <v>-2094</v>
      </c>
      <c r="S2901">
        <v>-2467</v>
      </c>
      <c r="T2901">
        <v>-1110</v>
      </c>
      <c r="U2901">
        <v>58</v>
      </c>
      <c r="V2901">
        <v>-6369</v>
      </c>
      <c r="W2901">
        <v>-1230</v>
      </c>
      <c r="X2901">
        <v>-1110</v>
      </c>
      <c r="Y2901">
        <v>-125361</v>
      </c>
      <c r="Z2901">
        <f t="shared" si="96"/>
        <v>0</v>
      </c>
      <c r="AA2901">
        <f t="shared" si="97"/>
        <v>-94020.75</v>
      </c>
    </row>
    <row r="2902" spans="1:27" x14ac:dyDescent="0.35">
      <c r="A2902" t="s">
        <v>427</v>
      </c>
      <c r="C2902">
        <v>500900</v>
      </c>
      <c r="D2902" t="s">
        <v>443</v>
      </c>
      <c r="E2902" t="s">
        <v>7</v>
      </c>
      <c r="F2902" t="s">
        <v>105</v>
      </c>
      <c r="G2902">
        <v>2022</v>
      </c>
      <c r="H2902" t="s">
        <v>365</v>
      </c>
      <c r="I2902" t="s">
        <v>390</v>
      </c>
      <c r="J2902" t="s">
        <v>391</v>
      </c>
      <c r="K2902" t="s">
        <v>378</v>
      </c>
      <c r="L2902" t="s">
        <v>25</v>
      </c>
      <c r="M2902">
        <v>-1102</v>
      </c>
      <c r="N2902">
        <v>-993</v>
      </c>
      <c r="O2902">
        <v>-1080</v>
      </c>
      <c r="P2902">
        <v>-795</v>
      </c>
      <c r="Q2902">
        <v>-784</v>
      </c>
      <c r="R2902">
        <v>-727</v>
      </c>
      <c r="S2902">
        <v>-544</v>
      </c>
      <c r="T2902">
        <v>-839</v>
      </c>
      <c r="U2902">
        <v>-668</v>
      </c>
      <c r="V2902">
        <v>-606</v>
      </c>
      <c r="W2902">
        <v>-500</v>
      </c>
      <c r="X2902">
        <v>-324</v>
      </c>
      <c r="Y2902">
        <v>-8961</v>
      </c>
      <c r="Z2902">
        <f t="shared" si="96"/>
        <v>0</v>
      </c>
      <c r="AA2902">
        <f t="shared" si="97"/>
        <v>-6720.75</v>
      </c>
    </row>
    <row r="2903" spans="1:27" x14ac:dyDescent="0.35">
      <c r="A2903" t="s">
        <v>427</v>
      </c>
      <c r="C2903">
        <v>514100</v>
      </c>
      <c r="D2903" t="s">
        <v>441</v>
      </c>
      <c r="E2903" t="s">
        <v>7</v>
      </c>
      <c r="F2903" t="s">
        <v>105</v>
      </c>
      <c r="G2903">
        <v>2025</v>
      </c>
      <c r="H2903" t="s">
        <v>365</v>
      </c>
      <c r="I2903" t="s">
        <v>390</v>
      </c>
      <c r="J2903" t="s">
        <v>391</v>
      </c>
      <c r="K2903" t="s">
        <v>378</v>
      </c>
      <c r="L2903" t="s">
        <v>25</v>
      </c>
      <c r="M2903">
        <v>-1099</v>
      </c>
      <c r="N2903">
        <v>-989</v>
      </c>
      <c r="O2903">
        <v>-981</v>
      </c>
      <c r="P2903">
        <v>-1020</v>
      </c>
      <c r="Q2903">
        <v>-1003</v>
      </c>
      <c r="R2903">
        <v>-945</v>
      </c>
      <c r="S2903">
        <v>-1033</v>
      </c>
      <c r="T2903">
        <v>-1072</v>
      </c>
      <c r="U2903">
        <v>-1030</v>
      </c>
      <c r="V2903">
        <v>-1117</v>
      </c>
      <c r="W2903">
        <v>-841</v>
      </c>
      <c r="X2903">
        <v>-907</v>
      </c>
      <c r="Y2903">
        <v>-12039</v>
      </c>
      <c r="Z2903">
        <f t="shared" si="96"/>
        <v>0</v>
      </c>
      <c r="AA2903">
        <f t="shared" si="97"/>
        <v>-9029.25</v>
      </c>
    </row>
    <row r="2904" spans="1:27" x14ac:dyDescent="0.35">
      <c r="A2904" t="s">
        <v>427</v>
      </c>
      <c r="C2904">
        <v>511100</v>
      </c>
      <c r="D2904" t="s">
        <v>434</v>
      </c>
      <c r="E2904" t="s">
        <v>7</v>
      </c>
      <c r="F2904" t="s">
        <v>21</v>
      </c>
      <c r="G2904">
        <v>2029</v>
      </c>
      <c r="H2904" t="s">
        <v>365</v>
      </c>
      <c r="I2904" t="s">
        <v>387</v>
      </c>
      <c r="J2904" t="s">
        <v>388</v>
      </c>
      <c r="K2904" t="s">
        <v>378</v>
      </c>
      <c r="L2904" t="s">
        <v>25</v>
      </c>
      <c r="M2904">
        <v>-1096</v>
      </c>
      <c r="N2904">
        <v>-982</v>
      </c>
      <c r="O2904">
        <v>-981</v>
      </c>
      <c r="P2904">
        <v>-1022</v>
      </c>
      <c r="Q2904">
        <v>-1008</v>
      </c>
      <c r="R2904">
        <v>-951</v>
      </c>
      <c r="S2904">
        <v>-1041</v>
      </c>
      <c r="T2904">
        <v>-1069</v>
      </c>
      <c r="U2904">
        <v>-1031</v>
      </c>
      <c r="V2904">
        <v>-1114</v>
      </c>
      <c r="W2904">
        <v>-853</v>
      </c>
      <c r="X2904">
        <v>-933</v>
      </c>
      <c r="Y2904">
        <v>-12080</v>
      </c>
      <c r="Z2904">
        <f t="shared" si="96"/>
        <v>-9060</v>
      </c>
      <c r="AA2904">
        <f t="shared" si="97"/>
        <v>0</v>
      </c>
    </row>
    <row r="2905" spans="1:27" x14ac:dyDescent="0.35">
      <c r="A2905" t="s">
        <v>427</v>
      </c>
      <c r="C2905">
        <v>501090</v>
      </c>
      <c r="D2905" t="s">
        <v>435</v>
      </c>
      <c r="E2905" t="s">
        <v>7</v>
      </c>
      <c r="F2905" t="s">
        <v>21</v>
      </c>
      <c r="G2905">
        <v>2026</v>
      </c>
      <c r="H2905" t="s">
        <v>365</v>
      </c>
      <c r="I2905" t="s">
        <v>387</v>
      </c>
      <c r="J2905" t="s">
        <v>388</v>
      </c>
      <c r="K2905" t="s">
        <v>378</v>
      </c>
      <c r="L2905" t="s">
        <v>25</v>
      </c>
      <c r="M2905">
        <v>-1085</v>
      </c>
      <c r="N2905">
        <v>-975</v>
      </c>
      <c r="O2905">
        <v>-967</v>
      </c>
      <c r="P2905">
        <v>-1004</v>
      </c>
      <c r="Q2905">
        <v>-985</v>
      </c>
      <c r="R2905">
        <v>-927</v>
      </c>
      <c r="S2905">
        <v>-1012</v>
      </c>
      <c r="T2905">
        <v>-1054</v>
      </c>
      <c r="U2905">
        <v>-1014</v>
      </c>
      <c r="V2905">
        <v>-1098</v>
      </c>
      <c r="W2905">
        <v>-826</v>
      </c>
      <c r="X2905">
        <v>-883</v>
      </c>
      <c r="Y2905">
        <v>-11830</v>
      </c>
      <c r="Z2905">
        <f t="shared" si="96"/>
        <v>-8872.5</v>
      </c>
      <c r="AA2905">
        <f t="shared" si="97"/>
        <v>0</v>
      </c>
    </row>
    <row r="2906" spans="1:27" x14ac:dyDescent="0.35">
      <c r="A2906" t="s">
        <v>427</v>
      </c>
      <c r="C2906">
        <v>513100</v>
      </c>
      <c r="D2906" t="s">
        <v>438</v>
      </c>
      <c r="E2906" t="s">
        <v>7</v>
      </c>
      <c r="F2906" t="s">
        <v>105</v>
      </c>
      <c r="G2906">
        <v>2025</v>
      </c>
      <c r="H2906" t="s">
        <v>22</v>
      </c>
      <c r="I2906" t="s">
        <v>390</v>
      </c>
      <c r="J2906" t="s">
        <v>391</v>
      </c>
      <c r="K2906" t="s">
        <v>378</v>
      </c>
      <c r="L2906" t="s">
        <v>25</v>
      </c>
      <c r="M2906">
        <v>-1083</v>
      </c>
      <c r="N2906">
        <v>-12958</v>
      </c>
      <c r="O2906">
        <v>-12958</v>
      </c>
      <c r="P2906">
        <v>-2046</v>
      </c>
      <c r="Q2906">
        <v>-1083</v>
      </c>
      <c r="R2906">
        <v>-2039</v>
      </c>
      <c r="S2906">
        <v>-2410</v>
      </c>
      <c r="T2906">
        <v>-1083</v>
      </c>
      <c r="U2906">
        <v>51</v>
      </c>
      <c r="V2906">
        <v>-6189</v>
      </c>
      <c r="W2906">
        <v>-1199</v>
      </c>
      <c r="X2906">
        <v>-1083</v>
      </c>
      <c r="Y2906">
        <v>-44078</v>
      </c>
      <c r="Z2906">
        <f t="shared" si="96"/>
        <v>0</v>
      </c>
      <c r="AA2906">
        <f t="shared" si="97"/>
        <v>-33058.5</v>
      </c>
    </row>
    <row r="2907" spans="1:27" x14ac:dyDescent="0.35">
      <c r="A2907" t="s">
        <v>427</v>
      </c>
      <c r="C2907">
        <v>513100</v>
      </c>
      <c r="D2907" t="s">
        <v>438</v>
      </c>
      <c r="E2907" t="s">
        <v>7</v>
      </c>
      <c r="F2907" t="s">
        <v>105</v>
      </c>
      <c r="G2907">
        <v>2024</v>
      </c>
      <c r="H2907" t="s">
        <v>22</v>
      </c>
      <c r="I2907" t="s">
        <v>390</v>
      </c>
      <c r="J2907" t="s">
        <v>391</v>
      </c>
      <c r="K2907" t="s">
        <v>378</v>
      </c>
      <c r="L2907" t="s">
        <v>25</v>
      </c>
      <c r="M2907">
        <v>-1077</v>
      </c>
      <c r="N2907">
        <v>-1077</v>
      </c>
      <c r="O2907">
        <v>-1077</v>
      </c>
      <c r="P2907">
        <v>-32916</v>
      </c>
      <c r="Q2907">
        <v>-1077</v>
      </c>
      <c r="R2907">
        <v>-2033</v>
      </c>
      <c r="S2907">
        <v>-2404</v>
      </c>
      <c r="T2907">
        <v>-1077</v>
      </c>
      <c r="U2907">
        <v>-1077</v>
      </c>
      <c r="V2907">
        <v>-6184</v>
      </c>
      <c r="W2907">
        <v>-1194</v>
      </c>
      <c r="X2907">
        <v>-1077</v>
      </c>
      <c r="Y2907">
        <v>-52269</v>
      </c>
      <c r="Z2907">
        <f t="shared" si="96"/>
        <v>0</v>
      </c>
      <c r="AA2907">
        <f t="shared" si="97"/>
        <v>-39201.75</v>
      </c>
    </row>
    <row r="2908" spans="1:27" x14ac:dyDescent="0.35">
      <c r="A2908" t="s">
        <v>427</v>
      </c>
      <c r="C2908">
        <v>514100</v>
      </c>
      <c r="D2908" t="s">
        <v>441</v>
      </c>
      <c r="E2908" t="s">
        <v>7</v>
      </c>
      <c r="F2908" t="s">
        <v>105</v>
      </c>
      <c r="G2908">
        <v>2024</v>
      </c>
      <c r="H2908" t="s">
        <v>365</v>
      </c>
      <c r="I2908" t="s">
        <v>390</v>
      </c>
      <c r="J2908" t="s">
        <v>391</v>
      </c>
      <c r="K2908" t="s">
        <v>378</v>
      </c>
      <c r="L2908" t="s">
        <v>25</v>
      </c>
      <c r="M2908">
        <v>-1073</v>
      </c>
      <c r="N2908">
        <v>-1021</v>
      </c>
      <c r="O2908">
        <v>-958</v>
      </c>
      <c r="P2908">
        <v>-997</v>
      </c>
      <c r="Q2908">
        <v>-1036</v>
      </c>
      <c r="R2908">
        <v>-870</v>
      </c>
      <c r="S2908">
        <v>-1012</v>
      </c>
      <c r="T2908">
        <v>-1048</v>
      </c>
      <c r="U2908">
        <v>-952</v>
      </c>
      <c r="V2908">
        <v>-1092</v>
      </c>
      <c r="W2908">
        <v>-879</v>
      </c>
      <c r="X2908">
        <v>-836</v>
      </c>
      <c r="Y2908">
        <v>-11774</v>
      </c>
      <c r="Z2908">
        <f t="shared" si="96"/>
        <v>0</v>
      </c>
      <c r="AA2908">
        <f t="shared" si="97"/>
        <v>-8830.5</v>
      </c>
    </row>
    <row r="2909" spans="1:27" x14ac:dyDescent="0.35">
      <c r="A2909" t="s">
        <v>427</v>
      </c>
      <c r="C2909">
        <v>511100</v>
      </c>
      <c r="D2909" t="s">
        <v>434</v>
      </c>
      <c r="E2909" t="s">
        <v>7</v>
      </c>
      <c r="F2909" t="s">
        <v>21</v>
      </c>
      <c r="G2909">
        <v>2028</v>
      </c>
      <c r="H2909" t="s">
        <v>365</v>
      </c>
      <c r="I2909" t="s">
        <v>387</v>
      </c>
      <c r="J2909" t="s">
        <v>388</v>
      </c>
      <c r="K2909" t="s">
        <v>378</v>
      </c>
      <c r="L2909" t="s">
        <v>25</v>
      </c>
      <c r="M2909">
        <v>-1064</v>
      </c>
      <c r="N2909">
        <v>-953</v>
      </c>
      <c r="O2909">
        <v>-952</v>
      </c>
      <c r="P2909">
        <v>-992</v>
      </c>
      <c r="Q2909">
        <v>-978</v>
      </c>
      <c r="R2909">
        <v>-923</v>
      </c>
      <c r="S2909">
        <v>-1011</v>
      </c>
      <c r="T2909">
        <v>-1037</v>
      </c>
      <c r="U2909">
        <v>-1001</v>
      </c>
      <c r="V2909">
        <v>-1082</v>
      </c>
      <c r="W2909">
        <v>-828</v>
      </c>
      <c r="X2909">
        <v>-906</v>
      </c>
      <c r="Y2909">
        <v>-11728</v>
      </c>
      <c r="Z2909">
        <f t="shared" si="96"/>
        <v>-8796</v>
      </c>
      <c r="AA2909">
        <f t="shared" si="97"/>
        <v>0</v>
      </c>
    </row>
    <row r="2910" spans="1:27" x14ac:dyDescent="0.35">
      <c r="A2910" t="s">
        <v>427</v>
      </c>
      <c r="C2910">
        <v>511100</v>
      </c>
      <c r="D2910" t="s">
        <v>434</v>
      </c>
      <c r="E2910" t="s">
        <v>7</v>
      </c>
      <c r="F2910" t="s">
        <v>105</v>
      </c>
      <c r="G2910">
        <v>2023</v>
      </c>
      <c r="H2910" t="s">
        <v>365</v>
      </c>
      <c r="I2910" t="s">
        <v>385</v>
      </c>
      <c r="J2910" t="s">
        <v>386</v>
      </c>
      <c r="K2910" t="s">
        <v>378</v>
      </c>
      <c r="L2910" t="s">
        <v>25</v>
      </c>
      <c r="M2910">
        <v>-1057</v>
      </c>
      <c r="N2910">
        <v>-998</v>
      </c>
      <c r="O2910">
        <v>-1095</v>
      </c>
      <c r="P2910">
        <v>-929</v>
      </c>
      <c r="Q2910">
        <v>-1069</v>
      </c>
      <c r="R2910">
        <v>-1027</v>
      </c>
      <c r="S2910">
        <v>-951</v>
      </c>
      <c r="T2910">
        <v>-1129</v>
      </c>
      <c r="U2910">
        <v>-980</v>
      </c>
      <c r="V2910">
        <v>-1079</v>
      </c>
      <c r="W2910">
        <v>-983</v>
      </c>
      <c r="X2910">
        <v>-846</v>
      </c>
      <c r="Y2910">
        <v>-12142</v>
      </c>
      <c r="Z2910">
        <f t="shared" si="96"/>
        <v>0</v>
      </c>
      <c r="AA2910">
        <f t="shared" si="97"/>
        <v>-9106.5</v>
      </c>
    </row>
    <row r="2911" spans="1:27" x14ac:dyDescent="0.35">
      <c r="A2911" t="s">
        <v>427</v>
      </c>
      <c r="C2911">
        <v>501090</v>
      </c>
      <c r="D2911" t="s">
        <v>435</v>
      </c>
      <c r="E2911" t="s">
        <v>7</v>
      </c>
      <c r="F2911" t="s">
        <v>21</v>
      </c>
      <c r="G2911">
        <v>2025</v>
      </c>
      <c r="H2911" t="s">
        <v>365</v>
      </c>
      <c r="I2911" t="s">
        <v>387</v>
      </c>
      <c r="J2911" t="s">
        <v>388</v>
      </c>
      <c r="K2911" t="s">
        <v>378</v>
      </c>
      <c r="L2911" t="s">
        <v>25</v>
      </c>
      <c r="M2911">
        <v>-1053</v>
      </c>
      <c r="N2911">
        <v>-947</v>
      </c>
      <c r="O2911">
        <v>-939</v>
      </c>
      <c r="P2911">
        <v>-975</v>
      </c>
      <c r="Q2911">
        <v>-957</v>
      </c>
      <c r="R2911">
        <v>-900</v>
      </c>
      <c r="S2911">
        <v>-983</v>
      </c>
      <c r="T2911">
        <v>-1024</v>
      </c>
      <c r="U2911">
        <v>-984</v>
      </c>
      <c r="V2911">
        <v>-1066</v>
      </c>
      <c r="W2911">
        <v>-802</v>
      </c>
      <c r="X2911">
        <v>-857</v>
      </c>
      <c r="Y2911">
        <v>-11485</v>
      </c>
      <c r="Z2911">
        <f t="shared" si="96"/>
        <v>-8613.75</v>
      </c>
      <c r="AA2911">
        <f t="shared" si="97"/>
        <v>0</v>
      </c>
    </row>
    <row r="2912" spans="1:27" x14ac:dyDescent="0.35">
      <c r="A2912" t="s">
        <v>427</v>
      </c>
      <c r="C2912">
        <v>501090</v>
      </c>
      <c r="D2912" t="s">
        <v>435</v>
      </c>
      <c r="E2912" t="s">
        <v>7</v>
      </c>
      <c r="F2912" t="s">
        <v>105</v>
      </c>
      <c r="G2912">
        <v>2022</v>
      </c>
      <c r="H2912" t="s">
        <v>365</v>
      </c>
      <c r="I2912" t="s">
        <v>385</v>
      </c>
      <c r="J2912" t="s">
        <v>386</v>
      </c>
      <c r="K2912" t="s">
        <v>378</v>
      </c>
      <c r="L2912" t="s">
        <v>25</v>
      </c>
      <c r="M2912">
        <v>-1049</v>
      </c>
      <c r="N2912">
        <v>-1052</v>
      </c>
      <c r="O2912">
        <v>-1147</v>
      </c>
      <c r="P2912">
        <v>-1024</v>
      </c>
      <c r="Q2912">
        <v>-1050</v>
      </c>
      <c r="R2912">
        <v>-1048</v>
      </c>
      <c r="S2912">
        <v>-976</v>
      </c>
      <c r="T2912">
        <v>-1182</v>
      </c>
      <c r="U2912">
        <v>-1094</v>
      </c>
      <c r="V2912">
        <v>-1066</v>
      </c>
      <c r="W2912">
        <v>-1014</v>
      </c>
      <c r="X2912">
        <v>-901</v>
      </c>
      <c r="Y2912">
        <v>-12602</v>
      </c>
      <c r="Z2912">
        <f t="shared" si="96"/>
        <v>0</v>
      </c>
      <c r="AA2912">
        <f t="shared" si="97"/>
        <v>-9451.5</v>
      </c>
    </row>
    <row r="2913" spans="1:27" x14ac:dyDescent="0.35">
      <c r="A2913" t="s">
        <v>427</v>
      </c>
      <c r="C2913">
        <v>511100</v>
      </c>
      <c r="D2913" t="s">
        <v>434</v>
      </c>
      <c r="E2913" t="s">
        <v>7</v>
      </c>
      <c r="F2913" t="s">
        <v>21</v>
      </c>
      <c r="G2913">
        <v>2027</v>
      </c>
      <c r="H2913" t="s">
        <v>365</v>
      </c>
      <c r="I2913" t="s">
        <v>387</v>
      </c>
      <c r="J2913" t="s">
        <v>388</v>
      </c>
      <c r="K2913" t="s">
        <v>378</v>
      </c>
      <c r="L2913" t="s">
        <v>25</v>
      </c>
      <c r="M2913">
        <v>-1033</v>
      </c>
      <c r="N2913">
        <v>-925</v>
      </c>
      <c r="O2913">
        <v>-924</v>
      </c>
      <c r="P2913">
        <v>-963</v>
      </c>
      <c r="Q2913">
        <v>-950</v>
      </c>
      <c r="R2913">
        <v>-896</v>
      </c>
      <c r="S2913">
        <v>-982</v>
      </c>
      <c r="T2913">
        <v>-1007</v>
      </c>
      <c r="U2913">
        <v>-972</v>
      </c>
      <c r="V2913">
        <v>-1050</v>
      </c>
      <c r="W2913">
        <v>-804</v>
      </c>
      <c r="X2913">
        <v>-879</v>
      </c>
      <c r="Y2913">
        <v>-11387</v>
      </c>
      <c r="Z2913">
        <f t="shared" si="96"/>
        <v>-8540.25</v>
      </c>
      <c r="AA2913">
        <f t="shared" si="97"/>
        <v>0</v>
      </c>
    </row>
    <row r="2914" spans="1:27" x14ac:dyDescent="0.35">
      <c r="A2914" t="s">
        <v>427</v>
      </c>
      <c r="C2914">
        <v>501090</v>
      </c>
      <c r="D2914" t="s">
        <v>435</v>
      </c>
      <c r="E2914" t="s">
        <v>7</v>
      </c>
      <c r="F2914" t="s">
        <v>21</v>
      </c>
      <c r="G2914">
        <v>2024</v>
      </c>
      <c r="H2914" t="s">
        <v>365</v>
      </c>
      <c r="I2914" t="s">
        <v>387</v>
      </c>
      <c r="J2914" t="s">
        <v>388</v>
      </c>
      <c r="K2914" t="s">
        <v>378</v>
      </c>
      <c r="L2914" t="s">
        <v>25</v>
      </c>
      <c r="M2914">
        <v>-1027</v>
      </c>
      <c r="N2914">
        <v>-976</v>
      </c>
      <c r="O2914">
        <v>-916</v>
      </c>
      <c r="P2914">
        <v>-951</v>
      </c>
      <c r="Q2914">
        <v>-986</v>
      </c>
      <c r="R2914">
        <v>-825</v>
      </c>
      <c r="S2914">
        <v>-959</v>
      </c>
      <c r="T2914">
        <v>-998</v>
      </c>
      <c r="U2914">
        <v>-907</v>
      </c>
      <c r="V2914">
        <v>-1039</v>
      </c>
      <c r="W2914">
        <v>-835</v>
      </c>
      <c r="X2914">
        <v>-784</v>
      </c>
      <c r="Y2914">
        <v>-11201</v>
      </c>
      <c r="Z2914">
        <f t="shared" ref="Z2914:Z2975" si="98">$Y2914*IF($E2914="Fixed",0.75,1)*IF(LEFT($F2914,4)="0311",1,IF(LEFT($F2914,4)="0301",0.403176412,0))</f>
        <v>-8400.75</v>
      </c>
      <c r="AA2914">
        <f t="shared" ref="AA2914:AA2975" si="99">$Y2914*IF($E2914="Fixed",0.75,1)*IF(LEFT($F2914,4)="0311",0,IF(LEFT($F2914,4)="0301",1-0.403176412,1))</f>
        <v>0</v>
      </c>
    </row>
    <row r="2915" spans="1:27" x14ac:dyDescent="0.35">
      <c r="A2915" t="s">
        <v>427</v>
      </c>
      <c r="C2915">
        <v>501090</v>
      </c>
      <c r="D2915" t="s">
        <v>435</v>
      </c>
      <c r="E2915" t="s">
        <v>7</v>
      </c>
      <c r="F2915" t="s">
        <v>105</v>
      </c>
      <c r="G2915">
        <v>2021</v>
      </c>
      <c r="H2915" t="s">
        <v>365</v>
      </c>
      <c r="I2915" t="s">
        <v>385</v>
      </c>
      <c r="J2915" t="s">
        <v>386</v>
      </c>
      <c r="K2915" t="s">
        <v>378</v>
      </c>
      <c r="L2915" t="s">
        <v>25</v>
      </c>
      <c r="M2915">
        <v>-1023</v>
      </c>
      <c r="N2915">
        <v>-1025</v>
      </c>
      <c r="O2915">
        <v>-1119</v>
      </c>
      <c r="P2915">
        <v>-1042</v>
      </c>
      <c r="Q2915">
        <v>-980</v>
      </c>
      <c r="R2915">
        <v>-1022</v>
      </c>
      <c r="S2915">
        <v>-996</v>
      </c>
      <c r="T2915">
        <v>-1095</v>
      </c>
      <c r="U2915">
        <v>-1053</v>
      </c>
      <c r="V2915">
        <v>-1039</v>
      </c>
      <c r="W2915">
        <v>-975</v>
      </c>
      <c r="X2915">
        <v>-923</v>
      </c>
      <c r="Y2915">
        <v>-12291</v>
      </c>
      <c r="Z2915">
        <f t="shared" si="98"/>
        <v>0</v>
      </c>
      <c r="AA2915">
        <f t="shared" si="99"/>
        <v>-9218.25</v>
      </c>
    </row>
    <row r="2916" spans="1:27" x14ac:dyDescent="0.35">
      <c r="A2916" t="s">
        <v>427</v>
      </c>
      <c r="C2916">
        <v>510900</v>
      </c>
      <c r="D2916" t="s">
        <v>436</v>
      </c>
      <c r="E2916" t="s">
        <v>7</v>
      </c>
      <c r="F2916" t="s">
        <v>105</v>
      </c>
      <c r="G2916">
        <v>2023</v>
      </c>
      <c r="H2916" t="s">
        <v>22</v>
      </c>
      <c r="I2916" t="s">
        <v>385</v>
      </c>
      <c r="J2916" t="s">
        <v>386</v>
      </c>
      <c r="K2916" t="s">
        <v>378</v>
      </c>
      <c r="L2916" t="s">
        <v>25</v>
      </c>
      <c r="M2916">
        <v>-1022</v>
      </c>
      <c r="N2916">
        <v>-1193</v>
      </c>
      <c r="O2916">
        <v>-3077</v>
      </c>
      <c r="P2916">
        <v>-1920</v>
      </c>
      <c r="Q2916">
        <v>-1954</v>
      </c>
      <c r="R2916">
        <v>-3079</v>
      </c>
      <c r="S2916">
        <v>-2464</v>
      </c>
      <c r="T2916">
        <v>-1806</v>
      </c>
      <c r="U2916">
        <v>-3170</v>
      </c>
      <c r="V2916">
        <v>-2114</v>
      </c>
      <c r="W2916">
        <v>-3288</v>
      </c>
      <c r="X2916">
        <v>-1089</v>
      </c>
      <c r="Y2916">
        <v>-26177</v>
      </c>
      <c r="Z2916">
        <f t="shared" si="98"/>
        <v>0</v>
      </c>
      <c r="AA2916">
        <f t="shared" si="99"/>
        <v>-19632.75</v>
      </c>
    </row>
    <row r="2917" spans="1:27" x14ac:dyDescent="0.35">
      <c r="A2917" t="s">
        <v>427</v>
      </c>
      <c r="C2917">
        <v>511100</v>
      </c>
      <c r="D2917" t="s">
        <v>434</v>
      </c>
      <c r="E2917" t="s">
        <v>7</v>
      </c>
      <c r="F2917" t="s">
        <v>21</v>
      </c>
      <c r="G2917">
        <v>2026</v>
      </c>
      <c r="H2917" t="s">
        <v>365</v>
      </c>
      <c r="I2917" t="s">
        <v>387</v>
      </c>
      <c r="J2917" t="s">
        <v>388</v>
      </c>
      <c r="K2917" t="s">
        <v>378</v>
      </c>
      <c r="L2917" t="s">
        <v>25</v>
      </c>
      <c r="M2917">
        <v>-1003</v>
      </c>
      <c r="N2917">
        <v>-898</v>
      </c>
      <c r="O2917">
        <v>-897</v>
      </c>
      <c r="P2917">
        <v>-935</v>
      </c>
      <c r="Q2917">
        <v>-922</v>
      </c>
      <c r="R2917">
        <v>-870</v>
      </c>
      <c r="S2917">
        <v>-953</v>
      </c>
      <c r="T2917">
        <v>-978</v>
      </c>
      <c r="U2917">
        <v>-943</v>
      </c>
      <c r="V2917">
        <v>-1020</v>
      </c>
      <c r="W2917">
        <v>-781</v>
      </c>
      <c r="X2917">
        <v>-854</v>
      </c>
      <c r="Y2917">
        <v>-11055</v>
      </c>
      <c r="Z2917">
        <f t="shared" si="98"/>
        <v>-8291.25</v>
      </c>
      <c r="AA2917">
        <f t="shared" si="99"/>
        <v>0</v>
      </c>
    </row>
    <row r="2918" spans="1:27" x14ac:dyDescent="0.35">
      <c r="A2918" t="s">
        <v>427</v>
      </c>
      <c r="C2918">
        <v>514100</v>
      </c>
      <c r="D2918" t="s">
        <v>441</v>
      </c>
      <c r="E2918" t="s">
        <v>7</v>
      </c>
      <c r="F2918" t="s">
        <v>105</v>
      </c>
      <c r="G2918">
        <v>2023</v>
      </c>
      <c r="H2918" t="s">
        <v>365</v>
      </c>
      <c r="I2918" t="s">
        <v>390</v>
      </c>
      <c r="J2918" t="s">
        <v>391</v>
      </c>
      <c r="K2918" t="s">
        <v>378</v>
      </c>
      <c r="L2918" t="s">
        <v>25</v>
      </c>
      <c r="M2918">
        <v>-993</v>
      </c>
      <c r="N2918">
        <v>-943</v>
      </c>
      <c r="O2918">
        <v>-1029</v>
      </c>
      <c r="P2918">
        <v>-867</v>
      </c>
      <c r="Q2918">
        <v>-998</v>
      </c>
      <c r="R2918">
        <v>-957</v>
      </c>
      <c r="S2918">
        <v>-881</v>
      </c>
      <c r="T2918">
        <v>-1063</v>
      </c>
      <c r="U2918">
        <v>-917</v>
      </c>
      <c r="V2918">
        <v>-1012</v>
      </c>
      <c r="W2918">
        <v>-912</v>
      </c>
      <c r="X2918">
        <v>-764</v>
      </c>
      <c r="Y2918">
        <v>-11336</v>
      </c>
      <c r="Z2918">
        <f t="shared" si="98"/>
        <v>0</v>
      </c>
      <c r="AA2918">
        <f t="shared" si="99"/>
        <v>-8502</v>
      </c>
    </row>
    <row r="2919" spans="1:27" x14ac:dyDescent="0.35">
      <c r="A2919" t="s">
        <v>427</v>
      </c>
      <c r="C2919">
        <v>512005</v>
      </c>
      <c r="D2919" t="s">
        <v>452</v>
      </c>
      <c r="E2919" t="s">
        <v>7</v>
      </c>
      <c r="F2919" t="s">
        <v>105</v>
      </c>
      <c r="G2919">
        <v>2030</v>
      </c>
      <c r="H2919" t="s">
        <v>22</v>
      </c>
      <c r="I2919" t="s">
        <v>390</v>
      </c>
      <c r="J2919" t="s">
        <v>391</v>
      </c>
      <c r="K2919" t="s">
        <v>378</v>
      </c>
      <c r="L2919" t="s">
        <v>25</v>
      </c>
      <c r="M2919">
        <v>-980</v>
      </c>
      <c r="N2919">
        <v>-770</v>
      </c>
      <c r="O2919">
        <v>-1150</v>
      </c>
      <c r="P2919">
        <v>-770</v>
      </c>
      <c r="Q2919">
        <v>-770</v>
      </c>
      <c r="R2919">
        <v>-2642</v>
      </c>
      <c r="S2919">
        <v>-5295</v>
      </c>
      <c r="T2919">
        <v>-770</v>
      </c>
      <c r="U2919">
        <v>-2239</v>
      </c>
      <c r="V2919">
        <v>-770</v>
      </c>
      <c r="W2919">
        <v>-770</v>
      </c>
      <c r="X2919">
        <v>-3945</v>
      </c>
      <c r="Y2919">
        <v>-20871</v>
      </c>
      <c r="Z2919">
        <f t="shared" si="98"/>
        <v>0</v>
      </c>
      <c r="AA2919">
        <f t="shared" si="99"/>
        <v>-15653.25</v>
      </c>
    </row>
    <row r="2920" spans="1:27" x14ac:dyDescent="0.35">
      <c r="A2920" t="s">
        <v>427</v>
      </c>
      <c r="C2920">
        <v>501990</v>
      </c>
      <c r="D2920" t="s">
        <v>442</v>
      </c>
      <c r="E2920" t="s">
        <v>7</v>
      </c>
      <c r="F2920" t="s">
        <v>105</v>
      </c>
      <c r="G2920">
        <v>2030</v>
      </c>
      <c r="H2920" t="s">
        <v>22</v>
      </c>
      <c r="I2920" t="s">
        <v>385</v>
      </c>
      <c r="J2920" t="s">
        <v>386</v>
      </c>
      <c r="K2920" t="s">
        <v>378</v>
      </c>
      <c r="L2920" t="s">
        <v>25</v>
      </c>
      <c r="M2920">
        <v>-976</v>
      </c>
      <c r="N2920">
        <v>-976</v>
      </c>
      <c r="O2920">
        <v>-976</v>
      </c>
      <c r="P2920">
        <v>-976</v>
      </c>
      <c r="Q2920">
        <v>-976</v>
      </c>
      <c r="R2920">
        <v>-976</v>
      </c>
      <c r="S2920">
        <v>-976</v>
      </c>
      <c r="T2920">
        <v>-976</v>
      </c>
      <c r="U2920">
        <v>-976</v>
      </c>
      <c r="V2920">
        <v>-976</v>
      </c>
      <c r="W2920">
        <v>-976</v>
      </c>
      <c r="X2920">
        <v>-976</v>
      </c>
      <c r="Y2920">
        <v>-11712</v>
      </c>
      <c r="Z2920">
        <f t="shared" si="98"/>
        <v>0</v>
      </c>
      <c r="AA2920">
        <f t="shared" si="99"/>
        <v>-8784</v>
      </c>
    </row>
    <row r="2921" spans="1:27" x14ac:dyDescent="0.35">
      <c r="A2921" t="s">
        <v>427</v>
      </c>
      <c r="C2921">
        <v>510900</v>
      </c>
      <c r="D2921" t="s">
        <v>436</v>
      </c>
      <c r="E2921" t="s">
        <v>7</v>
      </c>
      <c r="F2921" t="s">
        <v>105</v>
      </c>
      <c r="G2921">
        <v>2024</v>
      </c>
      <c r="H2921" t="s">
        <v>22</v>
      </c>
      <c r="I2921" t="s">
        <v>385</v>
      </c>
      <c r="J2921" t="s">
        <v>386</v>
      </c>
      <c r="K2921" t="s">
        <v>378</v>
      </c>
      <c r="L2921" t="s">
        <v>25</v>
      </c>
      <c r="M2921">
        <v>-974</v>
      </c>
      <c r="N2921">
        <v>-1146</v>
      </c>
      <c r="O2921">
        <v>-2856</v>
      </c>
      <c r="P2921">
        <v>-1772</v>
      </c>
      <c r="Q2921">
        <v>-1970</v>
      </c>
      <c r="R2921">
        <v>-2741</v>
      </c>
      <c r="S2921">
        <v>-2498</v>
      </c>
      <c r="T2921">
        <v>-1661</v>
      </c>
      <c r="U2921">
        <v>-2966</v>
      </c>
      <c r="V2921">
        <v>-2136</v>
      </c>
      <c r="W2921">
        <v>-3231</v>
      </c>
      <c r="X2921">
        <v>-1056</v>
      </c>
      <c r="Y2921">
        <v>-25008</v>
      </c>
      <c r="Z2921">
        <f t="shared" si="98"/>
        <v>0</v>
      </c>
      <c r="AA2921">
        <f t="shared" si="99"/>
        <v>-18756</v>
      </c>
    </row>
    <row r="2922" spans="1:27" x14ac:dyDescent="0.35">
      <c r="A2922" t="s">
        <v>427</v>
      </c>
      <c r="C2922">
        <v>511100</v>
      </c>
      <c r="D2922" t="s">
        <v>434</v>
      </c>
      <c r="E2922" t="s">
        <v>7</v>
      </c>
      <c r="F2922" t="s">
        <v>105</v>
      </c>
      <c r="G2922">
        <v>2022</v>
      </c>
      <c r="H2922" t="s">
        <v>365</v>
      </c>
      <c r="I2922" t="s">
        <v>385</v>
      </c>
      <c r="J2922" t="s">
        <v>386</v>
      </c>
      <c r="K2922" t="s">
        <v>378</v>
      </c>
      <c r="L2922" t="s">
        <v>25</v>
      </c>
      <c r="M2922">
        <v>-973</v>
      </c>
      <c r="N2922">
        <v>-971</v>
      </c>
      <c r="O2922">
        <v>-1065</v>
      </c>
      <c r="P2922">
        <v>-959</v>
      </c>
      <c r="Q2922">
        <v>-987</v>
      </c>
      <c r="R2922">
        <v>-988</v>
      </c>
      <c r="S2922">
        <v>-929</v>
      </c>
      <c r="T2922">
        <v>-1100</v>
      </c>
      <c r="U2922">
        <v>-1022</v>
      </c>
      <c r="V2922">
        <v>-997</v>
      </c>
      <c r="W2922">
        <v>-958</v>
      </c>
      <c r="X2922">
        <v>-883</v>
      </c>
      <c r="Y2922">
        <v>-11833</v>
      </c>
      <c r="Z2922">
        <f t="shared" si="98"/>
        <v>0</v>
      </c>
      <c r="AA2922">
        <f t="shared" si="99"/>
        <v>-8874.75</v>
      </c>
    </row>
    <row r="2923" spans="1:27" x14ac:dyDescent="0.35">
      <c r="A2923" t="s">
        <v>427</v>
      </c>
      <c r="C2923">
        <v>511100</v>
      </c>
      <c r="D2923" t="s">
        <v>434</v>
      </c>
      <c r="E2923" t="s">
        <v>7</v>
      </c>
      <c r="F2923" t="s">
        <v>21</v>
      </c>
      <c r="G2923">
        <v>2025</v>
      </c>
      <c r="H2923" t="s">
        <v>365</v>
      </c>
      <c r="I2923" t="s">
        <v>387</v>
      </c>
      <c r="J2923" t="s">
        <v>388</v>
      </c>
      <c r="K2923" t="s">
        <v>378</v>
      </c>
      <c r="L2923" t="s">
        <v>25</v>
      </c>
      <c r="M2923">
        <v>-973</v>
      </c>
      <c r="N2923">
        <v>-872</v>
      </c>
      <c r="O2923">
        <v>-871</v>
      </c>
      <c r="P2923">
        <v>-908</v>
      </c>
      <c r="Q2923">
        <v>-895</v>
      </c>
      <c r="R2923">
        <v>-845</v>
      </c>
      <c r="S2923">
        <v>-925</v>
      </c>
      <c r="T2923">
        <v>-949</v>
      </c>
      <c r="U2923">
        <v>-916</v>
      </c>
      <c r="V2923">
        <v>-990</v>
      </c>
      <c r="W2923">
        <v>-758</v>
      </c>
      <c r="X2923">
        <v>-829</v>
      </c>
      <c r="Y2923">
        <v>-10733</v>
      </c>
      <c r="Z2923">
        <f t="shared" si="98"/>
        <v>-8049.75</v>
      </c>
      <c r="AA2923">
        <f t="shared" si="99"/>
        <v>0</v>
      </c>
    </row>
    <row r="2924" spans="1:27" x14ac:dyDescent="0.35">
      <c r="A2924" t="s">
        <v>427</v>
      </c>
      <c r="C2924">
        <v>512005</v>
      </c>
      <c r="D2924" t="s">
        <v>452</v>
      </c>
      <c r="E2924" t="s">
        <v>7</v>
      </c>
      <c r="F2924" t="s">
        <v>105</v>
      </c>
      <c r="G2924">
        <v>2029</v>
      </c>
      <c r="H2924" t="s">
        <v>22</v>
      </c>
      <c r="I2924" t="s">
        <v>390</v>
      </c>
      <c r="J2924" t="s">
        <v>391</v>
      </c>
      <c r="K2924" t="s">
        <v>378</v>
      </c>
      <c r="L2924" t="s">
        <v>25</v>
      </c>
      <c r="M2924">
        <v>-961</v>
      </c>
      <c r="N2924">
        <v>-755</v>
      </c>
      <c r="O2924">
        <v>-1123</v>
      </c>
      <c r="P2924">
        <v>-755</v>
      </c>
      <c r="Q2924">
        <v>-755</v>
      </c>
      <c r="R2924">
        <v>-2573</v>
      </c>
      <c r="S2924">
        <v>-5180</v>
      </c>
      <c r="T2924">
        <v>-755</v>
      </c>
      <c r="U2924">
        <v>-2195</v>
      </c>
      <c r="V2924">
        <v>-755</v>
      </c>
      <c r="W2924">
        <v>-755</v>
      </c>
      <c r="X2924">
        <v>-3837</v>
      </c>
      <c r="Y2924">
        <v>-20398</v>
      </c>
      <c r="Z2924">
        <f t="shared" si="98"/>
        <v>0</v>
      </c>
      <c r="AA2924">
        <f t="shared" si="99"/>
        <v>-15298.5</v>
      </c>
    </row>
    <row r="2925" spans="1:27" x14ac:dyDescent="0.35">
      <c r="A2925" t="s">
        <v>427</v>
      </c>
      <c r="C2925">
        <v>501990</v>
      </c>
      <c r="D2925" t="s">
        <v>442</v>
      </c>
      <c r="E2925" t="s">
        <v>7</v>
      </c>
      <c r="F2925" t="s">
        <v>105</v>
      </c>
      <c r="G2925">
        <v>2029</v>
      </c>
      <c r="H2925" t="s">
        <v>22</v>
      </c>
      <c r="I2925" t="s">
        <v>385</v>
      </c>
      <c r="J2925" t="s">
        <v>386</v>
      </c>
      <c r="K2925" t="s">
        <v>378</v>
      </c>
      <c r="L2925" t="s">
        <v>25</v>
      </c>
      <c r="M2925">
        <v>-953</v>
      </c>
      <c r="N2925">
        <v>-953</v>
      </c>
      <c r="O2925">
        <v>-953</v>
      </c>
      <c r="P2925">
        <v>-953</v>
      </c>
      <c r="Q2925">
        <v>-953</v>
      </c>
      <c r="R2925">
        <v>-953</v>
      </c>
      <c r="S2925">
        <v>-953</v>
      </c>
      <c r="T2925">
        <v>-953</v>
      </c>
      <c r="U2925">
        <v>-953</v>
      </c>
      <c r="V2925">
        <v>-953</v>
      </c>
      <c r="W2925">
        <v>-953</v>
      </c>
      <c r="X2925">
        <v>-953</v>
      </c>
      <c r="Y2925">
        <v>-11439</v>
      </c>
      <c r="Z2925">
        <f t="shared" si="98"/>
        <v>0</v>
      </c>
      <c r="AA2925">
        <f t="shared" si="99"/>
        <v>-8579.25</v>
      </c>
    </row>
    <row r="2926" spans="1:27" x14ac:dyDescent="0.35">
      <c r="A2926" t="s">
        <v>427</v>
      </c>
      <c r="C2926">
        <v>501090</v>
      </c>
      <c r="D2926" t="s">
        <v>435</v>
      </c>
      <c r="E2926" t="s">
        <v>7</v>
      </c>
      <c r="F2926" t="s">
        <v>21</v>
      </c>
      <c r="G2926">
        <v>2023</v>
      </c>
      <c r="H2926" t="s">
        <v>365</v>
      </c>
      <c r="I2926" t="s">
        <v>387</v>
      </c>
      <c r="J2926" t="s">
        <v>388</v>
      </c>
      <c r="K2926" t="s">
        <v>378</v>
      </c>
      <c r="L2926" t="s">
        <v>25</v>
      </c>
      <c r="M2926">
        <v>-952</v>
      </c>
      <c r="N2926">
        <v>-903</v>
      </c>
      <c r="O2926">
        <v>-985</v>
      </c>
      <c r="P2926">
        <v>-829</v>
      </c>
      <c r="Q2926">
        <v>-953</v>
      </c>
      <c r="R2926">
        <v>-912</v>
      </c>
      <c r="S2926">
        <v>-838</v>
      </c>
      <c r="T2926">
        <v>-1015</v>
      </c>
      <c r="U2926">
        <v>-876</v>
      </c>
      <c r="V2926">
        <v>-966</v>
      </c>
      <c r="W2926">
        <v>-871</v>
      </c>
      <c r="X2926">
        <v>-722</v>
      </c>
      <c r="Y2926">
        <v>-10822</v>
      </c>
      <c r="Z2926">
        <f t="shared" si="98"/>
        <v>-8116.5</v>
      </c>
      <c r="AA2926">
        <f t="shared" si="99"/>
        <v>0</v>
      </c>
    </row>
    <row r="2927" spans="1:27" x14ac:dyDescent="0.35">
      <c r="A2927" t="s">
        <v>427</v>
      </c>
      <c r="C2927">
        <v>511100</v>
      </c>
      <c r="D2927" t="s">
        <v>434</v>
      </c>
      <c r="E2927" t="s">
        <v>7</v>
      </c>
      <c r="F2927" t="s">
        <v>105</v>
      </c>
      <c r="G2927">
        <v>2021</v>
      </c>
      <c r="H2927" t="s">
        <v>365</v>
      </c>
      <c r="I2927" t="s">
        <v>385</v>
      </c>
      <c r="J2927" t="s">
        <v>386</v>
      </c>
      <c r="K2927" t="s">
        <v>378</v>
      </c>
      <c r="L2927" t="s">
        <v>25</v>
      </c>
      <c r="M2927">
        <v>-950</v>
      </c>
      <c r="N2927">
        <v>-948</v>
      </c>
      <c r="O2927">
        <v>-1040</v>
      </c>
      <c r="P2927">
        <v>-977</v>
      </c>
      <c r="Q2927">
        <v>-927</v>
      </c>
      <c r="R2927">
        <v>-966</v>
      </c>
      <c r="S2927">
        <v>-950</v>
      </c>
      <c r="T2927">
        <v>-1022</v>
      </c>
      <c r="U2927">
        <v>-986</v>
      </c>
      <c r="V2927">
        <v>-975</v>
      </c>
      <c r="W2927">
        <v>-924</v>
      </c>
      <c r="X2927">
        <v>-907</v>
      </c>
      <c r="Y2927">
        <v>-11573</v>
      </c>
      <c r="Z2927">
        <f t="shared" si="98"/>
        <v>0</v>
      </c>
      <c r="AA2927">
        <f t="shared" si="99"/>
        <v>-8679.75</v>
      </c>
    </row>
    <row r="2928" spans="1:27" x14ac:dyDescent="0.35">
      <c r="A2928" t="s">
        <v>427</v>
      </c>
      <c r="C2928">
        <v>511100</v>
      </c>
      <c r="D2928" t="s">
        <v>434</v>
      </c>
      <c r="E2928" t="s">
        <v>7</v>
      </c>
      <c r="F2928" t="s">
        <v>21</v>
      </c>
      <c r="G2928">
        <v>2024</v>
      </c>
      <c r="H2928" t="s">
        <v>365</v>
      </c>
      <c r="I2928" t="s">
        <v>387</v>
      </c>
      <c r="J2928" t="s">
        <v>388</v>
      </c>
      <c r="K2928" t="s">
        <v>378</v>
      </c>
      <c r="L2928" t="s">
        <v>25</v>
      </c>
      <c r="M2928">
        <v>-950</v>
      </c>
      <c r="N2928">
        <v>-899</v>
      </c>
      <c r="O2928">
        <v>-851</v>
      </c>
      <c r="P2928">
        <v>-887</v>
      </c>
      <c r="Q2928">
        <v>-923</v>
      </c>
      <c r="R2928">
        <v>-779</v>
      </c>
      <c r="S2928">
        <v>-906</v>
      </c>
      <c r="T2928">
        <v>-928</v>
      </c>
      <c r="U2928">
        <v>-847</v>
      </c>
      <c r="V2928">
        <v>-968</v>
      </c>
      <c r="W2928">
        <v>-790</v>
      </c>
      <c r="X2928">
        <v>-766</v>
      </c>
      <c r="Y2928">
        <v>-10493</v>
      </c>
      <c r="Z2928">
        <f t="shared" si="98"/>
        <v>-7869.75</v>
      </c>
      <c r="AA2928">
        <f t="shared" si="99"/>
        <v>0</v>
      </c>
    </row>
    <row r="2929" spans="1:27" x14ac:dyDescent="0.35">
      <c r="A2929" t="s">
        <v>427</v>
      </c>
      <c r="C2929">
        <v>512005</v>
      </c>
      <c r="D2929" t="s">
        <v>452</v>
      </c>
      <c r="E2929" t="s">
        <v>7</v>
      </c>
      <c r="F2929" t="s">
        <v>105</v>
      </c>
      <c r="G2929">
        <v>2028</v>
      </c>
      <c r="H2929" t="s">
        <v>22</v>
      </c>
      <c r="I2929" t="s">
        <v>390</v>
      </c>
      <c r="J2929" t="s">
        <v>391</v>
      </c>
      <c r="K2929" t="s">
        <v>378</v>
      </c>
      <c r="L2929" t="s">
        <v>25</v>
      </c>
      <c r="M2929">
        <v>-942</v>
      </c>
      <c r="N2929">
        <v>-740</v>
      </c>
      <c r="O2929">
        <v>-1098</v>
      </c>
      <c r="P2929">
        <v>-740</v>
      </c>
      <c r="Q2929">
        <v>-740</v>
      </c>
      <c r="R2929">
        <v>-2505</v>
      </c>
      <c r="S2929">
        <v>-5067</v>
      </c>
      <c r="T2929">
        <v>-740</v>
      </c>
      <c r="U2929">
        <v>-2152</v>
      </c>
      <c r="V2929">
        <v>-740</v>
      </c>
      <c r="W2929">
        <v>-740</v>
      </c>
      <c r="X2929">
        <v>-3733</v>
      </c>
      <c r="Y2929">
        <v>-19937</v>
      </c>
      <c r="Z2929">
        <f t="shared" si="98"/>
        <v>0</v>
      </c>
      <c r="AA2929">
        <f t="shared" si="99"/>
        <v>-14952.75</v>
      </c>
    </row>
    <row r="2930" spans="1:27" x14ac:dyDescent="0.35">
      <c r="A2930" t="s">
        <v>427</v>
      </c>
      <c r="C2930">
        <v>512011</v>
      </c>
      <c r="D2930" t="s">
        <v>463</v>
      </c>
      <c r="E2930" t="s">
        <v>7</v>
      </c>
      <c r="F2930" t="s">
        <v>105</v>
      </c>
      <c r="G2930">
        <v>2030</v>
      </c>
      <c r="H2930" t="s">
        <v>22</v>
      </c>
      <c r="I2930" t="s">
        <v>385</v>
      </c>
      <c r="J2930" t="s">
        <v>386</v>
      </c>
      <c r="K2930" t="s">
        <v>378</v>
      </c>
      <c r="L2930" t="s">
        <v>25</v>
      </c>
      <c r="M2930">
        <v>-939</v>
      </c>
      <c r="N2930">
        <v>-939</v>
      </c>
      <c r="O2930">
        <v>-939</v>
      </c>
      <c r="P2930">
        <v>-939</v>
      </c>
      <c r="Q2930">
        <v>-939</v>
      </c>
      <c r="R2930">
        <v>-939</v>
      </c>
      <c r="S2930">
        <v>-939</v>
      </c>
      <c r="T2930">
        <v>-939</v>
      </c>
      <c r="U2930">
        <v>-939</v>
      </c>
      <c r="V2930">
        <v>-939</v>
      </c>
      <c r="W2930">
        <v>-939</v>
      </c>
      <c r="X2930">
        <v>-939</v>
      </c>
      <c r="Y2930">
        <v>-11268</v>
      </c>
      <c r="Z2930">
        <f t="shared" si="98"/>
        <v>0</v>
      </c>
      <c r="AA2930">
        <f t="shared" si="99"/>
        <v>-8451</v>
      </c>
    </row>
    <row r="2931" spans="1:27" x14ac:dyDescent="0.35">
      <c r="A2931" t="s">
        <v>427</v>
      </c>
      <c r="C2931">
        <v>501990</v>
      </c>
      <c r="D2931" t="s">
        <v>442</v>
      </c>
      <c r="E2931" t="s">
        <v>7</v>
      </c>
      <c r="F2931" t="s">
        <v>105</v>
      </c>
      <c r="G2931">
        <v>2028</v>
      </c>
      <c r="H2931" t="s">
        <v>22</v>
      </c>
      <c r="I2931" t="s">
        <v>385</v>
      </c>
      <c r="J2931" t="s">
        <v>386</v>
      </c>
      <c r="K2931" t="s">
        <v>378</v>
      </c>
      <c r="L2931" t="s">
        <v>25</v>
      </c>
      <c r="M2931">
        <v>-931</v>
      </c>
      <c r="N2931">
        <v>-931</v>
      </c>
      <c r="O2931">
        <v>-931</v>
      </c>
      <c r="P2931">
        <v>-931</v>
      </c>
      <c r="Q2931">
        <v>-931</v>
      </c>
      <c r="R2931">
        <v>-931</v>
      </c>
      <c r="S2931">
        <v>-931</v>
      </c>
      <c r="T2931">
        <v>-931</v>
      </c>
      <c r="U2931">
        <v>-931</v>
      </c>
      <c r="V2931">
        <v>-931</v>
      </c>
      <c r="W2931">
        <v>-931</v>
      </c>
      <c r="X2931">
        <v>-931</v>
      </c>
      <c r="Y2931">
        <v>-11172</v>
      </c>
      <c r="Z2931">
        <f t="shared" si="98"/>
        <v>0</v>
      </c>
      <c r="AA2931">
        <f t="shared" si="99"/>
        <v>-8379</v>
      </c>
    </row>
    <row r="2932" spans="1:27" x14ac:dyDescent="0.35">
      <c r="A2932" t="s">
        <v>427</v>
      </c>
      <c r="C2932">
        <v>510900</v>
      </c>
      <c r="D2932" t="s">
        <v>436</v>
      </c>
      <c r="E2932" t="s">
        <v>7</v>
      </c>
      <c r="F2932" t="s">
        <v>105</v>
      </c>
      <c r="G2932">
        <v>2030</v>
      </c>
      <c r="H2932" t="s">
        <v>22</v>
      </c>
      <c r="I2932" t="s">
        <v>385</v>
      </c>
      <c r="J2932" t="s">
        <v>386</v>
      </c>
      <c r="K2932" t="s">
        <v>378</v>
      </c>
      <c r="L2932" t="s">
        <v>25</v>
      </c>
      <c r="M2932">
        <v>-929</v>
      </c>
      <c r="N2932">
        <v>-1071</v>
      </c>
      <c r="O2932">
        <v>-2973</v>
      </c>
      <c r="P2932">
        <v>-1811</v>
      </c>
      <c r="Q2932">
        <v>-2015</v>
      </c>
      <c r="R2932">
        <v>-2907</v>
      </c>
      <c r="S2932">
        <v>-2818</v>
      </c>
      <c r="T2932">
        <v>-1523</v>
      </c>
      <c r="U2932">
        <v>-3080</v>
      </c>
      <c r="V2932">
        <v>-2219</v>
      </c>
      <c r="W2932">
        <v>-3541</v>
      </c>
      <c r="X2932">
        <v>-1024</v>
      </c>
      <c r="Y2932">
        <v>-25910</v>
      </c>
      <c r="Z2932">
        <f t="shared" si="98"/>
        <v>0</v>
      </c>
      <c r="AA2932">
        <f t="shared" si="99"/>
        <v>-19432.5</v>
      </c>
    </row>
    <row r="2933" spans="1:27" x14ac:dyDescent="0.35">
      <c r="A2933" t="s">
        <v>427</v>
      </c>
      <c r="C2933">
        <v>512005</v>
      </c>
      <c r="D2933" t="s">
        <v>452</v>
      </c>
      <c r="E2933" t="s">
        <v>7</v>
      </c>
      <c r="F2933" t="s">
        <v>105</v>
      </c>
      <c r="G2933">
        <v>2027</v>
      </c>
      <c r="H2933" t="s">
        <v>22</v>
      </c>
      <c r="I2933" t="s">
        <v>390</v>
      </c>
      <c r="J2933" t="s">
        <v>391</v>
      </c>
      <c r="K2933" t="s">
        <v>378</v>
      </c>
      <c r="L2933" t="s">
        <v>25</v>
      </c>
      <c r="M2933">
        <v>-923</v>
      </c>
      <c r="N2933">
        <v>-726</v>
      </c>
      <c r="O2933">
        <v>-1073</v>
      </c>
      <c r="P2933">
        <v>-726</v>
      </c>
      <c r="Q2933">
        <v>-726</v>
      </c>
      <c r="R2933">
        <v>-2439</v>
      </c>
      <c r="S2933">
        <v>-4957</v>
      </c>
      <c r="T2933">
        <v>-726</v>
      </c>
      <c r="U2933">
        <v>-2109</v>
      </c>
      <c r="V2933">
        <v>-726</v>
      </c>
      <c r="W2933">
        <v>-726</v>
      </c>
      <c r="X2933">
        <v>-3631</v>
      </c>
      <c r="Y2933">
        <v>-19487</v>
      </c>
      <c r="Z2933">
        <f t="shared" si="98"/>
        <v>0</v>
      </c>
      <c r="AA2933">
        <f t="shared" si="99"/>
        <v>-14615.25</v>
      </c>
    </row>
    <row r="2934" spans="1:27" x14ac:dyDescent="0.35">
      <c r="A2934" t="s">
        <v>427</v>
      </c>
      <c r="C2934">
        <v>512011</v>
      </c>
      <c r="D2934" t="s">
        <v>463</v>
      </c>
      <c r="E2934" t="s">
        <v>7</v>
      </c>
      <c r="F2934" t="s">
        <v>105</v>
      </c>
      <c r="G2934">
        <v>2029</v>
      </c>
      <c r="H2934" t="s">
        <v>22</v>
      </c>
      <c r="I2934" t="s">
        <v>385</v>
      </c>
      <c r="J2934" t="s">
        <v>386</v>
      </c>
      <c r="K2934" t="s">
        <v>378</v>
      </c>
      <c r="L2934" t="s">
        <v>25</v>
      </c>
      <c r="M2934">
        <v>-921</v>
      </c>
      <c r="N2934">
        <v>-921</v>
      </c>
      <c r="O2934">
        <v>-921</v>
      </c>
      <c r="P2934">
        <v>-921</v>
      </c>
      <c r="Q2934">
        <v>-921</v>
      </c>
      <c r="R2934">
        <v>-921</v>
      </c>
      <c r="S2934">
        <v>-921</v>
      </c>
      <c r="T2934">
        <v>-921</v>
      </c>
      <c r="U2934">
        <v>-921</v>
      </c>
      <c r="V2934">
        <v>-921</v>
      </c>
      <c r="W2934">
        <v>-921</v>
      </c>
      <c r="X2934">
        <v>-921</v>
      </c>
      <c r="Y2934">
        <v>-11047</v>
      </c>
      <c r="Z2934">
        <f t="shared" si="98"/>
        <v>0</v>
      </c>
      <c r="AA2934">
        <f t="shared" si="99"/>
        <v>-8285.25</v>
      </c>
    </row>
    <row r="2935" spans="1:27" x14ac:dyDescent="0.35">
      <c r="A2935" t="s">
        <v>427</v>
      </c>
      <c r="C2935">
        <v>510900</v>
      </c>
      <c r="D2935" t="s">
        <v>436</v>
      </c>
      <c r="E2935" t="s">
        <v>7</v>
      </c>
      <c r="F2935" t="s">
        <v>105</v>
      </c>
      <c r="G2935">
        <v>2021</v>
      </c>
      <c r="H2935" t="s">
        <v>22</v>
      </c>
      <c r="I2935" t="s">
        <v>385</v>
      </c>
      <c r="J2935" t="s">
        <v>386</v>
      </c>
      <c r="K2935" t="s">
        <v>378</v>
      </c>
      <c r="L2935" t="s">
        <v>25</v>
      </c>
      <c r="M2935">
        <v>-916</v>
      </c>
      <c r="N2935">
        <v>-1082</v>
      </c>
      <c r="O2935">
        <v>-1752</v>
      </c>
      <c r="P2935">
        <v>-1956</v>
      </c>
      <c r="Q2935">
        <v>-3406</v>
      </c>
      <c r="R2935">
        <v>-2796</v>
      </c>
      <c r="S2935">
        <v>-2354</v>
      </c>
      <c r="T2935">
        <v>-1844</v>
      </c>
      <c r="U2935">
        <v>-3255</v>
      </c>
      <c r="V2935">
        <v>-1903</v>
      </c>
      <c r="W2935">
        <v>-4123</v>
      </c>
      <c r="X2935">
        <v>-998</v>
      </c>
      <c r="Y2935">
        <v>-26386</v>
      </c>
      <c r="Z2935">
        <f t="shared" si="98"/>
        <v>0</v>
      </c>
      <c r="AA2935">
        <f t="shared" si="99"/>
        <v>-19789.5</v>
      </c>
    </row>
    <row r="2936" spans="1:27" x14ac:dyDescent="0.35">
      <c r="A2936" t="s">
        <v>427</v>
      </c>
      <c r="C2936">
        <v>514100</v>
      </c>
      <c r="D2936" t="s">
        <v>441</v>
      </c>
      <c r="E2936" t="s">
        <v>7</v>
      </c>
      <c r="F2936" t="s">
        <v>105</v>
      </c>
      <c r="G2936">
        <v>2022</v>
      </c>
      <c r="H2936" t="s">
        <v>365</v>
      </c>
      <c r="I2936" t="s">
        <v>390</v>
      </c>
      <c r="J2936" t="s">
        <v>391</v>
      </c>
      <c r="K2936" t="s">
        <v>378</v>
      </c>
      <c r="L2936" t="s">
        <v>25</v>
      </c>
      <c r="M2936">
        <v>-914</v>
      </c>
      <c r="N2936">
        <v>-917</v>
      </c>
      <c r="O2936">
        <v>-1001</v>
      </c>
      <c r="P2936">
        <v>-897</v>
      </c>
      <c r="Q2936">
        <v>-921</v>
      </c>
      <c r="R2936">
        <v>-920</v>
      </c>
      <c r="S2936">
        <v>-860</v>
      </c>
      <c r="T2936">
        <v>-1035</v>
      </c>
      <c r="U2936">
        <v>-957</v>
      </c>
      <c r="V2936">
        <v>-935</v>
      </c>
      <c r="W2936">
        <v>-889</v>
      </c>
      <c r="X2936">
        <v>-801</v>
      </c>
      <c r="Y2936">
        <v>-11047</v>
      </c>
      <c r="Z2936">
        <f t="shared" si="98"/>
        <v>0</v>
      </c>
      <c r="AA2936">
        <f t="shared" si="99"/>
        <v>-8285.25</v>
      </c>
    </row>
    <row r="2937" spans="1:27" x14ac:dyDescent="0.35">
      <c r="A2937" t="s">
        <v>427</v>
      </c>
      <c r="C2937">
        <v>510900</v>
      </c>
      <c r="D2937" t="s">
        <v>436</v>
      </c>
      <c r="E2937" t="s">
        <v>7</v>
      </c>
      <c r="F2937" t="s">
        <v>105</v>
      </c>
      <c r="G2937">
        <v>2022</v>
      </c>
      <c r="H2937" t="s">
        <v>22</v>
      </c>
      <c r="I2937" t="s">
        <v>385</v>
      </c>
      <c r="J2937" t="s">
        <v>386</v>
      </c>
      <c r="K2937" t="s">
        <v>378</v>
      </c>
      <c r="L2937" t="s">
        <v>25</v>
      </c>
      <c r="M2937">
        <v>-910</v>
      </c>
      <c r="N2937">
        <v>-1079</v>
      </c>
      <c r="O2937">
        <v>-2623</v>
      </c>
      <c r="P2937">
        <v>-1686</v>
      </c>
      <c r="Q2937">
        <v>-1720</v>
      </c>
      <c r="R2937">
        <v>-2523</v>
      </c>
      <c r="S2937">
        <v>-2350</v>
      </c>
      <c r="T2937">
        <v>-1573</v>
      </c>
      <c r="U2937">
        <v>-2715</v>
      </c>
      <c r="V2937">
        <v>-1873</v>
      </c>
      <c r="W2937">
        <v>-3622</v>
      </c>
      <c r="X2937">
        <v>-991</v>
      </c>
      <c r="Y2937">
        <v>-23666</v>
      </c>
      <c r="Z2937">
        <f t="shared" si="98"/>
        <v>0</v>
      </c>
      <c r="AA2937">
        <f t="shared" si="99"/>
        <v>-17749.5</v>
      </c>
    </row>
    <row r="2938" spans="1:27" x14ac:dyDescent="0.35">
      <c r="A2938" t="s">
        <v>427</v>
      </c>
      <c r="C2938">
        <v>501990</v>
      </c>
      <c r="D2938" t="s">
        <v>442</v>
      </c>
      <c r="E2938" t="s">
        <v>7</v>
      </c>
      <c r="F2938" t="s">
        <v>105</v>
      </c>
      <c r="G2938">
        <v>2027</v>
      </c>
      <c r="H2938" t="s">
        <v>22</v>
      </c>
      <c r="I2938" t="s">
        <v>385</v>
      </c>
      <c r="J2938" t="s">
        <v>386</v>
      </c>
      <c r="K2938" t="s">
        <v>378</v>
      </c>
      <c r="L2938" t="s">
        <v>25</v>
      </c>
      <c r="M2938">
        <v>-909</v>
      </c>
      <c r="N2938">
        <v>-909</v>
      </c>
      <c r="O2938">
        <v>-909</v>
      </c>
      <c r="P2938">
        <v>-909</v>
      </c>
      <c r="Q2938">
        <v>-909</v>
      </c>
      <c r="R2938">
        <v>-909</v>
      </c>
      <c r="S2938">
        <v>-909</v>
      </c>
      <c r="T2938">
        <v>-909</v>
      </c>
      <c r="U2938">
        <v>-909</v>
      </c>
      <c r="V2938">
        <v>-909</v>
      </c>
      <c r="W2938">
        <v>-909</v>
      </c>
      <c r="X2938">
        <v>-909</v>
      </c>
      <c r="Y2938">
        <v>-10911</v>
      </c>
      <c r="Z2938">
        <f t="shared" si="98"/>
        <v>0</v>
      </c>
      <c r="AA2938">
        <f t="shared" si="99"/>
        <v>-8183.25</v>
      </c>
    </row>
    <row r="2939" spans="1:27" x14ac:dyDescent="0.35">
      <c r="A2939" t="s">
        <v>427</v>
      </c>
      <c r="C2939">
        <v>512005</v>
      </c>
      <c r="D2939" t="s">
        <v>452</v>
      </c>
      <c r="E2939" t="s">
        <v>7</v>
      </c>
      <c r="F2939" t="s">
        <v>105</v>
      </c>
      <c r="G2939">
        <v>2026</v>
      </c>
      <c r="H2939" t="s">
        <v>22</v>
      </c>
      <c r="I2939" t="s">
        <v>390</v>
      </c>
      <c r="J2939" t="s">
        <v>391</v>
      </c>
      <c r="K2939" t="s">
        <v>378</v>
      </c>
      <c r="L2939" t="s">
        <v>25</v>
      </c>
      <c r="M2939">
        <v>-905</v>
      </c>
      <c r="N2939">
        <v>-711</v>
      </c>
      <c r="O2939">
        <v>-1049</v>
      </c>
      <c r="P2939">
        <v>-711</v>
      </c>
      <c r="Q2939">
        <v>-711</v>
      </c>
      <c r="R2939">
        <v>-2375</v>
      </c>
      <c r="S2939">
        <v>-4850</v>
      </c>
      <c r="T2939">
        <v>-711</v>
      </c>
      <c r="U2939">
        <v>-2068</v>
      </c>
      <c r="V2939">
        <v>-711</v>
      </c>
      <c r="W2939">
        <v>-711</v>
      </c>
      <c r="X2939">
        <v>-3532</v>
      </c>
      <c r="Y2939">
        <v>-19047</v>
      </c>
      <c r="Z2939">
        <f t="shared" si="98"/>
        <v>0</v>
      </c>
      <c r="AA2939">
        <f t="shared" si="99"/>
        <v>-14285.25</v>
      </c>
    </row>
    <row r="2940" spans="1:27" x14ac:dyDescent="0.35">
      <c r="A2940" t="s">
        <v>427</v>
      </c>
      <c r="C2940">
        <v>512011</v>
      </c>
      <c r="D2940" t="s">
        <v>463</v>
      </c>
      <c r="E2940" t="s">
        <v>7</v>
      </c>
      <c r="F2940" t="s">
        <v>105</v>
      </c>
      <c r="G2940">
        <v>2028</v>
      </c>
      <c r="H2940" t="s">
        <v>22</v>
      </c>
      <c r="I2940" t="s">
        <v>385</v>
      </c>
      <c r="J2940" t="s">
        <v>386</v>
      </c>
      <c r="K2940" t="s">
        <v>378</v>
      </c>
      <c r="L2940" t="s">
        <v>25</v>
      </c>
      <c r="M2940">
        <v>-903</v>
      </c>
      <c r="N2940">
        <v>-903</v>
      </c>
      <c r="O2940">
        <v>-903</v>
      </c>
      <c r="P2940">
        <v>-903</v>
      </c>
      <c r="Q2940">
        <v>-903</v>
      </c>
      <c r="R2940">
        <v>-903</v>
      </c>
      <c r="S2940">
        <v>-903</v>
      </c>
      <c r="T2940">
        <v>-903</v>
      </c>
      <c r="U2940">
        <v>-903</v>
      </c>
      <c r="V2940">
        <v>-903</v>
      </c>
      <c r="W2940">
        <v>-903</v>
      </c>
      <c r="X2940">
        <v>-903</v>
      </c>
      <c r="Y2940">
        <v>-10831</v>
      </c>
      <c r="Z2940">
        <f t="shared" si="98"/>
        <v>0</v>
      </c>
      <c r="AA2940">
        <f t="shared" si="99"/>
        <v>-8123.25</v>
      </c>
    </row>
    <row r="2941" spans="1:27" x14ac:dyDescent="0.35">
      <c r="A2941" t="s">
        <v>427</v>
      </c>
      <c r="C2941">
        <v>510900</v>
      </c>
      <c r="D2941" t="s">
        <v>436</v>
      </c>
      <c r="E2941" t="s">
        <v>7</v>
      </c>
      <c r="F2941" t="s">
        <v>105</v>
      </c>
      <c r="G2941">
        <v>2029</v>
      </c>
      <c r="H2941" t="s">
        <v>22</v>
      </c>
      <c r="I2941" t="s">
        <v>385</v>
      </c>
      <c r="J2941" t="s">
        <v>386</v>
      </c>
      <c r="K2941" t="s">
        <v>378</v>
      </c>
      <c r="L2941" t="s">
        <v>25</v>
      </c>
      <c r="M2941">
        <v>-903</v>
      </c>
      <c r="N2941">
        <v>-1042</v>
      </c>
      <c r="O2941">
        <v>-2888</v>
      </c>
      <c r="P2941">
        <v>-1759</v>
      </c>
      <c r="Q2941">
        <v>-1958</v>
      </c>
      <c r="R2941">
        <v>-2825</v>
      </c>
      <c r="S2941">
        <v>-2739</v>
      </c>
      <c r="T2941">
        <v>-1480</v>
      </c>
      <c r="U2941">
        <v>-2992</v>
      </c>
      <c r="V2941">
        <v>-2155</v>
      </c>
      <c r="W2941">
        <v>-3439</v>
      </c>
      <c r="X2941">
        <v>-995</v>
      </c>
      <c r="Y2941">
        <v>-25176</v>
      </c>
      <c r="Z2941">
        <f t="shared" si="98"/>
        <v>0</v>
      </c>
      <c r="AA2941">
        <f t="shared" si="99"/>
        <v>-18882</v>
      </c>
    </row>
    <row r="2942" spans="1:27" x14ac:dyDescent="0.35">
      <c r="A2942" t="s">
        <v>427</v>
      </c>
      <c r="C2942">
        <v>514100</v>
      </c>
      <c r="D2942" t="s">
        <v>441</v>
      </c>
      <c r="E2942" t="s">
        <v>7</v>
      </c>
      <c r="F2942" t="s">
        <v>105</v>
      </c>
      <c r="G2942">
        <v>2021</v>
      </c>
      <c r="H2942" t="s">
        <v>365</v>
      </c>
      <c r="I2942" t="s">
        <v>390</v>
      </c>
      <c r="J2942" t="s">
        <v>391</v>
      </c>
      <c r="K2942" t="s">
        <v>378</v>
      </c>
      <c r="L2942" t="s">
        <v>25</v>
      </c>
      <c r="M2942">
        <v>-893</v>
      </c>
      <c r="N2942">
        <v>-895</v>
      </c>
      <c r="O2942">
        <v>-977</v>
      </c>
      <c r="P2942">
        <v>-914</v>
      </c>
      <c r="Q2942">
        <v>-862</v>
      </c>
      <c r="R2942">
        <v>-900</v>
      </c>
      <c r="S2942">
        <v>-880</v>
      </c>
      <c r="T2942">
        <v>-961</v>
      </c>
      <c r="U2942">
        <v>-923</v>
      </c>
      <c r="V2942">
        <v>-914</v>
      </c>
      <c r="W2942">
        <v>-856</v>
      </c>
      <c r="X2942">
        <v>-824</v>
      </c>
      <c r="Y2942">
        <v>-10798</v>
      </c>
      <c r="Z2942">
        <f t="shared" si="98"/>
        <v>0</v>
      </c>
      <c r="AA2942">
        <f t="shared" si="99"/>
        <v>-8098.5</v>
      </c>
    </row>
    <row r="2943" spans="1:27" x14ac:dyDescent="0.35">
      <c r="A2943" t="s">
        <v>427</v>
      </c>
      <c r="C2943">
        <v>502900</v>
      </c>
      <c r="D2943" t="s">
        <v>464</v>
      </c>
      <c r="E2943" t="s">
        <v>7</v>
      </c>
      <c r="F2943" t="s">
        <v>105</v>
      </c>
      <c r="G2943">
        <v>2030</v>
      </c>
      <c r="H2943" t="s">
        <v>22</v>
      </c>
      <c r="I2943" t="s">
        <v>377</v>
      </c>
      <c r="J2943" t="s">
        <v>377</v>
      </c>
      <c r="K2943" t="s">
        <v>378</v>
      </c>
      <c r="L2943" t="s">
        <v>25</v>
      </c>
      <c r="M2943">
        <v>-891</v>
      </c>
      <c r="N2943">
        <v>-891</v>
      </c>
      <c r="O2943">
        <v>-891</v>
      </c>
      <c r="P2943">
        <v>-891</v>
      </c>
      <c r="Q2943">
        <v>-891</v>
      </c>
      <c r="R2943">
        <v>-891</v>
      </c>
      <c r="S2943">
        <v>-891</v>
      </c>
      <c r="T2943">
        <v>-891</v>
      </c>
      <c r="U2943">
        <v>-891</v>
      </c>
      <c r="V2943">
        <v>-974</v>
      </c>
      <c r="W2943">
        <v>-891</v>
      </c>
      <c r="X2943">
        <v>-1252</v>
      </c>
      <c r="Y2943">
        <v>-11133</v>
      </c>
      <c r="Z2943">
        <f t="shared" si="98"/>
        <v>0</v>
      </c>
      <c r="AA2943">
        <f t="shared" si="99"/>
        <v>-8349.75</v>
      </c>
    </row>
    <row r="2944" spans="1:27" x14ac:dyDescent="0.35">
      <c r="A2944" t="s">
        <v>427</v>
      </c>
      <c r="C2944">
        <v>501990</v>
      </c>
      <c r="D2944" t="s">
        <v>442</v>
      </c>
      <c r="E2944" t="s">
        <v>7</v>
      </c>
      <c r="F2944" t="s">
        <v>105</v>
      </c>
      <c r="G2944">
        <v>2026</v>
      </c>
      <c r="H2944" t="s">
        <v>22</v>
      </c>
      <c r="I2944" t="s">
        <v>385</v>
      </c>
      <c r="J2944" t="s">
        <v>386</v>
      </c>
      <c r="K2944" t="s">
        <v>378</v>
      </c>
      <c r="L2944" t="s">
        <v>25</v>
      </c>
      <c r="M2944">
        <v>-888</v>
      </c>
      <c r="N2944">
        <v>-888</v>
      </c>
      <c r="O2944">
        <v>-888</v>
      </c>
      <c r="P2944">
        <v>-888</v>
      </c>
      <c r="Q2944">
        <v>-888</v>
      </c>
      <c r="R2944">
        <v>-888</v>
      </c>
      <c r="S2944">
        <v>-888</v>
      </c>
      <c r="T2944">
        <v>-888</v>
      </c>
      <c r="U2944">
        <v>-888</v>
      </c>
      <c r="V2944">
        <v>-888</v>
      </c>
      <c r="W2944">
        <v>-888</v>
      </c>
      <c r="X2944">
        <v>-888</v>
      </c>
      <c r="Y2944">
        <v>-10657</v>
      </c>
      <c r="Z2944">
        <f t="shared" si="98"/>
        <v>0</v>
      </c>
      <c r="AA2944">
        <f t="shared" si="99"/>
        <v>-7992.75</v>
      </c>
    </row>
    <row r="2945" spans="1:27" x14ac:dyDescent="0.35">
      <c r="A2945" t="s">
        <v>427</v>
      </c>
      <c r="C2945">
        <v>512005</v>
      </c>
      <c r="D2945" t="s">
        <v>452</v>
      </c>
      <c r="E2945" t="s">
        <v>7</v>
      </c>
      <c r="F2945" t="s">
        <v>105</v>
      </c>
      <c r="G2945">
        <v>2021</v>
      </c>
      <c r="H2945" t="s">
        <v>22</v>
      </c>
      <c r="I2945" t="s">
        <v>390</v>
      </c>
      <c r="J2945" t="s">
        <v>391</v>
      </c>
      <c r="K2945" t="s">
        <v>378</v>
      </c>
      <c r="L2945" t="s">
        <v>25</v>
      </c>
      <c r="M2945">
        <v>-887</v>
      </c>
      <c r="N2945">
        <v>-697</v>
      </c>
      <c r="O2945">
        <v>-5072</v>
      </c>
      <c r="P2945">
        <v>-697</v>
      </c>
      <c r="Q2945">
        <v>-697</v>
      </c>
      <c r="R2945">
        <v>-2312</v>
      </c>
      <c r="S2945">
        <v>-697</v>
      </c>
      <c r="T2945">
        <v>-697</v>
      </c>
      <c r="U2945">
        <v>-2027</v>
      </c>
      <c r="V2945">
        <v>-697</v>
      </c>
      <c r="W2945">
        <v>-697</v>
      </c>
      <c r="X2945">
        <v>-3436</v>
      </c>
      <c r="Y2945">
        <v>-18618</v>
      </c>
      <c r="Z2945">
        <f t="shared" si="98"/>
        <v>0</v>
      </c>
      <c r="AA2945">
        <f t="shared" si="99"/>
        <v>-13963.5</v>
      </c>
    </row>
    <row r="2946" spans="1:27" x14ac:dyDescent="0.35">
      <c r="A2946" t="s">
        <v>427</v>
      </c>
      <c r="C2946">
        <v>512005</v>
      </c>
      <c r="D2946" t="s">
        <v>452</v>
      </c>
      <c r="E2946" t="s">
        <v>7</v>
      </c>
      <c r="F2946" t="s">
        <v>105</v>
      </c>
      <c r="G2946">
        <v>2022</v>
      </c>
      <c r="H2946" t="s">
        <v>22</v>
      </c>
      <c r="I2946" t="s">
        <v>390</v>
      </c>
      <c r="J2946" t="s">
        <v>391</v>
      </c>
      <c r="K2946" t="s">
        <v>378</v>
      </c>
      <c r="L2946" t="s">
        <v>25</v>
      </c>
      <c r="M2946">
        <v>-887</v>
      </c>
      <c r="N2946">
        <v>-697</v>
      </c>
      <c r="O2946">
        <v>-5072</v>
      </c>
      <c r="P2946">
        <v>-697</v>
      </c>
      <c r="Q2946">
        <v>-697</v>
      </c>
      <c r="R2946">
        <v>-2312</v>
      </c>
      <c r="S2946">
        <v>-697</v>
      </c>
      <c r="T2946">
        <v>-697</v>
      </c>
      <c r="U2946">
        <v>-2027</v>
      </c>
      <c r="V2946">
        <v>-697</v>
      </c>
      <c r="W2946">
        <v>-697</v>
      </c>
      <c r="X2946">
        <v>-3436</v>
      </c>
      <c r="Y2946">
        <v>-18618</v>
      </c>
      <c r="Z2946">
        <f t="shared" si="98"/>
        <v>0</v>
      </c>
      <c r="AA2946">
        <f t="shared" si="99"/>
        <v>-13963.5</v>
      </c>
    </row>
    <row r="2947" spans="1:27" x14ac:dyDescent="0.35">
      <c r="A2947" t="s">
        <v>427</v>
      </c>
      <c r="C2947">
        <v>512005</v>
      </c>
      <c r="D2947" t="s">
        <v>452</v>
      </c>
      <c r="E2947" t="s">
        <v>7</v>
      </c>
      <c r="F2947" t="s">
        <v>105</v>
      </c>
      <c r="G2947">
        <v>2023</v>
      </c>
      <c r="H2947" t="s">
        <v>22</v>
      </c>
      <c r="I2947" t="s">
        <v>390</v>
      </c>
      <c r="J2947" t="s">
        <v>391</v>
      </c>
      <c r="K2947" t="s">
        <v>378</v>
      </c>
      <c r="L2947" t="s">
        <v>25</v>
      </c>
      <c r="M2947">
        <v>-887</v>
      </c>
      <c r="N2947">
        <v>-697</v>
      </c>
      <c r="O2947">
        <v>-1025</v>
      </c>
      <c r="P2947">
        <v>-697</v>
      </c>
      <c r="Q2947">
        <v>-697</v>
      </c>
      <c r="R2947">
        <v>-2312</v>
      </c>
      <c r="S2947">
        <v>-4745</v>
      </c>
      <c r="T2947">
        <v>-697</v>
      </c>
      <c r="U2947">
        <v>-2027</v>
      </c>
      <c r="V2947">
        <v>-697</v>
      </c>
      <c r="W2947">
        <v>-697</v>
      </c>
      <c r="X2947">
        <v>-3436</v>
      </c>
      <c r="Y2947">
        <v>-18618</v>
      </c>
      <c r="Z2947">
        <f t="shared" si="98"/>
        <v>0</v>
      </c>
      <c r="AA2947">
        <f t="shared" si="99"/>
        <v>-13963.5</v>
      </c>
    </row>
    <row r="2948" spans="1:27" x14ac:dyDescent="0.35">
      <c r="A2948" t="s">
        <v>427</v>
      </c>
      <c r="C2948">
        <v>512005</v>
      </c>
      <c r="D2948" t="s">
        <v>452</v>
      </c>
      <c r="E2948" t="s">
        <v>7</v>
      </c>
      <c r="F2948" t="s">
        <v>105</v>
      </c>
      <c r="G2948">
        <v>2024</v>
      </c>
      <c r="H2948" t="s">
        <v>22</v>
      </c>
      <c r="I2948" t="s">
        <v>390</v>
      </c>
      <c r="J2948" t="s">
        <v>391</v>
      </c>
      <c r="K2948" t="s">
        <v>378</v>
      </c>
      <c r="L2948" t="s">
        <v>25</v>
      </c>
      <c r="M2948">
        <v>-887</v>
      </c>
      <c r="N2948">
        <v>-697</v>
      </c>
      <c r="O2948">
        <v>-1025</v>
      </c>
      <c r="P2948">
        <v>-697</v>
      </c>
      <c r="Q2948">
        <v>-697</v>
      </c>
      <c r="R2948">
        <v>-2312</v>
      </c>
      <c r="S2948">
        <v>-4745</v>
      </c>
      <c r="T2948">
        <v>-697</v>
      </c>
      <c r="U2948">
        <v>-2027</v>
      </c>
      <c r="V2948">
        <v>-697</v>
      </c>
      <c r="W2948">
        <v>-697</v>
      </c>
      <c r="X2948">
        <v>-3436</v>
      </c>
      <c r="Y2948">
        <v>-18618</v>
      </c>
      <c r="Z2948">
        <f t="shared" si="98"/>
        <v>0</v>
      </c>
      <c r="AA2948">
        <f t="shared" si="99"/>
        <v>-13963.5</v>
      </c>
    </row>
    <row r="2949" spans="1:27" x14ac:dyDescent="0.35">
      <c r="A2949" t="s">
        <v>427</v>
      </c>
      <c r="C2949">
        <v>512005</v>
      </c>
      <c r="D2949" t="s">
        <v>452</v>
      </c>
      <c r="E2949" t="s">
        <v>7</v>
      </c>
      <c r="F2949" t="s">
        <v>105</v>
      </c>
      <c r="G2949">
        <v>2025</v>
      </c>
      <c r="H2949" t="s">
        <v>22</v>
      </c>
      <c r="I2949" t="s">
        <v>390</v>
      </c>
      <c r="J2949" t="s">
        <v>391</v>
      </c>
      <c r="K2949" t="s">
        <v>378</v>
      </c>
      <c r="L2949" t="s">
        <v>25</v>
      </c>
      <c r="M2949">
        <v>-887</v>
      </c>
      <c r="N2949">
        <v>-697</v>
      </c>
      <c r="O2949">
        <v>-1025</v>
      </c>
      <c r="P2949">
        <v>-697</v>
      </c>
      <c r="Q2949">
        <v>-697</v>
      </c>
      <c r="R2949">
        <v>-2312</v>
      </c>
      <c r="S2949">
        <v>-4745</v>
      </c>
      <c r="T2949">
        <v>-697</v>
      </c>
      <c r="U2949">
        <v>-2027</v>
      </c>
      <c r="V2949">
        <v>-697</v>
      </c>
      <c r="W2949">
        <v>-697</v>
      </c>
      <c r="X2949">
        <v>-3436</v>
      </c>
      <c r="Y2949">
        <v>-18618</v>
      </c>
      <c r="Z2949">
        <f t="shared" si="98"/>
        <v>0</v>
      </c>
      <c r="AA2949">
        <f t="shared" si="99"/>
        <v>-13963.5</v>
      </c>
    </row>
    <row r="2950" spans="1:27" x14ac:dyDescent="0.35">
      <c r="A2950" t="s">
        <v>427</v>
      </c>
      <c r="C2950">
        <v>512011</v>
      </c>
      <c r="D2950" t="s">
        <v>463</v>
      </c>
      <c r="E2950" t="s">
        <v>7</v>
      </c>
      <c r="F2950" t="s">
        <v>105</v>
      </c>
      <c r="G2950">
        <v>2027</v>
      </c>
      <c r="H2950" t="s">
        <v>22</v>
      </c>
      <c r="I2950" t="s">
        <v>385</v>
      </c>
      <c r="J2950" t="s">
        <v>386</v>
      </c>
      <c r="K2950" t="s">
        <v>378</v>
      </c>
      <c r="L2950" t="s">
        <v>25</v>
      </c>
      <c r="M2950">
        <v>-885</v>
      </c>
      <c r="N2950">
        <v>-885</v>
      </c>
      <c r="O2950">
        <v>-885</v>
      </c>
      <c r="P2950">
        <v>-885</v>
      </c>
      <c r="Q2950">
        <v>-885</v>
      </c>
      <c r="R2950">
        <v>-885</v>
      </c>
      <c r="S2950">
        <v>-885</v>
      </c>
      <c r="T2950">
        <v>-885</v>
      </c>
      <c r="U2950">
        <v>-885</v>
      </c>
      <c r="V2950">
        <v>-885</v>
      </c>
      <c r="W2950">
        <v>-885</v>
      </c>
      <c r="X2950">
        <v>-885</v>
      </c>
      <c r="Y2950">
        <v>-10618</v>
      </c>
      <c r="Z2950">
        <f t="shared" si="98"/>
        <v>0</v>
      </c>
      <c r="AA2950">
        <f t="shared" si="99"/>
        <v>-7963.5</v>
      </c>
    </row>
    <row r="2951" spans="1:27" x14ac:dyDescent="0.35">
      <c r="A2951" t="s">
        <v>427</v>
      </c>
      <c r="C2951">
        <v>511100</v>
      </c>
      <c r="D2951" t="s">
        <v>434</v>
      </c>
      <c r="E2951" t="s">
        <v>7</v>
      </c>
      <c r="F2951" t="s">
        <v>21</v>
      </c>
      <c r="G2951">
        <v>2023</v>
      </c>
      <c r="H2951" t="s">
        <v>365</v>
      </c>
      <c r="I2951" t="s">
        <v>387</v>
      </c>
      <c r="J2951" t="s">
        <v>388</v>
      </c>
      <c r="K2951" t="s">
        <v>378</v>
      </c>
      <c r="L2951" t="s">
        <v>25</v>
      </c>
      <c r="M2951">
        <v>-881</v>
      </c>
      <c r="N2951">
        <v>-832</v>
      </c>
      <c r="O2951">
        <v>-913</v>
      </c>
      <c r="P2951">
        <v>-775</v>
      </c>
      <c r="Q2951">
        <v>-891</v>
      </c>
      <c r="R2951">
        <v>-856</v>
      </c>
      <c r="S2951">
        <v>-793</v>
      </c>
      <c r="T2951">
        <v>-942</v>
      </c>
      <c r="U2951">
        <v>-817</v>
      </c>
      <c r="V2951">
        <v>-899</v>
      </c>
      <c r="W2951">
        <v>-820</v>
      </c>
      <c r="X2951">
        <v>-705</v>
      </c>
      <c r="Y2951">
        <v>-10123</v>
      </c>
      <c r="Z2951">
        <f t="shared" si="98"/>
        <v>-7592.25</v>
      </c>
      <c r="AA2951">
        <f t="shared" si="99"/>
        <v>0</v>
      </c>
    </row>
    <row r="2952" spans="1:27" x14ac:dyDescent="0.35">
      <c r="A2952" t="s">
        <v>427</v>
      </c>
      <c r="C2952">
        <v>510900</v>
      </c>
      <c r="D2952" t="s">
        <v>436</v>
      </c>
      <c r="E2952" t="s">
        <v>7</v>
      </c>
      <c r="F2952" t="s">
        <v>105</v>
      </c>
      <c r="G2952">
        <v>2028</v>
      </c>
      <c r="H2952" t="s">
        <v>22</v>
      </c>
      <c r="I2952" t="s">
        <v>385</v>
      </c>
      <c r="J2952" t="s">
        <v>386</v>
      </c>
      <c r="K2952" t="s">
        <v>378</v>
      </c>
      <c r="L2952" t="s">
        <v>25</v>
      </c>
      <c r="M2952">
        <v>-877</v>
      </c>
      <c r="N2952">
        <v>-1013</v>
      </c>
      <c r="O2952">
        <v>-2804</v>
      </c>
      <c r="P2952">
        <v>-1709</v>
      </c>
      <c r="Q2952">
        <v>-1903</v>
      </c>
      <c r="R2952">
        <v>-2746</v>
      </c>
      <c r="S2952">
        <v>-2663</v>
      </c>
      <c r="T2952">
        <v>-1439</v>
      </c>
      <c r="U2952">
        <v>-2907</v>
      </c>
      <c r="V2952">
        <v>-2094</v>
      </c>
      <c r="W2952">
        <v>-3340</v>
      </c>
      <c r="X2952">
        <v>-967</v>
      </c>
      <c r="Y2952">
        <v>-24463</v>
      </c>
      <c r="Z2952">
        <f t="shared" si="98"/>
        <v>0</v>
      </c>
      <c r="AA2952">
        <f t="shared" si="99"/>
        <v>-18347.25</v>
      </c>
    </row>
    <row r="2953" spans="1:27" x14ac:dyDescent="0.35">
      <c r="A2953" t="s">
        <v>427</v>
      </c>
      <c r="C2953">
        <v>501090</v>
      </c>
      <c r="D2953" t="s">
        <v>435</v>
      </c>
      <c r="E2953" t="s">
        <v>7</v>
      </c>
      <c r="F2953" t="s">
        <v>21</v>
      </c>
      <c r="G2953">
        <v>2022</v>
      </c>
      <c r="H2953" t="s">
        <v>365</v>
      </c>
      <c r="I2953" t="s">
        <v>387</v>
      </c>
      <c r="J2953" t="s">
        <v>388</v>
      </c>
      <c r="K2953" t="s">
        <v>378</v>
      </c>
      <c r="L2953" t="s">
        <v>25</v>
      </c>
      <c r="M2953">
        <v>-875</v>
      </c>
      <c r="N2953">
        <v>-877</v>
      </c>
      <c r="O2953">
        <v>-957</v>
      </c>
      <c r="P2953">
        <v>-854</v>
      </c>
      <c r="Q2953">
        <v>-875</v>
      </c>
      <c r="R2953">
        <v>-873</v>
      </c>
      <c r="S2953">
        <v>-814</v>
      </c>
      <c r="T2953">
        <v>-986</v>
      </c>
      <c r="U2953">
        <v>-912</v>
      </c>
      <c r="V2953">
        <v>-888</v>
      </c>
      <c r="W2953">
        <v>-845</v>
      </c>
      <c r="X2953">
        <v>-751</v>
      </c>
      <c r="Y2953">
        <v>-10507</v>
      </c>
      <c r="Z2953">
        <f t="shared" si="98"/>
        <v>-7880.25</v>
      </c>
      <c r="AA2953">
        <f t="shared" si="99"/>
        <v>0</v>
      </c>
    </row>
    <row r="2954" spans="1:27" x14ac:dyDescent="0.35">
      <c r="A2954" t="s">
        <v>427</v>
      </c>
      <c r="C2954">
        <v>500900</v>
      </c>
      <c r="D2954" t="s">
        <v>443</v>
      </c>
      <c r="E2954" t="s">
        <v>7</v>
      </c>
      <c r="F2954" t="s">
        <v>105</v>
      </c>
      <c r="G2954">
        <v>2024</v>
      </c>
      <c r="H2954" t="s">
        <v>365</v>
      </c>
      <c r="I2954" t="s">
        <v>385</v>
      </c>
      <c r="J2954" t="s">
        <v>386</v>
      </c>
      <c r="K2954" t="s">
        <v>378</v>
      </c>
      <c r="L2954" t="s">
        <v>25</v>
      </c>
      <c r="M2954">
        <v>-871</v>
      </c>
      <c r="N2954">
        <v>-22</v>
      </c>
      <c r="O2954">
        <v>746</v>
      </c>
      <c r="P2954">
        <v>769</v>
      </c>
      <c r="Q2954">
        <v>684</v>
      </c>
      <c r="R2954">
        <v>2225</v>
      </c>
      <c r="S2954">
        <v>1377</v>
      </c>
      <c r="T2954">
        <v>1224</v>
      </c>
      <c r="U2954">
        <v>2092</v>
      </c>
      <c r="V2954">
        <v>1045</v>
      </c>
      <c r="W2954">
        <v>2829</v>
      </c>
      <c r="X2954">
        <v>3201</v>
      </c>
      <c r="Y2954">
        <v>15298</v>
      </c>
      <c r="Z2954">
        <f t="shared" si="98"/>
        <v>0</v>
      </c>
      <c r="AA2954">
        <f t="shared" si="99"/>
        <v>11473.5</v>
      </c>
    </row>
    <row r="2955" spans="1:27" x14ac:dyDescent="0.35">
      <c r="A2955" t="s">
        <v>427</v>
      </c>
      <c r="C2955">
        <v>512011</v>
      </c>
      <c r="D2955" t="s">
        <v>463</v>
      </c>
      <c r="E2955" t="s">
        <v>7</v>
      </c>
      <c r="F2955" t="s">
        <v>105</v>
      </c>
      <c r="G2955">
        <v>2026</v>
      </c>
      <c r="H2955" t="s">
        <v>22</v>
      </c>
      <c r="I2955" t="s">
        <v>385</v>
      </c>
      <c r="J2955" t="s">
        <v>386</v>
      </c>
      <c r="K2955" t="s">
        <v>378</v>
      </c>
      <c r="L2955" t="s">
        <v>25</v>
      </c>
      <c r="M2955">
        <v>-868</v>
      </c>
      <c r="N2955">
        <v>-868</v>
      </c>
      <c r="O2955">
        <v>-868</v>
      </c>
      <c r="P2955">
        <v>-868</v>
      </c>
      <c r="Q2955">
        <v>-868</v>
      </c>
      <c r="R2955">
        <v>-868</v>
      </c>
      <c r="S2955">
        <v>-868</v>
      </c>
      <c r="T2955">
        <v>-868</v>
      </c>
      <c r="U2955">
        <v>-868</v>
      </c>
      <c r="V2955">
        <v>-868</v>
      </c>
      <c r="W2955">
        <v>-868</v>
      </c>
      <c r="X2955">
        <v>-868</v>
      </c>
      <c r="Y2955">
        <v>-10410</v>
      </c>
      <c r="Z2955">
        <f t="shared" si="98"/>
        <v>0</v>
      </c>
      <c r="AA2955">
        <f t="shared" si="99"/>
        <v>-7807.5</v>
      </c>
    </row>
    <row r="2956" spans="1:27" x14ac:dyDescent="0.35">
      <c r="A2956" t="s">
        <v>427</v>
      </c>
      <c r="C2956">
        <v>501990</v>
      </c>
      <c r="D2956" t="s">
        <v>442</v>
      </c>
      <c r="E2956" t="s">
        <v>7</v>
      </c>
      <c r="F2956" t="s">
        <v>105</v>
      </c>
      <c r="G2956">
        <v>2025</v>
      </c>
      <c r="H2956" t="s">
        <v>22</v>
      </c>
      <c r="I2956" t="s">
        <v>385</v>
      </c>
      <c r="J2956" t="s">
        <v>386</v>
      </c>
      <c r="K2956" t="s">
        <v>378</v>
      </c>
      <c r="L2956" t="s">
        <v>25</v>
      </c>
      <c r="M2956">
        <v>-867</v>
      </c>
      <c r="N2956">
        <v>-867</v>
      </c>
      <c r="O2956">
        <v>-867</v>
      </c>
      <c r="P2956">
        <v>-867</v>
      </c>
      <c r="Q2956">
        <v>-867</v>
      </c>
      <c r="R2956">
        <v>-867</v>
      </c>
      <c r="S2956">
        <v>-867</v>
      </c>
      <c r="T2956">
        <v>-867</v>
      </c>
      <c r="U2956">
        <v>-867</v>
      </c>
      <c r="V2956">
        <v>-867</v>
      </c>
      <c r="W2956">
        <v>-867</v>
      </c>
      <c r="X2956">
        <v>-867</v>
      </c>
      <c r="Y2956">
        <v>-10410</v>
      </c>
      <c r="Z2956">
        <f t="shared" si="98"/>
        <v>0</v>
      </c>
      <c r="AA2956">
        <f t="shared" si="99"/>
        <v>-7807.5</v>
      </c>
    </row>
    <row r="2957" spans="1:27" x14ac:dyDescent="0.35">
      <c r="A2957" t="s">
        <v>427</v>
      </c>
      <c r="C2957">
        <v>502900</v>
      </c>
      <c r="D2957" t="s">
        <v>464</v>
      </c>
      <c r="E2957" t="s">
        <v>7</v>
      </c>
      <c r="F2957" t="s">
        <v>105</v>
      </c>
      <c r="G2957">
        <v>2029</v>
      </c>
      <c r="H2957" t="s">
        <v>22</v>
      </c>
      <c r="I2957" t="s">
        <v>377</v>
      </c>
      <c r="J2957" t="s">
        <v>377</v>
      </c>
      <c r="K2957" t="s">
        <v>378</v>
      </c>
      <c r="L2957" t="s">
        <v>25</v>
      </c>
      <c r="M2957">
        <v>-865</v>
      </c>
      <c r="N2957">
        <v>-865</v>
      </c>
      <c r="O2957">
        <v>-865</v>
      </c>
      <c r="P2957">
        <v>-865</v>
      </c>
      <c r="Q2957">
        <v>-865</v>
      </c>
      <c r="R2957">
        <v>-865</v>
      </c>
      <c r="S2957">
        <v>-865</v>
      </c>
      <c r="T2957">
        <v>-865</v>
      </c>
      <c r="U2957">
        <v>-865</v>
      </c>
      <c r="V2957">
        <v>-946</v>
      </c>
      <c r="W2957">
        <v>-865</v>
      </c>
      <c r="X2957">
        <v>-1216</v>
      </c>
      <c r="Y2957">
        <v>-10809</v>
      </c>
      <c r="Z2957">
        <f t="shared" si="98"/>
        <v>0</v>
      </c>
      <c r="AA2957">
        <f t="shared" si="99"/>
        <v>-8106.75</v>
      </c>
    </row>
    <row r="2958" spans="1:27" x14ac:dyDescent="0.35">
      <c r="A2958" t="s">
        <v>427</v>
      </c>
      <c r="C2958">
        <v>512017</v>
      </c>
      <c r="D2958" t="s">
        <v>446</v>
      </c>
      <c r="E2958" t="s">
        <v>7</v>
      </c>
      <c r="F2958" t="s">
        <v>105</v>
      </c>
      <c r="G2958">
        <v>2021</v>
      </c>
      <c r="H2958" t="s">
        <v>22</v>
      </c>
      <c r="I2958" t="s">
        <v>390</v>
      </c>
      <c r="J2958" t="s">
        <v>391</v>
      </c>
      <c r="K2958" t="s">
        <v>378</v>
      </c>
      <c r="L2958" t="s">
        <v>25</v>
      </c>
      <c r="M2958">
        <v>-862</v>
      </c>
      <c r="N2958">
        <v>-862</v>
      </c>
      <c r="O2958">
        <v>-862</v>
      </c>
      <c r="P2958">
        <v>-862</v>
      </c>
      <c r="Q2958">
        <v>-239</v>
      </c>
      <c r="R2958">
        <v>-2033</v>
      </c>
      <c r="S2958">
        <v>-862</v>
      </c>
      <c r="T2958">
        <v>-267</v>
      </c>
      <c r="U2958">
        <v>-267</v>
      </c>
      <c r="V2958">
        <v>-267</v>
      </c>
      <c r="W2958">
        <v>-1146</v>
      </c>
      <c r="X2958">
        <v>-154</v>
      </c>
      <c r="Y2958">
        <v>-8684</v>
      </c>
      <c r="Z2958">
        <f t="shared" si="98"/>
        <v>0</v>
      </c>
      <c r="AA2958">
        <f t="shared" si="99"/>
        <v>-6513</v>
      </c>
    </row>
    <row r="2959" spans="1:27" x14ac:dyDescent="0.35">
      <c r="A2959" t="s">
        <v>427</v>
      </c>
      <c r="C2959">
        <v>512017</v>
      </c>
      <c r="D2959" t="s">
        <v>446</v>
      </c>
      <c r="E2959" t="s">
        <v>7</v>
      </c>
      <c r="F2959" t="s">
        <v>105</v>
      </c>
      <c r="G2959">
        <v>2022</v>
      </c>
      <c r="H2959" t="s">
        <v>22</v>
      </c>
      <c r="I2959" t="s">
        <v>390</v>
      </c>
      <c r="J2959" t="s">
        <v>391</v>
      </c>
      <c r="K2959" t="s">
        <v>378</v>
      </c>
      <c r="L2959" t="s">
        <v>25</v>
      </c>
      <c r="M2959">
        <v>-862</v>
      </c>
      <c r="N2959">
        <v>-862</v>
      </c>
      <c r="O2959">
        <v>-862</v>
      </c>
      <c r="P2959">
        <v>-862</v>
      </c>
      <c r="Q2959">
        <v>-239</v>
      </c>
      <c r="R2959">
        <v>-2033</v>
      </c>
      <c r="S2959">
        <v>-862</v>
      </c>
      <c r="T2959">
        <v>-267</v>
      </c>
      <c r="U2959">
        <v>-267</v>
      </c>
      <c r="V2959">
        <v>-267</v>
      </c>
      <c r="W2959">
        <v>-1146</v>
      </c>
      <c r="X2959">
        <v>-154</v>
      </c>
      <c r="Y2959">
        <v>-8684</v>
      </c>
      <c r="Z2959">
        <f t="shared" si="98"/>
        <v>0</v>
      </c>
      <c r="AA2959">
        <f t="shared" si="99"/>
        <v>-6513</v>
      </c>
    </row>
    <row r="2960" spans="1:27" x14ac:dyDescent="0.35">
      <c r="A2960" t="s">
        <v>427</v>
      </c>
      <c r="C2960">
        <v>501990</v>
      </c>
      <c r="D2960" t="s">
        <v>442</v>
      </c>
      <c r="E2960" t="s">
        <v>7</v>
      </c>
      <c r="F2960" t="s">
        <v>105</v>
      </c>
      <c r="G2960">
        <v>2023</v>
      </c>
      <c r="H2960" t="s">
        <v>22</v>
      </c>
      <c r="I2960" t="s">
        <v>385</v>
      </c>
      <c r="J2960" t="s">
        <v>386</v>
      </c>
      <c r="K2960" t="s">
        <v>378</v>
      </c>
      <c r="L2960" t="s">
        <v>25</v>
      </c>
      <c r="M2960">
        <v>-862</v>
      </c>
      <c r="N2960">
        <v>-862</v>
      </c>
      <c r="O2960">
        <v>-862</v>
      </c>
      <c r="P2960">
        <v>-862</v>
      </c>
      <c r="Q2960">
        <v>-862</v>
      </c>
      <c r="R2960">
        <v>-862</v>
      </c>
      <c r="S2960">
        <v>-862</v>
      </c>
      <c r="T2960">
        <v>-862</v>
      </c>
      <c r="U2960">
        <v>-862</v>
      </c>
      <c r="V2960">
        <v>-862</v>
      </c>
      <c r="W2960">
        <v>-862</v>
      </c>
      <c r="X2960">
        <v>-862</v>
      </c>
      <c r="Y2960">
        <v>-10340</v>
      </c>
      <c r="Z2960">
        <f t="shared" si="98"/>
        <v>0</v>
      </c>
      <c r="AA2960">
        <f t="shared" si="99"/>
        <v>-7755</v>
      </c>
    </row>
    <row r="2961" spans="1:27" x14ac:dyDescent="0.35">
      <c r="A2961" t="s">
        <v>427</v>
      </c>
      <c r="C2961">
        <v>501990</v>
      </c>
      <c r="D2961" t="s">
        <v>442</v>
      </c>
      <c r="E2961" t="s">
        <v>7</v>
      </c>
      <c r="F2961" t="s">
        <v>105</v>
      </c>
      <c r="G2961">
        <v>2024</v>
      </c>
      <c r="H2961" t="s">
        <v>22</v>
      </c>
      <c r="I2961" t="s">
        <v>385</v>
      </c>
      <c r="J2961" t="s">
        <v>386</v>
      </c>
      <c r="K2961" t="s">
        <v>378</v>
      </c>
      <c r="L2961" t="s">
        <v>25</v>
      </c>
      <c r="M2961">
        <v>-862</v>
      </c>
      <c r="N2961">
        <v>-862</v>
      </c>
      <c r="O2961">
        <v>-862</v>
      </c>
      <c r="P2961">
        <v>-862</v>
      </c>
      <c r="Q2961">
        <v>-862</v>
      </c>
      <c r="R2961">
        <v>-862</v>
      </c>
      <c r="S2961">
        <v>-862</v>
      </c>
      <c r="T2961">
        <v>-862</v>
      </c>
      <c r="U2961">
        <v>-862</v>
      </c>
      <c r="V2961">
        <v>-862</v>
      </c>
      <c r="W2961">
        <v>-862</v>
      </c>
      <c r="X2961">
        <v>-862</v>
      </c>
      <c r="Y2961">
        <v>-10340</v>
      </c>
      <c r="Z2961">
        <f t="shared" si="98"/>
        <v>0</v>
      </c>
      <c r="AA2961">
        <f t="shared" si="99"/>
        <v>-7755</v>
      </c>
    </row>
    <row r="2962" spans="1:27" x14ac:dyDescent="0.35">
      <c r="A2962" t="s">
        <v>427</v>
      </c>
      <c r="C2962">
        <v>501090</v>
      </c>
      <c r="D2962" t="s">
        <v>435</v>
      </c>
      <c r="E2962" t="s">
        <v>7</v>
      </c>
      <c r="F2962" t="s">
        <v>21</v>
      </c>
      <c r="G2962">
        <v>2021</v>
      </c>
      <c r="H2962" t="s">
        <v>365</v>
      </c>
      <c r="I2962" t="s">
        <v>387</v>
      </c>
      <c r="J2962" t="s">
        <v>388</v>
      </c>
      <c r="K2962" t="s">
        <v>378</v>
      </c>
      <c r="L2962" t="s">
        <v>25</v>
      </c>
      <c r="M2962">
        <v>-853</v>
      </c>
      <c r="N2962">
        <v>-855</v>
      </c>
      <c r="O2962">
        <v>-933</v>
      </c>
      <c r="P2962">
        <v>-869</v>
      </c>
      <c r="Q2962">
        <v>-817</v>
      </c>
      <c r="R2962">
        <v>-852</v>
      </c>
      <c r="S2962">
        <v>-830</v>
      </c>
      <c r="T2962">
        <v>-913</v>
      </c>
      <c r="U2962">
        <v>-877</v>
      </c>
      <c r="V2962">
        <v>-866</v>
      </c>
      <c r="W2962">
        <v>-813</v>
      </c>
      <c r="X2962">
        <v>-769</v>
      </c>
      <c r="Y2962">
        <v>-10247</v>
      </c>
      <c r="Z2962">
        <f t="shared" si="98"/>
        <v>-7685.25</v>
      </c>
      <c r="AA2962">
        <f t="shared" si="99"/>
        <v>0</v>
      </c>
    </row>
    <row r="2963" spans="1:27" x14ac:dyDescent="0.35">
      <c r="A2963" t="s">
        <v>427</v>
      </c>
      <c r="C2963">
        <v>510900</v>
      </c>
      <c r="D2963" t="s">
        <v>436</v>
      </c>
      <c r="E2963" t="s">
        <v>7</v>
      </c>
      <c r="F2963" t="s">
        <v>105</v>
      </c>
      <c r="G2963">
        <v>2027</v>
      </c>
      <c r="H2963" t="s">
        <v>22</v>
      </c>
      <c r="I2963" t="s">
        <v>385</v>
      </c>
      <c r="J2963" t="s">
        <v>386</v>
      </c>
      <c r="K2963" t="s">
        <v>378</v>
      </c>
      <c r="L2963" t="s">
        <v>25</v>
      </c>
      <c r="M2963">
        <v>-853</v>
      </c>
      <c r="N2963">
        <v>-986</v>
      </c>
      <c r="O2963">
        <v>-2724</v>
      </c>
      <c r="P2963">
        <v>-1660</v>
      </c>
      <c r="Q2963">
        <v>-1850</v>
      </c>
      <c r="R2963">
        <v>-2669</v>
      </c>
      <c r="S2963">
        <v>-2589</v>
      </c>
      <c r="T2963">
        <v>-1399</v>
      </c>
      <c r="U2963">
        <v>-2824</v>
      </c>
      <c r="V2963">
        <v>-2034</v>
      </c>
      <c r="W2963">
        <v>-3245</v>
      </c>
      <c r="X2963">
        <v>-940</v>
      </c>
      <c r="Y2963">
        <v>-23771</v>
      </c>
      <c r="Z2963">
        <f t="shared" si="98"/>
        <v>0</v>
      </c>
      <c r="AA2963">
        <f t="shared" si="99"/>
        <v>-17828.25</v>
      </c>
    </row>
    <row r="2964" spans="1:27" x14ac:dyDescent="0.35">
      <c r="A2964" t="s">
        <v>427</v>
      </c>
      <c r="C2964">
        <v>510900</v>
      </c>
      <c r="D2964" t="s">
        <v>436</v>
      </c>
      <c r="E2964" t="s">
        <v>7</v>
      </c>
      <c r="F2964" t="s">
        <v>21</v>
      </c>
      <c r="G2964">
        <v>2023</v>
      </c>
      <c r="H2964" t="s">
        <v>22</v>
      </c>
      <c r="I2964" t="s">
        <v>387</v>
      </c>
      <c r="J2964" t="s">
        <v>388</v>
      </c>
      <c r="K2964" t="s">
        <v>378</v>
      </c>
      <c r="L2964" t="s">
        <v>25</v>
      </c>
      <c r="M2964">
        <v>-852</v>
      </c>
      <c r="N2964">
        <v>-994</v>
      </c>
      <c r="O2964">
        <v>-2566</v>
      </c>
      <c r="P2964">
        <v>-1601</v>
      </c>
      <c r="Q2964">
        <v>-1629</v>
      </c>
      <c r="R2964">
        <v>-2567</v>
      </c>
      <c r="S2964">
        <v>-2054</v>
      </c>
      <c r="T2964">
        <v>-1506</v>
      </c>
      <c r="U2964">
        <v>-2643</v>
      </c>
      <c r="V2964">
        <v>-1763</v>
      </c>
      <c r="W2964">
        <v>-2741</v>
      </c>
      <c r="X2964">
        <v>-908</v>
      </c>
      <c r="Y2964">
        <v>-21824</v>
      </c>
      <c r="Z2964">
        <f t="shared" si="98"/>
        <v>-16368</v>
      </c>
      <c r="AA2964">
        <f t="shared" si="99"/>
        <v>0</v>
      </c>
    </row>
    <row r="2965" spans="1:27" x14ac:dyDescent="0.35">
      <c r="A2965" t="s">
        <v>427</v>
      </c>
      <c r="C2965">
        <v>512011</v>
      </c>
      <c r="D2965" t="s">
        <v>463</v>
      </c>
      <c r="E2965" t="s">
        <v>7</v>
      </c>
      <c r="F2965" t="s">
        <v>105</v>
      </c>
      <c r="G2965">
        <v>2021</v>
      </c>
      <c r="H2965" t="s">
        <v>22</v>
      </c>
      <c r="I2965" t="s">
        <v>385</v>
      </c>
      <c r="J2965" t="s">
        <v>386</v>
      </c>
      <c r="K2965" t="s">
        <v>378</v>
      </c>
      <c r="L2965" t="s">
        <v>25</v>
      </c>
      <c r="M2965">
        <v>-851</v>
      </c>
      <c r="N2965">
        <v>-851</v>
      </c>
      <c r="O2965">
        <v>-851</v>
      </c>
      <c r="P2965">
        <v>-851</v>
      </c>
      <c r="Q2965">
        <v>-851</v>
      </c>
      <c r="R2965">
        <v>-851</v>
      </c>
      <c r="S2965">
        <v>-851</v>
      </c>
      <c r="T2965">
        <v>-851</v>
      </c>
      <c r="U2965">
        <v>-851</v>
      </c>
      <c r="V2965">
        <v>-851</v>
      </c>
      <c r="W2965">
        <v>-851</v>
      </c>
      <c r="X2965">
        <v>-851</v>
      </c>
      <c r="Y2965">
        <v>-10206</v>
      </c>
      <c r="Z2965">
        <f t="shared" si="98"/>
        <v>0</v>
      </c>
      <c r="AA2965">
        <f t="shared" si="99"/>
        <v>-7654.5</v>
      </c>
    </row>
    <row r="2966" spans="1:27" x14ac:dyDescent="0.35">
      <c r="A2966" t="s">
        <v>427</v>
      </c>
      <c r="C2966">
        <v>512011</v>
      </c>
      <c r="D2966" t="s">
        <v>463</v>
      </c>
      <c r="E2966" t="s">
        <v>7</v>
      </c>
      <c r="F2966" t="s">
        <v>105</v>
      </c>
      <c r="G2966">
        <v>2022</v>
      </c>
      <c r="H2966" t="s">
        <v>22</v>
      </c>
      <c r="I2966" t="s">
        <v>385</v>
      </c>
      <c r="J2966" t="s">
        <v>386</v>
      </c>
      <c r="K2966" t="s">
        <v>378</v>
      </c>
      <c r="L2966" t="s">
        <v>25</v>
      </c>
      <c r="M2966">
        <v>-851</v>
      </c>
      <c r="N2966">
        <v>-851</v>
      </c>
      <c r="O2966">
        <v>-851</v>
      </c>
      <c r="P2966">
        <v>-851</v>
      </c>
      <c r="Q2966">
        <v>-851</v>
      </c>
      <c r="R2966">
        <v>-851</v>
      </c>
      <c r="S2966">
        <v>-851</v>
      </c>
      <c r="T2966">
        <v>-851</v>
      </c>
      <c r="U2966">
        <v>-851</v>
      </c>
      <c r="V2966">
        <v>-851</v>
      </c>
      <c r="W2966">
        <v>-851</v>
      </c>
      <c r="X2966">
        <v>-851</v>
      </c>
      <c r="Y2966">
        <v>-10206</v>
      </c>
      <c r="Z2966">
        <f t="shared" si="98"/>
        <v>0</v>
      </c>
      <c r="AA2966">
        <f t="shared" si="99"/>
        <v>-7654.5</v>
      </c>
    </row>
    <row r="2967" spans="1:27" x14ac:dyDescent="0.35">
      <c r="A2967" t="s">
        <v>427</v>
      </c>
      <c r="C2967">
        <v>512011</v>
      </c>
      <c r="D2967" t="s">
        <v>463</v>
      </c>
      <c r="E2967" t="s">
        <v>7</v>
      </c>
      <c r="F2967" t="s">
        <v>105</v>
      </c>
      <c r="G2967">
        <v>2023</v>
      </c>
      <c r="H2967" t="s">
        <v>22</v>
      </c>
      <c r="I2967" t="s">
        <v>385</v>
      </c>
      <c r="J2967" t="s">
        <v>386</v>
      </c>
      <c r="K2967" t="s">
        <v>378</v>
      </c>
      <c r="L2967" t="s">
        <v>25</v>
      </c>
      <c r="M2967">
        <v>-851</v>
      </c>
      <c r="N2967">
        <v>-851</v>
      </c>
      <c r="O2967">
        <v>-851</v>
      </c>
      <c r="P2967">
        <v>-851</v>
      </c>
      <c r="Q2967">
        <v>-851</v>
      </c>
      <c r="R2967">
        <v>-851</v>
      </c>
      <c r="S2967">
        <v>-851</v>
      </c>
      <c r="T2967">
        <v>-851</v>
      </c>
      <c r="U2967">
        <v>-851</v>
      </c>
      <c r="V2967">
        <v>-851</v>
      </c>
      <c r="W2967">
        <v>-851</v>
      </c>
      <c r="X2967">
        <v>-851</v>
      </c>
      <c r="Y2967">
        <v>-10206</v>
      </c>
      <c r="Z2967">
        <f t="shared" si="98"/>
        <v>0</v>
      </c>
      <c r="AA2967">
        <f t="shared" si="99"/>
        <v>-7654.5</v>
      </c>
    </row>
    <row r="2968" spans="1:27" x14ac:dyDescent="0.35">
      <c r="A2968" t="s">
        <v>427</v>
      </c>
      <c r="C2968">
        <v>512011</v>
      </c>
      <c r="D2968" t="s">
        <v>463</v>
      </c>
      <c r="E2968" t="s">
        <v>7</v>
      </c>
      <c r="F2968" t="s">
        <v>105</v>
      </c>
      <c r="G2968">
        <v>2024</v>
      </c>
      <c r="H2968" t="s">
        <v>22</v>
      </c>
      <c r="I2968" t="s">
        <v>385</v>
      </c>
      <c r="J2968" t="s">
        <v>386</v>
      </c>
      <c r="K2968" t="s">
        <v>378</v>
      </c>
      <c r="L2968" t="s">
        <v>25</v>
      </c>
      <c r="M2968">
        <v>-851</v>
      </c>
      <c r="N2968">
        <v>-851</v>
      </c>
      <c r="O2968">
        <v>-851</v>
      </c>
      <c r="P2968">
        <v>-851</v>
      </c>
      <c r="Q2968">
        <v>-851</v>
      </c>
      <c r="R2968">
        <v>-851</v>
      </c>
      <c r="S2968">
        <v>-851</v>
      </c>
      <c r="T2968">
        <v>-851</v>
      </c>
      <c r="U2968">
        <v>-851</v>
      </c>
      <c r="V2968">
        <v>-851</v>
      </c>
      <c r="W2968">
        <v>-851</v>
      </c>
      <c r="X2968">
        <v>-851</v>
      </c>
      <c r="Y2968">
        <v>-10206</v>
      </c>
      <c r="Z2968">
        <f t="shared" si="98"/>
        <v>0</v>
      </c>
      <c r="AA2968">
        <f t="shared" si="99"/>
        <v>-7654.5</v>
      </c>
    </row>
    <row r="2969" spans="1:27" x14ac:dyDescent="0.35">
      <c r="A2969" t="s">
        <v>427</v>
      </c>
      <c r="C2969">
        <v>512011</v>
      </c>
      <c r="D2969" t="s">
        <v>463</v>
      </c>
      <c r="E2969" t="s">
        <v>7</v>
      </c>
      <c r="F2969" t="s">
        <v>105</v>
      </c>
      <c r="G2969">
        <v>2025</v>
      </c>
      <c r="H2969" t="s">
        <v>22</v>
      </c>
      <c r="I2969" t="s">
        <v>385</v>
      </c>
      <c r="J2969" t="s">
        <v>386</v>
      </c>
      <c r="K2969" t="s">
        <v>378</v>
      </c>
      <c r="L2969" t="s">
        <v>25</v>
      </c>
      <c r="M2969">
        <v>-851</v>
      </c>
      <c r="N2969">
        <v>-851</v>
      </c>
      <c r="O2969">
        <v>-851</v>
      </c>
      <c r="P2969">
        <v>-851</v>
      </c>
      <c r="Q2969">
        <v>-851</v>
      </c>
      <c r="R2969">
        <v>-851</v>
      </c>
      <c r="S2969">
        <v>-851</v>
      </c>
      <c r="T2969">
        <v>-851</v>
      </c>
      <c r="U2969">
        <v>-851</v>
      </c>
      <c r="V2969">
        <v>-851</v>
      </c>
      <c r="W2969">
        <v>-851</v>
      </c>
      <c r="X2969">
        <v>-851</v>
      </c>
      <c r="Y2969">
        <v>-10206</v>
      </c>
      <c r="Z2969">
        <f t="shared" si="98"/>
        <v>0</v>
      </c>
      <c r="AA2969">
        <f t="shared" si="99"/>
        <v>-7654.5</v>
      </c>
    </row>
    <row r="2970" spans="1:27" x14ac:dyDescent="0.35">
      <c r="A2970" t="s">
        <v>427</v>
      </c>
      <c r="C2970">
        <v>502900</v>
      </c>
      <c r="D2970" t="s">
        <v>464</v>
      </c>
      <c r="E2970" t="s">
        <v>7</v>
      </c>
      <c r="F2970" t="s">
        <v>105</v>
      </c>
      <c r="G2970">
        <v>2028</v>
      </c>
      <c r="H2970" t="s">
        <v>22</v>
      </c>
      <c r="I2970" t="s">
        <v>377</v>
      </c>
      <c r="J2970" t="s">
        <v>377</v>
      </c>
      <c r="K2970" t="s">
        <v>378</v>
      </c>
      <c r="L2970" t="s">
        <v>25</v>
      </c>
      <c r="M2970">
        <v>-840</v>
      </c>
      <c r="N2970">
        <v>-840</v>
      </c>
      <c r="O2970">
        <v>-840</v>
      </c>
      <c r="P2970">
        <v>-840</v>
      </c>
      <c r="Q2970">
        <v>-840</v>
      </c>
      <c r="R2970">
        <v>-840</v>
      </c>
      <c r="S2970">
        <v>-840</v>
      </c>
      <c r="T2970">
        <v>-840</v>
      </c>
      <c r="U2970">
        <v>-840</v>
      </c>
      <c r="V2970">
        <v>-918</v>
      </c>
      <c r="W2970">
        <v>-840</v>
      </c>
      <c r="X2970">
        <v>-1181</v>
      </c>
      <c r="Y2970">
        <v>-10494</v>
      </c>
      <c r="Z2970">
        <f t="shared" si="98"/>
        <v>0</v>
      </c>
      <c r="AA2970">
        <f t="shared" si="99"/>
        <v>-7870.5</v>
      </c>
    </row>
    <row r="2971" spans="1:27" x14ac:dyDescent="0.35">
      <c r="A2971" t="s">
        <v>427</v>
      </c>
      <c r="C2971">
        <v>510900</v>
      </c>
      <c r="D2971" t="s">
        <v>436</v>
      </c>
      <c r="E2971" t="s">
        <v>7</v>
      </c>
      <c r="F2971" t="s">
        <v>105</v>
      </c>
      <c r="G2971">
        <v>2026</v>
      </c>
      <c r="H2971" t="s">
        <v>22</v>
      </c>
      <c r="I2971" t="s">
        <v>385</v>
      </c>
      <c r="J2971" t="s">
        <v>386</v>
      </c>
      <c r="K2971" t="s">
        <v>378</v>
      </c>
      <c r="L2971" t="s">
        <v>25</v>
      </c>
      <c r="M2971">
        <v>-829</v>
      </c>
      <c r="N2971">
        <v>-959</v>
      </c>
      <c r="O2971">
        <v>-2645</v>
      </c>
      <c r="P2971">
        <v>-1613</v>
      </c>
      <c r="Q2971">
        <v>-1798</v>
      </c>
      <c r="R2971">
        <v>-2593</v>
      </c>
      <c r="S2971">
        <v>-2517</v>
      </c>
      <c r="T2971">
        <v>-1360</v>
      </c>
      <c r="U2971">
        <v>-2744</v>
      </c>
      <c r="V2971">
        <v>-1975</v>
      </c>
      <c r="W2971">
        <v>-3152</v>
      </c>
      <c r="X2971">
        <v>-913</v>
      </c>
      <c r="Y2971">
        <v>-23099</v>
      </c>
      <c r="Z2971">
        <f t="shared" si="98"/>
        <v>0</v>
      </c>
      <c r="AA2971">
        <f t="shared" si="99"/>
        <v>-17324.25</v>
      </c>
    </row>
    <row r="2972" spans="1:27" x14ac:dyDescent="0.35">
      <c r="A2972" t="s">
        <v>427</v>
      </c>
      <c r="C2972">
        <v>502900</v>
      </c>
      <c r="D2972" t="s">
        <v>464</v>
      </c>
      <c r="E2972" t="s">
        <v>7</v>
      </c>
      <c r="F2972" t="s">
        <v>105</v>
      </c>
      <c r="G2972">
        <v>2027</v>
      </c>
      <c r="H2972" t="s">
        <v>22</v>
      </c>
      <c r="I2972" t="s">
        <v>377</v>
      </c>
      <c r="J2972" t="s">
        <v>377</v>
      </c>
      <c r="K2972" t="s">
        <v>378</v>
      </c>
      <c r="L2972" t="s">
        <v>25</v>
      </c>
      <c r="M2972">
        <v>-815</v>
      </c>
      <c r="N2972">
        <v>-815</v>
      </c>
      <c r="O2972">
        <v>-815</v>
      </c>
      <c r="P2972">
        <v>-815</v>
      </c>
      <c r="Q2972">
        <v>-815</v>
      </c>
      <c r="R2972">
        <v>-815</v>
      </c>
      <c r="S2972">
        <v>-815</v>
      </c>
      <c r="T2972">
        <v>-815</v>
      </c>
      <c r="U2972">
        <v>-815</v>
      </c>
      <c r="V2972">
        <v>-891</v>
      </c>
      <c r="W2972">
        <v>-815</v>
      </c>
      <c r="X2972">
        <v>-1146</v>
      </c>
      <c r="Y2972">
        <v>-10188</v>
      </c>
      <c r="Z2972">
        <f t="shared" si="98"/>
        <v>0</v>
      </c>
      <c r="AA2972">
        <f t="shared" si="99"/>
        <v>-7641</v>
      </c>
    </row>
    <row r="2973" spans="1:27" x14ac:dyDescent="0.35">
      <c r="A2973" t="s">
        <v>427</v>
      </c>
      <c r="C2973">
        <v>501990</v>
      </c>
      <c r="D2973" t="s">
        <v>442</v>
      </c>
      <c r="E2973" t="s">
        <v>7</v>
      </c>
      <c r="F2973" t="s">
        <v>21</v>
      </c>
      <c r="G2973">
        <v>2030</v>
      </c>
      <c r="H2973" t="s">
        <v>22</v>
      </c>
      <c r="I2973" t="s">
        <v>387</v>
      </c>
      <c r="J2973" t="s">
        <v>388</v>
      </c>
      <c r="K2973" t="s">
        <v>378</v>
      </c>
      <c r="L2973" t="s">
        <v>25</v>
      </c>
      <c r="M2973">
        <v>-814</v>
      </c>
      <c r="N2973">
        <v>-814</v>
      </c>
      <c r="O2973">
        <v>-814</v>
      </c>
      <c r="P2973">
        <v>-814</v>
      </c>
      <c r="Q2973">
        <v>-814</v>
      </c>
      <c r="R2973">
        <v>-814</v>
      </c>
      <c r="S2973">
        <v>-814</v>
      </c>
      <c r="T2973">
        <v>-814</v>
      </c>
      <c r="U2973">
        <v>-814</v>
      </c>
      <c r="V2973">
        <v>-814</v>
      </c>
      <c r="W2973">
        <v>-814</v>
      </c>
      <c r="X2973">
        <v>-814</v>
      </c>
      <c r="Y2973">
        <v>-9765</v>
      </c>
      <c r="Z2973">
        <f t="shared" si="98"/>
        <v>-7323.75</v>
      </c>
      <c r="AA2973">
        <f t="shared" si="99"/>
        <v>0</v>
      </c>
    </row>
    <row r="2974" spans="1:27" x14ac:dyDescent="0.35">
      <c r="A2974" t="s">
        <v>427</v>
      </c>
      <c r="C2974">
        <v>510900</v>
      </c>
      <c r="D2974" t="s">
        <v>436</v>
      </c>
      <c r="E2974" t="s">
        <v>7</v>
      </c>
      <c r="F2974" t="s">
        <v>21</v>
      </c>
      <c r="G2974">
        <v>2024</v>
      </c>
      <c r="H2974" t="s">
        <v>22</v>
      </c>
      <c r="I2974" t="s">
        <v>387</v>
      </c>
      <c r="J2974" t="s">
        <v>388</v>
      </c>
      <c r="K2974" t="s">
        <v>378</v>
      </c>
      <c r="L2974" t="s">
        <v>25</v>
      </c>
      <c r="M2974">
        <v>-812</v>
      </c>
      <c r="N2974">
        <v>-956</v>
      </c>
      <c r="O2974">
        <v>-2381</v>
      </c>
      <c r="P2974">
        <v>-1477</v>
      </c>
      <c r="Q2974">
        <v>-1642</v>
      </c>
      <c r="R2974">
        <v>-2285</v>
      </c>
      <c r="S2974">
        <v>-2083</v>
      </c>
      <c r="T2974">
        <v>-1385</v>
      </c>
      <c r="U2974">
        <v>-2473</v>
      </c>
      <c r="V2974">
        <v>-1781</v>
      </c>
      <c r="W2974">
        <v>-2694</v>
      </c>
      <c r="X2974">
        <v>-881</v>
      </c>
      <c r="Y2974">
        <v>-20850</v>
      </c>
      <c r="Z2974">
        <f t="shared" si="98"/>
        <v>-15637.5</v>
      </c>
      <c r="AA2974">
        <f t="shared" si="99"/>
        <v>0</v>
      </c>
    </row>
    <row r="2975" spans="1:27" x14ac:dyDescent="0.35">
      <c r="A2975" t="s">
        <v>427</v>
      </c>
      <c r="C2975">
        <v>511100</v>
      </c>
      <c r="D2975" t="s">
        <v>434</v>
      </c>
      <c r="E2975" t="s">
        <v>7</v>
      </c>
      <c r="F2975" t="s">
        <v>21</v>
      </c>
      <c r="G2975">
        <v>2022</v>
      </c>
      <c r="H2975" t="s">
        <v>365</v>
      </c>
      <c r="I2975" t="s">
        <v>387</v>
      </c>
      <c r="J2975" t="s">
        <v>388</v>
      </c>
      <c r="K2975" t="s">
        <v>378</v>
      </c>
      <c r="L2975" t="s">
        <v>25</v>
      </c>
      <c r="M2975">
        <v>-812</v>
      </c>
      <c r="N2975">
        <v>-810</v>
      </c>
      <c r="O2975">
        <v>-888</v>
      </c>
      <c r="P2975">
        <v>-800</v>
      </c>
      <c r="Q2975">
        <v>-823</v>
      </c>
      <c r="R2975">
        <v>-823</v>
      </c>
      <c r="S2975">
        <v>-774</v>
      </c>
      <c r="T2975">
        <v>-917</v>
      </c>
      <c r="U2975">
        <v>-852</v>
      </c>
      <c r="V2975">
        <v>-831</v>
      </c>
      <c r="W2975">
        <v>-799</v>
      </c>
      <c r="X2975">
        <v>-736</v>
      </c>
      <c r="Y2975">
        <v>-9865</v>
      </c>
      <c r="Z2975">
        <f t="shared" si="98"/>
        <v>-7398.75</v>
      </c>
      <c r="AA2975">
        <f t="shared" si="99"/>
        <v>0</v>
      </c>
    </row>
    <row r="2976" spans="1:27" x14ac:dyDescent="0.35">
      <c r="A2976" t="s">
        <v>427</v>
      </c>
      <c r="C2976">
        <v>510900</v>
      </c>
      <c r="D2976" t="s">
        <v>436</v>
      </c>
      <c r="E2976" t="s">
        <v>7</v>
      </c>
      <c r="F2976" t="s">
        <v>105</v>
      </c>
      <c r="G2976">
        <v>2025</v>
      </c>
      <c r="H2976" t="s">
        <v>22</v>
      </c>
      <c r="I2976" t="s">
        <v>385</v>
      </c>
      <c r="J2976" t="s">
        <v>386</v>
      </c>
      <c r="K2976" t="s">
        <v>378</v>
      </c>
      <c r="L2976" t="s">
        <v>25</v>
      </c>
      <c r="M2976">
        <v>-806</v>
      </c>
      <c r="N2976">
        <v>-933</v>
      </c>
      <c r="O2976">
        <v>-2569</v>
      </c>
      <c r="P2976">
        <v>-1567</v>
      </c>
      <c r="Q2976">
        <v>-1747</v>
      </c>
      <c r="R2976">
        <v>-2521</v>
      </c>
      <c r="S2976">
        <v>-2447</v>
      </c>
      <c r="T2976">
        <v>-1323</v>
      </c>
      <c r="U2976">
        <v>-2666</v>
      </c>
      <c r="V2976">
        <v>-1919</v>
      </c>
      <c r="W2976">
        <v>-3062</v>
      </c>
      <c r="X2976">
        <v>-888</v>
      </c>
      <c r="Y2976">
        <v>-22446</v>
      </c>
      <c r="Z2976">
        <f t="shared" ref="Z2976:Z3037" si="100">$Y2976*IF($E2976="Fixed",0.75,1)*IF(LEFT($F2976,4)="0311",1,IF(LEFT($F2976,4)="0301",0.403176412,0))</f>
        <v>0</v>
      </c>
      <c r="AA2976">
        <f t="shared" ref="AA2976:AA3037" si="101">$Y2976*IF($E2976="Fixed",0.75,1)*IF(LEFT($F2976,4)="0311",0,IF(LEFT($F2976,4)="0301",1-0.403176412,1))</f>
        <v>-16834.5</v>
      </c>
    </row>
    <row r="2977" spans="1:27" x14ac:dyDescent="0.35">
      <c r="A2977" t="s">
        <v>427</v>
      </c>
      <c r="C2977">
        <v>501990</v>
      </c>
      <c r="D2977" t="s">
        <v>442</v>
      </c>
      <c r="E2977" t="s">
        <v>7</v>
      </c>
      <c r="F2977" t="s">
        <v>21</v>
      </c>
      <c r="G2977">
        <v>2029</v>
      </c>
      <c r="H2977" t="s">
        <v>22</v>
      </c>
      <c r="I2977" t="s">
        <v>387</v>
      </c>
      <c r="J2977" t="s">
        <v>388</v>
      </c>
      <c r="K2977" t="s">
        <v>378</v>
      </c>
      <c r="L2977" t="s">
        <v>25</v>
      </c>
      <c r="M2977">
        <v>-795</v>
      </c>
      <c r="N2977">
        <v>-795</v>
      </c>
      <c r="O2977">
        <v>-795</v>
      </c>
      <c r="P2977">
        <v>-795</v>
      </c>
      <c r="Q2977">
        <v>-795</v>
      </c>
      <c r="R2977">
        <v>-795</v>
      </c>
      <c r="S2977">
        <v>-795</v>
      </c>
      <c r="T2977">
        <v>-795</v>
      </c>
      <c r="U2977">
        <v>-795</v>
      </c>
      <c r="V2977">
        <v>-795</v>
      </c>
      <c r="W2977">
        <v>-795</v>
      </c>
      <c r="X2977">
        <v>-795</v>
      </c>
      <c r="Y2977">
        <v>-9537</v>
      </c>
      <c r="Z2977">
        <f t="shared" si="100"/>
        <v>-7152.75</v>
      </c>
      <c r="AA2977">
        <f t="shared" si="101"/>
        <v>0</v>
      </c>
    </row>
    <row r="2978" spans="1:27" x14ac:dyDescent="0.35">
      <c r="A2978" t="s">
        <v>427</v>
      </c>
      <c r="C2978">
        <v>511100</v>
      </c>
      <c r="D2978" t="s">
        <v>434</v>
      </c>
      <c r="E2978" t="s">
        <v>7</v>
      </c>
      <c r="F2978" t="s">
        <v>21</v>
      </c>
      <c r="G2978">
        <v>2021</v>
      </c>
      <c r="H2978" t="s">
        <v>365</v>
      </c>
      <c r="I2978" t="s">
        <v>387</v>
      </c>
      <c r="J2978" t="s">
        <v>388</v>
      </c>
      <c r="K2978" t="s">
        <v>378</v>
      </c>
      <c r="L2978" t="s">
        <v>25</v>
      </c>
      <c r="M2978">
        <v>-792</v>
      </c>
      <c r="N2978">
        <v>-790</v>
      </c>
      <c r="O2978">
        <v>-867</v>
      </c>
      <c r="P2978">
        <v>-815</v>
      </c>
      <c r="Q2978">
        <v>-772</v>
      </c>
      <c r="R2978">
        <v>-806</v>
      </c>
      <c r="S2978">
        <v>-792</v>
      </c>
      <c r="T2978">
        <v>-852</v>
      </c>
      <c r="U2978">
        <v>-822</v>
      </c>
      <c r="V2978">
        <v>-813</v>
      </c>
      <c r="W2978">
        <v>-771</v>
      </c>
      <c r="X2978">
        <v>-756</v>
      </c>
      <c r="Y2978">
        <v>-9649</v>
      </c>
      <c r="Z2978">
        <f t="shared" si="100"/>
        <v>-7236.75</v>
      </c>
      <c r="AA2978">
        <f t="shared" si="101"/>
        <v>0</v>
      </c>
    </row>
    <row r="2979" spans="1:27" x14ac:dyDescent="0.35">
      <c r="A2979" t="s">
        <v>427</v>
      </c>
      <c r="C2979">
        <v>502900</v>
      </c>
      <c r="D2979" t="s">
        <v>464</v>
      </c>
      <c r="E2979" t="s">
        <v>7</v>
      </c>
      <c r="F2979" t="s">
        <v>105</v>
      </c>
      <c r="G2979">
        <v>2026</v>
      </c>
      <c r="H2979" t="s">
        <v>22</v>
      </c>
      <c r="I2979" t="s">
        <v>377</v>
      </c>
      <c r="J2979" t="s">
        <v>377</v>
      </c>
      <c r="K2979" t="s">
        <v>378</v>
      </c>
      <c r="L2979" t="s">
        <v>25</v>
      </c>
      <c r="M2979">
        <v>-791</v>
      </c>
      <c r="N2979">
        <v>-791</v>
      </c>
      <c r="O2979">
        <v>-791</v>
      </c>
      <c r="P2979">
        <v>-791</v>
      </c>
      <c r="Q2979">
        <v>-791</v>
      </c>
      <c r="R2979">
        <v>-791</v>
      </c>
      <c r="S2979">
        <v>-791</v>
      </c>
      <c r="T2979">
        <v>-791</v>
      </c>
      <c r="U2979">
        <v>-791</v>
      </c>
      <c r="V2979">
        <v>-866</v>
      </c>
      <c r="W2979">
        <v>-791</v>
      </c>
      <c r="X2979">
        <v>-1113</v>
      </c>
      <c r="Y2979">
        <v>-9892</v>
      </c>
      <c r="Z2979">
        <f t="shared" si="100"/>
        <v>0</v>
      </c>
      <c r="AA2979">
        <f t="shared" si="101"/>
        <v>-7419</v>
      </c>
    </row>
    <row r="2980" spans="1:27" x14ac:dyDescent="0.35">
      <c r="A2980" t="s">
        <v>427</v>
      </c>
      <c r="C2980">
        <v>501990</v>
      </c>
      <c r="D2980" t="s">
        <v>442</v>
      </c>
      <c r="E2980" t="s">
        <v>7</v>
      </c>
      <c r="F2980" t="s">
        <v>21</v>
      </c>
      <c r="G2980">
        <v>2028</v>
      </c>
      <c r="H2980" t="s">
        <v>22</v>
      </c>
      <c r="I2980" t="s">
        <v>387</v>
      </c>
      <c r="J2980" t="s">
        <v>388</v>
      </c>
      <c r="K2980" t="s">
        <v>378</v>
      </c>
      <c r="L2980" t="s">
        <v>25</v>
      </c>
      <c r="M2980">
        <v>-776</v>
      </c>
      <c r="N2980">
        <v>-776</v>
      </c>
      <c r="O2980">
        <v>-776</v>
      </c>
      <c r="P2980">
        <v>-776</v>
      </c>
      <c r="Q2980">
        <v>-776</v>
      </c>
      <c r="R2980">
        <v>-776</v>
      </c>
      <c r="S2980">
        <v>-776</v>
      </c>
      <c r="T2980">
        <v>-776</v>
      </c>
      <c r="U2980">
        <v>-776</v>
      </c>
      <c r="V2980">
        <v>-776</v>
      </c>
      <c r="W2980">
        <v>-776</v>
      </c>
      <c r="X2980">
        <v>-776</v>
      </c>
      <c r="Y2980">
        <v>-9314</v>
      </c>
      <c r="Z2980">
        <f t="shared" si="100"/>
        <v>-6985.5</v>
      </c>
      <c r="AA2980">
        <f t="shared" si="101"/>
        <v>0</v>
      </c>
    </row>
    <row r="2981" spans="1:27" x14ac:dyDescent="0.35">
      <c r="A2981" t="s">
        <v>427</v>
      </c>
      <c r="C2981">
        <v>510900</v>
      </c>
      <c r="D2981" t="s">
        <v>436</v>
      </c>
      <c r="E2981" t="s">
        <v>7</v>
      </c>
      <c r="F2981" t="s">
        <v>21</v>
      </c>
      <c r="G2981">
        <v>2030</v>
      </c>
      <c r="H2981" t="s">
        <v>22</v>
      </c>
      <c r="I2981" t="s">
        <v>387</v>
      </c>
      <c r="J2981" t="s">
        <v>388</v>
      </c>
      <c r="K2981" t="s">
        <v>378</v>
      </c>
      <c r="L2981" t="s">
        <v>25</v>
      </c>
      <c r="M2981">
        <v>-774</v>
      </c>
      <c r="N2981">
        <v>-893</v>
      </c>
      <c r="O2981">
        <v>-2479</v>
      </c>
      <c r="P2981">
        <v>-1510</v>
      </c>
      <c r="Q2981">
        <v>-1680</v>
      </c>
      <c r="R2981">
        <v>-2424</v>
      </c>
      <c r="S2981">
        <v>-2349</v>
      </c>
      <c r="T2981">
        <v>-1269</v>
      </c>
      <c r="U2981">
        <v>-2568</v>
      </c>
      <c r="V2981">
        <v>-1850</v>
      </c>
      <c r="W2981">
        <v>-2952</v>
      </c>
      <c r="X2981">
        <v>-854</v>
      </c>
      <c r="Y2981">
        <v>-21602</v>
      </c>
      <c r="Z2981">
        <f t="shared" si="100"/>
        <v>-16201.5</v>
      </c>
      <c r="AA2981">
        <f t="shared" si="101"/>
        <v>0</v>
      </c>
    </row>
    <row r="2982" spans="1:27" x14ac:dyDescent="0.35">
      <c r="A2982" t="s">
        <v>427</v>
      </c>
      <c r="C2982">
        <v>502900</v>
      </c>
      <c r="D2982" t="s">
        <v>464</v>
      </c>
      <c r="E2982" t="s">
        <v>7</v>
      </c>
      <c r="F2982" t="s">
        <v>105</v>
      </c>
      <c r="G2982">
        <v>2024</v>
      </c>
      <c r="H2982" t="s">
        <v>22</v>
      </c>
      <c r="I2982" t="s">
        <v>377</v>
      </c>
      <c r="J2982" t="s">
        <v>377</v>
      </c>
      <c r="K2982" t="s">
        <v>378</v>
      </c>
      <c r="L2982" t="s">
        <v>25</v>
      </c>
      <c r="M2982">
        <v>-768</v>
      </c>
      <c r="N2982">
        <v>-768</v>
      </c>
      <c r="O2982">
        <v>-768</v>
      </c>
      <c r="P2982">
        <v>-768</v>
      </c>
      <c r="Q2982">
        <v>-768</v>
      </c>
      <c r="R2982">
        <v>-768</v>
      </c>
      <c r="S2982">
        <v>-768</v>
      </c>
      <c r="T2982">
        <v>-768</v>
      </c>
      <c r="U2982">
        <v>-768</v>
      </c>
      <c r="V2982">
        <v>-840</v>
      </c>
      <c r="W2982">
        <v>-768</v>
      </c>
      <c r="X2982">
        <v>-1080</v>
      </c>
      <c r="Y2982">
        <v>-9604</v>
      </c>
      <c r="Z2982">
        <f t="shared" si="100"/>
        <v>0</v>
      </c>
      <c r="AA2982">
        <f t="shared" si="101"/>
        <v>-7203</v>
      </c>
    </row>
    <row r="2983" spans="1:27" x14ac:dyDescent="0.35">
      <c r="A2983" t="s">
        <v>427</v>
      </c>
      <c r="C2983">
        <v>502900</v>
      </c>
      <c r="D2983" t="s">
        <v>464</v>
      </c>
      <c r="E2983" t="s">
        <v>7</v>
      </c>
      <c r="F2983" t="s">
        <v>105</v>
      </c>
      <c r="G2983">
        <v>2025</v>
      </c>
      <c r="H2983" t="s">
        <v>22</v>
      </c>
      <c r="I2983" t="s">
        <v>377</v>
      </c>
      <c r="J2983" t="s">
        <v>377</v>
      </c>
      <c r="K2983" t="s">
        <v>378</v>
      </c>
      <c r="L2983" t="s">
        <v>25</v>
      </c>
      <c r="M2983">
        <v>-768</v>
      </c>
      <c r="N2983">
        <v>-768</v>
      </c>
      <c r="O2983">
        <v>-768</v>
      </c>
      <c r="P2983">
        <v>-768</v>
      </c>
      <c r="Q2983">
        <v>-768</v>
      </c>
      <c r="R2983">
        <v>-768</v>
      </c>
      <c r="S2983">
        <v>-768</v>
      </c>
      <c r="T2983">
        <v>-768</v>
      </c>
      <c r="U2983">
        <v>-768</v>
      </c>
      <c r="V2983">
        <v>-840</v>
      </c>
      <c r="W2983">
        <v>-768</v>
      </c>
      <c r="X2983">
        <v>-1080</v>
      </c>
      <c r="Y2983">
        <v>-9604</v>
      </c>
      <c r="Z2983">
        <f t="shared" si="100"/>
        <v>0</v>
      </c>
      <c r="AA2983">
        <f t="shared" si="101"/>
        <v>-7203</v>
      </c>
    </row>
    <row r="2984" spans="1:27" x14ac:dyDescent="0.35">
      <c r="A2984" t="s">
        <v>427</v>
      </c>
      <c r="C2984">
        <v>510900</v>
      </c>
      <c r="D2984" t="s">
        <v>436</v>
      </c>
      <c r="E2984" t="s">
        <v>7</v>
      </c>
      <c r="F2984" t="s">
        <v>21</v>
      </c>
      <c r="G2984">
        <v>2021</v>
      </c>
      <c r="H2984" t="s">
        <v>22</v>
      </c>
      <c r="I2984" t="s">
        <v>387</v>
      </c>
      <c r="J2984" t="s">
        <v>388</v>
      </c>
      <c r="K2984" t="s">
        <v>378</v>
      </c>
      <c r="L2984" t="s">
        <v>25</v>
      </c>
      <c r="M2984">
        <v>-763</v>
      </c>
      <c r="N2984">
        <v>-902</v>
      </c>
      <c r="O2984">
        <v>-1461</v>
      </c>
      <c r="P2984">
        <v>-1631</v>
      </c>
      <c r="Q2984">
        <v>-2840</v>
      </c>
      <c r="R2984">
        <v>-2331</v>
      </c>
      <c r="S2984">
        <v>-1963</v>
      </c>
      <c r="T2984">
        <v>-1537</v>
      </c>
      <c r="U2984">
        <v>-2714</v>
      </c>
      <c r="V2984">
        <v>-1587</v>
      </c>
      <c r="W2984">
        <v>-3438</v>
      </c>
      <c r="X2984">
        <v>-832</v>
      </c>
      <c r="Y2984">
        <v>-21999</v>
      </c>
      <c r="Z2984">
        <f t="shared" si="100"/>
        <v>-16499.25</v>
      </c>
      <c r="AA2984">
        <f t="shared" si="101"/>
        <v>0</v>
      </c>
    </row>
    <row r="2985" spans="1:27" x14ac:dyDescent="0.35">
      <c r="A2985" t="s">
        <v>427</v>
      </c>
      <c r="C2985">
        <v>501990</v>
      </c>
      <c r="D2985" t="s">
        <v>442</v>
      </c>
      <c r="E2985" t="s">
        <v>7</v>
      </c>
      <c r="F2985" t="s">
        <v>105</v>
      </c>
      <c r="G2985">
        <v>2021</v>
      </c>
      <c r="H2985" t="s">
        <v>22</v>
      </c>
      <c r="I2985" t="s">
        <v>385</v>
      </c>
      <c r="J2985" t="s">
        <v>386</v>
      </c>
      <c r="K2985" t="s">
        <v>378</v>
      </c>
      <c r="L2985" t="s">
        <v>25</v>
      </c>
      <c r="M2985">
        <v>-760</v>
      </c>
      <c r="N2985">
        <v>-766</v>
      </c>
      <c r="O2985">
        <v>-1048</v>
      </c>
      <c r="P2985">
        <v>-710</v>
      </c>
      <c r="Q2985">
        <v>-1182</v>
      </c>
      <c r="R2985">
        <v>-958</v>
      </c>
      <c r="S2985">
        <v>-818</v>
      </c>
      <c r="T2985">
        <v>-698</v>
      </c>
      <c r="U2985">
        <v>-873</v>
      </c>
      <c r="V2985">
        <v>-1070</v>
      </c>
      <c r="W2985">
        <v>-675</v>
      </c>
      <c r="X2985">
        <v>-782</v>
      </c>
      <c r="Y2985">
        <v>-10340</v>
      </c>
      <c r="Z2985">
        <f t="shared" si="100"/>
        <v>0</v>
      </c>
      <c r="AA2985">
        <f t="shared" si="101"/>
        <v>-7755</v>
      </c>
    </row>
    <row r="2986" spans="1:27" x14ac:dyDescent="0.35">
      <c r="A2986" t="s">
        <v>427</v>
      </c>
      <c r="C2986">
        <v>501990</v>
      </c>
      <c r="D2986" t="s">
        <v>442</v>
      </c>
      <c r="E2986" t="s">
        <v>7</v>
      </c>
      <c r="F2986" t="s">
        <v>105</v>
      </c>
      <c r="G2986">
        <v>2022</v>
      </c>
      <c r="H2986" t="s">
        <v>22</v>
      </c>
      <c r="I2986" t="s">
        <v>385</v>
      </c>
      <c r="J2986" t="s">
        <v>386</v>
      </c>
      <c r="K2986" t="s">
        <v>378</v>
      </c>
      <c r="L2986" t="s">
        <v>25</v>
      </c>
      <c r="M2986">
        <v>-760</v>
      </c>
      <c r="N2986">
        <v>-766</v>
      </c>
      <c r="O2986">
        <v>-1048</v>
      </c>
      <c r="P2986">
        <v>-710</v>
      </c>
      <c r="Q2986">
        <v>-1182</v>
      </c>
      <c r="R2986">
        <v>-958</v>
      </c>
      <c r="S2986">
        <v>-818</v>
      </c>
      <c r="T2986">
        <v>-698</v>
      </c>
      <c r="U2986">
        <v>-873</v>
      </c>
      <c r="V2986">
        <v>-1070</v>
      </c>
      <c r="W2986">
        <v>-675</v>
      </c>
      <c r="X2986">
        <v>-782</v>
      </c>
      <c r="Y2986">
        <v>-10340</v>
      </c>
      <c r="Z2986">
        <f t="shared" si="100"/>
        <v>0</v>
      </c>
      <c r="AA2986">
        <f t="shared" si="101"/>
        <v>-7755</v>
      </c>
    </row>
    <row r="2987" spans="1:27" x14ac:dyDescent="0.35">
      <c r="A2987" t="s">
        <v>427</v>
      </c>
      <c r="C2987">
        <v>512017</v>
      </c>
      <c r="D2987" t="s">
        <v>446</v>
      </c>
      <c r="E2987" t="s">
        <v>7</v>
      </c>
      <c r="F2987" t="s">
        <v>105</v>
      </c>
      <c r="G2987">
        <v>2030</v>
      </c>
      <c r="H2987" t="s">
        <v>22</v>
      </c>
      <c r="I2987" t="s">
        <v>385</v>
      </c>
      <c r="J2987" t="s">
        <v>386</v>
      </c>
      <c r="K2987" t="s">
        <v>378</v>
      </c>
      <c r="L2987" t="s">
        <v>25</v>
      </c>
      <c r="M2987">
        <v>-759</v>
      </c>
      <c r="N2987">
        <v>-759</v>
      </c>
      <c r="O2987">
        <v>-759</v>
      </c>
      <c r="P2987">
        <v>-1179</v>
      </c>
      <c r="Q2987">
        <v>-1179</v>
      </c>
      <c r="R2987">
        <v>-10046</v>
      </c>
      <c r="S2987">
        <v>-1320</v>
      </c>
      <c r="T2987">
        <v>-1320</v>
      </c>
      <c r="U2987">
        <v>-1320</v>
      </c>
      <c r="V2987">
        <v>-1320</v>
      </c>
      <c r="W2987">
        <v>-759</v>
      </c>
      <c r="X2987">
        <v>-759</v>
      </c>
      <c r="Y2987">
        <v>-21478</v>
      </c>
      <c r="Z2987">
        <f t="shared" si="100"/>
        <v>0</v>
      </c>
      <c r="AA2987">
        <f t="shared" si="101"/>
        <v>-16108.5</v>
      </c>
    </row>
    <row r="2988" spans="1:27" x14ac:dyDescent="0.35">
      <c r="A2988" t="s">
        <v>427</v>
      </c>
      <c r="C2988">
        <v>510900</v>
      </c>
      <c r="D2988" t="s">
        <v>436</v>
      </c>
      <c r="E2988" t="s">
        <v>7</v>
      </c>
      <c r="F2988" t="s">
        <v>21</v>
      </c>
      <c r="G2988">
        <v>2022</v>
      </c>
      <c r="H2988" t="s">
        <v>22</v>
      </c>
      <c r="I2988" t="s">
        <v>387</v>
      </c>
      <c r="J2988" t="s">
        <v>388</v>
      </c>
      <c r="K2988" t="s">
        <v>378</v>
      </c>
      <c r="L2988" t="s">
        <v>25</v>
      </c>
      <c r="M2988">
        <v>-758</v>
      </c>
      <c r="N2988">
        <v>-899</v>
      </c>
      <c r="O2988">
        <v>-2187</v>
      </c>
      <c r="P2988">
        <v>-1406</v>
      </c>
      <c r="Q2988">
        <v>-1434</v>
      </c>
      <c r="R2988">
        <v>-2104</v>
      </c>
      <c r="S2988">
        <v>-1960</v>
      </c>
      <c r="T2988">
        <v>-1312</v>
      </c>
      <c r="U2988">
        <v>-2264</v>
      </c>
      <c r="V2988">
        <v>-1562</v>
      </c>
      <c r="W2988">
        <v>-3020</v>
      </c>
      <c r="X2988">
        <v>-827</v>
      </c>
      <c r="Y2988">
        <v>-19731</v>
      </c>
      <c r="Z2988">
        <f t="shared" si="100"/>
        <v>-14798.25</v>
      </c>
      <c r="AA2988">
        <f t="shared" si="101"/>
        <v>0</v>
      </c>
    </row>
    <row r="2989" spans="1:27" x14ac:dyDescent="0.35">
      <c r="A2989" t="s">
        <v>427</v>
      </c>
      <c r="C2989">
        <v>501990</v>
      </c>
      <c r="D2989" t="s">
        <v>442</v>
      </c>
      <c r="E2989" t="s">
        <v>7</v>
      </c>
      <c r="F2989" t="s">
        <v>21</v>
      </c>
      <c r="G2989">
        <v>2027</v>
      </c>
      <c r="H2989" t="s">
        <v>22</v>
      </c>
      <c r="I2989" t="s">
        <v>387</v>
      </c>
      <c r="J2989" t="s">
        <v>388</v>
      </c>
      <c r="K2989" t="s">
        <v>378</v>
      </c>
      <c r="L2989" t="s">
        <v>25</v>
      </c>
      <c r="M2989">
        <v>-758</v>
      </c>
      <c r="N2989">
        <v>-758</v>
      </c>
      <c r="O2989">
        <v>-758</v>
      </c>
      <c r="P2989">
        <v>-758</v>
      </c>
      <c r="Q2989">
        <v>-758</v>
      </c>
      <c r="R2989">
        <v>-758</v>
      </c>
      <c r="S2989">
        <v>-758</v>
      </c>
      <c r="T2989">
        <v>-758</v>
      </c>
      <c r="U2989">
        <v>-758</v>
      </c>
      <c r="V2989">
        <v>-758</v>
      </c>
      <c r="W2989">
        <v>-758</v>
      </c>
      <c r="X2989">
        <v>-758</v>
      </c>
      <c r="Y2989">
        <v>-9097</v>
      </c>
      <c r="Z2989">
        <f t="shared" si="100"/>
        <v>-6822.75</v>
      </c>
      <c r="AA2989">
        <f t="shared" si="101"/>
        <v>0</v>
      </c>
    </row>
    <row r="2990" spans="1:27" x14ac:dyDescent="0.35">
      <c r="A2990" t="s">
        <v>427</v>
      </c>
      <c r="C2990">
        <v>506109</v>
      </c>
      <c r="D2990" t="s">
        <v>449</v>
      </c>
      <c r="E2990" t="s">
        <v>7</v>
      </c>
      <c r="F2990" t="s">
        <v>105</v>
      </c>
      <c r="G2990">
        <v>2021</v>
      </c>
      <c r="H2990" t="s">
        <v>22</v>
      </c>
      <c r="I2990" t="s">
        <v>390</v>
      </c>
      <c r="J2990" t="s">
        <v>391</v>
      </c>
      <c r="K2990" t="s">
        <v>378</v>
      </c>
      <c r="L2990" t="s">
        <v>25</v>
      </c>
      <c r="M2990">
        <v>-758</v>
      </c>
      <c r="N2990">
        <v>-758</v>
      </c>
      <c r="O2990">
        <v>-758</v>
      </c>
      <c r="P2990">
        <v>-758</v>
      </c>
      <c r="Q2990">
        <v>-758</v>
      </c>
      <c r="R2990">
        <v>-758</v>
      </c>
      <c r="S2990">
        <v>-1259</v>
      </c>
      <c r="T2990">
        <v>-1259</v>
      </c>
      <c r="U2990">
        <v>-1259</v>
      </c>
      <c r="V2990">
        <v>-1259</v>
      </c>
      <c r="W2990">
        <v>-1259</v>
      </c>
      <c r="X2990">
        <v>-1259</v>
      </c>
      <c r="Y2990">
        <v>-12099</v>
      </c>
      <c r="Z2990">
        <f t="shared" si="100"/>
        <v>0</v>
      </c>
      <c r="AA2990">
        <f t="shared" si="101"/>
        <v>-9074.25</v>
      </c>
    </row>
    <row r="2991" spans="1:27" x14ac:dyDescent="0.35">
      <c r="A2991" t="s">
        <v>427</v>
      </c>
      <c r="C2991">
        <v>510900</v>
      </c>
      <c r="D2991" t="s">
        <v>436</v>
      </c>
      <c r="E2991" t="s">
        <v>7</v>
      </c>
      <c r="F2991" t="s">
        <v>21</v>
      </c>
      <c r="G2991">
        <v>2029</v>
      </c>
      <c r="H2991" t="s">
        <v>22</v>
      </c>
      <c r="I2991" t="s">
        <v>387</v>
      </c>
      <c r="J2991" t="s">
        <v>388</v>
      </c>
      <c r="K2991" t="s">
        <v>378</v>
      </c>
      <c r="L2991" t="s">
        <v>25</v>
      </c>
      <c r="M2991">
        <v>-752</v>
      </c>
      <c r="N2991">
        <v>-868</v>
      </c>
      <c r="O2991">
        <v>-2408</v>
      </c>
      <c r="P2991">
        <v>-1467</v>
      </c>
      <c r="Q2991">
        <v>-1633</v>
      </c>
      <c r="R2991">
        <v>-2355</v>
      </c>
      <c r="S2991">
        <v>-2284</v>
      </c>
      <c r="T2991">
        <v>-1234</v>
      </c>
      <c r="U2991">
        <v>-2495</v>
      </c>
      <c r="V2991">
        <v>-1797</v>
      </c>
      <c r="W2991">
        <v>-2867</v>
      </c>
      <c r="X2991">
        <v>-829</v>
      </c>
      <c r="Y2991">
        <v>-20990</v>
      </c>
      <c r="Z2991">
        <f t="shared" si="100"/>
        <v>-15742.5</v>
      </c>
      <c r="AA2991">
        <f t="shared" si="101"/>
        <v>0</v>
      </c>
    </row>
    <row r="2992" spans="1:27" x14ac:dyDescent="0.35">
      <c r="A2992" t="s">
        <v>427</v>
      </c>
      <c r="C2992">
        <v>501990</v>
      </c>
      <c r="D2992" t="s">
        <v>442</v>
      </c>
      <c r="E2992" t="s">
        <v>7</v>
      </c>
      <c r="F2992" t="s">
        <v>21</v>
      </c>
      <c r="G2992">
        <v>2026</v>
      </c>
      <c r="H2992" t="s">
        <v>22</v>
      </c>
      <c r="I2992" t="s">
        <v>387</v>
      </c>
      <c r="J2992" t="s">
        <v>388</v>
      </c>
      <c r="K2992" t="s">
        <v>378</v>
      </c>
      <c r="L2992" t="s">
        <v>25</v>
      </c>
      <c r="M2992">
        <v>-740</v>
      </c>
      <c r="N2992">
        <v>-740</v>
      </c>
      <c r="O2992">
        <v>-740</v>
      </c>
      <c r="P2992">
        <v>-740</v>
      </c>
      <c r="Q2992">
        <v>-740</v>
      </c>
      <c r="R2992">
        <v>-740</v>
      </c>
      <c r="S2992">
        <v>-740</v>
      </c>
      <c r="T2992">
        <v>-740</v>
      </c>
      <c r="U2992">
        <v>-740</v>
      </c>
      <c r="V2992">
        <v>-740</v>
      </c>
      <c r="W2992">
        <v>-740</v>
      </c>
      <c r="X2992">
        <v>-740</v>
      </c>
      <c r="Y2992">
        <v>-8886</v>
      </c>
      <c r="Z2992">
        <f t="shared" si="100"/>
        <v>-6664.5</v>
      </c>
      <c r="AA2992">
        <f t="shared" si="101"/>
        <v>0</v>
      </c>
    </row>
    <row r="2993" spans="1:27" x14ac:dyDescent="0.35">
      <c r="A2993" t="s">
        <v>427</v>
      </c>
      <c r="C2993">
        <v>512017</v>
      </c>
      <c r="D2993" t="s">
        <v>446</v>
      </c>
      <c r="E2993" t="s">
        <v>7</v>
      </c>
      <c r="F2993" t="s">
        <v>105</v>
      </c>
      <c r="G2993">
        <v>2029</v>
      </c>
      <c r="H2993" t="s">
        <v>22</v>
      </c>
      <c r="I2993" t="s">
        <v>385</v>
      </c>
      <c r="J2993" t="s">
        <v>386</v>
      </c>
      <c r="K2993" t="s">
        <v>378</v>
      </c>
      <c r="L2993" t="s">
        <v>25</v>
      </c>
      <c r="M2993">
        <v>-737</v>
      </c>
      <c r="N2993">
        <v>-737</v>
      </c>
      <c r="O2993">
        <v>-737</v>
      </c>
      <c r="P2993">
        <v>-1145</v>
      </c>
      <c r="Q2993">
        <v>-1145</v>
      </c>
      <c r="R2993">
        <v>-9753</v>
      </c>
      <c r="S2993">
        <v>-1281</v>
      </c>
      <c r="T2993">
        <v>-1281</v>
      </c>
      <c r="U2993">
        <v>-1281</v>
      </c>
      <c r="V2993">
        <v>-1281</v>
      </c>
      <c r="W2993">
        <v>-737</v>
      </c>
      <c r="X2993">
        <v>-737</v>
      </c>
      <c r="Y2993">
        <v>-20852</v>
      </c>
      <c r="Z2993">
        <f t="shared" si="100"/>
        <v>0</v>
      </c>
      <c r="AA2993">
        <f t="shared" si="101"/>
        <v>-15639</v>
      </c>
    </row>
    <row r="2994" spans="1:27" x14ac:dyDescent="0.35">
      <c r="A2994" t="s">
        <v>427</v>
      </c>
      <c r="C2994">
        <v>510900</v>
      </c>
      <c r="D2994" t="s">
        <v>436</v>
      </c>
      <c r="E2994" t="s">
        <v>7</v>
      </c>
      <c r="F2994" t="s">
        <v>21</v>
      </c>
      <c r="G2994">
        <v>2028</v>
      </c>
      <c r="H2994" t="s">
        <v>22</v>
      </c>
      <c r="I2994" t="s">
        <v>387</v>
      </c>
      <c r="J2994" t="s">
        <v>388</v>
      </c>
      <c r="K2994" t="s">
        <v>378</v>
      </c>
      <c r="L2994" t="s">
        <v>25</v>
      </c>
      <c r="M2994">
        <v>-731</v>
      </c>
      <c r="N2994">
        <v>-845</v>
      </c>
      <c r="O2994">
        <v>-2338</v>
      </c>
      <c r="P2994">
        <v>-1425</v>
      </c>
      <c r="Q2994">
        <v>-1587</v>
      </c>
      <c r="R2994">
        <v>-2289</v>
      </c>
      <c r="S2994">
        <v>-2220</v>
      </c>
      <c r="T2994">
        <v>-1200</v>
      </c>
      <c r="U2994">
        <v>-2424</v>
      </c>
      <c r="V2994">
        <v>-1745</v>
      </c>
      <c r="W2994">
        <v>-2785</v>
      </c>
      <c r="X2994">
        <v>-806</v>
      </c>
      <c r="Y2994">
        <v>-20396</v>
      </c>
      <c r="Z2994">
        <f t="shared" si="100"/>
        <v>-15297</v>
      </c>
      <c r="AA2994">
        <f t="shared" si="101"/>
        <v>0</v>
      </c>
    </row>
    <row r="2995" spans="1:27" x14ac:dyDescent="0.35">
      <c r="A2995" t="s">
        <v>427</v>
      </c>
      <c r="C2995">
        <v>500900</v>
      </c>
      <c r="D2995" t="s">
        <v>443</v>
      </c>
      <c r="E2995" t="s">
        <v>7</v>
      </c>
      <c r="F2995" t="s">
        <v>21</v>
      </c>
      <c r="G2995">
        <v>2024</v>
      </c>
      <c r="H2995" t="s">
        <v>365</v>
      </c>
      <c r="I2995" t="s">
        <v>387</v>
      </c>
      <c r="J2995" t="s">
        <v>388</v>
      </c>
      <c r="K2995" t="s">
        <v>378</v>
      </c>
      <c r="L2995" t="s">
        <v>25</v>
      </c>
      <c r="M2995">
        <v>-726</v>
      </c>
      <c r="N2995">
        <v>-18</v>
      </c>
      <c r="O2995">
        <v>622</v>
      </c>
      <c r="P2995">
        <v>641</v>
      </c>
      <c r="Q2995">
        <v>570</v>
      </c>
      <c r="R2995">
        <v>1855</v>
      </c>
      <c r="S2995">
        <v>1148</v>
      </c>
      <c r="T2995">
        <v>1020</v>
      </c>
      <c r="U2995">
        <v>1744</v>
      </c>
      <c r="V2995">
        <v>872</v>
      </c>
      <c r="W2995">
        <v>2358</v>
      </c>
      <c r="X2995">
        <v>2669</v>
      </c>
      <c r="Y2995">
        <v>12754</v>
      </c>
      <c r="Z2995">
        <f t="shared" si="100"/>
        <v>9565.5</v>
      </c>
      <c r="AA2995">
        <f t="shared" si="101"/>
        <v>0</v>
      </c>
    </row>
    <row r="2996" spans="1:27" x14ac:dyDescent="0.35">
      <c r="A2996" t="s">
        <v>427</v>
      </c>
      <c r="C2996">
        <v>501990</v>
      </c>
      <c r="D2996" t="s">
        <v>442</v>
      </c>
      <c r="E2996" t="s">
        <v>7</v>
      </c>
      <c r="F2996" t="s">
        <v>21</v>
      </c>
      <c r="G2996">
        <v>2025</v>
      </c>
      <c r="H2996" t="s">
        <v>22</v>
      </c>
      <c r="I2996" t="s">
        <v>387</v>
      </c>
      <c r="J2996" t="s">
        <v>388</v>
      </c>
      <c r="K2996" t="s">
        <v>378</v>
      </c>
      <c r="L2996" t="s">
        <v>25</v>
      </c>
      <c r="M2996">
        <v>-723</v>
      </c>
      <c r="N2996">
        <v>-723</v>
      </c>
      <c r="O2996">
        <v>-723</v>
      </c>
      <c r="P2996">
        <v>-723</v>
      </c>
      <c r="Q2996">
        <v>-723</v>
      </c>
      <c r="R2996">
        <v>-723</v>
      </c>
      <c r="S2996">
        <v>-723</v>
      </c>
      <c r="T2996">
        <v>-723</v>
      </c>
      <c r="U2996">
        <v>-723</v>
      </c>
      <c r="V2996">
        <v>-723</v>
      </c>
      <c r="W2996">
        <v>-723</v>
      </c>
      <c r="X2996">
        <v>-723</v>
      </c>
      <c r="Y2996">
        <v>-8679</v>
      </c>
      <c r="Z2996">
        <f t="shared" si="100"/>
        <v>-6509.25</v>
      </c>
      <c r="AA2996">
        <f t="shared" si="101"/>
        <v>0</v>
      </c>
    </row>
    <row r="2997" spans="1:27" x14ac:dyDescent="0.35">
      <c r="A2997" t="s">
        <v>427</v>
      </c>
      <c r="C2997">
        <v>501990</v>
      </c>
      <c r="D2997" t="s">
        <v>442</v>
      </c>
      <c r="E2997" t="s">
        <v>7</v>
      </c>
      <c r="F2997" t="s">
        <v>21</v>
      </c>
      <c r="G2997">
        <v>2023</v>
      </c>
      <c r="H2997" t="s">
        <v>22</v>
      </c>
      <c r="I2997" t="s">
        <v>387</v>
      </c>
      <c r="J2997" t="s">
        <v>388</v>
      </c>
      <c r="K2997" t="s">
        <v>378</v>
      </c>
      <c r="L2997" t="s">
        <v>25</v>
      </c>
      <c r="M2997">
        <v>-718</v>
      </c>
      <c r="N2997">
        <v>-718</v>
      </c>
      <c r="O2997">
        <v>-718</v>
      </c>
      <c r="P2997">
        <v>-718</v>
      </c>
      <c r="Q2997">
        <v>-718</v>
      </c>
      <c r="R2997">
        <v>-718</v>
      </c>
      <c r="S2997">
        <v>-718</v>
      </c>
      <c r="T2997">
        <v>-718</v>
      </c>
      <c r="U2997">
        <v>-718</v>
      </c>
      <c r="V2997">
        <v>-718</v>
      </c>
      <c r="W2997">
        <v>-718</v>
      </c>
      <c r="X2997">
        <v>-718</v>
      </c>
      <c r="Y2997">
        <v>-8621</v>
      </c>
      <c r="Z2997">
        <f t="shared" si="100"/>
        <v>-6465.75</v>
      </c>
      <c r="AA2997">
        <f t="shared" si="101"/>
        <v>0</v>
      </c>
    </row>
    <row r="2998" spans="1:27" x14ac:dyDescent="0.35">
      <c r="A2998" t="s">
        <v>427</v>
      </c>
      <c r="C2998">
        <v>501990</v>
      </c>
      <c r="D2998" t="s">
        <v>442</v>
      </c>
      <c r="E2998" t="s">
        <v>7</v>
      </c>
      <c r="F2998" t="s">
        <v>21</v>
      </c>
      <c r="G2998">
        <v>2024</v>
      </c>
      <c r="H2998" t="s">
        <v>22</v>
      </c>
      <c r="I2998" t="s">
        <v>387</v>
      </c>
      <c r="J2998" t="s">
        <v>388</v>
      </c>
      <c r="K2998" t="s">
        <v>378</v>
      </c>
      <c r="L2998" t="s">
        <v>25</v>
      </c>
      <c r="M2998">
        <v>-718</v>
      </c>
      <c r="N2998">
        <v>-718</v>
      </c>
      <c r="O2998">
        <v>-718</v>
      </c>
      <c r="P2998">
        <v>-718</v>
      </c>
      <c r="Q2998">
        <v>-718</v>
      </c>
      <c r="R2998">
        <v>-718</v>
      </c>
      <c r="S2998">
        <v>-718</v>
      </c>
      <c r="T2998">
        <v>-718</v>
      </c>
      <c r="U2998">
        <v>-718</v>
      </c>
      <c r="V2998">
        <v>-718</v>
      </c>
      <c r="W2998">
        <v>-718</v>
      </c>
      <c r="X2998">
        <v>-718</v>
      </c>
      <c r="Y2998">
        <v>-8621</v>
      </c>
      <c r="Z2998">
        <f t="shared" si="100"/>
        <v>-6465.75</v>
      </c>
      <c r="AA2998">
        <f t="shared" si="101"/>
        <v>0</v>
      </c>
    </row>
    <row r="2999" spans="1:27" x14ac:dyDescent="0.35">
      <c r="A2999" t="s">
        <v>427</v>
      </c>
      <c r="C2999">
        <v>512017</v>
      </c>
      <c r="D2999" t="s">
        <v>446</v>
      </c>
      <c r="E2999" t="s">
        <v>7</v>
      </c>
      <c r="F2999" t="s">
        <v>105</v>
      </c>
      <c r="G2999">
        <v>2028</v>
      </c>
      <c r="H2999" t="s">
        <v>22</v>
      </c>
      <c r="I2999" t="s">
        <v>385</v>
      </c>
      <c r="J2999" t="s">
        <v>386</v>
      </c>
      <c r="K2999" t="s">
        <v>378</v>
      </c>
      <c r="L2999" t="s">
        <v>25</v>
      </c>
      <c r="M2999">
        <v>-715</v>
      </c>
      <c r="N2999">
        <v>-715</v>
      </c>
      <c r="O2999">
        <v>-715</v>
      </c>
      <c r="P2999">
        <v>-1112</v>
      </c>
      <c r="Q2999">
        <v>-1112</v>
      </c>
      <c r="R2999">
        <v>-9469</v>
      </c>
      <c r="S2999">
        <v>-1244</v>
      </c>
      <c r="T2999">
        <v>-1244</v>
      </c>
      <c r="U2999">
        <v>-1244</v>
      </c>
      <c r="V2999">
        <v>-1244</v>
      </c>
      <c r="W2999">
        <v>-715</v>
      </c>
      <c r="X2999">
        <v>-715</v>
      </c>
      <c r="Y2999">
        <v>-20245</v>
      </c>
      <c r="Z2999">
        <f t="shared" si="100"/>
        <v>0</v>
      </c>
      <c r="AA2999">
        <f t="shared" si="101"/>
        <v>-15183.75</v>
      </c>
    </row>
    <row r="3000" spans="1:27" x14ac:dyDescent="0.35">
      <c r="A3000" t="s">
        <v>427</v>
      </c>
      <c r="C3000">
        <v>510900</v>
      </c>
      <c r="D3000" t="s">
        <v>436</v>
      </c>
      <c r="E3000" t="s">
        <v>7</v>
      </c>
      <c r="F3000" t="s">
        <v>21</v>
      </c>
      <c r="G3000">
        <v>2027</v>
      </c>
      <c r="H3000" t="s">
        <v>22</v>
      </c>
      <c r="I3000" t="s">
        <v>387</v>
      </c>
      <c r="J3000" t="s">
        <v>388</v>
      </c>
      <c r="K3000" t="s">
        <v>378</v>
      </c>
      <c r="L3000" t="s">
        <v>25</v>
      </c>
      <c r="M3000">
        <v>-711</v>
      </c>
      <c r="N3000">
        <v>-822</v>
      </c>
      <c r="O3000">
        <v>-2271</v>
      </c>
      <c r="P3000">
        <v>-1384</v>
      </c>
      <c r="Q3000">
        <v>-1542</v>
      </c>
      <c r="R3000">
        <v>-2225</v>
      </c>
      <c r="S3000">
        <v>-2159</v>
      </c>
      <c r="T3000">
        <v>-1167</v>
      </c>
      <c r="U3000">
        <v>-2355</v>
      </c>
      <c r="V3000">
        <v>-1695</v>
      </c>
      <c r="W3000">
        <v>-2705</v>
      </c>
      <c r="X3000">
        <v>-783</v>
      </c>
      <c r="Y3000">
        <v>-19819</v>
      </c>
      <c r="Z3000">
        <f t="shared" si="100"/>
        <v>-14864.25</v>
      </c>
      <c r="AA3000">
        <f t="shared" si="101"/>
        <v>0</v>
      </c>
    </row>
    <row r="3001" spans="1:27" x14ac:dyDescent="0.35">
      <c r="A3001" t="s">
        <v>427</v>
      </c>
      <c r="C3001">
        <v>512017</v>
      </c>
      <c r="D3001" t="s">
        <v>446</v>
      </c>
      <c r="E3001" t="s">
        <v>7</v>
      </c>
      <c r="F3001" t="s">
        <v>105</v>
      </c>
      <c r="G3001">
        <v>2027</v>
      </c>
      <c r="H3001" t="s">
        <v>22</v>
      </c>
      <c r="I3001" t="s">
        <v>385</v>
      </c>
      <c r="J3001" t="s">
        <v>386</v>
      </c>
      <c r="K3001" t="s">
        <v>378</v>
      </c>
      <c r="L3001" t="s">
        <v>25</v>
      </c>
      <c r="M3001">
        <v>-695</v>
      </c>
      <c r="N3001">
        <v>-695</v>
      </c>
      <c r="O3001">
        <v>-695</v>
      </c>
      <c r="P3001">
        <v>-1079</v>
      </c>
      <c r="Q3001">
        <v>-1079</v>
      </c>
      <c r="R3001">
        <v>-9194</v>
      </c>
      <c r="S3001">
        <v>-1208</v>
      </c>
      <c r="T3001">
        <v>-1208</v>
      </c>
      <c r="U3001">
        <v>-1208</v>
      </c>
      <c r="V3001">
        <v>-1208</v>
      </c>
      <c r="W3001">
        <v>-695</v>
      </c>
      <c r="X3001">
        <v>-695</v>
      </c>
      <c r="Y3001">
        <v>-19655</v>
      </c>
      <c r="Z3001">
        <f t="shared" si="100"/>
        <v>0</v>
      </c>
      <c r="AA3001">
        <f t="shared" si="101"/>
        <v>-14741.25</v>
      </c>
    </row>
    <row r="3002" spans="1:27" x14ac:dyDescent="0.35">
      <c r="A3002" t="s">
        <v>427</v>
      </c>
      <c r="C3002">
        <v>510900</v>
      </c>
      <c r="D3002" t="s">
        <v>436</v>
      </c>
      <c r="E3002" t="s">
        <v>7</v>
      </c>
      <c r="F3002" t="s">
        <v>21</v>
      </c>
      <c r="G3002">
        <v>2026</v>
      </c>
      <c r="H3002" t="s">
        <v>22</v>
      </c>
      <c r="I3002" t="s">
        <v>387</v>
      </c>
      <c r="J3002" t="s">
        <v>388</v>
      </c>
      <c r="K3002" t="s">
        <v>378</v>
      </c>
      <c r="L3002" t="s">
        <v>25</v>
      </c>
      <c r="M3002">
        <v>-691</v>
      </c>
      <c r="N3002">
        <v>-799</v>
      </c>
      <c r="O3002">
        <v>-2206</v>
      </c>
      <c r="P3002">
        <v>-1345</v>
      </c>
      <c r="Q3002">
        <v>-1499</v>
      </c>
      <c r="R3002">
        <v>-2162</v>
      </c>
      <c r="S3002">
        <v>-2099</v>
      </c>
      <c r="T3002">
        <v>-1134</v>
      </c>
      <c r="U3002">
        <v>-2288</v>
      </c>
      <c r="V3002">
        <v>-1647</v>
      </c>
      <c r="W3002">
        <v>-2628</v>
      </c>
      <c r="X3002">
        <v>-761</v>
      </c>
      <c r="Y3002">
        <v>-19258</v>
      </c>
      <c r="Z3002">
        <f t="shared" si="100"/>
        <v>-14443.5</v>
      </c>
      <c r="AA3002">
        <f t="shared" si="101"/>
        <v>0</v>
      </c>
    </row>
    <row r="3003" spans="1:27" x14ac:dyDescent="0.35">
      <c r="A3003" t="s">
        <v>427</v>
      </c>
      <c r="C3003">
        <v>500900</v>
      </c>
      <c r="D3003" t="s">
        <v>443</v>
      </c>
      <c r="E3003" t="s">
        <v>7</v>
      </c>
      <c r="F3003" t="s">
        <v>105</v>
      </c>
      <c r="G3003">
        <v>2021</v>
      </c>
      <c r="H3003" t="s">
        <v>22</v>
      </c>
      <c r="I3003" t="s">
        <v>390</v>
      </c>
      <c r="J3003" t="s">
        <v>391</v>
      </c>
      <c r="K3003" t="s">
        <v>378</v>
      </c>
      <c r="L3003" t="s">
        <v>25</v>
      </c>
      <c r="M3003">
        <v>-687</v>
      </c>
      <c r="N3003">
        <v>-1063</v>
      </c>
      <c r="O3003">
        <v>-684</v>
      </c>
      <c r="P3003">
        <v>-691</v>
      </c>
      <c r="Q3003">
        <v>-687</v>
      </c>
      <c r="R3003">
        <v>-725</v>
      </c>
      <c r="S3003">
        <v>-689</v>
      </c>
      <c r="T3003">
        <v>-689</v>
      </c>
      <c r="U3003">
        <v>-690</v>
      </c>
      <c r="V3003">
        <v>-696</v>
      </c>
      <c r="W3003">
        <v>-715</v>
      </c>
      <c r="X3003">
        <v>-692</v>
      </c>
      <c r="Y3003">
        <v>-8708</v>
      </c>
      <c r="Z3003">
        <f t="shared" si="100"/>
        <v>0</v>
      </c>
      <c r="AA3003">
        <f t="shared" si="101"/>
        <v>-6531</v>
      </c>
    </row>
    <row r="3004" spans="1:27" x14ac:dyDescent="0.35">
      <c r="A3004" t="s">
        <v>427</v>
      </c>
      <c r="C3004">
        <v>500900</v>
      </c>
      <c r="D3004" t="s">
        <v>443</v>
      </c>
      <c r="E3004" t="s">
        <v>7</v>
      </c>
      <c r="F3004" t="s">
        <v>105</v>
      </c>
      <c r="G3004">
        <v>2022</v>
      </c>
      <c r="H3004" t="s">
        <v>22</v>
      </c>
      <c r="I3004" t="s">
        <v>390</v>
      </c>
      <c r="J3004" t="s">
        <v>391</v>
      </c>
      <c r="K3004" t="s">
        <v>378</v>
      </c>
      <c r="L3004" t="s">
        <v>25</v>
      </c>
      <c r="M3004">
        <v>-683</v>
      </c>
      <c r="N3004">
        <v>-910</v>
      </c>
      <c r="O3004">
        <v>-520</v>
      </c>
      <c r="P3004">
        <v>-527</v>
      </c>
      <c r="Q3004">
        <v>-519</v>
      </c>
      <c r="R3004">
        <v>-555</v>
      </c>
      <c r="S3004">
        <v>-520</v>
      </c>
      <c r="T3004">
        <v>-515</v>
      </c>
      <c r="U3004">
        <v>-515</v>
      </c>
      <c r="V3004">
        <v>-522</v>
      </c>
      <c r="W3004">
        <v>-545</v>
      </c>
      <c r="X3004">
        <v>-523</v>
      </c>
      <c r="Y3004">
        <v>-6855</v>
      </c>
      <c r="Z3004">
        <f t="shared" si="100"/>
        <v>0</v>
      </c>
      <c r="AA3004">
        <f t="shared" si="101"/>
        <v>-5141.25</v>
      </c>
    </row>
    <row r="3005" spans="1:27" x14ac:dyDescent="0.35">
      <c r="A3005" t="s">
        <v>427</v>
      </c>
      <c r="C3005">
        <v>512005</v>
      </c>
      <c r="D3005" t="s">
        <v>452</v>
      </c>
      <c r="E3005" t="s">
        <v>7</v>
      </c>
      <c r="F3005" t="s">
        <v>21</v>
      </c>
      <c r="G3005">
        <v>2030</v>
      </c>
      <c r="H3005" t="s">
        <v>22</v>
      </c>
      <c r="I3005" t="s">
        <v>387</v>
      </c>
      <c r="J3005" t="s">
        <v>388</v>
      </c>
      <c r="K3005" t="s">
        <v>378</v>
      </c>
      <c r="L3005" t="s">
        <v>25</v>
      </c>
      <c r="M3005">
        <v>-683</v>
      </c>
      <c r="N3005">
        <v>-2336</v>
      </c>
      <c r="O3005">
        <v>-4333</v>
      </c>
      <c r="P3005">
        <v>-2336</v>
      </c>
      <c r="Q3005">
        <v>-683</v>
      </c>
      <c r="R3005">
        <v>-683</v>
      </c>
      <c r="S3005">
        <v>-16369</v>
      </c>
      <c r="T3005">
        <v>-9284</v>
      </c>
      <c r="U3005">
        <v>-9445</v>
      </c>
      <c r="V3005">
        <v>-17809</v>
      </c>
      <c r="W3005">
        <v>-683</v>
      </c>
      <c r="X3005">
        <v>-4573</v>
      </c>
      <c r="Y3005">
        <v>-69216</v>
      </c>
      <c r="Z3005">
        <f t="shared" si="100"/>
        <v>-51912</v>
      </c>
      <c r="AA3005">
        <f t="shared" si="101"/>
        <v>0</v>
      </c>
    </row>
    <row r="3006" spans="1:27" x14ac:dyDescent="0.35">
      <c r="A3006" t="s">
        <v>427</v>
      </c>
      <c r="C3006">
        <v>512017</v>
      </c>
      <c r="D3006" t="s">
        <v>446</v>
      </c>
      <c r="E3006" t="s">
        <v>7</v>
      </c>
      <c r="F3006" t="s">
        <v>105</v>
      </c>
      <c r="G3006">
        <v>2026</v>
      </c>
      <c r="H3006" t="s">
        <v>22</v>
      </c>
      <c r="I3006" t="s">
        <v>385</v>
      </c>
      <c r="J3006" t="s">
        <v>386</v>
      </c>
      <c r="K3006" t="s">
        <v>378</v>
      </c>
      <c r="L3006" t="s">
        <v>25</v>
      </c>
      <c r="M3006">
        <v>-674</v>
      </c>
      <c r="N3006">
        <v>-674</v>
      </c>
      <c r="O3006">
        <v>-674</v>
      </c>
      <c r="P3006">
        <v>-1048</v>
      </c>
      <c r="Q3006">
        <v>-1048</v>
      </c>
      <c r="R3006">
        <v>-8926</v>
      </c>
      <c r="S3006">
        <v>-1172</v>
      </c>
      <c r="T3006">
        <v>-1172</v>
      </c>
      <c r="U3006">
        <v>-1172</v>
      </c>
      <c r="V3006">
        <v>-1172</v>
      </c>
      <c r="W3006">
        <v>-674</v>
      </c>
      <c r="X3006">
        <v>-674</v>
      </c>
      <c r="Y3006">
        <v>-19083</v>
      </c>
      <c r="Z3006">
        <f t="shared" si="100"/>
        <v>0</v>
      </c>
      <c r="AA3006">
        <f t="shared" si="101"/>
        <v>-14312.25</v>
      </c>
    </row>
    <row r="3007" spans="1:27" x14ac:dyDescent="0.35">
      <c r="A3007" t="s">
        <v>427</v>
      </c>
      <c r="C3007">
        <v>510900</v>
      </c>
      <c r="D3007" t="s">
        <v>436</v>
      </c>
      <c r="E3007" t="s">
        <v>7</v>
      </c>
      <c r="F3007" t="s">
        <v>21</v>
      </c>
      <c r="G3007">
        <v>2025</v>
      </c>
      <c r="H3007" t="s">
        <v>22</v>
      </c>
      <c r="I3007" t="s">
        <v>387</v>
      </c>
      <c r="J3007" t="s">
        <v>388</v>
      </c>
      <c r="K3007" t="s">
        <v>378</v>
      </c>
      <c r="L3007" t="s">
        <v>25</v>
      </c>
      <c r="M3007">
        <v>-672</v>
      </c>
      <c r="N3007">
        <v>-778</v>
      </c>
      <c r="O3007">
        <v>-2142</v>
      </c>
      <c r="P3007">
        <v>-1306</v>
      </c>
      <c r="Q3007">
        <v>-1457</v>
      </c>
      <c r="R3007">
        <v>-2101</v>
      </c>
      <c r="S3007">
        <v>-2040</v>
      </c>
      <c r="T3007">
        <v>-1103</v>
      </c>
      <c r="U3007">
        <v>-2223</v>
      </c>
      <c r="V3007">
        <v>-1600</v>
      </c>
      <c r="W3007">
        <v>-2553</v>
      </c>
      <c r="X3007">
        <v>-740</v>
      </c>
      <c r="Y3007">
        <v>-18714</v>
      </c>
      <c r="Z3007">
        <f t="shared" si="100"/>
        <v>-14035.5</v>
      </c>
      <c r="AA3007">
        <f t="shared" si="101"/>
        <v>0</v>
      </c>
    </row>
    <row r="3008" spans="1:27" x14ac:dyDescent="0.35">
      <c r="A3008" t="s">
        <v>427</v>
      </c>
      <c r="C3008">
        <v>512102</v>
      </c>
      <c r="D3008" t="s">
        <v>465</v>
      </c>
      <c r="E3008" t="s">
        <v>7</v>
      </c>
      <c r="F3008" t="s">
        <v>105</v>
      </c>
      <c r="G3008">
        <v>2030</v>
      </c>
      <c r="H3008" t="s">
        <v>22</v>
      </c>
      <c r="I3008" t="s">
        <v>385</v>
      </c>
      <c r="J3008" t="s">
        <v>386</v>
      </c>
      <c r="K3008" t="s">
        <v>378</v>
      </c>
      <c r="L3008" t="s">
        <v>25</v>
      </c>
      <c r="M3008">
        <v>-671</v>
      </c>
      <c r="N3008">
        <v>-671</v>
      </c>
      <c r="O3008">
        <v>-671</v>
      </c>
      <c r="P3008">
        <v>-671</v>
      </c>
      <c r="Q3008">
        <v>-671</v>
      </c>
      <c r="R3008">
        <v>-671</v>
      </c>
      <c r="S3008">
        <v>-671</v>
      </c>
      <c r="T3008">
        <v>-671</v>
      </c>
      <c r="U3008">
        <v>-671</v>
      </c>
      <c r="V3008">
        <v>-671</v>
      </c>
      <c r="W3008">
        <v>-671</v>
      </c>
      <c r="X3008">
        <v>-671</v>
      </c>
      <c r="Y3008">
        <v>-8049</v>
      </c>
      <c r="Z3008">
        <f t="shared" si="100"/>
        <v>0</v>
      </c>
      <c r="AA3008">
        <f t="shared" si="101"/>
        <v>-6036.75</v>
      </c>
    </row>
    <row r="3009" spans="1:27" x14ac:dyDescent="0.35">
      <c r="A3009" t="s">
        <v>427</v>
      </c>
      <c r="C3009">
        <v>512005</v>
      </c>
      <c r="D3009" t="s">
        <v>452</v>
      </c>
      <c r="E3009" t="s">
        <v>7</v>
      </c>
      <c r="F3009" t="s">
        <v>21</v>
      </c>
      <c r="G3009">
        <v>2029</v>
      </c>
      <c r="H3009" t="s">
        <v>22</v>
      </c>
      <c r="I3009" t="s">
        <v>387</v>
      </c>
      <c r="J3009" t="s">
        <v>388</v>
      </c>
      <c r="K3009" t="s">
        <v>378</v>
      </c>
      <c r="L3009" t="s">
        <v>25</v>
      </c>
      <c r="M3009">
        <v>-669</v>
      </c>
      <c r="N3009">
        <v>-2274</v>
      </c>
      <c r="O3009">
        <v>-4213</v>
      </c>
      <c r="P3009">
        <v>-2274</v>
      </c>
      <c r="Q3009">
        <v>-669</v>
      </c>
      <c r="R3009">
        <v>-669</v>
      </c>
      <c r="S3009">
        <v>-15898</v>
      </c>
      <c r="T3009">
        <v>-9020</v>
      </c>
      <c r="U3009">
        <v>-9176</v>
      </c>
      <c r="V3009">
        <v>-17296</v>
      </c>
      <c r="W3009">
        <v>-669</v>
      </c>
      <c r="X3009">
        <v>-4447</v>
      </c>
      <c r="Y3009">
        <v>-67276</v>
      </c>
      <c r="Z3009">
        <f t="shared" si="100"/>
        <v>-50457</v>
      </c>
      <c r="AA3009">
        <f t="shared" si="101"/>
        <v>0</v>
      </c>
    </row>
    <row r="3010" spans="1:27" x14ac:dyDescent="0.35">
      <c r="A3010" t="s">
        <v>427</v>
      </c>
      <c r="C3010">
        <v>512102</v>
      </c>
      <c r="D3010" t="s">
        <v>465</v>
      </c>
      <c r="E3010" t="s">
        <v>7</v>
      </c>
      <c r="F3010" t="s">
        <v>105</v>
      </c>
      <c r="G3010">
        <v>2029</v>
      </c>
      <c r="H3010" t="s">
        <v>22</v>
      </c>
      <c r="I3010" t="s">
        <v>385</v>
      </c>
      <c r="J3010" t="s">
        <v>386</v>
      </c>
      <c r="K3010" t="s">
        <v>378</v>
      </c>
      <c r="L3010" t="s">
        <v>25</v>
      </c>
      <c r="M3010">
        <v>-658</v>
      </c>
      <c r="N3010">
        <v>-658</v>
      </c>
      <c r="O3010">
        <v>-658</v>
      </c>
      <c r="P3010">
        <v>-658</v>
      </c>
      <c r="Q3010">
        <v>-658</v>
      </c>
      <c r="R3010">
        <v>-658</v>
      </c>
      <c r="S3010">
        <v>-658</v>
      </c>
      <c r="T3010">
        <v>-658</v>
      </c>
      <c r="U3010">
        <v>-658</v>
      </c>
      <c r="V3010">
        <v>-658</v>
      </c>
      <c r="W3010">
        <v>-658</v>
      </c>
      <c r="X3010">
        <v>-658</v>
      </c>
      <c r="Y3010">
        <v>-7891</v>
      </c>
      <c r="Z3010">
        <f t="shared" si="100"/>
        <v>0</v>
      </c>
      <c r="AA3010">
        <f t="shared" si="101"/>
        <v>-5918.25</v>
      </c>
    </row>
    <row r="3011" spans="1:27" x14ac:dyDescent="0.35">
      <c r="A3011" t="s">
        <v>427</v>
      </c>
      <c r="C3011">
        <v>512005</v>
      </c>
      <c r="D3011" t="s">
        <v>452</v>
      </c>
      <c r="E3011" t="s">
        <v>7</v>
      </c>
      <c r="F3011" t="s">
        <v>21</v>
      </c>
      <c r="G3011">
        <v>2028</v>
      </c>
      <c r="H3011" t="s">
        <v>22</v>
      </c>
      <c r="I3011" t="s">
        <v>387</v>
      </c>
      <c r="J3011" t="s">
        <v>388</v>
      </c>
      <c r="K3011" t="s">
        <v>378</v>
      </c>
      <c r="L3011" t="s">
        <v>25</v>
      </c>
      <c r="M3011">
        <v>-656</v>
      </c>
      <c r="N3011">
        <v>-2215</v>
      </c>
      <c r="O3011">
        <v>-4097</v>
      </c>
      <c r="P3011">
        <v>-2215</v>
      </c>
      <c r="Q3011">
        <v>-656</v>
      </c>
      <c r="R3011">
        <v>-656</v>
      </c>
      <c r="S3011">
        <v>-15441</v>
      </c>
      <c r="T3011">
        <v>-8764</v>
      </c>
      <c r="U3011">
        <v>-8915</v>
      </c>
      <c r="V3011">
        <v>-16798</v>
      </c>
      <c r="W3011">
        <v>-656</v>
      </c>
      <c r="X3011">
        <v>-4323</v>
      </c>
      <c r="Y3011">
        <v>-65392</v>
      </c>
      <c r="Z3011">
        <f t="shared" si="100"/>
        <v>-49044</v>
      </c>
      <c r="AA3011">
        <f t="shared" si="101"/>
        <v>0</v>
      </c>
    </row>
    <row r="3012" spans="1:27" x14ac:dyDescent="0.35">
      <c r="A3012" t="s">
        <v>427</v>
      </c>
      <c r="C3012">
        <v>512017</v>
      </c>
      <c r="D3012" t="s">
        <v>446</v>
      </c>
      <c r="E3012" t="s">
        <v>7</v>
      </c>
      <c r="F3012" t="s">
        <v>105</v>
      </c>
      <c r="G3012">
        <v>2023</v>
      </c>
      <c r="H3012" t="s">
        <v>22</v>
      </c>
      <c r="I3012" t="s">
        <v>385</v>
      </c>
      <c r="J3012" t="s">
        <v>386</v>
      </c>
      <c r="K3012" t="s">
        <v>378</v>
      </c>
      <c r="L3012" t="s">
        <v>25</v>
      </c>
      <c r="M3012">
        <v>-655</v>
      </c>
      <c r="N3012">
        <v>-655</v>
      </c>
      <c r="O3012">
        <v>-655</v>
      </c>
      <c r="P3012">
        <v>-1017</v>
      </c>
      <c r="Q3012">
        <v>-1017</v>
      </c>
      <c r="R3012">
        <v>-8666</v>
      </c>
      <c r="S3012">
        <v>-1138</v>
      </c>
      <c r="T3012">
        <v>-1138</v>
      </c>
      <c r="U3012">
        <v>-1138</v>
      </c>
      <c r="V3012">
        <v>-1138</v>
      </c>
      <c r="W3012">
        <v>-655</v>
      </c>
      <c r="X3012">
        <v>-655</v>
      </c>
      <c r="Y3012">
        <v>-18527</v>
      </c>
      <c r="Z3012">
        <f t="shared" si="100"/>
        <v>0</v>
      </c>
      <c r="AA3012">
        <f t="shared" si="101"/>
        <v>-13895.25</v>
      </c>
    </row>
    <row r="3013" spans="1:27" x14ac:dyDescent="0.35">
      <c r="A3013" t="s">
        <v>427</v>
      </c>
      <c r="C3013">
        <v>512017</v>
      </c>
      <c r="D3013" t="s">
        <v>446</v>
      </c>
      <c r="E3013" t="s">
        <v>7</v>
      </c>
      <c r="F3013" t="s">
        <v>105</v>
      </c>
      <c r="G3013">
        <v>2024</v>
      </c>
      <c r="H3013" t="s">
        <v>22</v>
      </c>
      <c r="I3013" t="s">
        <v>385</v>
      </c>
      <c r="J3013" t="s">
        <v>386</v>
      </c>
      <c r="K3013" t="s">
        <v>378</v>
      </c>
      <c r="L3013" t="s">
        <v>25</v>
      </c>
      <c r="M3013">
        <v>-655</v>
      </c>
      <c r="N3013">
        <v>-655</v>
      </c>
      <c r="O3013">
        <v>-655</v>
      </c>
      <c r="P3013">
        <v>-1017</v>
      </c>
      <c r="Q3013">
        <v>-1017</v>
      </c>
      <c r="R3013">
        <v>-8666</v>
      </c>
      <c r="S3013">
        <v>-1138</v>
      </c>
      <c r="T3013">
        <v>-1138</v>
      </c>
      <c r="U3013">
        <v>-1138</v>
      </c>
      <c r="V3013">
        <v>-1138</v>
      </c>
      <c r="W3013">
        <v>-655</v>
      </c>
      <c r="X3013">
        <v>-655</v>
      </c>
      <c r="Y3013">
        <v>-18527</v>
      </c>
      <c r="Z3013">
        <f t="shared" si="100"/>
        <v>0</v>
      </c>
      <c r="AA3013">
        <f t="shared" si="101"/>
        <v>-13895.25</v>
      </c>
    </row>
    <row r="3014" spans="1:27" x14ac:dyDescent="0.35">
      <c r="A3014" t="s">
        <v>427</v>
      </c>
      <c r="C3014">
        <v>512017</v>
      </c>
      <c r="D3014" t="s">
        <v>446</v>
      </c>
      <c r="E3014" t="s">
        <v>7</v>
      </c>
      <c r="F3014" t="s">
        <v>105</v>
      </c>
      <c r="G3014">
        <v>2025</v>
      </c>
      <c r="H3014" t="s">
        <v>22</v>
      </c>
      <c r="I3014" t="s">
        <v>385</v>
      </c>
      <c r="J3014" t="s">
        <v>386</v>
      </c>
      <c r="K3014" t="s">
        <v>378</v>
      </c>
      <c r="L3014" t="s">
        <v>25</v>
      </c>
      <c r="M3014">
        <v>-655</v>
      </c>
      <c r="N3014">
        <v>-655</v>
      </c>
      <c r="O3014">
        <v>-655</v>
      </c>
      <c r="P3014">
        <v>-1017</v>
      </c>
      <c r="Q3014">
        <v>-1017</v>
      </c>
      <c r="R3014">
        <v>-8666</v>
      </c>
      <c r="S3014">
        <v>-1138</v>
      </c>
      <c r="T3014">
        <v>-1138</v>
      </c>
      <c r="U3014">
        <v>-1138</v>
      </c>
      <c r="V3014">
        <v>-1138</v>
      </c>
      <c r="W3014">
        <v>-655</v>
      </c>
      <c r="X3014">
        <v>-655</v>
      </c>
      <c r="Y3014">
        <v>-18527</v>
      </c>
      <c r="Z3014">
        <f t="shared" si="100"/>
        <v>0</v>
      </c>
      <c r="AA3014">
        <f t="shared" si="101"/>
        <v>-13895.25</v>
      </c>
    </row>
    <row r="3015" spans="1:27" x14ac:dyDescent="0.35">
      <c r="A3015" t="s">
        <v>427</v>
      </c>
      <c r="C3015">
        <v>512102</v>
      </c>
      <c r="D3015" t="s">
        <v>465</v>
      </c>
      <c r="E3015" t="s">
        <v>7</v>
      </c>
      <c r="F3015" t="s">
        <v>105</v>
      </c>
      <c r="G3015">
        <v>2028</v>
      </c>
      <c r="H3015" t="s">
        <v>22</v>
      </c>
      <c r="I3015" t="s">
        <v>385</v>
      </c>
      <c r="J3015" t="s">
        <v>386</v>
      </c>
      <c r="K3015" t="s">
        <v>378</v>
      </c>
      <c r="L3015" t="s">
        <v>25</v>
      </c>
      <c r="M3015">
        <v>-645</v>
      </c>
      <c r="N3015">
        <v>-645</v>
      </c>
      <c r="O3015">
        <v>-645</v>
      </c>
      <c r="P3015">
        <v>-645</v>
      </c>
      <c r="Q3015">
        <v>-645</v>
      </c>
      <c r="R3015">
        <v>-645</v>
      </c>
      <c r="S3015">
        <v>-645</v>
      </c>
      <c r="T3015">
        <v>-645</v>
      </c>
      <c r="U3015">
        <v>-645</v>
      </c>
      <c r="V3015">
        <v>-645</v>
      </c>
      <c r="W3015">
        <v>-645</v>
      </c>
      <c r="X3015">
        <v>-645</v>
      </c>
      <c r="Y3015">
        <v>-7736</v>
      </c>
      <c r="Z3015">
        <f t="shared" si="100"/>
        <v>0</v>
      </c>
      <c r="AA3015">
        <f t="shared" si="101"/>
        <v>-5802</v>
      </c>
    </row>
    <row r="3016" spans="1:27" x14ac:dyDescent="0.35">
      <c r="A3016" t="s">
        <v>427</v>
      </c>
      <c r="C3016">
        <v>512005</v>
      </c>
      <c r="D3016" t="s">
        <v>452</v>
      </c>
      <c r="E3016" t="s">
        <v>7</v>
      </c>
      <c r="F3016" t="s">
        <v>21</v>
      </c>
      <c r="G3016">
        <v>2027</v>
      </c>
      <c r="H3016" t="s">
        <v>22</v>
      </c>
      <c r="I3016" t="s">
        <v>387</v>
      </c>
      <c r="J3016" t="s">
        <v>388</v>
      </c>
      <c r="K3016" t="s">
        <v>378</v>
      </c>
      <c r="L3016" t="s">
        <v>25</v>
      </c>
      <c r="M3016">
        <v>-643</v>
      </c>
      <c r="N3016">
        <v>-2156</v>
      </c>
      <c r="O3016">
        <v>-3984</v>
      </c>
      <c r="P3016">
        <v>-2156</v>
      </c>
      <c r="Q3016">
        <v>-643</v>
      </c>
      <c r="R3016">
        <v>-643</v>
      </c>
      <c r="S3016">
        <v>-14998</v>
      </c>
      <c r="T3016">
        <v>-8515</v>
      </c>
      <c r="U3016">
        <v>-8662</v>
      </c>
      <c r="V3016">
        <v>-16316</v>
      </c>
      <c r="W3016">
        <v>-643</v>
      </c>
      <c r="X3016">
        <v>-4204</v>
      </c>
      <c r="Y3016">
        <v>-63564</v>
      </c>
      <c r="Z3016">
        <f t="shared" si="100"/>
        <v>-47673</v>
      </c>
      <c r="AA3016">
        <f t="shared" si="101"/>
        <v>0</v>
      </c>
    </row>
    <row r="3017" spans="1:27" x14ac:dyDescent="0.35">
      <c r="A3017" t="s">
        <v>427</v>
      </c>
      <c r="C3017">
        <v>500900</v>
      </c>
      <c r="D3017" t="s">
        <v>443</v>
      </c>
      <c r="E3017" t="s">
        <v>7</v>
      </c>
      <c r="F3017" t="s">
        <v>105</v>
      </c>
      <c r="G3017">
        <v>2023</v>
      </c>
      <c r="H3017" t="s">
        <v>365</v>
      </c>
      <c r="I3017" t="s">
        <v>390</v>
      </c>
      <c r="J3017" t="s">
        <v>391</v>
      </c>
      <c r="K3017" t="s">
        <v>378</v>
      </c>
      <c r="L3017" t="s">
        <v>25</v>
      </c>
      <c r="M3017">
        <v>-643</v>
      </c>
      <c r="N3017">
        <v>-442</v>
      </c>
      <c r="O3017">
        <v>-532</v>
      </c>
      <c r="P3017">
        <v>-149</v>
      </c>
      <c r="Q3017">
        <v>-337</v>
      </c>
      <c r="R3017">
        <v>-207</v>
      </c>
      <c r="S3017">
        <v>5</v>
      </c>
      <c r="T3017">
        <v>-299</v>
      </c>
      <c r="U3017">
        <v>-1</v>
      </c>
      <c r="V3017">
        <v>-162</v>
      </c>
      <c r="W3017">
        <v>46</v>
      </c>
      <c r="X3017">
        <v>328</v>
      </c>
      <c r="Y3017">
        <v>-2391</v>
      </c>
      <c r="Z3017">
        <f t="shared" si="100"/>
        <v>0</v>
      </c>
      <c r="AA3017">
        <f t="shared" si="101"/>
        <v>-1793.25</v>
      </c>
    </row>
    <row r="3018" spans="1:27" x14ac:dyDescent="0.35">
      <c r="A3018" t="s">
        <v>427</v>
      </c>
      <c r="C3018">
        <v>501990</v>
      </c>
      <c r="D3018" t="s">
        <v>442</v>
      </c>
      <c r="E3018" t="s">
        <v>7</v>
      </c>
      <c r="F3018" t="s">
        <v>21</v>
      </c>
      <c r="G3018">
        <v>2021</v>
      </c>
      <c r="H3018" t="s">
        <v>22</v>
      </c>
      <c r="I3018" t="s">
        <v>387</v>
      </c>
      <c r="J3018" t="s">
        <v>388</v>
      </c>
      <c r="K3018" t="s">
        <v>378</v>
      </c>
      <c r="L3018" t="s">
        <v>25</v>
      </c>
      <c r="M3018">
        <v>-634</v>
      </c>
      <c r="N3018">
        <v>-639</v>
      </c>
      <c r="O3018">
        <v>-873</v>
      </c>
      <c r="P3018">
        <v>-592</v>
      </c>
      <c r="Q3018">
        <v>-985</v>
      </c>
      <c r="R3018">
        <v>-799</v>
      </c>
      <c r="S3018">
        <v>-682</v>
      </c>
      <c r="T3018">
        <v>-582</v>
      </c>
      <c r="U3018">
        <v>-728</v>
      </c>
      <c r="V3018">
        <v>-892</v>
      </c>
      <c r="W3018">
        <v>-563</v>
      </c>
      <c r="X3018">
        <v>-652</v>
      </c>
      <c r="Y3018">
        <v>-8621</v>
      </c>
      <c r="Z3018">
        <f t="shared" si="100"/>
        <v>-6465.75</v>
      </c>
      <c r="AA3018">
        <f t="shared" si="101"/>
        <v>0</v>
      </c>
    </row>
    <row r="3019" spans="1:27" x14ac:dyDescent="0.35">
      <c r="A3019" t="s">
        <v>427</v>
      </c>
      <c r="C3019">
        <v>501990</v>
      </c>
      <c r="D3019" t="s">
        <v>442</v>
      </c>
      <c r="E3019" t="s">
        <v>7</v>
      </c>
      <c r="F3019" t="s">
        <v>21</v>
      </c>
      <c r="G3019">
        <v>2022</v>
      </c>
      <c r="H3019" t="s">
        <v>22</v>
      </c>
      <c r="I3019" t="s">
        <v>387</v>
      </c>
      <c r="J3019" t="s">
        <v>388</v>
      </c>
      <c r="K3019" t="s">
        <v>378</v>
      </c>
      <c r="L3019" t="s">
        <v>25</v>
      </c>
      <c r="M3019">
        <v>-634</v>
      </c>
      <c r="N3019">
        <v>-639</v>
      </c>
      <c r="O3019">
        <v>-873</v>
      </c>
      <c r="P3019">
        <v>-592</v>
      </c>
      <c r="Q3019">
        <v>-985</v>
      </c>
      <c r="R3019">
        <v>-799</v>
      </c>
      <c r="S3019">
        <v>-682</v>
      </c>
      <c r="T3019">
        <v>-582</v>
      </c>
      <c r="U3019">
        <v>-728</v>
      </c>
      <c r="V3019">
        <v>-892</v>
      </c>
      <c r="W3019">
        <v>-563</v>
      </c>
      <c r="X3019">
        <v>-652</v>
      </c>
      <c r="Y3019">
        <v>-8621</v>
      </c>
      <c r="Z3019">
        <f t="shared" si="100"/>
        <v>-6465.75</v>
      </c>
      <c r="AA3019">
        <f t="shared" si="101"/>
        <v>0</v>
      </c>
    </row>
    <row r="3020" spans="1:27" x14ac:dyDescent="0.35">
      <c r="A3020" t="s">
        <v>427</v>
      </c>
      <c r="C3020">
        <v>512102</v>
      </c>
      <c r="D3020" t="s">
        <v>465</v>
      </c>
      <c r="E3020" t="s">
        <v>7</v>
      </c>
      <c r="F3020" t="s">
        <v>105</v>
      </c>
      <c r="G3020">
        <v>2027</v>
      </c>
      <c r="H3020" t="s">
        <v>22</v>
      </c>
      <c r="I3020" t="s">
        <v>385</v>
      </c>
      <c r="J3020" t="s">
        <v>386</v>
      </c>
      <c r="K3020" t="s">
        <v>378</v>
      </c>
      <c r="L3020" t="s">
        <v>25</v>
      </c>
      <c r="M3020">
        <v>-632</v>
      </c>
      <c r="N3020">
        <v>-632</v>
      </c>
      <c r="O3020">
        <v>-632</v>
      </c>
      <c r="P3020">
        <v>-632</v>
      </c>
      <c r="Q3020">
        <v>-632</v>
      </c>
      <c r="R3020">
        <v>-632</v>
      </c>
      <c r="S3020">
        <v>-632</v>
      </c>
      <c r="T3020">
        <v>-632</v>
      </c>
      <c r="U3020">
        <v>-632</v>
      </c>
      <c r="V3020">
        <v>-632</v>
      </c>
      <c r="W3020">
        <v>-632</v>
      </c>
      <c r="X3020">
        <v>-632</v>
      </c>
      <c r="Y3020">
        <v>-7584</v>
      </c>
      <c r="Z3020">
        <f t="shared" si="100"/>
        <v>0</v>
      </c>
      <c r="AA3020">
        <f t="shared" si="101"/>
        <v>-5688</v>
      </c>
    </row>
    <row r="3021" spans="1:27" x14ac:dyDescent="0.35">
      <c r="A3021" t="s">
        <v>427</v>
      </c>
      <c r="C3021">
        <v>512005</v>
      </c>
      <c r="D3021" t="s">
        <v>452</v>
      </c>
      <c r="E3021" t="s">
        <v>7</v>
      </c>
      <c r="F3021" t="s">
        <v>21</v>
      </c>
      <c r="G3021">
        <v>2026</v>
      </c>
      <c r="H3021" t="s">
        <v>22</v>
      </c>
      <c r="I3021" t="s">
        <v>387</v>
      </c>
      <c r="J3021" t="s">
        <v>388</v>
      </c>
      <c r="K3021" t="s">
        <v>378</v>
      </c>
      <c r="L3021" t="s">
        <v>25</v>
      </c>
      <c r="M3021">
        <v>-631</v>
      </c>
      <c r="N3021">
        <v>-2100</v>
      </c>
      <c r="O3021">
        <v>-3874</v>
      </c>
      <c r="P3021">
        <v>-2100</v>
      </c>
      <c r="Q3021">
        <v>-631</v>
      </c>
      <c r="R3021">
        <v>-631</v>
      </c>
      <c r="S3021">
        <v>-14567</v>
      </c>
      <c r="T3021">
        <v>-8273</v>
      </c>
      <c r="U3021">
        <v>-8416</v>
      </c>
      <c r="V3021">
        <v>-15847</v>
      </c>
      <c r="W3021">
        <v>-631</v>
      </c>
      <c r="X3021">
        <v>-4088</v>
      </c>
      <c r="Y3021">
        <v>-61786</v>
      </c>
      <c r="Z3021">
        <f t="shared" si="100"/>
        <v>-46339.5</v>
      </c>
      <c r="AA3021">
        <f t="shared" si="101"/>
        <v>0</v>
      </c>
    </row>
    <row r="3022" spans="1:27" x14ac:dyDescent="0.35">
      <c r="A3022" t="s">
        <v>427</v>
      </c>
      <c r="C3022">
        <v>512102</v>
      </c>
      <c r="D3022" t="s">
        <v>465</v>
      </c>
      <c r="E3022" t="s">
        <v>7</v>
      </c>
      <c r="F3022" t="s">
        <v>105</v>
      </c>
      <c r="G3022">
        <v>2026</v>
      </c>
      <c r="H3022" t="s">
        <v>22</v>
      </c>
      <c r="I3022" t="s">
        <v>385</v>
      </c>
      <c r="J3022" t="s">
        <v>386</v>
      </c>
      <c r="K3022" t="s">
        <v>378</v>
      </c>
      <c r="L3022" t="s">
        <v>25</v>
      </c>
      <c r="M3022">
        <v>-620</v>
      </c>
      <c r="N3022">
        <v>-620</v>
      </c>
      <c r="O3022">
        <v>-620</v>
      </c>
      <c r="P3022">
        <v>-620</v>
      </c>
      <c r="Q3022">
        <v>-620</v>
      </c>
      <c r="R3022">
        <v>-620</v>
      </c>
      <c r="S3022">
        <v>-620</v>
      </c>
      <c r="T3022">
        <v>-620</v>
      </c>
      <c r="U3022">
        <v>-620</v>
      </c>
      <c r="V3022">
        <v>-620</v>
      </c>
      <c r="W3022">
        <v>-620</v>
      </c>
      <c r="X3022">
        <v>-620</v>
      </c>
      <c r="Y3022">
        <v>-7436</v>
      </c>
      <c r="Z3022">
        <f t="shared" si="100"/>
        <v>0</v>
      </c>
      <c r="AA3022">
        <f t="shared" si="101"/>
        <v>-5577</v>
      </c>
    </row>
    <row r="3023" spans="1:27" x14ac:dyDescent="0.35">
      <c r="A3023" t="s">
        <v>427</v>
      </c>
      <c r="C3023">
        <v>512005</v>
      </c>
      <c r="D3023" t="s">
        <v>452</v>
      </c>
      <c r="E3023" t="s">
        <v>7</v>
      </c>
      <c r="F3023" t="s">
        <v>21</v>
      </c>
      <c r="G3023">
        <v>2021</v>
      </c>
      <c r="H3023" t="s">
        <v>22</v>
      </c>
      <c r="I3023" t="s">
        <v>387</v>
      </c>
      <c r="J3023" t="s">
        <v>388</v>
      </c>
      <c r="K3023" t="s">
        <v>378</v>
      </c>
      <c r="L3023" t="s">
        <v>25</v>
      </c>
      <c r="M3023">
        <v>-618</v>
      </c>
      <c r="N3023">
        <v>-2044</v>
      </c>
      <c r="O3023">
        <v>-3767</v>
      </c>
      <c r="P3023">
        <v>-2044</v>
      </c>
      <c r="Q3023">
        <v>-618</v>
      </c>
      <c r="R3023">
        <v>-618</v>
      </c>
      <c r="S3023">
        <v>-14149</v>
      </c>
      <c r="T3023">
        <v>-8038</v>
      </c>
      <c r="U3023">
        <v>-8176</v>
      </c>
      <c r="V3023">
        <v>-15391</v>
      </c>
      <c r="W3023">
        <v>-15391</v>
      </c>
      <c r="X3023">
        <v>-3974</v>
      </c>
      <c r="Y3023">
        <v>-74831</v>
      </c>
      <c r="Z3023">
        <f t="shared" si="100"/>
        <v>-56123.25</v>
      </c>
      <c r="AA3023">
        <f t="shared" si="101"/>
        <v>0</v>
      </c>
    </row>
    <row r="3024" spans="1:27" x14ac:dyDescent="0.35">
      <c r="A3024" t="s">
        <v>427</v>
      </c>
      <c r="C3024">
        <v>512005</v>
      </c>
      <c r="D3024" t="s">
        <v>452</v>
      </c>
      <c r="E3024" t="s">
        <v>7</v>
      </c>
      <c r="F3024" t="s">
        <v>21</v>
      </c>
      <c r="G3024">
        <v>2022</v>
      </c>
      <c r="H3024" t="s">
        <v>22</v>
      </c>
      <c r="I3024" t="s">
        <v>387</v>
      </c>
      <c r="J3024" t="s">
        <v>388</v>
      </c>
      <c r="K3024" t="s">
        <v>378</v>
      </c>
      <c r="L3024" t="s">
        <v>25</v>
      </c>
      <c r="M3024">
        <v>-618</v>
      </c>
      <c r="N3024">
        <v>-2044</v>
      </c>
      <c r="O3024">
        <v>-3767</v>
      </c>
      <c r="P3024">
        <v>-2044</v>
      </c>
      <c r="Q3024">
        <v>-618</v>
      </c>
      <c r="R3024">
        <v>-618</v>
      </c>
      <c r="S3024">
        <v>-14149</v>
      </c>
      <c r="T3024">
        <v>-8038</v>
      </c>
      <c r="U3024">
        <v>-8176</v>
      </c>
      <c r="V3024">
        <v>-15391</v>
      </c>
      <c r="W3024">
        <v>-15391</v>
      </c>
      <c r="X3024">
        <v>-3974</v>
      </c>
      <c r="Y3024">
        <v>-74831</v>
      </c>
      <c r="Z3024">
        <f t="shared" si="100"/>
        <v>-56123.25</v>
      </c>
      <c r="AA3024">
        <f t="shared" si="101"/>
        <v>0</v>
      </c>
    </row>
    <row r="3025" spans="1:27" x14ac:dyDescent="0.35">
      <c r="A3025" t="s">
        <v>427</v>
      </c>
      <c r="C3025">
        <v>512005</v>
      </c>
      <c r="D3025" t="s">
        <v>452</v>
      </c>
      <c r="E3025" t="s">
        <v>7</v>
      </c>
      <c r="F3025" t="s">
        <v>21</v>
      </c>
      <c r="G3025">
        <v>2023</v>
      </c>
      <c r="H3025" t="s">
        <v>22</v>
      </c>
      <c r="I3025" t="s">
        <v>387</v>
      </c>
      <c r="J3025" t="s">
        <v>388</v>
      </c>
      <c r="K3025" t="s">
        <v>378</v>
      </c>
      <c r="L3025" t="s">
        <v>25</v>
      </c>
      <c r="M3025">
        <v>-618</v>
      </c>
      <c r="N3025">
        <v>-2044</v>
      </c>
      <c r="O3025">
        <v>-3767</v>
      </c>
      <c r="P3025">
        <v>-2044</v>
      </c>
      <c r="Q3025">
        <v>-618</v>
      </c>
      <c r="R3025">
        <v>-618</v>
      </c>
      <c r="S3025">
        <v>-14149</v>
      </c>
      <c r="T3025">
        <v>-8038</v>
      </c>
      <c r="U3025">
        <v>-8176</v>
      </c>
      <c r="V3025">
        <v>-15391</v>
      </c>
      <c r="W3025">
        <v>-15391</v>
      </c>
      <c r="X3025">
        <v>-3974</v>
      </c>
      <c r="Y3025">
        <v>-74831</v>
      </c>
      <c r="Z3025">
        <f t="shared" si="100"/>
        <v>-56123.25</v>
      </c>
      <c r="AA3025">
        <f t="shared" si="101"/>
        <v>0</v>
      </c>
    </row>
    <row r="3026" spans="1:27" x14ac:dyDescent="0.35">
      <c r="A3026" t="s">
        <v>427</v>
      </c>
      <c r="C3026">
        <v>512005</v>
      </c>
      <c r="D3026" t="s">
        <v>452</v>
      </c>
      <c r="E3026" t="s">
        <v>7</v>
      </c>
      <c r="F3026" t="s">
        <v>21</v>
      </c>
      <c r="G3026">
        <v>2024</v>
      </c>
      <c r="H3026" t="s">
        <v>22</v>
      </c>
      <c r="I3026" t="s">
        <v>387</v>
      </c>
      <c r="J3026" t="s">
        <v>388</v>
      </c>
      <c r="K3026" t="s">
        <v>378</v>
      </c>
      <c r="L3026" t="s">
        <v>25</v>
      </c>
      <c r="M3026">
        <v>-618</v>
      </c>
      <c r="N3026">
        <v>-2044</v>
      </c>
      <c r="O3026">
        <v>-3767</v>
      </c>
      <c r="P3026">
        <v>-2044</v>
      </c>
      <c r="Q3026">
        <v>-618</v>
      </c>
      <c r="R3026">
        <v>-618</v>
      </c>
      <c r="S3026">
        <v>-14149</v>
      </c>
      <c r="T3026">
        <v>-8038</v>
      </c>
      <c r="U3026">
        <v>-8176</v>
      </c>
      <c r="V3026">
        <v>-15391</v>
      </c>
      <c r="W3026">
        <v>-618</v>
      </c>
      <c r="X3026">
        <v>-3974</v>
      </c>
      <c r="Y3026">
        <v>-60058</v>
      </c>
      <c r="Z3026">
        <f t="shared" si="100"/>
        <v>-45043.5</v>
      </c>
      <c r="AA3026">
        <f t="shared" si="101"/>
        <v>0</v>
      </c>
    </row>
    <row r="3027" spans="1:27" x14ac:dyDescent="0.35">
      <c r="A3027" t="s">
        <v>427</v>
      </c>
      <c r="C3027">
        <v>512005</v>
      </c>
      <c r="D3027" t="s">
        <v>452</v>
      </c>
      <c r="E3027" t="s">
        <v>7</v>
      </c>
      <c r="F3027" t="s">
        <v>21</v>
      </c>
      <c r="G3027">
        <v>2025</v>
      </c>
      <c r="H3027" t="s">
        <v>22</v>
      </c>
      <c r="I3027" t="s">
        <v>387</v>
      </c>
      <c r="J3027" t="s">
        <v>388</v>
      </c>
      <c r="K3027" t="s">
        <v>378</v>
      </c>
      <c r="L3027" t="s">
        <v>25</v>
      </c>
      <c r="M3027">
        <v>-618</v>
      </c>
      <c r="N3027">
        <v>-2044</v>
      </c>
      <c r="O3027">
        <v>-3767</v>
      </c>
      <c r="P3027">
        <v>-2044</v>
      </c>
      <c r="Q3027">
        <v>-618</v>
      </c>
      <c r="R3027">
        <v>-618</v>
      </c>
      <c r="S3027">
        <v>-14149</v>
      </c>
      <c r="T3027">
        <v>-8038</v>
      </c>
      <c r="U3027">
        <v>-8176</v>
      </c>
      <c r="V3027">
        <v>-15391</v>
      </c>
      <c r="W3027">
        <v>-618</v>
      </c>
      <c r="X3027">
        <v>-3974</v>
      </c>
      <c r="Y3027">
        <v>-60058</v>
      </c>
      <c r="Z3027">
        <f t="shared" si="100"/>
        <v>-45043.5</v>
      </c>
      <c r="AA3027">
        <f t="shared" si="101"/>
        <v>0</v>
      </c>
    </row>
    <row r="3028" spans="1:27" x14ac:dyDescent="0.35">
      <c r="A3028" t="s">
        <v>427</v>
      </c>
      <c r="C3028">
        <v>512102</v>
      </c>
      <c r="D3028" t="s">
        <v>465</v>
      </c>
      <c r="E3028" t="s">
        <v>7</v>
      </c>
      <c r="F3028" t="s">
        <v>105</v>
      </c>
      <c r="G3028">
        <v>2021</v>
      </c>
      <c r="H3028" t="s">
        <v>22</v>
      </c>
      <c r="I3028" t="s">
        <v>385</v>
      </c>
      <c r="J3028" t="s">
        <v>386</v>
      </c>
      <c r="K3028" t="s">
        <v>378</v>
      </c>
      <c r="L3028" t="s">
        <v>25</v>
      </c>
      <c r="M3028">
        <v>-608</v>
      </c>
      <c r="N3028">
        <v>-608</v>
      </c>
      <c r="O3028">
        <v>-608</v>
      </c>
      <c r="P3028">
        <v>-608</v>
      </c>
      <c r="Q3028">
        <v>-608</v>
      </c>
      <c r="R3028">
        <v>-608</v>
      </c>
      <c r="S3028">
        <v>-608</v>
      </c>
      <c r="T3028">
        <v>-608</v>
      </c>
      <c r="U3028">
        <v>-608</v>
      </c>
      <c r="V3028">
        <v>-608</v>
      </c>
      <c r="W3028">
        <v>-608</v>
      </c>
      <c r="X3028">
        <v>-608</v>
      </c>
      <c r="Y3028">
        <v>-7290</v>
      </c>
      <c r="Z3028">
        <f t="shared" si="100"/>
        <v>0</v>
      </c>
      <c r="AA3028">
        <f t="shared" si="101"/>
        <v>-5467.5</v>
      </c>
    </row>
    <row r="3029" spans="1:27" x14ac:dyDescent="0.35">
      <c r="A3029" t="s">
        <v>427</v>
      </c>
      <c r="C3029">
        <v>512102</v>
      </c>
      <c r="D3029" t="s">
        <v>465</v>
      </c>
      <c r="E3029" t="s">
        <v>7</v>
      </c>
      <c r="F3029" t="s">
        <v>105</v>
      </c>
      <c r="G3029">
        <v>2022</v>
      </c>
      <c r="H3029" t="s">
        <v>22</v>
      </c>
      <c r="I3029" t="s">
        <v>385</v>
      </c>
      <c r="J3029" t="s">
        <v>386</v>
      </c>
      <c r="K3029" t="s">
        <v>378</v>
      </c>
      <c r="L3029" t="s">
        <v>25</v>
      </c>
      <c r="M3029">
        <v>-608</v>
      </c>
      <c r="N3029">
        <v>-608</v>
      </c>
      <c r="O3029">
        <v>-608</v>
      </c>
      <c r="P3029">
        <v>-608</v>
      </c>
      <c r="Q3029">
        <v>-608</v>
      </c>
      <c r="R3029">
        <v>-608</v>
      </c>
      <c r="S3029">
        <v>-608</v>
      </c>
      <c r="T3029">
        <v>-608</v>
      </c>
      <c r="U3029">
        <v>-608</v>
      </c>
      <c r="V3029">
        <v>-608</v>
      </c>
      <c r="W3029">
        <v>-608</v>
      </c>
      <c r="X3029">
        <v>-608</v>
      </c>
      <c r="Y3029">
        <v>-7290</v>
      </c>
      <c r="Z3029">
        <f t="shared" si="100"/>
        <v>0</v>
      </c>
      <c r="AA3029">
        <f t="shared" si="101"/>
        <v>-5467.5</v>
      </c>
    </row>
    <row r="3030" spans="1:27" x14ac:dyDescent="0.35">
      <c r="A3030" t="s">
        <v>427</v>
      </c>
      <c r="C3030">
        <v>512102</v>
      </c>
      <c r="D3030" t="s">
        <v>465</v>
      </c>
      <c r="E3030" t="s">
        <v>7</v>
      </c>
      <c r="F3030" t="s">
        <v>105</v>
      </c>
      <c r="G3030">
        <v>2023</v>
      </c>
      <c r="H3030" t="s">
        <v>22</v>
      </c>
      <c r="I3030" t="s">
        <v>385</v>
      </c>
      <c r="J3030" t="s">
        <v>386</v>
      </c>
      <c r="K3030" t="s">
        <v>378</v>
      </c>
      <c r="L3030" t="s">
        <v>25</v>
      </c>
      <c r="M3030">
        <v>-608</v>
      </c>
      <c r="N3030">
        <v>-608</v>
      </c>
      <c r="O3030">
        <v>-608</v>
      </c>
      <c r="P3030">
        <v>-608</v>
      </c>
      <c r="Q3030">
        <v>-608</v>
      </c>
      <c r="R3030">
        <v>-608</v>
      </c>
      <c r="S3030">
        <v>-608</v>
      </c>
      <c r="T3030">
        <v>-608</v>
      </c>
      <c r="U3030">
        <v>-608</v>
      </c>
      <c r="V3030">
        <v>-608</v>
      </c>
      <c r="W3030">
        <v>-608</v>
      </c>
      <c r="X3030">
        <v>-608</v>
      </c>
      <c r="Y3030">
        <v>-7290</v>
      </c>
      <c r="Z3030">
        <f t="shared" si="100"/>
        <v>0</v>
      </c>
      <c r="AA3030">
        <f t="shared" si="101"/>
        <v>-5467.5</v>
      </c>
    </row>
    <row r="3031" spans="1:27" x14ac:dyDescent="0.35">
      <c r="A3031" t="s">
        <v>427</v>
      </c>
      <c r="C3031">
        <v>512102</v>
      </c>
      <c r="D3031" t="s">
        <v>465</v>
      </c>
      <c r="E3031" t="s">
        <v>7</v>
      </c>
      <c r="F3031" t="s">
        <v>105</v>
      </c>
      <c r="G3031">
        <v>2024</v>
      </c>
      <c r="H3031" t="s">
        <v>22</v>
      </c>
      <c r="I3031" t="s">
        <v>385</v>
      </c>
      <c r="J3031" t="s">
        <v>386</v>
      </c>
      <c r="K3031" t="s">
        <v>378</v>
      </c>
      <c r="L3031" t="s">
        <v>25</v>
      </c>
      <c r="M3031">
        <v>-608</v>
      </c>
      <c r="N3031">
        <v>-608</v>
      </c>
      <c r="O3031">
        <v>-608</v>
      </c>
      <c r="P3031">
        <v>-608</v>
      </c>
      <c r="Q3031">
        <v>-608</v>
      </c>
      <c r="R3031">
        <v>-608</v>
      </c>
      <c r="S3031">
        <v>-608</v>
      </c>
      <c r="T3031">
        <v>-608</v>
      </c>
      <c r="U3031">
        <v>-608</v>
      </c>
      <c r="V3031">
        <v>-608</v>
      </c>
      <c r="W3031">
        <v>-608</v>
      </c>
      <c r="X3031">
        <v>-608</v>
      </c>
      <c r="Y3031">
        <v>-7290</v>
      </c>
      <c r="Z3031">
        <f t="shared" si="100"/>
        <v>0</v>
      </c>
      <c r="AA3031">
        <f t="shared" si="101"/>
        <v>-5467.5</v>
      </c>
    </row>
    <row r="3032" spans="1:27" x14ac:dyDescent="0.35">
      <c r="A3032" t="s">
        <v>427</v>
      </c>
      <c r="C3032">
        <v>512102</v>
      </c>
      <c r="D3032" t="s">
        <v>465</v>
      </c>
      <c r="E3032" t="s">
        <v>7</v>
      </c>
      <c r="F3032" t="s">
        <v>105</v>
      </c>
      <c r="G3032">
        <v>2025</v>
      </c>
      <c r="H3032" t="s">
        <v>22</v>
      </c>
      <c r="I3032" t="s">
        <v>385</v>
      </c>
      <c r="J3032" t="s">
        <v>386</v>
      </c>
      <c r="K3032" t="s">
        <v>378</v>
      </c>
      <c r="L3032" t="s">
        <v>25</v>
      </c>
      <c r="M3032">
        <v>-608</v>
      </c>
      <c r="N3032">
        <v>-608</v>
      </c>
      <c r="O3032">
        <v>-608</v>
      </c>
      <c r="P3032">
        <v>-608</v>
      </c>
      <c r="Q3032">
        <v>-608</v>
      </c>
      <c r="R3032">
        <v>-608</v>
      </c>
      <c r="S3032">
        <v>-608</v>
      </c>
      <c r="T3032">
        <v>-608</v>
      </c>
      <c r="U3032">
        <v>-608</v>
      </c>
      <c r="V3032">
        <v>-608</v>
      </c>
      <c r="W3032">
        <v>-608</v>
      </c>
      <c r="X3032">
        <v>-608</v>
      </c>
      <c r="Y3032">
        <v>-7290</v>
      </c>
      <c r="Z3032">
        <f t="shared" si="100"/>
        <v>0</v>
      </c>
      <c r="AA3032">
        <f t="shared" si="101"/>
        <v>-5467.5</v>
      </c>
    </row>
    <row r="3033" spans="1:27" x14ac:dyDescent="0.35">
      <c r="A3033" t="s">
        <v>427</v>
      </c>
      <c r="C3033">
        <v>501018</v>
      </c>
      <c r="D3033" t="s">
        <v>467</v>
      </c>
      <c r="E3033" t="s">
        <v>7</v>
      </c>
      <c r="F3033" t="s">
        <v>105</v>
      </c>
      <c r="G3033">
        <v>2021</v>
      </c>
      <c r="H3033" t="s">
        <v>22</v>
      </c>
      <c r="I3033" t="s">
        <v>468</v>
      </c>
      <c r="J3033" t="s">
        <v>469</v>
      </c>
      <c r="K3033" t="s">
        <v>375</v>
      </c>
      <c r="L3033" t="s">
        <v>25</v>
      </c>
      <c r="M3033">
        <v>-607</v>
      </c>
      <c r="N3033">
        <v>-600</v>
      </c>
      <c r="O3033">
        <v>-508</v>
      </c>
      <c r="P3033">
        <v>-79</v>
      </c>
      <c r="Q3033">
        <v>-540</v>
      </c>
      <c r="R3033">
        <v>-533</v>
      </c>
      <c r="S3033">
        <v>-571</v>
      </c>
      <c r="T3033">
        <v>-571</v>
      </c>
      <c r="U3033">
        <v>-329</v>
      </c>
      <c r="V3033">
        <v>0</v>
      </c>
      <c r="W3033">
        <v>0</v>
      </c>
      <c r="X3033">
        <v>0</v>
      </c>
      <c r="Y3033">
        <v>-4339</v>
      </c>
      <c r="Z3033">
        <f t="shared" si="100"/>
        <v>0</v>
      </c>
      <c r="AA3033">
        <f t="shared" si="101"/>
        <v>-3254.25</v>
      </c>
    </row>
    <row r="3034" spans="1:27" x14ac:dyDescent="0.35">
      <c r="A3034" t="s">
        <v>427</v>
      </c>
      <c r="C3034">
        <v>512015</v>
      </c>
      <c r="D3034" t="s">
        <v>451</v>
      </c>
      <c r="E3034" t="s">
        <v>7</v>
      </c>
      <c r="F3034" t="s">
        <v>105</v>
      </c>
      <c r="G3034">
        <v>2030</v>
      </c>
      <c r="H3034" t="s">
        <v>22</v>
      </c>
      <c r="I3034" t="s">
        <v>390</v>
      </c>
      <c r="J3034" t="s">
        <v>391</v>
      </c>
      <c r="K3034" t="s">
        <v>378</v>
      </c>
      <c r="L3034" t="s">
        <v>25</v>
      </c>
      <c r="M3034">
        <v>-587</v>
      </c>
      <c r="N3034">
        <v>-587</v>
      </c>
      <c r="O3034">
        <v>-587</v>
      </c>
      <c r="P3034">
        <v>-1060</v>
      </c>
      <c r="Q3034">
        <v>-1840</v>
      </c>
      <c r="R3034">
        <v>-761</v>
      </c>
      <c r="S3034">
        <v>-587</v>
      </c>
      <c r="T3034">
        <v>-587</v>
      </c>
      <c r="U3034">
        <v>-587</v>
      </c>
      <c r="V3034">
        <v>-2705</v>
      </c>
      <c r="W3034">
        <v>-587</v>
      </c>
      <c r="X3034">
        <v>-587</v>
      </c>
      <c r="Y3034">
        <v>-11062</v>
      </c>
      <c r="Z3034">
        <f t="shared" si="100"/>
        <v>0</v>
      </c>
      <c r="AA3034">
        <f t="shared" si="101"/>
        <v>-8296.5</v>
      </c>
    </row>
    <row r="3035" spans="1:27" x14ac:dyDescent="0.35">
      <c r="A3035" t="s">
        <v>427</v>
      </c>
      <c r="C3035">
        <v>510100</v>
      </c>
      <c r="D3035" t="s">
        <v>430</v>
      </c>
      <c r="E3035" t="s">
        <v>7</v>
      </c>
      <c r="F3035" t="s">
        <v>366</v>
      </c>
      <c r="G3035">
        <v>2030</v>
      </c>
      <c r="H3035" t="s">
        <v>22</v>
      </c>
      <c r="I3035" t="s">
        <v>373</v>
      </c>
      <c r="J3035" t="s">
        <v>374</v>
      </c>
      <c r="K3035" t="s">
        <v>375</v>
      </c>
      <c r="L3035" t="s">
        <v>25</v>
      </c>
      <c r="M3035">
        <v>-580</v>
      </c>
      <c r="N3035">
        <v>-580</v>
      </c>
      <c r="O3035">
        <v>-4720</v>
      </c>
      <c r="P3035">
        <v>-4720</v>
      </c>
      <c r="Q3035">
        <v>-4720</v>
      </c>
      <c r="R3035">
        <v>-2319</v>
      </c>
      <c r="S3035">
        <v>-4058</v>
      </c>
      <c r="T3035">
        <v>-580</v>
      </c>
      <c r="U3035">
        <v>-4720</v>
      </c>
      <c r="V3035">
        <v>-4720</v>
      </c>
      <c r="W3035">
        <v>-6459</v>
      </c>
      <c r="X3035">
        <v>-580</v>
      </c>
      <c r="Y3035">
        <v>-38754</v>
      </c>
      <c r="Z3035">
        <f t="shared" si="100"/>
        <v>-11718.524002986</v>
      </c>
      <c r="AA3035">
        <f t="shared" si="101"/>
        <v>-17346.975997014</v>
      </c>
    </row>
    <row r="3036" spans="1:27" x14ac:dyDescent="0.35">
      <c r="A3036" t="s">
        <v>427</v>
      </c>
      <c r="C3036">
        <v>512015</v>
      </c>
      <c r="D3036" t="s">
        <v>451</v>
      </c>
      <c r="E3036" t="s">
        <v>7</v>
      </c>
      <c r="F3036" t="s">
        <v>105</v>
      </c>
      <c r="G3036">
        <v>2029</v>
      </c>
      <c r="H3036" t="s">
        <v>22</v>
      </c>
      <c r="I3036" t="s">
        <v>390</v>
      </c>
      <c r="J3036" t="s">
        <v>391</v>
      </c>
      <c r="K3036" t="s">
        <v>378</v>
      </c>
      <c r="L3036" t="s">
        <v>25</v>
      </c>
      <c r="M3036">
        <v>-575</v>
      </c>
      <c r="N3036">
        <v>-575</v>
      </c>
      <c r="O3036">
        <v>-575</v>
      </c>
      <c r="P3036">
        <v>-1039</v>
      </c>
      <c r="Q3036">
        <v>-1802</v>
      </c>
      <c r="R3036">
        <v>-747</v>
      </c>
      <c r="S3036">
        <v>-575</v>
      </c>
      <c r="T3036">
        <v>-575</v>
      </c>
      <c r="U3036">
        <v>-575</v>
      </c>
      <c r="V3036">
        <v>-2639</v>
      </c>
      <c r="W3036">
        <v>-575</v>
      </c>
      <c r="X3036">
        <v>-575</v>
      </c>
      <c r="Y3036">
        <v>-10830</v>
      </c>
      <c r="Z3036">
        <f t="shared" si="100"/>
        <v>0</v>
      </c>
      <c r="AA3036">
        <f t="shared" si="101"/>
        <v>-8122.5</v>
      </c>
    </row>
    <row r="3037" spans="1:27" x14ac:dyDescent="0.35">
      <c r="A3037" t="s">
        <v>427</v>
      </c>
      <c r="C3037">
        <v>500900</v>
      </c>
      <c r="D3037" t="s">
        <v>443</v>
      </c>
      <c r="E3037" t="s">
        <v>7</v>
      </c>
      <c r="F3037" t="s">
        <v>105</v>
      </c>
      <c r="G3037">
        <v>2030</v>
      </c>
      <c r="H3037" t="s">
        <v>22</v>
      </c>
      <c r="I3037" t="s">
        <v>390</v>
      </c>
      <c r="J3037" t="s">
        <v>391</v>
      </c>
      <c r="K3037" t="s">
        <v>378</v>
      </c>
      <c r="L3037" t="s">
        <v>25</v>
      </c>
      <c r="M3037">
        <v>-571</v>
      </c>
      <c r="N3037">
        <v>-1028</v>
      </c>
      <c r="O3037">
        <v>-574</v>
      </c>
      <c r="P3037">
        <v>-574</v>
      </c>
      <c r="Q3037">
        <v>-571</v>
      </c>
      <c r="R3037">
        <v>-571</v>
      </c>
      <c r="S3037">
        <v>-571</v>
      </c>
      <c r="T3037">
        <v>-568</v>
      </c>
      <c r="U3037">
        <v>-568</v>
      </c>
      <c r="V3037">
        <v>-568</v>
      </c>
      <c r="W3037">
        <v>-570</v>
      </c>
      <c r="X3037">
        <v>-571</v>
      </c>
      <c r="Y3037">
        <v>-7303</v>
      </c>
      <c r="Z3037">
        <f t="shared" si="100"/>
        <v>0</v>
      </c>
      <c r="AA3037">
        <f t="shared" si="101"/>
        <v>-5477.25</v>
      </c>
    </row>
    <row r="3038" spans="1:27" x14ac:dyDescent="0.35">
      <c r="A3038" t="s">
        <v>427</v>
      </c>
      <c r="C3038">
        <v>512015</v>
      </c>
      <c r="D3038" t="s">
        <v>451</v>
      </c>
      <c r="E3038" t="s">
        <v>7</v>
      </c>
      <c r="F3038" t="s">
        <v>105</v>
      </c>
      <c r="G3038">
        <v>2028</v>
      </c>
      <c r="H3038" t="s">
        <v>22</v>
      </c>
      <c r="I3038" t="s">
        <v>390</v>
      </c>
      <c r="J3038" t="s">
        <v>391</v>
      </c>
      <c r="K3038" t="s">
        <v>378</v>
      </c>
      <c r="L3038" t="s">
        <v>25</v>
      </c>
      <c r="M3038">
        <v>-564</v>
      </c>
      <c r="N3038">
        <v>-564</v>
      </c>
      <c r="O3038">
        <v>-564</v>
      </c>
      <c r="P3038">
        <v>-1019</v>
      </c>
      <c r="Q3038">
        <v>-1764</v>
      </c>
      <c r="R3038">
        <v>-732</v>
      </c>
      <c r="S3038">
        <v>-564</v>
      </c>
      <c r="T3038">
        <v>-564</v>
      </c>
      <c r="U3038">
        <v>-564</v>
      </c>
      <c r="V3038">
        <v>-2575</v>
      </c>
      <c r="W3038">
        <v>-564</v>
      </c>
      <c r="X3038">
        <v>-564</v>
      </c>
      <c r="Y3038">
        <v>-10603</v>
      </c>
      <c r="Z3038">
        <f t="shared" ref="Z3038:Z3094" si="102">$Y3038*IF($E3038="Fixed",0.75,1)*IF(LEFT($F3038,4)="0311",1,IF(LEFT($F3038,4)="0301",0.403176412,0))</f>
        <v>0</v>
      </c>
      <c r="AA3038">
        <f t="shared" ref="AA3038:AA3094" si="103">$Y3038*IF($E3038="Fixed",0.75,1)*IF(LEFT($F3038,4)="0311",0,IF(LEFT($F3038,4)="0301",1-0.403176412,1))</f>
        <v>-7952.25</v>
      </c>
    </row>
    <row r="3039" spans="1:27" x14ac:dyDescent="0.35">
      <c r="A3039" t="s">
        <v>427</v>
      </c>
      <c r="C3039">
        <v>510100</v>
      </c>
      <c r="D3039" t="s">
        <v>430</v>
      </c>
      <c r="E3039" t="s">
        <v>7</v>
      </c>
      <c r="F3039" t="s">
        <v>366</v>
      </c>
      <c r="G3039">
        <v>2029</v>
      </c>
      <c r="H3039" t="s">
        <v>22</v>
      </c>
      <c r="I3039" t="s">
        <v>373</v>
      </c>
      <c r="J3039" t="s">
        <v>374</v>
      </c>
      <c r="K3039" t="s">
        <v>375</v>
      </c>
      <c r="L3039" t="s">
        <v>25</v>
      </c>
      <c r="M3039">
        <v>-563</v>
      </c>
      <c r="N3039">
        <v>-563</v>
      </c>
      <c r="O3039">
        <v>-4582</v>
      </c>
      <c r="P3039">
        <v>-4582</v>
      </c>
      <c r="Q3039">
        <v>-4582</v>
      </c>
      <c r="R3039">
        <v>-2251</v>
      </c>
      <c r="S3039">
        <v>-3939</v>
      </c>
      <c r="T3039">
        <v>-563</v>
      </c>
      <c r="U3039">
        <v>-4582</v>
      </c>
      <c r="V3039">
        <v>-4582</v>
      </c>
      <c r="W3039">
        <v>-6271</v>
      </c>
      <c r="X3039">
        <v>-563</v>
      </c>
      <c r="Y3039">
        <v>-37624</v>
      </c>
      <c r="Z3039">
        <f t="shared" si="102"/>
        <v>-11376.831993816</v>
      </c>
      <c r="AA3039">
        <f t="shared" si="103"/>
        <v>-16841.168006184002</v>
      </c>
    </row>
    <row r="3040" spans="1:27" x14ac:dyDescent="0.35">
      <c r="A3040" t="s">
        <v>427</v>
      </c>
      <c r="C3040">
        <v>500900</v>
      </c>
      <c r="D3040" t="s">
        <v>443</v>
      </c>
      <c r="E3040" t="s">
        <v>7</v>
      </c>
      <c r="F3040" t="s">
        <v>105</v>
      </c>
      <c r="G3040">
        <v>2029</v>
      </c>
      <c r="H3040" t="s">
        <v>22</v>
      </c>
      <c r="I3040" t="s">
        <v>390</v>
      </c>
      <c r="J3040" t="s">
        <v>391</v>
      </c>
      <c r="K3040" t="s">
        <v>378</v>
      </c>
      <c r="L3040" t="s">
        <v>25</v>
      </c>
      <c r="M3040">
        <v>-559</v>
      </c>
      <c r="N3040">
        <v>-1007</v>
      </c>
      <c r="O3040">
        <v>-562</v>
      </c>
      <c r="P3040">
        <v>-562</v>
      </c>
      <c r="Q3040">
        <v>-560</v>
      </c>
      <c r="R3040">
        <v>-559</v>
      </c>
      <c r="S3040">
        <v>-559</v>
      </c>
      <c r="T3040">
        <v>-557</v>
      </c>
      <c r="U3040">
        <v>-557</v>
      </c>
      <c r="V3040">
        <v>-557</v>
      </c>
      <c r="W3040">
        <v>-559</v>
      </c>
      <c r="X3040">
        <v>-559</v>
      </c>
      <c r="Y3040">
        <v>-7157</v>
      </c>
      <c r="Z3040">
        <f t="shared" si="102"/>
        <v>0</v>
      </c>
      <c r="AA3040">
        <f t="shared" si="103"/>
        <v>-5367.75</v>
      </c>
    </row>
    <row r="3041" spans="1:27" x14ac:dyDescent="0.35">
      <c r="A3041" t="s">
        <v>427</v>
      </c>
      <c r="C3041">
        <v>512015</v>
      </c>
      <c r="D3041" t="s">
        <v>451</v>
      </c>
      <c r="E3041" t="s">
        <v>7</v>
      </c>
      <c r="F3041" t="s">
        <v>105</v>
      </c>
      <c r="G3041">
        <v>2027</v>
      </c>
      <c r="H3041" t="s">
        <v>22</v>
      </c>
      <c r="I3041" t="s">
        <v>390</v>
      </c>
      <c r="J3041" t="s">
        <v>391</v>
      </c>
      <c r="K3041" t="s">
        <v>378</v>
      </c>
      <c r="L3041" t="s">
        <v>25</v>
      </c>
      <c r="M3041">
        <v>-553</v>
      </c>
      <c r="N3041">
        <v>-553</v>
      </c>
      <c r="O3041">
        <v>-553</v>
      </c>
      <c r="P3041">
        <v>-999</v>
      </c>
      <c r="Q3041">
        <v>-1728</v>
      </c>
      <c r="R3041">
        <v>-718</v>
      </c>
      <c r="S3041">
        <v>-553</v>
      </c>
      <c r="T3041">
        <v>-553</v>
      </c>
      <c r="U3041">
        <v>-553</v>
      </c>
      <c r="V3041">
        <v>-2512</v>
      </c>
      <c r="W3041">
        <v>-553</v>
      </c>
      <c r="X3041">
        <v>-553</v>
      </c>
      <c r="Y3041">
        <v>-10381</v>
      </c>
      <c r="Z3041">
        <f t="shared" si="102"/>
        <v>0</v>
      </c>
      <c r="AA3041">
        <f t="shared" si="103"/>
        <v>-7785.75</v>
      </c>
    </row>
    <row r="3042" spans="1:27" x14ac:dyDescent="0.35">
      <c r="A3042" t="s">
        <v>427</v>
      </c>
      <c r="C3042">
        <v>500900</v>
      </c>
      <c r="D3042" t="s">
        <v>443</v>
      </c>
      <c r="E3042" t="s">
        <v>7</v>
      </c>
      <c r="F3042" t="s">
        <v>105</v>
      </c>
      <c r="G3042">
        <v>2028</v>
      </c>
      <c r="H3042" t="s">
        <v>22</v>
      </c>
      <c r="I3042" t="s">
        <v>390</v>
      </c>
      <c r="J3042" t="s">
        <v>391</v>
      </c>
      <c r="K3042" t="s">
        <v>378</v>
      </c>
      <c r="L3042" t="s">
        <v>25</v>
      </c>
      <c r="M3042">
        <v>-548</v>
      </c>
      <c r="N3042">
        <v>-987</v>
      </c>
      <c r="O3042">
        <v>-551</v>
      </c>
      <c r="P3042">
        <v>-551</v>
      </c>
      <c r="Q3042">
        <v>-549</v>
      </c>
      <c r="R3042">
        <v>-548</v>
      </c>
      <c r="S3042">
        <v>-548</v>
      </c>
      <c r="T3042">
        <v>-545</v>
      </c>
      <c r="U3042">
        <v>-545</v>
      </c>
      <c r="V3042">
        <v>-545</v>
      </c>
      <c r="W3042">
        <v>-548</v>
      </c>
      <c r="X3042">
        <v>-548</v>
      </c>
      <c r="Y3042">
        <v>-7014</v>
      </c>
      <c r="Z3042">
        <f t="shared" si="102"/>
        <v>0</v>
      </c>
      <c r="AA3042">
        <f t="shared" si="103"/>
        <v>-5260.5</v>
      </c>
    </row>
    <row r="3043" spans="1:27" x14ac:dyDescent="0.35">
      <c r="A3043" t="s">
        <v>427</v>
      </c>
      <c r="C3043">
        <v>510100</v>
      </c>
      <c r="D3043" t="s">
        <v>430</v>
      </c>
      <c r="E3043" t="s">
        <v>7</v>
      </c>
      <c r="F3043" t="s">
        <v>366</v>
      </c>
      <c r="G3043">
        <v>2028</v>
      </c>
      <c r="H3043" t="s">
        <v>22</v>
      </c>
      <c r="I3043" t="s">
        <v>373</v>
      </c>
      <c r="J3043" t="s">
        <v>374</v>
      </c>
      <c r="K3043" t="s">
        <v>375</v>
      </c>
      <c r="L3043" t="s">
        <v>25</v>
      </c>
      <c r="M3043">
        <v>-546</v>
      </c>
      <c r="N3043">
        <v>-546</v>
      </c>
      <c r="O3043">
        <v>-4449</v>
      </c>
      <c r="P3043">
        <v>-4449</v>
      </c>
      <c r="Q3043">
        <v>-4449</v>
      </c>
      <c r="R3043">
        <v>-2185</v>
      </c>
      <c r="S3043">
        <v>-3824</v>
      </c>
      <c r="T3043">
        <v>-546</v>
      </c>
      <c r="U3043">
        <v>-4449</v>
      </c>
      <c r="V3043">
        <v>-4449</v>
      </c>
      <c r="W3043">
        <v>-6088</v>
      </c>
      <c r="X3043">
        <v>-546</v>
      </c>
      <c r="Y3043">
        <v>-36527</v>
      </c>
      <c r="Z3043">
        <f t="shared" si="102"/>
        <v>-11045.118600843</v>
      </c>
      <c r="AA3043">
        <f t="shared" si="103"/>
        <v>-16350.131399157</v>
      </c>
    </row>
    <row r="3044" spans="1:27" x14ac:dyDescent="0.35">
      <c r="A3044" t="s">
        <v>427</v>
      </c>
      <c r="C3044">
        <v>512015</v>
      </c>
      <c r="D3044" t="s">
        <v>451</v>
      </c>
      <c r="E3044" t="s">
        <v>7</v>
      </c>
      <c r="F3044" t="s">
        <v>105</v>
      </c>
      <c r="G3044">
        <v>2026</v>
      </c>
      <c r="H3044" t="s">
        <v>22</v>
      </c>
      <c r="I3044" t="s">
        <v>390</v>
      </c>
      <c r="J3044" t="s">
        <v>391</v>
      </c>
      <c r="K3044" t="s">
        <v>378</v>
      </c>
      <c r="L3044" t="s">
        <v>25</v>
      </c>
      <c r="M3044">
        <v>-542</v>
      </c>
      <c r="N3044">
        <v>-542</v>
      </c>
      <c r="O3044">
        <v>-542</v>
      </c>
      <c r="P3044">
        <v>-979</v>
      </c>
      <c r="Q3044">
        <v>-1692</v>
      </c>
      <c r="R3044">
        <v>-703</v>
      </c>
      <c r="S3044">
        <v>-542</v>
      </c>
      <c r="T3044">
        <v>-542</v>
      </c>
      <c r="U3044">
        <v>-542</v>
      </c>
      <c r="V3044">
        <v>-2451</v>
      </c>
      <c r="W3044">
        <v>-542</v>
      </c>
      <c r="X3044">
        <v>-542</v>
      </c>
      <c r="Y3044">
        <v>-10164</v>
      </c>
      <c r="Z3044">
        <f t="shared" si="102"/>
        <v>0</v>
      </c>
      <c r="AA3044">
        <f t="shared" si="103"/>
        <v>-7623</v>
      </c>
    </row>
    <row r="3045" spans="1:27" x14ac:dyDescent="0.35">
      <c r="A3045" t="s">
        <v>427</v>
      </c>
      <c r="C3045">
        <v>500900</v>
      </c>
      <c r="D3045" t="s">
        <v>443</v>
      </c>
      <c r="E3045" t="s">
        <v>7</v>
      </c>
      <c r="F3045" t="s">
        <v>105</v>
      </c>
      <c r="G3045">
        <v>2027</v>
      </c>
      <c r="H3045" t="s">
        <v>22</v>
      </c>
      <c r="I3045" t="s">
        <v>390</v>
      </c>
      <c r="J3045" t="s">
        <v>391</v>
      </c>
      <c r="K3045" t="s">
        <v>378</v>
      </c>
      <c r="L3045" t="s">
        <v>25</v>
      </c>
      <c r="M3045">
        <v>-537</v>
      </c>
      <c r="N3045">
        <v>-968</v>
      </c>
      <c r="O3045">
        <v>-540</v>
      </c>
      <c r="P3045">
        <v>-540</v>
      </c>
      <c r="Q3045">
        <v>-538</v>
      </c>
      <c r="R3045">
        <v>-537</v>
      </c>
      <c r="S3045">
        <v>-537</v>
      </c>
      <c r="T3045">
        <v>-535</v>
      </c>
      <c r="U3045">
        <v>-535</v>
      </c>
      <c r="V3045">
        <v>-535</v>
      </c>
      <c r="W3045">
        <v>-537</v>
      </c>
      <c r="X3045">
        <v>-537</v>
      </c>
      <c r="Y3045">
        <v>-6875</v>
      </c>
      <c r="Z3045">
        <f t="shared" si="102"/>
        <v>0</v>
      </c>
      <c r="AA3045">
        <f t="shared" si="103"/>
        <v>-5156.25</v>
      </c>
    </row>
    <row r="3046" spans="1:27" x14ac:dyDescent="0.35">
      <c r="A3046" t="s">
        <v>427</v>
      </c>
      <c r="C3046">
        <v>512015</v>
      </c>
      <c r="D3046" t="s">
        <v>451</v>
      </c>
      <c r="E3046" t="s">
        <v>7</v>
      </c>
      <c r="F3046" t="s">
        <v>105</v>
      </c>
      <c r="G3046">
        <v>2021</v>
      </c>
      <c r="H3046" t="s">
        <v>22</v>
      </c>
      <c r="I3046" t="s">
        <v>390</v>
      </c>
      <c r="J3046" t="s">
        <v>391</v>
      </c>
      <c r="K3046" t="s">
        <v>378</v>
      </c>
      <c r="L3046" t="s">
        <v>25</v>
      </c>
      <c r="M3046">
        <v>-532</v>
      </c>
      <c r="N3046">
        <v>-532</v>
      </c>
      <c r="O3046">
        <v>-532</v>
      </c>
      <c r="P3046">
        <v>-960</v>
      </c>
      <c r="Q3046">
        <v>-1657</v>
      </c>
      <c r="R3046">
        <v>-690</v>
      </c>
      <c r="S3046">
        <v>-532</v>
      </c>
      <c r="T3046">
        <v>-532</v>
      </c>
      <c r="U3046">
        <v>-532</v>
      </c>
      <c r="V3046">
        <v>-2392</v>
      </c>
      <c r="W3046">
        <v>-532</v>
      </c>
      <c r="X3046">
        <v>-532</v>
      </c>
      <c r="Y3046">
        <v>-9951</v>
      </c>
      <c r="Z3046">
        <f t="shared" si="102"/>
        <v>0</v>
      </c>
      <c r="AA3046">
        <f t="shared" si="103"/>
        <v>-7463.25</v>
      </c>
    </row>
    <row r="3047" spans="1:27" x14ac:dyDescent="0.35">
      <c r="A3047" t="s">
        <v>427</v>
      </c>
      <c r="C3047">
        <v>512015</v>
      </c>
      <c r="D3047" t="s">
        <v>451</v>
      </c>
      <c r="E3047" t="s">
        <v>7</v>
      </c>
      <c r="F3047" t="s">
        <v>105</v>
      </c>
      <c r="G3047">
        <v>2022</v>
      </c>
      <c r="H3047" t="s">
        <v>22</v>
      </c>
      <c r="I3047" t="s">
        <v>390</v>
      </c>
      <c r="J3047" t="s">
        <v>391</v>
      </c>
      <c r="K3047" t="s">
        <v>378</v>
      </c>
      <c r="L3047" t="s">
        <v>25</v>
      </c>
      <c r="M3047">
        <v>-532</v>
      </c>
      <c r="N3047">
        <v>-532</v>
      </c>
      <c r="O3047">
        <v>-532</v>
      </c>
      <c r="P3047">
        <v>-960</v>
      </c>
      <c r="Q3047">
        <v>-1657</v>
      </c>
      <c r="R3047">
        <v>-690</v>
      </c>
      <c r="S3047">
        <v>-532</v>
      </c>
      <c r="T3047">
        <v>-532</v>
      </c>
      <c r="U3047">
        <v>-532</v>
      </c>
      <c r="V3047">
        <v>-2392</v>
      </c>
      <c r="W3047">
        <v>-532</v>
      </c>
      <c r="X3047">
        <v>-532</v>
      </c>
      <c r="Y3047">
        <v>-9951</v>
      </c>
      <c r="Z3047">
        <f t="shared" si="102"/>
        <v>0</v>
      </c>
      <c r="AA3047">
        <f t="shared" si="103"/>
        <v>-7463.25</v>
      </c>
    </row>
    <row r="3048" spans="1:27" x14ac:dyDescent="0.35">
      <c r="A3048" t="s">
        <v>427</v>
      </c>
      <c r="C3048">
        <v>512015</v>
      </c>
      <c r="D3048" t="s">
        <v>451</v>
      </c>
      <c r="E3048" t="s">
        <v>7</v>
      </c>
      <c r="F3048" t="s">
        <v>105</v>
      </c>
      <c r="G3048">
        <v>2023</v>
      </c>
      <c r="H3048" t="s">
        <v>22</v>
      </c>
      <c r="I3048" t="s">
        <v>390</v>
      </c>
      <c r="J3048" t="s">
        <v>391</v>
      </c>
      <c r="K3048" t="s">
        <v>378</v>
      </c>
      <c r="L3048" t="s">
        <v>25</v>
      </c>
      <c r="M3048">
        <v>-532</v>
      </c>
      <c r="N3048">
        <v>-532</v>
      </c>
      <c r="O3048">
        <v>-532</v>
      </c>
      <c r="P3048">
        <v>-960</v>
      </c>
      <c r="Q3048">
        <v>-1657</v>
      </c>
      <c r="R3048">
        <v>-690</v>
      </c>
      <c r="S3048">
        <v>-532</v>
      </c>
      <c r="T3048">
        <v>-532</v>
      </c>
      <c r="U3048">
        <v>-532</v>
      </c>
      <c r="V3048">
        <v>-2392</v>
      </c>
      <c r="W3048">
        <v>-532</v>
      </c>
      <c r="X3048">
        <v>-532</v>
      </c>
      <c r="Y3048">
        <v>-9951</v>
      </c>
      <c r="Z3048">
        <f t="shared" si="102"/>
        <v>0</v>
      </c>
      <c r="AA3048">
        <f t="shared" si="103"/>
        <v>-7463.25</v>
      </c>
    </row>
    <row r="3049" spans="1:27" x14ac:dyDescent="0.35">
      <c r="A3049" t="s">
        <v>427</v>
      </c>
      <c r="C3049">
        <v>512015</v>
      </c>
      <c r="D3049" t="s">
        <v>451</v>
      </c>
      <c r="E3049" t="s">
        <v>7</v>
      </c>
      <c r="F3049" t="s">
        <v>105</v>
      </c>
      <c r="G3049">
        <v>2024</v>
      </c>
      <c r="H3049" t="s">
        <v>22</v>
      </c>
      <c r="I3049" t="s">
        <v>390</v>
      </c>
      <c r="J3049" t="s">
        <v>391</v>
      </c>
      <c r="K3049" t="s">
        <v>378</v>
      </c>
      <c r="L3049" t="s">
        <v>25</v>
      </c>
      <c r="M3049">
        <v>-532</v>
      </c>
      <c r="N3049">
        <v>-532</v>
      </c>
      <c r="O3049">
        <v>-532</v>
      </c>
      <c r="P3049">
        <v>-960</v>
      </c>
      <c r="Q3049">
        <v>-1657</v>
      </c>
      <c r="R3049">
        <v>-690</v>
      </c>
      <c r="S3049">
        <v>-532</v>
      </c>
      <c r="T3049">
        <v>-532</v>
      </c>
      <c r="U3049">
        <v>-1466</v>
      </c>
      <c r="V3049">
        <v>-2392</v>
      </c>
      <c r="W3049">
        <v>-532</v>
      </c>
      <c r="X3049">
        <v>-532</v>
      </c>
      <c r="Y3049">
        <v>-10886</v>
      </c>
      <c r="Z3049">
        <f t="shared" si="102"/>
        <v>0</v>
      </c>
      <c r="AA3049">
        <f t="shared" si="103"/>
        <v>-8164.5</v>
      </c>
    </row>
    <row r="3050" spans="1:27" x14ac:dyDescent="0.35">
      <c r="A3050" t="s">
        <v>427</v>
      </c>
      <c r="C3050">
        <v>512015</v>
      </c>
      <c r="D3050" t="s">
        <v>451</v>
      </c>
      <c r="E3050" t="s">
        <v>7</v>
      </c>
      <c r="F3050" t="s">
        <v>105</v>
      </c>
      <c r="G3050">
        <v>2025</v>
      </c>
      <c r="H3050" t="s">
        <v>22</v>
      </c>
      <c r="I3050" t="s">
        <v>390</v>
      </c>
      <c r="J3050" t="s">
        <v>391</v>
      </c>
      <c r="K3050" t="s">
        <v>378</v>
      </c>
      <c r="L3050" t="s">
        <v>25</v>
      </c>
      <c r="M3050">
        <v>-532</v>
      </c>
      <c r="N3050">
        <v>-532</v>
      </c>
      <c r="O3050">
        <v>-532</v>
      </c>
      <c r="P3050">
        <v>-960</v>
      </c>
      <c r="Q3050">
        <v>-1657</v>
      </c>
      <c r="R3050">
        <v>-690</v>
      </c>
      <c r="S3050">
        <v>-532</v>
      </c>
      <c r="T3050">
        <v>-532</v>
      </c>
      <c r="U3050">
        <v>-532</v>
      </c>
      <c r="V3050">
        <v>-2392</v>
      </c>
      <c r="W3050">
        <v>-532</v>
      </c>
      <c r="X3050">
        <v>-532</v>
      </c>
      <c r="Y3050">
        <v>-9951</v>
      </c>
      <c r="Z3050">
        <f t="shared" si="102"/>
        <v>0</v>
      </c>
      <c r="AA3050">
        <f t="shared" si="103"/>
        <v>-7463.25</v>
      </c>
    </row>
    <row r="3051" spans="1:27" x14ac:dyDescent="0.35">
      <c r="A3051" t="s">
        <v>427</v>
      </c>
      <c r="C3051">
        <v>510100</v>
      </c>
      <c r="D3051" t="s">
        <v>430</v>
      </c>
      <c r="E3051" t="s">
        <v>7</v>
      </c>
      <c r="F3051" t="s">
        <v>366</v>
      </c>
      <c r="G3051">
        <v>2027</v>
      </c>
      <c r="H3051" t="s">
        <v>22</v>
      </c>
      <c r="I3051" t="s">
        <v>373</v>
      </c>
      <c r="J3051" t="s">
        <v>374</v>
      </c>
      <c r="K3051" t="s">
        <v>375</v>
      </c>
      <c r="L3051" t="s">
        <v>25</v>
      </c>
      <c r="M3051">
        <v>-530</v>
      </c>
      <c r="N3051">
        <v>-530</v>
      </c>
      <c r="O3051">
        <v>-4319</v>
      </c>
      <c r="P3051">
        <v>-4319</v>
      </c>
      <c r="Q3051">
        <v>-4319</v>
      </c>
      <c r="R3051">
        <v>-2122</v>
      </c>
      <c r="S3051">
        <v>-3713</v>
      </c>
      <c r="T3051">
        <v>-530</v>
      </c>
      <c r="U3051">
        <v>-4319</v>
      </c>
      <c r="V3051">
        <v>-4319</v>
      </c>
      <c r="W3051">
        <v>-5911</v>
      </c>
      <c r="X3051">
        <v>-530</v>
      </c>
      <c r="Y3051">
        <v>-35464</v>
      </c>
      <c r="Z3051">
        <f t="shared" si="102"/>
        <v>-10723.686206376</v>
      </c>
      <c r="AA3051">
        <f t="shared" si="103"/>
        <v>-15874.313793624</v>
      </c>
    </row>
    <row r="3052" spans="1:27" x14ac:dyDescent="0.35">
      <c r="A3052" t="s">
        <v>427</v>
      </c>
      <c r="C3052">
        <v>500900</v>
      </c>
      <c r="D3052" t="s">
        <v>443</v>
      </c>
      <c r="E3052" t="s">
        <v>7</v>
      </c>
      <c r="F3052" t="s">
        <v>105</v>
      </c>
      <c r="G3052">
        <v>2026</v>
      </c>
      <c r="H3052" t="s">
        <v>22</v>
      </c>
      <c r="I3052" t="s">
        <v>390</v>
      </c>
      <c r="J3052" t="s">
        <v>391</v>
      </c>
      <c r="K3052" t="s">
        <v>378</v>
      </c>
      <c r="L3052" t="s">
        <v>25</v>
      </c>
      <c r="M3052">
        <v>-526</v>
      </c>
      <c r="N3052">
        <v>-949</v>
      </c>
      <c r="O3052">
        <v>-529</v>
      </c>
      <c r="P3052">
        <v>-529</v>
      </c>
      <c r="Q3052">
        <v>-527</v>
      </c>
      <c r="R3052">
        <v>-526</v>
      </c>
      <c r="S3052">
        <v>-526</v>
      </c>
      <c r="T3052">
        <v>-524</v>
      </c>
      <c r="U3052">
        <v>-524</v>
      </c>
      <c r="V3052">
        <v>-524</v>
      </c>
      <c r="W3052">
        <v>-526</v>
      </c>
      <c r="X3052">
        <v>-526</v>
      </c>
      <c r="Y3052">
        <v>-6737</v>
      </c>
      <c r="Z3052">
        <f t="shared" si="102"/>
        <v>0</v>
      </c>
      <c r="AA3052">
        <f t="shared" si="103"/>
        <v>-5052.75</v>
      </c>
    </row>
    <row r="3053" spans="1:27" x14ac:dyDescent="0.35">
      <c r="A3053" t="s">
        <v>427</v>
      </c>
      <c r="C3053">
        <v>500900</v>
      </c>
      <c r="D3053" t="s">
        <v>443</v>
      </c>
      <c r="E3053" t="s">
        <v>7</v>
      </c>
      <c r="F3053" t="s">
        <v>105</v>
      </c>
      <c r="G3053">
        <v>2023</v>
      </c>
      <c r="H3053" t="s">
        <v>22</v>
      </c>
      <c r="I3053" t="s">
        <v>390</v>
      </c>
      <c r="J3053" t="s">
        <v>391</v>
      </c>
      <c r="K3053" t="s">
        <v>378</v>
      </c>
      <c r="L3053" t="s">
        <v>25</v>
      </c>
      <c r="M3053">
        <v>-520</v>
      </c>
      <c r="N3053">
        <v>-924</v>
      </c>
      <c r="O3053">
        <v>-522</v>
      </c>
      <c r="P3053">
        <v>-522</v>
      </c>
      <c r="Q3053">
        <v>-520</v>
      </c>
      <c r="R3053">
        <v>-520</v>
      </c>
      <c r="S3053">
        <v>-520</v>
      </c>
      <c r="T3053">
        <v>-517</v>
      </c>
      <c r="U3053">
        <v>-517</v>
      </c>
      <c r="V3053">
        <v>-517</v>
      </c>
      <c r="W3053">
        <v>-520</v>
      </c>
      <c r="X3053">
        <v>-520</v>
      </c>
      <c r="Y3053">
        <v>-6640</v>
      </c>
      <c r="Z3053">
        <f t="shared" si="102"/>
        <v>0</v>
      </c>
      <c r="AA3053">
        <f t="shared" si="103"/>
        <v>-4980</v>
      </c>
    </row>
    <row r="3054" spans="1:27" x14ac:dyDescent="0.35">
      <c r="A3054" t="s">
        <v>427</v>
      </c>
      <c r="C3054">
        <v>500900</v>
      </c>
      <c r="D3054" t="s">
        <v>443</v>
      </c>
      <c r="E3054" t="s">
        <v>7</v>
      </c>
      <c r="F3054" t="s">
        <v>105</v>
      </c>
      <c r="G3054">
        <v>2025</v>
      </c>
      <c r="H3054" t="s">
        <v>22</v>
      </c>
      <c r="I3054" t="s">
        <v>390</v>
      </c>
      <c r="J3054" t="s">
        <v>391</v>
      </c>
      <c r="K3054" t="s">
        <v>378</v>
      </c>
      <c r="L3054" t="s">
        <v>25</v>
      </c>
      <c r="M3054">
        <v>-516</v>
      </c>
      <c r="N3054">
        <v>-930</v>
      </c>
      <c r="O3054">
        <v>-519</v>
      </c>
      <c r="P3054">
        <v>-519</v>
      </c>
      <c r="Q3054">
        <v>-516</v>
      </c>
      <c r="R3054">
        <v>-516</v>
      </c>
      <c r="S3054">
        <v>-516</v>
      </c>
      <c r="T3054">
        <v>-513</v>
      </c>
      <c r="U3054">
        <v>-513</v>
      </c>
      <c r="V3054">
        <v>-513</v>
      </c>
      <c r="W3054">
        <v>-516</v>
      </c>
      <c r="X3054">
        <v>-516</v>
      </c>
      <c r="Y3054">
        <v>-6603</v>
      </c>
      <c r="Z3054">
        <f t="shared" si="102"/>
        <v>0</v>
      </c>
      <c r="AA3054">
        <f t="shared" si="103"/>
        <v>-4952.25</v>
      </c>
    </row>
    <row r="3055" spans="1:27" x14ac:dyDescent="0.35">
      <c r="A3055" t="s">
        <v>427</v>
      </c>
      <c r="C3055">
        <v>510100</v>
      </c>
      <c r="D3055" t="s">
        <v>430</v>
      </c>
      <c r="E3055" t="s">
        <v>7</v>
      </c>
      <c r="F3055" t="s">
        <v>366</v>
      </c>
      <c r="G3055">
        <v>2026</v>
      </c>
      <c r="H3055" t="s">
        <v>22</v>
      </c>
      <c r="I3055" t="s">
        <v>373</v>
      </c>
      <c r="J3055" t="s">
        <v>374</v>
      </c>
      <c r="K3055" t="s">
        <v>375</v>
      </c>
      <c r="L3055" t="s">
        <v>25</v>
      </c>
      <c r="M3055">
        <v>-515</v>
      </c>
      <c r="N3055">
        <v>-515</v>
      </c>
      <c r="O3055">
        <v>-4194</v>
      </c>
      <c r="P3055">
        <v>-4194</v>
      </c>
      <c r="Q3055">
        <v>-4194</v>
      </c>
      <c r="R3055">
        <v>-2060</v>
      </c>
      <c r="S3055">
        <v>-3605</v>
      </c>
      <c r="T3055">
        <v>-515</v>
      </c>
      <c r="U3055">
        <v>-4194</v>
      </c>
      <c r="V3055">
        <v>-4194</v>
      </c>
      <c r="W3055">
        <v>-5739</v>
      </c>
      <c r="X3055">
        <v>-515</v>
      </c>
      <c r="Y3055">
        <v>-34431</v>
      </c>
      <c r="Z3055">
        <f t="shared" si="102"/>
        <v>-10411.325281178999</v>
      </c>
      <c r="AA3055">
        <f t="shared" si="103"/>
        <v>-15411.924718821001</v>
      </c>
    </row>
    <row r="3056" spans="1:27" x14ac:dyDescent="0.35">
      <c r="A3056" t="s">
        <v>427</v>
      </c>
      <c r="C3056">
        <v>500900</v>
      </c>
      <c r="D3056" t="s">
        <v>443</v>
      </c>
      <c r="E3056" t="s">
        <v>7</v>
      </c>
      <c r="F3056" t="s">
        <v>105</v>
      </c>
      <c r="G3056">
        <v>2024</v>
      </c>
      <c r="H3056" t="s">
        <v>22</v>
      </c>
      <c r="I3056" t="s">
        <v>390</v>
      </c>
      <c r="J3056" t="s">
        <v>391</v>
      </c>
      <c r="K3056" t="s">
        <v>378</v>
      </c>
      <c r="L3056" t="s">
        <v>25</v>
      </c>
      <c r="M3056">
        <v>-511</v>
      </c>
      <c r="N3056">
        <v>-917</v>
      </c>
      <c r="O3056">
        <v>-514</v>
      </c>
      <c r="P3056">
        <v>-514</v>
      </c>
      <c r="Q3056">
        <v>-512</v>
      </c>
      <c r="R3056">
        <v>-511</v>
      </c>
      <c r="S3056">
        <v>-511</v>
      </c>
      <c r="T3056">
        <v>-509</v>
      </c>
      <c r="U3056">
        <v>-509</v>
      </c>
      <c r="V3056">
        <v>-509</v>
      </c>
      <c r="W3056">
        <v>-511</v>
      </c>
      <c r="X3056">
        <v>-511</v>
      </c>
      <c r="Y3056">
        <v>-6537</v>
      </c>
      <c r="Z3056">
        <f t="shared" si="102"/>
        <v>0</v>
      </c>
      <c r="AA3056">
        <f t="shared" si="103"/>
        <v>-4902.75</v>
      </c>
    </row>
    <row r="3057" spans="1:27" x14ac:dyDescent="0.35">
      <c r="A3057" t="s">
        <v>427</v>
      </c>
      <c r="C3057">
        <v>510100</v>
      </c>
      <c r="D3057" t="s">
        <v>430</v>
      </c>
      <c r="E3057" t="s">
        <v>7</v>
      </c>
      <c r="F3057" t="s">
        <v>366</v>
      </c>
      <c r="G3057">
        <v>2024</v>
      </c>
      <c r="H3057" t="s">
        <v>22</v>
      </c>
      <c r="I3057" t="s">
        <v>373</v>
      </c>
      <c r="J3057" t="s">
        <v>374</v>
      </c>
      <c r="K3057" t="s">
        <v>375</v>
      </c>
      <c r="L3057" t="s">
        <v>25</v>
      </c>
      <c r="M3057">
        <v>-500</v>
      </c>
      <c r="N3057">
        <v>-500</v>
      </c>
      <c r="O3057">
        <v>-6214</v>
      </c>
      <c r="P3057">
        <v>-6214</v>
      </c>
      <c r="Q3057">
        <v>-6214</v>
      </c>
      <c r="R3057">
        <v>-6000</v>
      </c>
      <c r="S3057">
        <v>-3500</v>
      </c>
      <c r="T3057">
        <v>-8214</v>
      </c>
      <c r="U3057">
        <v>-6214</v>
      </c>
      <c r="V3057">
        <v>-6214</v>
      </c>
      <c r="W3057">
        <v>-7714</v>
      </c>
      <c r="X3057">
        <v>-500</v>
      </c>
      <c r="Y3057">
        <v>-58000</v>
      </c>
      <c r="Z3057">
        <f t="shared" si="102"/>
        <v>-17538.173921999998</v>
      </c>
      <c r="AA3057">
        <f t="shared" si="103"/>
        <v>-25961.826078000002</v>
      </c>
    </row>
    <row r="3058" spans="1:27" x14ac:dyDescent="0.35">
      <c r="A3058" t="s">
        <v>427</v>
      </c>
      <c r="C3058">
        <v>510100</v>
      </c>
      <c r="D3058" t="s">
        <v>430</v>
      </c>
      <c r="E3058" t="s">
        <v>7</v>
      </c>
      <c r="F3058" t="s">
        <v>366</v>
      </c>
      <c r="G3058">
        <v>2021</v>
      </c>
      <c r="H3058" t="s">
        <v>22</v>
      </c>
      <c r="I3058" t="s">
        <v>373</v>
      </c>
      <c r="J3058" t="s">
        <v>374</v>
      </c>
      <c r="K3058" t="s">
        <v>375</v>
      </c>
      <c r="L3058" t="s">
        <v>25</v>
      </c>
      <c r="M3058">
        <v>-500</v>
      </c>
      <c r="N3058">
        <v>-500</v>
      </c>
      <c r="O3058">
        <v>-6214</v>
      </c>
      <c r="P3058">
        <v>-6214</v>
      </c>
      <c r="Q3058">
        <v>-6214</v>
      </c>
      <c r="R3058">
        <v>-13131</v>
      </c>
      <c r="S3058">
        <v>-6283</v>
      </c>
      <c r="T3058">
        <v>-6140</v>
      </c>
      <c r="U3058">
        <v>-11780</v>
      </c>
      <c r="V3058">
        <v>-6214</v>
      </c>
      <c r="W3058">
        <v>-7714</v>
      </c>
      <c r="X3058">
        <v>-500</v>
      </c>
      <c r="Y3058">
        <v>-71404</v>
      </c>
      <c r="Z3058">
        <f t="shared" si="102"/>
        <v>-21591.306391835999</v>
      </c>
      <c r="AA3058">
        <f t="shared" si="103"/>
        <v>-31961.693608164001</v>
      </c>
    </row>
    <row r="3059" spans="1:27" x14ac:dyDescent="0.35">
      <c r="A3059" t="s">
        <v>427</v>
      </c>
      <c r="C3059">
        <v>510100</v>
      </c>
      <c r="D3059" t="s">
        <v>430</v>
      </c>
      <c r="E3059" t="s">
        <v>7</v>
      </c>
      <c r="F3059" t="s">
        <v>366</v>
      </c>
      <c r="G3059">
        <v>2023</v>
      </c>
      <c r="H3059" t="s">
        <v>22</v>
      </c>
      <c r="I3059" t="s">
        <v>373</v>
      </c>
      <c r="J3059" t="s">
        <v>374</v>
      </c>
      <c r="K3059" t="s">
        <v>375</v>
      </c>
      <c r="L3059" t="s">
        <v>25</v>
      </c>
      <c r="M3059">
        <v>-500</v>
      </c>
      <c r="N3059">
        <v>-500</v>
      </c>
      <c r="O3059">
        <v>-5357</v>
      </c>
      <c r="P3059">
        <v>-5357</v>
      </c>
      <c r="Q3059">
        <v>-5357</v>
      </c>
      <c r="R3059">
        <v>-12000</v>
      </c>
      <c r="S3059">
        <v>-3500</v>
      </c>
      <c r="T3059">
        <v>-5357</v>
      </c>
      <c r="U3059">
        <v>-8357</v>
      </c>
      <c r="V3059">
        <v>-5357</v>
      </c>
      <c r="W3059">
        <v>-6857</v>
      </c>
      <c r="X3059">
        <v>-500</v>
      </c>
      <c r="Y3059">
        <v>-59000</v>
      </c>
      <c r="Z3059">
        <f t="shared" si="102"/>
        <v>-17840.556230999999</v>
      </c>
      <c r="AA3059">
        <f t="shared" si="103"/>
        <v>-26409.443769000001</v>
      </c>
    </row>
    <row r="3060" spans="1:27" x14ac:dyDescent="0.35">
      <c r="A3060" t="s">
        <v>427</v>
      </c>
      <c r="C3060">
        <v>510100</v>
      </c>
      <c r="D3060" t="s">
        <v>430</v>
      </c>
      <c r="E3060" t="s">
        <v>7</v>
      </c>
      <c r="F3060" t="s">
        <v>366</v>
      </c>
      <c r="G3060">
        <v>2022</v>
      </c>
      <c r="H3060" t="s">
        <v>22</v>
      </c>
      <c r="I3060" t="s">
        <v>373</v>
      </c>
      <c r="J3060" t="s">
        <v>374</v>
      </c>
      <c r="K3060" t="s">
        <v>375</v>
      </c>
      <c r="L3060" t="s">
        <v>25</v>
      </c>
      <c r="M3060">
        <v>-500</v>
      </c>
      <c r="N3060">
        <v>-500</v>
      </c>
      <c r="O3060">
        <v>-4786</v>
      </c>
      <c r="P3060">
        <v>-4786</v>
      </c>
      <c r="Q3060">
        <v>-4786</v>
      </c>
      <c r="R3060">
        <v>-10348</v>
      </c>
      <c r="S3060">
        <v>-5587</v>
      </c>
      <c r="T3060">
        <v>-6873</v>
      </c>
      <c r="U3060">
        <v>-8960</v>
      </c>
      <c r="V3060">
        <v>-4786</v>
      </c>
      <c r="W3060">
        <v>-6286</v>
      </c>
      <c r="X3060">
        <v>-500</v>
      </c>
      <c r="Y3060">
        <v>-58696</v>
      </c>
      <c r="Z3060">
        <f t="shared" si="102"/>
        <v>-17748.632009064</v>
      </c>
      <c r="AA3060">
        <f t="shared" si="103"/>
        <v>-26273.367990936</v>
      </c>
    </row>
    <row r="3061" spans="1:27" x14ac:dyDescent="0.35">
      <c r="A3061" t="s">
        <v>427</v>
      </c>
      <c r="C3061">
        <v>510100</v>
      </c>
      <c r="D3061" t="s">
        <v>430</v>
      </c>
      <c r="E3061" t="s">
        <v>7</v>
      </c>
      <c r="F3061" t="s">
        <v>366</v>
      </c>
      <c r="G3061">
        <v>2025</v>
      </c>
      <c r="H3061" t="s">
        <v>22</v>
      </c>
      <c r="I3061" t="s">
        <v>373</v>
      </c>
      <c r="J3061" t="s">
        <v>374</v>
      </c>
      <c r="K3061" t="s">
        <v>375</v>
      </c>
      <c r="L3061" t="s">
        <v>25</v>
      </c>
      <c r="M3061">
        <v>-500</v>
      </c>
      <c r="N3061">
        <v>-500</v>
      </c>
      <c r="O3061">
        <v>-4071</v>
      </c>
      <c r="P3061">
        <v>-4071</v>
      </c>
      <c r="Q3061">
        <v>-4071</v>
      </c>
      <c r="R3061">
        <v>-2000</v>
      </c>
      <c r="S3061">
        <v>-3500</v>
      </c>
      <c r="T3061">
        <v>-500</v>
      </c>
      <c r="U3061">
        <v>-4071</v>
      </c>
      <c r="V3061">
        <v>-4071</v>
      </c>
      <c r="W3061">
        <v>-5571</v>
      </c>
      <c r="X3061">
        <v>-500</v>
      </c>
      <c r="Y3061">
        <v>-33429</v>
      </c>
      <c r="Z3061">
        <f t="shared" si="102"/>
        <v>-10108.338207560999</v>
      </c>
      <c r="AA3061">
        <f t="shared" si="103"/>
        <v>-14963.411792439001</v>
      </c>
    </row>
    <row r="3062" spans="1:27" x14ac:dyDescent="0.35">
      <c r="A3062" t="s">
        <v>427</v>
      </c>
      <c r="C3062">
        <v>512101</v>
      </c>
      <c r="D3062" t="s">
        <v>466</v>
      </c>
      <c r="E3062" t="s">
        <v>7</v>
      </c>
      <c r="F3062" t="s">
        <v>105</v>
      </c>
      <c r="G3062">
        <v>2030</v>
      </c>
      <c r="H3062" t="s">
        <v>22</v>
      </c>
      <c r="I3062" t="s">
        <v>385</v>
      </c>
      <c r="J3062" t="s">
        <v>386</v>
      </c>
      <c r="K3062" t="s">
        <v>378</v>
      </c>
      <c r="L3062" t="s">
        <v>25</v>
      </c>
      <c r="M3062">
        <v>-451</v>
      </c>
      <c r="N3062">
        <v>-451</v>
      </c>
      <c r="O3062">
        <v>-451</v>
      </c>
      <c r="P3062">
        <v>-2135</v>
      </c>
      <c r="Q3062">
        <v>-9841</v>
      </c>
      <c r="R3062">
        <v>-4911</v>
      </c>
      <c r="S3062">
        <v>-451</v>
      </c>
      <c r="T3062">
        <v>-4414</v>
      </c>
      <c r="U3062">
        <v>-451</v>
      </c>
      <c r="V3062">
        <v>-451</v>
      </c>
      <c r="W3062">
        <v>-451</v>
      </c>
      <c r="X3062">
        <v>-451</v>
      </c>
      <c r="Y3062">
        <v>-24909</v>
      </c>
      <c r="Z3062">
        <f t="shared" si="102"/>
        <v>0</v>
      </c>
      <c r="AA3062">
        <f t="shared" si="103"/>
        <v>-18681.75</v>
      </c>
    </row>
    <row r="3063" spans="1:27" x14ac:dyDescent="0.35">
      <c r="A3063" t="s">
        <v>427</v>
      </c>
      <c r="C3063">
        <v>512101</v>
      </c>
      <c r="D3063" t="s">
        <v>466</v>
      </c>
      <c r="E3063" t="s">
        <v>7</v>
      </c>
      <c r="F3063" t="s">
        <v>105</v>
      </c>
      <c r="G3063">
        <v>2029</v>
      </c>
      <c r="H3063" t="s">
        <v>22</v>
      </c>
      <c r="I3063" t="s">
        <v>385</v>
      </c>
      <c r="J3063" t="s">
        <v>386</v>
      </c>
      <c r="K3063" t="s">
        <v>378</v>
      </c>
      <c r="L3063" t="s">
        <v>25</v>
      </c>
      <c r="M3063">
        <v>-442</v>
      </c>
      <c r="N3063">
        <v>-442</v>
      </c>
      <c r="O3063">
        <v>-442</v>
      </c>
      <c r="P3063">
        <v>-2093</v>
      </c>
      <c r="Q3063">
        <v>-9558</v>
      </c>
      <c r="R3063">
        <v>-4772</v>
      </c>
      <c r="S3063">
        <v>-442</v>
      </c>
      <c r="T3063">
        <v>-4290</v>
      </c>
      <c r="U3063">
        <v>-442</v>
      </c>
      <c r="V3063">
        <v>-442</v>
      </c>
      <c r="W3063">
        <v>-442</v>
      </c>
      <c r="X3063">
        <v>-442</v>
      </c>
      <c r="Y3063">
        <v>-24247</v>
      </c>
      <c r="Z3063">
        <f t="shared" si="102"/>
        <v>0</v>
      </c>
      <c r="AA3063">
        <f t="shared" si="103"/>
        <v>-18185.25</v>
      </c>
    </row>
    <row r="3064" spans="1:27" x14ac:dyDescent="0.35">
      <c r="A3064" t="s">
        <v>427</v>
      </c>
      <c r="C3064">
        <v>512101</v>
      </c>
      <c r="D3064" t="s">
        <v>466</v>
      </c>
      <c r="E3064" t="s">
        <v>7</v>
      </c>
      <c r="F3064" t="s">
        <v>105</v>
      </c>
      <c r="G3064">
        <v>2028</v>
      </c>
      <c r="H3064" t="s">
        <v>22</v>
      </c>
      <c r="I3064" t="s">
        <v>385</v>
      </c>
      <c r="J3064" t="s">
        <v>386</v>
      </c>
      <c r="K3064" t="s">
        <v>378</v>
      </c>
      <c r="L3064" t="s">
        <v>25</v>
      </c>
      <c r="M3064">
        <v>-433</v>
      </c>
      <c r="N3064">
        <v>-433</v>
      </c>
      <c r="O3064">
        <v>-433</v>
      </c>
      <c r="P3064">
        <v>-2051</v>
      </c>
      <c r="Q3064">
        <v>-9284</v>
      </c>
      <c r="R3064">
        <v>-4637</v>
      </c>
      <c r="S3064">
        <v>-433</v>
      </c>
      <c r="T3064">
        <v>-4169</v>
      </c>
      <c r="U3064">
        <v>-433</v>
      </c>
      <c r="V3064">
        <v>-433</v>
      </c>
      <c r="W3064">
        <v>-433</v>
      </c>
      <c r="X3064">
        <v>-433</v>
      </c>
      <c r="Y3064">
        <v>-23604</v>
      </c>
      <c r="Z3064">
        <f t="shared" si="102"/>
        <v>0</v>
      </c>
      <c r="AA3064">
        <f t="shared" si="103"/>
        <v>-17703</v>
      </c>
    </row>
    <row r="3065" spans="1:27" x14ac:dyDescent="0.35">
      <c r="A3065" t="s">
        <v>427</v>
      </c>
      <c r="C3065">
        <v>512101</v>
      </c>
      <c r="D3065" t="s">
        <v>466</v>
      </c>
      <c r="E3065" t="s">
        <v>7</v>
      </c>
      <c r="F3065" t="s">
        <v>105</v>
      </c>
      <c r="G3065">
        <v>2027</v>
      </c>
      <c r="H3065" t="s">
        <v>22</v>
      </c>
      <c r="I3065" t="s">
        <v>385</v>
      </c>
      <c r="J3065" t="s">
        <v>386</v>
      </c>
      <c r="K3065" t="s">
        <v>378</v>
      </c>
      <c r="L3065" t="s">
        <v>25</v>
      </c>
      <c r="M3065">
        <v>-424</v>
      </c>
      <c r="N3065">
        <v>-424</v>
      </c>
      <c r="O3065">
        <v>-424</v>
      </c>
      <c r="P3065">
        <v>-2011</v>
      </c>
      <c r="Q3065">
        <v>-9017</v>
      </c>
      <c r="R3065">
        <v>-4506</v>
      </c>
      <c r="S3065">
        <v>-424</v>
      </c>
      <c r="T3065">
        <v>-4051</v>
      </c>
      <c r="U3065">
        <v>-424</v>
      </c>
      <c r="V3065">
        <v>-424</v>
      </c>
      <c r="W3065">
        <v>-424</v>
      </c>
      <c r="X3065">
        <v>-424</v>
      </c>
      <c r="Y3065">
        <v>-22978</v>
      </c>
      <c r="Z3065">
        <f t="shared" si="102"/>
        <v>0</v>
      </c>
      <c r="AA3065">
        <f t="shared" si="103"/>
        <v>-17233.5</v>
      </c>
    </row>
    <row r="3066" spans="1:27" x14ac:dyDescent="0.35">
      <c r="A3066" t="s">
        <v>427</v>
      </c>
      <c r="C3066">
        <v>512101</v>
      </c>
      <c r="D3066" t="s">
        <v>466</v>
      </c>
      <c r="E3066" t="s">
        <v>7</v>
      </c>
      <c r="F3066" t="s">
        <v>105</v>
      </c>
      <c r="G3066">
        <v>2026</v>
      </c>
      <c r="H3066" t="s">
        <v>22</v>
      </c>
      <c r="I3066" t="s">
        <v>385</v>
      </c>
      <c r="J3066" t="s">
        <v>386</v>
      </c>
      <c r="K3066" t="s">
        <v>378</v>
      </c>
      <c r="L3066" t="s">
        <v>25</v>
      </c>
      <c r="M3066">
        <v>-416</v>
      </c>
      <c r="N3066">
        <v>-416</v>
      </c>
      <c r="O3066">
        <v>-416</v>
      </c>
      <c r="P3066">
        <v>-1971</v>
      </c>
      <c r="Q3066">
        <v>-8759</v>
      </c>
      <c r="R3066">
        <v>-4378</v>
      </c>
      <c r="S3066">
        <v>-416</v>
      </c>
      <c r="T3066">
        <v>-3937</v>
      </c>
      <c r="U3066">
        <v>-416</v>
      </c>
      <c r="V3066">
        <v>-416</v>
      </c>
      <c r="W3066">
        <v>-416</v>
      </c>
      <c r="X3066">
        <v>-416</v>
      </c>
      <c r="Y3066">
        <v>-22370</v>
      </c>
      <c r="Z3066">
        <f t="shared" si="102"/>
        <v>0</v>
      </c>
      <c r="AA3066">
        <f t="shared" si="103"/>
        <v>-16777.5</v>
      </c>
    </row>
    <row r="3067" spans="1:27" x14ac:dyDescent="0.35">
      <c r="A3067" t="s">
        <v>427</v>
      </c>
      <c r="C3067">
        <v>512101</v>
      </c>
      <c r="D3067" t="s">
        <v>466</v>
      </c>
      <c r="E3067" t="s">
        <v>7</v>
      </c>
      <c r="F3067" t="s">
        <v>105</v>
      </c>
      <c r="G3067">
        <v>2021</v>
      </c>
      <c r="H3067" t="s">
        <v>22</v>
      </c>
      <c r="I3067" t="s">
        <v>385</v>
      </c>
      <c r="J3067" t="s">
        <v>386</v>
      </c>
      <c r="K3067" t="s">
        <v>378</v>
      </c>
      <c r="L3067" t="s">
        <v>25</v>
      </c>
      <c r="M3067">
        <v>-407</v>
      </c>
      <c r="N3067">
        <v>-407</v>
      </c>
      <c r="O3067">
        <v>-407</v>
      </c>
      <c r="P3067">
        <v>-1932</v>
      </c>
      <c r="Q3067">
        <v>-8507</v>
      </c>
      <c r="R3067">
        <v>-4255</v>
      </c>
      <c r="S3067">
        <v>-407</v>
      </c>
      <c r="T3067">
        <v>-3826</v>
      </c>
      <c r="U3067">
        <v>-407</v>
      </c>
      <c r="V3067">
        <v>-407</v>
      </c>
      <c r="W3067">
        <v>-407</v>
      </c>
      <c r="X3067">
        <v>-407</v>
      </c>
      <c r="Y3067">
        <v>-21777</v>
      </c>
      <c r="Z3067">
        <f t="shared" si="102"/>
        <v>0</v>
      </c>
      <c r="AA3067">
        <f t="shared" si="103"/>
        <v>-16332.75</v>
      </c>
    </row>
    <row r="3068" spans="1:27" x14ac:dyDescent="0.35">
      <c r="A3068" t="s">
        <v>427</v>
      </c>
      <c r="C3068">
        <v>512101</v>
      </c>
      <c r="D3068" t="s">
        <v>466</v>
      </c>
      <c r="E3068" t="s">
        <v>7</v>
      </c>
      <c r="F3068" t="s">
        <v>105</v>
      </c>
      <c r="G3068">
        <v>2022</v>
      </c>
      <c r="H3068" t="s">
        <v>22</v>
      </c>
      <c r="I3068" t="s">
        <v>385</v>
      </c>
      <c r="J3068" t="s">
        <v>386</v>
      </c>
      <c r="K3068" t="s">
        <v>378</v>
      </c>
      <c r="L3068" t="s">
        <v>25</v>
      </c>
      <c r="M3068">
        <v>-407</v>
      </c>
      <c r="N3068">
        <v>-407</v>
      </c>
      <c r="O3068">
        <v>-407</v>
      </c>
      <c r="P3068">
        <v>-1932</v>
      </c>
      <c r="Q3068">
        <v>-8507</v>
      </c>
      <c r="R3068">
        <v>-4255</v>
      </c>
      <c r="S3068">
        <v>-407</v>
      </c>
      <c r="T3068">
        <v>-3826</v>
      </c>
      <c r="U3068">
        <v>-407</v>
      </c>
      <c r="V3068">
        <v>-407</v>
      </c>
      <c r="W3068">
        <v>-407</v>
      </c>
      <c r="X3068">
        <v>-407</v>
      </c>
      <c r="Y3068">
        <v>-21777</v>
      </c>
      <c r="Z3068">
        <f t="shared" si="102"/>
        <v>0</v>
      </c>
      <c r="AA3068">
        <f t="shared" si="103"/>
        <v>-16332.75</v>
      </c>
    </row>
    <row r="3069" spans="1:27" x14ac:dyDescent="0.35">
      <c r="A3069" t="s">
        <v>427</v>
      </c>
      <c r="C3069">
        <v>512101</v>
      </c>
      <c r="D3069" t="s">
        <v>466</v>
      </c>
      <c r="E3069" t="s">
        <v>7</v>
      </c>
      <c r="F3069" t="s">
        <v>105</v>
      </c>
      <c r="G3069">
        <v>2023</v>
      </c>
      <c r="H3069" t="s">
        <v>22</v>
      </c>
      <c r="I3069" t="s">
        <v>385</v>
      </c>
      <c r="J3069" t="s">
        <v>386</v>
      </c>
      <c r="K3069" t="s">
        <v>378</v>
      </c>
      <c r="L3069" t="s">
        <v>25</v>
      </c>
      <c r="M3069">
        <v>-407</v>
      </c>
      <c r="N3069">
        <v>-407</v>
      </c>
      <c r="O3069">
        <v>-407</v>
      </c>
      <c r="P3069">
        <v>-1932</v>
      </c>
      <c r="Q3069">
        <v>-8507</v>
      </c>
      <c r="R3069">
        <v>-4255</v>
      </c>
      <c r="S3069">
        <v>-407</v>
      </c>
      <c r="T3069">
        <v>-3826</v>
      </c>
      <c r="U3069">
        <v>-407</v>
      </c>
      <c r="V3069">
        <v>-407</v>
      </c>
      <c r="W3069">
        <v>-407</v>
      </c>
      <c r="X3069">
        <v>-407</v>
      </c>
      <c r="Y3069">
        <v>-21777</v>
      </c>
      <c r="Z3069">
        <f t="shared" si="102"/>
        <v>0</v>
      </c>
      <c r="AA3069">
        <f t="shared" si="103"/>
        <v>-16332.75</v>
      </c>
    </row>
    <row r="3070" spans="1:27" x14ac:dyDescent="0.35">
      <c r="A3070" t="s">
        <v>427</v>
      </c>
      <c r="C3070">
        <v>512101</v>
      </c>
      <c r="D3070" t="s">
        <v>466</v>
      </c>
      <c r="E3070" t="s">
        <v>7</v>
      </c>
      <c r="F3070" t="s">
        <v>105</v>
      </c>
      <c r="G3070">
        <v>2024</v>
      </c>
      <c r="H3070" t="s">
        <v>22</v>
      </c>
      <c r="I3070" t="s">
        <v>385</v>
      </c>
      <c r="J3070" t="s">
        <v>386</v>
      </c>
      <c r="K3070" t="s">
        <v>378</v>
      </c>
      <c r="L3070" t="s">
        <v>25</v>
      </c>
      <c r="M3070">
        <v>-407</v>
      </c>
      <c r="N3070">
        <v>-407</v>
      </c>
      <c r="O3070">
        <v>-407</v>
      </c>
      <c r="P3070">
        <v>-1932</v>
      </c>
      <c r="Q3070">
        <v>-8507</v>
      </c>
      <c r="R3070">
        <v>-4255</v>
      </c>
      <c r="S3070">
        <v>-407</v>
      </c>
      <c r="T3070">
        <v>-3826</v>
      </c>
      <c r="U3070">
        <v>-407</v>
      </c>
      <c r="V3070">
        <v>-407</v>
      </c>
      <c r="W3070">
        <v>-407</v>
      </c>
      <c r="X3070">
        <v>-407</v>
      </c>
      <c r="Y3070">
        <v>-21777</v>
      </c>
      <c r="Z3070">
        <f t="shared" si="102"/>
        <v>0</v>
      </c>
      <c r="AA3070">
        <f t="shared" si="103"/>
        <v>-16332.75</v>
      </c>
    </row>
    <row r="3071" spans="1:27" x14ac:dyDescent="0.35">
      <c r="A3071" t="s">
        <v>427</v>
      </c>
      <c r="C3071">
        <v>512101</v>
      </c>
      <c r="D3071" t="s">
        <v>466</v>
      </c>
      <c r="E3071" t="s">
        <v>7</v>
      </c>
      <c r="F3071" t="s">
        <v>105</v>
      </c>
      <c r="G3071">
        <v>2025</v>
      </c>
      <c r="H3071" t="s">
        <v>22</v>
      </c>
      <c r="I3071" t="s">
        <v>385</v>
      </c>
      <c r="J3071" t="s">
        <v>386</v>
      </c>
      <c r="K3071" t="s">
        <v>378</v>
      </c>
      <c r="L3071" t="s">
        <v>25</v>
      </c>
      <c r="M3071">
        <v>-407</v>
      </c>
      <c r="N3071">
        <v>-407</v>
      </c>
      <c r="O3071">
        <v>-407</v>
      </c>
      <c r="P3071">
        <v>-1932</v>
      </c>
      <c r="Q3071">
        <v>-8507</v>
      </c>
      <c r="R3071">
        <v>-4255</v>
      </c>
      <c r="S3071">
        <v>-407</v>
      </c>
      <c r="T3071">
        <v>-3826</v>
      </c>
      <c r="U3071">
        <v>-407</v>
      </c>
      <c r="V3071">
        <v>-407</v>
      </c>
      <c r="W3071">
        <v>-407</v>
      </c>
      <c r="X3071">
        <v>-407</v>
      </c>
      <c r="Y3071">
        <v>-21777</v>
      </c>
      <c r="Z3071">
        <f t="shared" si="102"/>
        <v>0</v>
      </c>
      <c r="AA3071">
        <f t="shared" si="103"/>
        <v>-16332.75</v>
      </c>
    </row>
    <row r="3072" spans="1:27" x14ac:dyDescent="0.35">
      <c r="A3072" t="s">
        <v>427</v>
      </c>
      <c r="C3072">
        <v>408105</v>
      </c>
      <c r="D3072" t="s">
        <v>470</v>
      </c>
      <c r="E3072" t="s">
        <v>7</v>
      </c>
      <c r="F3072" t="s">
        <v>105</v>
      </c>
      <c r="G3072">
        <v>2030</v>
      </c>
      <c r="H3072" t="s">
        <v>365</v>
      </c>
      <c r="I3072" t="s">
        <v>377</v>
      </c>
      <c r="J3072" t="s">
        <v>377</v>
      </c>
      <c r="K3072" t="s">
        <v>378</v>
      </c>
      <c r="L3072" t="s">
        <v>25</v>
      </c>
      <c r="M3072">
        <v>-379</v>
      </c>
      <c r="N3072">
        <v>-339</v>
      </c>
      <c r="O3072">
        <v>-339</v>
      </c>
      <c r="P3072">
        <v>-353</v>
      </c>
      <c r="Q3072">
        <v>-347</v>
      </c>
      <c r="R3072">
        <v>-328</v>
      </c>
      <c r="S3072">
        <v>-359</v>
      </c>
      <c r="T3072">
        <v>-369</v>
      </c>
      <c r="U3072">
        <v>-356</v>
      </c>
      <c r="V3072">
        <v>-385</v>
      </c>
      <c r="W3072">
        <v>-294</v>
      </c>
      <c r="X3072">
        <v>-320</v>
      </c>
      <c r="Y3072">
        <v>-4165</v>
      </c>
      <c r="Z3072">
        <f t="shared" si="102"/>
        <v>0</v>
      </c>
      <c r="AA3072">
        <f t="shared" si="103"/>
        <v>-3123.75</v>
      </c>
    </row>
    <row r="3073" spans="1:27" x14ac:dyDescent="0.35">
      <c r="A3073" t="s">
        <v>427</v>
      </c>
      <c r="C3073">
        <v>408105</v>
      </c>
      <c r="D3073" t="s">
        <v>470</v>
      </c>
      <c r="E3073" t="s">
        <v>7</v>
      </c>
      <c r="F3073" t="s">
        <v>105</v>
      </c>
      <c r="G3073">
        <v>2029</v>
      </c>
      <c r="H3073" t="s">
        <v>365</v>
      </c>
      <c r="I3073" t="s">
        <v>377</v>
      </c>
      <c r="J3073" t="s">
        <v>377</v>
      </c>
      <c r="K3073" t="s">
        <v>378</v>
      </c>
      <c r="L3073" t="s">
        <v>25</v>
      </c>
      <c r="M3073">
        <v>-368</v>
      </c>
      <c r="N3073">
        <v>-330</v>
      </c>
      <c r="O3073">
        <v>-329</v>
      </c>
      <c r="P3073">
        <v>-342</v>
      </c>
      <c r="Q3073">
        <v>-337</v>
      </c>
      <c r="R3073">
        <v>-318</v>
      </c>
      <c r="S3073">
        <v>-348</v>
      </c>
      <c r="T3073">
        <v>-358</v>
      </c>
      <c r="U3073">
        <v>-345</v>
      </c>
      <c r="V3073">
        <v>-373</v>
      </c>
      <c r="W3073">
        <v>-285</v>
      </c>
      <c r="X3073">
        <v>-310</v>
      </c>
      <c r="Y3073">
        <v>-4044</v>
      </c>
      <c r="Z3073">
        <f t="shared" si="102"/>
        <v>0</v>
      </c>
      <c r="AA3073">
        <f t="shared" si="103"/>
        <v>-3033</v>
      </c>
    </row>
    <row r="3074" spans="1:27" x14ac:dyDescent="0.35">
      <c r="A3074" t="s">
        <v>427</v>
      </c>
      <c r="C3074">
        <v>408105</v>
      </c>
      <c r="D3074" t="s">
        <v>470</v>
      </c>
      <c r="E3074" t="s">
        <v>7</v>
      </c>
      <c r="F3074" t="s">
        <v>105</v>
      </c>
      <c r="G3074">
        <v>2028</v>
      </c>
      <c r="H3074" t="s">
        <v>365</v>
      </c>
      <c r="I3074" t="s">
        <v>377</v>
      </c>
      <c r="J3074" t="s">
        <v>377</v>
      </c>
      <c r="K3074" t="s">
        <v>378</v>
      </c>
      <c r="L3074" t="s">
        <v>25</v>
      </c>
      <c r="M3074">
        <v>-357</v>
      </c>
      <c r="N3074">
        <v>-320</v>
      </c>
      <c r="O3074">
        <v>-319</v>
      </c>
      <c r="P3074">
        <v>-332</v>
      </c>
      <c r="Q3074">
        <v>-327</v>
      </c>
      <c r="R3074">
        <v>-309</v>
      </c>
      <c r="S3074">
        <v>-338</v>
      </c>
      <c r="T3074">
        <v>-348</v>
      </c>
      <c r="U3074">
        <v>-335</v>
      </c>
      <c r="V3074">
        <v>-363</v>
      </c>
      <c r="W3074">
        <v>-277</v>
      </c>
      <c r="X3074">
        <v>-301</v>
      </c>
      <c r="Y3074">
        <v>-3926</v>
      </c>
      <c r="Z3074">
        <f t="shared" si="102"/>
        <v>0</v>
      </c>
      <c r="AA3074">
        <f t="shared" si="103"/>
        <v>-2944.5</v>
      </c>
    </row>
    <row r="3075" spans="1:27" x14ac:dyDescent="0.35">
      <c r="A3075" t="s">
        <v>427</v>
      </c>
      <c r="C3075">
        <v>408105</v>
      </c>
      <c r="D3075" t="s">
        <v>470</v>
      </c>
      <c r="E3075" t="s">
        <v>7</v>
      </c>
      <c r="F3075" t="s">
        <v>105</v>
      </c>
      <c r="G3075">
        <v>2027</v>
      </c>
      <c r="H3075" t="s">
        <v>365</v>
      </c>
      <c r="I3075" t="s">
        <v>377</v>
      </c>
      <c r="J3075" t="s">
        <v>377</v>
      </c>
      <c r="K3075" t="s">
        <v>378</v>
      </c>
      <c r="L3075" t="s">
        <v>25</v>
      </c>
      <c r="M3075">
        <v>-346</v>
      </c>
      <c r="N3075">
        <v>-311</v>
      </c>
      <c r="O3075">
        <v>-310</v>
      </c>
      <c r="P3075">
        <v>-323</v>
      </c>
      <c r="Q3075">
        <v>-318</v>
      </c>
      <c r="R3075">
        <v>-300</v>
      </c>
      <c r="S3075">
        <v>-328</v>
      </c>
      <c r="T3075">
        <v>-338</v>
      </c>
      <c r="U3075">
        <v>-325</v>
      </c>
      <c r="V3075">
        <v>-352</v>
      </c>
      <c r="W3075">
        <v>-269</v>
      </c>
      <c r="X3075">
        <v>-293</v>
      </c>
      <c r="Y3075">
        <v>-3812</v>
      </c>
      <c r="Z3075">
        <f t="shared" si="102"/>
        <v>0</v>
      </c>
      <c r="AA3075">
        <f t="shared" si="103"/>
        <v>-2859</v>
      </c>
    </row>
    <row r="3076" spans="1:27" x14ac:dyDescent="0.35">
      <c r="A3076" t="s">
        <v>427</v>
      </c>
      <c r="C3076">
        <v>502900</v>
      </c>
      <c r="D3076" t="s">
        <v>464</v>
      </c>
      <c r="E3076" t="s">
        <v>7</v>
      </c>
      <c r="F3076" t="s">
        <v>105</v>
      </c>
      <c r="G3076">
        <v>2021</v>
      </c>
      <c r="H3076" t="s">
        <v>22</v>
      </c>
      <c r="I3076" t="s">
        <v>385</v>
      </c>
      <c r="J3076" t="s">
        <v>386</v>
      </c>
      <c r="K3076" t="s">
        <v>378</v>
      </c>
      <c r="L3076" t="s">
        <v>25</v>
      </c>
      <c r="M3076">
        <v>-344</v>
      </c>
      <c r="N3076">
        <v>-344</v>
      </c>
      <c r="O3076">
        <v>-344</v>
      </c>
      <c r="P3076">
        <v>-344</v>
      </c>
      <c r="Q3076">
        <v>-344</v>
      </c>
      <c r="R3076">
        <v>-344</v>
      </c>
      <c r="S3076">
        <v>-344</v>
      </c>
      <c r="T3076">
        <v>-344</v>
      </c>
      <c r="U3076">
        <v>-344</v>
      </c>
      <c r="V3076">
        <v>-362</v>
      </c>
      <c r="W3076">
        <v>-344</v>
      </c>
      <c r="X3076">
        <v>-422</v>
      </c>
      <c r="Y3076">
        <v>-4228</v>
      </c>
      <c r="Z3076">
        <f t="shared" si="102"/>
        <v>0</v>
      </c>
      <c r="AA3076">
        <f t="shared" si="103"/>
        <v>-3171</v>
      </c>
    </row>
    <row r="3077" spans="1:27" x14ac:dyDescent="0.35">
      <c r="A3077" t="s">
        <v>427</v>
      </c>
      <c r="C3077">
        <v>501090</v>
      </c>
      <c r="D3077" t="s">
        <v>435</v>
      </c>
      <c r="E3077" t="s">
        <v>7</v>
      </c>
      <c r="F3077" t="s">
        <v>105</v>
      </c>
      <c r="G3077">
        <v>2030</v>
      </c>
      <c r="H3077" t="s">
        <v>365</v>
      </c>
      <c r="I3077" t="s">
        <v>390</v>
      </c>
      <c r="J3077" t="s">
        <v>391</v>
      </c>
      <c r="K3077" t="s">
        <v>378</v>
      </c>
      <c r="L3077" t="s">
        <v>25</v>
      </c>
      <c r="M3077">
        <v>-344</v>
      </c>
      <c r="N3077">
        <v>-309</v>
      </c>
      <c r="O3077">
        <v>-306</v>
      </c>
      <c r="P3077">
        <v>-318</v>
      </c>
      <c r="Q3077">
        <v>-312</v>
      </c>
      <c r="R3077">
        <v>-293</v>
      </c>
      <c r="S3077">
        <v>-321</v>
      </c>
      <c r="T3077">
        <v>-334</v>
      </c>
      <c r="U3077">
        <v>-321</v>
      </c>
      <c r="V3077">
        <v>-348</v>
      </c>
      <c r="W3077">
        <v>-262</v>
      </c>
      <c r="X3077">
        <v>-280</v>
      </c>
      <c r="Y3077">
        <v>-3746</v>
      </c>
      <c r="Z3077">
        <f t="shared" si="102"/>
        <v>0</v>
      </c>
      <c r="AA3077">
        <f t="shared" si="103"/>
        <v>-2809.5</v>
      </c>
    </row>
    <row r="3078" spans="1:27" x14ac:dyDescent="0.35">
      <c r="A3078" t="s">
        <v>427</v>
      </c>
      <c r="C3078">
        <v>408105</v>
      </c>
      <c r="D3078" t="s">
        <v>470</v>
      </c>
      <c r="E3078" t="s">
        <v>7</v>
      </c>
      <c r="F3078" t="s">
        <v>105</v>
      </c>
      <c r="G3078">
        <v>2026</v>
      </c>
      <c r="H3078" t="s">
        <v>365</v>
      </c>
      <c r="I3078" t="s">
        <v>377</v>
      </c>
      <c r="J3078" t="s">
        <v>377</v>
      </c>
      <c r="K3078" t="s">
        <v>378</v>
      </c>
      <c r="L3078" t="s">
        <v>25</v>
      </c>
      <c r="M3078">
        <v>-336</v>
      </c>
      <c r="N3078">
        <v>-302</v>
      </c>
      <c r="O3078">
        <v>-301</v>
      </c>
      <c r="P3078">
        <v>-313</v>
      </c>
      <c r="Q3078">
        <v>-309</v>
      </c>
      <c r="R3078">
        <v>-291</v>
      </c>
      <c r="S3078">
        <v>-319</v>
      </c>
      <c r="T3078">
        <v>-328</v>
      </c>
      <c r="U3078">
        <v>-316</v>
      </c>
      <c r="V3078">
        <v>-342</v>
      </c>
      <c r="W3078">
        <v>-261</v>
      </c>
      <c r="X3078">
        <v>-284</v>
      </c>
      <c r="Y3078">
        <v>-3701</v>
      </c>
      <c r="Z3078">
        <f t="shared" si="102"/>
        <v>0</v>
      </c>
      <c r="AA3078">
        <f t="shared" si="103"/>
        <v>-2775.75</v>
      </c>
    </row>
    <row r="3079" spans="1:27" x14ac:dyDescent="0.35">
      <c r="A3079" t="s">
        <v>427</v>
      </c>
      <c r="C3079">
        <v>501090</v>
      </c>
      <c r="D3079" t="s">
        <v>435</v>
      </c>
      <c r="E3079" t="s">
        <v>7</v>
      </c>
      <c r="F3079" t="s">
        <v>105</v>
      </c>
      <c r="G3079">
        <v>2029</v>
      </c>
      <c r="H3079" t="s">
        <v>365</v>
      </c>
      <c r="I3079" t="s">
        <v>390</v>
      </c>
      <c r="J3079" t="s">
        <v>391</v>
      </c>
      <c r="K3079" t="s">
        <v>378</v>
      </c>
      <c r="L3079" t="s">
        <v>25</v>
      </c>
      <c r="M3079">
        <v>-334</v>
      </c>
      <c r="N3079">
        <v>-300</v>
      </c>
      <c r="O3079">
        <v>-297</v>
      </c>
      <c r="P3079">
        <v>-309</v>
      </c>
      <c r="Q3079">
        <v>-303</v>
      </c>
      <c r="R3079">
        <v>-285</v>
      </c>
      <c r="S3079">
        <v>-311</v>
      </c>
      <c r="T3079">
        <v>-324</v>
      </c>
      <c r="U3079">
        <v>-312</v>
      </c>
      <c r="V3079">
        <v>-338</v>
      </c>
      <c r="W3079">
        <v>-254</v>
      </c>
      <c r="X3079">
        <v>-271</v>
      </c>
      <c r="Y3079">
        <v>-3637</v>
      </c>
      <c r="Z3079">
        <f t="shared" si="102"/>
        <v>0</v>
      </c>
      <c r="AA3079">
        <f t="shared" si="103"/>
        <v>-2727.75</v>
      </c>
    </row>
    <row r="3080" spans="1:27" x14ac:dyDescent="0.35">
      <c r="A3080" t="s">
        <v>427</v>
      </c>
      <c r="C3080">
        <v>502900</v>
      </c>
      <c r="D3080" t="s">
        <v>464</v>
      </c>
      <c r="E3080" t="s">
        <v>7</v>
      </c>
      <c r="F3080" t="s">
        <v>105</v>
      </c>
      <c r="G3080">
        <v>2022</v>
      </c>
      <c r="H3080" t="s">
        <v>22</v>
      </c>
      <c r="I3080" t="s">
        <v>385</v>
      </c>
      <c r="J3080" t="s">
        <v>386</v>
      </c>
      <c r="K3080" t="s">
        <v>378</v>
      </c>
      <c r="L3080" t="s">
        <v>25</v>
      </c>
      <c r="M3080">
        <v>-331</v>
      </c>
      <c r="N3080">
        <v>-331</v>
      </c>
      <c r="O3080">
        <v>-331</v>
      </c>
      <c r="P3080">
        <v>-331</v>
      </c>
      <c r="Q3080">
        <v>-331</v>
      </c>
      <c r="R3080">
        <v>-331</v>
      </c>
      <c r="S3080">
        <v>-331</v>
      </c>
      <c r="T3080">
        <v>-331</v>
      </c>
      <c r="U3080">
        <v>-331</v>
      </c>
      <c r="V3080">
        <v>-349</v>
      </c>
      <c r="W3080">
        <v>-331</v>
      </c>
      <c r="X3080">
        <v>-409</v>
      </c>
      <c r="Y3080">
        <v>-4065</v>
      </c>
      <c r="Z3080">
        <f t="shared" si="102"/>
        <v>0</v>
      </c>
      <c r="AA3080">
        <f t="shared" si="103"/>
        <v>-3048.75</v>
      </c>
    </row>
    <row r="3081" spans="1:27" x14ac:dyDescent="0.35">
      <c r="A3081" t="s">
        <v>427</v>
      </c>
      <c r="C3081">
        <v>502900</v>
      </c>
      <c r="D3081" t="s">
        <v>464</v>
      </c>
      <c r="E3081" t="s">
        <v>7</v>
      </c>
      <c r="F3081" t="s">
        <v>105</v>
      </c>
      <c r="G3081">
        <v>2023</v>
      </c>
      <c r="H3081" t="s">
        <v>22</v>
      </c>
      <c r="I3081" t="s">
        <v>385</v>
      </c>
      <c r="J3081" t="s">
        <v>386</v>
      </c>
      <c r="K3081" t="s">
        <v>378</v>
      </c>
      <c r="L3081" t="s">
        <v>25</v>
      </c>
      <c r="M3081">
        <v>-331</v>
      </c>
      <c r="N3081">
        <v>-331</v>
      </c>
      <c r="O3081">
        <v>-331</v>
      </c>
      <c r="P3081">
        <v>-303</v>
      </c>
      <c r="Q3081">
        <v>-222</v>
      </c>
      <c r="R3081">
        <v>-222</v>
      </c>
      <c r="S3081">
        <v>-222</v>
      </c>
      <c r="T3081">
        <v>-222</v>
      </c>
      <c r="U3081">
        <v>-222</v>
      </c>
      <c r="V3081">
        <v>-240</v>
      </c>
      <c r="W3081">
        <v>-222</v>
      </c>
      <c r="X3081">
        <v>-300</v>
      </c>
      <c r="Y3081">
        <v>-3165</v>
      </c>
      <c r="Z3081">
        <f t="shared" si="102"/>
        <v>0</v>
      </c>
      <c r="AA3081">
        <f t="shared" si="103"/>
        <v>-2373.75</v>
      </c>
    </row>
    <row r="3082" spans="1:27" x14ac:dyDescent="0.35">
      <c r="A3082" t="s">
        <v>427</v>
      </c>
      <c r="C3082">
        <v>408105</v>
      </c>
      <c r="D3082" t="s">
        <v>470</v>
      </c>
      <c r="E3082" t="s">
        <v>7</v>
      </c>
      <c r="F3082" t="s">
        <v>105</v>
      </c>
      <c r="G3082">
        <v>2025</v>
      </c>
      <c r="H3082" t="s">
        <v>365</v>
      </c>
      <c r="I3082" t="s">
        <v>377</v>
      </c>
      <c r="J3082" t="s">
        <v>377</v>
      </c>
      <c r="K3082" t="s">
        <v>378</v>
      </c>
      <c r="L3082" t="s">
        <v>25</v>
      </c>
      <c r="M3082">
        <v>-331</v>
      </c>
      <c r="N3082">
        <v>-296</v>
      </c>
      <c r="O3082">
        <v>-296</v>
      </c>
      <c r="P3082">
        <v>-308</v>
      </c>
      <c r="Q3082">
        <v>-303</v>
      </c>
      <c r="R3082">
        <v>-286</v>
      </c>
      <c r="S3082">
        <v>-313</v>
      </c>
      <c r="T3082">
        <v>-322</v>
      </c>
      <c r="U3082">
        <v>-311</v>
      </c>
      <c r="V3082">
        <v>-336</v>
      </c>
      <c r="W3082">
        <v>-256</v>
      </c>
      <c r="X3082">
        <v>-279</v>
      </c>
      <c r="Y3082">
        <v>-3638</v>
      </c>
      <c r="Z3082">
        <f t="shared" si="102"/>
        <v>0</v>
      </c>
      <c r="AA3082">
        <f t="shared" si="103"/>
        <v>-2728.5</v>
      </c>
    </row>
    <row r="3083" spans="1:27" x14ac:dyDescent="0.35">
      <c r="A3083" t="s">
        <v>427</v>
      </c>
      <c r="C3083">
        <v>408105</v>
      </c>
      <c r="D3083" t="s">
        <v>470</v>
      </c>
      <c r="E3083" t="s">
        <v>7</v>
      </c>
      <c r="F3083" t="s">
        <v>105</v>
      </c>
      <c r="G3083">
        <v>2024</v>
      </c>
      <c r="H3083" t="s">
        <v>365</v>
      </c>
      <c r="I3083" t="s">
        <v>377</v>
      </c>
      <c r="J3083" t="s">
        <v>377</v>
      </c>
      <c r="K3083" t="s">
        <v>378</v>
      </c>
      <c r="L3083" t="s">
        <v>25</v>
      </c>
      <c r="M3083">
        <v>-330</v>
      </c>
      <c r="N3083">
        <v>-313</v>
      </c>
      <c r="O3083">
        <v>-296</v>
      </c>
      <c r="P3083">
        <v>-308</v>
      </c>
      <c r="Q3083">
        <v>-320</v>
      </c>
      <c r="R3083">
        <v>-270</v>
      </c>
      <c r="S3083">
        <v>-314</v>
      </c>
      <c r="T3083">
        <v>-322</v>
      </c>
      <c r="U3083">
        <v>-294</v>
      </c>
      <c r="V3083">
        <v>-336</v>
      </c>
      <c r="W3083">
        <v>-274</v>
      </c>
      <c r="X3083">
        <v>-264</v>
      </c>
      <c r="Y3083">
        <v>-3642</v>
      </c>
      <c r="Z3083">
        <f t="shared" si="102"/>
        <v>0</v>
      </c>
      <c r="AA3083">
        <f t="shared" si="103"/>
        <v>-2731.5</v>
      </c>
    </row>
    <row r="3084" spans="1:27" x14ac:dyDescent="0.35">
      <c r="A3084" t="s">
        <v>427</v>
      </c>
      <c r="C3084">
        <v>501090</v>
      </c>
      <c r="D3084" t="s">
        <v>435</v>
      </c>
      <c r="E3084" t="s">
        <v>7</v>
      </c>
      <c r="F3084" t="s">
        <v>105</v>
      </c>
      <c r="G3084">
        <v>2028</v>
      </c>
      <c r="H3084" t="s">
        <v>365</v>
      </c>
      <c r="I3084" t="s">
        <v>390</v>
      </c>
      <c r="J3084" t="s">
        <v>391</v>
      </c>
      <c r="K3084" t="s">
        <v>378</v>
      </c>
      <c r="L3084" t="s">
        <v>25</v>
      </c>
      <c r="M3084">
        <v>-324</v>
      </c>
      <c r="N3084">
        <v>-291</v>
      </c>
      <c r="O3084">
        <v>-289</v>
      </c>
      <c r="P3084">
        <v>-300</v>
      </c>
      <c r="Q3084">
        <v>-294</v>
      </c>
      <c r="R3084">
        <v>-277</v>
      </c>
      <c r="S3084">
        <v>-302</v>
      </c>
      <c r="T3084">
        <v>-315</v>
      </c>
      <c r="U3084">
        <v>-303</v>
      </c>
      <c r="V3084">
        <v>-328</v>
      </c>
      <c r="W3084">
        <v>-247</v>
      </c>
      <c r="X3084">
        <v>-264</v>
      </c>
      <c r="Y3084">
        <v>-3531</v>
      </c>
      <c r="Z3084">
        <f t="shared" si="102"/>
        <v>0</v>
      </c>
      <c r="AA3084">
        <f t="shared" si="103"/>
        <v>-2648.25</v>
      </c>
    </row>
    <row r="3085" spans="1:27" x14ac:dyDescent="0.35">
      <c r="A3085" t="s">
        <v>427</v>
      </c>
      <c r="C3085">
        <v>511100</v>
      </c>
      <c r="D3085" t="s">
        <v>434</v>
      </c>
      <c r="E3085" t="s">
        <v>7</v>
      </c>
      <c r="F3085" t="s">
        <v>105</v>
      </c>
      <c r="G3085">
        <v>2030</v>
      </c>
      <c r="H3085" t="s">
        <v>365</v>
      </c>
      <c r="I3085" t="s">
        <v>390</v>
      </c>
      <c r="J3085" t="s">
        <v>391</v>
      </c>
      <c r="K3085" t="s">
        <v>378</v>
      </c>
      <c r="L3085" t="s">
        <v>25</v>
      </c>
      <c r="M3085">
        <v>-317</v>
      </c>
      <c r="N3085">
        <v>-284</v>
      </c>
      <c r="O3085">
        <v>-284</v>
      </c>
      <c r="P3085">
        <v>-296</v>
      </c>
      <c r="Q3085">
        <v>-292</v>
      </c>
      <c r="R3085">
        <v>-276</v>
      </c>
      <c r="S3085">
        <v>-302</v>
      </c>
      <c r="T3085">
        <v>-310</v>
      </c>
      <c r="U3085">
        <v>-299</v>
      </c>
      <c r="V3085">
        <v>-323</v>
      </c>
      <c r="W3085">
        <v>-247</v>
      </c>
      <c r="X3085">
        <v>-270</v>
      </c>
      <c r="Y3085">
        <v>-3501</v>
      </c>
      <c r="Z3085">
        <f t="shared" si="102"/>
        <v>0</v>
      </c>
      <c r="AA3085">
        <f t="shared" si="103"/>
        <v>-2625.75</v>
      </c>
    </row>
    <row r="3086" spans="1:27" x14ac:dyDescent="0.35">
      <c r="A3086" t="s">
        <v>427</v>
      </c>
      <c r="C3086">
        <v>501090</v>
      </c>
      <c r="D3086" t="s">
        <v>435</v>
      </c>
      <c r="E3086" t="s">
        <v>7</v>
      </c>
      <c r="F3086" t="s">
        <v>105</v>
      </c>
      <c r="G3086">
        <v>2027</v>
      </c>
      <c r="H3086" t="s">
        <v>365</v>
      </c>
      <c r="I3086" t="s">
        <v>390</v>
      </c>
      <c r="J3086" t="s">
        <v>391</v>
      </c>
      <c r="K3086" t="s">
        <v>378</v>
      </c>
      <c r="L3086" t="s">
        <v>25</v>
      </c>
      <c r="M3086">
        <v>-314</v>
      </c>
      <c r="N3086">
        <v>-283</v>
      </c>
      <c r="O3086">
        <v>-280</v>
      </c>
      <c r="P3086">
        <v>-291</v>
      </c>
      <c r="Q3086">
        <v>-286</v>
      </c>
      <c r="R3086">
        <v>-269</v>
      </c>
      <c r="S3086">
        <v>-293</v>
      </c>
      <c r="T3086">
        <v>-306</v>
      </c>
      <c r="U3086">
        <v>-294</v>
      </c>
      <c r="V3086">
        <v>-318</v>
      </c>
      <c r="W3086">
        <v>-239</v>
      </c>
      <c r="X3086">
        <v>-256</v>
      </c>
      <c r="Y3086">
        <v>-3428</v>
      </c>
      <c r="Z3086">
        <f t="shared" si="102"/>
        <v>0</v>
      </c>
      <c r="AA3086">
        <f t="shared" si="103"/>
        <v>-2571</v>
      </c>
    </row>
    <row r="3087" spans="1:27" x14ac:dyDescent="0.35">
      <c r="A3087" t="s">
        <v>427</v>
      </c>
      <c r="C3087">
        <v>408105</v>
      </c>
      <c r="D3087" t="s">
        <v>470</v>
      </c>
      <c r="E3087" t="s">
        <v>7</v>
      </c>
      <c r="F3087" t="s">
        <v>105</v>
      </c>
      <c r="G3087">
        <v>2023</v>
      </c>
      <c r="H3087" t="s">
        <v>365</v>
      </c>
      <c r="I3087" t="s">
        <v>377</v>
      </c>
      <c r="J3087" t="s">
        <v>377</v>
      </c>
      <c r="K3087" t="s">
        <v>378</v>
      </c>
      <c r="L3087" t="s">
        <v>25</v>
      </c>
      <c r="M3087">
        <v>-311</v>
      </c>
      <c r="N3087">
        <v>-295</v>
      </c>
      <c r="O3087">
        <v>-323</v>
      </c>
      <c r="P3087">
        <v>-273</v>
      </c>
      <c r="Q3087">
        <v>-314</v>
      </c>
      <c r="R3087">
        <v>-301</v>
      </c>
      <c r="S3087">
        <v>-283</v>
      </c>
      <c r="T3087">
        <v>-337</v>
      </c>
      <c r="U3087">
        <v>-292</v>
      </c>
      <c r="V3087">
        <v>-321</v>
      </c>
      <c r="W3087">
        <v>-292</v>
      </c>
      <c r="X3087">
        <v>-250</v>
      </c>
      <c r="Y3087">
        <v>-3592</v>
      </c>
      <c r="Z3087">
        <f t="shared" si="102"/>
        <v>0</v>
      </c>
      <c r="AA3087">
        <f t="shared" si="103"/>
        <v>-2694</v>
      </c>
    </row>
    <row r="3088" spans="1:27" x14ac:dyDescent="0.35">
      <c r="A3088" t="s">
        <v>427</v>
      </c>
      <c r="C3088">
        <v>511100</v>
      </c>
      <c r="D3088" t="s">
        <v>434</v>
      </c>
      <c r="E3088" t="s">
        <v>7</v>
      </c>
      <c r="F3088" t="s">
        <v>105</v>
      </c>
      <c r="G3088">
        <v>2029</v>
      </c>
      <c r="H3088" t="s">
        <v>365</v>
      </c>
      <c r="I3088" t="s">
        <v>390</v>
      </c>
      <c r="J3088" t="s">
        <v>391</v>
      </c>
      <c r="K3088" t="s">
        <v>378</v>
      </c>
      <c r="L3088" t="s">
        <v>25</v>
      </c>
      <c r="M3088">
        <v>-308</v>
      </c>
      <c r="N3088">
        <v>-276</v>
      </c>
      <c r="O3088">
        <v>-276</v>
      </c>
      <c r="P3088">
        <v>-288</v>
      </c>
      <c r="Q3088">
        <v>-283</v>
      </c>
      <c r="R3088">
        <v>-268</v>
      </c>
      <c r="S3088">
        <v>-293</v>
      </c>
      <c r="T3088">
        <v>-301</v>
      </c>
      <c r="U3088">
        <v>-290</v>
      </c>
      <c r="V3088">
        <v>-314</v>
      </c>
      <c r="W3088">
        <v>-240</v>
      </c>
      <c r="X3088">
        <v>-262</v>
      </c>
      <c r="Y3088">
        <v>-3399</v>
      </c>
      <c r="Z3088">
        <f t="shared" si="102"/>
        <v>0</v>
      </c>
      <c r="AA3088">
        <f t="shared" si="103"/>
        <v>-2549.25</v>
      </c>
    </row>
    <row r="3089" spans="1:27" x14ac:dyDescent="0.35">
      <c r="A3089" t="s">
        <v>427</v>
      </c>
      <c r="C3089">
        <v>501090</v>
      </c>
      <c r="D3089" t="s">
        <v>435</v>
      </c>
      <c r="E3089" t="s">
        <v>7</v>
      </c>
      <c r="F3089" t="s">
        <v>105</v>
      </c>
      <c r="G3089">
        <v>2026</v>
      </c>
      <c r="H3089" t="s">
        <v>365</v>
      </c>
      <c r="I3089" t="s">
        <v>390</v>
      </c>
      <c r="J3089" t="s">
        <v>391</v>
      </c>
      <c r="K3089" t="s">
        <v>378</v>
      </c>
      <c r="L3089" t="s">
        <v>25</v>
      </c>
      <c r="M3089">
        <v>-305</v>
      </c>
      <c r="N3089">
        <v>-274</v>
      </c>
      <c r="O3089">
        <v>-272</v>
      </c>
      <c r="P3089">
        <v>-282</v>
      </c>
      <c r="Q3089">
        <v>-277</v>
      </c>
      <c r="R3089">
        <v>-261</v>
      </c>
      <c r="S3089">
        <v>-285</v>
      </c>
      <c r="T3089">
        <v>-297</v>
      </c>
      <c r="U3089">
        <v>-285</v>
      </c>
      <c r="V3089">
        <v>-309</v>
      </c>
      <c r="W3089">
        <v>-232</v>
      </c>
      <c r="X3089">
        <v>-248</v>
      </c>
      <c r="Y3089">
        <v>-3328</v>
      </c>
      <c r="Z3089">
        <f t="shared" si="102"/>
        <v>0</v>
      </c>
      <c r="AA3089">
        <f t="shared" si="103"/>
        <v>-2496</v>
      </c>
    </row>
    <row r="3090" spans="1:27" x14ac:dyDescent="0.35">
      <c r="A3090" t="s">
        <v>427</v>
      </c>
      <c r="C3090">
        <v>511100</v>
      </c>
      <c r="D3090" t="s">
        <v>434</v>
      </c>
      <c r="E3090" t="s">
        <v>7</v>
      </c>
      <c r="F3090" t="s">
        <v>105</v>
      </c>
      <c r="G3090">
        <v>2028</v>
      </c>
      <c r="H3090" t="s">
        <v>365</v>
      </c>
      <c r="I3090" t="s">
        <v>390</v>
      </c>
      <c r="J3090" t="s">
        <v>391</v>
      </c>
      <c r="K3090" t="s">
        <v>378</v>
      </c>
      <c r="L3090" t="s">
        <v>25</v>
      </c>
      <c r="M3090">
        <v>-299</v>
      </c>
      <c r="N3090">
        <v>-268</v>
      </c>
      <c r="O3090">
        <v>-268</v>
      </c>
      <c r="P3090">
        <v>-279</v>
      </c>
      <c r="Q3090">
        <v>-275</v>
      </c>
      <c r="R3090">
        <v>-260</v>
      </c>
      <c r="S3090">
        <v>-284</v>
      </c>
      <c r="T3090">
        <v>-292</v>
      </c>
      <c r="U3090">
        <v>-282</v>
      </c>
      <c r="V3090">
        <v>-304</v>
      </c>
      <c r="W3090">
        <v>-233</v>
      </c>
      <c r="X3090">
        <v>-255</v>
      </c>
      <c r="Y3090">
        <v>-3300</v>
      </c>
      <c r="Z3090">
        <f t="shared" si="102"/>
        <v>0</v>
      </c>
      <c r="AA3090">
        <f t="shared" si="103"/>
        <v>-2475</v>
      </c>
    </row>
    <row r="3091" spans="1:27" x14ac:dyDescent="0.35">
      <c r="A3091" t="s">
        <v>427</v>
      </c>
      <c r="C3091">
        <v>501090</v>
      </c>
      <c r="D3091" t="s">
        <v>435</v>
      </c>
      <c r="E3091" t="s">
        <v>7</v>
      </c>
      <c r="F3091" t="s">
        <v>105</v>
      </c>
      <c r="G3091">
        <v>2025</v>
      </c>
      <c r="H3091" t="s">
        <v>365</v>
      </c>
      <c r="I3091" t="s">
        <v>390</v>
      </c>
      <c r="J3091" t="s">
        <v>391</v>
      </c>
      <c r="K3091" t="s">
        <v>378</v>
      </c>
      <c r="L3091" t="s">
        <v>25</v>
      </c>
      <c r="M3091">
        <v>-296</v>
      </c>
      <c r="N3091">
        <v>-266</v>
      </c>
      <c r="O3091">
        <v>-264</v>
      </c>
      <c r="P3091">
        <v>-274</v>
      </c>
      <c r="Q3091">
        <v>-269</v>
      </c>
      <c r="R3091">
        <v>-253</v>
      </c>
      <c r="S3091">
        <v>-277</v>
      </c>
      <c r="T3091">
        <v>-288</v>
      </c>
      <c r="U3091">
        <v>-277</v>
      </c>
      <c r="V3091">
        <v>-300</v>
      </c>
      <c r="W3091">
        <v>-226</v>
      </c>
      <c r="X3091">
        <v>-241</v>
      </c>
      <c r="Y3091">
        <v>-3231</v>
      </c>
      <c r="Z3091">
        <f t="shared" si="102"/>
        <v>0</v>
      </c>
      <c r="AA3091">
        <f t="shared" si="103"/>
        <v>-2423.25</v>
      </c>
    </row>
    <row r="3092" spans="1:27" x14ac:dyDescent="0.35">
      <c r="A3092" t="s">
        <v>427</v>
      </c>
      <c r="C3092">
        <v>408105</v>
      </c>
      <c r="D3092" t="s">
        <v>470</v>
      </c>
      <c r="E3092" t="s">
        <v>7</v>
      </c>
      <c r="F3092" t="s">
        <v>105</v>
      </c>
      <c r="G3092">
        <v>2021</v>
      </c>
      <c r="H3092" t="s">
        <v>365</v>
      </c>
      <c r="I3092" t="s">
        <v>377</v>
      </c>
      <c r="J3092" t="s">
        <v>377</v>
      </c>
      <c r="K3092" t="s">
        <v>378</v>
      </c>
      <c r="L3092" t="s">
        <v>25</v>
      </c>
      <c r="M3092">
        <v>-295</v>
      </c>
      <c r="N3092">
        <v>-294</v>
      </c>
      <c r="O3092">
        <v>-322</v>
      </c>
      <c r="P3092">
        <v>-302</v>
      </c>
      <c r="Q3092">
        <v>-286</v>
      </c>
      <c r="R3092">
        <v>-298</v>
      </c>
      <c r="S3092">
        <v>-292</v>
      </c>
      <c r="T3092">
        <v>-318</v>
      </c>
      <c r="U3092">
        <v>-305</v>
      </c>
      <c r="V3092">
        <v>-301</v>
      </c>
      <c r="W3092">
        <v>-285</v>
      </c>
      <c r="X3092">
        <v>-277</v>
      </c>
      <c r="Y3092">
        <v>-3576</v>
      </c>
      <c r="Z3092">
        <f t="shared" si="102"/>
        <v>0</v>
      </c>
      <c r="AA3092">
        <f t="shared" si="103"/>
        <v>-2682</v>
      </c>
    </row>
    <row r="3093" spans="1:27" x14ac:dyDescent="0.35">
      <c r="A3093" t="s">
        <v>427</v>
      </c>
      <c r="C3093">
        <v>408105</v>
      </c>
      <c r="D3093" t="s">
        <v>470</v>
      </c>
      <c r="E3093" t="s">
        <v>7</v>
      </c>
      <c r="F3093" t="s">
        <v>105</v>
      </c>
      <c r="G3093">
        <v>2022</v>
      </c>
      <c r="H3093" t="s">
        <v>365</v>
      </c>
      <c r="I3093" t="s">
        <v>377</v>
      </c>
      <c r="J3093" t="s">
        <v>377</v>
      </c>
      <c r="K3093" t="s">
        <v>378</v>
      </c>
      <c r="L3093" t="s">
        <v>25</v>
      </c>
      <c r="M3093">
        <v>-294</v>
      </c>
      <c r="N3093">
        <v>-294</v>
      </c>
      <c r="O3093">
        <v>-322</v>
      </c>
      <c r="P3093">
        <v>-289</v>
      </c>
      <c r="Q3093">
        <v>-297</v>
      </c>
      <c r="R3093">
        <v>-297</v>
      </c>
      <c r="S3093">
        <v>-279</v>
      </c>
      <c r="T3093">
        <v>-332</v>
      </c>
      <c r="U3093">
        <v>-308</v>
      </c>
      <c r="V3093">
        <v>-300</v>
      </c>
      <c r="W3093">
        <v>-288</v>
      </c>
      <c r="X3093">
        <v>-263</v>
      </c>
      <c r="Y3093">
        <v>-3564</v>
      </c>
      <c r="Z3093">
        <f t="shared" si="102"/>
        <v>0</v>
      </c>
      <c r="AA3093">
        <f t="shared" si="103"/>
        <v>-2673</v>
      </c>
    </row>
    <row r="3094" spans="1:27" x14ac:dyDescent="0.35">
      <c r="A3094" t="s">
        <v>427</v>
      </c>
      <c r="C3094">
        <v>511100</v>
      </c>
      <c r="D3094" t="s">
        <v>434</v>
      </c>
      <c r="E3094" t="s">
        <v>7</v>
      </c>
      <c r="F3094" t="s">
        <v>105</v>
      </c>
      <c r="G3094">
        <v>2027</v>
      </c>
      <c r="H3094" t="s">
        <v>365</v>
      </c>
      <c r="I3094" t="s">
        <v>390</v>
      </c>
      <c r="J3094" t="s">
        <v>391</v>
      </c>
      <c r="K3094" t="s">
        <v>378</v>
      </c>
      <c r="L3094" t="s">
        <v>25</v>
      </c>
      <c r="M3094">
        <v>-291</v>
      </c>
      <c r="N3094">
        <v>-260</v>
      </c>
      <c r="O3094">
        <v>-260</v>
      </c>
      <c r="P3094">
        <v>-271</v>
      </c>
      <c r="Q3094">
        <v>-267</v>
      </c>
      <c r="R3094">
        <v>-252</v>
      </c>
      <c r="S3094">
        <v>-276</v>
      </c>
      <c r="T3094">
        <v>-283</v>
      </c>
      <c r="U3094">
        <v>-273</v>
      </c>
      <c r="V3094">
        <v>-296</v>
      </c>
      <c r="W3094">
        <v>-226</v>
      </c>
      <c r="X3094">
        <v>-247</v>
      </c>
      <c r="Y3094">
        <v>-3204</v>
      </c>
      <c r="Z3094">
        <f t="shared" si="102"/>
        <v>0</v>
      </c>
      <c r="AA3094">
        <f t="shared" si="103"/>
        <v>-2403</v>
      </c>
    </row>
    <row r="3095" spans="1:27" x14ac:dyDescent="0.35">
      <c r="A3095" t="s">
        <v>427</v>
      </c>
      <c r="C3095">
        <v>501090</v>
      </c>
      <c r="D3095" t="s">
        <v>435</v>
      </c>
      <c r="E3095" t="s">
        <v>7</v>
      </c>
      <c r="F3095" t="s">
        <v>105</v>
      </c>
      <c r="G3095">
        <v>2024</v>
      </c>
      <c r="H3095" t="s">
        <v>365</v>
      </c>
      <c r="I3095" t="s">
        <v>390</v>
      </c>
      <c r="J3095" t="s">
        <v>391</v>
      </c>
      <c r="K3095" t="s">
        <v>378</v>
      </c>
      <c r="L3095" t="s">
        <v>25</v>
      </c>
      <c r="M3095">
        <v>-289</v>
      </c>
      <c r="N3095">
        <v>-275</v>
      </c>
      <c r="O3095">
        <v>-258</v>
      </c>
      <c r="P3095">
        <v>-267</v>
      </c>
      <c r="Q3095">
        <v>-277</v>
      </c>
      <c r="R3095">
        <v>-232</v>
      </c>
      <c r="S3095">
        <v>-270</v>
      </c>
      <c r="T3095">
        <v>-281</v>
      </c>
      <c r="U3095">
        <v>-255</v>
      </c>
      <c r="V3095">
        <v>-292</v>
      </c>
      <c r="W3095">
        <v>-235</v>
      </c>
      <c r="X3095">
        <v>-220</v>
      </c>
      <c r="Y3095">
        <v>-3151</v>
      </c>
      <c r="Z3095">
        <f t="shared" ref="Z3095:Z3157" si="104">$Y3095*IF($E3095="Fixed",0.75,1)*IF(LEFT($F3095,4)="0311",1,IF(LEFT($F3095,4)="0301",0.403176412,0))</f>
        <v>0</v>
      </c>
      <c r="AA3095">
        <f t="shared" ref="AA3095:AA3157" si="105">$Y3095*IF($E3095="Fixed",0.75,1)*IF(LEFT($F3095,4)="0311",0,IF(LEFT($F3095,4)="0301",1-0.403176412,1))</f>
        <v>-2363.25</v>
      </c>
    </row>
    <row r="3096" spans="1:27" x14ac:dyDescent="0.35">
      <c r="A3096" t="s">
        <v>427</v>
      </c>
      <c r="C3096">
        <v>502900</v>
      </c>
      <c r="D3096" t="s">
        <v>464</v>
      </c>
      <c r="E3096" t="s">
        <v>7</v>
      </c>
      <c r="F3096" t="s">
        <v>21</v>
      </c>
      <c r="G3096">
        <v>2021</v>
      </c>
      <c r="H3096" t="s">
        <v>22</v>
      </c>
      <c r="I3096" t="s">
        <v>387</v>
      </c>
      <c r="J3096" t="s">
        <v>388</v>
      </c>
      <c r="K3096" t="s">
        <v>378</v>
      </c>
      <c r="L3096" t="s">
        <v>25</v>
      </c>
      <c r="M3096">
        <v>-287</v>
      </c>
      <c r="N3096">
        <v>-287</v>
      </c>
      <c r="O3096">
        <v>-287</v>
      </c>
      <c r="P3096">
        <v>-287</v>
      </c>
      <c r="Q3096">
        <v>-287</v>
      </c>
      <c r="R3096">
        <v>-287</v>
      </c>
      <c r="S3096">
        <v>-287</v>
      </c>
      <c r="T3096">
        <v>-287</v>
      </c>
      <c r="U3096">
        <v>-287</v>
      </c>
      <c r="V3096">
        <v>-302</v>
      </c>
      <c r="W3096">
        <v>-287</v>
      </c>
      <c r="X3096">
        <v>-352</v>
      </c>
      <c r="Y3096">
        <v>-3525</v>
      </c>
      <c r="Z3096">
        <f t="shared" si="104"/>
        <v>-2643.75</v>
      </c>
      <c r="AA3096">
        <f t="shared" si="105"/>
        <v>0</v>
      </c>
    </row>
    <row r="3097" spans="1:27" x14ac:dyDescent="0.35">
      <c r="A3097" t="s">
        <v>427</v>
      </c>
      <c r="C3097">
        <v>511100</v>
      </c>
      <c r="D3097" t="s">
        <v>434</v>
      </c>
      <c r="E3097" t="s">
        <v>7</v>
      </c>
      <c r="F3097" t="s">
        <v>105</v>
      </c>
      <c r="G3097">
        <v>2026</v>
      </c>
      <c r="H3097" t="s">
        <v>365</v>
      </c>
      <c r="I3097" t="s">
        <v>390</v>
      </c>
      <c r="J3097" t="s">
        <v>391</v>
      </c>
      <c r="K3097" t="s">
        <v>378</v>
      </c>
      <c r="L3097" t="s">
        <v>25</v>
      </c>
      <c r="M3097">
        <v>-282</v>
      </c>
      <c r="N3097">
        <v>-253</v>
      </c>
      <c r="O3097">
        <v>-252</v>
      </c>
      <c r="P3097">
        <v>-263</v>
      </c>
      <c r="Q3097">
        <v>-259</v>
      </c>
      <c r="R3097">
        <v>-245</v>
      </c>
      <c r="S3097">
        <v>-268</v>
      </c>
      <c r="T3097">
        <v>-275</v>
      </c>
      <c r="U3097">
        <v>-265</v>
      </c>
      <c r="V3097">
        <v>-287</v>
      </c>
      <c r="W3097">
        <v>-220</v>
      </c>
      <c r="X3097">
        <v>-240</v>
      </c>
      <c r="Y3097">
        <v>-3110</v>
      </c>
      <c r="Z3097">
        <f t="shared" si="104"/>
        <v>0</v>
      </c>
      <c r="AA3097">
        <f t="shared" si="105"/>
        <v>-2332.5</v>
      </c>
    </row>
    <row r="3098" spans="1:27" x14ac:dyDescent="0.35">
      <c r="A3098" t="s">
        <v>427</v>
      </c>
      <c r="C3098">
        <v>510100</v>
      </c>
      <c r="D3098" t="s">
        <v>430</v>
      </c>
      <c r="E3098" t="s">
        <v>7</v>
      </c>
      <c r="F3098" t="s">
        <v>105</v>
      </c>
      <c r="G3098">
        <v>2030</v>
      </c>
      <c r="H3098" t="s">
        <v>22</v>
      </c>
      <c r="I3098" t="s">
        <v>377</v>
      </c>
      <c r="J3098" t="s">
        <v>377</v>
      </c>
      <c r="K3098" t="s">
        <v>378</v>
      </c>
      <c r="L3098" t="s">
        <v>25</v>
      </c>
      <c r="M3098">
        <v>-280</v>
      </c>
      <c r="N3098">
        <v>-280</v>
      </c>
      <c r="O3098">
        <v>-2282</v>
      </c>
      <c r="P3098">
        <v>-2282</v>
      </c>
      <c r="Q3098">
        <v>-2282</v>
      </c>
      <c r="R3098">
        <v>-1121</v>
      </c>
      <c r="S3098">
        <v>-1962</v>
      </c>
      <c r="T3098">
        <v>-280</v>
      </c>
      <c r="U3098">
        <v>-2282</v>
      </c>
      <c r="V3098">
        <v>-2282</v>
      </c>
      <c r="W3098">
        <v>-3123</v>
      </c>
      <c r="X3098">
        <v>-280</v>
      </c>
      <c r="Y3098">
        <v>-18737</v>
      </c>
      <c r="Z3098">
        <f t="shared" si="104"/>
        <v>0</v>
      </c>
      <c r="AA3098">
        <f t="shared" si="105"/>
        <v>-14052.75</v>
      </c>
    </row>
    <row r="3099" spans="1:27" x14ac:dyDescent="0.35">
      <c r="A3099" t="s">
        <v>427</v>
      </c>
      <c r="C3099">
        <v>408107</v>
      </c>
      <c r="D3099" t="s">
        <v>471</v>
      </c>
      <c r="E3099" t="s">
        <v>7</v>
      </c>
      <c r="F3099" t="s">
        <v>105</v>
      </c>
      <c r="G3099">
        <v>2030</v>
      </c>
      <c r="H3099" t="s">
        <v>365</v>
      </c>
      <c r="I3099" t="s">
        <v>377</v>
      </c>
      <c r="J3099" t="s">
        <v>377</v>
      </c>
      <c r="K3099" t="s">
        <v>378</v>
      </c>
      <c r="L3099" t="s">
        <v>25</v>
      </c>
      <c r="M3099">
        <v>-276</v>
      </c>
      <c r="N3099">
        <v>-247</v>
      </c>
      <c r="O3099">
        <v>-247</v>
      </c>
      <c r="P3099">
        <v>-257</v>
      </c>
      <c r="Q3099">
        <v>-253</v>
      </c>
      <c r="R3099">
        <v>-239</v>
      </c>
      <c r="S3099">
        <v>-261</v>
      </c>
      <c r="T3099">
        <v>-269</v>
      </c>
      <c r="U3099">
        <v>-259</v>
      </c>
      <c r="V3099">
        <v>-280</v>
      </c>
      <c r="W3099">
        <v>-214</v>
      </c>
      <c r="X3099">
        <v>-233</v>
      </c>
      <c r="Y3099">
        <v>-3035</v>
      </c>
      <c r="Z3099">
        <f t="shared" si="104"/>
        <v>0</v>
      </c>
      <c r="AA3099">
        <f t="shared" si="105"/>
        <v>-2276.25</v>
      </c>
    </row>
    <row r="3100" spans="1:27" x14ac:dyDescent="0.35">
      <c r="A3100" t="s">
        <v>427</v>
      </c>
      <c r="C3100">
        <v>502900</v>
      </c>
      <c r="D3100" t="s">
        <v>464</v>
      </c>
      <c r="E3100" t="s">
        <v>7</v>
      </c>
      <c r="F3100" t="s">
        <v>21</v>
      </c>
      <c r="G3100">
        <v>2022</v>
      </c>
      <c r="H3100" t="s">
        <v>22</v>
      </c>
      <c r="I3100" t="s">
        <v>387</v>
      </c>
      <c r="J3100" t="s">
        <v>388</v>
      </c>
      <c r="K3100" t="s">
        <v>378</v>
      </c>
      <c r="L3100" t="s">
        <v>25</v>
      </c>
      <c r="M3100">
        <v>-276</v>
      </c>
      <c r="N3100">
        <v>-276</v>
      </c>
      <c r="O3100">
        <v>-276</v>
      </c>
      <c r="P3100">
        <v>-276</v>
      </c>
      <c r="Q3100">
        <v>-276</v>
      </c>
      <c r="R3100">
        <v>-276</v>
      </c>
      <c r="S3100">
        <v>-276</v>
      </c>
      <c r="T3100">
        <v>-276</v>
      </c>
      <c r="U3100">
        <v>-276</v>
      </c>
      <c r="V3100">
        <v>-291</v>
      </c>
      <c r="W3100">
        <v>-276</v>
      </c>
      <c r="X3100">
        <v>-341</v>
      </c>
      <c r="Y3100">
        <v>-3389</v>
      </c>
      <c r="Z3100">
        <f t="shared" si="104"/>
        <v>-2541.75</v>
      </c>
      <c r="AA3100">
        <f t="shared" si="105"/>
        <v>0</v>
      </c>
    </row>
    <row r="3101" spans="1:27" x14ac:dyDescent="0.35">
      <c r="A3101" t="s">
        <v>427</v>
      </c>
      <c r="C3101">
        <v>502900</v>
      </c>
      <c r="D3101" t="s">
        <v>464</v>
      </c>
      <c r="E3101" t="s">
        <v>7</v>
      </c>
      <c r="F3101" t="s">
        <v>21</v>
      </c>
      <c r="G3101">
        <v>2023</v>
      </c>
      <c r="H3101" t="s">
        <v>22</v>
      </c>
      <c r="I3101" t="s">
        <v>387</v>
      </c>
      <c r="J3101" t="s">
        <v>388</v>
      </c>
      <c r="K3101" t="s">
        <v>378</v>
      </c>
      <c r="L3101" t="s">
        <v>25</v>
      </c>
      <c r="M3101">
        <v>-276</v>
      </c>
      <c r="N3101">
        <v>-276</v>
      </c>
      <c r="O3101">
        <v>-276</v>
      </c>
      <c r="P3101">
        <v>-253</v>
      </c>
      <c r="Q3101">
        <v>-185</v>
      </c>
      <c r="R3101">
        <v>-185</v>
      </c>
      <c r="S3101">
        <v>-185</v>
      </c>
      <c r="T3101">
        <v>-185</v>
      </c>
      <c r="U3101">
        <v>-185</v>
      </c>
      <c r="V3101">
        <v>-200</v>
      </c>
      <c r="W3101">
        <v>-185</v>
      </c>
      <c r="X3101">
        <v>-250</v>
      </c>
      <c r="Y3101">
        <v>-2638</v>
      </c>
      <c r="Z3101">
        <f t="shared" si="104"/>
        <v>-1978.5</v>
      </c>
      <c r="AA3101">
        <f t="shared" si="105"/>
        <v>0</v>
      </c>
    </row>
    <row r="3102" spans="1:27" x14ac:dyDescent="0.35">
      <c r="A3102" t="s">
        <v>427</v>
      </c>
      <c r="C3102">
        <v>511100</v>
      </c>
      <c r="D3102" t="s">
        <v>434</v>
      </c>
      <c r="E3102" t="s">
        <v>7</v>
      </c>
      <c r="F3102" t="s">
        <v>105</v>
      </c>
      <c r="G3102">
        <v>2025</v>
      </c>
      <c r="H3102" t="s">
        <v>365</v>
      </c>
      <c r="I3102" t="s">
        <v>390</v>
      </c>
      <c r="J3102" t="s">
        <v>391</v>
      </c>
      <c r="K3102" t="s">
        <v>378</v>
      </c>
      <c r="L3102" t="s">
        <v>25</v>
      </c>
      <c r="M3102">
        <v>-274</v>
      </c>
      <c r="N3102">
        <v>-245</v>
      </c>
      <c r="O3102">
        <v>-245</v>
      </c>
      <c r="P3102">
        <v>-255</v>
      </c>
      <c r="Q3102">
        <v>-252</v>
      </c>
      <c r="R3102">
        <v>-238</v>
      </c>
      <c r="S3102">
        <v>-260</v>
      </c>
      <c r="T3102">
        <v>-267</v>
      </c>
      <c r="U3102">
        <v>-258</v>
      </c>
      <c r="V3102">
        <v>-279</v>
      </c>
      <c r="W3102">
        <v>-213</v>
      </c>
      <c r="X3102">
        <v>-233</v>
      </c>
      <c r="Y3102">
        <v>-3020</v>
      </c>
      <c r="Z3102">
        <f t="shared" si="104"/>
        <v>0</v>
      </c>
      <c r="AA3102">
        <f t="shared" si="105"/>
        <v>-2265</v>
      </c>
    </row>
    <row r="3103" spans="1:27" x14ac:dyDescent="0.35">
      <c r="A3103" t="s">
        <v>427</v>
      </c>
      <c r="C3103">
        <v>510100</v>
      </c>
      <c r="D3103" t="s">
        <v>430</v>
      </c>
      <c r="E3103" t="s">
        <v>7</v>
      </c>
      <c r="F3103" t="s">
        <v>105</v>
      </c>
      <c r="G3103">
        <v>2029</v>
      </c>
      <c r="H3103" t="s">
        <v>22</v>
      </c>
      <c r="I3103" t="s">
        <v>377</v>
      </c>
      <c r="J3103" t="s">
        <v>377</v>
      </c>
      <c r="K3103" t="s">
        <v>378</v>
      </c>
      <c r="L3103" t="s">
        <v>25</v>
      </c>
      <c r="M3103">
        <v>-272</v>
      </c>
      <c r="N3103">
        <v>-272</v>
      </c>
      <c r="O3103">
        <v>-2216</v>
      </c>
      <c r="P3103">
        <v>-2216</v>
      </c>
      <c r="Q3103">
        <v>-2216</v>
      </c>
      <c r="R3103">
        <v>-1088</v>
      </c>
      <c r="S3103">
        <v>-1905</v>
      </c>
      <c r="T3103">
        <v>-272</v>
      </c>
      <c r="U3103">
        <v>-2216</v>
      </c>
      <c r="V3103">
        <v>-2216</v>
      </c>
      <c r="W3103">
        <v>-3032</v>
      </c>
      <c r="X3103">
        <v>-272</v>
      </c>
      <c r="Y3103">
        <v>-18191</v>
      </c>
      <c r="Z3103">
        <f t="shared" si="104"/>
        <v>0</v>
      </c>
      <c r="AA3103">
        <f t="shared" si="105"/>
        <v>-13643.25</v>
      </c>
    </row>
    <row r="3104" spans="1:27" x14ac:dyDescent="0.35">
      <c r="A3104" t="s">
        <v>427</v>
      </c>
      <c r="C3104">
        <v>501090</v>
      </c>
      <c r="D3104" t="s">
        <v>435</v>
      </c>
      <c r="E3104" t="s">
        <v>7</v>
      </c>
      <c r="F3104" t="s">
        <v>105</v>
      </c>
      <c r="G3104">
        <v>2023</v>
      </c>
      <c r="H3104" t="s">
        <v>365</v>
      </c>
      <c r="I3104" t="s">
        <v>390</v>
      </c>
      <c r="J3104" t="s">
        <v>391</v>
      </c>
      <c r="K3104" t="s">
        <v>378</v>
      </c>
      <c r="L3104" t="s">
        <v>25</v>
      </c>
      <c r="M3104">
        <v>-268</v>
      </c>
      <c r="N3104">
        <v>-254</v>
      </c>
      <c r="O3104">
        <v>-277</v>
      </c>
      <c r="P3104">
        <v>-233</v>
      </c>
      <c r="Q3104">
        <v>-268</v>
      </c>
      <c r="R3104">
        <v>-257</v>
      </c>
      <c r="S3104">
        <v>-236</v>
      </c>
      <c r="T3104">
        <v>-286</v>
      </c>
      <c r="U3104">
        <v>-246</v>
      </c>
      <c r="V3104">
        <v>-272</v>
      </c>
      <c r="W3104">
        <v>-245</v>
      </c>
      <c r="X3104">
        <v>-203</v>
      </c>
      <c r="Y3104">
        <v>-3045</v>
      </c>
      <c r="Z3104">
        <f t="shared" si="104"/>
        <v>0</v>
      </c>
      <c r="AA3104">
        <f t="shared" si="105"/>
        <v>-2283.75</v>
      </c>
    </row>
    <row r="3105" spans="1:27" x14ac:dyDescent="0.35">
      <c r="A3105" t="s">
        <v>427</v>
      </c>
      <c r="C3105">
        <v>408107</v>
      </c>
      <c r="D3105" t="s">
        <v>471</v>
      </c>
      <c r="E3105" t="s">
        <v>7</v>
      </c>
      <c r="F3105" t="s">
        <v>105</v>
      </c>
      <c r="G3105">
        <v>2029</v>
      </c>
      <c r="H3105" t="s">
        <v>365</v>
      </c>
      <c r="I3105" t="s">
        <v>377</v>
      </c>
      <c r="J3105" t="s">
        <v>377</v>
      </c>
      <c r="K3105" t="s">
        <v>378</v>
      </c>
      <c r="L3105" t="s">
        <v>25</v>
      </c>
      <c r="M3105">
        <v>-268</v>
      </c>
      <c r="N3105">
        <v>-240</v>
      </c>
      <c r="O3105">
        <v>-240</v>
      </c>
      <c r="P3105">
        <v>-249</v>
      </c>
      <c r="Q3105">
        <v>-246</v>
      </c>
      <c r="R3105">
        <v>-232</v>
      </c>
      <c r="S3105">
        <v>-254</v>
      </c>
      <c r="T3105">
        <v>-261</v>
      </c>
      <c r="U3105">
        <v>-252</v>
      </c>
      <c r="V3105">
        <v>-272</v>
      </c>
      <c r="W3105">
        <v>-208</v>
      </c>
      <c r="X3105">
        <v>-226</v>
      </c>
      <c r="Y3105">
        <v>-2946</v>
      </c>
      <c r="Z3105">
        <f t="shared" si="104"/>
        <v>0</v>
      </c>
      <c r="AA3105">
        <f t="shared" si="105"/>
        <v>-2209.5</v>
      </c>
    </row>
    <row r="3106" spans="1:27" x14ac:dyDescent="0.35">
      <c r="A3106" t="s">
        <v>427</v>
      </c>
      <c r="C3106">
        <v>511100</v>
      </c>
      <c r="D3106" t="s">
        <v>434</v>
      </c>
      <c r="E3106" t="s">
        <v>7</v>
      </c>
      <c r="F3106" t="s">
        <v>105</v>
      </c>
      <c r="G3106">
        <v>2024</v>
      </c>
      <c r="H3106" t="s">
        <v>365</v>
      </c>
      <c r="I3106" t="s">
        <v>390</v>
      </c>
      <c r="J3106" t="s">
        <v>391</v>
      </c>
      <c r="K3106" t="s">
        <v>378</v>
      </c>
      <c r="L3106" t="s">
        <v>25</v>
      </c>
      <c r="M3106">
        <v>-267</v>
      </c>
      <c r="N3106">
        <v>-253</v>
      </c>
      <c r="O3106">
        <v>-239</v>
      </c>
      <c r="P3106">
        <v>-250</v>
      </c>
      <c r="Q3106">
        <v>-260</v>
      </c>
      <c r="R3106">
        <v>-219</v>
      </c>
      <c r="S3106">
        <v>-255</v>
      </c>
      <c r="T3106">
        <v>-261</v>
      </c>
      <c r="U3106">
        <v>-238</v>
      </c>
      <c r="V3106">
        <v>-272</v>
      </c>
      <c r="W3106">
        <v>-222</v>
      </c>
      <c r="X3106">
        <v>-215</v>
      </c>
      <c r="Y3106">
        <v>-2952</v>
      </c>
      <c r="Z3106">
        <f t="shared" si="104"/>
        <v>0</v>
      </c>
      <c r="AA3106">
        <f t="shared" si="105"/>
        <v>-2214</v>
      </c>
    </row>
    <row r="3107" spans="1:27" x14ac:dyDescent="0.35">
      <c r="A3107" t="s">
        <v>427</v>
      </c>
      <c r="C3107">
        <v>510100</v>
      </c>
      <c r="D3107" t="s">
        <v>430</v>
      </c>
      <c r="E3107" t="s">
        <v>7</v>
      </c>
      <c r="F3107" t="s">
        <v>105</v>
      </c>
      <c r="G3107">
        <v>2028</v>
      </c>
      <c r="H3107" t="s">
        <v>22</v>
      </c>
      <c r="I3107" t="s">
        <v>377</v>
      </c>
      <c r="J3107" t="s">
        <v>377</v>
      </c>
      <c r="K3107" t="s">
        <v>378</v>
      </c>
      <c r="L3107" t="s">
        <v>25</v>
      </c>
      <c r="M3107">
        <v>-264</v>
      </c>
      <c r="N3107">
        <v>-264</v>
      </c>
      <c r="O3107">
        <v>-2151</v>
      </c>
      <c r="P3107">
        <v>-2151</v>
      </c>
      <c r="Q3107">
        <v>-2151</v>
      </c>
      <c r="R3107">
        <v>-1057</v>
      </c>
      <c r="S3107">
        <v>-1849</v>
      </c>
      <c r="T3107">
        <v>-264</v>
      </c>
      <c r="U3107">
        <v>-2151</v>
      </c>
      <c r="V3107">
        <v>-2151</v>
      </c>
      <c r="W3107">
        <v>-2943</v>
      </c>
      <c r="X3107">
        <v>-264</v>
      </c>
      <c r="Y3107">
        <v>-17661</v>
      </c>
      <c r="Z3107">
        <f t="shared" si="104"/>
        <v>0</v>
      </c>
      <c r="AA3107">
        <f t="shared" si="105"/>
        <v>-13245.75</v>
      </c>
    </row>
    <row r="3108" spans="1:27" x14ac:dyDescent="0.35">
      <c r="A3108" t="s">
        <v>427</v>
      </c>
      <c r="C3108">
        <v>408107</v>
      </c>
      <c r="D3108" t="s">
        <v>471</v>
      </c>
      <c r="E3108" t="s">
        <v>7</v>
      </c>
      <c r="F3108" t="s">
        <v>105</v>
      </c>
      <c r="G3108">
        <v>2028</v>
      </c>
      <c r="H3108" t="s">
        <v>365</v>
      </c>
      <c r="I3108" t="s">
        <v>377</v>
      </c>
      <c r="J3108" t="s">
        <v>377</v>
      </c>
      <c r="K3108" t="s">
        <v>378</v>
      </c>
      <c r="L3108" t="s">
        <v>25</v>
      </c>
      <c r="M3108">
        <v>-260</v>
      </c>
      <c r="N3108">
        <v>-233</v>
      </c>
      <c r="O3108">
        <v>-233</v>
      </c>
      <c r="P3108">
        <v>-242</v>
      </c>
      <c r="Q3108">
        <v>-239</v>
      </c>
      <c r="R3108">
        <v>-225</v>
      </c>
      <c r="S3108">
        <v>-246</v>
      </c>
      <c r="T3108">
        <v>-253</v>
      </c>
      <c r="U3108">
        <v>-244</v>
      </c>
      <c r="V3108">
        <v>-264</v>
      </c>
      <c r="W3108">
        <v>-202</v>
      </c>
      <c r="X3108">
        <v>-220</v>
      </c>
      <c r="Y3108">
        <v>-2860</v>
      </c>
      <c r="Z3108">
        <f t="shared" si="104"/>
        <v>0</v>
      </c>
      <c r="AA3108">
        <f t="shared" si="105"/>
        <v>-2145</v>
      </c>
    </row>
    <row r="3109" spans="1:27" x14ac:dyDescent="0.35">
      <c r="A3109" t="s">
        <v>427</v>
      </c>
      <c r="C3109">
        <v>510100</v>
      </c>
      <c r="D3109" t="s">
        <v>430</v>
      </c>
      <c r="E3109" t="s">
        <v>7</v>
      </c>
      <c r="F3109" t="s">
        <v>105</v>
      </c>
      <c r="G3109">
        <v>2027</v>
      </c>
      <c r="H3109" t="s">
        <v>22</v>
      </c>
      <c r="I3109" t="s">
        <v>377</v>
      </c>
      <c r="J3109" t="s">
        <v>377</v>
      </c>
      <c r="K3109" t="s">
        <v>378</v>
      </c>
      <c r="L3109" t="s">
        <v>25</v>
      </c>
      <c r="M3109">
        <v>-256</v>
      </c>
      <c r="N3109">
        <v>-256</v>
      </c>
      <c r="O3109">
        <v>-2088</v>
      </c>
      <c r="P3109">
        <v>-2088</v>
      </c>
      <c r="Q3109">
        <v>-2088</v>
      </c>
      <c r="R3109">
        <v>-1026</v>
      </c>
      <c r="S3109">
        <v>-1795</v>
      </c>
      <c r="T3109">
        <v>-256</v>
      </c>
      <c r="U3109">
        <v>-2088</v>
      </c>
      <c r="V3109">
        <v>-2088</v>
      </c>
      <c r="W3109">
        <v>-2858</v>
      </c>
      <c r="X3109">
        <v>-256</v>
      </c>
      <c r="Y3109">
        <v>-17147</v>
      </c>
      <c r="Z3109">
        <f t="shared" si="104"/>
        <v>0</v>
      </c>
      <c r="AA3109">
        <f t="shared" si="105"/>
        <v>-12860.25</v>
      </c>
    </row>
    <row r="3110" spans="1:27" x14ac:dyDescent="0.35">
      <c r="A3110" t="s">
        <v>427</v>
      </c>
      <c r="C3110">
        <v>408107</v>
      </c>
      <c r="D3110" t="s">
        <v>471</v>
      </c>
      <c r="E3110" t="s">
        <v>7</v>
      </c>
      <c r="F3110" t="s">
        <v>105</v>
      </c>
      <c r="G3110">
        <v>2027</v>
      </c>
      <c r="H3110" t="s">
        <v>365</v>
      </c>
      <c r="I3110" t="s">
        <v>377</v>
      </c>
      <c r="J3110" t="s">
        <v>377</v>
      </c>
      <c r="K3110" t="s">
        <v>378</v>
      </c>
      <c r="L3110" t="s">
        <v>25</v>
      </c>
      <c r="M3110">
        <v>-252</v>
      </c>
      <c r="N3110">
        <v>-226</v>
      </c>
      <c r="O3110">
        <v>-226</v>
      </c>
      <c r="P3110">
        <v>-235</v>
      </c>
      <c r="Q3110">
        <v>-232</v>
      </c>
      <c r="R3110">
        <v>-218</v>
      </c>
      <c r="S3110">
        <v>-239</v>
      </c>
      <c r="T3110">
        <v>-246</v>
      </c>
      <c r="U3110">
        <v>-237</v>
      </c>
      <c r="V3110">
        <v>-256</v>
      </c>
      <c r="W3110">
        <v>-196</v>
      </c>
      <c r="X3110">
        <v>-213</v>
      </c>
      <c r="Y3110">
        <v>-2777</v>
      </c>
      <c r="Z3110">
        <f t="shared" si="104"/>
        <v>0</v>
      </c>
      <c r="AA3110">
        <f t="shared" si="105"/>
        <v>-2082.75</v>
      </c>
    </row>
    <row r="3111" spans="1:27" x14ac:dyDescent="0.35">
      <c r="A3111" t="s">
        <v>427</v>
      </c>
      <c r="C3111">
        <v>510100</v>
      </c>
      <c r="D3111" t="s">
        <v>430</v>
      </c>
      <c r="E3111" t="s">
        <v>7</v>
      </c>
      <c r="F3111" t="s">
        <v>105</v>
      </c>
      <c r="G3111">
        <v>2026</v>
      </c>
      <c r="H3111" t="s">
        <v>22</v>
      </c>
      <c r="I3111" t="s">
        <v>377</v>
      </c>
      <c r="J3111" t="s">
        <v>377</v>
      </c>
      <c r="K3111" t="s">
        <v>378</v>
      </c>
      <c r="L3111" t="s">
        <v>25</v>
      </c>
      <c r="M3111">
        <v>-249</v>
      </c>
      <c r="N3111">
        <v>-249</v>
      </c>
      <c r="O3111">
        <v>-2028</v>
      </c>
      <c r="P3111">
        <v>-2028</v>
      </c>
      <c r="Q3111">
        <v>-2028</v>
      </c>
      <c r="R3111">
        <v>-996</v>
      </c>
      <c r="S3111">
        <v>-1743</v>
      </c>
      <c r="T3111">
        <v>-249</v>
      </c>
      <c r="U3111">
        <v>-2028</v>
      </c>
      <c r="V3111">
        <v>-2028</v>
      </c>
      <c r="W3111">
        <v>-2775</v>
      </c>
      <c r="X3111">
        <v>-249</v>
      </c>
      <c r="Y3111">
        <v>-16647</v>
      </c>
      <c r="Z3111">
        <f t="shared" si="104"/>
        <v>0</v>
      </c>
      <c r="AA3111">
        <f t="shared" si="105"/>
        <v>-12485.25</v>
      </c>
    </row>
    <row r="3112" spans="1:27" x14ac:dyDescent="0.35">
      <c r="A3112" t="s">
        <v>427</v>
      </c>
      <c r="C3112">
        <v>511100</v>
      </c>
      <c r="D3112" t="s">
        <v>434</v>
      </c>
      <c r="E3112" t="s">
        <v>7</v>
      </c>
      <c r="F3112" t="s">
        <v>105</v>
      </c>
      <c r="G3112">
        <v>2023</v>
      </c>
      <c r="H3112" t="s">
        <v>365</v>
      </c>
      <c r="I3112" t="s">
        <v>390</v>
      </c>
      <c r="J3112" t="s">
        <v>391</v>
      </c>
      <c r="K3112" t="s">
        <v>378</v>
      </c>
      <c r="L3112" t="s">
        <v>25</v>
      </c>
      <c r="M3112">
        <v>-248</v>
      </c>
      <c r="N3112">
        <v>-234</v>
      </c>
      <c r="O3112">
        <v>-257</v>
      </c>
      <c r="P3112">
        <v>-218</v>
      </c>
      <c r="Q3112">
        <v>-251</v>
      </c>
      <c r="R3112">
        <v>-241</v>
      </c>
      <c r="S3112">
        <v>-223</v>
      </c>
      <c r="T3112">
        <v>-265</v>
      </c>
      <c r="U3112">
        <v>-230</v>
      </c>
      <c r="V3112">
        <v>-253</v>
      </c>
      <c r="W3112">
        <v>-231</v>
      </c>
      <c r="X3112">
        <v>-198</v>
      </c>
      <c r="Y3112">
        <v>-2848</v>
      </c>
      <c r="Z3112">
        <f t="shared" si="104"/>
        <v>0</v>
      </c>
      <c r="AA3112">
        <f t="shared" si="105"/>
        <v>-2136</v>
      </c>
    </row>
    <row r="3113" spans="1:27" x14ac:dyDescent="0.35">
      <c r="A3113" t="s">
        <v>427</v>
      </c>
      <c r="C3113">
        <v>501090</v>
      </c>
      <c r="D3113" t="s">
        <v>435</v>
      </c>
      <c r="E3113" t="s">
        <v>7</v>
      </c>
      <c r="F3113" t="s">
        <v>105</v>
      </c>
      <c r="G3113">
        <v>2022</v>
      </c>
      <c r="H3113" t="s">
        <v>365</v>
      </c>
      <c r="I3113" t="s">
        <v>390</v>
      </c>
      <c r="J3113" t="s">
        <v>391</v>
      </c>
      <c r="K3113" t="s">
        <v>378</v>
      </c>
      <c r="L3113" t="s">
        <v>25</v>
      </c>
      <c r="M3113">
        <v>-246</v>
      </c>
      <c r="N3113">
        <v>-247</v>
      </c>
      <c r="O3113">
        <v>-269</v>
      </c>
      <c r="P3113">
        <v>-240</v>
      </c>
      <c r="Q3113">
        <v>-246</v>
      </c>
      <c r="R3113">
        <v>-246</v>
      </c>
      <c r="S3113">
        <v>-229</v>
      </c>
      <c r="T3113">
        <v>-277</v>
      </c>
      <c r="U3113">
        <v>-257</v>
      </c>
      <c r="V3113">
        <v>-250</v>
      </c>
      <c r="W3113">
        <v>-238</v>
      </c>
      <c r="X3113">
        <v>-211</v>
      </c>
      <c r="Y3113">
        <v>-2956</v>
      </c>
      <c r="Z3113">
        <f t="shared" si="104"/>
        <v>0</v>
      </c>
      <c r="AA3113">
        <f t="shared" si="105"/>
        <v>-2217</v>
      </c>
    </row>
    <row r="3114" spans="1:27" x14ac:dyDescent="0.35">
      <c r="A3114" t="s">
        <v>427</v>
      </c>
      <c r="C3114">
        <v>408107</v>
      </c>
      <c r="D3114" t="s">
        <v>471</v>
      </c>
      <c r="E3114" t="s">
        <v>7</v>
      </c>
      <c r="F3114" t="s">
        <v>105</v>
      </c>
      <c r="G3114">
        <v>2026</v>
      </c>
      <c r="H3114" t="s">
        <v>365</v>
      </c>
      <c r="I3114" t="s">
        <v>377</v>
      </c>
      <c r="J3114" t="s">
        <v>377</v>
      </c>
      <c r="K3114" t="s">
        <v>378</v>
      </c>
      <c r="L3114" t="s">
        <v>25</v>
      </c>
      <c r="M3114">
        <v>-245</v>
      </c>
      <c r="N3114">
        <v>-220</v>
      </c>
      <c r="O3114">
        <v>-219</v>
      </c>
      <c r="P3114">
        <v>-228</v>
      </c>
      <c r="Q3114">
        <v>-225</v>
      </c>
      <c r="R3114">
        <v>-212</v>
      </c>
      <c r="S3114">
        <v>-232</v>
      </c>
      <c r="T3114">
        <v>-239</v>
      </c>
      <c r="U3114">
        <v>-230</v>
      </c>
      <c r="V3114">
        <v>-249</v>
      </c>
      <c r="W3114">
        <v>-190</v>
      </c>
      <c r="X3114">
        <v>-207</v>
      </c>
      <c r="Y3114">
        <v>-2696</v>
      </c>
      <c r="Z3114">
        <f t="shared" si="104"/>
        <v>0</v>
      </c>
      <c r="AA3114">
        <f t="shared" si="105"/>
        <v>-2022</v>
      </c>
    </row>
    <row r="3115" spans="1:27" x14ac:dyDescent="0.35">
      <c r="A3115" t="s">
        <v>427</v>
      </c>
      <c r="C3115">
        <v>510100</v>
      </c>
      <c r="D3115" t="s">
        <v>430</v>
      </c>
      <c r="E3115" t="s">
        <v>7</v>
      </c>
      <c r="F3115" t="s">
        <v>105</v>
      </c>
      <c r="G3115">
        <v>2025</v>
      </c>
      <c r="H3115" t="s">
        <v>22</v>
      </c>
      <c r="I3115" t="s">
        <v>377</v>
      </c>
      <c r="J3115" t="s">
        <v>377</v>
      </c>
      <c r="K3115" t="s">
        <v>378</v>
      </c>
      <c r="L3115" t="s">
        <v>25</v>
      </c>
      <c r="M3115">
        <v>-242</v>
      </c>
      <c r="N3115">
        <v>-242</v>
      </c>
      <c r="O3115">
        <v>-123468</v>
      </c>
      <c r="P3115">
        <v>-143718</v>
      </c>
      <c r="Q3115">
        <v>-1968</v>
      </c>
      <c r="R3115">
        <v>-967</v>
      </c>
      <c r="S3115">
        <v>-1692</v>
      </c>
      <c r="T3115">
        <v>-242</v>
      </c>
      <c r="U3115">
        <v>-1968</v>
      </c>
      <c r="V3115">
        <v>-1968</v>
      </c>
      <c r="W3115">
        <v>-2694</v>
      </c>
      <c r="X3115">
        <v>-242</v>
      </c>
      <c r="Y3115">
        <v>-279412</v>
      </c>
      <c r="Z3115">
        <f t="shared" si="104"/>
        <v>0</v>
      </c>
      <c r="AA3115">
        <f t="shared" si="105"/>
        <v>-209559</v>
      </c>
    </row>
    <row r="3116" spans="1:27" x14ac:dyDescent="0.35">
      <c r="A3116" t="s">
        <v>427</v>
      </c>
      <c r="C3116">
        <v>510100</v>
      </c>
      <c r="D3116" t="s">
        <v>430</v>
      </c>
      <c r="E3116" t="s">
        <v>7</v>
      </c>
      <c r="F3116" t="s">
        <v>105</v>
      </c>
      <c r="G3116">
        <v>2024</v>
      </c>
      <c r="H3116" t="s">
        <v>22</v>
      </c>
      <c r="I3116" t="s">
        <v>377</v>
      </c>
      <c r="J3116" t="s">
        <v>377</v>
      </c>
      <c r="K3116" t="s">
        <v>378</v>
      </c>
      <c r="L3116" t="s">
        <v>25</v>
      </c>
      <c r="M3116">
        <v>-242</v>
      </c>
      <c r="N3116">
        <v>-242</v>
      </c>
      <c r="O3116">
        <v>-3005</v>
      </c>
      <c r="P3116">
        <v>-3005</v>
      </c>
      <c r="Q3116">
        <v>-3005</v>
      </c>
      <c r="R3116">
        <v>-2901</v>
      </c>
      <c r="S3116">
        <v>-1692</v>
      </c>
      <c r="T3116">
        <v>-3972</v>
      </c>
      <c r="U3116">
        <v>-3005</v>
      </c>
      <c r="V3116">
        <v>-3005</v>
      </c>
      <c r="W3116">
        <v>-3730</v>
      </c>
      <c r="X3116">
        <v>-242</v>
      </c>
      <c r="Y3116">
        <v>-28042</v>
      </c>
      <c r="Z3116">
        <f t="shared" si="104"/>
        <v>0</v>
      </c>
      <c r="AA3116">
        <f t="shared" si="105"/>
        <v>-21031.5</v>
      </c>
    </row>
    <row r="3117" spans="1:27" x14ac:dyDescent="0.35">
      <c r="A3117" t="s">
        <v>427</v>
      </c>
      <c r="C3117">
        <v>510100</v>
      </c>
      <c r="D3117" t="s">
        <v>430</v>
      </c>
      <c r="E3117" t="s">
        <v>7</v>
      </c>
      <c r="F3117" t="s">
        <v>105</v>
      </c>
      <c r="G3117">
        <v>2021</v>
      </c>
      <c r="H3117" t="s">
        <v>22</v>
      </c>
      <c r="I3117" t="s">
        <v>377</v>
      </c>
      <c r="J3117" t="s">
        <v>377</v>
      </c>
      <c r="K3117" t="s">
        <v>378</v>
      </c>
      <c r="L3117" t="s">
        <v>25</v>
      </c>
      <c r="M3117">
        <v>-242</v>
      </c>
      <c r="N3117">
        <v>-242</v>
      </c>
      <c r="O3117">
        <v>-3005</v>
      </c>
      <c r="P3117">
        <v>-3005</v>
      </c>
      <c r="Q3117">
        <v>-3005</v>
      </c>
      <c r="R3117">
        <v>-6348</v>
      </c>
      <c r="S3117">
        <v>-3038</v>
      </c>
      <c r="T3117">
        <v>-2969</v>
      </c>
      <c r="U3117">
        <v>-5695</v>
      </c>
      <c r="V3117">
        <v>-3005</v>
      </c>
      <c r="W3117">
        <v>-3730</v>
      </c>
      <c r="X3117">
        <v>-242</v>
      </c>
      <c r="Y3117">
        <v>-34523</v>
      </c>
      <c r="Z3117">
        <f t="shared" si="104"/>
        <v>0</v>
      </c>
      <c r="AA3117">
        <f t="shared" si="105"/>
        <v>-25892.25</v>
      </c>
    </row>
    <row r="3118" spans="1:27" x14ac:dyDescent="0.35">
      <c r="A3118" t="s">
        <v>427</v>
      </c>
      <c r="C3118">
        <v>510100</v>
      </c>
      <c r="D3118" t="s">
        <v>430</v>
      </c>
      <c r="E3118" t="s">
        <v>7</v>
      </c>
      <c r="F3118" t="s">
        <v>105</v>
      </c>
      <c r="G3118">
        <v>2023</v>
      </c>
      <c r="H3118" t="s">
        <v>22</v>
      </c>
      <c r="I3118" t="s">
        <v>377</v>
      </c>
      <c r="J3118" t="s">
        <v>377</v>
      </c>
      <c r="K3118" t="s">
        <v>378</v>
      </c>
      <c r="L3118" t="s">
        <v>25</v>
      </c>
      <c r="M3118">
        <v>-242</v>
      </c>
      <c r="N3118">
        <v>-242</v>
      </c>
      <c r="O3118">
        <v>-2590</v>
      </c>
      <c r="P3118">
        <v>-2590</v>
      </c>
      <c r="Q3118">
        <v>-2590</v>
      </c>
      <c r="R3118">
        <v>-5802</v>
      </c>
      <c r="S3118">
        <v>-1692</v>
      </c>
      <c r="T3118">
        <v>-2590</v>
      </c>
      <c r="U3118">
        <v>-4041</v>
      </c>
      <c r="V3118">
        <v>-2590</v>
      </c>
      <c r="W3118">
        <v>-3315</v>
      </c>
      <c r="X3118">
        <v>-242</v>
      </c>
      <c r="Y3118">
        <v>-28526</v>
      </c>
      <c r="Z3118">
        <f t="shared" si="104"/>
        <v>0</v>
      </c>
      <c r="AA3118">
        <f t="shared" si="105"/>
        <v>-21394.5</v>
      </c>
    </row>
    <row r="3119" spans="1:27" x14ac:dyDescent="0.35">
      <c r="A3119" t="s">
        <v>427</v>
      </c>
      <c r="C3119">
        <v>510100</v>
      </c>
      <c r="D3119" t="s">
        <v>430</v>
      </c>
      <c r="E3119" t="s">
        <v>7</v>
      </c>
      <c r="F3119" t="s">
        <v>105</v>
      </c>
      <c r="G3119">
        <v>2022</v>
      </c>
      <c r="H3119" t="s">
        <v>22</v>
      </c>
      <c r="I3119" t="s">
        <v>377</v>
      </c>
      <c r="J3119" t="s">
        <v>377</v>
      </c>
      <c r="K3119" t="s">
        <v>378</v>
      </c>
      <c r="L3119" t="s">
        <v>25</v>
      </c>
      <c r="M3119">
        <v>-242</v>
      </c>
      <c r="N3119">
        <v>-242</v>
      </c>
      <c r="O3119">
        <v>-2314</v>
      </c>
      <c r="P3119">
        <v>-2314</v>
      </c>
      <c r="Q3119">
        <v>-2314</v>
      </c>
      <c r="R3119">
        <v>-5003</v>
      </c>
      <c r="S3119">
        <v>-2701</v>
      </c>
      <c r="T3119">
        <v>-3323</v>
      </c>
      <c r="U3119">
        <v>-4332</v>
      </c>
      <c r="V3119">
        <v>-2314</v>
      </c>
      <c r="W3119">
        <v>-3039</v>
      </c>
      <c r="X3119">
        <v>-242</v>
      </c>
      <c r="Y3119">
        <v>-28379</v>
      </c>
      <c r="Z3119">
        <f t="shared" si="104"/>
        <v>0</v>
      </c>
      <c r="AA3119">
        <f t="shared" si="105"/>
        <v>-21284.25</v>
      </c>
    </row>
    <row r="3120" spans="1:27" x14ac:dyDescent="0.35">
      <c r="A3120" t="s">
        <v>427</v>
      </c>
      <c r="C3120">
        <v>408107</v>
      </c>
      <c r="D3120" t="s">
        <v>471</v>
      </c>
      <c r="E3120" t="s">
        <v>7</v>
      </c>
      <c r="F3120" t="s">
        <v>105</v>
      </c>
      <c r="G3120">
        <v>2025</v>
      </c>
      <c r="H3120" t="s">
        <v>365</v>
      </c>
      <c r="I3120" t="s">
        <v>377</v>
      </c>
      <c r="J3120" t="s">
        <v>377</v>
      </c>
      <c r="K3120" t="s">
        <v>378</v>
      </c>
      <c r="L3120" t="s">
        <v>25</v>
      </c>
      <c r="M3120">
        <v>-241</v>
      </c>
      <c r="N3120">
        <v>-216</v>
      </c>
      <c r="O3120">
        <v>-215</v>
      </c>
      <c r="P3120">
        <v>-224</v>
      </c>
      <c r="Q3120">
        <v>-221</v>
      </c>
      <c r="R3120">
        <v>-208</v>
      </c>
      <c r="S3120">
        <v>-228</v>
      </c>
      <c r="T3120">
        <v>-235</v>
      </c>
      <c r="U3120">
        <v>-226</v>
      </c>
      <c r="V3120">
        <v>-245</v>
      </c>
      <c r="W3120">
        <v>-187</v>
      </c>
      <c r="X3120">
        <v>-204</v>
      </c>
      <c r="Y3120">
        <v>-2650</v>
      </c>
      <c r="Z3120">
        <f t="shared" si="104"/>
        <v>0</v>
      </c>
      <c r="AA3120">
        <f t="shared" si="105"/>
        <v>-1987.5</v>
      </c>
    </row>
    <row r="3121" spans="1:27" x14ac:dyDescent="0.35">
      <c r="A3121" t="s">
        <v>427</v>
      </c>
      <c r="C3121">
        <v>408107</v>
      </c>
      <c r="D3121" t="s">
        <v>471</v>
      </c>
      <c r="E3121" t="s">
        <v>7</v>
      </c>
      <c r="F3121" t="s">
        <v>105</v>
      </c>
      <c r="G3121">
        <v>2024</v>
      </c>
      <c r="H3121" t="s">
        <v>365</v>
      </c>
      <c r="I3121" t="s">
        <v>377</v>
      </c>
      <c r="J3121" t="s">
        <v>377</v>
      </c>
      <c r="K3121" t="s">
        <v>378</v>
      </c>
      <c r="L3121" t="s">
        <v>25</v>
      </c>
      <c r="M3121">
        <v>-241</v>
      </c>
      <c r="N3121">
        <v>-228</v>
      </c>
      <c r="O3121">
        <v>-215</v>
      </c>
      <c r="P3121">
        <v>-225</v>
      </c>
      <c r="Q3121">
        <v>-233</v>
      </c>
      <c r="R3121">
        <v>-197</v>
      </c>
      <c r="S3121">
        <v>-229</v>
      </c>
      <c r="T3121">
        <v>-235</v>
      </c>
      <c r="U3121">
        <v>-214</v>
      </c>
      <c r="V3121">
        <v>-245</v>
      </c>
      <c r="W3121">
        <v>-199</v>
      </c>
      <c r="X3121">
        <v>-192</v>
      </c>
      <c r="Y3121">
        <v>-2653</v>
      </c>
      <c r="Z3121">
        <f t="shared" si="104"/>
        <v>0</v>
      </c>
      <c r="AA3121">
        <f t="shared" si="105"/>
        <v>-1989.75</v>
      </c>
    </row>
    <row r="3122" spans="1:27" x14ac:dyDescent="0.35">
      <c r="A3122" t="s">
        <v>427</v>
      </c>
      <c r="C3122">
        <v>501090</v>
      </c>
      <c r="D3122" t="s">
        <v>435</v>
      </c>
      <c r="E3122" t="s">
        <v>7</v>
      </c>
      <c r="F3122" t="s">
        <v>105</v>
      </c>
      <c r="G3122">
        <v>2021</v>
      </c>
      <c r="H3122" t="s">
        <v>365</v>
      </c>
      <c r="I3122" t="s">
        <v>390</v>
      </c>
      <c r="J3122" t="s">
        <v>391</v>
      </c>
      <c r="K3122" t="s">
        <v>378</v>
      </c>
      <c r="L3122" t="s">
        <v>25</v>
      </c>
      <c r="M3122">
        <v>-240</v>
      </c>
      <c r="N3122">
        <v>-240</v>
      </c>
      <c r="O3122">
        <v>-262</v>
      </c>
      <c r="P3122">
        <v>-245</v>
      </c>
      <c r="Q3122">
        <v>-230</v>
      </c>
      <c r="R3122">
        <v>-240</v>
      </c>
      <c r="S3122">
        <v>-234</v>
      </c>
      <c r="T3122">
        <v>-257</v>
      </c>
      <c r="U3122">
        <v>-247</v>
      </c>
      <c r="V3122">
        <v>-244</v>
      </c>
      <c r="W3122">
        <v>-229</v>
      </c>
      <c r="X3122">
        <v>-216</v>
      </c>
      <c r="Y3122">
        <v>-2883</v>
      </c>
      <c r="Z3122">
        <f t="shared" si="104"/>
        <v>0</v>
      </c>
      <c r="AA3122">
        <f t="shared" si="105"/>
        <v>-2162.25</v>
      </c>
    </row>
    <row r="3123" spans="1:27" x14ac:dyDescent="0.35">
      <c r="A3123" t="s">
        <v>427</v>
      </c>
      <c r="C3123">
        <v>510900</v>
      </c>
      <c r="D3123" t="s">
        <v>436</v>
      </c>
      <c r="E3123" t="s">
        <v>7</v>
      </c>
      <c r="F3123" t="s">
        <v>105</v>
      </c>
      <c r="G3123">
        <v>2023</v>
      </c>
      <c r="H3123" t="s">
        <v>22</v>
      </c>
      <c r="I3123" t="s">
        <v>390</v>
      </c>
      <c r="J3123" t="s">
        <v>391</v>
      </c>
      <c r="K3123" t="s">
        <v>378</v>
      </c>
      <c r="L3123" t="s">
        <v>25</v>
      </c>
      <c r="M3123">
        <v>-240</v>
      </c>
      <c r="N3123">
        <v>-280</v>
      </c>
      <c r="O3123">
        <v>-722</v>
      </c>
      <c r="P3123">
        <v>-450</v>
      </c>
      <c r="Q3123">
        <v>-458</v>
      </c>
      <c r="R3123">
        <v>-722</v>
      </c>
      <c r="S3123">
        <v>-578</v>
      </c>
      <c r="T3123">
        <v>-424</v>
      </c>
      <c r="U3123">
        <v>-744</v>
      </c>
      <c r="V3123">
        <v>-496</v>
      </c>
      <c r="W3123">
        <v>-771</v>
      </c>
      <c r="X3123">
        <v>-255</v>
      </c>
      <c r="Y3123">
        <v>-6140</v>
      </c>
      <c r="Z3123">
        <f t="shared" si="104"/>
        <v>0</v>
      </c>
      <c r="AA3123">
        <f t="shared" si="105"/>
        <v>-4605</v>
      </c>
    </row>
    <row r="3124" spans="1:27" x14ac:dyDescent="0.35">
      <c r="A3124" t="s">
        <v>427</v>
      </c>
      <c r="C3124">
        <v>512101</v>
      </c>
      <c r="D3124" t="s">
        <v>466</v>
      </c>
      <c r="E3124" t="s">
        <v>7</v>
      </c>
      <c r="F3124" t="s">
        <v>21</v>
      </c>
      <c r="G3124">
        <v>2030</v>
      </c>
      <c r="H3124" t="s">
        <v>22</v>
      </c>
      <c r="I3124" t="s">
        <v>387</v>
      </c>
      <c r="J3124" t="s">
        <v>388</v>
      </c>
      <c r="K3124" t="s">
        <v>378</v>
      </c>
      <c r="L3124" t="s">
        <v>25</v>
      </c>
      <c r="M3124">
        <v>-230</v>
      </c>
      <c r="N3124">
        <v>-230</v>
      </c>
      <c r="O3124">
        <v>-230</v>
      </c>
      <c r="P3124">
        <v>-15117</v>
      </c>
      <c r="Q3124">
        <v>-230</v>
      </c>
      <c r="R3124">
        <v>-230</v>
      </c>
      <c r="S3124">
        <v>-4259</v>
      </c>
      <c r="T3124">
        <v>-230</v>
      </c>
      <c r="U3124">
        <v>-230</v>
      </c>
      <c r="V3124">
        <v>-230</v>
      </c>
      <c r="W3124">
        <v>-230</v>
      </c>
      <c r="X3124">
        <v>-230</v>
      </c>
      <c r="Y3124">
        <v>-21672</v>
      </c>
      <c r="Z3124">
        <f t="shared" si="104"/>
        <v>-16254</v>
      </c>
      <c r="AA3124">
        <f t="shared" si="105"/>
        <v>0</v>
      </c>
    </row>
    <row r="3125" spans="1:27" x14ac:dyDescent="0.35">
      <c r="A3125" t="s">
        <v>427</v>
      </c>
      <c r="C3125">
        <v>501990</v>
      </c>
      <c r="D3125" t="s">
        <v>442</v>
      </c>
      <c r="E3125" t="s">
        <v>7</v>
      </c>
      <c r="F3125" t="s">
        <v>105</v>
      </c>
      <c r="G3125">
        <v>2030</v>
      </c>
      <c r="H3125" t="s">
        <v>22</v>
      </c>
      <c r="I3125" t="s">
        <v>390</v>
      </c>
      <c r="J3125" t="s">
        <v>391</v>
      </c>
      <c r="K3125" t="s">
        <v>378</v>
      </c>
      <c r="L3125" t="s">
        <v>25</v>
      </c>
      <c r="M3125">
        <v>-229</v>
      </c>
      <c r="N3125">
        <v>-229</v>
      </c>
      <c r="O3125">
        <v>-229</v>
      </c>
      <c r="P3125">
        <v>-229</v>
      </c>
      <c r="Q3125">
        <v>-229</v>
      </c>
      <c r="R3125">
        <v>-229</v>
      </c>
      <c r="S3125">
        <v>-229</v>
      </c>
      <c r="T3125">
        <v>-229</v>
      </c>
      <c r="U3125">
        <v>-229</v>
      </c>
      <c r="V3125">
        <v>-229</v>
      </c>
      <c r="W3125">
        <v>-229</v>
      </c>
      <c r="X3125">
        <v>-229</v>
      </c>
      <c r="Y3125">
        <v>-2747</v>
      </c>
      <c r="Z3125">
        <f t="shared" si="104"/>
        <v>0</v>
      </c>
      <c r="AA3125">
        <f t="shared" si="105"/>
        <v>-2060.25</v>
      </c>
    </row>
    <row r="3126" spans="1:27" x14ac:dyDescent="0.35">
      <c r="A3126" t="s">
        <v>427</v>
      </c>
      <c r="C3126">
        <v>510900</v>
      </c>
      <c r="D3126" t="s">
        <v>436</v>
      </c>
      <c r="E3126" t="s">
        <v>7</v>
      </c>
      <c r="F3126" t="s">
        <v>105</v>
      </c>
      <c r="G3126">
        <v>2024</v>
      </c>
      <c r="H3126" t="s">
        <v>22</v>
      </c>
      <c r="I3126" t="s">
        <v>390</v>
      </c>
      <c r="J3126" t="s">
        <v>391</v>
      </c>
      <c r="K3126" t="s">
        <v>378</v>
      </c>
      <c r="L3126" t="s">
        <v>25</v>
      </c>
      <c r="M3126">
        <v>-229</v>
      </c>
      <c r="N3126">
        <v>-269</v>
      </c>
      <c r="O3126">
        <v>-670</v>
      </c>
      <c r="P3126">
        <v>-416</v>
      </c>
      <c r="Q3126">
        <v>-462</v>
      </c>
      <c r="R3126">
        <v>-643</v>
      </c>
      <c r="S3126">
        <v>-586</v>
      </c>
      <c r="T3126">
        <v>-390</v>
      </c>
      <c r="U3126">
        <v>-696</v>
      </c>
      <c r="V3126">
        <v>-501</v>
      </c>
      <c r="W3126">
        <v>-758</v>
      </c>
      <c r="X3126">
        <v>-248</v>
      </c>
      <c r="Y3126">
        <v>-5866</v>
      </c>
      <c r="Z3126">
        <f t="shared" si="104"/>
        <v>0</v>
      </c>
      <c r="AA3126">
        <f t="shared" si="105"/>
        <v>-4399.5</v>
      </c>
    </row>
    <row r="3127" spans="1:27" x14ac:dyDescent="0.35">
      <c r="A3127" t="s">
        <v>427</v>
      </c>
      <c r="C3127">
        <v>511100</v>
      </c>
      <c r="D3127" t="s">
        <v>434</v>
      </c>
      <c r="E3127" t="s">
        <v>7</v>
      </c>
      <c r="F3127" t="s">
        <v>105</v>
      </c>
      <c r="G3127">
        <v>2022</v>
      </c>
      <c r="H3127" t="s">
        <v>365</v>
      </c>
      <c r="I3127" t="s">
        <v>390</v>
      </c>
      <c r="J3127" t="s">
        <v>391</v>
      </c>
      <c r="K3127" t="s">
        <v>378</v>
      </c>
      <c r="L3127" t="s">
        <v>25</v>
      </c>
      <c r="M3127">
        <v>-228</v>
      </c>
      <c r="N3127">
        <v>-228</v>
      </c>
      <c r="O3127">
        <v>-250</v>
      </c>
      <c r="P3127">
        <v>-225</v>
      </c>
      <c r="Q3127">
        <v>-232</v>
      </c>
      <c r="R3127">
        <v>-232</v>
      </c>
      <c r="S3127">
        <v>-218</v>
      </c>
      <c r="T3127">
        <v>-258</v>
      </c>
      <c r="U3127">
        <v>-240</v>
      </c>
      <c r="V3127">
        <v>-234</v>
      </c>
      <c r="W3127">
        <v>-225</v>
      </c>
      <c r="X3127">
        <v>-207</v>
      </c>
      <c r="Y3127">
        <v>-2776</v>
      </c>
      <c r="Z3127">
        <f t="shared" si="104"/>
        <v>0</v>
      </c>
      <c r="AA3127">
        <f t="shared" si="105"/>
        <v>-2082</v>
      </c>
    </row>
    <row r="3128" spans="1:27" x14ac:dyDescent="0.35">
      <c r="A3128" t="s">
        <v>427</v>
      </c>
      <c r="C3128">
        <v>408107</v>
      </c>
      <c r="D3128" t="s">
        <v>471</v>
      </c>
      <c r="E3128" t="s">
        <v>7</v>
      </c>
      <c r="F3128" t="s">
        <v>105</v>
      </c>
      <c r="G3128">
        <v>2023</v>
      </c>
      <c r="H3128" t="s">
        <v>365</v>
      </c>
      <c r="I3128" t="s">
        <v>377</v>
      </c>
      <c r="J3128" t="s">
        <v>377</v>
      </c>
      <c r="K3128" t="s">
        <v>378</v>
      </c>
      <c r="L3128" t="s">
        <v>25</v>
      </c>
      <c r="M3128">
        <v>-227</v>
      </c>
      <c r="N3128">
        <v>-215</v>
      </c>
      <c r="O3128">
        <v>-235</v>
      </c>
      <c r="P3128">
        <v>-199</v>
      </c>
      <c r="Q3128">
        <v>-229</v>
      </c>
      <c r="R3128">
        <v>-220</v>
      </c>
      <c r="S3128">
        <v>-206</v>
      </c>
      <c r="T3128">
        <v>-245</v>
      </c>
      <c r="U3128">
        <v>-213</v>
      </c>
      <c r="V3128">
        <v>-234</v>
      </c>
      <c r="W3128">
        <v>-213</v>
      </c>
      <c r="X3128">
        <v>-182</v>
      </c>
      <c r="Y3128">
        <v>-2617</v>
      </c>
      <c r="Z3128">
        <f t="shared" si="104"/>
        <v>0</v>
      </c>
      <c r="AA3128">
        <f t="shared" si="105"/>
        <v>-1962.75</v>
      </c>
    </row>
    <row r="3129" spans="1:27" x14ac:dyDescent="0.35">
      <c r="A3129" t="s">
        <v>427</v>
      </c>
      <c r="C3129">
        <v>512101</v>
      </c>
      <c r="D3129" t="s">
        <v>466</v>
      </c>
      <c r="E3129" t="s">
        <v>7</v>
      </c>
      <c r="F3129" t="s">
        <v>21</v>
      </c>
      <c r="G3129">
        <v>2029</v>
      </c>
      <c r="H3129" t="s">
        <v>22</v>
      </c>
      <c r="I3129" t="s">
        <v>387</v>
      </c>
      <c r="J3129" t="s">
        <v>388</v>
      </c>
      <c r="K3129" t="s">
        <v>378</v>
      </c>
      <c r="L3129" t="s">
        <v>25</v>
      </c>
      <c r="M3129">
        <v>-225</v>
      </c>
      <c r="N3129">
        <v>-225</v>
      </c>
      <c r="O3129">
        <v>-225</v>
      </c>
      <c r="P3129">
        <v>-14688</v>
      </c>
      <c r="Q3129">
        <v>-225</v>
      </c>
      <c r="R3129">
        <v>-225</v>
      </c>
      <c r="S3129">
        <v>-4175</v>
      </c>
      <c r="T3129">
        <v>-225</v>
      </c>
      <c r="U3129">
        <v>-225</v>
      </c>
      <c r="V3129">
        <v>-225</v>
      </c>
      <c r="W3129">
        <v>-225</v>
      </c>
      <c r="X3129">
        <v>-225</v>
      </c>
      <c r="Y3129">
        <v>-21115</v>
      </c>
      <c r="Z3129">
        <f t="shared" si="104"/>
        <v>-15836.25</v>
      </c>
      <c r="AA3129">
        <f t="shared" si="105"/>
        <v>0</v>
      </c>
    </row>
    <row r="3130" spans="1:27" x14ac:dyDescent="0.35">
      <c r="A3130" t="s">
        <v>427</v>
      </c>
      <c r="C3130">
        <v>501990</v>
      </c>
      <c r="D3130" t="s">
        <v>442</v>
      </c>
      <c r="E3130" t="s">
        <v>7</v>
      </c>
      <c r="F3130" t="s">
        <v>105</v>
      </c>
      <c r="G3130">
        <v>2029</v>
      </c>
      <c r="H3130" t="s">
        <v>22</v>
      </c>
      <c r="I3130" t="s">
        <v>390</v>
      </c>
      <c r="J3130" t="s">
        <v>391</v>
      </c>
      <c r="K3130" t="s">
        <v>378</v>
      </c>
      <c r="L3130" t="s">
        <v>25</v>
      </c>
      <c r="M3130">
        <v>-224</v>
      </c>
      <c r="N3130">
        <v>-224</v>
      </c>
      <c r="O3130">
        <v>-224</v>
      </c>
      <c r="P3130">
        <v>-224</v>
      </c>
      <c r="Q3130">
        <v>-224</v>
      </c>
      <c r="R3130">
        <v>-224</v>
      </c>
      <c r="S3130">
        <v>-224</v>
      </c>
      <c r="T3130">
        <v>-224</v>
      </c>
      <c r="U3130">
        <v>-224</v>
      </c>
      <c r="V3130">
        <v>-224</v>
      </c>
      <c r="W3130">
        <v>-224</v>
      </c>
      <c r="X3130">
        <v>-224</v>
      </c>
      <c r="Y3130">
        <v>-2683</v>
      </c>
      <c r="Z3130">
        <f t="shared" si="104"/>
        <v>0</v>
      </c>
      <c r="AA3130">
        <f t="shared" si="105"/>
        <v>-2012.25</v>
      </c>
    </row>
    <row r="3131" spans="1:27" x14ac:dyDescent="0.35">
      <c r="A3131" t="s">
        <v>427</v>
      </c>
      <c r="C3131">
        <v>511100</v>
      </c>
      <c r="D3131" t="s">
        <v>434</v>
      </c>
      <c r="E3131" t="s">
        <v>7</v>
      </c>
      <c r="F3131" t="s">
        <v>105</v>
      </c>
      <c r="G3131">
        <v>2021</v>
      </c>
      <c r="H3131" t="s">
        <v>365</v>
      </c>
      <c r="I3131" t="s">
        <v>390</v>
      </c>
      <c r="J3131" t="s">
        <v>391</v>
      </c>
      <c r="K3131" t="s">
        <v>378</v>
      </c>
      <c r="L3131" t="s">
        <v>25</v>
      </c>
      <c r="M3131">
        <v>-223</v>
      </c>
      <c r="N3131">
        <v>-222</v>
      </c>
      <c r="O3131">
        <v>-244</v>
      </c>
      <c r="P3131">
        <v>-229</v>
      </c>
      <c r="Q3131">
        <v>-217</v>
      </c>
      <c r="R3131">
        <v>-227</v>
      </c>
      <c r="S3131">
        <v>-223</v>
      </c>
      <c r="T3131">
        <v>-240</v>
      </c>
      <c r="U3131">
        <v>-231</v>
      </c>
      <c r="V3131">
        <v>-229</v>
      </c>
      <c r="W3131">
        <v>-217</v>
      </c>
      <c r="X3131">
        <v>-213</v>
      </c>
      <c r="Y3131">
        <v>-2715</v>
      </c>
      <c r="Z3131">
        <f t="shared" si="104"/>
        <v>0</v>
      </c>
      <c r="AA3131">
        <f t="shared" si="105"/>
        <v>-2036.25</v>
      </c>
    </row>
    <row r="3132" spans="1:27" x14ac:dyDescent="0.35">
      <c r="A3132" t="s">
        <v>427</v>
      </c>
      <c r="C3132">
        <v>502900</v>
      </c>
      <c r="D3132" t="s">
        <v>464</v>
      </c>
      <c r="E3132" t="s">
        <v>7</v>
      </c>
      <c r="F3132" t="s">
        <v>105</v>
      </c>
      <c r="G3132">
        <v>2030</v>
      </c>
      <c r="H3132" t="s">
        <v>22</v>
      </c>
      <c r="I3132" t="s">
        <v>385</v>
      </c>
      <c r="J3132" t="s">
        <v>386</v>
      </c>
      <c r="K3132" t="s">
        <v>378</v>
      </c>
      <c r="L3132" t="s">
        <v>25</v>
      </c>
      <c r="M3132">
        <v>-223</v>
      </c>
      <c r="N3132">
        <v>-223</v>
      </c>
      <c r="O3132">
        <v>-223</v>
      </c>
      <c r="P3132">
        <v>-223</v>
      </c>
      <c r="Q3132">
        <v>-223</v>
      </c>
      <c r="R3132">
        <v>-223</v>
      </c>
      <c r="S3132">
        <v>-223</v>
      </c>
      <c r="T3132">
        <v>-223</v>
      </c>
      <c r="U3132">
        <v>-223</v>
      </c>
      <c r="V3132">
        <v>-244</v>
      </c>
      <c r="W3132">
        <v>-223</v>
      </c>
      <c r="X3132">
        <v>-313</v>
      </c>
      <c r="Y3132">
        <v>-2783</v>
      </c>
      <c r="Z3132">
        <f t="shared" si="104"/>
        <v>0</v>
      </c>
      <c r="AA3132">
        <f t="shared" si="105"/>
        <v>-2087.25</v>
      </c>
    </row>
    <row r="3133" spans="1:27" x14ac:dyDescent="0.35">
      <c r="A3133" t="s">
        <v>427</v>
      </c>
      <c r="C3133">
        <v>512101</v>
      </c>
      <c r="D3133" t="s">
        <v>466</v>
      </c>
      <c r="E3133" t="s">
        <v>7</v>
      </c>
      <c r="F3133" t="s">
        <v>21</v>
      </c>
      <c r="G3133">
        <v>2028</v>
      </c>
      <c r="H3133" t="s">
        <v>22</v>
      </c>
      <c r="I3133" t="s">
        <v>387</v>
      </c>
      <c r="J3133" t="s">
        <v>388</v>
      </c>
      <c r="K3133" t="s">
        <v>378</v>
      </c>
      <c r="L3133" t="s">
        <v>25</v>
      </c>
      <c r="M3133">
        <v>-221</v>
      </c>
      <c r="N3133">
        <v>-221</v>
      </c>
      <c r="O3133">
        <v>-221</v>
      </c>
      <c r="P3133">
        <v>-14272</v>
      </c>
      <c r="Q3133">
        <v>-221</v>
      </c>
      <c r="R3133">
        <v>-221</v>
      </c>
      <c r="S3133">
        <v>-4093</v>
      </c>
      <c r="T3133">
        <v>-221</v>
      </c>
      <c r="U3133">
        <v>-221</v>
      </c>
      <c r="V3133">
        <v>-221</v>
      </c>
      <c r="W3133">
        <v>-221</v>
      </c>
      <c r="X3133">
        <v>-221</v>
      </c>
      <c r="Y3133">
        <v>-20573</v>
      </c>
      <c r="Z3133">
        <f t="shared" si="104"/>
        <v>-15429.75</v>
      </c>
      <c r="AA3133">
        <f t="shared" si="105"/>
        <v>0</v>
      </c>
    </row>
    <row r="3134" spans="1:27" x14ac:dyDescent="0.35">
      <c r="A3134" t="s">
        <v>427</v>
      </c>
      <c r="C3134">
        <v>512011</v>
      </c>
      <c r="D3134" t="s">
        <v>463</v>
      </c>
      <c r="E3134" t="s">
        <v>7</v>
      </c>
      <c r="F3134" t="s">
        <v>105</v>
      </c>
      <c r="G3134">
        <v>2030</v>
      </c>
      <c r="H3134" t="s">
        <v>22</v>
      </c>
      <c r="I3134" t="s">
        <v>390</v>
      </c>
      <c r="J3134" t="s">
        <v>391</v>
      </c>
      <c r="K3134" t="s">
        <v>378</v>
      </c>
      <c r="L3134" t="s">
        <v>25</v>
      </c>
      <c r="M3134">
        <v>-220</v>
      </c>
      <c r="N3134">
        <v>-220</v>
      </c>
      <c r="O3134">
        <v>-220</v>
      </c>
      <c r="P3134">
        <v>-220</v>
      </c>
      <c r="Q3134">
        <v>-220</v>
      </c>
      <c r="R3134">
        <v>-220</v>
      </c>
      <c r="S3134">
        <v>-220</v>
      </c>
      <c r="T3134">
        <v>-220</v>
      </c>
      <c r="U3134">
        <v>-220</v>
      </c>
      <c r="V3134">
        <v>-220</v>
      </c>
      <c r="W3134">
        <v>-220</v>
      </c>
      <c r="X3134">
        <v>-220</v>
      </c>
      <c r="Y3134">
        <v>-2643</v>
      </c>
      <c r="Z3134">
        <f t="shared" si="104"/>
        <v>0</v>
      </c>
      <c r="AA3134">
        <f t="shared" si="105"/>
        <v>-1982.25</v>
      </c>
    </row>
    <row r="3135" spans="1:27" x14ac:dyDescent="0.35">
      <c r="A3135" t="s">
        <v>427</v>
      </c>
      <c r="C3135">
        <v>501990</v>
      </c>
      <c r="D3135" t="s">
        <v>442</v>
      </c>
      <c r="E3135" t="s">
        <v>7</v>
      </c>
      <c r="F3135" t="s">
        <v>105</v>
      </c>
      <c r="G3135">
        <v>2028</v>
      </c>
      <c r="H3135" t="s">
        <v>22</v>
      </c>
      <c r="I3135" t="s">
        <v>390</v>
      </c>
      <c r="J3135" t="s">
        <v>391</v>
      </c>
      <c r="K3135" t="s">
        <v>378</v>
      </c>
      <c r="L3135" t="s">
        <v>25</v>
      </c>
      <c r="M3135">
        <v>-218</v>
      </c>
      <c r="N3135">
        <v>-218</v>
      </c>
      <c r="O3135">
        <v>-218</v>
      </c>
      <c r="P3135">
        <v>-218</v>
      </c>
      <c r="Q3135">
        <v>-218</v>
      </c>
      <c r="R3135">
        <v>-218</v>
      </c>
      <c r="S3135">
        <v>-218</v>
      </c>
      <c r="T3135">
        <v>-218</v>
      </c>
      <c r="U3135">
        <v>-218</v>
      </c>
      <c r="V3135">
        <v>-218</v>
      </c>
      <c r="W3135">
        <v>-218</v>
      </c>
      <c r="X3135">
        <v>-218</v>
      </c>
      <c r="Y3135">
        <v>-2621</v>
      </c>
      <c r="Z3135">
        <f t="shared" si="104"/>
        <v>0</v>
      </c>
      <c r="AA3135">
        <f t="shared" si="105"/>
        <v>-1965.75</v>
      </c>
    </row>
    <row r="3136" spans="1:27" x14ac:dyDescent="0.35">
      <c r="A3136" t="s">
        <v>427</v>
      </c>
      <c r="C3136">
        <v>510900</v>
      </c>
      <c r="D3136" t="s">
        <v>436</v>
      </c>
      <c r="E3136" t="s">
        <v>7</v>
      </c>
      <c r="F3136" t="s">
        <v>105</v>
      </c>
      <c r="G3136">
        <v>2030</v>
      </c>
      <c r="H3136" t="s">
        <v>22</v>
      </c>
      <c r="I3136" t="s">
        <v>390</v>
      </c>
      <c r="J3136" t="s">
        <v>391</v>
      </c>
      <c r="K3136" t="s">
        <v>378</v>
      </c>
      <c r="L3136" t="s">
        <v>25</v>
      </c>
      <c r="M3136">
        <v>-218</v>
      </c>
      <c r="N3136">
        <v>-251</v>
      </c>
      <c r="O3136">
        <v>-697</v>
      </c>
      <c r="P3136">
        <v>-425</v>
      </c>
      <c r="Q3136">
        <v>-473</v>
      </c>
      <c r="R3136">
        <v>-682</v>
      </c>
      <c r="S3136">
        <v>-661</v>
      </c>
      <c r="T3136">
        <v>-357</v>
      </c>
      <c r="U3136">
        <v>-722</v>
      </c>
      <c r="V3136">
        <v>-521</v>
      </c>
      <c r="W3136">
        <v>-831</v>
      </c>
      <c r="X3136">
        <v>-240</v>
      </c>
      <c r="Y3136">
        <v>-6078</v>
      </c>
      <c r="Z3136">
        <f t="shared" si="104"/>
        <v>0</v>
      </c>
      <c r="AA3136">
        <f t="shared" si="105"/>
        <v>-4558.5</v>
      </c>
    </row>
    <row r="3137" spans="1:27" x14ac:dyDescent="0.35">
      <c r="A3137" t="s">
        <v>427</v>
      </c>
      <c r="C3137">
        <v>512101</v>
      </c>
      <c r="D3137" t="s">
        <v>466</v>
      </c>
      <c r="E3137" t="s">
        <v>7</v>
      </c>
      <c r="F3137" t="s">
        <v>21</v>
      </c>
      <c r="G3137">
        <v>2027</v>
      </c>
      <c r="H3137" t="s">
        <v>22</v>
      </c>
      <c r="I3137" t="s">
        <v>387</v>
      </c>
      <c r="J3137" t="s">
        <v>388</v>
      </c>
      <c r="K3137" t="s">
        <v>378</v>
      </c>
      <c r="L3137" t="s">
        <v>25</v>
      </c>
      <c r="M3137">
        <v>-216</v>
      </c>
      <c r="N3137">
        <v>-216</v>
      </c>
      <c r="O3137">
        <v>-216</v>
      </c>
      <c r="P3137">
        <v>-13868</v>
      </c>
      <c r="Q3137">
        <v>-216</v>
      </c>
      <c r="R3137">
        <v>-216</v>
      </c>
      <c r="S3137">
        <v>-4013</v>
      </c>
      <c r="T3137">
        <v>-216</v>
      </c>
      <c r="U3137">
        <v>-216</v>
      </c>
      <c r="V3137">
        <v>-216</v>
      </c>
      <c r="W3137">
        <v>-216</v>
      </c>
      <c r="X3137">
        <v>-216</v>
      </c>
      <c r="Y3137">
        <v>-20046</v>
      </c>
      <c r="Z3137">
        <f t="shared" si="104"/>
        <v>-15034.5</v>
      </c>
      <c r="AA3137">
        <f t="shared" si="105"/>
        <v>0</v>
      </c>
    </row>
    <row r="3138" spans="1:27" x14ac:dyDescent="0.35">
      <c r="A3138" t="s">
        <v>427</v>
      </c>
      <c r="C3138">
        <v>502900</v>
      </c>
      <c r="D3138" t="s">
        <v>464</v>
      </c>
      <c r="E3138" t="s">
        <v>7</v>
      </c>
      <c r="F3138" t="s">
        <v>105</v>
      </c>
      <c r="G3138">
        <v>2029</v>
      </c>
      <c r="H3138" t="s">
        <v>22</v>
      </c>
      <c r="I3138" t="s">
        <v>385</v>
      </c>
      <c r="J3138" t="s">
        <v>386</v>
      </c>
      <c r="K3138" t="s">
        <v>378</v>
      </c>
      <c r="L3138" t="s">
        <v>25</v>
      </c>
      <c r="M3138">
        <v>-216</v>
      </c>
      <c r="N3138">
        <v>-216</v>
      </c>
      <c r="O3138">
        <v>-216</v>
      </c>
      <c r="P3138">
        <v>-216</v>
      </c>
      <c r="Q3138">
        <v>-216</v>
      </c>
      <c r="R3138">
        <v>-216</v>
      </c>
      <c r="S3138">
        <v>-216</v>
      </c>
      <c r="T3138">
        <v>-216</v>
      </c>
      <c r="U3138">
        <v>-216</v>
      </c>
      <c r="V3138">
        <v>-236</v>
      </c>
      <c r="W3138">
        <v>-216</v>
      </c>
      <c r="X3138">
        <v>-304</v>
      </c>
      <c r="Y3138">
        <v>-2702</v>
      </c>
      <c r="Z3138">
        <f t="shared" si="104"/>
        <v>0</v>
      </c>
      <c r="AA3138">
        <f t="shared" si="105"/>
        <v>-2026.5</v>
      </c>
    </row>
    <row r="3139" spans="1:27" x14ac:dyDescent="0.35">
      <c r="A3139" t="s">
        <v>427</v>
      </c>
      <c r="C3139">
        <v>512011</v>
      </c>
      <c r="D3139" t="s">
        <v>463</v>
      </c>
      <c r="E3139" t="s">
        <v>7</v>
      </c>
      <c r="F3139" t="s">
        <v>105</v>
      </c>
      <c r="G3139">
        <v>2029</v>
      </c>
      <c r="H3139" t="s">
        <v>22</v>
      </c>
      <c r="I3139" t="s">
        <v>390</v>
      </c>
      <c r="J3139" t="s">
        <v>391</v>
      </c>
      <c r="K3139" t="s">
        <v>378</v>
      </c>
      <c r="L3139" t="s">
        <v>25</v>
      </c>
      <c r="M3139">
        <v>-216</v>
      </c>
      <c r="N3139">
        <v>-216</v>
      </c>
      <c r="O3139">
        <v>-216</v>
      </c>
      <c r="P3139">
        <v>-216</v>
      </c>
      <c r="Q3139">
        <v>-216</v>
      </c>
      <c r="R3139">
        <v>-216</v>
      </c>
      <c r="S3139">
        <v>-216</v>
      </c>
      <c r="T3139">
        <v>-216</v>
      </c>
      <c r="U3139">
        <v>-216</v>
      </c>
      <c r="V3139">
        <v>-216</v>
      </c>
      <c r="W3139">
        <v>-216</v>
      </c>
      <c r="X3139">
        <v>-216</v>
      </c>
      <c r="Y3139">
        <v>-2591</v>
      </c>
      <c r="Z3139">
        <f t="shared" si="104"/>
        <v>0</v>
      </c>
      <c r="AA3139">
        <f t="shared" si="105"/>
        <v>-1943.25</v>
      </c>
    </row>
    <row r="3140" spans="1:27" x14ac:dyDescent="0.35">
      <c r="A3140" t="s">
        <v>427</v>
      </c>
      <c r="C3140">
        <v>510900</v>
      </c>
      <c r="D3140" t="s">
        <v>436</v>
      </c>
      <c r="E3140" t="s">
        <v>7</v>
      </c>
      <c r="F3140" t="s">
        <v>105</v>
      </c>
      <c r="G3140">
        <v>2021</v>
      </c>
      <c r="H3140" t="s">
        <v>22</v>
      </c>
      <c r="I3140" t="s">
        <v>390</v>
      </c>
      <c r="J3140" t="s">
        <v>391</v>
      </c>
      <c r="K3140" t="s">
        <v>378</v>
      </c>
      <c r="L3140" t="s">
        <v>25</v>
      </c>
      <c r="M3140">
        <v>-215</v>
      </c>
      <c r="N3140">
        <v>-254</v>
      </c>
      <c r="O3140">
        <v>-411</v>
      </c>
      <c r="P3140">
        <v>-459</v>
      </c>
      <c r="Q3140">
        <v>-799</v>
      </c>
      <c r="R3140">
        <v>-656</v>
      </c>
      <c r="S3140">
        <v>-552</v>
      </c>
      <c r="T3140">
        <v>-433</v>
      </c>
      <c r="U3140">
        <v>-763</v>
      </c>
      <c r="V3140">
        <v>-446</v>
      </c>
      <c r="W3140">
        <v>-967</v>
      </c>
      <c r="X3140">
        <v>-234</v>
      </c>
      <c r="Y3140">
        <v>-6189</v>
      </c>
      <c r="Z3140">
        <f t="shared" si="104"/>
        <v>0</v>
      </c>
      <c r="AA3140">
        <f t="shared" si="105"/>
        <v>-4641.75</v>
      </c>
    </row>
    <row r="3141" spans="1:27" x14ac:dyDescent="0.35">
      <c r="A3141" t="s">
        <v>427</v>
      </c>
      <c r="C3141">
        <v>408107</v>
      </c>
      <c r="D3141" t="s">
        <v>471</v>
      </c>
      <c r="E3141" t="s">
        <v>7</v>
      </c>
      <c r="F3141" t="s">
        <v>105</v>
      </c>
      <c r="G3141">
        <v>2021</v>
      </c>
      <c r="H3141" t="s">
        <v>365</v>
      </c>
      <c r="I3141" t="s">
        <v>377</v>
      </c>
      <c r="J3141" t="s">
        <v>377</v>
      </c>
      <c r="K3141" t="s">
        <v>378</v>
      </c>
      <c r="L3141" t="s">
        <v>25</v>
      </c>
      <c r="M3141">
        <v>-215</v>
      </c>
      <c r="N3141">
        <v>-214</v>
      </c>
      <c r="O3141">
        <v>-235</v>
      </c>
      <c r="P3141">
        <v>-220</v>
      </c>
      <c r="Q3141">
        <v>-208</v>
      </c>
      <c r="R3141">
        <v>-217</v>
      </c>
      <c r="S3141">
        <v>-213</v>
      </c>
      <c r="T3141">
        <v>-231</v>
      </c>
      <c r="U3141">
        <v>-222</v>
      </c>
      <c r="V3141">
        <v>-220</v>
      </c>
      <c r="W3141">
        <v>-208</v>
      </c>
      <c r="X3141">
        <v>-202</v>
      </c>
      <c r="Y3141">
        <v>-2606</v>
      </c>
      <c r="Z3141">
        <f t="shared" si="104"/>
        <v>0</v>
      </c>
      <c r="AA3141">
        <f t="shared" si="105"/>
        <v>-1954.5</v>
      </c>
    </row>
    <row r="3142" spans="1:27" x14ac:dyDescent="0.35">
      <c r="A3142" t="s">
        <v>427</v>
      </c>
      <c r="C3142">
        <v>408107</v>
      </c>
      <c r="D3142" t="s">
        <v>471</v>
      </c>
      <c r="E3142" t="s">
        <v>7</v>
      </c>
      <c r="F3142" t="s">
        <v>105</v>
      </c>
      <c r="G3142">
        <v>2022</v>
      </c>
      <c r="H3142" t="s">
        <v>365</v>
      </c>
      <c r="I3142" t="s">
        <v>377</v>
      </c>
      <c r="J3142" t="s">
        <v>377</v>
      </c>
      <c r="K3142" t="s">
        <v>378</v>
      </c>
      <c r="L3142" t="s">
        <v>25</v>
      </c>
      <c r="M3142">
        <v>-214</v>
      </c>
      <c r="N3142">
        <v>-214</v>
      </c>
      <c r="O3142">
        <v>-234</v>
      </c>
      <c r="P3142">
        <v>-211</v>
      </c>
      <c r="Q3142">
        <v>-217</v>
      </c>
      <c r="R3142">
        <v>-216</v>
      </c>
      <c r="S3142">
        <v>-203</v>
      </c>
      <c r="T3142">
        <v>-242</v>
      </c>
      <c r="U3142">
        <v>-225</v>
      </c>
      <c r="V3142">
        <v>-219</v>
      </c>
      <c r="W3142">
        <v>-210</v>
      </c>
      <c r="X3142">
        <v>-192</v>
      </c>
      <c r="Y3142">
        <v>-2597</v>
      </c>
      <c r="Z3142">
        <f t="shared" si="104"/>
        <v>0</v>
      </c>
      <c r="AA3142">
        <f t="shared" si="105"/>
        <v>-1947.75</v>
      </c>
    </row>
    <row r="3143" spans="1:27" x14ac:dyDescent="0.35">
      <c r="A3143" t="s">
        <v>427</v>
      </c>
      <c r="C3143">
        <v>510900</v>
      </c>
      <c r="D3143" t="s">
        <v>436</v>
      </c>
      <c r="E3143" t="s">
        <v>7</v>
      </c>
      <c r="F3143" t="s">
        <v>105</v>
      </c>
      <c r="G3143">
        <v>2022</v>
      </c>
      <c r="H3143" t="s">
        <v>22</v>
      </c>
      <c r="I3143" t="s">
        <v>390</v>
      </c>
      <c r="J3143" t="s">
        <v>391</v>
      </c>
      <c r="K3143" t="s">
        <v>378</v>
      </c>
      <c r="L3143" t="s">
        <v>25</v>
      </c>
      <c r="M3143">
        <v>-213</v>
      </c>
      <c r="N3143">
        <v>-253</v>
      </c>
      <c r="O3143">
        <v>-615</v>
      </c>
      <c r="P3143">
        <v>-395</v>
      </c>
      <c r="Q3143">
        <v>-403</v>
      </c>
      <c r="R3143">
        <v>-592</v>
      </c>
      <c r="S3143">
        <v>-551</v>
      </c>
      <c r="T3143">
        <v>-369</v>
      </c>
      <c r="U3143">
        <v>-637</v>
      </c>
      <c r="V3143">
        <v>-439</v>
      </c>
      <c r="W3143">
        <v>-850</v>
      </c>
      <c r="X3143">
        <v>-233</v>
      </c>
      <c r="Y3143">
        <v>-5551</v>
      </c>
      <c r="Z3143">
        <f t="shared" si="104"/>
        <v>0</v>
      </c>
      <c r="AA3143">
        <f t="shared" si="105"/>
        <v>-4163.25</v>
      </c>
    </row>
    <row r="3144" spans="1:27" x14ac:dyDescent="0.35">
      <c r="A3144" t="s">
        <v>427</v>
      </c>
      <c r="C3144">
        <v>501990</v>
      </c>
      <c r="D3144" t="s">
        <v>442</v>
      </c>
      <c r="E3144" t="s">
        <v>7</v>
      </c>
      <c r="F3144" t="s">
        <v>105</v>
      </c>
      <c r="G3144">
        <v>2027</v>
      </c>
      <c r="H3144" t="s">
        <v>22</v>
      </c>
      <c r="I3144" t="s">
        <v>390</v>
      </c>
      <c r="J3144" t="s">
        <v>391</v>
      </c>
      <c r="K3144" t="s">
        <v>378</v>
      </c>
      <c r="L3144" t="s">
        <v>25</v>
      </c>
      <c r="M3144">
        <v>-213</v>
      </c>
      <c r="N3144">
        <v>-213</v>
      </c>
      <c r="O3144">
        <v>-213</v>
      </c>
      <c r="P3144">
        <v>-213</v>
      </c>
      <c r="Q3144">
        <v>-213</v>
      </c>
      <c r="R3144">
        <v>-213</v>
      </c>
      <c r="S3144">
        <v>-213</v>
      </c>
      <c r="T3144">
        <v>-213</v>
      </c>
      <c r="U3144">
        <v>-213</v>
      </c>
      <c r="V3144">
        <v>-213</v>
      </c>
      <c r="W3144">
        <v>-213</v>
      </c>
      <c r="X3144">
        <v>-213</v>
      </c>
      <c r="Y3144">
        <v>-2560</v>
      </c>
      <c r="Z3144">
        <f t="shared" si="104"/>
        <v>0</v>
      </c>
      <c r="AA3144">
        <f t="shared" si="105"/>
        <v>-1920</v>
      </c>
    </row>
    <row r="3145" spans="1:27" x14ac:dyDescent="0.35">
      <c r="A3145" t="s">
        <v>427</v>
      </c>
      <c r="C3145">
        <v>512101</v>
      </c>
      <c r="D3145" t="s">
        <v>466</v>
      </c>
      <c r="E3145" t="s">
        <v>7</v>
      </c>
      <c r="F3145" t="s">
        <v>21</v>
      </c>
      <c r="G3145">
        <v>2026</v>
      </c>
      <c r="H3145" t="s">
        <v>22</v>
      </c>
      <c r="I3145" t="s">
        <v>387</v>
      </c>
      <c r="J3145" t="s">
        <v>388</v>
      </c>
      <c r="K3145" t="s">
        <v>378</v>
      </c>
      <c r="L3145" t="s">
        <v>25</v>
      </c>
      <c r="M3145">
        <v>-212</v>
      </c>
      <c r="N3145">
        <v>-212</v>
      </c>
      <c r="O3145">
        <v>-212</v>
      </c>
      <c r="P3145">
        <v>-13476</v>
      </c>
      <c r="Q3145">
        <v>-212</v>
      </c>
      <c r="R3145">
        <v>-212</v>
      </c>
      <c r="S3145">
        <v>-3935</v>
      </c>
      <c r="T3145">
        <v>-212</v>
      </c>
      <c r="U3145">
        <v>-212</v>
      </c>
      <c r="V3145">
        <v>-212</v>
      </c>
      <c r="W3145">
        <v>-212</v>
      </c>
      <c r="X3145">
        <v>-212</v>
      </c>
      <c r="Y3145">
        <v>-19532</v>
      </c>
      <c r="Z3145">
        <f t="shared" si="104"/>
        <v>-14649</v>
      </c>
      <c r="AA3145">
        <f t="shared" si="105"/>
        <v>0</v>
      </c>
    </row>
    <row r="3146" spans="1:27" x14ac:dyDescent="0.35">
      <c r="A3146" t="s">
        <v>427</v>
      </c>
      <c r="C3146">
        <v>510900</v>
      </c>
      <c r="D3146" t="s">
        <v>436</v>
      </c>
      <c r="E3146" t="s">
        <v>7</v>
      </c>
      <c r="F3146" t="s">
        <v>105</v>
      </c>
      <c r="G3146">
        <v>2029</v>
      </c>
      <c r="H3146" t="s">
        <v>22</v>
      </c>
      <c r="I3146" t="s">
        <v>390</v>
      </c>
      <c r="J3146" t="s">
        <v>391</v>
      </c>
      <c r="K3146" t="s">
        <v>378</v>
      </c>
      <c r="L3146" t="s">
        <v>25</v>
      </c>
      <c r="M3146">
        <v>-212</v>
      </c>
      <c r="N3146">
        <v>-244</v>
      </c>
      <c r="O3146">
        <v>-677</v>
      </c>
      <c r="P3146">
        <v>-413</v>
      </c>
      <c r="Q3146">
        <v>-459</v>
      </c>
      <c r="R3146">
        <v>-663</v>
      </c>
      <c r="S3146">
        <v>-643</v>
      </c>
      <c r="T3146">
        <v>-347</v>
      </c>
      <c r="U3146">
        <v>-702</v>
      </c>
      <c r="V3146">
        <v>-506</v>
      </c>
      <c r="W3146">
        <v>-807</v>
      </c>
      <c r="X3146">
        <v>-233</v>
      </c>
      <c r="Y3146">
        <v>-5905</v>
      </c>
      <c r="Z3146">
        <f t="shared" si="104"/>
        <v>0</v>
      </c>
      <c r="AA3146">
        <f t="shared" si="105"/>
        <v>-4428.75</v>
      </c>
    </row>
    <row r="3147" spans="1:27" x14ac:dyDescent="0.35">
      <c r="A3147" t="s">
        <v>427</v>
      </c>
      <c r="C3147">
        <v>512011</v>
      </c>
      <c r="D3147" t="s">
        <v>463</v>
      </c>
      <c r="E3147" t="s">
        <v>7</v>
      </c>
      <c r="F3147" t="s">
        <v>105</v>
      </c>
      <c r="G3147">
        <v>2028</v>
      </c>
      <c r="H3147" t="s">
        <v>22</v>
      </c>
      <c r="I3147" t="s">
        <v>390</v>
      </c>
      <c r="J3147" t="s">
        <v>391</v>
      </c>
      <c r="K3147" t="s">
        <v>378</v>
      </c>
      <c r="L3147" t="s">
        <v>25</v>
      </c>
      <c r="M3147">
        <v>-212</v>
      </c>
      <c r="N3147">
        <v>-212</v>
      </c>
      <c r="O3147">
        <v>-212</v>
      </c>
      <c r="P3147">
        <v>-212</v>
      </c>
      <c r="Q3147">
        <v>-212</v>
      </c>
      <c r="R3147">
        <v>-212</v>
      </c>
      <c r="S3147">
        <v>-212</v>
      </c>
      <c r="T3147">
        <v>-212</v>
      </c>
      <c r="U3147">
        <v>-212</v>
      </c>
      <c r="V3147">
        <v>-212</v>
      </c>
      <c r="W3147">
        <v>-212</v>
      </c>
      <c r="X3147">
        <v>-212</v>
      </c>
      <c r="Y3147">
        <v>-2540</v>
      </c>
      <c r="Z3147">
        <f t="shared" si="104"/>
        <v>0</v>
      </c>
      <c r="AA3147">
        <f t="shared" si="105"/>
        <v>-1905</v>
      </c>
    </row>
    <row r="3148" spans="1:27" x14ac:dyDescent="0.35">
      <c r="A3148" t="s">
        <v>427</v>
      </c>
      <c r="C3148">
        <v>502900</v>
      </c>
      <c r="D3148" t="s">
        <v>464</v>
      </c>
      <c r="E3148" t="s">
        <v>7</v>
      </c>
      <c r="F3148" t="s">
        <v>105</v>
      </c>
      <c r="G3148">
        <v>2028</v>
      </c>
      <c r="H3148" t="s">
        <v>22</v>
      </c>
      <c r="I3148" t="s">
        <v>385</v>
      </c>
      <c r="J3148" t="s">
        <v>386</v>
      </c>
      <c r="K3148" t="s">
        <v>378</v>
      </c>
      <c r="L3148" t="s">
        <v>25</v>
      </c>
      <c r="M3148">
        <v>-210</v>
      </c>
      <c r="N3148">
        <v>-210</v>
      </c>
      <c r="O3148">
        <v>-210</v>
      </c>
      <c r="P3148">
        <v>-210</v>
      </c>
      <c r="Q3148">
        <v>-210</v>
      </c>
      <c r="R3148">
        <v>-210</v>
      </c>
      <c r="S3148">
        <v>-210</v>
      </c>
      <c r="T3148">
        <v>-210</v>
      </c>
      <c r="U3148">
        <v>-210</v>
      </c>
      <c r="V3148">
        <v>-230</v>
      </c>
      <c r="W3148">
        <v>-210</v>
      </c>
      <c r="X3148">
        <v>-295</v>
      </c>
      <c r="Y3148">
        <v>-2623</v>
      </c>
      <c r="Z3148">
        <f t="shared" si="104"/>
        <v>0</v>
      </c>
      <c r="AA3148">
        <f t="shared" si="105"/>
        <v>-1967.25</v>
      </c>
    </row>
    <row r="3149" spans="1:27" x14ac:dyDescent="0.35">
      <c r="A3149" t="s">
        <v>427</v>
      </c>
      <c r="C3149">
        <v>501990</v>
      </c>
      <c r="D3149" t="s">
        <v>442</v>
      </c>
      <c r="E3149" t="s">
        <v>7</v>
      </c>
      <c r="F3149" t="s">
        <v>105</v>
      </c>
      <c r="G3149">
        <v>2026</v>
      </c>
      <c r="H3149" t="s">
        <v>22</v>
      </c>
      <c r="I3149" t="s">
        <v>390</v>
      </c>
      <c r="J3149" t="s">
        <v>391</v>
      </c>
      <c r="K3149" t="s">
        <v>378</v>
      </c>
      <c r="L3149" t="s">
        <v>25</v>
      </c>
      <c r="M3149">
        <v>-208</v>
      </c>
      <c r="N3149">
        <v>-208</v>
      </c>
      <c r="O3149">
        <v>-208</v>
      </c>
      <c r="P3149">
        <v>-208</v>
      </c>
      <c r="Q3149">
        <v>-208</v>
      </c>
      <c r="R3149">
        <v>-208</v>
      </c>
      <c r="S3149">
        <v>-208</v>
      </c>
      <c r="T3149">
        <v>-208</v>
      </c>
      <c r="U3149">
        <v>-208</v>
      </c>
      <c r="V3149">
        <v>-208</v>
      </c>
      <c r="W3149">
        <v>-208</v>
      </c>
      <c r="X3149">
        <v>-208</v>
      </c>
      <c r="Y3149">
        <v>-2500</v>
      </c>
      <c r="Z3149">
        <f t="shared" si="104"/>
        <v>0</v>
      </c>
      <c r="AA3149">
        <f t="shared" si="105"/>
        <v>-1875</v>
      </c>
    </row>
    <row r="3150" spans="1:27" x14ac:dyDescent="0.35">
      <c r="A3150" t="s">
        <v>427</v>
      </c>
      <c r="C3150">
        <v>512101</v>
      </c>
      <c r="D3150" t="s">
        <v>466</v>
      </c>
      <c r="E3150" t="s">
        <v>7</v>
      </c>
      <c r="F3150" t="s">
        <v>21</v>
      </c>
      <c r="G3150">
        <v>2021</v>
      </c>
      <c r="H3150" t="s">
        <v>22</v>
      </c>
      <c r="I3150" t="s">
        <v>387</v>
      </c>
      <c r="J3150" t="s">
        <v>388</v>
      </c>
      <c r="K3150" t="s">
        <v>378</v>
      </c>
      <c r="L3150" t="s">
        <v>25</v>
      </c>
      <c r="M3150">
        <v>-208</v>
      </c>
      <c r="N3150">
        <v>-208</v>
      </c>
      <c r="O3150">
        <v>-208</v>
      </c>
      <c r="P3150">
        <v>-13095</v>
      </c>
      <c r="Q3150">
        <v>-208</v>
      </c>
      <c r="R3150">
        <v>-208</v>
      </c>
      <c r="S3150">
        <v>-3857</v>
      </c>
      <c r="T3150">
        <v>-208</v>
      </c>
      <c r="U3150">
        <v>-208</v>
      </c>
      <c r="V3150">
        <v>-208</v>
      </c>
      <c r="W3150">
        <v>-208</v>
      </c>
      <c r="X3150">
        <v>-208</v>
      </c>
      <c r="Y3150">
        <v>-19032</v>
      </c>
      <c r="Z3150">
        <f t="shared" si="104"/>
        <v>-14274</v>
      </c>
      <c r="AA3150">
        <f t="shared" si="105"/>
        <v>0</v>
      </c>
    </row>
    <row r="3151" spans="1:27" x14ac:dyDescent="0.35">
      <c r="A3151" t="s">
        <v>427</v>
      </c>
      <c r="C3151">
        <v>512101</v>
      </c>
      <c r="D3151" t="s">
        <v>466</v>
      </c>
      <c r="E3151" t="s">
        <v>7</v>
      </c>
      <c r="F3151" t="s">
        <v>21</v>
      </c>
      <c r="G3151">
        <v>2022</v>
      </c>
      <c r="H3151" t="s">
        <v>22</v>
      </c>
      <c r="I3151" t="s">
        <v>387</v>
      </c>
      <c r="J3151" t="s">
        <v>388</v>
      </c>
      <c r="K3151" t="s">
        <v>378</v>
      </c>
      <c r="L3151" t="s">
        <v>25</v>
      </c>
      <c r="M3151">
        <v>-208</v>
      </c>
      <c r="N3151">
        <v>-208</v>
      </c>
      <c r="O3151">
        <v>-208</v>
      </c>
      <c r="P3151">
        <v>-13095</v>
      </c>
      <c r="Q3151">
        <v>-208</v>
      </c>
      <c r="R3151">
        <v>-208</v>
      </c>
      <c r="S3151">
        <v>-3857</v>
      </c>
      <c r="T3151">
        <v>-208</v>
      </c>
      <c r="U3151">
        <v>-208</v>
      </c>
      <c r="V3151">
        <v>-208</v>
      </c>
      <c r="W3151">
        <v>-208</v>
      </c>
      <c r="X3151">
        <v>-208</v>
      </c>
      <c r="Y3151">
        <v>-19032</v>
      </c>
      <c r="Z3151">
        <f t="shared" si="104"/>
        <v>-14274</v>
      </c>
      <c r="AA3151">
        <f t="shared" si="105"/>
        <v>0</v>
      </c>
    </row>
    <row r="3152" spans="1:27" x14ac:dyDescent="0.35">
      <c r="A3152" t="s">
        <v>427</v>
      </c>
      <c r="C3152">
        <v>512101</v>
      </c>
      <c r="D3152" t="s">
        <v>466</v>
      </c>
      <c r="E3152" t="s">
        <v>7</v>
      </c>
      <c r="F3152" t="s">
        <v>21</v>
      </c>
      <c r="G3152">
        <v>2023</v>
      </c>
      <c r="H3152" t="s">
        <v>22</v>
      </c>
      <c r="I3152" t="s">
        <v>387</v>
      </c>
      <c r="J3152" t="s">
        <v>388</v>
      </c>
      <c r="K3152" t="s">
        <v>378</v>
      </c>
      <c r="L3152" t="s">
        <v>25</v>
      </c>
      <c r="M3152">
        <v>-208</v>
      </c>
      <c r="N3152">
        <v>-208</v>
      </c>
      <c r="O3152">
        <v>-208</v>
      </c>
      <c r="P3152">
        <v>-13095</v>
      </c>
      <c r="Q3152">
        <v>-208</v>
      </c>
      <c r="R3152">
        <v>-208</v>
      </c>
      <c r="S3152">
        <v>-3857</v>
      </c>
      <c r="T3152">
        <v>-208</v>
      </c>
      <c r="U3152">
        <v>-208</v>
      </c>
      <c r="V3152">
        <v>-208</v>
      </c>
      <c r="W3152">
        <v>-208</v>
      </c>
      <c r="X3152">
        <v>-208</v>
      </c>
      <c r="Y3152">
        <v>-19032</v>
      </c>
      <c r="Z3152">
        <f t="shared" si="104"/>
        <v>-14274</v>
      </c>
      <c r="AA3152">
        <f t="shared" si="105"/>
        <v>0</v>
      </c>
    </row>
    <row r="3153" spans="1:27" x14ac:dyDescent="0.35">
      <c r="A3153" t="s">
        <v>427</v>
      </c>
      <c r="C3153">
        <v>512101</v>
      </c>
      <c r="D3153" t="s">
        <v>466</v>
      </c>
      <c r="E3153" t="s">
        <v>7</v>
      </c>
      <c r="F3153" t="s">
        <v>21</v>
      </c>
      <c r="G3153">
        <v>2024</v>
      </c>
      <c r="H3153" t="s">
        <v>22</v>
      </c>
      <c r="I3153" t="s">
        <v>387</v>
      </c>
      <c r="J3153" t="s">
        <v>388</v>
      </c>
      <c r="K3153" t="s">
        <v>378</v>
      </c>
      <c r="L3153" t="s">
        <v>25</v>
      </c>
      <c r="M3153">
        <v>-208</v>
      </c>
      <c r="N3153">
        <v>-208</v>
      </c>
      <c r="O3153">
        <v>-208</v>
      </c>
      <c r="P3153">
        <v>-13095</v>
      </c>
      <c r="Q3153">
        <v>-208</v>
      </c>
      <c r="R3153">
        <v>-208</v>
      </c>
      <c r="S3153">
        <v>-3857</v>
      </c>
      <c r="T3153">
        <v>-208</v>
      </c>
      <c r="U3153">
        <v>-208</v>
      </c>
      <c r="V3153">
        <v>-208</v>
      </c>
      <c r="W3153">
        <v>-208</v>
      </c>
      <c r="X3153">
        <v>-208</v>
      </c>
      <c r="Y3153">
        <v>-19032</v>
      </c>
      <c r="Z3153">
        <f t="shared" si="104"/>
        <v>-14274</v>
      </c>
      <c r="AA3153">
        <f t="shared" si="105"/>
        <v>0</v>
      </c>
    </row>
    <row r="3154" spans="1:27" x14ac:dyDescent="0.35">
      <c r="A3154" t="s">
        <v>427</v>
      </c>
      <c r="C3154">
        <v>512101</v>
      </c>
      <c r="D3154" t="s">
        <v>466</v>
      </c>
      <c r="E3154" t="s">
        <v>7</v>
      </c>
      <c r="F3154" t="s">
        <v>21</v>
      </c>
      <c r="G3154">
        <v>2025</v>
      </c>
      <c r="H3154" t="s">
        <v>22</v>
      </c>
      <c r="I3154" t="s">
        <v>387</v>
      </c>
      <c r="J3154" t="s">
        <v>388</v>
      </c>
      <c r="K3154" t="s">
        <v>378</v>
      </c>
      <c r="L3154" t="s">
        <v>25</v>
      </c>
      <c r="M3154">
        <v>-208</v>
      </c>
      <c r="N3154">
        <v>-208</v>
      </c>
      <c r="O3154">
        <v>-208</v>
      </c>
      <c r="P3154">
        <v>-13095</v>
      </c>
      <c r="Q3154">
        <v>-208</v>
      </c>
      <c r="R3154">
        <v>-208</v>
      </c>
      <c r="S3154">
        <v>-3857</v>
      </c>
      <c r="T3154">
        <v>-208</v>
      </c>
      <c r="U3154">
        <v>-208</v>
      </c>
      <c r="V3154">
        <v>-208</v>
      </c>
      <c r="W3154">
        <v>-208</v>
      </c>
      <c r="X3154">
        <v>-208</v>
      </c>
      <c r="Y3154">
        <v>-19032</v>
      </c>
      <c r="Z3154">
        <f t="shared" si="104"/>
        <v>-14274</v>
      </c>
      <c r="AA3154">
        <f t="shared" si="105"/>
        <v>0</v>
      </c>
    </row>
    <row r="3155" spans="1:27" x14ac:dyDescent="0.35">
      <c r="A3155" t="s">
        <v>427</v>
      </c>
      <c r="C3155">
        <v>512011</v>
      </c>
      <c r="D3155" t="s">
        <v>463</v>
      </c>
      <c r="E3155" t="s">
        <v>7</v>
      </c>
      <c r="F3155" t="s">
        <v>105</v>
      </c>
      <c r="G3155">
        <v>2027</v>
      </c>
      <c r="H3155" t="s">
        <v>22</v>
      </c>
      <c r="I3155" t="s">
        <v>390</v>
      </c>
      <c r="J3155" t="s">
        <v>391</v>
      </c>
      <c r="K3155" t="s">
        <v>378</v>
      </c>
      <c r="L3155" t="s">
        <v>25</v>
      </c>
      <c r="M3155">
        <v>-208</v>
      </c>
      <c r="N3155">
        <v>-208</v>
      </c>
      <c r="O3155">
        <v>-208</v>
      </c>
      <c r="P3155">
        <v>-208</v>
      </c>
      <c r="Q3155">
        <v>-208</v>
      </c>
      <c r="R3155">
        <v>-208</v>
      </c>
      <c r="S3155">
        <v>-208</v>
      </c>
      <c r="T3155">
        <v>-208</v>
      </c>
      <c r="U3155">
        <v>-208</v>
      </c>
      <c r="V3155">
        <v>-208</v>
      </c>
      <c r="W3155">
        <v>-208</v>
      </c>
      <c r="X3155">
        <v>-208</v>
      </c>
      <c r="Y3155">
        <v>-2491</v>
      </c>
      <c r="Z3155">
        <f t="shared" si="104"/>
        <v>0</v>
      </c>
      <c r="AA3155">
        <f t="shared" si="105"/>
        <v>-1868.25</v>
      </c>
    </row>
    <row r="3156" spans="1:27" x14ac:dyDescent="0.35">
      <c r="A3156" t="s">
        <v>427</v>
      </c>
      <c r="C3156">
        <v>510900</v>
      </c>
      <c r="D3156" t="s">
        <v>436</v>
      </c>
      <c r="E3156" t="s">
        <v>7</v>
      </c>
      <c r="F3156" t="s">
        <v>105</v>
      </c>
      <c r="G3156">
        <v>2028</v>
      </c>
      <c r="H3156" t="s">
        <v>22</v>
      </c>
      <c r="I3156" t="s">
        <v>390</v>
      </c>
      <c r="J3156" t="s">
        <v>391</v>
      </c>
      <c r="K3156" t="s">
        <v>378</v>
      </c>
      <c r="L3156" t="s">
        <v>25</v>
      </c>
      <c r="M3156">
        <v>-206</v>
      </c>
      <c r="N3156">
        <v>-238</v>
      </c>
      <c r="O3156">
        <v>-658</v>
      </c>
      <c r="P3156">
        <v>-401</v>
      </c>
      <c r="Q3156">
        <v>-446</v>
      </c>
      <c r="R3156">
        <v>-644</v>
      </c>
      <c r="S3156">
        <v>-625</v>
      </c>
      <c r="T3156">
        <v>-338</v>
      </c>
      <c r="U3156">
        <v>-682</v>
      </c>
      <c r="V3156">
        <v>-491</v>
      </c>
      <c r="W3156">
        <v>-784</v>
      </c>
      <c r="X3156">
        <v>-227</v>
      </c>
      <c r="Y3156">
        <v>-5738</v>
      </c>
      <c r="Z3156">
        <f t="shared" si="104"/>
        <v>0</v>
      </c>
      <c r="AA3156">
        <f t="shared" si="105"/>
        <v>-4303.5</v>
      </c>
    </row>
    <row r="3157" spans="1:27" x14ac:dyDescent="0.35">
      <c r="A3157" t="s">
        <v>427</v>
      </c>
      <c r="C3157">
        <v>500900</v>
      </c>
      <c r="D3157" t="s">
        <v>443</v>
      </c>
      <c r="E3157" t="s">
        <v>7</v>
      </c>
      <c r="F3157" t="s">
        <v>105</v>
      </c>
      <c r="G3157">
        <v>2024</v>
      </c>
      <c r="H3157" t="s">
        <v>365</v>
      </c>
      <c r="I3157" t="s">
        <v>390</v>
      </c>
      <c r="J3157" t="s">
        <v>391</v>
      </c>
      <c r="K3157" t="s">
        <v>378</v>
      </c>
      <c r="L3157" t="s">
        <v>25</v>
      </c>
      <c r="M3157">
        <v>-204</v>
      </c>
      <c r="N3157">
        <v>-5</v>
      </c>
      <c r="O3157">
        <v>175</v>
      </c>
      <c r="P3157">
        <v>180</v>
      </c>
      <c r="Q3157">
        <v>160</v>
      </c>
      <c r="R3157">
        <v>522</v>
      </c>
      <c r="S3157">
        <v>323</v>
      </c>
      <c r="T3157">
        <v>287</v>
      </c>
      <c r="U3157">
        <v>491</v>
      </c>
      <c r="V3157">
        <v>245</v>
      </c>
      <c r="W3157">
        <v>663</v>
      </c>
      <c r="X3157">
        <v>751</v>
      </c>
      <c r="Y3157">
        <v>3588</v>
      </c>
      <c r="Z3157">
        <f t="shared" si="104"/>
        <v>0</v>
      </c>
      <c r="AA3157">
        <f t="shared" si="105"/>
        <v>2691</v>
      </c>
    </row>
    <row r="3158" spans="1:27" x14ac:dyDescent="0.35">
      <c r="A3158" t="s">
        <v>427</v>
      </c>
      <c r="C3158">
        <v>502900</v>
      </c>
      <c r="D3158" t="s">
        <v>464</v>
      </c>
      <c r="E3158" t="s">
        <v>7</v>
      </c>
      <c r="F3158" t="s">
        <v>105</v>
      </c>
      <c r="G3158">
        <v>2027</v>
      </c>
      <c r="H3158" t="s">
        <v>22</v>
      </c>
      <c r="I3158" t="s">
        <v>385</v>
      </c>
      <c r="J3158" t="s">
        <v>386</v>
      </c>
      <c r="K3158" t="s">
        <v>378</v>
      </c>
      <c r="L3158" t="s">
        <v>25</v>
      </c>
      <c r="M3158">
        <v>-204</v>
      </c>
      <c r="N3158">
        <v>-204</v>
      </c>
      <c r="O3158">
        <v>-204</v>
      </c>
      <c r="P3158">
        <v>-204</v>
      </c>
      <c r="Q3158">
        <v>-204</v>
      </c>
      <c r="R3158">
        <v>-204</v>
      </c>
      <c r="S3158">
        <v>-204</v>
      </c>
      <c r="T3158">
        <v>-204</v>
      </c>
      <c r="U3158">
        <v>-204</v>
      </c>
      <c r="V3158">
        <v>-223</v>
      </c>
      <c r="W3158">
        <v>-204</v>
      </c>
      <c r="X3158">
        <v>-287</v>
      </c>
      <c r="Y3158">
        <v>-2547</v>
      </c>
      <c r="Z3158">
        <f t="shared" ref="Z3158:Z3218" si="106">$Y3158*IF($E3158="Fixed",0.75,1)*IF(LEFT($F3158,4)="0311",1,IF(LEFT($F3158,4)="0301",0.403176412,0))</f>
        <v>0</v>
      </c>
      <c r="AA3158">
        <f t="shared" ref="AA3158:AA3218" si="107">$Y3158*IF($E3158="Fixed",0.75,1)*IF(LEFT($F3158,4)="0311",0,IF(LEFT($F3158,4)="0301",1-0.403176412,1))</f>
        <v>-1910.25</v>
      </c>
    </row>
    <row r="3159" spans="1:27" x14ac:dyDescent="0.35">
      <c r="A3159" t="s">
        <v>427</v>
      </c>
      <c r="C3159">
        <v>512011</v>
      </c>
      <c r="D3159" t="s">
        <v>463</v>
      </c>
      <c r="E3159" t="s">
        <v>7</v>
      </c>
      <c r="F3159" t="s">
        <v>105</v>
      </c>
      <c r="G3159">
        <v>2026</v>
      </c>
      <c r="H3159" t="s">
        <v>22</v>
      </c>
      <c r="I3159" t="s">
        <v>390</v>
      </c>
      <c r="J3159" t="s">
        <v>391</v>
      </c>
      <c r="K3159" t="s">
        <v>378</v>
      </c>
      <c r="L3159" t="s">
        <v>25</v>
      </c>
      <c r="M3159">
        <v>-203</v>
      </c>
      <c r="N3159">
        <v>-203</v>
      </c>
      <c r="O3159">
        <v>-203</v>
      </c>
      <c r="P3159">
        <v>-203</v>
      </c>
      <c r="Q3159">
        <v>-203</v>
      </c>
      <c r="R3159">
        <v>-203</v>
      </c>
      <c r="S3159">
        <v>-203</v>
      </c>
      <c r="T3159">
        <v>-203</v>
      </c>
      <c r="U3159">
        <v>-203</v>
      </c>
      <c r="V3159">
        <v>-203</v>
      </c>
      <c r="W3159">
        <v>-203</v>
      </c>
      <c r="X3159">
        <v>-203</v>
      </c>
      <c r="Y3159">
        <v>-2442</v>
      </c>
      <c r="Z3159">
        <f t="shared" si="106"/>
        <v>0</v>
      </c>
      <c r="AA3159">
        <f t="shared" si="107"/>
        <v>-1831.5</v>
      </c>
    </row>
    <row r="3160" spans="1:27" x14ac:dyDescent="0.35">
      <c r="A3160" t="s">
        <v>427</v>
      </c>
      <c r="C3160">
        <v>501990</v>
      </c>
      <c r="D3160" t="s">
        <v>442</v>
      </c>
      <c r="E3160" t="s">
        <v>7</v>
      </c>
      <c r="F3160" t="s">
        <v>105</v>
      </c>
      <c r="G3160">
        <v>2025</v>
      </c>
      <c r="H3160" t="s">
        <v>22</v>
      </c>
      <c r="I3160" t="s">
        <v>390</v>
      </c>
      <c r="J3160" t="s">
        <v>391</v>
      </c>
      <c r="K3160" t="s">
        <v>378</v>
      </c>
      <c r="L3160" t="s">
        <v>25</v>
      </c>
      <c r="M3160">
        <v>-203</v>
      </c>
      <c r="N3160">
        <v>-203</v>
      </c>
      <c r="O3160">
        <v>-203</v>
      </c>
      <c r="P3160">
        <v>-203</v>
      </c>
      <c r="Q3160">
        <v>-203</v>
      </c>
      <c r="R3160">
        <v>-203</v>
      </c>
      <c r="S3160">
        <v>-203</v>
      </c>
      <c r="T3160">
        <v>-203</v>
      </c>
      <c r="U3160">
        <v>-203</v>
      </c>
      <c r="V3160">
        <v>-203</v>
      </c>
      <c r="W3160">
        <v>-203</v>
      </c>
      <c r="X3160">
        <v>-203</v>
      </c>
      <c r="Y3160">
        <v>-2442</v>
      </c>
      <c r="Z3160">
        <f t="shared" si="106"/>
        <v>0</v>
      </c>
      <c r="AA3160">
        <f t="shared" si="107"/>
        <v>-1831.5</v>
      </c>
    </row>
    <row r="3161" spans="1:27" x14ac:dyDescent="0.35">
      <c r="A3161" t="s">
        <v>427</v>
      </c>
      <c r="C3161">
        <v>501990</v>
      </c>
      <c r="D3161" t="s">
        <v>442</v>
      </c>
      <c r="E3161" t="s">
        <v>7</v>
      </c>
      <c r="F3161" t="s">
        <v>105</v>
      </c>
      <c r="G3161">
        <v>2023</v>
      </c>
      <c r="H3161" t="s">
        <v>22</v>
      </c>
      <c r="I3161" t="s">
        <v>390</v>
      </c>
      <c r="J3161" t="s">
        <v>391</v>
      </c>
      <c r="K3161" t="s">
        <v>378</v>
      </c>
      <c r="L3161" t="s">
        <v>25</v>
      </c>
      <c r="M3161">
        <v>-202</v>
      </c>
      <c r="N3161">
        <v>-202</v>
      </c>
      <c r="O3161">
        <v>-202</v>
      </c>
      <c r="P3161">
        <v>-202</v>
      </c>
      <c r="Q3161">
        <v>-202</v>
      </c>
      <c r="R3161">
        <v>-202</v>
      </c>
      <c r="S3161">
        <v>-202</v>
      </c>
      <c r="T3161">
        <v>-202</v>
      </c>
      <c r="U3161">
        <v>-202</v>
      </c>
      <c r="V3161">
        <v>-202</v>
      </c>
      <c r="W3161">
        <v>-202</v>
      </c>
      <c r="X3161">
        <v>-202</v>
      </c>
      <c r="Y3161">
        <v>-2425</v>
      </c>
      <c r="Z3161">
        <f t="shared" si="106"/>
        <v>0</v>
      </c>
      <c r="AA3161">
        <f t="shared" si="107"/>
        <v>-1818.75</v>
      </c>
    </row>
    <row r="3162" spans="1:27" x14ac:dyDescent="0.35">
      <c r="A3162" t="s">
        <v>427</v>
      </c>
      <c r="C3162">
        <v>501990</v>
      </c>
      <c r="D3162" t="s">
        <v>442</v>
      </c>
      <c r="E3162" t="s">
        <v>7</v>
      </c>
      <c r="F3162" t="s">
        <v>105</v>
      </c>
      <c r="G3162">
        <v>2024</v>
      </c>
      <c r="H3162" t="s">
        <v>22</v>
      </c>
      <c r="I3162" t="s">
        <v>390</v>
      </c>
      <c r="J3162" t="s">
        <v>391</v>
      </c>
      <c r="K3162" t="s">
        <v>378</v>
      </c>
      <c r="L3162" t="s">
        <v>25</v>
      </c>
      <c r="M3162">
        <v>-202</v>
      </c>
      <c r="N3162">
        <v>-202</v>
      </c>
      <c r="O3162">
        <v>-202</v>
      </c>
      <c r="P3162">
        <v>-202</v>
      </c>
      <c r="Q3162">
        <v>-202</v>
      </c>
      <c r="R3162">
        <v>-202</v>
      </c>
      <c r="S3162">
        <v>-202</v>
      </c>
      <c r="T3162">
        <v>-202</v>
      </c>
      <c r="U3162">
        <v>-202</v>
      </c>
      <c r="V3162">
        <v>-202</v>
      </c>
      <c r="W3162">
        <v>-202</v>
      </c>
      <c r="X3162">
        <v>-202</v>
      </c>
      <c r="Y3162">
        <v>-2425</v>
      </c>
      <c r="Z3162">
        <f t="shared" si="106"/>
        <v>0</v>
      </c>
      <c r="AA3162">
        <f t="shared" si="107"/>
        <v>-1818.75</v>
      </c>
    </row>
    <row r="3163" spans="1:27" x14ac:dyDescent="0.35">
      <c r="A3163" t="s">
        <v>427</v>
      </c>
      <c r="C3163">
        <v>510900</v>
      </c>
      <c r="D3163" t="s">
        <v>436</v>
      </c>
      <c r="E3163" t="s">
        <v>7</v>
      </c>
      <c r="F3163" t="s">
        <v>105</v>
      </c>
      <c r="G3163">
        <v>2027</v>
      </c>
      <c r="H3163" t="s">
        <v>22</v>
      </c>
      <c r="I3163" t="s">
        <v>390</v>
      </c>
      <c r="J3163" t="s">
        <v>391</v>
      </c>
      <c r="K3163" t="s">
        <v>378</v>
      </c>
      <c r="L3163" t="s">
        <v>25</v>
      </c>
      <c r="M3163">
        <v>-200</v>
      </c>
      <c r="N3163">
        <v>-231</v>
      </c>
      <c r="O3163">
        <v>-639</v>
      </c>
      <c r="P3163">
        <v>-389</v>
      </c>
      <c r="Q3163">
        <v>-434</v>
      </c>
      <c r="R3163">
        <v>-626</v>
      </c>
      <c r="S3163">
        <v>-607</v>
      </c>
      <c r="T3163">
        <v>-328</v>
      </c>
      <c r="U3163">
        <v>-663</v>
      </c>
      <c r="V3163">
        <v>-477</v>
      </c>
      <c r="W3163">
        <v>-761</v>
      </c>
      <c r="X3163">
        <v>-220</v>
      </c>
      <c r="Y3163">
        <v>-5576</v>
      </c>
      <c r="Z3163">
        <f t="shared" si="106"/>
        <v>0</v>
      </c>
      <c r="AA3163">
        <f t="shared" si="107"/>
        <v>-4182</v>
      </c>
    </row>
    <row r="3164" spans="1:27" x14ac:dyDescent="0.35">
      <c r="A3164" t="s">
        <v>427</v>
      </c>
      <c r="C3164">
        <v>512011</v>
      </c>
      <c r="D3164" t="s">
        <v>463</v>
      </c>
      <c r="E3164" t="s">
        <v>7</v>
      </c>
      <c r="F3164" t="s">
        <v>105</v>
      </c>
      <c r="G3164">
        <v>2021</v>
      </c>
      <c r="H3164" t="s">
        <v>22</v>
      </c>
      <c r="I3164" t="s">
        <v>390</v>
      </c>
      <c r="J3164" t="s">
        <v>391</v>
      </c>
      <c r="K3164" t="s">
        <v>378</v>
      </c>
      <c r="L3164" t="s">
        <v>25</v>
      </c>
      <c r="M3164">
        <v>-200</v>
      </c>
      <c r="N3164">
        <v>-200</v>
      </c>
      <c r="O3164">
        <v>-200</v>
      </c>
      <c r="P3164">
        <v>-200</v>
      </c>
      <c r="Q3164">
        <v>-200</v>
      </c>
      <c r="R3164">
        <v>-200</v>
      </c>
      <c r="S3164">
        <v>-200</v>
      </c>
      <c r="T3164">
        <v>-200</v>
      </c>
      <c r="U3164">
        <v>-200</v>
      </c>
      <c r="V3164">
        <v>-200</v>
      </c>
      <c r="W3164">
        <v>-200</v>
      </c>
      <c r="X3164">
        <v>-200</v>
      </c>
      <c r="Y3164">
        <v>-2394</v>
      </c>
      <c r="Z3164">
        <f t="shared" si="106"/>
        <v>0</v>
      </c>
      <c r="AA3164">
        <f t="shared" si="107"/>
        <v>-1795.5</v>
      </c>
    </row>
    <row r="3165" spans="1:27" x14ac:dyDescent="0.35">
      <c r="A3165" t="s">
        <v>427</v>
      </c>
      <c r="C3165">
        <v>512011</v>
      </c>
      <c r="D3165" t="s">
        <v>463</v>
      </c>
      <c r="E3165" t="s">
        <v>7</v>
      </c>
      <c r="F3165" t="s">
        <v>105</v>
      </c>
      <c r="G3165">
        <v>2022</v>
      </c>
      <c r="H3165" t="s">
        <v>22</v>
      </c>
      <c r="I3165" t="s">
        <v>390</v>
      </c>
      <c r="J3165" t="s">
        <v>391</v>
      </c>
      <c r="K3165" t="s">
        <v>378</v>
      </c>
      <c r="L3165" t="s">
        <v>25</v>
      </c>
      <c r="M3165">
        <v>-200</v>
      </c>
      <c r="N3165">
        <v>-200</v>
      </c>
      <c r="O3165">
        <v>-200</v>
      </c>
      <c r="P3165">
        <v>-200</v>
      </c>
      <c r="Q3165">
        <v>-200</v>
      </c>
      <c r="R3165">
        <v>-200</v>
      </c>
      <c r="S3165">
        <v>-200</v>
      </c>
      <c r="T3165">
        <v>-200</v>
      </c>
      <c r="U3165">
        <v>-200</v>
      </c>
      <c r="V3165">
        <v>-200</v>
      </c>
      <c r="W3165">
        <v>-200</v>
      </c>
      <c r="X3165">
        <v>-200</v>
      </c>
      <c r="Y3165">
        <v>-2394</v>
      </c>
      <c r="Z3165">
        <f t="shared" si="106"/>
        <v>0</v>
      </c>
      <c r="AA3165">
        <f t="shared" si="107"/>
        <v>-1795.5</v>
      </c>
    </row>
    <row r="3166" spans="1:27" x14ac:dyDescent="0.35">
      <c r="A3166" t="s">
        <v>427</v>
      </c>
      <c r="C3166">
        <v>512011</v>
      </c>
      <c r="D3166" t="s">
        <v>463</v>
      </c>
      <c r="E3166" t="s">
        <v>7</v>
      </c>
      <c r="F3166" t="s">
        <v>105</v>
      </c>
      <c r="G3166">
        <v>2023</v>
      </c>
      <c r="H3166" t="s">
        <v>22</v>
      </c>
      <c r="I3166" t="s">
        <v>390</v>
      </c>
      <c r="J3166" t="s">
        <v>391</v>
      </c>
      <c r="K3166" t="s">
        <v>378</v>
      </c>
      <c r="L3166" t="s">
        <v>25</v>
      </c>
      <c r="M3166">
        <v>-200</v>
      </c>
      <c r="N3166">
        <v>-200</v>
      </c>
      <c r="O3166">
        <v>-200</v>
      </c>
      <c r="P3166">
        <v>-200</v>
      </c>
      <c r="Q3166">
        <v>-200</v>
      </c>
      <c r="R3166">
        <v>-200</v>
      </c>
      <c r="S3166">
        <v>-200</v>
      </c>
      <c r="T3166">
        <v>-200</v>
      </c>
      <c r="U3166">
        <v>-200</v>
      </c>
      <c r="V3166">
        <v>-200</v>
      </c>
      <c r="W3166">
        <v>-200</v>
      </c>
      <c r="X3166">
        <v>-200</v>
      </c>
      <c r="Y3166">
        <v>-2394</v>
      </c>
      <c r="Z3166">
        <f t="shared" si="106"/>
        <v>0</v>
      </c>
      <c r="AA3166">
        <f t="shared" si="107"/>
        <v>-1795.5</v>
      </c>
    </row>
    <row r="3167" spans="1:27" x14ac:dyDescent="0.35">
      <c r="A3167" t="s">
        <v>427</v>
      </c>
      <c r="C3167">
        <v>512011</v>
      </c>
      <c r="D3167" t="s">
        <v>463</v>
      </c>
      <c r="E3167" t="s">
        <v>7</v>
      </c>
      <c r="F3167" t="s">
        <v>105</v>
      </c>
      <c r="G3167">
        <v>2024</v>
      </c>
      <c r="H3167" t="s">
        <v>22</v>
      </c>
      <c r="I3167" t="s">
        <v>390</v>
      </c>
      <c r="J3167" t="s">
        <v>391</v>
      </c>
      <c r="K3167" t="s">
        <v>378</v>
      </c>
      <c r="L3167" t="s">
        <v>25</v>
      </c>
      <c r="M3167">
        <v>-200</v>
      </c>
      <c r="N3167">
        <v>-200</v>
      </c>
      <c r="O3167">
        <v>-200</v>
      </c>
      <c r="P3167">
        <v>-200</v>
      </c>
      <c r="Q3167">
        <v>-200</v>
      </c>
      <c r="R3167">
        <v>-200</v>
      </c>
      <c r="S3167">
        <v>-200</v>
      </c>
      <c r="T3167">
        <v>-200</v>
      </c>
      <c r="U3167">
        <v>-200</v>
      </c>
      <c r="V3167">
        <v>-200</v>
      </c>
      <c r="W3167">
        <v>-200</v>
      </c>
      <c r="X3167">
        <v>-200</v>
      </c>
      <c r="Y3167">
        <v>-2394</v>
      </c>
      <c r="Z3167">
        <f t="shared" si="106"/>
        <v>0</v>
      </c>
      <c r="AA3167">
        <f t="shared" si="107"/>
        <v>-1795.5</v>
      </c>
    </row>
    <row r="3168" spans="1:27" x14ac:dyDescent="0.35">
      <c r="A3168" t="s">
        <v>427</v>
      </c>
      <c r="C3168">
        <v>512011</v>
      </c>
      <c r="D3168" t="s">
        <v>463</v>
      </c>
      <c r="E3168" t="s">
        <v>7</v>
      </c>
      <c r="F3168" t="s">
        <v>105</v>
      </c>
      <c r="G3168">
        <v>2025</v>
      </c>
      <c r="H3168" t="s">
        <v>22</v>
      </c>
      <c r="I3168" t="s">
        <v>390</v>
      </c>
      <c r="J3168" t="s">
        <v>391</v>
      </c>
      <c r="K3168" t="s">
        <v>378</v>
      </c>
      <c r="L3168" t="s">
        <v>25</v>
      </c>
      <c r="M3168">
        <v>-200</v>
      </c>
      <c r="N3168">
        <v>-200</v>
      </c>
      <c r="O3168">
        <v>-200</v>
      </c>
      <c r="P3168">
        <v>-200</v>
      </c>
      <c r="Q3168">
        <v>-200</v>
      </c>
      <c r="R3168">
        <v>-200</v>
      </c>
      <c r="S3168">
        <v>-200</v>
      </c>
      <c r="T3168">
        <v>-200</v>
      </c>
      <c r="U3168">
        <v>-200</v>
      </c>
      <c r="V3168">
        <v>-200</v>
      </c>
      <c r="W3168">
        <v>-200</v>
      </c>
      <c r="X3168">
        <v>-200</v>
      </c>
      <c r="Y3168">
        <v>-2394</v>
      </c>
      <c r="Z3168">
        <f t="shared" si="106"/>
        <v>0</v>
      </c>
      <c r="AA3168">
        <f t="shared" si="107"/>
        <v>-1795.5</v>
      </c>
    </row>
    <row r="3169" spans="1:27" x14ac:dyDescent="0.35">
      <c r="A3169" t="s">
        <v>427</v>
      </c>
      <c r="C3169">
        <v>502900</v>
      </c>
      <c r="D3169" t="s">
        <v>464</v>
      </c>
      <c r="E3169" t="s">
        <v>7</v>
      </c>
      <c r="F3169" t="s">
        <v>105</v>
      </c>
      <c r="G3169">
        <v>2026</v>
      </c>
      <c r="H3169" t="s">
        <v>22</v>
      </c>
      <c r="I3169" t="s">
        <v>385</v>
      </c>
      <c r="J3169" t="s">
        <v>386</v>
      </c>
      <c r="K3169" t="s">
        <v>378</v>
      </c>
      <c r="L3169" t="s">
        <v>25</v>
      </c>
      <c r="M3169">
        <v>-198</v>
      </c>
      <c r="N3169">
        <v>-198</v>
      </c>
      <c r="O3169">
        <v>-198</v>
      </c>
      <c r="P3169">
        <v>-198</v>
      </c>
      <c r="Q3169">
        <v>-198</v>
      </c>
      <c r="R3169">
        <v>-198</v>
      </c>
      <c r="S3169">
        <v>-198</v>
      </c>
      <c r="T3169">
        <v>-198</v>
      </c>
      <c r="U3169">
        <v>-198</v>
      </c>
      <c r="V3169">
        <v>-216</v>
      </c>
      <c r="W3169">
        <v>-198</v>
      </c>
      <c r="X3169">
        <v>-278</v>
      </c>
      <c r="Y3169">
        <v>-2473</v>
      </c>
      <c r="Z3169">
        <f t="shared" si="106"/>
        <v>0</v>
      </c>
      <c r="AA3169">
        <f t="shared" si="107"/>
        <v>-1854.75</v>
      </c>
    </row>
    <row r="3170" spans="1:27" x14ac:dyDescent="0.35">
      <c r="A3170" t="s">
        <v>427</v>
      </c>
      <c r="C3170">
        <v>510900</v>
      </c>
      <c r="D3170" t="s">
        <v>436</v>
      </c>
      <c r="E3170" t="s">
        <v>7</v>
      </c>
      <c r="F3170" t="s">
        <v>105</v>
      </c>
      <c r="G3170">
        <v>2026</v>
      </c>
      <c r="H3170" t="s">
        <v>22</v>
      </c>
      <c r="I3170" t="s">
        <v>390</v>
      </c>
      <c r="J3170" t="s">
        <v>391</v>
      </c>
      <c r="K3170" t="s">
        <v>378</v>
      </c>
      <c r="L3170" t="s">
        <v>25</v>
      </c>
      <c r="M3170">
        <v>-194</v>
      </c>
      <c r="N3170">
        <v>-225</v>
      </c>
      <c r="O3170">
        <v>-621</v>
      </c>
      <c r="P3170">
        <v>-378</v>
      </c>
      <c r="Q3170">
        <v>-422</v>
      </c>
      <c r="R3170">
        <v>-608</v>
      </c>
      <c r="S3170">
        <v>-590</v>
      </c>
      <c r="T3170">
        <v>-319</v>
      </c>
      <c r="U3170">
        <v>-644</v>
      </c>
      <c r="V3170">
        <v>-463</v>
      </c>
      <c r="W3170">
        <v>-739</v>
      </c>
      <c r="X3170">
        <v>-214</v>
      </c>
      <c r="Y3170">
        <v>-5418</v>
      </c>
      <c r="Z3170">
        <f t="shared" si="106"/>
        <v>0</v>
      </c>
      <c r="AA3170">
        <f t="shared" si="107"/>
        <v>-4063.5</v>
      </c>
    </row>
    <row r="3171" spans="1:27" x14ac:dyDescent="0.35">
      <c r="A3171" t="s">
        <v>427</v>
      </c>
      <c r="C3171">
        <v>502900</v>
      </c>
      <c r="D3171" t="s">
        <v>464</v>
      </c>
      <c r="E3171" t="s">
        <v>7</v>
      </c>
      <c r="F3171" t="s">
        <v>105</v>
      </c>
      <c r="G3171">
        <v>2024</v>
      </c>
      <c r="H3171" t="s">
        <v>22</v>
      </c>
      <c r="I3171" t="s">
        <v>385</v>
      </c>
      <c r="J3171" t="s">
        <v>386</v>
      </c>
      <c r="K3171" t="s">
        <v>378</v>
      </c>
      <c r="L3171" t="s">
        <v>25</v>
      </c>
      <c r="M3171">
        <v>-192</v>
      </c>
      <c r="N3171">
        <v>-192</v>
      </c>
      <c r="O3171">
        <v>-192</v>
      </c>
      <c r="P3171">
        <v>-192</v>
      </c>
      <c r="Q3171">
        <v>-192</v>
      </c>
      <c r="R3171">
        <v>-192</v>
      </c>
      <c r="S3171">
        <v>-192</v>
      </c>
      <c r="T3171">
        <v>-192</v>
      </c>
      <c r="U3171">
        <v>-192</v>
      </c>
      <c r="V3171">
        <v>-210</v>
      </c>
      <c r="W3171">
        <v>-192</v>
      </c>
      <c r="X3171">
        <v>-270</v>
      </c>
      <c r="Y3171">
        <v>-2401</v>
      </c>
      <c r="Z3171">
        <f t="shared" si="106"/>
        <v>0</v>
      </c>
      <c r="AA3171">
        <f t="shared" si="107"/>
        <v>-1800.75</v>
      </c>
    </row>
    <row r="3172" spans="1:27" x14ac:dyDescent="0.35">
      <c r="A3172" t="s">
        <v>427</v>
      </c>
      <c r="C3172">
        <v>502900</v>
      </c>
      <c r="D3172" t="s">
        <v>464</v>
      </c>
      <c r="E3172" t="s">
        <v>7</v>
      </c>
      <c r="F3172" t="s">
        <v>105</v>
      </c>
      <c r="G3172">
        <v>2025</v>
      </c>
      <c r="H3172" t="s">
        <v>22</v>
      </c>
      <c r="I3172" t="s">
        <v>385</v>
      </c>
      <c r="J3172" t="s">
        <v>386</v>
      </c>
      <c r="K3172" t="s">
        <v>378</v>
      </c>
      <c r="L3172" t="s">
        <v>25</v>
      </c>
      <c r="M3172">
        <v>-192</v>
      </c>
      <c r="N3172">
        <v>-192</v>
      </c>
      <c r="O3172">
        <v>-192</v>
      </c>
      <c r="P3172">
        <v>-192</v>
      </c>
      <c r="Q3172">
        <v>-192</v>
      </c>
      <c r="R3172">
        <v>-192</v>
      </c>
      <c r="S3172">
        <v>-192</v>
      </c>
      <c r="T3172">
        <v>-192</v>
      </c>
      <c r="U3172">
        <v>-192</v>
      </c>
      <c r="V3172">
        <v>-210</v>
      </c>
      <c r="W3172">
        <v>-192</v>
      </c>
      <c r="X3172">
        <v>-270</v>
      </c>
      <c r="Y3172">
        <v>-2401</v>
      </c>
      <c r="Z3172">
        <f t="shared" si="106"/>
        <v>0</v>
      </c>
      <c r="AA3172">
        <f t="shared" si="107"/>
        <v>-1800.75</v>
      </c>
    </row>
    <row r="3173" spans="1:27" x14ac:dyDescent="0.35">
      <c r="A3173" t="s">
        <v>427</v>
      </c>
      <c r="C3173">
        <v>510900</v>
      </c>
      <c r="D3173" t="s">
        <v>436</v>
      </c>
      <c r="E3173" t="s">
        <v>7</v>
      </c>
      <c r="F3173" t="s">
        <v>105</v>
      </c>
      <c r="G3173">
        <v>2025</v>
      </c>
      <c r="H3173" t="s">
        <v>22</v>
      </c>
      <c r="I3173" t="s">
        <v>390</v>
      </c>
      <c r="J3173" t="s">
        <v>391</v>
      </c>
      <c r="K3173" t="s">
        <v>378</v>
      </c>
      <c r="L3173" t="s">
        <v>25</v>
      </c>
      <c r="M3173">
        <v>-189</v>
      </c>
      <c r="N3173">
        <v>-219</v>
      </c>
      <c r="O3173">
        <v>-603</v>
      </c>
      <c r="P3173">
        <v>-368</v>
      </c>
      <c r="Q3173">
        <v>-410</v>
      </c>
      <c r="R3173">
        <v>-591</v>
      </c>
      <c r="S3173">
        <v>-574</v>
      </c>
      <c r="T3173">
        <v>-310</v>
      </c>
      <c r="U3173">
        <v>-625</v>
      </c>
      <c r="V3173">
        <v>-450</v>
      </c>
      <c r="W3173">
        <v>-718</v>
      </c>
      <c r="X3173">
        <v>-208</v>
      </c>
      <c r="Y3173">
        <v>-5265</v>
      </c>
      <c r="Z3173">
        <f t="shared" si="106"/>
        <v>0</v>
      </c>
      <c r="AA3173">
        <f t="shared" si="107"/>
        <v>-3948.75</v>
      </c>
    </row>
    <row r="3174" spans="1:27" x14ac:dyDescent="0.35">
      <c r="A3174" t="s">
        <v>427</v>
      </c>
      <c r="C3174">
        <v>502900</v>
      </c>
      <c r="D3174" t="s">
        <v>464</v>
      </c>
      <c r="E3174" t="s">
        <v>7</v>
      </c>
      <c r="F3174" t="s">
        <v>21</v>
      </c>
      <c r="G3174">
        <v>2030</v>
      </c>
      <c r="H3174" t="s">
        <v>22</v>
      </c>
      <c r="I3174" t="s">
        <v>387</v>
      </c>
      <c r="J3174" t="s">
        <v>388</v>
      </c>
      <c r="K3174" t="s">
        <v>378</v>
      </c>
      <c r="L3174" t="s">
        <v>25</v>
      </c>
      <c r="M3174">
        <v>-186</v>
      </c>
      <c r="N3174">
        <v>-186</v>
      </c>
      <c r="O3174">
        <v>-186</v>
      </c>
      <c r="P3174">
        <v>-186</v>
      </c>
      <c r="Q3174">
        <v>-186</v>
      </c>
      <c r="R3174">
        <v>-186</v>
      </c>
      <c r="S3174">
        <v>-186</v>
      </c>
      <c r="T3174">
        <v>-186</v>
      </c>
      <c r="U3174">
        <v>-186</v>
      </c>
      <c r="V3174">
        <v>-203</v>
      </c>
      <c r="W3174">
        <v>-186</v>
      </c>
      <c r="X3174">
        <v>-261</v>
      </c>
      <c r="Y3174">
        <v>-2321</v>
      </c>
      <c r="Z3174">
        <f t="shared" si="106"/>
        <v>-1740.75</v>
      </c>
      <c r="AA3174">
        <f t="shared" si="107"/>
        <v>0</v>
      </c>
    </row>
    <row r="3175" spans="1:27" x14ac:dyDescent="0.35">
      <c r="A3175" t="s">
        <v>427</v>
      </c>
      <c r="C3175">
        <v>502900</v>
      </c>
      <c r="D3175" t="s">
        <v>464</v>
      </c>
      <c r="E3175" t="s">
        <v>7</v>
      </c>
      <c r="F3175" t="s">
        <v>21</v>
      </c>
      <c r="G3175">
        <v>2029</v>
      </c>
      <c r="H3175" t="s">
        <v>22</v>
      </c>
      <c r="I3175" t="s">
        <v>387</v>
      </c>
      <c r="J3175" t="s">
        <v>388</v>
      </c>
      <c r="K3175" t="s">
        <v>378</v>
      </c>
      <c r="L3175" t="s">
        <v>25</v>
      </c>
      <c r="M3175">
        <v>-180</v>
      </c>
      <c r="N3175">
        <v>-180</v>
      </c>
      <c r="O3175">
        <v>-180</v>
      </c>
      <c r="P3175">
        <v>-180</v>
      </c>
      <c r="Q3175">
        <v>-180</v>
      </c>
      <c r="R3175">
        <v>-180</v>
      </c>
      <c r="S3175">
        <v>-180</v>
      </c>
      <c r="T3175">
        <v>-180</v>
      </c>
      <c r="U3175">
        <v>-180</v>
      </c>
      <c r="V3175">
        <v>-197</v>
      </c>
      <c r="W3175">
        <v>-180</v>
      </c>
      <c r="X3175">
        <v>-253</v>
      </c>
      <c r="Y3175">
        <v>-2253</v>
      </c>
      <c r="Z3175">
        <f t="shared" si="106"/>
        <v>-1689.75</v>
      </c>
      <c r="AA3175">
        <f t="shared" si="107"/>
        <v>0</v>
      </c>
    </row>
    <row r="3176" spans="1:27" x14ac:dyDescent="0.35">
      <c r="A3176" t="s">
        <v>427</v>
      </c>
      <c r="C3176">
        <v>501990</v>
      </c>
      <c r="D3176" t="s">
        <v>442</v>
      </c>
      <c r="E3176" t="s">
        <v>7</v>
      </c>
      <c r="F3176" t="s">
        <v>105</v>
      </c>
      <c r="G3176">
        <v>2021</v>
      </c>
      <c r="H3176" t="s">
        <v>22</v>
      </c>
      <c r="I3176" t="s">
        <v>390</v>
      </c>
      <c r="J3176" t="s">
        <v>391</v>
      </c>
      <c r="K3176" t="s">
        <v>378</v>
      </c>
      <c r="L3176" t="s">
        <v>25</v>
      </c>
      <c r="M3176">
        <v>-178</v>
      </c>
      <c r="N3176">
        <v>-180</v>
      </c>
      <c r="O3176">
        <v>-246</v>
      </c>
      <c r="P3176">
        <v>-166</v>
      </c>
      <c r="Q3176">
        <v>-277</v>
      </c>
      <c r="R3176">
        <v>-225</v>
      </c>
      <c r="S3176">
        <v>-192</v>
      </c>
      <c r="T3176">
        <v>-164</v>
      </c>
      <c r="U3176">
        <v>-205</v>
      </c>
      <c r="V3176">
        <v>-251</v>
      </c>
      <c r="W3176">
        <v>-158</v>
      </c>
      <c r="X3176">
        <v>-183</v>
      </c>
      <c r="Y3176">
        <v>-2425</v>
      </c>
      <c r="Z3176">
        <f t="shared" si="106"/>
        <v>0</v>
      </c>
      <c r="AA3176">
        <f t="shared" si="107"/>
        <v>-1818.75</v>
      </c>
    </row>
    <row r="3177" spans="1:27" x14ac:dyDescent="0.35">
      <c r="A3177" t="s">
        <v>427</v>
      </c>
      <c r="C3177">
        <v>501990</v>
      </c>
      <c r="D3177" t="s">
        <v>442</v>
      </c>
      <c r="E3177" t="s">
        <v>7</v>
      </c>
      <c r="F3177" t="s">
        <v>105</v>
      </c>
      <c r="G3177">
        <v>2022</v>
      </c>
      <c r="H3177" t="s">
        <v>22</v>
      </c>
      <c r="I3177" t="s">
        <v>390</v>
      </c>
      <c r="J3177" t="s">
        <v>391</v>
      </c>
      <c r="K3177" t="s">
        <v>378</v>
      </c>
      <c r="L3177" t="s">
        <v>25</v>
      </c>
      <c r="M3177">
        <v>-178</v>
      </c>
      <c r="N3177">
        <v>-180</v>
      </c>
      <c r="O3177">
        <v>-246</v>
      </c>
      <c r="P3177">
        <v>-166</v>
      </c>
      <c r="Q3177">
        <v>-277</v>
      </c>
      <c r="R3177">
        <v>-225</v>
      </c>
      <c r="S3177">
        <v>-192</v>
      </c>
      <c r="T3177">
        <v>-164</v>
      </c>
      <c r="U3177">
        <v>-205</v>
      </c>
      <c r="V3177">
        <v>-251</v>
      </c>
      <c r="W3177">
        <v>-158</v>
      </c>
      <c r="X3177">
        <v>-183</v>
      </c>
      <c r="Y3177">
        <v>-2425</v>
      </c>
      <c r="Z3177">
        <f t="shared" si="106"/>
        <v>0</v>
      </c>
      <c r="AA3177">
        <f t="shared" si="107"/>
        <v>-1818.75</v>
      </c>
    </row>
    <row r="3178" spans="1:27" x14ac:dyDescent="0.35">
      <c r="A3178" t="s">
        <v>427</v>
      </c>
      <c r="C3178">
        <v>512017</v>
      </c>
      <c r="D3178" t="s">
        <v>446</v>
      </c>
      <c r="E3178" t="s">
        <v>7</v>
      </c>
      <c r="F3178" t="s">
        <v>105</v>
      </c>
      <c r="G3178">
        <v>2030</v>
      </c>
      <c r="H3178" t="s">
        <v>22</v>
      </c>
      <c r="I3178" t="s">
        <v>390</v>
      </c>
      <c r="J3178" t="s">
        <v>391</v>
      </c>
      <c r="K3178" t="s">
        <v>378</v>
      </c>
      <c r="L3178" t="s">
        <v>25</v>
      </c>
      <c r="M3178">
        <v>-178</v>
      </c>
      <c r="N3178">
        <v>-178</v>
      </c>
      <c r="O3178">
        <v>-178</v>
      </c>
      <c r="P3178">
        <v>-277</v>
      </c>
      <c r="Q3178">
        <v>-277</v>
      </c>
      <c r="R3178">
        <v>-2357</v>
      </c>
      <c r="S3178">
        <v>-310</v>
      </c>
      <c r="T3178">
        <v>-310</v>
      </c>
      <c r="U3178">
        <v>-310</v>
      </c>
      <c r="V3178">
        <v>-310</v>
      </c>
      <c r="W3178">
        <v>-178</v>
      </c>
      <c r="X3178">
        <v>-178</v>
      </c>
      <c r="Y3178">
        <v>-5038</v>
      </c>
      <c r="Z3178">
        <f t="shared" si="106"/>
        <v>0</v>
      </c>
      <c r="AA3178">
        <f t="shared" si="107"/>
        <v>-3778.5</v>
      </c>
    </row>
    <row r="3179" spans="1:27" x14ac:dyDescent="0.35">
      <c r="A3179" t="s">
        <v>427</v>
      </c>
      <c r="C3179">
        <v>502900</v>
      </c>
      <c r="D3179" t="s">
        <v>464</v>
      </c>
      <c r="E3179" t="s">
        <v>7</v>
      </c>
      <c r="F3179" t="s">
        <v>21</v>
      </c>
      <c r="G3179">
        <v>2028</v>
      </c>
      <c r="H3179" t="s">
        <v>22</v>
      </c>
      <c r="I3179" t="s">
        <v>387</v>
      </c>
      <c r="J3179" t="s">
        <v>388</v>
      </c>
      <c r="K3179" t="s">
        <v>378</v>
      </c>
      <c r="L3179" t="s">
        <v>25</v>
      </c>
      <c r="M3179">
        <v>-175</v>
      </c>
      <c r="N3179">
        <v>-175</v>
      </c>
      <c r="O3179">
        <v>-175</v>
      </c>
      <c r="P3179">
        <v>-175</v>
      </c>
      <c r="Q3179">
        <v>-175</v>
      </c>
      <c r="R3179">
        <v>-175</v>
      </c>
      <c r="S3179">
        <v>-175</v>
      </c>
      <c r="T3179">
        <v>-175</v>
      </c>
      <c r="U3179">
        <v>-175</v>
      </c>
      <c r="V3179">
        <v>-191</v>
      </c>
      <c r="W3179">
        <v>-175</v>
      </c>
      <c r="X3179">
        <v>-246</v>
      </c>
      <c r="Y3179">
        <v>-2187</v>
      </c>
      <c r="Z3179">
        <f t="shared" si="106"/>
        <v>-1640.25</v>
      </c>
      <c r="AA3179">
        <f t="shared" si="107"/>
        <v>0</v>
      </c>
    </row>
    <row r="3180" spans="1:27" x14ac:dyDescent="0.35">
      <c r="A3180" t="s">
        <v>427</v>
      </c>
      <c r="C3180">
        <v>512017</v>
      </c>
      <c r="D3180" t="s">
        <v>446</v>
      </c>
      <c r="E3180" t="s">
        <v>7</v>
      </c>
      <c r="F3180" t="s">
        <v>105</v>
      </c>
      <c r="G3180">
        <v>2029</v>
      </c>
      <c r="H3180" t="s">
        <v>22</v>
      </c>
      <c r="I3180" t="s">
        <v>390</v>
      </c>
      <c r="J3180" t="s">
        <v>391</v>
      </c>
      <c r="K3180" t="s">
        <v>378</v>
      </c>
      <c r="L3180" t="s">
        <v>25</v>
      </c>
      <c r="M3180">
        <v>-173</v>
      </c>
      <c r="N3180">
        <v>-173</v>
      </c>
      <c r="O3180">
        <v>-173</v>
      </c>
      <c r="P3180">
        <v>-269</v>
      </c>
      <c r="Q3180">
        <v>-269</v>
      </c>
      <c r="R3180">
        <v>-2288</v>
      </c>
      <c r="S3180">
        <v>-300</v>
      </c>
      <c r="T3180">
        <v>-300</v>
      </c>
      <c r="U3180">
        <v>-300</v>
      </c>
      <c r="V3180">
        <v>-300</v>
      </c>
      <c r="W3180">
        <v>-173</v>
      </c>
      <c r="X3180">
        <v>-173</v>
      </c>
      <c r="Y3180">
        <v>-4891</v>
      </c>
      <c r="Z3180">
        <f t="shared" si="106"/>
        <v>0</v>
      </c>
      <c r="AA3180">
        <f t="shared" si="107"/>
        <v>-3668.25</v>
      </c>
    </row>
    <row r="3181" spans="1:27" x14ac:dyDescent="0.35">
      <c r="A3181" t="s">
        <v>427</v>
      </c>
      <c r="C3181">
        <v>502900</v>
      </c>
      <c r="D3181" t="s">
        <v>464</v>
      </c>
      <c r="E3181" t="s">
        <v>7</v>
      </c>
      <c r="F3181" t="s">
        <v>21</v>
      </c>
      <c r="G3181">
        <v>2027</v>
      </c>
      <c r="H3181" t="s">
        <v>22</v>
      </c>
      <c r="I3181" t="s">
        <v>387</v>
      </c>
      <c r="J3181" t="s">
        <v>388</v>
      </c>
      <c r="K3181" t="s">
        <v>378</v>
      </c>
      <c r="L3181" t="s">
        <v>25</v>
      </c>
      <c r="M3181">
        <v>-170</v>
      </c>
      <c r="N3181">
        <v>-170</v>
      </c>
      <c r="O3181">
        <v>-170</v>
      </c>
      <c r="P3181">
        <v>-170</v>
      </c>
      <c r="Q3181">
        <v>-170</v>
      </c>
      <c r="R3181">
        <v>-170</v>
      </c>
      <c r="S3181">
        <v>-170</v>
      </c>
      <c r="T3181">
        <v>-170</v>
      </c>
      <c r="U3181">
        <v>-170</v>
      </c>
      <c r="V3181">
        <v>-186</v>
      </c>
      <c r="W3181">
        <v>-170</v>
      </c>
      <c r="X3181">
        <v>-239</v>
      </c>
      <c r="Y3181">
        <v>-2124</v>
      </c>
      <c r="Z3181">
        <f t="shared" si="106"/>
        <v>-1593</v>
      </c>
      <c r="AA3181">
        <f t="shared" si="107"/>
        <v>0</v>
      </c>
    </row>
    <row r="3182" spans="1:27" x14ac:dyDescent="0.35">
      <c r="A3182" t="s">
        <v>427</v>
      </c>
      <c r="C3182">
        <v>512017</v>
      </c>
      <c r="D3182" t="s">
        <v>446</v>
      </c>
      <c r="E3182" t="s">
        <v>7</v>
      </c>
      <c r="F3182" t="s">
        <v>105</v>
      </c>
      <c r="G3182">
        <v>2028</v>
      </c>
      <c r="H3182" t="s">
        <v>22</v>
      </c>
      <c r="I3182" t="s">
        <v>390</v>
      </c>
      <c r="J3182" t="s">
        <v>391</v>
      </c>
      <c r="K3182" t="s">
        <v>378</v>
      </c>
      <c r="L3182" t="s">
        <v>25</v>
      </c>
      <c r="M3182">
        <v>-168</v>
      </c>
      <c r="N3182">
        <v>-168</v>
      </c>
      <c r="O3182">
        <v>-168</v>
      </c>
      <c r="P3182">
        <v>-261</v>
      </c>
      <c r="Q3182">
        <v>-261</v>
      </c>
      <c r="R3182">
        <v>-2221</v>
      </c>
      <c r="S3182">
        <v>-292</v>
      </c>
      <c r="T3182">
        <v>-292</v>
      </c>
      <c r="U3182">
        <v>-292</v>
      </c>
      <c r="V3182">
        <v>-292</v>
      </c>
      <c r="W3182">
        <v>-168</v>
      </c>
      <c r="X3182">
        <v>-168</v>
      </c>
      <c r="Y3182">
        <v>-4749</v>
      </c>
      <c r="Z3182">
        <f t="shared" si="106"/>
        <v>0</v>
      </c>
      <c r="AA3182">
        <f t="shared" si="107"/>
        <v>-3561.75</v>
      </c>
    </row>
    <row r="3183" spans="1:27" x14ac:dyDescent="0.35">
      <c r="A3183" t="s">
        <v>427</v>
      </c>
      <c r="C3183">
        <v>502900</v>
      </c>
      <c r="D3183" t="s">
        <v>464</v>
      </c>
      <c r="E3183" t="s">
        <v>7</v>
      </c>
      <c r="F3183" t="s">
        <v>21</v>
      </c>
      <c r="G3183">
        <v>2026</v>
      </c>
      <c r="H3183" t="s">
        <v>22</v>
      </c>
      <c r="I3183" t="s">
        <v>387</v>
      </c>
      <c r="J3183" t="s">
        <v>388</v>
      </c>
      <c r="K3183" t="s">
        <v>378</v>
      </c>
      <c r="L3183" t="s">
        <v>25</v>
      </c>
      <c r="M3183">
        <v>-165</v>
      </c>
      <c r="N3183">
        <v>-165</v>
      </c>
      <c r="O3183">
        <v>-165</v>
      </c>
      <c r="P3183">
        <v>-165</v>
      </c>
      <c r="Q3183">
        <v>-165</v>
      </c>
      <c r="R3183">
        <v>-165</v>
      </c>
      <c r="S3183">
        <v>-165</v>
      </c>
      <c r="T3183">
        <v>-165</v>
      </c>
      <c r="U3183">
        <v>-165</v>
      </c>
      <c r="V3183">
        <v>-180</v>
      </c>
      <c r="W3183">
        <v>-165</v>
      </c>
      <c r="X3183">
        <v>-232</v>
      </c>
      <c r="Y3183">
        <v>-2062</v>
      </c>
      <c r="Z3183">
        <f t="shared" si="106"/>
        <v>-1546.5</v>
      </c>
      <c r="AA3183">
        <f t="shared" si="107"/>
        <v>0</v>
      </c>
    </row>
    <row r="3184" spans="1:27" x14ac:dyDescent="0.35">
      <c r="A3184" t="s">
        <v>427</v>
      </c>
      <c r="C3184">
        <v>512017</v>
      </c>
      <c r="D3184" t="s">
        <v>446</v>
      </c>
      <c r="E3184" t="s">
        <v>7</v>
      </c>
      <c r="F3184" t="s">
        <v>105</v>
      </c>
      <c r="G3184">
        <v>2027</v>
      </c>
      <c r="H3184" t="s">
        <v>22</v>
      </c>
      <c r="I3184" t="s">
        <v>390</v>
      </c>
      <c r="J3184" t="s">
        <v>391</v>
      </c>
      <c r="K3184" t="s">
        <v>378</v>
      </c>
      <c r="L3184" t="s">
        <v>25</v>
      </c>
      <c r="M3184">
        <v>-163</v>
      </c>
      <c r="N3184">
        <v>-163</v>
      </c>
      <c r="O3184">
        <v>-163</v>
      </c>
      <c r="P3184">
        <v>-253</v>
      </c>
      <c r="Q3184">
        <v>-253</v>
      </c>
      <c r="R3184">
        <v>-2157</v>
      </c>
      <c r="S3184">
        <v>-283</v>
      </c>
      <c r="T3184">
        <v>-283</v>
      </c>
      <c r="U3184">
        <v>-283</v>
      </c>
      <c r="V3184">
        <v>-283</v>
      </c>
      <c r="W3184">
        <v>-163</v>
      </c>
      <c r="X3184">
        <v>-163</v>
      </c>
      <c r="Y3184">
        <v>-4611</v>
      </c>
      <c r="Z3184">
        <f t="shared" si="106"/>
        <v>0</v>
      </c>
      <c r="AA3184">
        <f t="shared" si="107"/>
        <v>-3458.25</v>
      </c>
    </row>
    <row r="3185" spans="1:27" x14ac:dyDescent="0.35">
      <c r="A3185" t="s">
        <v>427</v>
      </c>
      <c r="C3185">
        <v>502900</v>
      </c>
      <c r="D3185" t="s">
        <v>464</v>
      </c>
      <c r="E3185" t="s">
        <v>7</v>
      </c>
      <c r="F3185" t="s">
        <v>21</v>
      </c>
      <c r="G3185">
        <v>2024</v>
      </c>
      <c r="H3185" t="s">
        <v>22</v>
      </c>
      <c r="I3185" t="s">
        <v>387</v>
      </c>
      <c r="J3185" t="s">
        <v>388</v>
      </c>
      <c r="K3185" t="s">
        <v>378</v>
      </c>
      <c r="L3185" t="s">
        <v>25</v>
      </c>
      <c r="M3185">
        <v>-160</v>
      </c>
      <c r="N3185">
        <v>-160</v>
      </c>
      <c r="O3185">
        <v>-160</v>
      </c>
      <c r="P3185">
        <v>-160</v>
      </c>
      <c r="Q3185">
        <v>-160</v>
      </c>
      <c r="R3185">
        <v>-160</v>
      </c>
      <c r="S3185">
        <v>-160</v>
      </c>
      <c r="T3185">
        <v>-160</v>
      </c>
      <c r="U3185">
        <v>-160</v>
      </c>
      <c r="V3185">
        <v>-175</v>
      </c>
      <c r="W3185">
        <v>-160</v>
      </c>
      <c r="X3185">
        <v>-225</v>
      </c>
      <c r="Y3185">
        <v>-2002</v>
      </c>
      <c r="Z3185">
        <f t="shared" si="106"/>
        <v>-1501.5</v>
      </c>
      <c r="AA3185">
        <f t="shared" si="107"/>
        <v>0</v>
      </c>
    </row>
    <row r="3186" spans="1:27" x14ac:dyDescent="0.35">
      <c r="A3186" t="s">
        <v>427</v>
      </c>
      <c r="C3186">
        <v>502900</v>
      </c>
      <c r="D3186" t="s">
        <v>464</v>
      </c>
      <c r="E3186" t="s">
        <v>7</v>
      </c>
      <c r="F3186" t="s">
        <v>21</v>
      </c>
      <c r="G3186">
        <v>2025</v>
      </c>
      <c r="H3186" t="s">
        <v>22</v>
      </c>
      <c r="I3186" t="s">
        <v>387</v>
      </c>
      <c r="J3186" t="s">
        <v>388</v>
      </c>
      <c r="K3186" t="s">
        <v>378</v>
      </c>
      <c r="L3186" t="s">
        <v>25</v>
      </c>
      <c r="M3186">
        <v>-160</v>
      </c>
      <c r="N3186">
        <v>-160</v>
      </c>
      <c r="O3186">
        <v>-160</v>
      </c>
      <c r="P3186">
        <v>-160</v>
      </c>
      <c r="Q3186">
        <v>-160</v>
      </c>
      <c r="R3186">
        <v>-160</v>
      </c>
      <c r="S3186">
        <v>-160</v>
      </c>
      <c r="T3186">
        <v>-160</v>
      </c>
      <c r="U3186">
        <v>-160</v>
      </c>
      <c r="V3186">
        <v>-175</v>
      </c>
      <c r="W3186">
        <v>-160</v>
      </c>
      <c r="X3186">
        <v>-225</v>
      </c>
      <c r="Y3186">
        <v>-2002</v>
      </c>
      <c r="Z3186">
        <f t="shared" si="106"/>
        <v>-1501.5</v>
      </c>
      <c r="AA3186">
        <f t="shared" si="107"/>
        <v>0</v>
      </c>
    </row>
    <row r="3187" spans="1:27" x14ac:dyDescent="0.35">
      <c r="A3187" t="s">
        <v>427</v>
      </c>
      <c r="C3187">
        <v>512017</v>
      </c>
      <c r="D3187" t="s">
        <v>446</v>
      </c>
      <c r="E3187" t="s">
        <v>7</v>
      </c>
      <c r="F3187" t="s">
        <v>105</v>
      </c>
      <c r="G3187">
        <v>2026</v>
      </c>
      <c r="H3187" t="s">
        <v>22</v>
      </c>
      <c r="I3187" t="s">
        <v>390</v>
      </c>
      <c r="J3187" t="s">
        <v>391</v>
      </c>
      <c r="K3187" t="s">
        <v>378</v>
      </c>
      <c r="L3187" t="s">
        <v>25</v>
      </c>
      <c r="M3187">
        <v>-158</v>
      </c>
      <c r="N3187">
        <v>-158</v>
      </c>
      <c r="O3187">
        <v>-158</v>
      </c>
      <c r="P3187">
        <v>-246</v>
      </c>
      <c r="Q3187">
        <v>-246</v>
      </c>
      <c r="R3187">
        <v>-2094</v>
      </c>
      <c r="S3187">
        <v>-275</v>
      </c>
      <c r="T3187">
        <v>-275</v>
      </c>
      <c r="U3187">
        <v>-275</v>
      </c>
      <c r="V3187">
        <v>-275</v>
      </c>
      <c r="W3187">
        <v>-158</v>
      </c>
      <c r="X3187">
        <v>-158</v>
      </c>
      <c r="Y3187">
        <v>-4476</v>
      </c>
      <c r="Z3187">
        <f t="shared" si="106"/>
        <v>0</v>
      </c>
      <c r="AA3187">
        <f t="shared" si="107"/>
        <v>-3357</v>
      </c>
    </row>
    <row r="3188" spans="1:27" x14ac:dyDescent="0.35">
      <c r="A3188" t="s">
        <v>427</v>
      </c>
      <c r="C3188">
        <v>512102</v>
      </c>
      <c r="D3188" t="s">
        <v>465</v>
      </c>
      <c r="E3188" t="s">
        <v>7</v>
      </c>
      <c r="F3188" t="s">
        <v>105</v>
      </c>
      <c r="G3188">
        <v>2030</v>
      </c>
      <c r="H3188" t="s">
        <v>22</v>
      </c>
      <c r="I3188" t="s">
        <v>390</v>
      </c>
      <c r="J3188" t="s">
        <v>391</v>
      </c>
      <c r="K3188" t="s">
        <v>378</v>
      </c>
      <c r="L3188" t="s">
        <v>25</v>
      </c>
      <c r="M3188">
        <v>-157</v>
      </c>
      <c r="N3188">
        <v>-157</v>
      </c>
      <c r="O3188">
        <v>-157</v>
      </c>
      <c r="P3188">
        <v>-157</v>
      </c>
      <c r="Q3188">
        <v>-157</v>
      </c>
      <c r="R3188">
        <v>-157</v>
      </c>
      <c r="S3188">
        <v>-157</v>
      </c>
      <c r="T3188">
        <v>-157</v>
      </c>
      <c r="U3188">
        <v>-157</v>
      </c>
      <c r="V3188">
        <v>-157</v>
      </c>
      <c r="W3188">
        <v>-157</v>
      </c>
      <c r="X3188">
        <v>-157</v>
      </c>
      <c r="Y3188">
        <v>-1888</v>
      </c>
      <c r="Z3188">
        <f t="shared" si="106"/>
        <v>0</v>
      </c>
      <c r="AA3188">
        <f t="shared" si="107"/>
        <v>-1416</v>
      </c>
    </row>
    <row r="3189" spans="1:27" x14ac:dyDescent="0.35">
      <c r="A3189" t="s">
        <v>427</v>
      </c>
      <c r="C3189">
        <v>512102</v>
      </c>
      <c r="D3189" t="s">
        <v>465</v>
      </c>
      <c r="E3189" t="s">
        <v>7</v>
      </c>
      <c r="F3189" t="s">
        <v>105</v>
      </c>
      <c r="G3189">
        <v>2029</v>
      </c>
      <c r="H3189" t="s">
        <v>22</v>
      </c>
      <c r="I3189" t="s">
        <v>390</v>
      </c>
      <c r="J3189" t="s">
        <v>391</v>
      </c>
      <c r="K3189" t="s">
        <v>378</v>
      </c>
      <c r="L3189" t="s">
        <v>25</v>
      </c>
      <c r="M3189">
        <v>-154</v>
      </c>
      <c r="N3189">
        <v>-154</v>
      </c>
      <c r="O3189">
        <v>-154</v>
      </c>
      <c r="P3189">
        <v>-154</v>
      </c>
      <c r="Q3189">
        <v>-154</v>
      </c>
      <c r="R3189">
        <v>-154</v>
      </c>
      <c r="S3189">
        <v>-154</v>
      </c>
      <c r="T3189">
        <v>-154</v>
      </c>
      <c r="U3189">
        <v>-154</v>
      </c>
      <c r="V3189">
        <v>-154</v>
      </c>
      <c r="W3189">
        <v>-154</v>
      </c>
      <c r="X3189">
        <v>-154</v>
      </c>
      <c r="Y3189">
        <v>-1851</v>
      </c>
      <c r="Z3189">
        <f t="shared" si="106"/>
        <v>0</v>
      </c>
      <c r="AA3189">
        <f t="shared" si="107"/>
        <v>-1388.25</v>
      </c>
    </row>
    <row r="3190" spans="1:27" x14ac:dyDescent="0.35">
      <c r="A3190" t="s">
        <v>427</v>
      </c>
      <c r="C3190">
        <v>512017</v>
      </c>
      <c r="D3190" t="s">
        <v>446</v>
      </c>
      <c r="E3190" t="s">
        <v>7</v>
      </c>
      <c r="F3190" t="s">
        <v>105</v>
      </c>
      <c r="G3190">
        <v>2023</v>
      </c>
      <c r="H3190" t="s">
        <v>22</v>
      </c>
      <c r="I3190" t="s">
        <v>390</v>
      </c>
      <c r="J3190" t="s">
        <v>391</v>
      </c>
      <c r="K3190" t="s">
        <v>378</v>
      </c>
      <c r="L3190" t="s">
        <v>25</v>
      </c>
      <c r="M3190">
        <v>-154</v>
      </c>
      <c r="N3190">
        <v>-154</v>
      </c>
      <c r="O3190">
        <v>-154</v>
      </c>
      <c r="P3190">
        <v>-239</v>
      </c>
      <c r="Q3190">
        <v>-239</v>
      </c>
      <c r="R3190">
        <v>-2033</v>
      </c>
      <c r="S3190">
        <v>-267</v>
      </c>
      <c r="T3190">
        <v>-267</v>
      </c>
      <c r="U3190">
        <v>-267</v>
      </c>
      <c r="V3190">
        <v>-267</v>
      </c>
      <c r="W3190">
        <v>-154</v>
      </c>
      <c r="X3190">
        <v>-154</v>
      </c>
      <c r="Y3190">
        <v>-4346</v>
      </c>
      <c r="Z3190">
        <f t="shared" si="106"/>
        <v>0</v>
      </c>
      <c r="AA3190">
        <f t="shared" si="107"/>
        <v>-3259.5</v>
      </c>
    </row>
    <row r="3191" spans="1:27" x14ac:dyDescent="0.35">
      <c r="A3191" t="s">
        <v>427</v>
      </c>
      <c r="C3191">
        <v>512017</v>
      </c>
      <c r="D3191" t="s">
        <v>446</v>
      </c>
      <c r="E3191" t="s">
        <v>7</v>
      </c>
      <c r="F3191" t="s">
        <v>105</v>
      </c>
      <c r="G3191">
        <v>2024</v>
      </c>
      <c r="H3191" t="s">
        <v>22</v>
      </c>
      <c r="I3191" t="s">
        <v>390</v>
      </c>
      <c r="J3191" t="s">
        <v>391</v>
      </c>
      <c r="K3191" t="s">
        <v>378</v>
      </c>
      <c r="L3191" t="s">
        <v>25</v>
      </c>
      <c r="M3191">
        <v>-154</v>
      </c>
      <c r="N3191">
        <v>-154</v>
      </c>
      <c r="O3191">
        <v>-154</v>
      </c>
      <c r="P3191">
        <v>-239</v>
      </c>
      <c r="Q3191">
        <v>-239</v>
      </c>
      <c r="R3191">
        <v>-2033</v>
      </c>
      <c r="S3191">
        <v>-267</v>
      </c>
      <c r="T3191">
        <v>-267</v>
      </c>
      <c r="U3191">
        <v>-267</v>
      </c>
      <c r="V3191">
        <v>-267</v>
      </c>
      <c r="W3191">
        <v>-154</v>
      </c>
      <c r="X3191">
        <v>-154</v>
      </c>
      <c r="Y3191">
        <v>-4346</v>
      </c>
      <c r="Z3191">
        <f t="shared" si="106"/>
        <v>0</v>
      </c>
      <c r="AA3191">
        <f t="shared" si="107"/>
        <v>-3259.5</v>
      </c>
    </row>
    <row r="3192" spans="1:27" x14ac:dyDescent="0.35">
      <c r="A3192" t="s">
        <v>427</v>
      </c>
      <c r="C3192">
        <v>512017</v>
      </c>
      <c r="D3192" t="s">
        <v>446</v>
      </c>
      <c r="E3192" t="s">
        <v>7</v>
      </c>
      <c r="F3192" t="s">
        <v>105</v>
      </c>
      <c r="G3192">
        <v>2025</v>
      </c>
      <c r="H3192" t="s">
        <v>22</v>
      </c>
      <c r="I3192" t="s">
        <v>390</v>
      </c>
      <c r="J3192" t="s">
        <v>391</v>
      </c>
      <c r="K3192" t="s">
        <v>378</v>
      </c>
      <c r="L3192" t="s">
        <v>25</v>
      </c>
      <c r="M3192">
        <v>-154</v>
      </c>
      <c r="N3192">
        <v>-154</v>
      </c>
      <c r="O3192">
        <v>-154</v>
      </c>
      <c r="P3192">
        <v>-239</v>
      </c>
      <c r="Q3192">
        <v>-239</v>
      </c>
      <c r="R3192">
        <v>-2033</v>
      </c>
      <c r="S3192">
        <v>-267</v>
      </c>
      <c r="T3192">
        <v>-267</v>
      </c>
      <c r="U3192">
        <v>-267</v>
      </c>
      <c r="V3192">
        <v>-267</v>
      </c>
      <c r="W3192">
        <v>-154</v>
      </c>
      <c r="X3192">
        <v>-154</v>
      </c>
      <c r="Y3192">
        <v>-4346</v>
      </c>
      <c r="Z3192">
        <f t="shared" si="106"/>
        <v>0</v>
      </c>
      <c r="AA3192">
        <f t="shared" si="107"/>
        <v>-3259.5</v>
      </c>
    </row>
    <row r="3193" spans="1:27" x14ac:dyDescent="0.35">
      <c r="A3193" t="s">
        <v>427</v>
      </c>
      <c r="C3193">
        <v>512102</v>
      </c>
      <c r="D3193" t="s">
        <v>465</v>
      </c>
      <c r="E3193" t="s">
        <v>7</v>
      </c>
      <c r="F3193" t="s">
        <v>105</v>
      </c>
      <c r="G3193">
        <v>2028</v>
      </c>
      <c r="H3193" t="s">
        <v>22</v>
      </c>
      <c r="I3193" t="s">
        <v>390</v>
      </c>
      <c r="J3193" t="s">
        <v>391</v>
      </c>
      <c r="K3193" t="s">
        <v>378</v>
      </c>
      <c r="L3193" t="s">
        <v>25</v>
      </c>
      <c r="M3193">
        <v>-151</v>
      </c>
      <c r="N3193">
        <v>-151</v>
      </c>
      <c r="O3193">
        <v>-151</v>
      </c>
      <c r="P3193">
        <v>-151</v>
      </c>
      <c r="Q3193">
        <v>-151</v>
      </c>
      <c r="R3193">
        <v>-151</v>
      </c>
      <c r="S3193">
        <v>-151</v>
      </c>
      <c r="T3193">
        <v>-151</v>
      </c>
      <c r="U3193">
        <v>-151</v>
      </c>
      <c r="V3193">
        <v>-151</v>
      </c>
      <c r="W3193">
        <v>-151</v>
      </c>
      <c r="X3193">
        <v>-151</v>
      </c>
      <c r="Y3193">
        <v>-1815</v>
      </c>
      <c r="Z3193">
        <f t="shared" si="106"/>
        <v>0</v>
      </c>
      <c r="AA3193">
        <f t="shared" si="107"/>
        <v>-1361.25</v>
      </c>
    </row>
    <row r="3194" spans="1:27" x14ac:dyDescent="0.35">
      <c r="A3194" t="s">
        <v>427</v>
      </c>
      <c r="C3194">
        <v>512102</v>
      </c>
      <c r="D3194" t="s">
        <v>465</v>
      </c>
      <c r="E3194" t="s">
        <v>7</v>
      </c>
      <c r="F3194" t="s">
        <v>105</v>
      </c>
      <c r="G3194">
        <v>2027</v>
      </c>
      <c r="H3194" t="s">
        <v>22</v>
      </c>
      <c r="I3194" t="s">
        <v>390</v>
      </c>
      <c r="J3194" t="s">
        <v>391</v>
      </c>
      <c r="K3194" t="s">
        <v>378</v>
      </c>
      <c r="L3194" t="s">
        <v>25</v>
      </c>
      <c r="M3194">
        <v>-148</v>
      </c>
      <c r="N3194">
        <v>-148</v>
      </c>
      <c r="O3194">
        <v>-148</v>
      </c>
      <c r="P3194">
        <v>-148</v>
      </c>
      <c r="Q3194">
        <v>-148</v>
      </c>
      <c r="R3194">
        <v>-148</v>
      </c>
      <c r="S3194">
        <v>-148</v>
      </c>
      <c r="T3194">
        <v>-148</v>
      </c>
      <c r="U3194">
        <v>-148</v>
      </c>
      <c r="V3194">
        <v>-148</v>
      </c>
      <c r="W3194">
        <v>-148</v>
      </c>
      <c r="X3194">
        <v>-148</v>
      </c>
      <c r="Y3194">
        <v>-1779</v>
      </c>
      <c r="Z3194">
        <f t="shared" si="106"/>
        <v>0</v>
      </c>
      <c r="AA3194">
        <f t="shared" si="107"/>
        <v>-1334.25</v>
      </c>
    </row>
    <row r="3195" spans="1:27" x14ac:dyDescent="0.35">
      <c r="A3195" t="s">
        <v>427</v>
      </c>
      <c r="C3195">
        <v>512102</v>
      </c>
      <c r="D3195" t="s">
        <v>465</v>
      </c>
      <c r="E3195" t="s">
        <v>7</v>
      </c>
      <c r="F3195" t="s">
        <v>105</v>
      </c>
      <c r="G3195">
        <v>2026</v>
      </c>
      <c r="H3195" t="s">
        <v>22</v>
      </c>
      <c r="I3195" t="s">
        <v>390</v>
      </c>
      <c r="J3195" t="s">
        <v>391</v>
      </c>
      <c r="K3195" t="s">
        <v>378</v>
      </c>
      <c r="L3195" t="s">
        <v>25</v>
      </c>
      <c r="M3195">
        <v>-145</v>
      </c>
      <c r="N3195">
        <v>-145</v>
      </c>
      <c r="O3195">
        <v>-145</v>
      </c>
      <c r="P3195">
        <v>-145</v>
      </c>
      <c r="Q3195">
        <v>-145</v>
      </c>
      <c r="R3195">
        <v>-145</v>
      </c>
      <c r="S3195">
        <v>-145</v>
      </c>
      <c r="T3195">
        <v>-145</v>
      </c>
      <c r="U3195">
        <v>-145</v>
      </c>
      <c r="V3195">
        <v>-145</v>
      </c>
      <c r="W3195">
        <v>-145</v>
      </c>
      <c r="X3195">
        <v>-145</v>
      </c>
      <c r="Y3195">
        <v>-1744</v>
      </c>
      <c r="Z3195">
        <f t="shared" si="106"/>
        <v>0</v>
      </c>
      <c r="AA3195">
        <f t="shared" si="107"/>
        <v>-1308</v>
      </c>
    </row>
    <row r="3196" spans="1:27" x14ac:dyDescent="0.35">
      <c r="A3196" t="s">
        <v>427</v>
      </c>
      <c r="C3196">
        <v>512102</v>
      </c>
      <c r="D3196" t="s">
        <v>465</v>
      </c>
      <c r="E3196" t="s">
        <v>7</v>
      </c>
      <c r="F3196" t="s">
        <v>105</v>
      </c>
      <c r="G3196">
        <v>2021</v>
      </c>
      <c r="H3196" t="s">
        <v>22</v>
      </c>
      <c r="I3196" t="s">
        <v>390</v>
      </c>
      <c r="J3196" t="s">
        <v>391</v>
      </c>
      <c r="K3196" t="s">
        <v>378</v>
      </c>
      <c r="L3196" t="s">
        <v>25</v>
      </c>
      <c r="M3196">
        <v>-142</v>
      </c>
      <c r="N3196">
        <v>-142</v>
      </c>
      <c r="O3196">
        <v>-142</v>
      </c>
      <c r="P3196">
        <v>-142</v>
      </c>
      <c r="Q3196">
        <v>-142</v>
      </c>
      <c r="R3196">
        <v>-142</v>
      </c>
      <c r="S3196">
        <v>-142</v>
      </c>
      <c r="T3196">
        <v>-142</v>
      </c>
      <c r="U3196">
        <v>-142</v>
      </c>
      <c r="V3196">
        <v>-142</v>
      </c>
      <c r="W3196">
        <v>-142</v>
      </c>
      <c r="X3196">
        <v>-142</v>
      </c>
      <c r="Y3196">
        <v>-1710</v>
      </c>
      <c r="Z3196">
        <f t="shared" si="106"/>
        <v>0</v>
      </c>
      <c r="AA3196">
        <f t="shared" si="107"/>
        <v>-1282.5</v>
      </c>
    </row>
    <row r="3197" spans="1:27" x14ac:dyDescent="0.35">
      <c r="A3197" t="s">
        <v>427</v>
      </c>
      <c r="C3197">
        <v>512102</v>
      </c>
      <c r="D3197" t="s">
        <v>465</v>
      </c>
      <c r="E3197" t="s">
        <v>7</v>
      </c>
      <c r="F3197" t="s">
        <v>105</v>
      </c>
      <c r="G3197">
        <v>2022</v>
      </c>
      <c r="H3197" t="s">
        <v>22</v>
      </c>
      <c r="I3197" t="s">
        <v>390</v>
      </c>
      <c r="J3197" t="s">
        <v>391</v>
      </c>
      <c r="K3197" t="s">
        <v>378</v>
      </c>
      <c r="L3197" t="s">
        <v>25</v>
      </c>
      <c r="M3197">
        <v>-142</v>
      </c>
      <c r="N3197">
        <v>-142</v>
      </c>
      <c r="O3197">
        <v>-142</v>
      </c>
      <c r="P3197">
        <v>-142</v>
      </c>
      <c r="Q3197">
        <v>-142</v>
      </c>
      <c r="R3197">
        <v>-142</v>
      </c>
      <c r="S3197">
        <v>-142</v>
      </c>
      <c r="T3197">
        <v>-142</v>
      </c>
      <c r="U3197">
        <v>-142</v>
      </c>
      <c r="V3197">
        <v>-142</v>
      </c>
      <c r="W3197">
        <v>-142</v>
      </c>
      <c r="X3197">
        <v>-142</v>
      </c>
      <c r="Y3197">
        <v>-1710</v>
      </c>
      <c r="Z3197">
        <f t="shared" si="106"/>
        <v>0</v>
      </c>
      <c r="AA3197">
        <f t="shared" si="107"/>
        <v>-1282.5</v>
      </c>
    </row>
    <row r="3198" spans="1:27" x14ac:dyDescent="0.35">
      <c r="A3198" t="s">
        <v>427</v>
      </c>
      <c r="C3198">
        <v>512102</v>
      </c>
      <c r="D3198" t="s">
        <v>465</v>
      </c>
      <c r="E3198" t="s">
        <v>7</v>
      </c>
      <c r="F3198" t="s">
        <v>105</v>
      </c>
      <c r="G3198">
        <v>2023</v>
      </c>
      <c r="H3198" t="s">
        <v>22</v>
      </c>
      <c r="I3198" t="s">
        <v>390</v>
      </c>
      <c r="J3198" t="s">
        <v>391</v>
      </c>
      <c r="K3198" t="s">
        <v>378</v>
      </c>
      <c r="L3198" t="s">
        <v>25</v>
      </c>
      <c r="M3198">
        <v>-142</v>
      </c>
      <c r="N3198">
        <v>-142</v>
      </c>
      <c r="O3198">
        <v>-142</v>
      </c>
      <c r="P3198">
        <v>-142</v>
      </c>
      <c r="Q3198">
        <v>-142</v>
      </c>
      <c r="R3198">
        <v>-142</v>
      </c>
      <c r="S3198">
        <v>-142</v>
      </c>
      <c r="T3198">
        <v>-142</v>
      </c>
      <c r="U3198">
        <v>-142</v>
      </c>
      <c r="V3198">
        <v>-142</v>
      </c>
      <c r="W3198">
        <v>-142</v>
      </c>
      <c r="X3198">
        <v>-142</v>
      </c>
      <c r="Y3198">
        <v>-1710</v>
      </c>
      <c r="Z3198">
        <f t="shared" si="106"/>
        <v>0</v>
      </c>
      <c r="AA3198">
        <f t="shared" si="107"/>
        <v>-1282.5</v>
      </c>
    </row>
    <row r="3199" spans="1:27" x14ac:dyDescent="0.35">
      <c r="A3199" t="s">
        <v>427</v>
      </c>
      <c r="C3199">
        <v>512102</v>
      </c>
      <c r="D3199" t="s">
        <v>465</v>
      </c>
      <c r="E3199" t="s">
        <v>7</v>
      </c>
      <c r="F3199" t="s">
        <v>105</v>
      </c>
      <c r="G3199">
        <v>2024</v>
      </c>
      <c r="H3199" t="s">
        <v>22</v>
      </c>
      <c r="I3199" t="s">
        <v>390</v>
      </c>
      <c r="J3199" t="s">
        <v>391</v>
      </c>
      <c r="K3199" t="s">
        <v>378</v>
      </c>
      <c r="L3199" t="s">
        <v>25</v>
      </c>
      <c r="M3199">
        <v>-142</v>
      </c>
      <c r="N3199">
        <v>-142</v>
      </c>
      <c r="O3199">
        <v>-142</v>
      </c>
      <c r="P3199">
        <v>-142</v>
      </c>
      <c r="Q3199">
        <v>-142</v>
      </c>
      <c r="R3199">
        <v>-142</v>
      </c>
      <c r="S3199">
        <v>-142</v>
      </c>
      <c r="T3199">
        <v>-142</v>
      </c>
      <c r="U3199">
        <v>-142</v>
      </c>
      <c r="V3199">
        <v>-142</v>
      </c>
      <c r="W3199">
        <v>-142</v>
      </c>
      <c r="X3199">
        <v>-142</v>
      </c>
      <c r="Y3199">
        <v>-1710</v>
      </c>
      <c r="Z3199">
        <f t="shared" si="106"/>
        <v>0</v>
      </c>
      <c r="AA3199">
        <f t="shared" si="107"/>
        <v>-1282.5</v>
      </c>
    </row>
    <row r="3200" spans="1:27" x14ac:dyDescent="0.35">
      <c r="A3200" t="s">
        <v>427</v>
      </c>
      <c r="C3200">
        <v>512102</v>
      </c>
      <c r="D3200" t="s">
        <v>465</v>
      </c>
      <c r="E3200" t="s">
        <v>7</v>
      </c>
      <c r="F3200" t="s">
        <v>105</v>
      </c>
      <c r="G3200">
        <v>2025</v>
      </c>
      <c r="H3200" t="s">
        <v>22</v>
      </c>
      <c r="I3200" t="s">
        <v>390</v>
      </c>
      <c r="J3200" t="s">
        <v>391</v>
      </c>
      <c r="K3200" t="s">
        <v>378</v>
      </c>
      <c r="L3200" t="s">
        <v>25</v>
      </c>
      <c r="M3200">
        <v>-142</v>
      </c>
      <c r="N3200">
        <v>-142</v>
      </c>
      <c r="O3200">
        <v>-142</v>
      </c>
      <c r="P3200">
        <v>-142</v>
      </c>
      <c r="Q3200">
        <v>-142</v>
      </c>
      <c r="R3200">
        <v>-142</v>
      </c>
      <c r="S3200">
        <v>-142</v>
      </c>
      <c r="T3200">
        <v>-142</v>
      </c>
      <c r="U3200">
        <v>-142</v>
      </c>
      <c r="V3200">
        <v>-142</v>
      </c>
      <c r="W3200">
        <v>-142</v>
      </c>
      <c r="X3200">
        <v>-142</v>
      </c>
      <c r="Y3200">
        <v>-1710</v>
      </c>
      <c r="Z3200">
        <f t="shared" si="106"/>
        <v>0</v>
      </c>
      <c r="AA3200">
        <f t="shared" si="107"/>
        <v>-1282.5</v>
      </c>
    </row>
    <row r="3201" spans="1:27" x14ac:dyDescent="0.35">
      <c r="A3201" t="s">
        <v>427</v>
      </c>
      <c r="C3201">
        <v>512101</v>
      </c>
      <c r="D3201" t="s">
        <v>466</v>
      </c>
      <c r="E3201" t="s">
        <v>7</v>
      </c>
      <c r="F3201" t="s">
        <v>105</v>
      </c>
      <c r="G3201">
        <v>2030</v>
      </c>
      <c r="H3201" t="s">
        <v>22</v>
      </c>
      <c r="I3201" t="s">
        <v>390</v>
      </c>
      <c r="J3201" t="s">
        <v>391</v>
      </c>
      <c r="K3201" t="s">
        <v>378</v>
      </c>
      <c r="L3201" t="s">
        <v>25</v>
      </c>
      <c r="M3201">
        <v>-106</v>
      </c>
      <c r="N3201">
        <v>-106</v>
      </c>
      <c r="O3201">
        <v>-106</v>
      </c>
      <c r="P3201">
        <v>-501</v>
      </c>
      <c r="Q3201">
        <v>-2308</v>
      </c>
      <c r="R3201">
        <v>-1152</v>
      </c>
      <c r="S3201">
        <v>-106</v>
      </c>
      <c r="T3201">
        <v>-1035</v>
      </c>
      <c r="U3201">
        <v>-106</v>
      </c>
      <c r="V3201">
        <v>-106</v>
      </c>
      <c r="W3201">
        <v>-106</v>
      </c>
      <c r="X3201">
        <v>-106</v>
      </c>
      <c r="Y3201">
        <v>-5843</v>
      </c>
      <c r="Z3201">
        <f t="shared" si="106"/>
        <v>0</v>
      </c>
      <c r="AA3201">
        <f t="shared" si="107"/>
        <v>-4382.25</v>
      </c>
    </row>
    <row r="3202" spans="1:27" x14ac:dyDescent="0.35">
      <c r="A3202" t="s">
        <v>427</v>
      </c>
      <c r="C3202">
        <v>512101</v>
      </c>
      <c r="D3202" t="s">
        <v>466</v>
      </c>
      <c r="E3202" t="s">
        <v>7</v>
      </c>
      <c r="F3202" t="s">
        <v>105</v>
      </c>
      <c r="G3202">
        <v>2029</v>
      </c>
      <c r="H3202" t="s">
        <v>22</v>
      </c>
      <c r="I3202" t="s">
        <v>390</v>
      </c>
      <c r="J3202" t="s">
        <v>391</v>
      </c>
      <c r="K3202" t="s">
        <v>378</v>
      </c>
      <c r="L3202" t="s">
        <v>25</v>
      </c>
      <c r="M3202">
        <v>-104</v>
      </c>
      <c r="N3202">
        <v>-104</v>
      </c>
      <c r="O3202">
        <v>-104</v>
      </c>
      <c r="P3202">
        <v>-491</v>
      </c>
      <c r="Q3202">
        <v>-2242</v>
      </c>
      <c r="R3202">
        <v>-1119</v>
      </c>
      <c r="S3202">
        <v>-104</v>
      </c>
      <c r="T3202">
        <v>-1006</v>
      </c>
      <c r="U3202">
        <v>-104</v>
      </c>
      <c r="V3202">
        <v>-104</v>
      </c>
      <c r="W3202">
        <v>-104</v>
      </c>
      <c r="X3202">
        <v>-104</v>
      </c>
      <c r="Y3202">
        <v>-5688</v>
      </c>
      <c r="Z3202">
        <f t="shared" si="106"/>
        <v>0</v>
      </c>
      <c r="AA3202">
        <f t="shared" si="107"/>
        <v>-4266</v>
      </c>
    </row>
    <row r="3203" spans="1:27" x14ac:dyDescent="0.35">
      <c r="A3203" t="s">
        <v>427</v>
      </c>
      <c r="C3203">
        <v>512101</v>
      </c>
      <c r="D3203" t="s">
        <v>466</v>
      </c>
      <c r="E3203" t="s">
        <v>7</v>
      </c>
      <c r="F3203" t="s">
        <v>105</v>
      </c>
      <c r="G3203">
        <v>2028</v>
      </c>
      <c r="H3203" t="s">
        <v>22</v>
      </c>
      <c r="I3203" t="s">
        <v>390</v>
      </c>
      <c r="J3203" t="s">
        <v>391</v>
      </c>
      <c r="K3203" t="s">
        <v>378</v>
      </c>
      <c r="L3203" t="s">
        <v>25</v>
      </c>
      <c r="M3203">
        <v>-102</v>
      </c>
      <c r="N3203">
        <v>-102</v>
      </c>
      <c r="O3203">
        <v>-102</v>
      </c>
      <c r="P3203">
        <v>-481</v>
      </c>
      <c r="Q3203">
        <v>-2178</v>
      </c>
      <c r="R3203">
        <v>-1088</v>
      </c>
      <c r="S3203">
        <v>-102</v>
      </c>
      <c r="T3203">
        <v>-978</v>
      </c>
      <c r="U3203">
        <v>-102</v>
      </c>
      <c r="V3203">
        <v>-102</v>
      </c>
      <c r="W3203">
        <v>-102</v>
      </c>
      <c r="X3203">
        <v>-102</v>
      </c>
      <c r="Y3203">
        <v>-5537</v>
      </c>
      <c r="Z3203">
        <f t="shared" si="106"/>
        <v>0</v>
      </c>
      <c r="AA3203">
        <f t="shared" si="107"/>
        <v>-4152.75</v>
      </c>
    </row>
    <row r="3204" spans="1:27" x14ac:dyDescent="0.35">
      <c r="A3204" t="s">
        <v>427</v>
      </c>
      <c r="C3204">
        <v>512101</v>
      </c>
      <c r="D3204" t="s">
        <v>466</v>
      </c>
      <c r="E3204" t="s">
        <v>7</v>
      </c>
      <c r="F3204" t="s">
        <v>105</v>
      </c>
      <c r="G3204">
        <v>2027</v>
      </c>
      <c r="H3204" t="s">
        <v>22</v>
      </c>
      <c r="I3204" t="s">
        <v>390</v>
      </c>
      <c r="J3204" t="s">
        <v>391</v>
      </c>
      <c r="K3204" t="s">
        <v>378</v>
      </c>
      <c r="L3204" t="s">
        <v>25</v>
      </c>
      <c r="M3204">
        <v>-99</v>
      </c>
      <c r="N3204">
        <v>-99</v>
      </c>
      <c r="O3204">
        <v>-99</v>
      </c>
      <c r="P3204">
        <v>-472</v>
      </c>
      <c r="Q3204">
        <v>-2115</v>
      </c>
      <c r="R3204">
        <v>-1057</v>
      </c>
      <c r="S3204">
        <v>-99</v>
      </c>
      <c r="T3204">
        <v>-950</v>
      </c>
      <c r="U3204">
        <v>-99</v>
      </c>
      <c r="V3204">
        <v>-99</v>
      </c>
      <c r="W3204">
        <v>-99</v>
      </c>
      <c r="X3204">
        <v>-99</v>
      </c>
      <c r="Y3204">
        <v>-5390</v>
      </c>
      <c r="Z3204">
        <f t="shared" si="106"/>
        <v>0</v>
      </c>
      <c r="AA3204">
        <f t="shared" si="107"/>
        <v>-4042.5</v>
      </c>
    </row>
    <row r="3205" spans="1:27" x14ac:dyDescent="0.35">
      <c r="A3205" t="s">
        <v>427</v>
      </c>
      <c r="C3205">
        <v>512101</v>
      </c>
      <c r="D3205" t="s">
        <v>466</v>
      </c>
      <c r="E3205" t="s">
        <v>7</v>
      </c>
      <c r="F3205" t="s">
        <v>105</v>
      </c>
      <c r="G3205">
        <v>2026</v>
      </c>
      <c r="H3205" t="s">
        <v>22</v>
      </c>
      <c r="I3205" t="s">
        <v>390</v>
      </c>
      <c r="J3205" t="s">
        <v>391</v>
      </c>
      <c r="K3205" t="s">
        <v>378</v>
      </c>
      <c r="L3205" t="s">
        <v>25</v>
      </c>
      <c r="M3205">
        <v>-97</v>
      </c>
      <c r="N3205">
        <v>-97</v>
      </c>
      <c r="O3205">
        <v>-97</v>
      </c>
      <c r="P3205">
        <v>-462</v>
      </c>
      <c r="Q3205">
        <v>-2054</v>
      </c>
      <c r="R3205">
        <v>-1027</v>
      </c>
      <c r="S3205">
        <v>-97</v>
      </c>
      <c r="T3205">
        <v>-923</v>
      </c>
      <c r="U3205">
        <v>-97</v>
      </c>
      <c r="V3205">
        <v>-97</v>
      </c>
      <c r="W3205">
        <v>-97</v>
      </c>
      <c r="X3205">
        <v>-97</v>
      </c>
      <c r="Y3205">
        <v>-5247</v>
      </c>
      <c r="Z3205">
        <f t="shared" si="106"/>
        <v>0</v>
      </c>
      <c r="AA3205">
        <f t="shared" si="107"/>
        <v>-3935.25</v>
      </c>
    </row>
    <row r="3206" spans="1:27" x14ac:dyDescent="0.35">
      <c r="A3206" t="s">
        <v>427</v>
      </c>
      <c r="C3206">
        <v>512101</v>
      </c>
      <c r="D3206" t="s">
        <v>466</v>
      </c>
      <c r="E3206" t="s">
        <v>7</v>
      </c>
      <c r="F3206" t="s">
        <v>105</v>
      </c>
      <c r="G3206">
        <v>2021</v>
      </c>
      <c r="H3206" t="s">
        <v>22</v>
      </c>
      <c r="I3206" t="s">
        <v>390</v>
      </c>
      <c r="J3206" t="s">
        <v>391</v>
      </c>
      <c r="K3206" t="s">
        <v>378</v>
      </c>
      <c r="L3206" t="s">
        <v>25</v>
      </c>
      <c r="M3206">
        <v>-96</v>
      </c>
      <c r="N3206">
        <v>-96</v>
      </c>
      <c r="O3206">
        <v>-96</v>
      </c>
      <c r="P3206">
        <v>-453</v>
      </c>
      <c r="Q3206">
        <v>-1996</v>
      </c>
      <c r="R3206">
        <v>-998</v>
      </c>
      <c r="S3206">
        <v>-96</v>
      </c>
      <c r="T3206">
        <v>-897</v>
      </c>
      <c r="U3206">
        <v>-96</v>
      </c>
      <c r="V3206">
        <v>-96</v>
      </c>
      <c r="W3206">
        <v>-96</v>
      </c>
      <c r="X3206">
        <v>-96</v>
      </c>
      <c r="Y3206">
        <v>-5108</v>
      </c>
      <c r="Z3206">
        <f t="shared" si="106"/>
        <v>0</v>
      </c>
      <c r="AA3206">
        <f t="shared" si="107"/>
        <v>-3831</v>
      </c>
    </row>
    <row r="3207" spans="1:27" x14ac:dyDescent="0.35">
      <c r="A3207" t="s">
        <v>427</v>
      </c>
      <c r="C3207">
        <v>512101</v>
      </c>
      <c r="D3207" t="s">
        <v>466</v>
      </c>
      <c r="E3207" t="s">
        <v>7</v>
      </c>
      <c r="F3207" t="s">
        <v>105</v>
      </c>
      <c r="G3207">
        <v>2022</v>
      </c>
      <c r="H3207" t="s">
        <v>22</v>
      </c>
      <c r="I3207" t="s">
        <v>390</v>
      </c>
      <c r="J3207" t="s">
        <v>391</v>
      </c>
      <c r="K3207" t="s">
        <v>378</v>
      </c>
      <c r="L3207" t="s">
        <v>25</v>
      </c>
      <c r="M3207">
        <v>-96</v>
      </c>
      <c r="N3207">
        <v>-96</v>
      </c>
      <c r="O3207">
        <v>-96</v>
      </c>
      <c r="P3207">
        <v>-453</v>
      </c>
      <c r="Q3207">
        <v>-1996</v>
      </c>
      <c r="R3207">
        <v>-998</v>
      </c>
      <c r="S3207">
        <v>-96</v>
      </c>
      <c r="T3207">
        <v>-897</v>
      </c>
      <c r="U3207">
        <v>-96</v>
      </c>
      <c r="V3207">
        <v>-96</v>
      </c>
      <c r="W3207">
        <v>-96</v>
      </c>
      <c r="X3207">
        <v>-96</v>
      </c>
      <c r="Y3207">
        <v>-5108</v>
      </c>
      <c r="Z3207">
        <f t="shared" si="106"/>
        <v>0</v>
      </c>
      <c r="AA3207">
        <f t="shared" si="107"/>
        <v>-3831</v>
      </c>
    </row>
    <row r="3208" spans="1:27" x14ac:dyDescent="0.35">
      <c r="A3208" t="s">
        <v>427</v>
      </c>
      <c r="C3208">
        <v>512101</v>
      </c>
      <c r="D3208" t="s">
        <v>466</v>
      </c>
      <c r="E3208" t="s">
        <v>7</v>
      </c>
      <c r="F3208" t="s">
        <v>105</v>
      </c>
      <c r="G3208">
        <v>2023</v>
      </c>
      <c r="H3208" t="s">
        <v>22</v>
      </c>
      <c r="I3208" t="s">
        <v>390</v>
      </c>
      <c r="J3208" t="s">
        <v>391</v>
      </c>
      <c r="K3208" t="s">
        <v>378</v>
      </c>
      <c r="L3208" t="s">
        <v>25</v>
      </c>
      <c r="M3208">
        <v>-96</v>
      </c>
      <c r="N3208">
        <v>-96</v>
      </c>
      <c r="O3208">
        <v>-96</v>
      </c>
      <c r="P3208">
        <v>-453</v>
      </c>
      <c r="Q3208">
        <v>-1996</v>
      </c>
      <c r="R3208">
        <v>-998</v>
      </c>
      <c r="S3208">
        <v>-96</v>
      </c>
      <c r="T3208">
        <v>-897</v>
      </c>
      <c r="U3208">
        <v>-96</v>
      </c>
      <c r="V3208">
        <v>-96</v>
      </c>
      <c r="W3208">
        <v>-96</v>
      </c>
      <c r="X3208">
        <v>-96</v>
      </c>
      <c r="Y3208">
        <v>-5108</v>
      </c>
      <c r="Z3208">
        <f t="shared" si="106"/>
        <v>0</v>
      </c>
      <c r="AA3208">
        <f t="shared" si="107"/>
        <v>-3831</v>
      </c>
    </row>
    <row r="3209" spans="1:27" x14ac:dyDescent="0.35">
      <c r="A3209" t="s">
        <v>427</v>
      </c>
      <c r="C3209">
        <v>512101</v>
      </c>
      <c r="D3209" t="s">
        <v>466</v>
      </c>
      <c r="E3209" t="s">
        <v>7</v>
      </c>
      <c r="F3209" t="s">
        <v>105</v>
      </c>
      <c r="G3209">
        <v>2024</v>
      </c>
      <c r="H3209" t="s">
        <v>22</v>
      </c>
      <c r="I3209" t="s">
        <v>390</v>
      </c>
      <c r="J3209" t="s">
        <v>391</v>
      </c>
      <c r="K3209" t="s">
        <v>378</v>
      </c>
      <c r="L3209" t="s">
        <v>25</v>
      </c>
      <c r="M3209">
        <v>-96</v>
      </c>
      <c r="N3209">
        <v>-96</v>
      </c>
      <c r="O3209">
        <v>-96</v>
      </c>
      <c r="P3209">
        <v>-453</v>
      </c>
      <c r="Q3209">
        <v>-1996</v>
      </c>
      <c r="R3209">
        <v>-998</v>
      </c>
      <c r="S3209">
        <v>-96</v>
      </c>
      <c r="T3209">
        <v>-897</v>
      </c>
      <c r="U3209">
        <v>-96</v>
      </c>
      <c r="V3209">
        <v>-96</v>
      </c>
      <c r="W3209">
        <v>-96</v>
      </c>
      <c r="X3209">
        <v>-96</v>
      </c>
      <c r="Y3209">
        <v>-5108</v>
      </c>
      <c r="Z3209">
        <f t="shared" si="106"/>
        <v>0</v>
      </c>
      <c r="AA3209">
        <f t="shared" si="107"/>
        <v>-3831</v>
      </c>
    </row>
    <row r="3210" spans="1:27" x14ac:dyDescent="0.35">
      <c r="A3210" t="s">
        <v>427</v>
      </c>
      <c r="C3210">
        <v>512101</v>
      </c>
      <c r="D3210" t="s">
        <v>466</v>
      </c>
      <c r="E3210" t="s">
        <v>7</v>
      </c>
      <c r="F3210" t="s">
        <v>105</v>
      </c>
      <c r="G3210">
        <v>2025</v>
      </c>
      <c r="H3210" t="s">
        <v>22</v>
      </c>
      <c r="I3210" t="s">
        <v>390</v>
      </c>
      <c r="J3210" t="s">
        <v>391</v>
      </c>
      <c r="K3210" t="s">
        <v>378</v>
      </c>
      <c r="L3210" t="s">
        <v>25</v>
      </c>
      <c r="M3210">
        <v>-96</v>
      </c>
      <c r="N3210">
        <v>-96</v>
      </c>
      <c r="O3210">
        <v>-96</v>
      </c>
      <c r="P3210">
        <v>-453</v>
      </c>
      <c r="Q3210">
        <v>-1996</v>
      </c>
      <c r="R3210">
        <v>-998</v>
      </c>
      <c r="S3210">
        <v>-96</v>
      </c>
      <c r="T3210">
        <v>-897</v>
      </c>
      <c r="U3210">
        <v>-96</v>
      </c>
      <c r="V3210">
        <v>-96</v>
      </c>
      <c r="W3210">
        <v>-96</v>
      </c>
      <c r="X3210">
        <v>-96</v>
      </c>
      <c r="Y3210">
        <v>-5108</v>
      </c>
      <c r="Z3210">
        <f t="shared" si="106"/>
        <v>0</v>
      </c>
      <c r="AA3210">
        <f t="shared" si="107"/>
        <v>-3831</v>
      </c>
    </row>
    <row r="3211" spans="1:27" x14ac:dyDescent="0.35">
      <c r="A3211" t="s">
        <v>427</v>
      </c>
      <c r="C3211">
        <v>502900</v>
      </c>
      <c r="D3211" t="s">
        <v>464</v>
      </c>
      <c r="E3211" t="s">
        <v>7</v>
      </c>
      <c r="F3211" t="s">
        <v>105</v>
      </c>
      <c r="G3211">
        <v>2021</v>
      </c>
      <c r="H3211" t="s">
        <v>22</v>
      </c>
      <c r="I3211" t="s">
        <v>390</v>
      </c>
      <c r="J3211" t="s">
        <v>391</v>
      </c>
      <c r="K3211" t="s">
        <v>378</v>
      </c>
      <c r="L3211" t="s">
        <v>25</v>
      </c>
      <c r="M3211">
        <v>-81</v>
      </c>
      <c r="N3211">
        <v>-81</v>
      </c>
      <c r="O3211">
        <v>-81</v>
      </c>
      <c r="P3211">
        <v>-81</v>
      </c>
      <c r="Q3211">
        <v>-81</v>
      </c>
      <c r="R3211">
        <v>-81</v>
      </c>
      <c r="S3211">
        <v>-81</v>
      </c>
      <c r="T3211">
        <v>-81</v>
      </c>
      <c r="U3211">
        <v>-81</v>
      </c>
      <c r="V3211">
        <v>-85</v>
      </c>
      <c r="W3211">
        <v>-81</v>
      </c>
      <c r="X3211">
        <v>-99</v>
      </c>
      <c r="Y3211">
        <v>-992</v>
      </c>
      <c r="Z3211">
        <f t="shared" si="106"/>
        <v>0</v>
      </c>
      <c r="AA3211">
        <f t="shared" si="107"/>
        <v>-744</v>
      </c>
    </row>
    <row r="3212" spans="1:27" x14ac:dyDescent="0.35">
      <c r="A3212" t="s">
        <v>427</v>
      </c>
      <c r="C3212">
        <v>502900</v>
      </c>
      <c r="D3212" t="s">
        <v>464</v>
      </c>
      <c r="E3212" t="s">
        <v>7</v>
      </c>
      <c r="F3212" t="s">
        <v>105</v>
      </c>
      <c r="G3212">
        <v>2022</v>
      </c>
      <c r="H3212" t="s">
        <v>22</v>
      </c>
      <c r="I3212" t="s">
        <v>390</v>
      </c>
      <c r="J3212" t="s">
        <v>391</v>
      </c>
      <c r="K3212" t="s">
        <v>378</v>
      </c>
      <c r="L3212" t="s">
        <v>25</v>
      </c>
      <c r="M3212">
        <v>-78</v>
      </c>
      <c r="N3212">
        <v>-78</v>
      </c>
      <c r="O3212">
        <v>-78</v>
      </c>
      <c r="P3212">
        <v>-78</v>
      </c>
      <c r="Q3212">
        <v>-78</v>
      </c>
      <c r="R3212">
        <v>-78</v>
      </c>
      <c r="S3212">
        <v>-78</v>
      </c>
      <c r="T3212">
        <v>-78</v>
      </c>
      <c r="U3212">
        <v>-78</v>
      </c>
      <c r="V3212">
        <v>-82</v>
      </c>
      <c r="W3212">
        <v>-78</v>
      </c>
      <c r="X3212">
        <v>-96</v>
      </c>
      <c r="Y3212">
        <v>-953</v>
      </c>
      <c r="Z3212">
        <f t="shared" si="106"/>
        <v>0</v>
      </c>
      <c r="AA3212">
        <f t="shared" si="107"/>
        <v>-714.75</v>
      </c>
    </row>
    <row r="3213" spans="1:27" x14ac:dyDescent="0.35">
      <c r="A3213" t="s">
        <v>427</v>
      </c>
      <c r="C3213">
        <v>502900</v>
      </c>
      <c r="D3213" t="s">
        <v>464</v>
      </c>
      <c r="E3213" t="s">
        <v>7</v>
      </c>
      <c r="F3213" t="s">
        <v>105</v>
      </c>
      <c r="G3213">
        <v>2023</v>
      </c>
      <c r="H3213" t="s">
        <v>22</v>
      </c>
      <c r="I3213" t="s">
        <v>390</v>
      </c>
      <c r="J3213" t="s">
        <v>391</v>
      </c>
      <c r="K3213" t="s">
        <v>378</v>
      </c>
      <c r="L3213" t="s">
        <v>25</v>
      </c>
      <c r="M3213">
        <v>-78</v>
      </c>
      <c r="N3213">
        <v>-78</v>
      </c>
      <c r="O3213">
        <v>-78</v>
      </c>
      <c r="P3213">
        <v>-71</v>
      </c>
      <c r="Q3213">
        <v>-52</v>
      </c>
      <c r="R3213">
        <v>-52</v>
      </c>
      <c r="S3213">
        <v>-52</v>
      </c>
      <c r="T3213">
        <v>-52</v>
      </c>
      <c r="U3213">
        <v>-52</v>
      </c>
      <c r="V3213">
        <v>-56</v>
      </c>
      <c r="W3213">
        <v>-52</v>
      </c>
      <c r="X3213">
        <v>-70</v>
      </c>
      <c r="Y3213">
        <v>-742</v>
      </c>
      <c r="Z3213">
        <f t="shared" si="106"/>
        <v>0</v>
      </c>
      <c r="AA3213">
        <f t="shared" si="107"/>
        <v>-556.5</v>
      </c>
    </row>
    <row r="3214" spans="1:27" x14ac:dyDescent="0.35">
      <c r="A3214" t="s">
        <v>427</v>
      </c>
      <c r="C3214">
        <v>510100</v>
      </c>
      <c r="D3214" t="s">
        <v>430</v>
      </c>
      <c r="E3214" t="s">
        <v>7</v>
      </c>
      <c r="F3214" t="s">
        <v>105</v>
      </c>
      <c r="G3214">
        <v>2030</v>
      </c>
      <c r="H3214" t="s">
        <v>22</v>
      </c>
      <c r="I3214" t="s">
        <v>385</v>
      </c>
      <c r="J3214" t="s">
        <v>386</v>
      </c>
      <c r="K3214" t="s">
        <v>378</v>
      </c>
      <c r="L3214" t="s">
        <v>25</v>
      </c>
      <c r="M3214">
        <v>-70</v>
      </c>
      <c r="N3214">
        <v>-70</v>
      </c>
      <c r="O3214">
        <v>-571</v>
      </c>
      <c r="P3214">
        <v>-571</v>
      </c>
      <c r="Q3214">
        <v>-571</v>
      </c>
      <c r="R3214">
        <v>-280</v>
      </c>
      <c r="S3214">
        <v>-490</v>
      </c>
      <c r="T3214">
        <v>-70</v>
      </c>
      <c r="U3214">
        <v>-571</v>
      </c>
      <c r="V3214">
        <v>-571</v>
      </c>
      <c r="W3214">
        <v>-781</v>
      </c>
      <c r="X3214">
        <v>-70</v>
      </c>
      <c r="Y3214">
        <v>-4684</v>
      </c>
      <c r="Z3214">
        <f t="shared" si="106"/>
        <v>0</v>
      </c>
      <c r="AA3214">
        <f t="shared" si="107"/>
        <v>-3513</v>
      </c>
    </row>
    <row r="3215" spans="1:27" x14ac:dyDescent="0.35">
      <c r="A3215" t="s">
        <v>427</v>
      </c>
      <c r="C3215">
        <v>510100</v>
      </c>
      <c r="D3215" t="s">
        <v>430</v>
      </c>
      <c r="E3215" t="s">
        <v>7</v>
      </c>
      <c r="F3215" t="s">
        <v>105</v>
      </c>
      <c r="G3215">
        <v>2029</v>
      </c>
      <c r="H3215" t="s">
        <v>22</v>
      </c>
      <c r="I3215" t="s">
        <v>385</v>
      </c>
      <c r="J3215" t="s">
        <v>386</v>
      </c>
      <c r="K3215" t="s">
        <v>378</v>
      </c>
      <c r="L3215" t="s">
        <v>25</v>
      </c>
      <c r="M3215">
        <v>-68</v>
      </c>
      <c r="N3215">
        <v>-68</v>
      </c>
      <c r="O3215">
        <v>-554</v>
      </c>
      <c r="P3215">
        <v>-554</v>
      </c>
      <c r="Q3215">
        <v>-554</v>
      </c>
      <c r="R3215">
        <v>-272</v>
      </c>
      <c r="S3215">
        <v>-476</v>
      </c>
      <c r="T3215">
        <v>-68</v>
      </c>
      <c r="U3215">
        <v>-554</v>
      </c>
      <c r="V3215">
        <v>-554</v>
      </c>
      <c r="W3215">
        <v>-758</v>
      </c>
      <c r="X3215">
        <v>-68</v>
      </c>
      <c r="Y3215">
        <v>-4548</v>
      </c>
      <c r="Z3215">
        <f t="shared" si="106"/>
        <v>0</v>
      </c>
      <c r="AA3215">
        <f t="shared" si="107"/>
        <v>-3411</v>
      </c>
    </row>
    <row r="3216" spans="1:27" x14ac:dyDescent="0.35">
      <c r="A3216" t="s">
        <v>427</v>
      </c>
      <c r="C3216">
        <v>510100</v>
      </c>
      <c r="D3216" t="s">
        <v>430</v>
      </c>
      <c r="E3216" t="s">
        <v>7</v>
      </c>
      <c r="F3216" t="s">
        <v>105</v>
      </c>
      <c r="G3216">
        <v>2028</v>
      </c>
      <c r="H3216" t="s">
        <v>22</v>
      </c>
      <c r="I3216" t="s">
        <v>385</v>
      </c>
      <c r="J3216" t="s">
        <v>386</v>
      </c>
      <c r="K3216" t="s">
        <v>378</v>
      </c>
      <c r="L3216" t="s">
        <v>25</v>
      </c>
      <c r="M3216">
        <v>-66</v>
      </c>
      <c r="N3216">
        <v>-66</v>
      </c>
      <c r="O3216">
        <v>-538</v>
      </c>
      <c r="P3216">
        <v>-538</v>
      </c>
      <c r="Q3216">
        <v>-538</v>
      </c>
      <c r="R3216">
        <v>-264</v>
      </c>
      <c r="S3216">
        <v>-462</v>
      </c>
      <c r="T3216">
        <v>-66</v>
      </c>
      <c r="U3216">
        <v>-538</v>
      </c>
      <c r="V3216">
        <v>-538</v>
      </c>
      <c r="W3216">
        <v>-736</v>
      </c>
      <c r="X3216">
        <v>-66</v>
      </c>
      <c r="Y3216">
        <v>-4415</v>
      </c>
      <c r="Z3216">
        <f t="shared" si="106"/>
        <v>0</v>
      </c>
      <c r="AA3216">
        <f t="shared" si="107"/>
        <v>-3311.25</v>
      </c>
    </row>
    <row r="3217" spans="1:27" x14ac:dyDescent="0.35">
      <c r="A3217" t="s">
        <v>427</v>
      </c>
      <c r="C3217">
        <v>510100</v>
      </c>
      <c r="D3217" t="s">
        <v>430</v>
      </c>
      <c r="E3217" t="s">
        <v>7</v>
      </c>
      <c r="F3217" t="s">
        <v>105</v>
      </c>
      <c r="G3217">
        <v>2027</v>
      </c>
      <c r="H3217" t="s">
        <v>22</v>
      </c>
      <c r="I3217" t="s">
        <v>385</v>
      </c>
      <c r="J3217" t="s">
        <v>386</v>
      </c>
      <c r="K3217" t="s">
        <v>378</v>
      </c>
      <c r="L3217" t="s">
        <v>25</v>
      </c>
      <c r="M3217">
        <v>-64</v>
      </c>
      <c r="N3217">
        <v>-64</v>
      </c>
      <c r="O3217">
        <v>-522</v>
      </c>
      <c r="P3217">
        <v>-522</v>
      </c>
      <c r="Q3217">
        <v>-522</v>
      </c>
      <c r="R3217">
        <v>-256</v>
      </c>
      <c r="S3217">
        <v>-449</v>
      </c>
      <c r="T3217">
        <v>-64</v>
      </c>
      <c r="U3217">
        <v>-522</v>
      </c>
      <c r="V3217">
        <v>-522</v>
      </c>
      <c r="W3217">
        <v>-714</v>
      </c>
      <c r="X3217">
        <v>-64</v>
      </c>
      <c r="Y3217">
        <v>-4287</v>
      </c>
      <c r="Z3217">
        <f t="shared" si="106"/>
        <v>0</v>
      </c>
      <c r="AA3217">
        <f t="shared" si="107"/>
        <v>-3215.25</v>
      </c>
    </row>
    <row r="3218" spans="1:27" x14ac:dyDescent="0.35">
      <c r="A3218" t="s">
        <v>427</v>
      </c>
      <c r="C3218">
        <v>510100</v>
      </c>
      <c r="D3218" t="s">
        <v>430</v>
      </c>
      <c r="E3218" t="s">
        <v>7</v>
      </c>
      <c r="F3218" t="s">
        <v>105</v>
      </c>
      <c r="G3218">
        <v>2026</v>
      </c>
      <c r="H3218" t="s">
        <v>22</v>
      </c>
      <c r="I3218" t="s">
        <v>385</v>
      </c>
      <c r="J3218" t="s">
        <v>386</v>
      </c>
      <c r="K3218" t="s">
        <v>378</v>
      </c>
      <c r="L3218" t="s">
        <v>25</v>
      </c>
      <c r="M3218">
        <v>-62</v>
      </c>
      <c r="N3218">
        <v>-62</v>
      </c>
      <c r="O3218">
        <v>-507</v>
      </c>
      <c r="P3218">
        <v>-507</v>
      </c>
      <c r="Q3218">
        <v>-507</v>
      </c>
      <c r="R3218">
        <v>-249</v>
      </c>
      <c r="S3218">
        <v>-436</v>
      </c>
      <c r="T3218">
        <v>-62</v>
      </c>
      <c r="U3218">
        <v>-507</v>
      </c>
      <c r="V3218">
        <v>-507</v>
      </c>
      <c r="W3218">
        <v>-694</v>
      </c>
      <c r="X3218">
        <v>-62</v>
      </c>
      <c r="Y3218">
        <v>-4162</v>
      </c>
      <c r="Z3218">
        <f t="shared" si="106"/>
        <v>0</v>
      </c>
      <c r="AA3218">
        <f t="shared" si="107"/>
        <v>-3121.5</v>
      </c>
    </row>
    <row r="3219" spans="1:27" x14ac:dyDescent="0.35">
      <c r="A3219" t="s">
        <v>427</v>
      </c>
      <c r="C3219">
        <v>510100</v>
      </c>
      <c r="D3219" t="s">
        <v>430</v>
      </c>
      <c r="E3219" t="s">
        <v>7</v>
      </c>
      <c r="F3219" t="s">
        <v>105</v>
      </c>
      <c r="G3219">
        <v>2025</v>
      </c>
      <c r="H3219" t="s">
        <v>22</v>
      </c>
      <c r="I3219" t="s">
        <v>385</v>
      </c>
      <c r="J3219" t="s">
        <v>386</v>
      </c>
      <c r="K3219" t="s">
        <v>378</v>
      </c>
      <c r="L3219" t="s">
        <v>25</v>
      </c>
      <c r="M3219">
        <v>-60</v>
      </c>
      <c r="N3219">
        <v>-60</v>
      </c>
      <c r="O3219">
        <v>-30867</v>
      </c>
      <c r="P3219">
        <v>-35930</v>
      </c>
      <c r="Q3219">
        <v>-492</v>
      </c>
      <c r="R3219">
        <v>-242</v>
      </c>
      <c r="S3219">
        <v>-423</v>
      </c>
      <c r="T3219">
        <v>-60</v>
      </c>
      <c r="U3219">
        <v>-492</v>
      </c>
      <c r="V3219">
        <v>-492</v>
      </c>
      <c r="W3219">
        <v>-673</v>
      </c>
      <c r="X3219">
        <v>-60</v>
      </c>
      <c r="Y3219">
        <v>-69853</v>
      </c>
      <c r="Z3219">
        <f t="shared" ref="Z3219:Z3250" si="108">$Y3219*IF($E3219="Fixed",0.75,1)*IF(LEFT($F3219,4)="0311",1,IF(LEFT($F3219,4)="0301",0.403176412,0))</f>
        <v>0</v>
      </c>
      <c r="AA3219">
        <f t="shared" ref="AA3219:AA3250" si="109">$Y3219*IF($E3219="Fixed",0.75,1)*IF(LEFT($F3219,4)="0311",0,IF(LEFT($F3219,4)="0301",1-0.403176412,1))</f>
        <v>-52389.75</v>
      </c>
    </row>
    <row r="3220" spans="1:27" x14ac:dyDescent="0.35">
      <c r="A3220" t="s">
        <v>427</v>
      </c>
      <c r="C3220">
        <v>510100</v>
      </c>
      <c r="D3220" t="s">
        <v>430</v>
      </c>
      <c r="E3220" t="s">
        <v>7</v>
      </c>
      <c r="F3220" t="s">
        <v>105</v>
      </c>
      <c r="G3220">
        <v>2021</v>
      </c>
      <c r="H3220" t="s">
        <v>22</v>
      </c>
      <c r="I3220" t="s">
        <v>385</v>
      </c>
      <c r="J3220" t="s">
        <v>386</v>
      </c>
      <c r="K3220" t="s">
        <v>378</v>
      </c>
      <c r="L3220" t="s">
        <v>25</v>
      </c>
      <c r="M3220">
        <v>-60</v>
      </c>
      <c r="N3220">
        <v>-60</v>
      </c>
      <c r="O3220">
        <v>-751</v>
      </c>
      <c r="P3220">
        <v>-751</v>
      </c>
      <c r="Q3220">
        <v>-751</v>
      </c>
      <c r="R3220">
        <v>-1587</v>
      </c>
      <c r="S3220">
        <v>-759</v>
      </c>
      <c r="T3220">
        <v>-742</v>
      </c>
      <c r="U3220">
        <v>-1424</v>
      </c>
      <c r="V3220">
        <v>-751</v>
      </c>
      <c r="W3220">
        <v>-932</v>
      </c>
      <c r="X3220">
        <v>-60</v>
      </c>
      <c r="Y3220">
        <v>-8631</v>
      </c>
      <c r="Z3220">
        <f t="shared" si="108"/>
        <v>0</v>
      </c>
      <c r="AA3220">
        <f t="shared" si="109"/>
        <v>-6473.25</v>
      </c>
    </row>
    <row r="3221" spans="1:27" x14ac:dyDescent="0.35">
      <c r="A3221" t="s">
        <v>427</v>
      </c>
      <c r="C3221">
        <v>510100</v>
      </c>
      <c r="D3221" t="s">
        <v>430</v>
      </c>
      <c r="E3221" t="s">
        <v>7</v>
      </c>
      <c r="F3221" t="s">
        <v>105</v>
      </c>
      <c r="G3221">
        <v>2024</v>
      </c>
      <c r="H3221" t="s">
        <v>22</v>
      </c>
      <c r="I3221" t="s">
        <v>385</v>
      </c>
      <c r="J3221" t="s">
        <v>386</v>
      </c>
      <c r="K3221" t="s">
        <v>378</v>
      </c>
      <c r="L3221" t="s">
        <v>25</v>
      </c>
      <c r="M3221">
        <v>-60</v>
      </c>
      <c r="N3221">
        <v>-60</v>
      </c>
      <c r="O3221">
        <v>-751</v>
      </c>
      <c r="P3221">
        <v>-751</v>
      </c>
      <c r="Q3221">
        <v>-751</v>
      </c>
      <c r="R3221">
        <v>-725</v>
      </c>
      <c r="S3221">
        <v>-423</v>
      </c>
      <c r="T3221">
        <v>-993</v>
      </c>
      <c r="U3221">
        <v>-751</v>
      </c>
      <c r="V3221">
        <v>-751</v>
      </c>
      <c r="W3221">
        <v>-932</v>
      </c>
      <c r="X3221">
        <v>-60</v>
      </c>
      <c r="Y3221">
        <v>-7011</v>
      </c>
      <c r="Z3221">
        <f t="shared" si="108"/>
        <v>0</v>
      </c>
      <c r="AA3221">
        <f t="shared" si="109"/>
        <v>-5258.25</v>
      </c>
    </row>
    <row r="3222" spans="1:27" x14ac:dyDescent="0.35">
      <c r="A3222" t="s">
        <v>427</v>
      </c>
      <c r="C3222">
        <v>510100</v>
      </c>
      <c r="D3222" t="s">
        <v>430</v>
      </c>
      <c r="E3222" t="s">
        <v>7</v>
      </c>
      <c r="F3222" t="s">
        <v>105</v>
      </c>
      <c r="G3222">
        <v>2023</v>
      </c>
      <c r="H3222" t="s">
        <v>22</v>
      </c>
      <c r="I3222" t="s">
        <v>385</v>
      </c>
      <c r="J3222" t="s">
        <v>386</v>
      </c>
      <c r="K3222" t="s">
        <v>378</v>
      </c>
      <c r="L3222" t="s">
        <v>25</v>
      </c>
      <c r="M3222">
        <v>-60</v>
      </c>
      <c r="N3222">
        <v>-60</v>
      </c>
      <c r="O3222">
        <v>-648</v>
      </c>
      <c r="P3222">
        <v>-648</v>
      </c>
      <c r="Q3222">
        <v>-648</v>
      </c>
      <c r="R3222">
        <v>-1450</v>
      </c>
      <c r="S3222">
        <v>-423</v>
      </c>
      <c r="T3222">
        <v>-648</v>
      </c>
      <c r="U3222">
        <v>-1010</v>
      </c>
      <c r="V3222">
        <v>-648</v>
      </c>
      <c r="W3222">
        <v>-829</v>
      </c>
      <c r="X3222">
        <v>-60</v>
      </c>
      <c r="Y3222">
        <v>-7131</v>
      </c>
      <c r="Z3222">
        <f t="shared" si="108"/>
        <v>0</v>
      </c>
      <c r="AA3222">
        <f t="shared" si="109"/>
        <v>-5348.25</v>
      </c>
    </row>
    <row r="3223" spans="1:27" x14ac:dyDescent="0.35">
      <c r="A3223" t="s">
        <v>427</v>
      </c>
      <c r="C3223">
        <v>510100</v>
      </c>
      <c r="D3223" t="s">
        <v>430</v>
      </c>
      <c r="E3223" t="s">
        <v>7</v>
      </c>
      <c r="F3223" t="s">
        <v>105</v>
      </c>
      <c r="G3223">
        <v>2022</v>
      </c>
      <c r="H3223" t="s">
        <v>22</v>
      </c>
      <c r="I3223" t="s">
        <v>385</v>
      </c>
      <c r="J3223" t="s">
        <v>386</v>
      </c>
      <c r="K3223" t="s">
        <v>378</v>
      </c>
      <c r="L3223" t="s">
        <v>25</v>
      </c>
      <c r="M3223">
        <v>-60</v>
      </c>
      <c r="N3223">
        <v>-60</v>
      </c>
      <c r="O3223">
        <v>-578</v>
      </c>
      <c r="P3223">
        <v>-578</v>
      </c>
      <c r="Q3223">
        <v>-578</v>
      </c>
      <c r="R3223">
        <v>-1251</v>
      </c>
      <c r="S3223">
        <v>-675</v>
      </c>
      <c r="T3223">
        <v>-831</v>
      </c>
      <c r="U3223">
        <v>-1083</v>
      </c>
      <c r="V3223">
        <v>-578</v>
      </c>
      <c r="W3223">
        <v>-760</v>
      </c>
      <c r="X3223">
        <v>-60</v>
      </c>
      <c r="Y3223">
        <v>-7095</v>
      </c>
      <c r="Z3223">
        <f t="shared" si="108"/>
        <v>0</v>
      </c>
      <c r="AA3223">
        <f t="shared" si="109"/>
        <v>-5321.25</v>
      </c>
    </row>
    <row r="3224" spans="1:27" x14ac:dyDescent="0.35">
      <c r="A3224" t="s">
        <v>427</v>
      </c>
      <c r="C3224">
        <v>510100</v>
      </c>
      <c r="D3224" t="s">
        <v>430</v>
      </c>
      <c r="E3224" t="s">
        <v>7</v>
      </c>
      <c r="F3224" t="s">
        <v>21</v>
      </c>
      <c r="G3224">
        <v>2030</v>
      </c>
      <c r="H3224" t="s">
        <v>22</v>
      </c>
      <c r="I3224" t="s">
        <v>387</v>
      </c>
      <c r="J3224" t="s">
        <v>388</v>
      </c>
      <c r="K3224" t="s">
        <v>378</v>
      </c>
      <c r="L3224" t="s">
        <v>25</v>
      </c>
      <c r="M3224">
        <v>-58</v>
      </c>
      <c r="N3224">
        <v>-58</v>
      </c>
      <c r="O3224">
        <v>-476</v>
      </c>
      <c r="P3224">
        <v>-476</v>
      </c>
      <c r="Q3224">
        <v>-476</v>
      </c>
      <c r="R3224">
        <v>-234</v>
      </c>
      <c r="S3224">
        <v>-409</v>
      </c>
      <c r="T3224">
        <v>-58</v>
      </c>
      <c r="U3224">
        <v>-476</v>
      </c>
      <c r="V3224">
        <v>-476</v>
      </c>
      <c r="W3224">
        <v>-651</v>
      </c>
      <c r="X3224">
        <v>-58</v>
      </c>
      <c r="Y3224">
        <v>-3905</v>
      </c>
      <c r="Z3224">
        <f t="shared" si="108"/>
        <v>-2928.75</v>
      </c>
      <c r="AA3224">
        <f t="shared" si="109"/>
        <v>0</v>
      </c>
    </row>
    <row r="3225" spans="1:27" x14ac:dyDescent="0.35">
      <c r="A3225" t="s">
        <v>427</v>
      </c>
      <c r="C3225">
        <v>510100</v>
      </c>
      <c r="D3225" t="s">
        <v>430</v>
      </c>
      <c r="E3225" t="s">
        <v>7</v>
      </c>
      <c r="F3225" t="s">
        <v>21</v>
      </c>
      <c r="G3225">
        <v>2029</v>
      </c>
      <c r="H3225" t="s">
        <v>22</v>
      </c>
      <c r="I3225" t="s">
        <v>387</v>
      </c>
      <c r="J3225" t="s">
        <v>388</v>
      </c>
      <c r="K3225" t="s">
        <v>378</v>
      </c>
      <c r="L3225" t="s">
        <v>25</v>
      </c>
      <c r="M3225">
        <v>-57</v>
      </c>
      <c r="N3225">
        <v>-57</v>
      </c>
      <c r="O3225">
        <v>-462</v>
      </c>
      <c r="P3225">
        <v>-462</v>
      </c>
      <c r="Q3225">
        <v>-462</v>
      </c>
      <c r="R3225">
        <v>-227</v>
      </c>
      <c r="S3225">
        <v>-397</v>
      </c>
      <c r="T3225">
        <v>-57</v>
      </c>
      <c r="U3225">
        <v>-462</v>
      </c>
      <c r="V3225">
        <v>-462</v>
      </c>
      <c r="W3225">
        <v>-632</v>
      </c>
      <c r="X3225">
        <v>-57</v>
      </c>
      <c r="Y3225">
        <v>-3792</v>
      </c>
      <c r="Z3225">
        <f t="shared" si="108"/>
        <v>-2844</v>
      </c>
      <c r="AA3225">
        <f t="shared" si="109"/>
        <v>0</v>
      </c>
    </row>
    <row r="3226" spans="1:27" x14ac:dyDescent="0.35">
      <c r="A3226" t="s">
        <v>427</v>
      </c>
      <c r="C3226">
        <v>510100</v>
      </c>
      <c r="D3226" t="s">
        <v>430</v>
      </c>
      <c r="E3226" t="s">
        <v>7</v>
      </c>
      <c r="F3226" t="s">
        <v>21</v>
      </c>
      <c r="G3226">
        <v>2028</v>
      </c>
      <c r="H3226" t="s">
        <v>22</v>
      </c>
      <c r="I3226" t="s">
        <v>387</v>
      </c>
      <c r="J3226" t="s">
        <v>388</v>
      </c>
      <c r="K3226" t="s">
        <v>378</v>
      </c>
      <c r="L3226" t="s">
        <v>25</v>
      </c>
      <c r="M3226">
        <v>-55</v>
      </c>
      <c r="N3226">
        <v>-55</v>
      </c>
      <c r="O3226">
        <v>-448</v>
      </c>
      <c r="P3226">
        <v>-448</v>
      </c>
      <c r="Q3226">
        <v>-448</v>
      </c>
      <c r="R3226">
        <v>-220</v>
      </c>
      <c r="S3226">
        <v>-385</v>
      </c>
      <c r="T3226">
        <v>-55</v>
      </c>
      <c r="U3226">
        <v>-448</v>
      </c>
      <c r="V3226">
        <v>-448</v>
      </c>
      <c r="W3226">
        <v>-614</v>
      </c>
      <c r="X3226">
        <v>-55</v>
      </c>
      <c r="Y3226">
        <v>-3681</v>
      </c>
      <c r="Z3226">
        <f t="shared" si="108"/>
        <v>-2760.75</v>
      </c>
      <c r="AA3226">
        <f t="shared" si="109"/>
        <v>0</v>
      </c>
    </row>
    <row r="3227" spans="1:27" x14ac:dyDescent="0.35">
      <c r="A3227" t="s">
        <v>427</v>
      </c>
      <c r="C3227">
        <v>510100</v>
      </c>
      <c r="D3227" t="s">
        <v>430</v>
      </c>
      <c r="E3227" t="s">
        <v>7</v>
      </c>
      <c r="F3227" t="s">
        <v>21</v>
      </c>
      <c r="G3227">
        <v>2027</v>
      </c>
      <c r="H3227" t="s">
        <v>22</v>
      </c>
      <c r="I3227" t="s">
        <v>387</v>
      </c>
      <c r="J3227" t="s">
        <v>388</v>
      </c>
      <c r="K3227" t="s">
        <v>378</v>
      </c>
      <c r="L3227" t="s">
        <v>25</v>
      </c>
      <c r="M3227">
        <v>-53</v>
      </c>
      <c r="N3227">
        <v>-53</v>
      </c>
      <c r="O3227">
        <v>-435</v>
      </c>
      <c r="P3227">
        <v>-435</v>
      </c>
      <c r="Q3227">
        <v>-435</v>
      </c>
      <c r="R3227">
        <v>-214</v>
      </c>
      <c r="S3227">
        <v>-374</v>
      </c>
      <c r="T3227">
        <v>-53</v>
      </c>
      <c r="U3227">
        <v>-435</v>
      </c>
      <c r="V3227">
        <v>-435</v>
      </c>
      <c r="W3227">
        <v>-596</v>
      </c>
      <c r="X3227">
        <v>-53</v>
      </c>
      <c r="Y3227">
        <v>-3574</v>
      </c>
      <c r="Z3227">
        <f t="shared" si="108"/>
        <v>-2680.5</v>
      </c>
      <c r="AA3227">
        <f t="shared" si="109"/>
        <v>0</v>
      </c>
    </row>
    <row r="3228" spans="1:27" x14ac:dyDescent="0.35">
      <c r="A3228" t="s">
        <v>427</v>
      </c>
      <c r="C3228">
        <v>502900</v>
      </c>
      <c r="D3228" t="s">
        <v>464</v>
      </c>
      <c r="E3228" t="s">
        <v>7</v>
      </c>
      <c r="F3228" t="s">
        <v>105</v>
      </c>
      <c r="G3228">
        <v>2030</v>
      </c>
      <c r="H3228" t="s">
        <v>22</v>
      </c>
      <c r="I3228" t="s">
        <v>390</v>
      </c>
      <c r="J3228" t="s">
        <v>391</v>
      </c>
      <c r="K3228" t="s">
        <v>378</v>
      </c>
      <c r="L3228" t="s">
        <v>25</v>
      </c>
      <c r="M3228">
        <v>-52</v>
      </c>
      <c r="N3228">
        <v>-52</v>
      </c>
      <c r="O3228">
        <v>-52</v>
      </c>
      <c r="P3228">
        <v>-52</v>
      </c>
      <c r="Q3228">
        <v>-52</v>
      </c>
      <c r="R3228">
        <v>-52</v>
      </c>
      <c r="S3228">
        <v>-52</v>
      </c>
      <c r="T3228">
        <v>-52</v>
      </c>
      <c r="U3228">
        <v>-52</v>
      </c>
      <c r="V3228">
        <v>-57</v>
      </c>
      <c r="W3228">
        <v>-52</v>
      </c>
      <c r="X3228">
        <v>-73</v>
      </c>
      <c r="Y3228">
        <v>-653</v>
      </c>
      <c r="Z3228">
        <f t="shared" si="108"/>
        <v>0</v>
      </c>
      <c r="AA3228">
        <f t="shared" si="109"/>
        <v>-489.75</v>
      </c>
    </row>
    <row r="3229" spans="1:27" x14ac:dyDescent="0.35">
      <c r="A3229" t="s">
        <v>427</v>
      </c>
      <c r="C3229">
        <v>510100</v>
      </c>
      <c r="D3229" t="s">
        <v>430</v>
      </c>
      <c r="E3229" t="s">
        <v>7</v>
      </c>
      <c r="F3229" t="s">
        <v>21</v>
      </c>
      <c r="G3229">
        <v>2026</v>
      </c>
      <c r="H3229" t="s">
        <v>22</v>
      </c>
      <c r="I3229" t="s">
        <v>387</v>
      </c>
      <c r="J3229" t="s">
        <v>388</v>
      </c>
      <c r="K3229" t="s">
        <v>378</v>
      </c>
      <c r="L3229" t="s">
        <v>25</v>
      </c>
      <c r="M3229">
        <v>-52</v>
      </c>
      <c r="N3229">
        <v>-52</v>
      </c>
      <c r="O3229">
        <v>-423</v>
      </c>
      <c r="P3229">
        <v>-423</v>
      </c>
      <c r="Q3229">
        <v>-423</v>
      </c>
      <c r="R3229">
        <v>-208</v>
      </c>
      <c r="S3229">
        <v>-363</v>
      </c>
      <c r="T3229">
        <v>-52</v>
      </c>
      <c r="U3229">
        <v>-423</v>
      </c>
      <c r="V3229">
        <v>-423</v>
      </c>
      <c r="W3229">
        <v>-578</v>
      </c>
      <c r="X3229">
        <v>-52</v>
      </c>
      <c r="Y3229">
        <v>-3470</v>
      </c>
      <c r="Z3229">
        <f t="shared" si="108"/>
        <v>-2602.5</v>
      </c>
      <c r="AA3229">
        <f t="shared" si="109"/>
        <v>0</v>
      </c>
    </row>
    <row r="3230" spans="1:27" x14ac:dyDescent="0.35">
      <c r="A3230" t="s">
        <v>427</v>
      </c>
      <c r="C3230">
        <v>502900</v>
      </c>
      <c r="D3230" t="s">
        <v>464</v>
      </c>
      <c r="E3230" t="s">
        <v>7</v>
      </c>
      <c r="F3230" t="s">
        <v>105</v>
      </c>
      <c r="G3230">
        <v>2029</v>
      </c>
      <c r="H3230" t="s">
        <v>22</v>
      </c>
      <c r="I3230" t="s">
        <v>390</v>
      </c>
      <c r="J3230" t="s">
        <v>391</v>
      </c>
      <c r="K3230" t="s">
        <v>378</v>
      </c>
      <c r="L3230" t="s">
        <v>25</v>
      </c>
      <c r="M3230">
        <v>-51</v>
      </c>
      <c r="N3230">
        <v>-51</v>
      </c>
      <c r="O3230">
        <v>-51</v>
      </c>
      <c r="P3230">
        <v>-51</v>
      </c>
      <c r="Q3230">
        <v>-51</v>
      </c>
      <c r="R3230">
        <v>-51</v>
      </c>
      <c r="S3230">
        <v>-51</v>
      </c>
      <c r="T3230">
        <v>-51</v>
      </c>
      <c r="U3230">
        <v>-51</v>
      </c>
      <c r="V3230">
        <v>-55</v>
      </c>
      <c r="W3230">
        <v>-51</v>
      </c>
      <c r="X3230">
        <v>-71</v>
      </c>
      <c r="Y3230">
        <v>-634</v>
      </c>
      <c r="Z3230">
        <f t="shared" si="108"/>
        <v>0</v>
      </c>
      <c r="AA3230">
        <f t="shared" si="109"/>
        <v>-475.5</v>
      </c>
    </row>
    <row r="3231" spans="1:27" x14ac:dyDescent="0.35">
      <c r="A3231" t="s">
        <v>427</v>
      </c>
      <c r="C3231">
        <v>510100</v>
      </c>
      <c r="D3231" t="s">
        <v>430</v>
      </c>
      <c r="E3231" t="s">
        <v>7</v>
      </c>
      <c r="F3231" t="s">
        <v>21</v>
      </c>
      <c r="G3231">
        <v>2021</v>
      </c>
      <c r="H3231" t="s">
        <v>22</v>
      </c>
      <c r="I3231" t="s">
        <v>387</v>
      </c>
      <c r="J3231" t="s">
        <v>388</v>
      </c>
      <c r="K3231" t="s">
        <v>378</v>
      </c>
      <c r="L3231" t="s">
        <v>25</v>
      </c>
      <c r="M3231">
        <v>-50</v>
      </c>
      <c r="N3231">
        <v>-50</v>
      </c>
      <c r="O3231">
        <v>-626</v>
      </c>
      <c r="P3231">
        <v>-626</v>
      </c>
      <c r="Q3231">
        <v>-626</v>
      </c>
      <c r="R3231">
        <v>-1323</v>
      </c>
      <c r="S3231">
        <v>-633</v>
      </c>
      <c r="T3231">
        <v>-619</v>
      </c>
      <c r="U3231">
        <v>-1187</v>
      </c>
      <c r="V3231">
        <v>-13126</v>
      </c>
      <c r="W3231">
        <v>-63277</v>
      </c>
      <c r="X3231">
        <v>-50</v>
      </c>
      <c r="Y3231">
        <v>-82196</v>
      </c>
      <c r="Z3231">
        <f t="shared" si="108"/>
        <v>-61647</v>
      </c>
      <c r="AA3231">
        <f t="shared" si="109"/>
        <v>0</v>
      </c>
    </row>
    <row r="3232" spans="1:27" x14ac:dyDescent="0.35">
      <c r="A3232" t="s">
        <v>427</v>
      </c>
      <c r="C3232">
        <v>510100</v>
      </c>
      <c r="D3232" t="s">
        <v>430</v>
      </c>
      <c r="E3232" t="s">
        <v>7</v>
      </c>
      <c r="F3232" t="s">
        <v>21</v>
      </c>
      <c r="G3232">
        <v>2024</v>
      </c>
      <c r="H3232" t="s">
        <v>22</v>
      </c>
      <c r="I3232" t="s">
        <v>387</v>
      </c>
      <c r="J3232" t="s">
        <v>388</v>
      </c>
      <c r="K3232" t="s">
        <v>378</v>
      </c>
      <c r="L3232" t="s">
        <v>25</v>
      </c>
      <c r="M3232">
        <v>-50</v>
      </c>
      <c r="N3232">
        <v>-50</v>
      </c>
      <c r="O3232">
        <v>-626</v>
      </c>
      <c r="P3232">
        <v>-626</v>
      </c>
      <c r="Q3232">
        <v>-626</v>
      </c>
      <c r="R3232">
        <v>-605</v>
      </c>
      <c r="S3232">
        <v>-353</v>
      </c>
      <c r="T3232">
        <v>-828</v>
      </c>
      <c r="U3232">
        <v>-626</v>
      </c>
      <c r="V3232">
        <v>-626</v>
      </c>
      <c r="W3232">
        <v>-777</v>
      </c>
      <c r="X3232">
        <v>-50</v>
      </c>
      <c r="Y3232">
        <v>-5845</v>
      </c>
      <c r="Z3232">
        <f t="shared" si="108"/>
        <v>-4383.75</v>
      </c>
      <c r="AA3232">
        <f t="shared" si="109"/>
        <v>0</v>
      </c>
    </row>
    <row r="3233" spans="1:27" x14ac:dyDescent="0.35">
      <c r="A3233" t="s">
        <v>427</v>
      </c>
      <c r="C3233">
        <v>510100</v>
      </c>
      <c r="D3233" t="s">
        <v>430</v>
      </c>
      <c r="E3233" t="s">
        <v>7</v>
      </c>
      <c r="F3233" t="s">
        <v>21</v>
      </c>
      <c r="G3233">
        <v>2023</v>
      </c>
      <c r="H3233" t="s">
        <v>22</v>
      </c>
      <c r="I3233" t="s">
        <v>387</v>
      </c>
      <c r="J3233" t="s">
        <v>388</v>
      </c>
      <c r="K3233" t="s">
        <v>378</v>
      </c>
      <c r="L3233" t="s">
        <v>25</v>
      </c>
      <c r="M3233">
        <v>-50</v>
      </c>
      <c r="N3233">
        <v>-50</v>
      </c>
      <c r="O3233">
        <v>-540</v>
      </c>
      <c r="P3233">
        <v>-540</v>
      </c>
      <c r="Q3233">
        <v>-540</v>
      </c>
      <c r="R3233">
        <v>-1209</v>
      </c>
      <c r="S3233">
        <v>-353</v>
      </c>
      <c r="T3233">
        <v>-540</v>
      </c>
      <c r="U3233">
        <v>-7092</v>
      </c>
      <c r="V3233">
        <v>-81790</v>
      </c>
      <c r="W3233">
        <v>-691</v>
      </c>
      <c r="X3233">
        <v>-50</v>
      </c>
      <c r="Y3233">
        <v>-93446</v>
      </c>
      <c r="Z3233">
        <f t="shared" si="108"/>
        <v>-70084.5</v>
      </c>
      <c r="AA3233">
        <f t="shared" si="109"/>
        <v>0</v>
      </c>
    </row>
    <row r="3234" spans="1:27" x14ac:dyDescent="0.35">
      <c r="A3234" t="s">
        <v>427</v>
      </c>
      <c r="C3234">
        <v>510100</v>
      </c>
      <c r="D3234" t="s">
        <v>430</v>
      </c>
      <c r="E3234" t="s">
        <v>7</v>
      </c>
      <c r="F3234" t="s">
        <v>21</v>
      </c>
      <c r="G3234">
        <v>2022</v>
      </c>
      <c r="H3234" t="s">
        <v>22</v>
      </c>
      <c r="I3234" t="s">
        <v>387</v>
      </c>
      <c r="J3234" t="s">
        <v>388</v>
      </c>
      <c r="K3234" t="s">
        <v>378</v>
      </c>
      <c r="L3234" t="s">
        <v>25</v>
      </c>
      <c r="M3234">
        <v>-50</v>
      </c>
      <c r="N3234">
        <v>-50</v>
      </c>
      <c r="O3234">
        <v>-482</v>
      </c>
      <c r="P3234">
        <v>-482</v>
      </c>
      <c r="Q3234">
        <v>-482</v>
      </c>
      <c r="R3234">
        <v>-1043</v>
      </c>
      <c r="S3234">
        <v>-563</v>
      </c>
      <c r="T3234">
        <v>-693</v>
      </c>
      <c r="U3234">
        <v>-903</v>
      </c>
      <c r="V3234">
        <v>-482</v>
      </c>
      <c r="W3234">
        <v>-633</v>
      </c>
      <c r="X3234">
        <v>-50</v>
      </c>
      <c r="Y3234">
        <v>-5915</v>
      </c>
      <c r="Z3234">
        <f t="shared" si="108"/>
        <v>-4436.25</v>
      </c>
      <c r="AA3234">
        <f t="shared" si="109"/>
        <v>0</v>
      </c>
    </row>
    <row r="3235" spans="1:27" x14ac:dyDescent="0.35">
      <c r="A3235" t="s">
        <v>427</v>
      </c>
      <c r="C3235">
        <v>510100</v>
      </c>
      <c r="D3235" t="s">
        <v>430</v>
      </c>
      <c r="E3235" t="s">
        <v>7</v>
      </c>
      <c r="F3235" t="s">
        <v>21</v>
      </c>
      <c r="G3235">
        <v>2025</v>
      </c>
      <c r="H3235" t="s">
        <v>22</v>
      </c>
      <c r="I3235" t="s">
        <v>387</v>
      </c>
      <c r="J3235" t="s">
        <v>388</v>
      </c>
      <c r="K3235" t="s">
        <v>378</v>
      </c>
      <c r="L3235" t="s">
        <v>25</v>
      </c>
      <c r="M3235">
        <v>-50</v>
      </c>
      <c r="N3235">
        <v>-50</v>
      </c>
      <c r="O3235">
        <v>-410</v>
      </c>
      <c r="P3235">
        <v>-410</v>
      </c>
      <c r="Q3235">
        <v>-410</v>
      </c>
      <c r="R3235">
        <v>-202</v>
      </c>
      <c r="S3235">
        <v>-353</v>
      </c>
      <c r="T3235">
        <v>-50</v>
      </c>
      <c r="U3235">
        <v>-410</v>
      </c>
      <c r="V3235">
        <v>-50410</v>
      </c>
      <c r="W3235">
        <v>-25561</v>
      </c>
      <c r="X3235">
        <v>-50</v>
      </c>
      <c r="Y3235">
        <v>-78369</v>
      </c>
      <c r="Z3235">
        <f t="shared" si="108"/>
        <v>-58776.75</v>
      </c>
      <c r="AA3235">
        <f t="shared" si="109"/>
        <v>0</v>
      </c>
    </row>
    <row r="3236" spans="1:27" x14ac:dyDescent="0.35">
      <c r="A3236" t="s">
        <v>427</v>
      </c>
      <c r="C3236">
        <v>502900</v>
      </c>
      <c r="D3236" t="s">
        <v>464</v>
      </c>
      <c r="E3236" t="s">
        <v>7</v>
      </c>
      <c r="F3236" t="s">
        <v>105</v>
      </c>
      <c r="G3236">
        <v>2028</v>
      </c>
      <c r="H3236" t="s">
        <v>22</v>
      </c>
      <c r="I3236" t="s">
        <v>390</v>
      </c>
      <c r="J3236" t="s">
        <v>391</v>
      </c>
      <c r="K3236" t="s">
        <v>378</v>
      </c>
      <c r="L3236" t="s">
        <v>25</v>
      </c>
      <c r="M3236">
        <v>-49</v>
      </c>
      <c r="N3236">
        <v>-49</v>
      </c>
      <c r="O3236">
        <v>-49</v>
      </c>
      <c r="P3236">
        <v>-49</v>
      </c>
      <c r="Q3236">
        <v>-49</v>
      </c>
      <c r="R3236">
        <v>-49</v>
      </c>
      <c r="S3236">
        <v>-49</v>
      </c>
      <c r="T3236">
        <v>-49</v>
      </c>
      <c r="U3236">
        <v>-49</v>
      </c>
      <c r="V3236">
        <v>-54</v>
      </c>
      <c r="W3236">
        <v>-49</v>
      </c>
      <c r="X3236">
        <v>-69</v>
      </c>
      <c r="Y3236">
        <v>-615</v>
      </c>
      <c r="Z3236">
        <f t="shared" si="108"/>
        <v>0</v>
      </c>
      <c r="AA3236">
        <f t="shared" si="109"/>
        <v>-461.25</v>
      </c>
    </row>
    <row r="3237" spans="1:27" x14ac:dyDescent="0.35">
      <c r="A3237" t="s">
        <v>427</v>
      </c>
      <c r="C3237">
        <v>502900</v>
      </c>
      <c r="D3237" t="s">
        <v>464</v>
      </c>
      <c r="E3237" t="s">
        <v>7</v>
      </c>
      <c r="F3237" t="s">
        <v>105</v>
      </c>
      <c r="G3237">
        <v>2027</v>
      </c>
      <c r="H3237" t="s">
        <v>22</v>
      </c>
      <c r="I3237" t="s">
        <v>390</v>
      </c>
      <c r="J3237" t="s">
        <v>391</v>
      </c>
      <c r="K3237" t="s">
        <v>378</v>
      </c>
      <c r="L3237" t="s">
        <v>25</v>
      </c>
      <c r="M3237">
        <v>-48</v>
      </c>
      <c r="N3237">
        <v>-48</v>
      </c>
      <c r="O3237">
        <v>-48</v>
      </c>
      <c r="P3237">
        <v>-48</v>
      </c>
      <c r="Q3237">
        <v>-48</v>
      </c>
      <c r="R3237">
        <v>-48</v>
      </c>
      <c r="S3237">
        <v>-48</v>
      </c>
      <c r="T3237">
        <v>-48</v>
      </c>
      <c r="U3237">
        <v>-48</v>
      </c>
      <c r="V3237">
        <v>-52</v>
      </c>
      <c r="W3237">
        <v>-48</v>
      </c>
      <c r="X3237">
        <v>-67</v>
      </c>
      <c r="Y3237">
        <v>-597</v>
      </c>
      <c r="Z3237">
        <f t="shared" si="108"/>
        <v>0</v>
      </c>
      <c r="AA3237">
        <f t="shared" si="109"/>
        <v>-447.75</v>
      </c>
    </row>
    <row r="3238" spans="1:27" x14ac:dyDescent="0.35">
      <c r="A3238" t="s">
        <v>427</v>
      </c>
      <c r="C3238">
        <v>502900</v>
      </c>
      <c r="D3238" t="s">
        <v>464</v>
      </c>
      <c r="E3238" t="s">
        <v>7</v>
      </c>
      <c r="F3238" t="s">
        <v>105</v>
      </c>
      <c r="G3238">
        <v>2026</v>
      </c>
      <c r="H3238" t="s">
        <v>22</v>
      </c>
      <c r="I3238" t="s">
        <v>390</v>
      </c>
      <c r="J3238" t="s">
        <v>391</v>
      </c>
      <c r="K3238" t="s">
        <v>378</v>
      </c>
      <c r="L3238" t="s">
        <v>25</v>
      </c>
      <c r="M3238">
        <v>-46</v>
      </c>
      <c r="N3238">
        <v>-46</v>
      </c>
      <c r="O3238">
        <v>-46</v>
      </c>
      <c r="P3238">
        <v>-46</v>
      </c>
      <c r="Q3238">
        <v>-46</v>
      </c>
      <c r="R3238">
        <v>-46</v>
      </c>
      <c r="S3238">
        <v>-46</v>
      </c>
      <c r="T3238">
        <v>-46</v>
      </c>
      <c r="U3238">
        <v>-46</v>
      </c>
      <c r="V3238">
        <v>-51</v>
      </c>
      <c r="W3238">
        <v>-46</v>
      </c>
      <c r="X3238">
        <v>-65</v>
      </c>
      <c r="Y3238">
        <v>-580</v>
      </c>
      <c r="Z3238">
        <f t="shared" si="108"/>
        <v>0</v>
      </c>
      <c r="AA3238">
        <f t="shared" si="109"/>
        <v>-435</v>
      </c>
    </row>
    <row r="3239" spans="1:27" x14ac:dyDescent="0.35">
      <c r="A3239" t="s">
        <v>427</v>
      </c>
      <c r="C3239">
        <v>502900</v>
      </c>
      <c r="D3239" t="s">
        <v>464</v>
      </c>
      <c r="E3239" t="s">
        <v>7</v>
      </c>
      <c r="F3239" t="s">
        <v>105</v>
      </c>
      <c r="G3239">
        <v>2024</v>
      </c>
      <c r="H3239" t="s">
        <v>22</v>
      </c>
      <c r="I3239" t="s">
        <v>390</v>
      </c>
      <c r="J3239" t="s">
        <v>391</v>
      </c>
      <c r="K3239" t="s">
        <v>378</v>
      </c>
      <c r="L3239" t="s">
        <v>25</v>
      </c>
      <c r="M3239">
        <v>-45</v>
      </c>
      <c r="N3239">
        <v>-45</v>
      </c>
      <c r="O3239">
        <v>-45</v>
      </c>
      <c r="P3239">
        <v>-45</v>
      </c>
      <c r="Q3239">
        <v>-45</v>
      </c>
      <c r="R3239">
        <v>-45</v>
      </c>
      <c r="S3239">
        <v>-45</v>
      </c>
      <c r="T3239">
        <v>-45</v>
      </c>
      <c r="U3239">
        <v>-45</v>
      </c>
      <c r="V3239">
        <v>-49</v>
      </c>
      <c r="W3239">
        <v>-45</v>
      </c>
      <c r="X3239">
        <v>-63</v>
      </c>
      <c r="Y3239">
        <v>-563</v>
      </c>
      <c r="Z3239">
        <f t="shared" si="108"/>
        <v>0</v>
      </c>
      <c r="AA3239">
        <f t="shared" si="109"/>
        <v>-422.25</v>
      </c>
    </row>
    <row r="3240" spans="1:27" x14ac:dyDescent="0.35">
      <c r="A3240" t="s">
        <v>427</v>
      </c>
      <c r="C3240">
        <v>502900</v>
      </c>
      <c r="D3240" t="s">
        <v>464</v>
      </c>
      <c r="E3240" t="s">
        <v>7</v>
      </c>
      <c r="F3240" t="s">
        <v>105</v>
      </c>
      <c r="G3240">
        <v>2025</v>
      </c>
      <c r="H3240" t="s">
        <v>22</v>
      </c>
      <c r="I3240" t="s">
        <v>390</v>
      </c>
      <c r="J3240" t="s">
        <v>391</v>
      </c>
      <c r="K3240" t="s">
        <v>378</v>
      </c>
      <c r="L3240" t="s">
        <v>25</v>
      </c>
      <c r="M3240">
        <v>-45</v>
      </c>
      <c r="N3240">
        <v>-45</v>
      </c>
      <c r="O3240">
        <v>-45</v>
      </c>
      <c r="P3240">
        <v>-45</v>
      </c>
      <c r="Q3240">
        <v>-45</v>
      </c>
      <c r="R3240">
        <v>-45</v>
      </c>
      <c r="S3240">
        <v>-45</v>
      </c>
      <c r="T3240">
        <v>-45</v>
      </c>
      <c r="U3240">
        <v>-45</v>
      </c>
      <c r="V3240">
        <v>-49</v>
      </c>
      <c r="W3240">
        <v>-45</v>
      </c>
      <c r="X3240">
        <v>-63</v>
      </c>
      <c r="Y3240">
        <v>-563</v>
      </c>
      <c r="Z3240">
        <f t="shared" si="108"/>
        <v>0</v>
      </c>
      <c r="AA3240">
        <f t="shared" si="109"/>
        <v>-422.25</v>
      </c>
    </row>
    <row r="3241" spans="1:27" x14ac:dyDescent="0.35">
      <c r="A3241" t="s">
        <v>427</v>
      </c>
      <c r="C3241">
        <v>510100</v>
      </c>
      <c r="D3241" t="s">
        <v>430</v>
      </c>
      <c r="E3241" t="s">
        <v>7</v>
      </c>
      <c r="F3241" t="s">
        <v>105</v>
      </c>
      <c r="G3241">
        <v>2030</v>
      </c>
      <c r="H3241" t="s">
        <v>22</v>
      </c>
      <c r="I3241" t="s">
        <v>390</v>
      </c>
      <c r="J3241" t="s">
        <v>391</v>
      </c>
      <c r="K3241" t="s">
        <v>378</v>
      </c>
      <c r="L3241" t="s">
        <v>25</v>
      </c>
      <c r="M3241">
        <v>-16</v>
      </c>
      <c r="N3241">
        <v>-16</v>
      </c>
      <c r="O3241">
        <v>-134</v>
      </c>
      <c r="P3241">
        <v>-134</v>
      </c>
      <c r="Q3241">
        <v>-134</v>
      </c>
      <c r="R3241">
        <v>-66</v>
      </c>
      <c r="S3241">
        <v>-115</v>
      </c>
      <c r="T3241">
        <v>-16</v>
      </c>
      <c r="U3241">
        <v>-134</v>
      </c>
      <c r="V3241">
        <v>-134</v>
      </c>
      <c r="W3241">
        <v>-183</v>
      </c>
      <c r="X3241">
        <v>-16</v>
      </c>
      <c r="Y3241">
        <v>-1099</v>
      </c>
      <c r="Z3241">
        <f t="shared" si="108"/>
        <v>0</v>
      </c>
      <c r="AA3241">
        <f t="shared" si="109"/>
        <v>-824.25</v>
      </c>
    </row>
    <row r="3242" spans="1:27" x14ac:dyDescent="0.35">
      <c r="A3242" t="s">
        <v>427</v>
      </c>
      <c r="C3242">
        <v>510100</v>
      </c>
      <c r="D3242" t="s">
        <v>430</v>
      </c>
      <c r="E3242" t="s">
        <v>7</v>
      </c>
      <c r="F3242" t="s">
        <v>105</v>
      </c>
      <c r="G3242">
        <v>2029</v>
      </c>
      <c r="H3242" t="s">
        <v>22</v>
      </c>
      <c r="I3242" t="s">
        <v>390</v>
      </c>
      <c r="J3242" t="s">
        <v>391</v>
      </c>
      <c r="K3242" t="s">
        <v>378</v>
      </c>
      <c r="L3242" t="s">
        <v>25</v>
      </c>
      <c r="M3242">
        <v>-16</v>
      </c>
      <c r="N3242">
        <v>-16</v>
      </c>
      <c r="O3242">
        <v>-130</v>
      </c>
      <c r="P3242">
        <v>-130</v>
      </c>
      <c r="Q3242">
        <v>-130</v>
      </c>
      <c r="R3242">
        <v>-64</v>
      </c>
      <c r="S3242">
        <v>-112</v>
      </c>
      <c r="T3242">
        <v>-16</v>
      </c>
      <c r="U3242">
        <v>-130</v>
      </c>
      <c r="V3242">
        <v>-130</v>
      </c>
      <c r="W3242">
        <v>-178</v>
      </c>
      <c r="X3242">
        <v>-16</v>
      </c>
      <c r="Y3242">
        <v>-1067</v>
      </c>
      <c r="Z3242">
        <f t="shared" si="108"/>
        <v>0</v>
      </c>
      <c r="AA3242">
        <f t="shared" si="109"/>
        <v>-800.25</v>
      </c>
    </row>
    <row r="3243" spans="1:27" x14ac:dyDescent="0.35">
      <c r="A3243" t="s">
        <v>427</v>
      </c>
      <c r="C3243">
        <v>510100</v>
      </c>
      <c r="D3243" t="s">
        <v>430</v>
      </c>
      <c r="E3243" t="s">
        <v>7</v>
      </c>
      <c r="F3243" t="s">
        <v>105</v>
      </c>
      <c r="G3243">
        <v>2028</v>
      </c>
      <c r="H3243" t="s">
        <v>22</v>
      </c>
      <c r="I3243" t="s">
        <v>390</v>
      </c>
      <c r="J3243" t="s">
        <v>391</v>
      </c>
      <c r="K3243" t="s">
        <v>378</v>
      </c>
      <c r="L3243" t="s">
        <v>25</v>
      </c>
      <c r="M3243">
        <v>-15</v>
      </c>
      <c r="N3243">
        <v>-15</v>
      </c>
      <c r="O3243">
        <v>-126</v>
      </c>
      <c r="P3243">
        <v>-126</v>
      </c>
      <c r="Q3243">
        <v>-126</v>
      </c>
      <c r="R3243">
        <v>-62</v>
      </c>
      <c r="S3243">
        <v>-108</v>
      </c>
      <c r="T3243">
        <v>-15</v>
      </c>
      <c r="U3243">
        <v>-126</v>
      </c>
      <c r="V3243">
        <v>-126</v>
      </c>
      <c r="W3243">
        <v>-173</v>
      </c>
      <c r="X3243">
        <v>-15</v>
      </c>
      <c r="Y3243">
        <v>-1036</v>
      </c>
      <c r="Z3243">
        <f t="shared" si="108"/>
        <v>0</v>
      </c>
      <c r="AA3243">
        <f t="shared" si="109"/>
        <v>-777</v>
      </c>
    </row>
    <row r="3244" spans="1:27" x14ac:dyDescent="0.35">
      <c r="A3244" t="s">
        <v>427</v>
      </c>
      <c r="C3244">
        <v>510100</v>
      </c>
      <c r="D3244" t="s">
        <v>430</v>
      </c>
      <c r="E3244" t="s">
        <v>7</v>
      </c>
      <c r="F3244" t="s">
        <v>105</v>
      </c>
      <c r="G3244">
        <v>2027</v>
      </c>
      <c r="H3244" t="s">
        <v>22</v>
      </c>
      <c r="I3244" t="s">
        <v>390</v>
      </c>
      <c r="J3244" t="s">
        <v>391</v>
      </c>
      <c r="K3244" t="s">
        <v>378</v>
      </c>
      <c r="L3244" t="s">
        <v>25</v>
      </c>
      <c r="M3244">
        <v>-15</v>
      </c>
      <c r="N3244">
        <v>-15</v>
      </c>
      <c r="O3244">
        <v>-122</v>
      </c>
      <c r="P3244">
        <v>-122</v>
      </c>
      <c r="Q3244">
        <v>-122</v>
      </c>
      <c r="R3244">
        <v>-60</v>
      </c>
      <c r="S3244">
        <v>-105</v>
      </c>
      <c r="T3244">
        <v>-15</v>
      </c>
      <c r="U3244">
        <v>-122</v>
      </c>
      <c r="V3244">
        <v>-122</v>
      </c>
      <c r="W3244">
        <v>-168</v>
      </c>
      <c r="X3244">
        <v>-15</v>
      </c>
      <c r="Y3244">
        <v>-1006</v>
      </c>
      <c r="Z3244">
        <f t="shared" si="108"/>
        <v>0</v>
      </c>
      <c r="AA3244">
        <f t="shared" si="109"/>
        <v>-754.5</v>
      </c>
    </row>
    <row r="3245" spans="1:27" x14ac:dyDescent="0.35">
      <c r="A3245" t="s">
        <v>427</v>
      </c>
      <c r="C3245">
        <v>510100</v>
      </c>
      <c r="D3245" t="s">
        <v>430</v>
      </c>
      <c r="E3245" t="s">
        <v>7</v>
      </c>
      <c r="F3245" t="s">
        <v>105</v>
      </c>
      <c r="G3245">
        <v>2026</v>
      </c>
      <c r="H3245" t="s">
        <v>22</v>
      </c>
      <c r="I3245" t="s">
        <v>390</v>
      </c>
      <c r="J3245" t="s">
        <v>391</v>
      </c>
      <c r="K3245" t="s">
        <v>378</v>
      </c>
      <c r="L3245" t="s">
        <v>25</v>
      </c>
      <c r="M3245">
        <v>-15</v>
      </c>
      <c r="N3245">
        <v>-15</v>
      </c>
      <c r="O3245">
        <v>-119</v>
      </c>
      <c r="P3245">
        <v>-119</v>
      </c>
      <c r="Q3245">
        <v>-119</v>
      </c>
      <c r="R3245">
        <v>-58</v>
      </c>
      <c r="S3245">
        <v>-102</v>
      </c>
      <c r="T3245">
        <v>-15</v>
      </c>
      <c r="U3245">
        <v>-119</v>
      </c>
      <c r="V3245">
        <v>-119</v>
      </c>
      <c r="W3245">
        <v>-163</v>
      </c>
      <c r="X3245">
        <v>-15</v>
      </c>
      <c r="Y3245">
        <v>-976</v>
      </c>
      <c r="Z3245">
        <f t="shared" si="108"/>
        <v>0</v>
      </c>
      <c r="AA3245">
        <f t="shared" si="109"/>
        <v>-732</v>
      </c>
    </row>
    <row r="3246" spans="1:27" x14ac:dyDescent="0.35">
      <c r="A3246" t="s">
        <v>427</v>
      </c>
      <c r="C3246">
        <v>510100</v>
      </c>
      <c r="D3246" t="s">
        <v>430</v>
      </c>
      <c r="E3246" t="s">
        <v>7</v>
      </c>
      <c r="F3246" t="s">
        <v>105</v>
      </c>
      <c r="G3246">
        <v>2025</v>
      </c>
      <c r="H3246" t="s">
        <v>22</v>
      </c>
      <c r="I3246" t="s">
        <v>390</v>
      </c>
      <c r="J3246" t="s">
        <v>391</v>
      </c>
      <c r="K3246" t="s">
        <v>378</v>
      </c>
      <c r="L3246" t="s">
        <v>25</v>
      </c>
      <c r="M3246">
        <v>-14</v>
      </c>
      <c r="N3246">
        <v>-14</v>
      </c>
      <c r="O3246">
        <v>-7240</v>
      </c>
      <c r="P3246">
        <v>-8428</v>
      </c>
      <c r="Q3246">
        <v>-115</v>
      </c>
      <c r="R3246">
        <v>-57</v>
      </c>
      <c r="S3246">
        <v>-99</v>
      </c>
      <c r="T3246">
        <v>-14</v>
      </c>
      <c r="U3246">
        <v>-115</v>
      </c>
      <c r="V3246">
        <v>-115</v>
      </c>
      <c r="W3246">
        <v>-158</v>
      </c>
      <c r="X3246">
        <v>-14</v>
      </c>
      <c r="Y3246">
        <v>-16385</v>
      </c>
      <c r="Z3246">
        <f t="shared" si="108"/>
        <v>0</v>
      </c>
      <c r="AA3246">
        <f t="shared" si="109"/>
        <v>-12288.75</v>
      </c>
    </row>
    <row r="3247" spans="1:27" x14ac:dyDescent="0.35">
      <c r="A3247" t="s">
        <v>427</v>
      </c>
      <c r="C3247">
        <v>510100</v>
      </c>
      <c r="D3247" t="s">
        <v>430</v>
      </c>
      <c r="E3247" t="s">
        <v>7</v>
      </c>
      <c r="F3247" t="s">
        <v>105</v>
      </c>
      <c r="G3247">
        <v>2021</v>
      </c>
      <c r="H3247" t="s">
        <v>22</v>
      </c>
      <c r="I3247" t="s">
        <v>390</v>
      </c>
      <c r="J3247" t="s">
        <v>391</v>
      </c>
      <c r="K3247" t="s">
        <v>378</v>
      </c>
      <c r="L3247" t="s">
        <v>25</v>
      </c>
      <c r="M3247">
        <v>-14</v>
      </c>
      <c r="N3247">
        <v>-14</v>
      </c>
      <c r="O3247">
        <v>-176</v>
      </c>
      <c r="P3247">
        <v>-176</v>
      </c>
      <c r="Q3247">
        <v>-176</v>
      </c>
      <c r="R3247">
        <v>-372</v>
      </c>
      <c r="S3247">
        <v>-178</v>
      </c>
      <c r="T3247">
        <v>-174</v>
      </c>
      <c r="U3247">
        <v>-334</v>
      </c>
      <c r="V3247">
        <v>-176</v>
      </c>
      <c r="W3247">
        <v>-219</v>
      </c>
      <c r="X3247">
        <v>-14</v>
      </c>
      <c r="Y3247">
        <v>-2024</v>
      </c>
      <c r="Z3247">
        <f t="shared" si="108"/>
        <v>0</v>
      </c>
      <c r="AA3247">
        <f t="shared" si="109"/>
        <v>-1518</v>
      </c>
    </row>
    <row r="3248" spans="1:27" x14ac:dyDescent="0.35">
      <c r="A3248" t="s">
        <v>427</v>
      </c>
      <c r="C3248">
        <v>510100</v>
      </c>
      <c r="D3248" t="s">
        <v>430</v>
      </c>
      <c r="E3248" t="s">
        <v>7</v>
      </c>
      <c r="F3248" t="s">
        <v>105</v>
      </c>
      <c r="G3248">
        <v>2024</v>
      </c>
      <c r="H3248" t="s">
        <v>22</v>
      </c>
      <c r="I3248" t="s">
        <v>390</v>
      </c>
      <c r="J3248" t="s">
        <v>391</v>
      </c>
      <c r="K3248" t="s">
        <v>378</v>
      </c>
      <c r="L3248" t="s">
        <v>25</v>
      </c>
      <c r="M3248">
        <v>-14</v>
      </c>
      <c r="N3248">
        <v>-14</v>
      </c>
      <c r="O3248">
        <v>-176</v>
      </c>
      <c r="P3248">
        <v>-176</v>
      </c>
      <c r="Q3248">
        <v>-176</v>
      </c>
      <c r="R3248">
        <v>-170</v>
      </c>
      <c r="S3248">
        <v>-99</v>
      </c>
      <c r="T3248">
        <v>-233</v>
      </c>
      <c r="U3248">
        <v>-176</v>
      </c>
      <c r="V3248">
        <v>-176</v>
      </c>
      <c r="W3248">
        <v>-219</v>
      </c>
      <c r="X3248">
        <v>-14</v>
      </c>
      <c r="Y3248">
        <v>-1644</v>
      </c>
      <c r="Z3248">
        <f t="shared" si="108"/>
        <v>0</v>
      </c>
      <c r="AA3248">
        <f t="shared" si="109"/>
        <v>-1233</v>
      </c>
    </row>
    <row r="3249" spans="1:27" x14ac:dyDescent="0.35">
      <c r="A3249" t="s">
        <v>427</v>
      </c>
      <c r="C3249">
        <v>510100</v>
      </c>
      <c r="D3249" t="s">
        <v>430</v>
      </c>
      <c r="E3249" t="s">
        <v>7</v>
      </c>
      <c r="F3249" t="s">
        <v>105</v>
      </c>
      <c r="G3249">
        <v>2023</v>
      </c>
      <c r="H3249" t="s">
        <v>22</v>
      </c>
      <c r="I3249" t="s">
        <v>390</v>
      </c>
      <c r="J3249" t="s">
        <v>391</v>
      </c>
      <c r="K3249" t="s">
        <v>378</v>
      </c>
      <c r="L3249" t="s">
        <v>25</v>
      </c>
      <c r="M3249">
        <v>-14</v>
      </c>
      <c r="N3249">
        <v>-14</v>
      </c>
      <c r="O3249">
        <v>-152</v>
      </c>
      <c r="P3249">
        <v>-152</v>
      </c>
      <c r="Q3249">
        <v>-152</v>
      </c>
      <c r="R3249">
        <v>-340</v>
      </c>
      <c r="S3249">
        <v>-99</v>
      </c>
      <c r="T3249">
        <v>-152</v>
      </c>
      <c r="U3249">
        <v>-237</v>
      </c>
      <c r="V3249">
        <v>-152</v>
      </c>
      <c r="W3249">
        <v>-194</v>
      </c>
      <c r="X3249">
        <v>-14</v>
      </c>
      <c r="Y3249">
        <v>-1673</v>
      </c>
      <c r="Z3249">
        <f t="shared" si="108"/>
        <v>0</v>
      </c>
      <c r="AA3249">
        <f t="shared" si="109"/>
        <v>-1254.75</v>
      </c>
    </row>
    <row r="3250" spans="1:27" x14ac:dyDescent="0.35">
      <c r="A3250" t="s">
        <v>427</v>
      </c>
      <c r="C3250">
        <v>510100</v>
      </c>
      <c r="D3250" t="s">
        <v>430</v>
      </c>
      <c r="E3250" t="s">
        <v>7</v>
      </c>
      <c r="F3250" t="s">
        <v>105</v>
      </c>
      <c r="G3250">
        <v>2022</v>
      </c>
      <c r="H3250" t="s">
        <v>22</v>
      </c>
      <c r="I3250" t="s">
        <v>390</v>
      </c>
      <c r="J3250" t="s">
        <v>391</v>
      </c>
      <c r="K3250" t="s">
        <v>378</v>
      </c>
      <c r="L3250" t="s">
        <v>25</v>
      </c>
      <c r="M3250">
        <v>-14</v>
      </c>
      <c r="N3250">
        <v>-14</v>
      </c>
      <c r="O3250">
        <v>-136</v>
      </c>
      <c r="P3250">
        <v>-136</v>
      </c>
      <c r="Q3250">
        <v>-136</v>
      </c>
      <c r="R3250">
        <v>-293</v>
      </c>
      <c r="S3250">
        <v>-158</v>
      </c>
      <c r="T3250">
        <v>-195</v>
      </c>
      <c r="U3250">
        <v>-254</v>
      </c>
      <c r="V3250">
        <v>-136</v>
      </c>
      <c r="W3250">
        <v>-178</v>
      </c>
      <c r="X3250">
        <v>-14</v>
      </c>
      <c r="Y3250">
        <v>-1664</v>
      </c>
      <c r="Z3250">
        <f t="shared" si="108"/>
        <v>0</v>
      </c>
      <c r="AA3250">
        <f t="shared" si="109"/>
        <v>-1248</v>
      </c>
    </row>
    <row r="3251" spans="1:27" x14ac:dyDescent="0.35">
      <c r="A3251" t="s">
        <v>427</v>
      </c>
      <c r="C3251">
        <v>506109</v>
      </c>
      <c r="D3251" t="s">
        <v>449</v>
      </c>
      <c r="E3251" t="s">
        <v>7</v>
      </c>
      <c r="F3251" t="s">
        <v>366</v>
      </c>
      <c r="G3251">
        <v>2021</v>
      </c>
      <c r="H3251" t="s">
        <v>22</v>
      </c>
      <c r="I3251" t="s">
        <v>373</v>
      </c>
      <c r="J3251" t="s">
        <v>374</v>
      </c>
      <c r="K3251" t="s">
        <v>375</v>
      </c>
      <c r="L3251" t="s">
        <v>25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-15955</v>
      </c>
      <c r="T3251">
        <v>-15955</v>
      </c>
      <c r="U3251">
        <v>-15955</v>
      </c>
      <c r="V3251">
        <v>-15955</v>
      </c>
      <c r="W3251">
        <v>-15955</v>
      </c>
      <c r="X3251">
        <v>-15955</v>
      </c>
      <c r="Y3251">
        <v>-95727</v>
      </c>
      <c r="Z3251">
        <f t="shared" ref="Z3251:Z3261" si="110">$Y3251*IF($E3251="Fixed",0.75,1)*IF(LEFT($F3251,4)="0311",1,IF(LEFT($F3251,4)="0301",0.403176412,0))</f>
        <v>-28946.151293642997</v>
      </c>
      <c r="AA3251">
        <f t="shared" ref="AA3251:AA3261" si="111">$Y3251*IF($E3251="Fixed",0.75,1)*IF(LEFT($F3251,4)="0311",0,IF(LEFT($F3251,4)="0301",1-0.403176412,1))</f>
        <v>-42849.098706356999</v>
      </c>
    </row>
    <row r="3252" spans="1:27" x14ac:dyDescent="0.35">
      <c r="A3252" t="s">
        <v>427</v>
      </c>
      <c r="C3252">
        <v>506109</v>
      </c>
      <c r="D3252" t="s">
        <v>449</v>
      </c>
      <c r="E3252" t="s">
        <v>7</v>
      </c>
      <c r="F3252" t="s">
        <v>366</v>
      </c>
      <c r="G3252">
        <v>2021</v>
      </c>
      <c r="H3252" t="s">
        <v>22</v>
      </c>
      <c r="I3252" t="s">
        <v>472</v>
      </c>
      <c r="J3252" t="s">
        <v>473</v>
      </c>
      <c r="K3252" t="s">
        <v>414</v>
      </c>
      <c r="L3252" t="s">
        <v>25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15955</v>
      </c>
      <c r="T3252">
        <v>15955</v>
      </c>
      <c r="U3252">
        <v>15955</v>
      </c>
      <c r="V3252">
        <v>15955</v>
      </c>
      <c r="W3252">
        <v>15955</v>
      </c>
      <c r="X3252">
        <v>15955</v>
      </c>
      <c r="Y3252">
        <v>95727</v>
      </c>
      <c r="Z3252">
        <f t="shared" si="110"/>
        <v>28946.151293642997</v>
      </c>
      <c r="AA3252">
        <f t="shared" si="111"/>
        <v>42849.098706356999</v>
      </c>
    </row>
    <row r="3253" spans="1:27" x14ac:dyDescent="0.35">
      <c r="A3253" t="s">
        <v>427</v>
      </c>
      <c r="C3253">
        <v>506109</v>
      </c>
      <c r="D3253" t="s">
        <v>449</v>
      </c>
      <c r="E3253" t="s">
        <v>7</v>
      </c>
      <c r="F3253" t="s">
        <v>21</v>
      </c>
      <c r="G3253">
        <v>2021</v>
      </c>
      <c r="H3253" t="s">
        <v>22</v>
      </c>
      <c r="I3253" t="s">
        <v>387</v>
      </c>
      <c r="J3253" t="s">
        <v>388</v>
      </c>
      <c r="K3253" t="s">
        <v>378</v>
      </c>
      <c r="L3253" t="s">
        <v>25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-1608</v>
      </c>
      <c r="T3253">
        <v>-1608</v>
      </c>
      <c r="U3253">
        <v>-1608</v>
      </c>
      <c r="V3253">
        <v>-1608</v>
      </c>
      <c r="W3253">
        <v>-1608</v>
      </c>
      <c r="X3253">
        <v>-1608</v>
      </c>
      <c r="Y3253">
        <v>-9647</v>
      </c>
      <c r="Z3253">
        <f t="shared" si="110"/>
        <v>-7235.25</v>
      </c>
      <c r="AA3253">
        <f t="shared" si="111"/>
        <v>0</v>
      </c>
    </row>
    <row r="3254" spans="1:27" x14ac:dyDescent="0.35">
      <c r="A3254" t="s">
        <v>427</v>
      </c>
      <c r="C3254">
        <v>506109</v>
      </c>
      <c r="D3254" t="s">
        <v>449</v>
      </c>
      <c r="E3254" t="s">
        <v>7</v>
      </c>
      <c r="F3254" t="s">
        <v>21</v>
      </c>
      <c r="G3254">
        <v>2021</v>
      </c>
      <c r="H3254" t="s">
        <v>22</v>
      </c>
      <c r="I3254" t="s">
        <v>373</v>
      </c>
      <c r="J3254" t="s">
        <v>374</v>
      </c>
      <c r="K3254" t="s">
        <v>375</v>
      </c>
      <c r="L3254" t="s">
        <v>25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6431</v>
      </c>
      <c r="T3254">
        <v>6431</v>
      </c>
      <c r="U3254">
        <v>6431</v>
      </c>
      <c r="V3254">
        <v>6431</v>
      </c>
      <c r="W3254">
        <v>6431</v>
      </c>
      <c r="X3254">
        <v>6431</v>
      </c>
      <c r="Y3254">
        <v>38588</v>
      </c>
      <c r="Z3254">
        <f t="shared" si="110"/>
        <v>28941</v>
      </c>
      <c r="AA3254">
        <f t="shared" si="111"/>
        <v>0</v>
      </c>
    </row>
    <row r="3255" spans="1:27" x14ac:dyDescent="0.35">
      <c r="A3255" t="s">
        <v>427</v>
      </c>
      <c r="C3255">
        <v>506109</v>
      </c>
      <c r="D3255" t="s">
        <v>449</v>
      </c>
      <c r="E3255" t="s">
        <v>7</v>
      </c>
      <c r="F3255" t="s">
        <v>105</v>
      </c>
      <c r="G3255">
        <v>2021</v>
      </c>
      <c r="H3255" t="s">
        <v>22</v>
      </c>
      <c r="I3255" t="s">
        <v>373</v>
      </c>
      <c r="J3255" t="s">
        <v>374</v>
      </c>
      <c r="K3255" t="s">
        <v>375</v>
      </c>
      <c r="L3255" t="s">
        <v>25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9523</v>
      </c>
      <c r="T3255">
        <v>9523</v>
      </c>
      <c r="U3255">
        <v>9523</v>
      </c>
      <c r="V3255">
        <v>9523</v>
      </c>
      <c r="W3255">
        <v>9523</v>
      </c>
      <c r="X3255">
        <v>9523</v>
      </c>
      <c r="Y3255">
        <v>57139</v>
      </c>
      <c r="Z3255">
        <f t="shared" si="110"/>
        <v>0</v>
      </c>
      <c r="AA3255">
        <f t="shared" si="111"/>
        <v>42854.25</v>
      </c>
    </row>
    <row r="3256" spans="1:27" x14ac:dyDescent="0.35">
      <c r="A3256" t="s">
        <v>427</v>
      </c>
      <c r="C3256">
        <v>510100</v>
      </c>
      <c r="D3256" t="s">
        <v>430</v>
      </c>
      <c r="E3256" t="s">
        <v>7</v>
      </c>
      <c r="F3256" t="s">
        <v>366</v>
      </c>
      <c r="G3256">
        <v>2021</v>
      </c>
      <c r="H3256" t="s">
        <v>22</v>
      </c>
      <c r="I3256" t="s">
        <v>474</v>
      </c>
      <c r="J3256" t="s">
        <v>475</v>
      </c>
      <c r="K3256" t="s">
        <v>476</v>
      </c>
      <c r="L3256" t="s">
        <v>25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11131</v>
      </c>
      <c r="S3256">
        <v>2783</v>
      </c>
      <c r="T3256">
        <v>2783</v>
      </c>
      <c r="U3256">
        <v>5565</v>
      </c>
      <c r="V3256">
        <v>0</v>
      </c>
      <c r="W3256">
        <v>0</v>
      </c>
      <c r="X3256">
        <v>0</v>
      </c>
      <c r="Y3256">
        <v>22261</v>
      </c>
      <c r="Z3256">
        <f t="shared" si="110"/>
        <v>6731.3325806489993</v>
      </c>
      <c r="AA3256">
        <f t="shared" si="111"/>
        <v>9964.4174193510007</v>
      </c>
    </row>
    <row r="3257" spans="1:27" x14ac:dyDescent="0.35">
      <c r="A3257" t="s">
        <v>427</v>
      </c>
      <c r="C3257">
        <v>510100</v>
      </c>
      <c r="D3257" t="s">
        <v>430</v>
      </c>
      <c r="E3257" t="s">
        <v>7</v>
      </c>
      <c r="F3257" t="s">
        <v>366</v>
      </c>
      <c r="G3257">
        <v>2022</v>
      </c>
      <c r="H3257" t="s">
        <v>22</v>
      </c>
      <c r="I3257" t="s">
        <v>474</v>
      </c>
      <c r="J3257" t="s">
        <v>475</v>
      </c>
      <c r="K3257" t="s">
        <v>476</v>
      </c>
      <c r="L3257" t="s">
        <v>25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8348</v>
      </c>
      <c r="S3257">
        <v>2087</v>
      </c>
      <c r="T3257">
        <v>2087</v>
      </c>
      <c r="U3257">
        <v>4174</v>
      </c>
      <c r="V3257">
        <v>0</v>
      </c>
      <c r="W3257">
        <v>0</v>
      </c>
      <c r="X3257">
        <v>0</v>
      </c>
      <c r="Y3257">
        <v>16696</v>
      </c>
      <c r="Z3257">
        <f t="shared" si="110"/>
        <v>5048.5750310639996</v>
      </c>
      <c r="AA3257">
        <f t="shared" si="111"/>
        <v>7473.4249689360004</v>
      </c>
    </row>
    <row r="3258" spans="1:27" x14ac:dyDescent="0.35">
      <c r="A3258" t="s">
        <v>427</v>
      </c>
      <c r="C3258">
        <v>510100</v>
      </c>
      <c r="D3258" t="s">
        <v>430</v>
      </c>
      <c r="E3258" t="s">
        <v>7</v>
      </c>
      <c r="F3258" t="s">
        <v>366</v>
      </c>
      <c r="G3258">
        <v>2023</v>
      </c>
      <c r="H3258" t="s">
        <v>22</v>
      </c>
      <c r="I3258" t="s">
        <v>474</v>
      </c>
      <c r="J3258" t="s">
        <v>475</v>
      </c>
      <c r="K3258" t="s">
        <v>476</v>
      </c>
      <c r="L3258" t="s">
        <v>25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10000</v>
      </c>
      <c r="S3258">
        <v>0</v>
      </c>
      <c r="T3258">
        <v>0</v>
      </c>
      <c r="U3258">
        <v>3000</v>
      </c>
      <c r="V3258">
        <v>0</v>
      </c>
      <c r="W3258">
        <v>0</v>
      </c>
      <c r="X3258">
        <v>0</v>
      </c>
      <c r="Y3258">
        <v>13000</v>
      </c>
      <c r="Z3258">
        <f t="shared" si="110"/>
        <v>3930.9700169999996</v>
      </c>
      <c r="AA3258">
        <f t="shared" si="111"/>
        <v>5819.0299830000004</v>
      </c>
    </row>
    <row r="3259" spans="1:27" x14ac:dyDescent="0.35">
      <c r="A3259" t="s">
        <v>427</v>
      </c>
      <c r="C3259">
        <v>510100</v>
      </c>
      <c r="D3259" t="s">
        <v>430</v>
      </c>
      <c r="E3259" t="s">
        <v>7</v>
      </c>
      <c r="F3259" t="s">
        <v>366</v>
      </c>
      <c r="G3259">
        <v>2024</v>
      </c>
      <c r="H3259" t="s">
        <v>22</v>
      </c>
      <c r="I3259" t="s">
        <v>474</v>
      </c>
      <c r="J3259" t="s">
        <v>475</v>
      </c>
      <c r="K3259" t="s">
        <v>476</v>
      </c>
      <c r="L3259" t="s">
        <v>25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4000</v>
      </c>
      <c r="S3259">
        <v>0</v>
      </c>
      <c r="T3259">
        <v>2000</v>
      </c>
      <c r="U3259">
        <v>0</v>
      </c>
      <c r="V3259">
        <v>0</v>
      </c>
      <c r="W3259">
        <v>0</v>
      </c>
      <c r="X3259">
        <v>0</v>
      </c>
      <c r="Y3259">
        <v>6000</v>
      </c>
      <c r="Z3259">
        <f t="shared" si="110"/>
        <v>1814.293854</v>
      </c>
      <c r="AA3259">
        <f t="shared" si="111"/>
        <v>2685.706146</v>
      </c>
    </row>
    <row r="3260" spans="1:27" x14ac:dyDescent="0.35">
      <c r="A3260" t="s">
        <v>427</v>
      </c>
      <c r="C3260">
        <v>510100</v>
      </c>
      <c r="D3260" t="s">
        <v>430</v>
      </c>
      <c r="E3260" t="s">
        <v>7</v>
      </c>
      <c r="F3260" t="s">
        <v>21</v>
      </c>
      <c r="G3260">
        <v>2021</v>
      </c>
      <c r="H3260" t="s">
        <v>22</v>
      </c>
      <c r="I3260" t="s">
        <v>477</v>
      </c>
      <c r="J3260" t="s">
        <v>478</v>
      </c>
      <c r="K3260" t="s">
        <v>479</v>
      </c>
      <c r="L3260" t="s">
        <v>25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50000</v>
      </c>
      <c r="W3260">
        <v>250000</v>
      </c>
      <c r="X3260">
        <v>0</v>
      </c>
      <c r="Y3260">
        <v>300000</v>
      </c>
      <c r="Z3260">
        <f t="shared" si="110"/>
        <v>225000</v>
      </c>
      <c r="AA3260">
        <f t="shared" si="111"/>
        <v>0</v>
      </c>
    </row>
    <row r="3261" spans="1:27" x14ac:dyDescent="0.35">
      <c r="A3261" t="s">
        <v>427</v>
      </c>
      <c r="C3261">
        <v>510100</v>
      </c>
      <c r="D3261" t="s">
        <v>430</v>
      </c>
      <c r="E3261" t="s">
        <v>7</v>
      </c>
      <c r="F3261" t="s">
        <v>21</v>
      </c>
      <c r="G3261">
        <v>2023</v>
      </c>
      <c r="H3261" t="s">
        <v>22</v>
      </c>
      <c r="I3261" t="s">
        <v>477</v>
      </c>
      <c r="J3261" t="s">
        <v>478</v>
      </c>
      <c r="K3261" t="s">
        <v>479</v>
      </c>
      <c r="L3261" t="s">
        <v>25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25000</v>
      </c>
      <c r="V3261">
        <v>325000</v>
      </c>
      <c r="W3261">
        <v>0</v>
      </c>
      <c r="X3261">
        <v>0</v>
      </c>
      <c r="Y3261">
        <v>350000</v>
      </c>
      <c r="Z3261">
        <f t="shared" si="110"/>
        <v>262500</v>
      </c>
      <c r="AA3261">
        <f t="shared" si="111"/>
        <v>0</v>
      </c>
    </row>
    <row r="3262" spans="1:27" x14ac:dyDescent="0.35">
      <c r="A3262" t="s">
        <v>427</v>
      </c>
      <c r="C3262">
        <v>510100</v>
      </c>
      <c r="D3262" t="s">
        <v>430</v>
      </c>
      <c r="E3262" t="s">
        <v>7</v>
      </c>
      <c r="F3262" t="s">
        <v>21</v>
      </c>
      <c r="G3262">
        <v>2025</v>
      </c>
      <c r="H3262" t="s">
        <v>22</v>
      </c>
      <c r="I3262" t="s">
        <v>480</v>
      </c>
      <c r="J3262" t="s">
        <v>481</v>
      </c>
      <c r="K3262" t="s">
        <v>479</v>
      </c>
      <c r="L3262" t="s">
        <v>25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200000</v>
      </c>
      <c r="W3262">
        <v>100000</v>
      </c>
      <c r="X3262">
        <v>0</v>
      </c>
      <c r="Y3262">
        <v>300000</v>
      </c>
      <c r="Z3262">
        <f t="shared" ref="Z3262:Z3273" si="112">$Y3262*IF($E3262="Fixed",0.75,1)*IF(LEFT($F3262,4)="0311",1,IF(LEFT($F3262,4)="0301",0.403176412,0))</f>
        <v>225000</v>
      </c>
      <c r="AA3262">
        <f t="shared" ref="AA3262:AA3273" si="113">$Y3262*IF($E3262="Fixed",0.75,1)*IF(LEFT($F3262,4)="0311",0,IF(LEFT($F3262,4)="0301",1-0.403176412,1))</f>
        <v>0</v>
      </c>
    </row>
    <row r="3263" spans="1:27" x14ac:dyDescent="0.35">
      <c r="A3263" t="s">
        <v>427</v>
      </c>
      <c r="C3263">
        <v>510100</v>
      </c>
      <c r="D3263" t="s">
        <v>430</v>
      </c>
      <c r="E3263" t="s">
        <v>7</v>
      </c>
      <c r="F3263" t="s">
        <v>366</v>
      </c>
      <c r="G3263">
        <v>2025</v>
      </c>
      <c r="H3263" t="s">
        <v>22</v>
      </c>
      <c r="I3263" t="s">
        <v>482</v>
      </c>
      <c r="J3263" t="s">
        <v>483</v>
      </c>
      <c r="K3263" t="s">
        <v>476</v>
      </c>
      <c r="L3263" t="s">
        <v>25</v>
      </c>
      <c r="M3263">
        <v>0</v>
      </c>
      <c r="N3263">
        <v>0</v>
      </c>
      <c r="O3263">
        <v>3571</v>
      </c>
      <c r="P3263">
        <v>3571</v>
      </c>
      <c r="Q3263">
        <v>3571</v>
      </c>
      <c r="R3263">
        <v>0</v>
      </c>
      <c r="S3263">
        <v>0</v>
      </c>
      <c r="T3263">
        <v>0</v>
      </c>
      <c r="U3263">
        <v>3571</v>
      </c>
      <c r="V3263">
        <v>3571</v>
      </c>
      <c r="W3263">
        <v>3571</v>
      </c>
      <c r="X3263">
        <v>0</v>
      </c>
      <c r="Y3263">
        <v>21429</v>
      </c>
      <c r="Z3263">
        <f t="shared" si="112"/>
        <v>6479.7504995609997</v>
      </c>
      <c r="AA3263">
        <f t="shared" si="113"/>
        <v>9591.9995004390003</v>
      </c>
    </row>
    <row r="3264" spans="1:27" x14ac:dyDescent="0.35">
      <c r="A3264" t="s">
        <v>427</v>
      </c>
      <c r="C3264">
        <v>510100</v>
      </c>
      <c r="D3264" t="s">
        <v>430</v>
      </c>
      <c r="E3264" t="s">
        <v>7</v>
      </c>
      <c r="F3264" t="s">
        <v>366</v>
      </c>
      <c r="G3264">
        <v>2026</v>
      </c>
      <c r="H3264" t="s">
        <v>22</v>
      </c>
      <c r="I3264" t="s">
        <v>482</v>
      </c>
      <c r="J3264" t="s">
        <v>483</v>
      </c>
      <c r="K3264" t="s">
        <v>476</v>
      </c>
      <c r="L3264" t="s">
        <v>25</v>
      </c>
      <c r="M3264">
        <v>0</v>
      </c>
      <c r="N3264">
        <v>0</v>
      </c>
      <c r="O3264">
        <v>3679</v>
      </c>
      <c r="P3264">
        <v>3679</v>
      </c>
      <c r="Q3264">
        <v>3679</v>
      </c>
      <c r="R3264">
        <v>0</v>
      </c>
      <c r="S3264">
        <v>0</v>
      </c>
      <c r="T3264">
        <v>0</v>
      </c>
      <c r="U3264">
        <v>3679</v>
      </c>
      <c r="V3264">
        <v>3679</v>
      </c>
      <c r="W3264">
        <v>3679</v>
      </c>
      <c r="X3264">
        <v>0</v>
      </c>
      <c r="Y3264">
        <v>22071</v>
      </c>
      <c r="Z3264">
        <f t="shared" si="112"/>
        <v>6673.8799419389998</v>
      </c>
      <c r="AA3264">
        <f t="shared" si="113"/>
        <v>9879.3700580610002</v>
      </c>
    </row>
    <row r="3265" spans="1:27" x14ac:dyDescent="0.35">
      <c r="A3265" t="s">
        <v>427</v>
      </c>
      <c r="C3265">
        <v>510100</v>
      </c>
      <c r="D3265" t="s">
        <v>430</v>
      </c>
      <c r="E3265" t="s">
        <v>7</v>
      </c>
      <c r="F3265" t="s">
        <v>366</v>
      </c>
      <c r="G3265">
        <v>2027</v>
      </c>
      <c r="H3265" t="s">
        <v>22</v>
      </c>
      <c r="I3265" t="s">
        <v>482</v>
      </c>
      <c r="J3265" t="s">
        <v>483</v>
      </c>
      <c r="K3265" t="s">
        <v>476</v>
      </c>
      <c r="L3265" t="s">
        <v>25</v>
      </c>
      <c r="M3265">
        <v>0</v>
      </c>
      <c r="N3265">
        <v>0</v>
      </c>
      <c r="O3265">
        <v>3789</v>
      </c>
      <c r="P3265">
        <v>3789</v>
      </c>
      <c r="Q3265">
        <v>3789</v>
      </c>
      <c r="R3265">
        <v>0</v>
      </c>
      <c r="S3265">
        <v>0</v>
      </c>
      <c r="T3265">
        <v>0</v>
      </c>
      <c r="U3265">
        <v>3789</v>
      </c>
      <c r="V3265">
        <v>3789</v>
      </c>
      <c r="W3265">
        <v>3789</v>
      </c>
      <c r="X3265">
        <v>0</v>
      </c>
      <c r="Y3265">
        <v>22734</v>
      </c>
      <c r="Z3265">
        <f t="shared" si="112"/>
        <v>6874.3594128059995</v>
      </c>
      <c r="AA3265">
        <f t="shared" si="113"/>
        <v>10176.140587194001</v>
      </c>
    </row>
    <row r="3266" spans="1:27" x14ac:dyDescent="0.35">
      <c r="A3266" t="s">
        <v>427</v>
      </c>
      <c r="C3266">
        <v>510100</v>
      </c>
      <c r="D3266" t="s">
        <v>430</v>
      </c>
      <c r="E3266" t="s">
        <v>7</v>
      </c>
      <c r="F3266" t="s">
        <v>366</v>
      </c>
      <c r="G3266">
        <v>2028</v>
      </c>
      <c r="H3266" t="s">
        <v>22</v>
      </c>
      <c r="I3266" t="s">
        <v>482</v>
      </c>
      <c r="J3266" t="s">
        <v>483</v>
      </c>
      <c r="K3266" t="s">
        <v>476</v>
      </c>
      <c r="L3266" t="s">
        <v>25</v>
      </c>
      <c r="M3266">
        <v>0</v>
      </c>
      <c r="N3266">
        <v>0</v>
      </c>
      <c r="O3266">
        <v>3903</v>
      </c>
      <c r="P3266">
        <v>3903</v>
      </c>
      <c r="Q3266">
        <v>3903</v>
      </c>
      <c r="R3266">
        <v>0</v>
      </c>
      <c r="S3266">
        <v>0</v>
      </c>
      <c r="T3266">
        <v>0</v>
      </c>
      <c r="U3266">
        <v>3903</v>
      </c>
      <c r="V3266">
        <v>3903</v>
      </c>
      <c r="W3266">
        <v>3903</v>
      </c>
      <c r="X3266">
        <v>0</v>
      </c>
      <c r="Y3266">
        <v>23415</v>
      </c>
      <c r="Z3266">
        <f t="shared" si="112"/>
        <v>7080.2817652349995</v>
      </c>
      <c r="AA3266">
        <f t="shared" si="113"/>
        <v>10480.968234765</v>
      </c>
    </row>
    <row r="3267" spans="1:27" x14ac:dyDescent="0.35">
      <c r="A3267" t="s">
        <v>427</v>
      </c>
      <c r="C3267">
        <v>510100</v>
      </c>
      <c r="D3267" t="s">
        <v>430</v>
      </c>
      <c r="E3267" t="s">
        <v>7</v>
      </c>
      <c r="F3267" t="s">
        <v>366</v>
      </c>
      <c r="G3267">
        <v>2029</v>
      </c>
      <c r="H3267" t="s">
        <v>22</v>
      </c>
      <c r="I3267" t="s">
        <v>482</v>
      </c>
      <c r="J3267" t="s">
        <v>483</v>
      </c>
      <c r="K3267" t="s">
        <v>476</v>
      </c>
      <c r="L3267" t="s">
        <v>25</v>
      </c>
      <c r="M3267">
        <v>0</v>
      </c>
      <c r="N3267">
        <v>0</v>
      </c>
      <c r="O3267">
        <v>4020</v>
      </c>
      <c r="P3267">
        <v>4020</v>
      </c>
      <c r="Q3267">
        <v>4020</v>
      </c>
      <c r="R3267">
        <v>0</v>
      </c>
      <c r="S3267">
        <v>0</v>
      </c>
      <c r="T3267">
        <v>0</v>
      </c>
      <c r="U3267">
        <v>4020</v>
      </c>
      <c r="V3267">
        <v>4020</v>
      </c>
      <c r="W3267">
        <v>4020</v>
      </c>
      <c r="X3267">
        <v>0</v>
      </c>
      <c r="Y3267">
        <v>24118</v>
      </c>
      <c r="Z3267">
        <f t="shared" si="112"/>
        <v>7292.8565284619999</v>
      </c>
      <c r="AA3267">
        <f t="shared" si="113"/>
        <v>10795.643471538</v>
      </c>
    </row>
    <row r="3268" spans="1:27" x14ac:dyDescent="0.35">
      <c r="A3268" t="s">
        <v>427</v>
      </c>
      <c r="C3268">
        <v>510100</v>
      </c>
      <c r="D3268" t="s">
        <v>430</v>
      </c>
      <c r="E3268" t="s">
        <v>7</v>
      </c>
      <c r="F3268" t="s">
        <v>366</v>
      </c>
      <c r="G3268">
        <v>2030</v>
      </c>
      <c r="H3268" t="s">
        <v>22</v>
      </c>
      <c r="I3268" t="s">
        <v>482</v>
      </c>
      <c r="J3268" t="s">
        <v>483</v>
      </c>
      <c r="K3268" t="s">
        <v>476</v>
      </c>
      <c r="L3268" t="s">
        <v>25</v>
      </c>
      <c r="M3268">
        <v>0</v>
      </c>
      <c r="N3268">
        <v>0</v>
      </c>
      <c r="O3268">
        <v>4140</v>
      </c>
      <c r="P3268">
        <v>4140</v>
      </c>
      <c r="Q3268">
        <v>4140</v>
      </c>
      <c r="R3268">
        <v>0</v>
      </c>
      <c r="S3268">
        <v>0</v>
      </c>
      <c r="T3268">
        <v>0</v>
      </c>
      <c r="U3268">
        <v>4140</v>
      </c>
      <c r="V3268">
        <v>4140</v>
      </c>
      <c r="W3268">
        <v>4140</v>
      </c>
      <c r="X3268">
        <v>0</v>
      </c>
      <c r="Y3268">
        <v>24842</v>
      </c>
      <c r="Z3268">
        <f t="shared" si="112"/>
        <v>7511.781320178</v>
      </c>
      <c r="AA3268">
        <f t="shared" si="113"/>
        <v>11119.718679822001</v>
      </c>
    </row>
    <row r="3269" spans="1:27" x14ac:dyDescent="0.35">
      <c r="A3269" t="s">
        <v>427</v>
      </c>
      <c r="C3269">
        <v>510100</v>
      </c>
      <c r="D3269" t="s">
        <v>430</v>
      </c>
      <c r="E3269" t="s">
        <v>7</v>
      </c>
      <c r="F3269" t="s">
        <v>366</v>
      </c>
      <c r="G3269">
        <v>2022</v>
      </c>
      <c r="H3269" t="s">
        <v>22</v>
      </c>
      <c r="I3269" t="s">
        <v>482</v>
      </c>
      <c r="J3269" t="s">
        <v>483</v>
      </c>
      <c r="K3269" t="s">
        <v>476</v>
      </c>
      <c r="L3269" t="s">
        <v>25</v>
      </c>
      <c r="M3269">
        <v>0</v>
      </c>
      <c r="N3269">
        <v>0</v>
      </c>
      <c r="O3269">
        <v>4286</v>
      </c>
      <c r="P3269">
        <v>4286</v>
      </c>
      <c r="Q3269">
        <v>4286</v>
      </c>
      <c r="R3269">
        <v>0</v>
      </c>
      <c r="S3269">
        <v>0</v>
      </c>
      <c r="T3269">
        <v>4286</v>
      </c>
      <c r="U3269">
        <v>4286</v>
      </c>
      <c r="V3269">
        <v>4286</v>
      </c>
      <c r="W3269">
        <v>4286</v>
      </c>
      <c r="X3269">
        <v>0</v>
      </c>
      <c r="Y3269">
        <v>30000</v>
      </c>
      <c r="Z3269">
        <f t="shared" si="112"/>
        <v>9071.4692699999996</v>
      </c>
      <c r="AA3269">
        <f t="shared" si="113"/>
        <v>13428.53073</v>
      </c>
    </row>
    <row r="3270" spans="1:27" x14ac:dyDescent="0.35">
      <c r="A3270" t="s">
        <v>427</v>
      </c>
      <c r="C3270">
        <v>510100</v>
      </c>
      <c r="D3270" t="s">
        <v>430</v>
      </c>
      <c r="E3270" t="s">
        <v>7</v>
      </c>
      <c r="F3270" t="s">
        <v>366</v>
      </c>
      <c r="G3270">
        <v>2023</v>
      </c>
      <c r="H3270" t="s">
        <v>22</v>
      </c>
      <c r="I3270" t="s">
        <v>482</v>
      </c>
      <c r="J3270" t="s">
        <v>483</v>
      </c>
      <c r="K3270" t="s">
        <v>476</v>
      </c>
      <c r="L3270" t="s">
        <v>25</v>
      </c>
      <c r="M3270">
        <v>0</v>
      </c>
      <c r="N3270">
        <v>0</v>
      </c>
      <c r="O3270">
        <v>4857</v>
      </c>
      <c r="P3270">
        <v>4857</v>
      </c>
      <c r="Q3270">
        <v>4857</v>
      </c>
      <c r="R3270">
        <v>0</v>
      </c>
      <c r="S3270">
        <v>0</v>
      </c>
      <c r="T3270">
        <v>4857</v>
      </c>
      <c r="U3270">
        <v>4857</v>
      </c>
      <c r="V3270">
        <v>4857</v>
      </c>
      <c r="W3270">
        <v>4857</v>
      </c>
      <c r="X3270">
        <v>0</v>
      </c>
      <c r="Y3270">
        <v>34000</v>
      </c>
      <c r="Z3270">
        <f t="shared" si="112"/>
        <v>10280.998506</v>
      </c>
      <c r="AA3270">
        <f t="shared" si="113"/>
        <v>15219.001494</v>
      </c>
    </row>
    <row r="3271" spans="1:27" x14ac:dyDescent="0.35">
      <c r="A3271" t="s">
        <v>427</v>
      </c>
      <c r="C3271">
        <v>510100</v>
      </c>
      <c r="D3271" t="s">
        <v>430</v>
      </c>
      <c r="E3271" t="s">
        <v>7</v>
      </c>
      <c r="F3271" t="s">
        <v>366</v>
      </c>
      <c r="G3271">
        <v>2021</v>
      </c>
      <c r="H3271" t="s">
        <v>22</v>
      </c>
      <c r="I3271" t="s">
        <v>482</v>
      </c>
      <c r="J3271" t="s">
        <v>483</v>
      </c>
      <c r="K3271" t="s">
        <v>476</v>
      </c>
      <c r="L3271" t="s">
        <v>25</v>
      </c>
      <c r="M3271">
        <v>0</v>
      </c>
      <c r="N3271">
        <v>0</v>
      </c>
      <c r="O3271">
        <v>5714</v>
      </c>
      <c r="P3271">
        <v>5714</v>
      </c>
      <c r="Q3271">
        <v>5714</v>
      </c>
      <c r="R3271">
        <v>0</v>
      </c>
      <c r="S3271">
        <v>0</v>
      </c>
      <c r="T3271">
        <v>2857</v>
      </c>
      <c r="U3271">
        <v>5714</v>
      </c>
      <c r="V3271">
        <v>5714</v>
      </c>
      <c r="W3271">
        <v>5714</v>
      </c>
      <c r="X3271">
        <v>0</v>
      </c>
      <c r="Y3271">
        <v>37143</v>
      </c>
      <c r="Z3271">
        <f t="shared" si="112"/>
        <v>11231.386103187</v>
      </c>
      <c r="AA3271">
        <f t="shared" si="113"/>
        <v>16625.863896813</v>
      </c>
    </row>
    <row r="3272" spans="1:27" x14ac:dyDescent="0.35">
      <c r="A3272" t="s">
        <v>427</v>
      </c>
      <c r="C3272">
        <v>510100</v>
      </c>
      <c r="D3272" t="s">
        <v>430</v>
      </c>
      <c r="E3272" t="s">
        <v>7</v>
      </c>
      <c r="F3272" t="s">
        <v>366</v>
      </c>
      <c r="G3272">
        <v>2024</v>
      </c>
      <c r="H3272" t="s">
        <v>22</v>
      </c>
      <c r="I3272" t="s">
        <v>482</v>
      </c>
      <c r="J3272" t="s">
        <v>483</v>
      </c>
      <c r="K3272" t="s">
        <v>476</v>
      </c>
      <c r="L3272" t="s">
        <v>25</v>
      </c>
      <c r="M3272">
        <v>0</v>
      </c>
      <c r="N3272">
        <v>0</v>
      </c>
      <c r="O3272">
        <v>5714</v>
      </c>
      <c r="P3272">
        <v>5714</v>
      </c>
      <c r="Q3272">
        <v>5714</v>
      </c>
      <c r="R3272">
        <v>0</v>
      </c>
      <c r="S3272">
        <v>0</v>
      </c>
      <c r="T3272">
        <v>5714</v>
      </c>
      <c r="U3272">
        <v>5714</v>
      </c>
      <c r="V3272">
        <v>5714</v>
      </c>
      <c r="W3272">
        <v>5714</v>
      </c>
      <c r="X3272">
        <v>0</v>
      </c>
      <c r="Y3272">
        <v>40000</v>
      </c>
      <c r="Z3272">
        <f t="shared" si="112"/>
        <v>12095.292359999999</v>
      </c>
      <c r="AA3272">
        <f t="shared" si="113"/>
        <v>17904.707640000001</v>
      </c>
    </row>
    <row r="3273" spans="1:27" x14ac:dyDescent="0.35">
      <c r="A3273" t="s">
        <v>427</v>
      </c>
      <c r="C3273">
        <v>510100</v>
      </c>
      <c r="D3273" t="s">
        <v>430</v>
      </c>
      <c r="E3273" t="s">
        <v>7</v>
      </c>
      <c r="F3273" t="s">
        <v>105</v>
      </c>
      <c r="G3273">
        <v>2025</v>
      </c>
      <c r="H3273" t="s">
        <v>22</v>
      </c>
      <c r="I3273" t="s">
        <v>477</v>
      </c>
      <c r="J3273" t="s">
        <v>478</v>
      </c>
      <c r="K3273" t="s">
        <v>479</v>
      </c>
      <c r="L3273" t="s">
        <v>25</v>
      </c>
      <c r="M3273">
        <v>0</v>
      </c>
      <c r="N3273">
        <v>0</v>
      </c>
      <c r="O3273">
        <v>150000</v>
      </c>
      <c r="P3273">
        <v>175000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325000</v>
      </c>
      <c r="Z3273">
        <f t="shared" si="112"/>
        <v>0</v>
      </c>
      <c r="AA3273">
        <f t="shared" si="113"/>
        <v>243750</v>
      </c>
    </row>
    <row r="3274" spans="1:27" x14ac:dyDescent="0.35">
      <c r="A3274" t="s">
        <v>427</v>
      </c>
      <c r="C3274">
        <v>512015</v>
      </c>
      <c r="D3274" t="s">
        <v>451</v>
      </c>
      <c r="E3274" t="s">
        <v>7</v>
      </c>
      <c r="F3274" t="s">
        <v>366</v>
      </c>
      <c r="G3274">
        <v>2021</v>
      </c>
      <c r="H3274" t="s">
        <v>22</v>
      </c>
      <c r="I3274" t="s">
        <v>484</v>
      </c>
      <c r="J3274" t="s">
        <v>485</v>
      </c>
      <c r="K3274" t="s">
        <v>486</v>
      </c>
      <c r="L3274" t="s">
        <v>25</v>
      </c>
      <c r="M3274">
        <v>0</v>
      </c>
      <c r="N3274">
        <v>0</v>
      </c>
      <c r="O3274">
        <v>0</v>
      </c>
      <c r="P3274">
        <v>15116</v>
      </c>
      <c r="Q3274">
        <v>12354</v>
      </c>
      <c r="R3274">
        <v>5575</v>
      </c>
      <c r="S3274">
        <v>0</v>
      </c>
      <c r="T3274">
        <v>0</v>
      </c>
      <c r="U3274">
        <v>0</v>
      </c>
      <c r="V3274">
        <v>36621</v>
      </c>
      <c r="W3274">
        <v>0</v>
      </c>
      <c r="X3274">
        <v>0</v>
      </c>
      <c r="Y3274">
        <v>69666</v>
      </c>
      <c r="Z3274">
        <f t="shared" ref="Z3274:Z3301" si="114">$Y3274*IF($E3274="Fixed",0.75,1)*IF(LEFT($F3274,4)="0311",1,IF(LEFT($F3274,4)="0301",0.403176412,0))</f>
        <v>21065.765938794</v>
      </c>
      <c r="AA3274">
        <f t="shared" ref="AA3274:AA3301" si="115">$Y3274*IF($E3274="Fixed",0.75,1)*IF(LEFT($F3274,4)="0311",0,IF(LEFT($F3274,4)="0301",1-0.403176412,1))</f>
        <v>31183.734061206</v>
      </c>
    </row>
    <row r="3275" spans="1:27" x14ac:dyDescent="0.35">
      <c r="A3275" t="s">
        <v>427</v>
      </c>
      <c r="C3275">
        <v>512015</v>
      </c>
      <c r="D3275" t="s">
        <v>451</v>
      </c>
      <c r="E3275" t="s">
        <v>7</v>
      </c>
      <c r="F3275" t="s">
        <v>366</v>
      </c>
      <c r="G3275">
        <v>2022</v>
      </c>
      <c r="H3275" t="s">
        <v>22</v>
      </c>
      <c r="I3275" t="s">
        <v>484</v>
      </c>
      <c r="J3275" t="s">
        <v>485</v>
      </c>
      <c r="K3275" t="s">
        <v>486</v>
      </c>
      <c r="L3275" t="s">
        <v>25</v>
      </c>
      <c r="M3275">
        <v>0</v>
      </c>
      <c r="N3275">
        <v>0</v>
      </c>
      <c r="O3275">
        <v>0</v>
      </c>
      <c r="P3275">
        <v>15116</v>
      </c>
      <c r="Q3275">
        <v>12354</v>
      </c>
      <c r="R3275">
        <v>5575</v>
      </c>
      <c r="S3275">
        <v>0</v>
      </c>
      <c r="T3275">
        <v>0</v>
      </c>
      <c r="U3275">
        <v>0</v>
      </c>
      <c r="V3275">
        <v>36621</v>
      </c>
      <c r="W3275">
        <v>0</v>
      </c>
      <c r="X3275">
        <v>0</v>
      </c>
      <c r="Y3275">
        <v>69666</v>
      </c>
      <c r="Z3275">
        <f t="shared" si="114"/>
        <v>21065.765938794</v>
      </c>
      <c r="AA3275">
        <f t="shared" si="115"/>
        <v>31183.734061206</v>
      </c>
    </row>
    <row r="3276" spans="1:27" x14ac:dyDescent="0.35">
      <c r="A3276" t="s">
        <v>427</v>
      </c>
      <c r="C3276">
        <v>512015</v>
      </c>
      <c r="D3276" t="s">
        <v>451</v>
      </c>
      <c r="E3276" t="s">
        <v>7</v>
      </c>
      <c r="F3276" t="s">
        <v>366</v>
      </c>
      <c r="G3276">
        <v>2023</v>
      </c>
      <c r="H3276" t="s">
        <v>22</v>
      </c>
      <c r="I3276" t="s">
        <v>484</v>
      </c>
      <c r="J3276" t="s">
        <v>485</v>
      </c>
      <c r="K3276" t="s">
        <v>486</v>
      </c>
      <c r="L3276" t="s">
        <v>25</v>
      </c>
      <c r="M3276">
        <v>0</v>
      </c>
      <c r="N3276">
        <v>0</v>
      </c>
      <c r="O3276">
        <v>0</v>
      </c>
      <c r="P3276">
        <v>15116</v>
      </c>
      <c r="Q3276">
        <v>12354</v>
      </c>
      <c r="R3276">
        <v>5575</v>
      </c>
      <c r="S3276">
        <v>0</v>
      </c>
      <c r="T3276">
        <v>0</v>
      </c>
      <c r="U3276">
        <v>0</v>
      </c>
      <c r="V3276">
        <v>36621</v>
      </c>
      <c r="W3276">
        <v>0</v>
      </c>
      <c r="X3276">
        <v>0</v>
      </c>
      <c r="Y3276">
        <v>69666</v>
      </c>
      <c r="Z3276">
        <f t="shared" si="114"/>
        <v>21065.765938794</v>
      </c>
      <c r="AA3276">
        <f t="shared" si="115"/>
        <v>31183.734061206</v>
      </c>
    </row>
    <row r="3277" spans="1:27" x14ac:dyDescent="0.35">
      <c r="A3277" t="s">
        <v>427</v>
      </c>
      <c r="C3277">
        <v>512015</v>
      </c>
      <c r="D3277" t="s">
        <v>451</v>
      </c>
      <c r="E3277" t="s">
        <v>7</v>
      </c>
      <c r="F3277" t="s">
        <v>366</v>
      </c>
      <c r="G3277">
        <v>2024</v>
      </c>
      <c r="H3277" t="s">
        <v>22</v>
      </c>
      <c r="I3277" t="s">
        <v>484</v>
      </c>
      <c r="J3277" t="s">
        <v>485</v>
      </c>
      <c r="K3277" t="s">
        <v>486</v>
      </c>
      <c r="L3277" t="s">
        <v>25</v>
      </c>
      <c r="M3277">
        <v>0</v>
      </c>
      <c r="N3277">
        <v>0</v>
      </c>
      <c r="O3277">
        <v>0</v>
      </c>
      <c r="P3277">
        <v>15116</v>
      </c>
      <c r="Q3277">
        <v>12354</v>
      </c>
      <c r="R3277">
        <v>5575</v>
      </c>
      <c r="S3277">
        <v>0</v>
      </c>
      <c r="T3277">
        <v>0</v>
      </c>
      <c r="U3277">
        <v>0</v>
      </c>
      <c r="V3277">
        <v>36621</v>
      </c>
      <c r="W3277">
        <v>0</v>
      </c>
      <c r="X3277">
        <v>0</v>
      </c>
      <c r="Y3277">
        <v>69666</v>
      </c>
      <c r="Z3277">
        <f t="shared" si="114"/>
        <v>21065.765938794</v>
      </c>
      <c r="AA3277">
        <f t="shared" si="115"/>
        <v>31183.734061206</v>
      </c>
    </row>
    <row r="3278" spans="1:27" x14ac:dyDescent="0.35">
      <c r="A3278" t="s">
        <v>427</v>
      </c>
      <c r="C3278">
        <v>512015</v>
      </c>
      <c r="D3278" t="s">
        <v>451</v>
      </c>
      <c r="E3278" t="s">
        <v>7</v>
      </c>
      <c r="F3278" t="s">
        <v>366</v>
      </c>
      <c r="G3278">
        <v>2025</v>
      </c>
      <c r="H3278" t="s">
        <v>22</v>
      </c>
      <c r="I3278" t="s">
        <v>484</v>
      </c>
      <c r="J3278" t="s">
        <v>485</v>
      </c>
      <c r="K3278" t="s">
        <v>486</v>
      </c>
      <c r="L3278" t="s">
        <v>25</v>
      </c>
      <c r="M3278">
        <v>0</v>
      </c>
      <c r="N3278">
        <v>0</v>
      </c>
      <c r="O3278">
        <v>0</v>
      </c>
      <c r="P3278">
        <v>15116</v>
      </c>
      <c r="Q3278">
        <v>12354</v>
      </c>
      <c r="R3278">
        <v>5575</v>
      </c>
      <c r="S3278">
        <v>0</v>
      </c>
      <c r="T3278">
        <v>0</v>
      </c>
      <c r="U3278">
        <v>0</v>
      </c>
      <c r="V3278">
        <v>36621</v>
      </c>
      <c r="W3278">
        <v>0</v>
      </c>
      <c r="X3278">
        <v>0</v>
      </c>
      <c r="Y3278">
        <v>69666</v>
      </c>
      <c r="Z3278">
        <f t="shared" si="114"/>
        <v>21065.765938794</v>
      </c>
      <c r="AA3278">
        <f t="shared" si="115"/>
        <v>31183.734061206</v>
      </c>
    </row>
    <row r="3279" spans="1:27" x14ac:dyDescent="0.35">
      <c r="A3279" t="s">
        <v>427</v>
      </c>
      <c r="C3279">
        <v>512015</v>
      </c>
      <c r="D3279" t="s">
        <v>451</v>
      </c>
      <c r="E3279" t="s">
        <v>7</v>
      </c>
      <c r="F3279" t="s">
        <v>366</v>
      </c>
      <c r="G3279">
        <v>2026</v>
      </c>
      <c r="H3279" t="s">
        <v>22</v>
      </c>
      <c r="I3279" t="s">
        <v>484</v>
      </c>
      <c r="J3279" t="s">
        <v>485</v>
      </c>
      <c r="K3279" t="s">
        <v>486</v>
      </c>
      <c r="L3279" t="s">
        <v>25</v>
      </c>
      <c r="M3279">
        <v>0</v>
      </c>
      <c r="N3279">
        <v>0</v>
      </c>
      <c r="O3279">
        <v>0</v>
      </c>
      <c r="P3279">
        <v>15418</v>
      </c>
      <c r="Q3279">
        <v>12671</v>
      </c>
      <c r="R3279">
        <v>5686</v>
      </c>
      <c r="S3279">
        <v>0</v>
      </c>
      <c r="T3279">
        <v>0</v>
      </c>
      <c r="U3279">
        <v>0</v>
      </c>
      <c r="V3279">
        <v>37473</v>
      </c>
      <c r="W3279">
        <v>0</v>
      </c>
      <c r="X3279">
        <v>0</v>
      </c>
      <c r="Y3279">
        <v>71248</v>
      </c>
      <c r="Z3279">
        <f t="shared" si="114"/>
        <v>21544.134751631998</v>
      </c>
      <c r="AA3279">
        <f t="shared" si="115"/>
        <v>31891.865248368002</v>
      </c>
    </row>
    <row r="3280" spans="1:27" x14ac:dyDescent="0.35">
      <c r="A3280" t="s">
        <v>427</v>
      </c>
      <c r="C3280">
        <v>512015</v>
      </c>
      <c r="D3280" t="s">
        <v>451</v>
      </c>
      <c r="E3280" t="s">
        <v>7</v>
      </c>
      <c r="F3280" t="s">
        <v>366</v>
      </c>
      <c r="G3280">
        <v>2027</v>
      </c>
      <c r="H3280" t="s">
        <v>22</v>
      </c>
      <c r="I3280" t="s">
        <v>484</v>
      </c>
      <c r="J3280" t="s">
        <v>485</v>
      </c>
      <c r="K3280" t="s">
        <v>486</v>
      </c>
      <c r="L3280" t="s">
        <v>25</v>
      </c>
      <c r="M3280">
        <v>0</v>
      </c>
      <c r="N3280">
        <v>0</v>
      </c>
      <c r="O3280">
        <v>0</v>
      </c>
      <c r="P3280">
        <v>15727</v>
      </c>
      <c r="Q3280">
        <v>12995</v>
      </c>
      <c r="R3280">
        <v>5800</v>
      </c>
      <c r="S3280">
        <v>0</v>
      </c>
      <c r="T3280">
        <v>0</v>
      </c>
      <c r="U3280">
        <v>0</v>
      </c>
      <c r="V3280">
        <v>38346</v>
      </c>
      <c r="W3280">
        <v>0</v>
      </c>
      <c r="X3280">
        <v>0</v>
      </c>
      <c r="Y3280">
        <v>72867</v>
      </c>
      <c r="Z3280">
        <f t="shared" si="114"/>
        <v>22033.691709903</v>
      </c>
      <c r="AA3280">
        <f t="shared" si="115"/>
        <v>32616.558290097</v>
      </c>
    </row>
    <row r="3281" spans="1:27" x14ac:dyDescent="0.35">
      <c r="A3281" t="s">
        <v>427</v>
      </c>
      <c r="C3281">
        <v>512015</v>
      </c>
      <c r="D3281" t="s">
        <v>451</v>
      </c>
      <c r="E3281" t="s">
        <v>7</v>
      </c>
      <c r="F3281" t="s">
        <v>366</v>
      </c>
      <c r="G3281">
        <v>2028</v>
      </c>
      <c r="H3281" t="s">
        <v>22</v>
      </c>
      <c r="I3281" t="s">
        <v>484</v>
      </c>
      <c r="J3281" t="s">
        <v>485</v>
      </c>
      <c r="K3281" t="s">
        <v>486</v>
      </c>
      <c r="L3281" t="s">
        <v>25</v>
      </c>
      <c r="M3281">
        <v>0</v>
      </c>
      <c r="N3281">
        <v>0</v>
      </c>
      <c r="O3281">
        <v>0</v>
      </c>
      <c r="P3281">
        <v>16041</v>
      </c>
      <c r="Q3281">
        <v>13328</v>
      </c>
      <c r="R3281">
        <v>5916</v>
      </c>
      <c r="S3281">
        <v>0</v>
      </c>
      <c r="T3281">
        <v>0</v>
      </c>
      <c r="U3281">
        <v>0</v>
      </c>
      <c r="V3281">
        <v>39239</v>
      </c>
      <c r="W3281">
        <v>0</v>
      </c>
      <c r="X3281">
        <v>0</v>
      </c>
      <c r="Y3281">
        <v>74524</v>
      </c>
      <c r="Z3281">
        <f t="shared" si="114"/>
        <v>22534.739195915998</v>
      </c>
      <c r="AA3281">
        <f t="shared" si="115"/>
        <v>33358.260804083999</v>
      </c>
    </row>
    <row r="3282" spans="1:27" x14ac:dyDescent="0.35">
      <c r="A3282" t="s">
        <v>427</v>
      </c>
      <c r="C3282">
        <v>512015</v>
      </c>
      <c r="D3282" t="s">
        <v>451</v>
      </c>
      <c r="E3282" t="s">
        <v>7</v>
      </c>
      <c r="F3282" t="s">
        <v>366</v>
      </c>
      <c r="G3282">
        <v>2029</v>
      </c>
      <c r="H3282" t="s">
        <v>22</v>
      </c>
      <c r="I3282" t="s">
        <v>484</v>
      </c>
      <c r="J3282" t="s">
        <v>485</v>
      </c>
      <c r="K3282" t="s">
        <v>486</v>
      </c>
      <c r="L3282" t="s">
        <v>25</v>
      </c>
      <c r="M3282">
        <v>0</v>
      </c>
      <c r="N3282">
        <v>0</v>
      </c>
      <c r="O3282">
        <v>0</v>
      </c>
      <c r="P3282">
        <v>16362</v>
      </c>
      <c r="Q3282">
        <v>13670</v>
      </c>
      <c r="R3282">
        <v>6034</v>
      </c>
      <c r="S3282">
        <v>0</v>
      </c>
      <c r="T3282">
        <v>0</v>
      </c>
      <c r="U3282">
        <v>0</v>
      </c>
      <c r="V3282">
        <v>40153</v>
      </c>
      <c r="W3282">
        <v>0</v>
      </c>
      <c r="X3282">
        <v>0</v>
      </c>
      <c r="Y3282">
        <v>76219</v>
      </c>
      <c r="Z3282">
        <f t="shared" si="114"/>
        <v>23047.277209671</v>
      </c>
      <c r="AA3282">
        <f t="shared" si="115"/>
        <v>34116.972790329004</v>
      </c>
    </row>
    <row r="3283" spans="1:27" x14ac:dyDescent="0.35">
      <c r="A3283" t="s">
        <v>427</v>
      </c>
      <c r="C3283">
        <v>512015</v>
      </c>
      <c r="D3283" t="s">
        <v>451</v>
      </c>
      <c r="E3283" t="s">
        <v>7</v>
      </c>
      <c r="F3283" t="s">
        <v>366</v>
      </c>
      <c r="G3283">
        <v>2030</v>
      </c>
      <c r="H3283" t="s">
        <v>22</v>
      </c>
      <c r="I3283" t="s">
        <v>484</v>
      </c>
      <c r="J3283" t="s">
        <v>485</v>
      </c>
      <c r="K3283" t="s">
        <v>486</v>
      </c>
      <c r="L3283" t="s">
        <v>25</v>
      </c>
      <c r="M3283">
        <v>0</v>
      </c>
      <c r="N3283">
        <v>0</v>
      </c>
      <c r="O3283">
        <v>0</v>
      </c>
      <c r="P3283">
        <v>16690</v>
      </c>
      <c r="Q3283">
        <v>14022</v>
      </c>
      <c r="R3283">
        <v>6155</v>
      </c>
      <c r="S3283">
        <v>0</v>
      </c>
      <c r="T3283">
        <v>0</v>
      </c>
      <c r="U3283">
        <v>0</v>
      </c>
      <c r="V3283">
        <v>41092</v>
      </c>
      <c r="W3283">
        <v>0</v>
      </c>
      <c r="X3283">
        <v>0</v>
      </c>
      <c r="Y3283">
        <v>77959</v>
      </c>
      <c r="Z3283">
        <f t="shared" si="114"/>
        <v>23573.422427330999</v>
      </c>
      <c r="AA3283">
        <f t="shared" si="115"/>
        <v>34895.827572669004</v>
      </c>
    </row>
    <row r="3284" spans="1:27" x14ac:dyDescent="0.35">
      <c r="A3284" t="s">
        <v>427</v>
      </c>
      <c r="C3284">
        <v>512017</v>
      </c>
      <c r="D3284" t="s">
        <v>446</v>
      </c>
      <c r="E3284" t="s">
        <v>7</v>
      </c>
      <c r="F3284" t="s">
        <v>105</v>
      </c>
      <c r="G3284">
        <v>2021</v>
      </c>
      <c r="H3284" t="s">
        <v>22</v>
      </c>
      <c r="I3284" t="s">
        <v>487</v>
      </c>
      <c r="J3284" t="s">
        <v>488</v>
      </c>
      <c r="K3284" t="s">
        <v>405</v>
      </c>
      <c r="L3284" t="s">
        <v>25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37174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37174</v>
      </c>
      <c r="Z3284">
        <f t="shared" si="114"/>
        <v>0</v>
      </c>
      <c r="AA3284">
        <f t="shared" si="115"/>
        <v>27880.5</v>
      </c>
    </row>
    <row r="3285" spans="1:27" x14ac:dyDescent="0.35">
      <c r="A3285" t="s">
        <v>427</v>
      </c>
      <c r="C3285">
        <v>512017</v>
      </c>
      <c r="D3285" t="s">
        <v>446</v>
      </c>
      <c r="E3285" t="s">
        <v>7</v>
      </c>
      <c r="F3285" t="s">
        <v>105</v>
      </c>
      <c r="G3285">
        <v>2022</v>
      </c>
      <c r="H3285" t="s">
        <v>22</v>
      </c>
      <c r="I3285" t="s">
        <v>487</v>
      </c>
      <c r="J3285" t="s">
        <v>488</v>
      </c>
      <c r="K3285" t="s">
        <v>405</v>
      </c>
      <c r="L3285" t="s">
        <v>25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37174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37174</v>
      </c>
      <c r="Z3285">
        <f t="shared" si="114"/>
        <v>0</v>
      </c>
      <c r="AA3285">
        <f t="shared" si="115"/>
        <v>27880.5</v>
      </c>
    </row>
    <row r="3286" spans="1:27" x14ac:dyDescent="0.35">
      <c r="A3286" t="s">
        <v>427</v>
      </c>
      <c r="C3286">
        <v>512017</v>
      </c>
      <c r="D3286" t="s">
        <v>446</v>
      </c>
      <c r="E3286" t="s">
        <v>7</v>
      </c>
      <c r="F3286" t="s">
        <v>105</v>
      </c>
      <c r="G3286">
        <v>2023</v>
      </c>
      <c r="H3286" t="s">
        <v>22</v>
      </c>
      <c r="I3286" t="s">
        <v>487</v>
      </c>
      <c r="J3286" t="s">
        <v>488</v>
      </c>
      <c r="K3286" t="s">
        <v>405</v>
      </c>
      <c r="L3286" t="s">
        <v>25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37174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37174</v>
      </c>
      <c r="Z3286">
        <f t="shared" si="114"/>
        <v>0</v>
      </c>
      <c r="AA3286">
        <f t="shared" si="115"/>
        <v>27880.5</v>
      </c>
    </row>
    <row r="3287" spans="1:27" x14ac:dyDescent="0.35">
      <c r="A3287" t="s">
        <v>427</v>
      </c>
      <c r="C3287">
        <v>512017</v>
      </c>
      <c r="D3287" t="s">
        <v>446</v>
      </c>
      <c r="E3287" t="s">
        <v>7</v>
      </c>
      <c r="F3287" t="s">
        <v>105</v>
      </c>
      <c r="G3287">
        <v>2024</v>
      </c>
      <c r="H3287" t="s">
        <v>22</v>
      </c>
      <c r="I3287" t="s">
        <v>487</v>
      </c>
      <c r="J3287" t="s">
        <v>488</v>
      </c>
      <c r="K3287" t="s">
        <v>405</v>
      </c>
      <c r="L3287" t="s">
        <v>25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37174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37174</v>
      </c>
      <c r="Z3287">
        <f t="shared" si="114"/>
        <v>0</v>
      </c>
      <c r="AA3287">
        <f t="shared" si="115"/>
        <v>27880.5</v>
      </c>
    </row>
    <row r="3288" spans="1:27" x14ac:dyDescent="0.35">
      <c r="A3288" t="s">
        <v>427</v>
      </c>
      <c r="C3288">
        <v>512017</v>
      </c>
      <c r="D3288" t="s">
        <v>446</v>
      </c>
      <c r="E3288" t="s">
        <v>7</v>
      </c>
      <c r="F3288" t="s">
        <v>105</v>
      </c>
      <c r="G3288">
        <v>2025</v>
      </c>
      <c r="H3288" t="s">
        <v>22</v>
      </c>
      <c r="I3288" t="s">
        <v>487</v>
      </c>
      <c r="J3288" t="s">
        <v>488</v>
      </c>
      <c r="K3288" t="s">
        <v>405</v>
      </c>
      <c r="L3288" t="s">
        <v>25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37174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37174</v>
      </c>
      <c r="Z3288">
        <f t="shared" si="114"/>
        <v>0</v>
      </c>
      <c r="AA3288">
        <f t="shared" si="115"/>
        <v>27880.5</v>
      </c>
    </row>
    <row r="3289" spans="1:27" x14ac:dyDescent="0.35">
      <c r="A3289" t="s">
        <v>427</v>
      </c>
      <c r="C3289">
        <v>512017</v>
      </c>
      <c r="D3289" t="s">
        <v>446</v>
      </c>
      <c r="E3289" t="s">
        <v>7</v>
      </c>
      <c r="F3289" t="s">
        <v>105</v>
      </c>
      <c r="G3289">
        <v>2026</v>
      </c>
      <c r="H3289" t="s">
        <v>22</v>
      </c>
      <c r="I3289" t="s">
        <v>487</v>
      </c>
      <c r="J3289" t="s">
        <v>488</v>
      </c>
      <c r="K3289" t="s">
        <v>405</v>
      </c>
      <c r="L3289" t="s">
        <v>25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38289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38289</v>
      </c>
      <c r="Z3289">
        <f t="shared" si="114"/>
        <v>0</v>
      </c>
      <c r="AA3289">
        <f t="shared" si="115"/>
        <v>28716.75</v>
      </c>
    </row>
    <row r="3290" spans="1:27" x14ac:dyDescent="0.35">
      <c r="A3290" t="s">
        <v>427</v>
      </c>
      <c r="C3290">
        <v>512017</v>
      </c>
      <c r="D3290" t="s">
        <v>446</v>
      </c>
      <c r="E3290" t="s">
        <v>7</v>
      </c>
      <c r="F3290" t="s">
        <v>105</v>
      </c>
      <c r="G3290">
        <v>2027</v>
      </c>
      <c r="H3290" t="s">
        <v>22</v>
      </c>
      <c r="I3290" t="s">
        <v>487</v>
      </c>
      <c r="J3290" t="s">
        <v>488</v>
      </c>
      <c r="K3290" t="s">
        <v>405</v>
      </c>
      <c r="L3290" t="s">
        <v>25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39438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39438</v>
      </c>
      <c r="Z3290">
        <f t="shared" si="114"/>
        <v>0</v>
      </c>
      <c r="AA3290">
        <f t="shared" si="115"/>
        <v>29578.5</v>
      </c>
    </row>
    <row r="3291" spans="1:27" x14ac:dyDescent="0.35">
      <c r="A3291" t="s">
        <v>427</v>
      </c>
      <c r="C3291">
        <v>512017</v>
      </c>
      <c r="D3291" t="s">
        <v>446</v>
      </c>
      <c r="E3291" t="s">
        <v>7</v>
      </c>
      <c r="F3291" t="s">
        <v>105</v>
      </c>
      <c r="G3291">
        <v>2028</v>
      </c>
      <c r="H3291" t="s">
        <v>22</v>
      </c>
      <c r="I3291" t="s">
        <v>487</v>
      </c>
      <c r="J3291" t="s">
        <v>488</v>
      </c>
      <c r="K3291" t="s">
        <v>405</v>
      </c>
      <c r="L3291" t="s">
        <v>25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40620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40620</v>
      </c>
      <c r="Z3291">
        <f t="shared" si="114"/>
        <v>0</v>
      </c>
      <c r="AA3291">
        <f t="shared" si="115"/>
        <v>30465</v>
      </c>
    </row>
    <row r="3292" spans="1:27" x14ac:dyDescent="0.35">
      <c r="A3292" t="s">
        <v>427</v>
      </c>
      <c r="C3292">
        <v>512017</v>
      </c>
      <c r="D3292" t="s">
        <v>446</v>
      </c>
      <c r="E3292" t="s">
        <v>7</v>
      </c>
      <c r="F3292" t="s">
        <v>105</v>
      </c>
      <c r="G3292">
        <v>2029</v>
      </c>
      <c r="H3292" t="s">
        <v>22</v>
      </c>
      <c r="I3292" t="s">
        <v>487</v>
      </c>
      <c r="J3292" t="s">
        <v>488</v>
      </c>
      <c r="K3292" t="s">
        <v>405</v>
      </c>
      <c r="L3292" t="s">
        <v>25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41839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41839</v>
      </c>
      <c r="Z3292">
        <f t="shared" si="114"/>
        <v>0</v>
      </c>
      <c r="AA3292">
        <f t="shared" si="115"/>
        <v>31379.25</v>
      </c>
    </row>
    <row r="3293" spans="1:27" x14ac:dyDescent="0.35">
      <c r="A3293" t="s">
        <v>427</v>
      </c>
      <c r="C3293">
        <v>512017</v>
      </c>
      <c r="D3293" t="s">
        <v>446</v>
      </c>
      <c r="E3293" t="s">
        <v>7</v>
      </c>
      <c r="F3293" t="s">
        <v>105</v>
      </c>
      <c r="G3293">
        <v>2030</v>
      </c>
      <c r="H3293" t="s">
        <v>22</v>
      </c>
      <c r="I3293" t="s">
        <v>487</v>
      </c>
      <c r="J3293" t="s">
        <v>488</v>
      </c>
      <c r="K3293" t="s">
        <v>405</v>
      </c>
      <c r="L3293" t="s">
        <v>25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43096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43096</v>
      </c>
      <c r="Z3293">
        <f t="shared" si="114"/>
        <v>0</v>
      </c>
      <c r="AA3293">
        <f t="shared" si="115"/>
        <v>32322</v>
      </c>
    </row>
    <row r="3294" spans="1:27" x14ac:dyDescent="0.35">
      <c r="A3294" t="s">
        <v>427</v>
      </c>
      <c r="C3294">
        <v>512017</v>
      </c>
      <c r="D3294" t="s">
        <v>446</v>
      </c>
      <c r="E3294" t="s">
        <v>7</v>
      </c>
      <c r="F3294" t="s">
        <v>366</v>
      </c>
      <c r="G3294">
        <v>2023</v>
      </c>
      <c r="H3294" t="s">
        <v>22</v>
      </c>
      <c r="I3294" t="s">
        <v>489</v>
      </c>
      <c r="J3294" t="s">
        <v>490</v>
      </c>
      <c r="K3294" t="s">
        <v>476</v>
      </c>
      <c r="L3294" t="s">
        <v>25</v>
      </c>
      <c r="M3294">
        <v>0</v>
      </c>
      <c r="N3294">
        <v>0</v>
      </c>
      <c r="O3294">
        <v>0</v>
      </c>
      <c r="P3294">
        <v>3000</v>
      </c>
      <c r="Q3294">
        <v>3000</v>
      </c>
      <c r="R3294">
        <v>4000</v>
      </c>
      <c r="S3294">
        <v>4000</v>
      </c>
      <c r="T3294">
        <v>4000</v>
      </c>
      <c r="U3294">
        <v>4000</v>
      </c>
      <c r="V3294">
        <v>4000</v>
      </c>
      <c r="W3294">
        <v>0</v>
      </c>
      <c r="X3294">
        <v>0</v>
      </c>
      <c r="Y3294">
        <v>26000</v>
      </c>
      <c r="Z3294">
        <f t="shared" si="114"/>
        <v>7861.9400339999993</v>
      </c>
      <c r="AA3294">
        <f t="shared" si="115"/>
        <v>11638.059966000001</v>
      </c>
    </row>
    <row r="3295" spans="1:27" x14ac:dyDescent="0.35">
      <c r="A3295" t="s">
        <v>427</v>
      </c>
      <c r="C3295">
        <v>512017</v>
      </c>
      <c r="D3295" t="s">
        <v>446</v>
      </c>
      <c r="E3295" t="s">
        <v>7</v>
      </c>
      <c r="F3295" t="s">
        <v>366</v>
      </c>
      <c r="G3295">
        <v>2024</v>
      </c>
      <c r="H3295" t="s">
        <v>22</v>
      </c>
      <c r="I3295" t="s">
        <v>489</v>
      </c>
      <c r="J3295" t="s">
        <v>490</v>
      </c>
      <c r="K3295" t="s">
        <v>476</v>
      </c>
      <c r="L3295" t="s">
        <v>25</v>
      </c>
      <c r="M3295">
        <v>0</v>
      </c>
      <c r="N3295">
        <v>0</v>
      </c>
      <c r="O3295">
        <v>0</v>
      </c>
      <c r="P3295">
        <v>3000</v>
      </c>
      <c r="Q3295">
        <v>3000</v>
      </c>
      <c r="R3295">
        <v>4000</v>
      </c>
      <c r="S3295">
        <v>4000</v>
      </c>
      <c r="T3295">
        <v>4000</v>
      </c>
      <c r="U3295">
        <v>4000</v>
      </c>
      <c r="V3295">
        <v>4000</v>
      </c>
      <c r="W3295">
        <v>0</v>
      </c>
      <c r="X3295">
        <v>0</v>
      </c>
      <c r="Y3295">
        <v>26000</v>
      </c>
      <c r="Z3295">
        <f t="shared" si="114"/>
        <v>7861.9400339999993</v>
      </c>
      <c r="AA3295">
        <f t="shared" si="115"/>
        <v>11638.059966000001</v>
      </c>
    </row>
    <row r="3296" spans="1:27" x14ac:dyDescent="0.35">
      <c r="A3296" t="s">
        <v>427</v>
      </c>
      <c r="C3296">
        <v>512017</v>
      </c>
      <c r="D3296" t="s">
        <v>446</v>
      </c>
      <c r="E3296" t="s">
        <v>7</v>
      </c>
      <c r="F3296" t="s">
        <v>366</v>
      </c>
      <c r="G3296">
        <v>2025</v>
      </c>
      <c r="H3296" t="s">
        <v>22</v>
      </c>
      <c r="I3296" t="s">
        <v>489</v>
      </c>
      <c r="J3296" t="s">
        <v>490</v>
      </c>
      <c r="K3296" t="s">
        <v>476</v>
      </c>
      <c r="L3296" t="s">
        <v>25</v>
      </c>
      <c r="M3296">
        <v>0</v>
      </c>
      <c r="N3296">
        <v>0</v>
      </c>
      <c r="O3296">
        <v>0</v>
      </c>
      <c r="P3296">
        <v>3000</v>
      </c>
      <c r="Q3296">
        <v>3000</v>
      </c>
      <c r="R3296">
        <v>4000</v>
      </c>
      <c r="S3296">
        <v>4000</v>
      </c>
      <c r="T3296">
        <v>4000</v>
      </c>
      <c r="U3296">
        <v>4000</v>
      </c>
      <c r="V3296">
        <v>4000</v>
      </c>
      <c r="W3296">
        <v>0</v>
      </c>
      <c r="X3296">
        <v>0</v>
      </c>
      <c r="Y3296">
        <v>26000</v>
      </c>
      <c r="Z3296">
        <f t="shared" si="114"/>
        <v>7861.9400339999993</v>
      </c>
      <c r="AA3296">
        <f t="shared" si="115"/>
        <v>11638.059966000001</v>
      </c>
    </row>
    <row r="3297" spans="1:27" x14ac:dyDescent="0.35">
      <c r="A3297" t="s">
        <v>427</v>
      </c>
      <c r="C3297">
        <v>512017</v>
      </c>
      <c r="D3297" t="s">
        <v>446</v>
      </c>
      <c r="E3297" t="s">
        <v>7</v>
      </c>
      <c r="F3297" t="s">
        <v>366</v>
      </c>
      <c r="G3297">
        <v>2026</v>
      </c>
      <c r="H3297" t="s">
        <v>22</v>
      </c>
      <c r="I3297" t="s">
        <v>489</v>
      </c>
      <c r="J3297" t="s">
        <v>490</v>
      </c>
      <c r="K3297" t="s">
        <v>476</v>
      </c>
      <c r="L3297" t="s">
        <v>25</v>
      </c>
      <c r="M3297">
        <v>0</v>
      </c>
      <c r="N3297">
        <v>0</v>
      </c>
      <c r="O3297">
        <v>0</v>
      </c>
      <c r="P3297">
        <v>3090</v>
      </c>
      <c r="Q3297">
        <v>3090</v>
      </c>
      <c r="R3297">
        <v>4120</v>
      </c>
      <c r="S3297">
        <v>4120</v>
      </c>
      <c r="T3297">
        <v>4120</v>
      </c>
      <c r="U3297">
        <v>4120</v>
      </c>
      <c r="V3297">
        <v>4120</v>
      </c>
      <c r="W3297">
        <v>0</v>
      </c>
      <c r="X3297">
        <v>0</v>
      </c>
      <c r="Y3297">
        <v>26780</v>
      </c>
      <c r="Z3297">
        <f t="shared" si="114"/>
        <v>8097.79823502</v>
      </c>
      <c r="AA3297">
        <f t="shared" si="115"/>
        <v>11987.20176498</v>
      </c>
    </row>
    <row r="3298" spans="1:27" x14ac:dyDescent="0.35">
      <c r="A3298" t="s">
        <v>427</v>
      </c>
      <c r="C3298">
        <v>512017</v>
      </c>
      <c r="D3298" t="s">
        <v>446</v>
      </c>
      <c r="E3298" t="s">
        <v>7</v>
      </c>
      <c r="F3298" t="s">
        <v>366</v>
      </c>
      <c r="G3298">
        <v>2027</v>
      </c>
      <c r="H3298" t="s">
        <v>22</v>
      </c>
      <c r="I3298" t="s">
        <v>489</v>
      </c>
      <c r="J3298" t="s">
        <v>490</v>
      </c>
      <c r="K3298" t="s">
        <v>476</v>
      </c>
      <c r="L3298" t="s">
        <v>25</v>
      </c>
      <c r="M3298">
        <v>0</v>
      </c>
      <c r="N3298">
        <v>0</v>
      </c>
      <c r="O3298">
        <v>0</v>
      </c>
      <c r="P3298">
        <v>3183</v>
      </c>
      <c r="Q3298">
        <v>3183</v>
      </c>
      <c r="R3298">
        <v>4244</v>
      </c>
      <c r="S3298">
        <v>4244</v>
      </c>
      <c r="T3298">
        <v>4244</v>
      </c>
      <c r="U3298">
        <v>4244</v>
      </c>
      <c r="V3298">
        <v>4244</v>
      </c>
      <c r="W3298">
        <v>0</v>
      </c>
      <c r="X3298">
        <v>0</v>
      </c>
      <c r="Y3298">
        <v>27583</v>
      </c>
      <c r="Z3298">
        <f t="shared" si="114"/>
        <v>8340.6112291469999</v>
      </c>
      <c r="AA3298">
        <f t="shared" si="115"/>
        <v>12346.638770853</v>
      </c>
    </row>
    <row r="3299" spans="1:27" x14ac:dyDescent="0.35">
      <c r="A3299" t="s">
        <v>427</v>
      </c>
      <c r="C3299">
        <v>512017</v>
      </c>
      <c r="D3299" t="s">
        <v>446</v>
      </c>
      <c r="E3299" t="s">
        <v>7</v>
      </c>
      <c r="F3299" t="s">
        <v>366</v>
      </c>
      <c r="G3299">
        <v>2028</v>
      </c>
      <c r="H3299" t="s">
        <v>22</v>
      </c>
      <c r="I3299" t="s">
        <v>489</v>
      </c>
      <c r="J3299" t="s">
        <v>490</v>
      </c>
      <c r="K3299" t="s">
        <v>476</v>
      </c>
      <c r="L3299" t="s">
        <v>25</v>
      </c>
      <c r="M3299">
        <v>0</v>
      </c>
      <c r="N3299">
        <v>0</v>
      </c>
      <c r="O3299">
        <v>0</v>
      </c>
      <c r="P3299">
        <v>3278</v>
      </c>
      <c r="Q3299">
        <v>3278</v>
      </c>
      <c r="R3299">
        <v>4371</v>
      </c>
      <c r="S3299">
        <v>4371</v>
      </c>
      <c r="T3299">
        <v>4371</v>
      </c>
      <c r="U3299">
        <v>4371</v>
      </c>
      <c r="V3299">
        <v>4371</v>
      </c>
      <c r="W3299">
        <v>0</v>
      </c>
      <c r="X3299">
        <v>0</v>
      </c>
      <c r="Y3299">
        <v>28410</v>
      </c>
      <c r="Z3299">
        <f t="shared" si="114"/>
        <v>8590.6813986899997</v>
      </c>
      <c r="AA3299">
        <f t="shared" si="115"/>
        <v>12716.81860131</v>
      </c>
    </row>
    <row r="3300" spans="1:27" x14ac:dyDescent="0.35">
      <c r="A3300" t="s">
        <v>427</v>
      </c>
      <c r="C3300">
        <v>512017</v>
      </c>
      <c r="D3300" t="s">
        <v>446</v>
      </c>
      <c r="E3300" t="s">
        <v>7</v>
      </c>
      <c r="F3300" t="s">
        <v>366</v>
      </c>
      <c r="G3300">
        <v>2029</v>
      </c>
      <c r="H3300" t="s">
        <v>22</v>
      </c>
      <c r="I3300" t="s">
        <v>489</v>
      </c>
      <c r="J3300" t="s">
        <v>490</v>
      </c>
      <c r="K3300" t="s">
        <v>476</v>
      </c>
      <c r="L3300" t="s">
        <v>25</v>
      </c>
      <c r="M3300">
        <v>0</v>
      </c>
      <c r="N3300">
        <v>0</v>
      </c>
      <c r="O3300">
        <v>0</v>
      </c>
      <c r="P3300">
        <v>3377</v>
      </c>
      <c r="Q3300">
        <v>3377</v>
      </c>
      <c r="R3300">
        <v>4502</v>
      </c>
      <c r="S3300">
        <v>4502</v>
      </c>
      <c r="T3300">
        <v>4502</v>
      </c>
      <c r="U3300">
        <v>4502</v>
      </c>
      <c r="V3300">
        <v>4502</v>
      </c>
      <c r="W3300">
        <v>0</v>
      </c>
      <c r="X3300">
        <v>0</v>
      </c>
      <c r="Y3300">
        <v>29263</v>
      </c>
      <c r="Z3300">
        <f t="shared" si="114"/>
        <v>8848.6135082669989</v>
      </c>
      <c r="AA3300">
        <f t="shared" si="115"/>
        <v>13098.636491733001</v>
      </c>
    </row>
    <row r="3301" spans="1:27" x14ac:dyDescent="0.35">
      <c r="A3301" t="s">
        <v>427</v>
      </c>
      <c r="C3301">
        <v>512017</v>
      </c>
      <c r="D3301" t="s">
        <v>446</v>
      </c>
      <c r="E3301" t="s">
        <v>7</v>
      </c>
      <c r="F3301" t="s">
        <v>366</v>
      </c>
      <c r="G3301">
        <v>2030</v>
      </c>
      <c r="H3301" t="s">
        <v>22</v>
      </c>
      <c r="I3301" t="s">
        <v>489</v>
      </c>
      <c r="J3301" t="s">
        <v>490</v>
      </c>
      <c r="K3301" t="s">
        <v>476</v>
      </c>
      <c r="L3301" t="s">
        <v>25</v>
      </c>
      <c r="M3301">
        <v>0</v>
      </c>
      <c r="N3301">
        <v>0</v>
      </c>
      <c r="O3301">
        <v>0</v>
      </c>
      <c r="P3301">
        <v>3478</v>
      </c>
      <c r="Q3301">
        <v>3478</v>
      </c>
      <c r="R3301">
        <v>4637</v>
      </c>
      <c r="S3301">
        <v>4637</v>
      </c>
      <c r="T3301">
        <v>4637</v>
      </c>
      <c r="U3301">
        <v>4637</v>
      </c>
      <c r="V3301">
        <v>4637</v>
      </c>
      <c r="W3301">
        <v>0</v>
      </c>
      <c r="X3301">
        <v>0</v>
      </c>
      <c r="Y3301">
        <v>30142</v>
      </c>
      <c r="Z3301">
        <f t="shared" si="114"/>
        <v>9114.4075578779994</v>
      </c>
      <c r="AA3301">
        <f t="shared" si="115"/>
        <v>13492.092442122001</v>
      </c>
    </row>
    <row r="3302" spans="1:27" x14ac:dyDescent="0.35">
      <c r="A3302" t="s">
        <v>427</v>
      </c>
      <c r="C3302">
        <v>512100</v>
      </c>
      <c r="D3302" t="s">
        <v>428</v>
      </c>
      <c r="E3302" t="s">
        <v>7</v>
      </c>
      <c r="F3302" t="s">
        <v>366</v>
      </c>
      <c r="G3302">
        <v>2021</v>
      </c>
      <c r="H3302" t="s">
        <v>22</v>
      </c>
      <c r="I3302" t="s">
        <v>491</v>
      </c>
      <c r="J3302" t="s">
        <v>492</v>
      </c>
      <c r="K3302" t="s">
        <v>493</v>
      </c>
      <c r="L3302" t="s">
        <v>25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7500</v>
      </c>
      <c r="V3302">
        <v>0</v>
      </c>
      <c r="W3302">
        <v>5000</v>
      </c>
      <c r="X3302">
        <v>0</v>
      </c>
      <c r="Y3302">
        <v>12500</v>
      </c>
      <c r="Z3302">
        <f t="shared" ref="Z3302:Z3354" si="116">$Y3302*IF($E3302="Fixed",0.75,1)*IF(LEFT($F3302,4)="0311",1,IF(LEFT($F3302,4)="0301",0.403176412,0))</f>
        <v>3779.7788624999998</v>
      </c>
      <c r="AA3302">
        <f t="shared" ref="AA3302:AA3354" si="117">$Y3302*IF($E3302="Fixed",0.75,1)*IF(LEFT($F3302,4)="0311",0,IF(LEFT($F3302,4)="0301",1-0.403176412,1))</f>
        <v>5595.2211374999997</v>
      </c>
    </row>
    <row r="3303" spans="1:27" x14ac:dyDescent="0.35">
      <c r="A3303" t="s">
        <v>427</v>
      </c>
      <c r="C3303">
        <v>512100</v>
      </c>
      <c r="D3303" t="s">
        <v>428</v>
      </c>
      <c r="E3303" t="s">
        <v>7</v>
      </c>
      <c r="F3303" t="s">
        <v>366</v>
      </c>
      <c r="G3303">
        <v>2022</v>
      </c>
      <c r="H3303" t="s">
        <v>22</v>
      </c>
      <c r="I3303" t="s">
        <v>491</v>
      </c>
      <c r="J3303" t="s">
        <v>492</v>
      </c>
      <c r="K3303" t="s">
        <v>493</v>
      </c>
      <c r="L3303" t="s">
        <v>25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7500</v>
      </c>
      <c r="V3303">
        <v>0</v>
      </c>
      <c r="W3303">
        <v>5000</v>
      </c>
      <c r="X3303">
        <v>0</v>
      </c>
      <c r="Y3303">
        <v>12500</v>
      </c>
      <c r="Z3303">
        <f t="shared" si="116"/>
        <v>3779.7788624999998</v>
      </c>
      <c r="AA3303">
        <f t="shared" si="117"/>
        <v>5595.2211374999997</v>
      </c>
    </row>
    <row r="3304" spans="1:27" x14ac:dyDescent="0.35">
      <c r="A3304" t="s">
        <v>427</v>
      </c>
      <c r="C3304">
        <v>512100</v>
      </c>
      <c r="D3304" t="s">
        <v>428</v>
      </c>
      <c r="E3304" t="s">
        <v>7</v>
      </c>
      <c r="F3304" t="s">
        <v>366</v>
      </c>
      <c r="G3304">
        <v>2023</v>
      </c>
      <c r="H3304" t="s">
        <v>22</v>
      </c>
      <c r="I3304" t="s">
        <v>491</v>
      </c>
      <c r="J3304" t="s">
        <v>492</v>
      </c>
      <c r="K3304" t="s">
        <v>493</v>
      </c>
      <c r="L3304" t="s">
        <v>25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7500</v>
      </c>
      <c r="V3304">
        <v>0</v>
      </c>
      <c r="W3304">
        <v>5000</v>
      </c>
      <c r="X3304">
        <v>0</v>
      </c>
      <c r="Y3304">
        <v>12500</v>
      </c>
      <c r="Z3304">
        <f t="shared" si="116"/>
        <v>3779.7788624999998</v>
      </c>
      <c r="AA3304">
        <f t="shared" si="117"/>
        <v>5595.2211374999997</v>
      </c>
    </row>
    <row r="3305" spans="1:27" x14ac:dyDescent="0.35">
      <c r="A3305" t="s">
        <v>427</v>
      </c>
      <c r="C3305">
        <v>512100</v>
      </c>
      <c r="D3305" t="s">
        <v>428</v>
      </c>
      <c r="E3305" t="s">
        <v>7</v>
      </c>
      <c r="F3305" t="s">
        <v>366</v>
      </c>
      <c r="G3305">
        <v>2024</v>
      </c>
      <c r="H3305" t="s">
        <v>22</v>
      </c>
      <c r="I3305" t="s">
        <v>494</v>
      </c>
      <c r="J3305" t="s">
        <v>495</v>
      </c>
      <c r="K3305" t="s">
        <v>496</v>
      </c>
      <c r="L3305" t="s">
        <v>25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-195000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-195000</v>
      </c>
      <c r="Z3305">
        <f t="shared" si="116"/>
        <v>-58964.550254999995</v>
      </c>
      <c r="AA3305">
        <f t="shared" si="117"/>
        <v>-87285.449745000005</v>
      </c>
    </row>
    <row r="3306" spans="1:27" x14ac:dyDescent="0.35">
      <c r="A3306" t="s">
        <v>427</v>
      </c>
      <c r="C3306">
        <v>512100</v>
      </c>
      <c r="D3306" t="s">
        <v>428</v>
      </c>
      <c r="E3306" t="s">
        <v>7</v>
      </c>
      <c r="F3306" t="s">
        <v>366</v>
      </c>
      <c r="G3306">
        <v>2024</v>
      </c>
      <c r="H3306" t="s">
        <v>22</v>
      </c>
      <c r="I3306" t="s">
        <v>491</v>
      </c>
      <c r="J3306" t="s">
        <v>492</v>
      </c>
      <c r="K3306" t="s">
        <v>493</v>
      </c>
      <c r="L3306" t="s">
        <v>25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7500</v>
      </c>
      <c r="V3306">
        <v>0</v>
      </c>
      <c r="W3306">
        <v>5000</v>
      </c>
      <c r="X3306">
        <v>0</v>
      </c>
      <c r="Y3306">
        <v>12500</v>
      </c>
      <c r="Z3306">
        <f t="shared" si="116"/>
        <v>3779.7788624999998</v>
      </c>
      <c r="AA3306">
        <f t="shared" si="117"/>
        <v>5595.2211374999997</v>
      </c>
    </row>
    <row r="3307" spans="1:27" x14ac:dyDescent="0.35">
      <c r="A3307" t="s">
        <v>427</v>
      </c>
      <c r="C3307">
        <v>512100</v>
      </c>
      <c r="D3307" t="s">
        <v>428</v>
      </c>
      <c r="E3307" t="s">
        <v>7</v>
      </c>
      <c r="F3307" t="s">
        <v>366</v>
      </c>
      <c r="G3307">
        <v>2025</v>
      </c>
      <c r="H3307" t="s">
        <v>22</v>
      </c>
      <c r="I3307" t="s">
        <v>494</v>
      </c>
      <c r="J3307" t="s">
        <v>495</v>
      </c>
      <c r="K3307" t="s">
        <v>496</v>
      </c>
      <c r="L3307" t="s">
        <v>25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-174000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-174000</v>
      </c>
      <c r="Z3307">
        <f t="shared" si="116"/>
        <v>-52614.521765999998</v>
      </c>
      <c r="AA3307">
        <f t="shared" si="117"/>
        <v>-77885.478234000009</v>
      </c>
    </row>
    <row r="3308" spans="1:27" x14ac:dyDescent="0.35">
      <c r="A3308" t="s">
        <v>427</v>
      </c>
      <c r="C3308">
        <v>512100</v>
      </c>
      <c r="D3308" t="s">
        <v>428</v>
      </c>
      <c r="E3308" t="s">
        <v>7</v>
      </c>
      <c r="F3308" t="s">
        <v>366</v>
      </c>
      <c r="G3308">
        <v>2025</v>
      </c>
      <c r="H3308" t="s">
        <v>22</v>
      </c>
      <c r="I3308" t="s">
        <v>491</v>
      </c>
      <c r="J3308" t="s">
        <v>492</v>
      </c>
      <c r="K3308" t="s">
        <v>493</v>
      </c>
      <c r="L3308" t="s">
        <v>25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7500</v>
      </c>
      <c r="V3308">
        <v>0</v>
      </c>
      <c r="W3308">
        <v>5000</v>
      </c>
      <c r="X3308">
        <v>0</v>
      </c>
      <c r="Y3308">
        <v>12500</v>
      </c>
      <c r="Z3308">
        <f t="shared" si="116"/>
        <v>3779.7788624999998</v>
      </c>
      <c r="AA3308">
        <f t="shared" si="117"/>
        <v>5595.2211374999997</v>
      </c>
    </row>
    <row r="3309" spans="1:27" x14ac:dyDescent="0.35">
      <c r="A3309" t="s">
        <v>427</v>
      </c>
      <c r="C3309">
        <v>512100</v>
      </c>
      <c r="D3309" t="s">
        <v>428</v>
      </c>
      <c r="E3309" t="s">
        <v>7</v>
      </c>
      <c r="F3309" t="s">
        <v>366</v>
      </c>
      <c r="G3309">
        <v>2026</v>
      </c>
      <c r="H3309" t="s">
        <v>22</v>
      </c>
      <c r="I3309" t="s">
        <v>494</v>
      </c>
      <c r="J3309" t="s">
        <v>495</v>
      </c>
      <c r="K3309" t="s">
        <v>496</v>
      </c>
      <c r="L3309" t="s">
        <v>25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-179220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-179220</v>
      </c>
      <c r="Z3309">
        <f t="shared" si="116"/>
        <v>-54192.957418979997</v>
      </c>
      <c r="AA3309">
        <f t="shared" si="117"/>
        <v>-80222.042581019996</v>
      </c>
    </row>
    <row r="3310" spans="1:27" x14ac:dyDescent="0.35">
      <c r="A3310" t="s">
        <v>427</v>
      </c>
      <c r="C3310">
        <v>512100</v>
      </c>
      <c r="D3310" t="s">
        <v>428</v>
      </c>
      <c r="E3310" t="s">
        <v>7</v>
      </c>
      <c r="F3310" t="s">
        <v>366</v>
      </c>
      <c r="G3310">
        <v>2026</v>
      </c>
      <c r="H3310" t="s">
        <v>22</v>
      </c>
      <c r="I3310" t="s">
        <v>491</v>
      </c>
      <c r="J3310" t="s">
        <v>492</v>
      </c>
      <c r="K3310" t="s">
        <v>493</v>
      </c>
      <c r="L3310" t="s">
        <v>25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7650</v>
      </c>
      <c r="V3310">
        <v>0</v>
      </c>
      <c r="W3310">
        <v>5150</v>
      </c>
      <c r="X3310">
        <v>0</v>
      </c>
      <c r="Y3310">
        <v>12800</v>
      </c>
      <c r="Z3310">
        <f t="shared" si="116"/>
        <v>3870.4935551999997</v>
      </c>
      <c r="AA3310">
        <f t="shared" si="117"/>
        <v>5729.5064448000003</v>
      </c>
    </row>
    <row r="3311" spans="1:27" x14ac:dyDescent="0.35">
      <c r="A3311" t="s">
        <v>427</v>
      </c>
      <c r="C3311">
        <v>512100</v>
      </c>
      <c r="D3311" t="s">
        <v>428</v>
      </c>
      <c r="E3311" t="s">
        <v>7</v>
      </c>
      <c r="F3311" t="s">
        <v>366</v>
      </c>
      <c r="G3311">
        <v>2027</v>
      </c>
      <c r="H3311" t="s">
        <v>22</v>
      </c>
      <c r="I3311" t="s">
        <v>494</v>
      </c>
      <c r="J3311" t="s">
        <v>495</v>
      </c>
      <c r="K3311" t="s">
        <v>496</v>
      </c>
      <c r="L3311" t="s">
        <v>25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-184597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-184597</v>
      </c>
      <c r="Z3311">
        <f t="shared" si="116"/>
        <v>-55818.867094472997</v>
      </c>
      <c r="AA3311">
        <f t="shared" si="117"/>
        <v>-82628.882905527003</v>
      </c>
    </row>
    <row r="3312" spans="1:27" x14ac:dyDescent="0.35">
      <c r="A3312" t="s">
        <v>427</v>
      </c>
      <c r="C3312">
        <v>512100</v>
      </c>
      <c r="D3312" t="s">
        <v>428</v>
      </c>
      <c r="E3312" t="s">
        <v>7</v>
      </c>
      <c r="F3312" t="s">
        <v>366</v>
      </c>
      <c r="G3312">
        <v>2027</v>
      </c>
      <c r="H3312" t="s">
        <v>22</v>
      </c>
      <c r="I3312" t="s">
        <v>491</v>
      </c>
      <c r="J3312" t="s">
        <v>492</v>
      </c>
      <c r="K3312" t="s">
        <v>493</v>
      </c>
      <c r="L3312" t="s">
        <v>25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7803</v>
      </c>
      <c r="V3312">
        <v>0</v>
      </c>
      <c r="W3312">
        <v>5305</v>
      </c>
      <c r="X3312">
        <v>0</v>
      </c>
      <c r="Y3312">
        <v>13108</v>
      </c>
      <c r="Z3312">
        <f t="shared" si="116"/>
        <v>3963.627306372</v>
      </c>
      <c r="AA3312">
        <f t="shared" si="117"/>
        <v>5867.372693628</v>
      </c>
    </row>
    <row r="3313" spans="1:27" x14ac:dyDescent="0.35">
      <c r="A3313" t="s">
        <v>427</v>
      </c>
      <c r="C3313">
        <v>512100</v>
      </c>
      <c r="D3313" t="s">
        <v>428</v>
      </c>
      <c r="E3313" t="s">
        <v>7</v>
      </c>
      <c r="F3313" t="s">
        <v>366</v>
      </c>
      <c r="G3313">
        <v>2028</v>
      </c>
      <c r="H3313" t="s">
        <v>22</v>
      </c>
      <c r="I3313" t="s">
        <v>494</v>
      </c>
      <c r="J3313" t="s">
        <v>495</v>
      </c>
      <c r="K3313" t="s">
        <v>496</v>
      </c>
      <c r="L3313" t="s">
        <v>25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-190130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-190130</v>
      </c>
      <c r="Z3313">
        <f t="shared" si="116"/>
        <v>-57491.94841017</v>
      </c>
      <c r="AA3313">
        <f t="shared" si="117"/>
        <v>-85105.551589830007</v>
      </c>
    </row>
    <row r="3314" spans="1:27" x14ac:dyDescent="0.35">
      <c r="A3314" t="s">
        <v>427</v>
      </c>
      <c r="C3314">
        <v>512100</v>
      </c>
      <c r="D3314" t="s">
        <v>428</v>
      </c>
      <c r="E3314" t="s">
        <v>7</v>
      </c>
      <c r="F3314" t="s">
        <v>366</v>
      </c>
      <c r="G3314">
        <v>2028</v>
      </c>
      <c r="H3314" t="s">
        <v>22</v>
      </c>
      <c r="I3314" t="s">
        <v>491</v>
      </c>
      <c r="J3314" t="s">
        <v>492</v>
      </c>
      <c r="K3314" t="s">
        <v>493</v>
      </c>
      <c r="L3314" t="s">
        <v>25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7959</v>
      </c>
      <c r="V3314">
        <v>0</v>
      </c>
      <c r="W3314">
        <v>5464</v>
      </c>
      <c r="X3314">
        <v>0</v>
      </c>
      <c r="Y3314">
        <v>13423</v>
      </c>
      <c r="Z3314">
        <f t="shared" si="116"/>
        <v>4058.8777337070001</v>
      </c>
      <c r="AA3314">
        <f t="shared" si="117"/>
        <v>6008.3722662930004</v>
      </c>
    </row>
    <row r="3315" spans="1:27" x14ac:dyDescent="0.35">
      <c r="A3315" t="s">
        <v>427</v>
      </c>
      <c r="C3315">
        <v>512100</v>
      </c>
      <c r="D3315" t="s">
        <v>428</v>
      </c>
      <c r="E3315" t="s">
        <v>7</v>
      </c>
      <c r="F3315" t="s">
        <v>366</v>
      </c>
      <c r="G3315">
        <v>2029</v>
      </c>
      <c r="H3315" t="s">
        <v>22</v>
      </c>
      <c r="I3315" t="s">
        <v>494</v>
      </c>
      <c r="J3315" t="s">
        <v>495</v>
      </c>
      <c r="K3315" t="s">
        <v>496</v>
      </c>
      <c r="L3315" t="s">
        <v>25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-195837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-195837</v>
      </c>
      <c r="Z3315">
        <f t="shared" si="116"/>
        <v>-59217.644247632998</v>
      </c>
      <c r="AA3315">
        <f t="shared" si="117"/>
        <v>-87660.105752367002</v>
      </c>
    </row>
    <row r="3316" spans="1:27" x14ac:dyDescent="0.35">
      <c r="A3316" t="s">
        <v>427</v>
      </c>
      <c r="C3316">
        <v>512100</v>
      </c>
      <c r="D3316" t="s">
        <v>428</v>
      </c>
      <c r="E3316" t="s">
        <v>7</v>
      </c>
      <c r="F3316" t="s">
        <v>366</v>
      </c>
      <c r="G3316">
        <v>2029</v>
      </c>
      <c r="H3316" t="s">
        <v>22</v>
      </c>
      <c r="I3316" t="s">
        <v>491</v>
      </c>
      <c r="J3316" t="s">
        <v>492</v>
      </c>
      <c r="K3316" t="s">
        <v>493</v>
      </c>
      <c r="L3316" t="s">
        <v>25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8118</v>
      </c>
      <c r="V3316">
        <v>0</v>
      </c>
      <c r="W3316">
        <v>5628</v>
      </c>
      <c r="X3316">
        <v>0</v>
      </c>
      <c r="Y3316">
        <v>13746</v>
      </c>
      <c r="Z3316">
        <f t="shared" si="116"/>
        <v>4156.5472195140001</v>
      </c>
      <c r="AA3316">
        <f t="shared" si="117"/>
        <v>6152.9527804859999</v>
      </c>
    </row>
    <row r="3317" spans="1:27" x14ac:dyDescent="0.35">
      <c r="A3317" t="s">
        <v>427</v>
      </c>
      <c r="C3317">
        <v>512100</v>
      </c>
      <c r="D3317" t="s">
        <v>428</v>
      </c>
      <c r="E3317" t="s">
        <v>7</v>
      </c>
      <c r="F3317" t="s">
        <v>366</v>
      </c>
      <c r="G3317">
        <v>2030</v>
      </c>
      <c r="H3317" t="s">
        <v>22</v>
      </c>
      <c r="I3317" t="s">
        <v>494</v>
      </c>
      <c r="J3317" t="s">
        <v>495</v>
      </c>
      <c r="K3317" t="s">
        <v>496</v>
      </c>
      <c r="L3317" t="s">
        <v>25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-201718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-201718</v>
      </c>
      <c r="Z3317">
        <f t="shared" si="116"/>
        <v>-60995.954606861997</v>
      </c>
      <c r="AA3317">
        <f t="shared" si="117"/>
        <v>-90292.545393138003</v>
      </c>
    </row>
    <row r="3318" spans="1:27" x14ac:dyDescent="0.35">
      <c r="A3318" t="s">
        <v>427</v>
      </c>
      <c r="C3318">
        <v>512100</v>
      </c>
      <c r="D3318" t="s">
        <v>428</v>
      </c>
      <c r="E3318" t="s">
        <v>7</v>
      </c>
      <c r="F3318" t="s">
        <v>366</v>
      </c>
      <c r="G3318">
        <v>2030</v>
      </c>
      <c r="H3318" t="s">
        <v>22</v>
      </c>
      <c r="I3318" t="s">
        <v>491</v>
      </c>
      <c r="J3318" t="s">
        <v>492</v>
      </c>
      <c r="K3318" t="s">
        <v>493</v>
      </c>
      <c r="L3318" t="s">
        <v>25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8281</v>
      </c>
      <c r="V3318">
        <v>0</v>
      </c>
      <c r="W3318">
        <v>5797</v>
      </c>
      <c r="X3318">
        <v>0</v>
      </c>
      <c r="Y3318">
        <v>14077</v>
      </c>
      <c r="Z3318">
        <f t="shared" si="116"/>
        <v>4256.6357637929996</v>
      </c>
      <c r="AA3318">
        <f t="shared" si="117"/>
        <v>6301.1142362070004</v>
      </c>
    </row>
    <row r="3319" spans="1:27" x14ac:dyDescent="0.35">
      <c r="A3319" t="s">
        <v>427</v>
      </c>
      <c r="C3319">
        <v>512100</v>
      </c>
      <c r="D3319" t="s">
        <v>428</v>
      </c>
      <c r="E3319" t="s">
        <v>7</v>
      </c>
      <c r="F3319" t="s">
        <v>366</v>
      </c>
      <c r="G3319">
        <v>2023</v>
      </c>
      <c r="H3319" t="s">
        <v>22</v>
      </c>
      <c r="I3319" t="s">
        <v>497</v>
      </c>
      <c r="J3319" t="s">
        <v>498</v>
      </c>
      <c r="K3319" t="s">
        <v>499</v>
      </c>
      <c r="L3319" t="s">
        <v>25</v>
      </c>
      <c r="M3319">
        <v>0</v>
      </c>
      <c r="N3319">
        <v>0</v>
      </c>
      <c r="O3319">
        <v>0</v>
      </c>
      <c r="P3319">
        <v>0</v>
      </c>
      <c r="Q3319">
        <v>121164</v>
      </c>
      <c r="R3319">
        <v>0</v>
      </c>
      <c r="S3319">
        <v>20000</v>
      </c>
      <c r="T3319">
        <v>0</v>
      </c>
      <c r="U3319">
        <v>0</v>
      </c>
      <c r="V3319">
        <v>55000</v>
      </c>
      <c r="W3319">
        <v>0</v>
      </c>
      <c r="X3319">
        <v>0</v>
      </c>
      <c r="Y3319">
        <v>196164</v>
      </c>
      <c r="Z3319">
        <f t="shared" si="116"/>
        <v>59316.523262675997</v>
      </c>
      <c r="AA3319">
        <f t="shared" si="117"/>
        <v>87806.476737324003</v>
      </c>
    </row>
    <row r="3320" spans="1:27" x14ac:dyDescent="0.35">
      <c r="A3320" t="s">
        <v>427</v>
      </c>
      <c r="C3320">
        <v>512100</v>
      </c>
      <c r="D3320" t="s">
        <v>428</v>
      </c>
      <c r="E3320" t="s">
        <v>7</v>
      </c>
      <c r="F3320" t="s">
        <v>366</v>
      </c>
      <c r="G3320">
        <v>2024</v>
      </c>
      <c r="H3320" t="s">
        <v>22</v>
      </c>
      <c r="I3320" t="s">
        <v>497</v>
      </c>
      <c r="J3320" t="s">
        <v>498</v>
      </c>
      <c r="K3320" t="s">
        <v>499</v>
      </c>
      <c r="L3320" t="s">
        <v>25</v>
      </c>
      <c r="M3320">
        <v>0</v>
      </c>
      <c r="N3320">
        <v>0</v>
      </c>
      <c r="O3320">
        <v>0</v>
      </c>
      <c r="P3320">
        <v>0</v>
      </c>
      <c r="Q3320">
        <v>121164</v>
      </c>
      <c r="R3320">
        <v>0</v>
      </c>
      <c r="S3320">
        <v>20000</v>
      </c>
      <c r="T3320">
        <v>0</v>
      </c>
      <c r="U3320">
        <v>0</v>
      </c>
      <c r="V3320">
        <v>55000</v>
      </c>
      <c r="W3320">
        <v>0</v>
      </c>
      <c r="X3320">
        <v>0</v>
      </c>
      <c r="Y3320">
        <v>196164</v>
      </c>
      <c r="Z3320">
        <f t="shared" si="116"/>
        <v>59316.523262675997</v>
      </c>
      <c r="AA3320">
        <f t="shared" si="117"/>
        <v>87806.476737324003</v>
      </c>
    </row>
    <row r="3321" spans="1:27" x14ac:dyDescent="0.35">
      <c r="A3321" t="s">
        <v>427</v>
      </c>
      <c r="C3321">
        <v>512100</v>
      </c>
      <c r="D3321" t="s">
        <v>428</v>
      </c>
      <c r="E3321" t="s">
        <v>7</v>
      </c>
      <c r="F3321" t="s">
        <v>366</v>
      </c>
      <c r="G3321">
        <v>2025</v>
      </c>
      <c r="H3321" t="s">
        <v>22</v>
      </c>
      <c r="I3321" t="s">
        <v>497</v>
      </c>
      <c r="J3321" t="s">
        <v>498</v>
      </c>
      <c r="K3321" t="s">
        <v>499</v>
      </c>
      <c r="L3321" t="s">
        <v>25</v>
      </c>
      <c r="M3321">
        <v>0</v>
      </c>
      <c r="N3321">
        <v>0</v>
      </c>
      <c r="O3321">
        <v>0</v>
      </c>
      <c r="P3321">
        <v>0</v>
      </c>
      <c r="Q3321">
        <v>121164</v>
      </c>
      <c r="R3321">
        <v>0</v>
      </c>
      <c r="S3321">
        <v>20000</v>
      </c>
      <c r="T3321">
        <v>0</v>
      </c>
      <c r="U3321">
        <v>0</v>
      </c>
      <c r="V3321">
        <v>55000</v>
      </c>
      <c r="W3321">
        <v>0</v>
      </c>
      <c r="X3321">
        <v>0</v>
      </c>
      <c r="Y3321">
        <v>196164</v>
      </c>
      <c r="Z3321">
        <f t="shared" si="116"/>
        <v>59316.523262675997</v>
      </c>
      <c r="AA3321">
        <f t="shared" si="117"/>
        <v>87806.476737324003</v>
      </c>
    </row>
    <row r="3322" spans="1:27" x14ac:dyDescent="0.35">
      <c r="A3322" t="s">
        <v>427</v>
      </c>
      <c r="C3322">
        <v>512100</v>
      </c>
      <c r="D3322" t="s">
        <v>428</v>
      </c>
      <c r="E3322" t="s">
        <v>7</v>
      </c>
      <c r="F3322" t="s">
        <v>366</v>
      </c>
      <c r="G3322">
        <v>2026</v>
      </c>
      <c r="H3322" t="s">
        <v>22</v>
      </c>
      <c r="I3322" t="s">
        <v>497</v>
      </c>
      <c r="J3322" t="s">
        <v>498</v>
      </c>
      <c r="K3322" t="s">
        <v>499</v>
      </c>
      <c r="L3322" t="s">
        <v>25</v>
      </c>
      <c r="M3322">
        <v>0</v>
      </c>
      <c r="N3322">
        <v>0</v>
      </c>
      <c r="O3322">
        <v>0</v>
      </c>
      <c r="P3322">
        <v>0</v>
      </c>
      <c r="Q3322">
        <v>124521</v>
      </c>
      <c r="R3322">
        <v>0</v>
      </c>
      <c r="S3322">
        <v>20400</v>
      </c>
      <c r="T3322">
        <v>0</v>
      </c>
      <c r="U3322">
        <v>0</v>
      </c>
      <c r="V3322">
        <v>56650</v>
      </c>
      <c r="W3322">
        <v>0</v>
      </c>
      <c r="X3322">
        <v>0</v>
      </c>
      <c r="Y3322">
        <v>201571</v>
      </c>
      <c r="Z3322">
        <f t="shared" si="116"/>
        <v>60951.504407438995</v>
      </c>
      <c r="AA3322">
        <f t="shared" si="117"/>
        <v>90226.745592560997</v>
      </c>
    </row>
    <row r="3323" spans="1:27" x14ac:dyDescent="0.35">
      <c r="A3323" t="s">
        <v>427</v>
      </c>
      <c r="C3323">
        <v>512100</v>
      </c>
      <c r="D3323" t="s">
        <v>428</v>
      </c>
      <c r="E3323" t="s">
        <v>7</v>
      </c>
      <c r="F3323" t="s">
        <v>366</v>
      </c>
      <c r="G3323">
        <v>2027</v>
      </c>
      <c r="H3323" t="s">
        <v>22</v>
      </c>
      <c r="I3323" t="s">
        <v>497</v>
      </c>
      <c r="J3323" t="s">
        <v>498</v>
      </c>
      <c r="K3323" t="s">
        <v>499</v>
      </c>
      <c r="L3323" t="s">
        <v>25</v>
      </c>
      <c r="M3323">
        <v>0</v>
      </c>
      <c r="N3323">
        <v>0</v>
      </c>
      <c r="O3323">
        <v>0</v>
      </c>
      <c r="P3323">
        <v>0</v>
      </c>
      <c r="Q3323">
        <v>127973</v>
      </c>
      <c r="R3323">
        <v>0</v>
      </c>
      <c r="S3323">
        <v>20808</v>
      </c>
      <c r="T3323">
        <v>0</v>
      </c>
      <c r="U3323">
        <v>0</v>
      </c>
      <c r="V3323">
        <v>58350</v>
      </c>
      <c r="W3323">
        <v>0</v>
      </c>
      <c r="X3323">
        <v>0</v>
      </c>
      <c r="Y3323">
        <v>207130</v>
      </c>
      <c r="Z3323">
        <f t="shared" si="116"/>
        <v>62632.447663169994</v>
      </c>
      <c r="AA3323">
        <f t="shared" si="117"/>
        <v>92715.052336830006</v>
      </c>
    </row>
    <row r="3324" spans="1:27" x14ac:dyDescent="0.35">
      <c r="A3324" t="s">
        <v>427</v>
      </c>
      <c r="C3324">
        <v>512100</v>
      </c>
      <c r="D3324" t="s">
        <v>428</v>
      </c>
      <c r="E3324" t="s">
        <v>7</v>
      </c>
      <c r="F3324" t="s">
        <v>366</v>
      </c>
      <c r="G3324">
        <v>2028</v>
      </c>
      <c r="H3324" t="s">
        <v>22</v>
      </c>
      <c r="I3324" t="s">
        <v>497</v>
      </c>
      <c r="J3324" t="s">
        <v>498</v>
      </c>
      <c r="K3324" t="s">
        <v>499</v>
      </c>
      <c r="L3324" t="s">
        <v>25</v>
      </c>
      <c r="M3324">
        <v>0</v>
      </c>
      <c r="N3324">
        <v>0</v>
      </c>
      <c r="O3324">
        <v>0</v>
      </c>
      <c r="P3324">
        <v>0</v>
      </c>
      <c r="Q3324">
        <v>131520</v>
      </c>
      <c r="R3324">
        <v>0</v>
      </c>
      <c r="S3324">
        <v>21224</v>
      </c>
      <c r="T3324">
        <v>0</v>
      </c>
      <c r="U3324">
        <v>0</v>
      </c>
      <c r="V3324">
        <v>60099</v>
      </c>
      <c r="W3324">
        <v>0</v>
      </c>
      <c r="X3324">
        <v>0</v>
      </c>
      <c r="Y3324">
        <v>212843</v>
      </c>
      <c r="Z3324">
        <f t="shared" si="116"/>
        <v>64359.957794486996</v>
      </c>
      <c r="AA3324">
        <f t="shared" si="117"/>
        <v>95272.292205513004</v>
      </c>
    </row>
    <row r="3325" spans="1:27" x14ac:dyDescent="0.35">
      <c r="A3325" t="s">
        <v>427</v>
      </c>
      <c r="C3325">
        <v>512100</v>
      </c>
      <c r="D3325" t="s">
        <v>428</v>
      </c>
      <c r="E3325" t="s">
        <v>7</v>
      </c>
      <c r="F3325" t="s">
        <v>366</v>
      </c>
      <c r="G3325">
        <v>2029</v>
      </c>
      <c r="H3325" t="s">
        <v>22</v>
      </c>
      <c r="I3325" t="s">
        <v>497</v>
      </c>
      <c r="J3325" t="s">
        <v>498</v>
      </c>
      <c r="K3325" t="s">
        <v>499</v>
      </c>
      <c r="L3325" t="s">
        <v>25</v>
      </c>
      <c r="M3325">
        <v>0</v>
      </c>
      <c r="N3325">
        <v>0</v>
      </c>
      <c r="O3325">
        <v>0</v>
      </c>
      <c r="P3325">
        <v>0</v>
      </c>
      <c r="Q3325">
        <v>135172</v>
      </c>
      <c r="R3325">
        <v>0</v>
      </c>
      <c r="S3325">
        <v>21648</v>
      </c>
      <c r="T3325">
        <v>0</v>
      </c>
      <c r="U3325">
        <v>0</v>
      </c>
      <c r="V3325">
        <v>61903</v>
      </c>
      <c r="W3325">
        <v>0</v>
      </c>
      <c r="X3325">
        <v>0</v>
      </c>
      <c r="Y3325">
        <v>218722</v>
      </c>
      <c r="Z3325">
        <f t="shared" si="116"/>
        <v>66137.663389098001</v>
      </c>
      <c r="AA3325">
        <f t="shared" si="117"/>
        <v>97903.836610901999</v>
      </c>
    </row>
    <row r="3326" spans="1:27" x14ac:dyDescent="0.35">
      <c r="A3326" t="s">
        <v>427</v>
      </c>
      <c r="C3326">
        <v>512100</v>
      </c>
      <c r="D3326" t="s">
        <v>428</v>
      </c>
      <c r="E3326" t="s">
        <v>7</v>
      </c>
      <c r="F3326" t="s">
        <v>366</v>
      </c>
      <c r="G3326">
        <v>2030</v>
      </c>
      <c r="H3326" t="s">
        <v>22</v>
      </c>
      <c r="I3326" t="s">
        <v>497</v>
      </c>
      <c r="J3326" t="s">
        <v>498</v>
      </c>
      <c r="K3326" t="s">
        <v>499</v>
      </c>
      <c r="L3326" t="s">
        <v>25</v>
      </c>
      <c r="M3326">
        <v>0</v>
      </c>
      <c r="N3326">
        <v>0</v>
      </c>
      <c r="O3326">
        <v>0</v>
      </c>
      <c r="P3326">
        <v>0</v>
      </c>
      <c r="Q3326">
        <v>138931</v>
      </c>
      <c r="R3326">
        <v>0</v>
      </c>
      <c r="S3326">
        <v>22082</v>
      </c>
      <c r="T3326">
        <v>0</v>
      </c>
      <c r="U3326">
        <v>0</v>
      </c>
      <c r="V3326">
        <v>63762</v>
      </c>
      <c r="W3326">
        <v>0</v>
      </c>
      <c r="X3326">
        <v>0</v>
      </c>
      <c r="Y3326">
        <v>224774</v>
      </c>
      <c r="Z3326">
        <f t="shared" si="116"/>
        <v>67967.681123165996</v>
      </c>
      <c r="AA3326">
        <f t="shared" si="117"/>
        <v>100612.818876834</v>
      </c>
    </row>
    <row r="3327" spans="1:27" x14ac:dyDescent="0.35">
      <c r="A3327" t="s">
        <v>427</v>
      </c>
      <c r="C3327">
        <v>512100</v>
      </c>
      <c r="D3327" t="s">
        <v>428</v>
      </c>
      <c r="E3327" t="s">
        <v>7</v>
      </c>
      <c r="F3327" t="s">
        <v>21</v>
      </c>
      <c r="G3327">
        <v>2021</v>
      </c>
      <c r="H3327" t="s">
        <v>365</v>
      </c>
      <c r="I3327" t="s">
        <v>500</v>
      </c>
      <c r="J3327" t="s">
        <v>501</v>
      </c>
      <c r="K3327" t="s">
        <v>479</v>
      </c>
      <c r="L3327" t="s">
        <v>25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220320</v>
      </c>
      <c r="V3327">
        <v>220320</v>
      </c>
      <c r="W3327">
        <v>0</v>
      </c>
      <c r="X3327">
        <v>0</v>
      </c>
      <c r="Y3327">
        <v>440640</v>
      </c>
      <c r="Z3327">
        <f t="shared" si="116"/>
        <v>330480</v>
      </c>
      <c r="AA3327">
        <f t="shared" si="117"/>
        <v>0</v>
      </c>
    </row>
    <row r="3328" spans="1:27" x14ac:dyDescent="0.35">
      <c r="A3328" t="s">
        <v>427</v>
      </c>
      <c r="C3328">
        <v>512100</v>
      </c>
      <c r="D3328" t="s">
        <v>428</v>
      </c>
      <c r="E3328" t="s">
        <v>7</v>
      </c>
      <c r="F3328" t="s">
        <v>21</v>
      </c>
      <c r="G3328">
        <v>2021</v>
      </c>
      <c r="H3328" t="s">
        <v>22</v>
      </c>
      <c r="I3328" t="s">
        <v>500</v>
      </c>
      <c r="J3328" t="s">
        <v>501</v>
      </c>
      <c r="K3328" t="s">
        <v>479</v>
      </c>
      <c r="L3328" t="s">
        <v>25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400000</v>
      </c>
      <c r="U3328">
        <v>1109680</v>
      </c>
      <c r="V3328">
        <v>2161630</v>
      </c>
      <c r="W3328">
        <v>200000</v>
      </c>
      <c r="X3328">
        <v>0</v>
      </c>
      <c r="Y3328">
        <v>3871310</v>
      </c>
      <c r="Z3328">
        <f t="shared" si="116"/>
        <v>2903482.5</v>
      </c>
      <c r="AA3328">
        <f t="shared" si="117"/>
        <v>0</v>
      </c>
    </row>
    <row r="3329" spans="1:27" x14ac:dyDescent="0.35">
      <c r="A3329" t="s">
        <v>427</v>
      </c>
      <c r="C3329">
        <v>512100</v>
      </c>
      <c r="D3329" t="s">
        <v>428</v>
      </c>
      <c r="E3329" t="s">
        <v>7</v>
      </c>
      <c r="F3329" t="s">
        <v>21</v>
      </c>
      <c r="G3329">
        <v>2022</v>
      </c>
      <c r="H3329" t="s">
        <v>22</v>
      </c>
      <c r="I3329" t="s">
        <v>502</v>
      </c>
      <c r="J3329" t="s">
        <v>503</v>
      </c>
      <c r="K3329" t="s">
        <v>479</v>
      </c>
      <c r="L3329" t="s">
        <v>25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146150</v>
      </c>
      <c r="W3329">
        <v>396150</v>
      </c>
      <c r="X3329">
        <v>0</v>
      </c>
      <c r="Y3329">
        <v>542300</v>
      </c>
      <c r="Z3329">
        <f t="shared" si="116"/>
        <v>406725</v>
      </c>
      <c r="AA3329">
        <f t="shared" si="117"/>
        <v>0</v>
      </c>
    </row>
    <row r="3330" spans="1:27" x14ac:dyDescent="0.35">
      <c r="A3330" t="s">
        <v>427</v>
      </c>
      <c r="C3330">
        <v>512100</v>
      </c>
      <c r="D3330" t="s">
        <v>428</v>
      </c>
      <c r="E3330" t="s">
        <v>7</v>
      </c>
      <c r="F3330" t="s">
        <v>21</v>
      </c>
      <c r="G3330">
        <v>2022</v>
      </c>
      <c r="H3330" t="s">
        <v>22</v>
      </c>
      <c r="I3330" t="s">
        <v>504</v>
      </c>
      <c r="J3330" t="s">
        <v>505</v>
      </c>
      <c r="K3330" t="s">
        <v>496</v>
      </c>
      <c r="L3330" t="s">
        <v>25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15609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15609</v>
      </c>
      <c r="Z3330">
        <f t="shared" si="116"/>
        <v>11706.75</v>
      </c>
      <c r="AA3330">
        <f t="shared" si="117"/>
        <v>0</v>
      </c>
    </row>
    <row r="3331" spans="1:27" x14ac:dyDescent="0.35">
      <c r="A3331" t="s">
        <v>427</v>
      </c>
      <c r="C3331">
        <v>512100</v>
      </c>
      <c r="D3331" t="s">
        <v>428</v>
      </c>
      <c r="E3331" t="s">
        <v>7</v>
      </c>
      <c r="F3331" t="s">
        <v>21</v>
      </c>
      <c r="G3331">
        <v>2023</v>
      </c>
      <c r="H3331" t="s">
        <v>365</v>
      </c>
      <c r="I3331" t="s">
        <v>506</v>
      </c>
      <c r="J3331" t="s">
        <v>507</v>
      </c>
      <c r="K3331" t="s">
        <v>479</v>
      </c>
      <c r="L3331" t="s">
        <v>25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467043</v>
      </c>
      <c r="W3331">
        <v>0</v>
      </c>
      <c r="X3331">
        <v>0</v>
      </c>
      <c r="Y3331">
        <v>467043</v>
      </c>
      <c r="Z3331">
        <f t="shared" si="116"/>
        <v>350282.25</v>
      </c>
      <c r="AA3331">
        <f t="shared" si="117"/>
        <v>0</v>
      </c>
    </row>
    <row r="3332" spans="1:27" x14ac:dyDescent="0.35">
      <c r="A3332" t="s">
        <v>427</v>
      </c>
      <c r="C3332">
        <v>512100</v>
      </c>
      <c r="D3332" t="s">
        <v>428</v>
      </c>
      <c r="E3332" t="s">
        <v>7</v>
      </c>
      <c r="F3332" t="s">
        <v>21</v>
      </c>
      <c r="G3332">
        <v>2023</v>
      </c>
      <c r="H3332" t="s">
        <v>22</v>
      </c>
      <c r="I3332" t="s">
        <v>506</v>
      </c>
      <c r="J3332" t="s">
        <v>507</v>
      </c>
      <c r="K3332" t="s">
        <v>479</v>
      </c>
      <c r="L3332" t="s">
        <v>25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300000</v>
      </c>
      <c r="V3332">
        <v>1927757</v>
      </c>
      <c r="W3332">
        <v>1385000</v>
      </c>
      <c r="X3332">
        <v>0</v>
      </c>
      <c r="Y3332">
        <v>3612757</v>
      </c>
      <c r="Z3332">
        <f t="shared" si="116"/>
        <v>2709567.75</v>
      </c>
      <c r="AA3332">
        <f t="shared" si="117"/>
        <v>0</v>
      </c>
    </row>
    <row r="3333" spans="1:27" x14ac:dyDescent="0.35">
      <c r="A3333" t="s">
        <v>427</v>
      </c>
      <c r="C3333">
        <v>512100</v>
      </c>
      <c r="D3333" t="s">
        <v>428</v>
      </c>
      <c r="E3333" t="s">
        <v>7</v>
      </c>
      <c r="F3333" t="s">
        <v>21</v>
      </c>
      <c r="G3333">
        <v>2023</v>
      </c>
      <c r="H3333" t="s">
        <v>22</v>
      </c>
      <c r="I3333" t="s">
        <v>504</v>
      </c>
      <c r="J3333" t="s">
        <v>505</v>
      </c>
      <c r="K3333" t="s">
        <v>496</v>
      </c>
      <c r="L3333" t="s">
        <v>25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15609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15609</v>
      </c>
      <c r="Z3333">
        <f t="shared" si="116"/>
        <v>11706.75</v>
      </c>
      <c r="AA3333">
        <f t="shared" si="117"/>
        <v>0</v>
      </c>
    </row>
    <row r="3334" spans="1:27" x14ac:dyDescent="0.35">
      <c r="A3334" t="s">
        <v>427</v>
      </c>
      <c r="C3334">
        <v>512100</v>
      </c>
      <c r="D3334" t="s">
        <v>428</v>
      </c>
      <c r="E3334" t="s">
        <v>7</v>
      </c>
      <c r="F3334" t="s">
        <v>21</v>
      </c>
      <c r="G3334">
        <v>2024</v>
      </c>
      <c r="H3334" t="s">
        <v>22</v>
      </c>
      <c r="I3334" t="s">
        <v>508</v>
      </c>
      <c r="J3334" t="s">
        <v>509</v>
      </c>
      <c r="K3334" t="s">
        <v>479</v>
      </c>
      <c r="L3334" t="s">
        <v>25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513400</v>
      </c>
      <c r="W3334">
        <v>0</v>
      </c>
      <c r="X3334">
        <v>0</v>
      </c>
      <c r="Y3334">
        <v>513400</v>
      </c>
      <c r="Z3334">
        <f t="shared" si="116"/>
        <v>385050</v>
      </c>
      <c r="AA3334">
        <f t="shared" si="117"/>
        <v>0</v>
      </c>
    </row>
    <row r="3335" spans="1:27" x14ac:dyDescent="0.35">
      <c r="A3335" t="s">
        <v>427</v>
      </c>
      <c r="C3335">
        <v>512100</v>
      </c>
      <c r="D3335" t="s">
        <v>428</v>
      </c>
      <c r="E3335" t="s">
        <v>7</v>
      </c>
      <c r="F3335" t="s">
        <v>21</v>
      </c>
      <c r="G3335">
        <v>2024</v>
      </c>
      <c r="H3335" t="s">
        <v>22</v>
      </c>
      <c r="I3335" t="s">
        <v>504</v>
      </c>
      <c r="J3335" t="s">
        <v>505</v>
      </c>
      <c r="K3335" t="s">
        <v>496</v>
      </c>
      <c r="L3335" t="s">
        <v>25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15609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15609</v>
      </c>
      <c r="Z3335">
        <f t="shared" si="116"/>
        <v>11706.75</v>
      </c>
      <c r="AA3335">
        <f t="shared" si="117"/>
        <v>0</v>
      </c>
    </row>
    <row r="3336" spans="1:27" x14ac:dyDescent="0.35">
      <c r="A3336" t="s">
        <v>427</v>
      </c>
      <c r="C3336">
        <v>512100</v>
      </c>
      <c r="D3336" t="s">
        <v>428</v>
      </c>
      <c r="E3336" t="s">
        <v>7</v>
      </c>
      <c r="F3336" t="s">
        <v>21</v>
      </c>
      <c r="G3336">
        <v>2025</v>
      </c>
      <c r="H3336" t="s">
        <v>365</v>
      </c>
      <c r="I3336" t="s">
        <v>510</v>
      </c>
      <c r="J3336" t="s">
        <v>511</v>
      </c>
      <c r="K3336" t="s">
        <v>479</v>
      </c>
      <c r="L3336" t="s">
        <v>25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495103</v>
      </c>
      <c r="V3336">
        <v>495103</v>
      </c>
      <c r="W3336">
        <v>0</v>
      </c>
      <c r="X3336">
        <v>0</v>
      </c>
      <c r="Y3336">
        <v>990206</v>
      </c>
      <c r="Z3336">
        <f t="shared" si="116"/>
        <v>742654.5</v>
      </c>
      <c r="AA3336">
        <f t="shared" si="117"/>
        <v>0</v>
      </c>
    </row>
    <row r="3337" spans="1:27" x14ac:dyDescent="0.35">
      <c r="A3337" t="s">
        <v>427</v>
      </c>
      <c r="C3337">
        <v>512100</v>
      </c>
      <c r="D3337" t="s">
        <v>428</v>
      </c>
      <c r="E3337" t="s">
        <v>7</v>
      </c>
      <c r="F3337" t="s">
        <v>21</v>
      </c>
      <c r="G3337">
        <v>2025</v>
      </c>
      <c r="H3337" t="s">
        <v>22</v>
      </c>
      <c r="I3337" t="s">
        <v>510</v>
      </c>
      <c r="J3337" t="s">
        <v>511</v>
      </c>
      <c r="K3337" t="s">
        <v>479</v>
      </c>
      <c r="L3337" t="s">
        <v>25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800000</v>
      </c>
      <c r="U3337">
        <v>3488972</v>
      </c>
      <c r="V3337">
        <v>3788972</v>
      </c>
      <c r="W3337">
        <v>400000</v>
      </c>
      <c r="X3337">
        <v>0</v>
      </c>
      <c r="Y3337">
        <v>8477944</v>
      </c>
      <c r="Z3337">
        <f t="shared" si="116"/>
        <v>6358458</v>
      </c>
      <c r="AA3337">
        <f t="shared" si="117"/>
        <v>0</v>
      </c>
    </row>
    <row r="3338" spans="1:27" x14ac:dyDescent="0.35">
      <c r="A3338" t="s">
        <v>427</v>
      </c>
      <c r="C3338">
        <v>512100</v>
      </c>
      <c r="D3338" t="s">
        <v>428</v>
      </c>
      <c r="E3338" t="s">
        <v>7</v>
      </c>
      <c r="F3338" t="s">
        <v>21</v>
      </c>
      <c r="G3338">
        <v>2025</v>
      </c>
      <c r="H3338" t="s">
        <v>22</v>
      </c>
      <c r="I3338" t="s">
        <v>504</v>
      </c>
      <c r="J3338" t="s">
        <v>505</v>
      </c>
      <c r="K3338" t="s">
        <v>496</v>
      </c>
      <c r="L3338" t="s">
        <v>25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15609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15609</v>
      </c>
      <c r="Z3338">
        <f t="shared" si="116"/>
        <v>11706.75</v>
      </c>
      <c r="AA3338">
        <f t="shared" si="117"/>
        <v>0</v>
      </c>
    </row>
    <row r="3339" spans="1:27" x14ac:dyDescent="0.35">
      <c r="A3339" t="s">
        <v>427</v>
      </c>
      <c r="C3339">
        <v>512100</v>
      </c>
      <c r="D3339" t="s">
        <v>428</v>
      </c>
      <c r="E3339" t="s">
        <v>7</v>
      </c>
      <c r="F3339" t="s">
        <v>21</v>
      </c>
      <c r="G3339">
        <v>2026</v>
      </c>
      <c r="H3339" t="s">
        <v>22</v>
      </c>
      <c r="I3339" t="s">
        <v>512</v>
      </c>
      <c r="J3339" t="s">
        <v>513</v>
      </c>
      <c r="K3339" t="s">
        <v>479</v>
      </c>
      <c r="L3339" t="s">
        <v>25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423500</v>
      </c>
      <c r="W3339">
        <v>0</v>
      </c>
      <c r="X3339">
        <v>0</v>
      </c>
      <c r="Y3339">
        <v>423500</v>
      </c>
      <c r="Z3339">
        <f t="shared" si="116"/>
        <v>317625</v>
      </c>
      <c r="AA3339">
        <f t="shared" si="117"/>
        <v>0</v>
      </c>
    </row>
    <row r="3340" spans="1:27" x14ac:dyDescent="0.35">
      <c r="A3340" t="s">
        <v>427</v>
      </c>
      <c r="C3340">
        <v>512100</v>
      </c>
      <c r="D3340" t="s">
        <v>428</v>
      </c>
      <c r="E3340" t="s">
        <v>7</v>
      </c>
      <c r="F3340" t="s">
        <v>21</v>
      </c>
      <c r="G3340">
        <v>2026</v>
      </c>
      <c r="H3340" t="s">
        <v>22</v>
      </c>
      <c r="I3340" t="s">
        <v>504</v>
      </c>
      <c r="J3340" t="s">
        <v>505</v>
      </c>
      <c r="K3340" t="s">
        <v>496</v>
      </c>
      <c r="L3340" t="s">
        <v>25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15921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15921</v>
      </c>
      <c r="Z3340">
        <f t="shared" si="116"/>
        <v>11940.75</v>
      </c>
      <c r="AA3340">
        <f t="shared" si="117"/>
        <v>0</v>
      </c>
    </row>
    <row r="3341" spans="1:27" x14ac:dyDescent="0.35">
      <c r="A3341" t="s">
        <v>427</v>
      </c>
      <c r="C3341">
        <v>512100</v>
      </c>
      <c r="D3341" t="s">
        <v>428</v>
      </c>
      <c r="E3341" t="s">
        <v>7</v>
      </c>
      <c r="F3341" t="s">
        <v>21</v>
      </c>
      <c r="G3341">
        <v>2027</v>
      </c>
      <c r="H3341" t="s">
        <v>365</v>
      </c>
      <c r="I3341" t="s">
        <v>514</v>
      </c>
      <c r="J3341" t="s">
        <v>515</v>
      </c>
      <c r="K3341" t="s">
        <v>479</v>
      </c>
      <c r="L3341" t="s">
        <v>25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524809</v>
      </c>
      <c r="W3341">
        <v>0</v>
      </c>
      <c r="X3341">
        <v>0</v>
      </c>
      <c r="Y3341">
        <v>524809</v>
      </c>
      <c r="Z3341">
        <f t="shared" si="116"/>
        <v>393606.75</v>
      </c>
      <c r="AA3341">
        <f t="shared" si="117"/>
        <v>0</v>
      </c>
    </row>
    <row r="3342" spans="1:27" x14ac:dyDescent="0.35">
      <c r="A3342" t="s">
        <v>427</v>
      </c>
      <c r="C3342">
        <v>512100</v>
      </c>
      <c r="D3342" t="s">
        <v>428</v>
      </c>
      <c r="E3342" t="s">
        <v>7</v>
      </c>
      <c r="F3342" t="s">
        <v>21</v>
      </c>
      <c r="G3342">
        <v>2027</v>
      </c>
      <c r="H3342" t="s">
        <v>22</v>
      </c>
      <c r="I3342" t="s">
        <v>514</v>
      </c>
      <c r="J3342" t="s">
        <v>515</v>
      </c>
      <c r="K3342" t="s">
        <v>479</v>
      </c>
      <c r="L3342" t="s">
        <v>25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3066191</v>
      </c>
      <c r="W3342">
        <v>0</v>
      </c>
      <c r="X3342">
        <v>0</v>
      </c>
      <c r="Y3342">
        <v>3066191</v>
      </c>
      <c r="Z3342">
        <f t="shared" si="116"/>
        <v>2299643.25</v>
      </c>
      <c r="AA3342">
        <f t="shared" si="117"/>
        <v>0</v>
      </c>
    </row>
    <row r="3343" spans="1:27" x14ac:dyDescent="0.35">
      <c r="A3343" t="s">
        <v>427</v>
      </c>
      <c r="C3343">
        <v>512100</v>
      </c>
      <c r="D3343" t="s">
        <v>428</v>
      </c>
      <c r="E3343" t="s">
        <v>7</v>
      </c>
      <c r="F3343" t="s">
        <v>21</v>
      </c>
      <c r="G3343">
        <v>2027</v>
      </c>
      <c r="H3343" t="s">
        <v>22</v>
      </c>
      <c r="I3343" t="s">
        <v>504</v>
      </c>
      <c r="J3343" t="s">
        <v>505</v>
      </c>
      <c r="K3343" t="s">
        <v>496</v>
      </c>
      <c r="L3343" t="s">
        <v>25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16239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16239</v>
      </c>
      <c r="Z3343">
        <f t="shared" si="116"/>
        <v>12179.25</v>
      </c>
      <c r="AA3343">
        <f t="shared" si="117"/>
        <v>0</v>
      </c>
    </row>
    <row r="3344" spans="1:27" x14ac:dyDescent="0.35">
      <c r="A3344" t="s">
        <v>427</v>
      </c>
      <c r="C3344">
        <v>512100</v>
      </c>
      <c r="D3344" t="s">
        <v>428</v>
      </c>
      <c r="E3344" t="s">
        <v>7</v>
      </c>
      <c r="F3344" t="s">
        <v>21</v>
      </c>
      <c r="G3344">
        <v>2028</v>
      </c>
      <c r="H3344" t="s">
        <v>22</v>
      </c>
      <c r="I3344" t="s">
        <v>516</v>
      </c>
      <c r="J3344" t="s">
        <v>517</v>
      </c>
      <c r="K3344" t="s">
        <v>479</v>
      </c>
      <c r="L3344" t="s">
        <v>25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525000</v>
      </c>
      <c r="W3344">
        <v>0</v>
      </c>
      <c r="X3344">
        <v>0</v>
      </c>
      <c r="Y3344">
        <v>525000</v>
      </c>
      <c r="Z3344">
        <f t="shared" si="116"/>
        <v>393750</v>
      </c>
      <c r="AA3344">
        <f t="shared" si="117"/>
        <v>0</v>
      </c>
    </row>
    <row r="3345" spans="1:27" x14ac:dyDescent="0.35">
      <c r="A3345" t="s">
        <v>427</v>
      </c>
      <c r="C3345">
        <v>512100</v>
      </c>
      <c r="D3345" t="s">
        <v>428</v>
      </c>
      <c r="E3345" t="s">
        <v>7</v>
      </c>
      <c r="F3345" t="s">
        <v>21</v>
      </c>
      <c r="G3345">
        <v>2028</v>
      </c>
      <c r="H3345" t="s">
        <v>22</v>
      </c>
      <c r="I3345" t="s">
        <v>504</v>
      </c>
      <c r="J3345" t="s">
        <v>505</v>
      </c>
      <c r="K3345" t="s">
        <v>496</v>
      </c>
      <c r="L3345" t="s">
        <v>25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16564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16564</v>
      </c>
      <c r="Z3345">
        <f t="shared" si="116"/>
        <v>12423</v>
      </c>
      <c r="AA3345">
        <f t="shared" si="117"/>
        <v>0</v>
      </c>
    </row>
    <row r="3346" spans="1:27" x14ac:dyDescent="0.35">
      <c r="A3346" t="s">
        <v>427</v>
      </c>
      <c r="C3346">
        <v>512100</v>
      </c>
      <c r="D3346" t="s">
        <v>428</v>
      </c>
      <c r="E3346" t="s">
        <v>7</v>
      </c>
      <c r="F3346" t="s">
        <v>21</v>
      </c>
      <c r="G3346">
        <v>2029</v>
      </c>
      <c r="H3346" t="s">
        <v>365</v>
      </c>
      <c r="I3346" t="s">
        <v>518</v>
      </c>
      <c r="J3346" t="s">
        <v>519</v>
      </c>
      <c r="K3346" t="s">
        <v>479</v>
      </c>
      <c r="L3346" t="s">
        <v>25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524809</v>
      </c>
      <c r="W3346">
        <v>0</v>
      </c>
      <c r="X3346">
        <v>0</v>
      </c>
      <c r="Y3346">
        <v>524809</v>
      </c>
      <c r="Z3346">
        <f t="shared" si="116"/>
        <v>393606.75</v>
      </c>
      <c r="AA3346">
        <f t="shared" si="117"/>
        <v>0</v>
      </c>
    </row>
    <row r="3347" spans="1:27" x14ac:dyDescent="0.35">
      <c r="A3347" t="s">
        <v>427</v>
      </c>
      <c r="C3347">
        <v>512100</v>
      </c>
      <c r="D3347" t="s">
        <v>428</v>
      </c>
      <c r="E3347" t="s">
        <v>7</v>
      </c>
      <c r="F3347" t="s">
        <v>21</v>
      </c>
      <c r="G3347">
        <v>2029</v>
      </c>
      <c r="H3347" t="s">
        <v>22</v>
      </c>
      <c r="I3347" t="s">
        <v>518</v>
      </c>
      <c r="J3347" t="s">
        <v>519</v>
      </c>
      <c r="K3347" t="s">
        <v>479</v>
      </c>
      <c r="L3347" t="s">
        <v>25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4093341</v>
      </c>
      <c r="W3347">
        <v>0</v>
      </c>
      <c r="X3347">
        <v>0</v>
      </c>
      <c r="Y3347">
        <v>4093341</v>
      </c>
      <c r="Z3347">
        <f t="shared" si="116"/>
        <v>3070005.75</v>
      </c>
      <c r="AA3347">
        <f t="shared" si="117"/>
        <v>0</v>
      </c>
    </row>
    <row r="3348" spans="1:27" x14ac:dyDescent="0.35">
      <c r="A3348" t="s">
        <v>427</v>
      </c>
      <c r="C3348">
        <v>512100</v>
      </c>
      <c r="D3348" t="s">
        <v>428</v>
      </c>
      <c r="E3348" t="s">
        <v>7</v>
      </c>
      <c r="F3348" t="s">
        <v>21</v>
      </c>
      <c r="G3348">
        <v>2029</v>
      </c>
      <c r="H3348" t="s">
        <v>22</v>
      </c>
      <c r="I3348" t="s">
        <v>504</v>
      </c>
      <c r="J3348" t="s">
        <v>505</v>
      </c>
      <c r="K3348" t="s">
        <v>496</v>
      </c>
      <c r="L3348" t="s">
        <v>25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16895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16895</v>
      </c>
      <c r="Z3348">
        <f t="shared" si="116"/>
        <v>12671.25</v>
      </c>
      <c r="AA3348">
        <f t="shared" si="117"/>
        <v>0</v>
      </c>
    </row>
    <row r="3349" spans="1:27" x14ac:dyDescent="0.35">
      <c r="A3349" t="s">
        <v>427</v>
      </c>
      <c r="C3349">
        <v>512100</v>
      </c>
      <c r="D3349" t="s">
        <v>428</v>
      </c>
      <c r="E3349" t="s">
        <v>7</v>
      </c>
      <c r="F3349" t="s">
        <v>21</v>
      </c>
      <c r="G3349">
        <v>2030</v>
      </c>
      <c r="H3349" t="s">
        <v>22</v>
      </c>
      <c r="I3349" t="s">
        <v>520</v>
      </c>
      <c r="J3349" t="s">
        <v>521</v>
      </c>
      <c r="K3349" t="s">
        <v>479</v>
      </c>
      <c r="L3349" t="s">
        <v>25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540000</v>
      </c>
      <c r="W3349">
        <v>0</v>
      </c>
      <c r="X3349">
        <v>0</v>
      </c>
      <c r="Y3349">
        <v>540000</v>
      </c>
      <c r="Z3349">
        <f t="shared" si="116"/>
        <v>405000</v>
      </c>
      <c r="AA3349">
        <f t="shared" si="117"/>
        <v>0</v>
      </c>
    </row>
    <row r="3350" spans="1:27" x14ac:dyDescent="0.35">
      <c r="A3350" t="s">
        <v>427</v>
      </c>
      <c r="C3350">
        <v>512100</v>
      </c>
      <c r="D3350" t="s">
        <v>428</v>
      </c>
      <c r="E3350" t="s">
        <v>7</v>
      </c>
      <c r="F3350" t="s">
        <v>21</v>
      </c>
      <c r="G3350">
        <v>2030</v>
      </c>
      <c r="H3350" t="s">
        <v>22</v>
      </c>
      <c r="I3350" t="s">
        <v>504</v>
      </c>
      <c r="J3350" t="s">
        <v>505</v>
      </c>
      <c r="K3350" t="s">
        <v>496</v>
      </c>
      <c r="L3350" t="s">
        <v>25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17234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17234</v>
      </c>
      <c r="Z3350">
        <f t="shared" si="116"/>
        <v>12925.5</v>
      </c>
      <c r="AA3350">
        <f t="shared" si="117"/>
        <v>0</v>
      </c>
    </row>
    <row r="3351" spans="1:27" x14ac:dyDescent="0.35">
      <c r="A3351" t="s">
        <v>427</v>
      </c>
      <c r="C3351">
        <v>512100</v>
      </c>
      <c r="D3351" t="s">
        <v>428</v>
      </c>
      <c r="E3351" t="s">
        <v>7</v>
      </c>
      <c r="F3351" t="s">
        <v>21</v>
      </c>
      <c r="G3351">
        <v>2021</v>
      </c>
      <c r="H3351" t="s">
        <v>22</v>
      </c>
      <c r="I3351" t="s">
        <v>522</v>
      </c>
      <c r="J3351" t="s">
        <v>523</v>
      </c>
      <c r="K3351" t="s">
        <v>493</v>
      </c>
      <c r="L3351" t="s">
        <v>25</v>
      </c>
      <c r="M3351">
        <v>0</v>
      </c>
      <c r="N3351">
        <v>0</v>
      </c>
      <c r="O3351">
        <v>0</v>
      </c>
      <c r="P3351">
        <v>0</v>
      </c>
      <c r="Q3351">
        <v>80100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80100</v>
      </c>
      <c r="Z3351">
        <f t="shared" si="116"/>
        <v>60075</v>
      </c>
      <c r="AA3351">
        <f t="shared" si="117"/>
        <v>0</v>
      </c>
    </row>
    <row r="3352" spans="1:27" x14ac:dyDescent="0.35">
      <c r="A3352" t="s">
        <v>427</v>
      </c>
      <c r="C3352">
        <v>512100</v>
      </c>
      <c r="D3352" t="s">
        <v>428</v>
      </c>
      <c r="E3352" t="s">
        <v>7</v>
      </c>
      <c r="F3352" t="s">
        <v>21</v>
      </c>
      <c r="G3352">
        <v>2022</v>
      </c>
      <c r="H3352" t="s">
        <v>22</v>
      </c>
      <c r="I3352" t="s">
        <v>522</v>
      </c>
      <c r="J3352" t="s">
        <v>523</v>
      </c>
      <c r="K3352" t="s">
        <v>493</v>
      </c>
      <c r="L3352" t="s">
        <v>25</v>
      </c>
      <c r="M3352">
        <v>0</v>
      </c>
      <c r="N3352">
        <v>0</v>
      </c>
      <c r="O3352">
        <v>0</v>
      </c>
      <c r="P3352">
        <v>0</v>
      </c>
      <c r="Q3352">
        <v>80100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80100</v>
      </c>
      <c r="Z3352">
        <f t="shared" si="116"/>
        <v>60075</v>
      </c>
      <c r="AA3352">
        <f t="shared" si="117"/>
        <v>0</v>
      </c>
    </row>
    <row r="3353" spans="1:27" x14ac:dyDescent="0.35">
      <c r="A3353" t="s">
        <v>427</v>
      </c>
      <c r="C3353">
        <v>512100</v>
      </c>
      <c r="D3353" t="s">
        <v>428</v>
      </c>
      <c r="E3353" t="s">
        <v>7</v>
      </c>
      <c r="F3353" t="s">
        <v>21</v>
      </c>
      <c r="G3353">
        <v>2023</v>
      </c>
      <c r="H3353" t="s">
        <v>22</v>
      </c>
      <c r="I3353" t="s">
        <v>522</v>
      </c>
      <c r="J3353" t="s">
        <v>523</v>
      </c>
      <c r="K3353" t="s">
        <v>493</v>
      </c>
      <c r="L3353" t="s">
        <v>25</v>
      </c>
      <c r="M3353">
        <v>0</v>
      </c>
      <c r="N3353">
        <v>0</v>
      </c>
      <c r="O3353">
        <v>0</v>
      </c>
      <c r="P3353">
        <v>0</v>
      </c>
      <c r="Q3353">
        <v>80100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80100</v>
      </c>
      <c r="Z3353">
        <f t="shared" si="116"/>
        <v>60075</v>
      </c>
      <c r="AA3353">
        <f t="shared" si="117"/>
        <v>0</v>
      </c>
    </row>
    <row r="3354" spans="1:27" x14ac:dyDescent="0.35">
      <c r="A3354" t="s">
        <v>427</v>
      </c>
      <c r="C3354">
        <v>512100</v>
      </c>
      <c r="D3354" t="s">
        <v>428</v>
      </c>
      <c r="E3354" t="s">
        <v>7</v>
      </c>
      <c r="F3354" t="s">
        <v>21</v>
      </c>
      <c r="G3354">
        <v>2024</v>
      </c>
      <c r="H3354" t="s">
        <v>22</v>
      </c>
      <c r="I3354" t="s">
        <v>522</v>
      </c>
      <c r="J3354" t="s">
        <v>523</v>
      </c>
      <c r="K3354" t="s">
        <v>493</v>
      </c>
      <c r="L3354" t="s">
        <v>25</v>
      </c>
      <c r="M3354">
        <v>0</v>
      </c>
      <c r="N3354">
        <v>0</v>
      </c>
      <c r="O3354">
        <v>0</v>
      </c>
      <c r="P3354">
        <v>0</v>
      </c>
      <c r="Q3354">
        <v>80100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80100</v>
      </c>
      <c r="Z3354">
        <f t="shared" si="116"/>
        <v>60075</v>
      </c>
      <c r="AA3354">
        <f t="shared" si="117"/>
        <v>0</v>
      </c>
    </row>
    <row r="3355" spans="1:27" x14ac:dyDescent="0.35">
      <c r="A3355" t="s">
        <v>427</v>
      </c>
      <c r="C3355">
        <v>512100</v>
      </c>
      <c r="D3355" t="s">
        <v>428</v>
      </c>
      <c r="E3355" t="s">
        <v>7</v>
      </c>
      <c r="F3355" t="s">
        <v>21</v>
      </c>
      <c r="G3355">
        <v>2025</v>
      </c>
      <c r="H3355" t="s">
        <v>22</v>
      </c>
      <c r="I3355" t="s">
        <v>522</v>
      </c>
      <c r="J3355" t="s">
        <v>523</v>
      </c>
      <c r="K3355" t="s">
        <v>493</v>
      </c>
      <c r="L3355" t="s">
        <v>25</v>
      </c>
      <c r="M3355">
        <v>0</v>
      </c>
      <c r="N3355">
        <v>0</v>
      </c>
      <c r="O3355">
        <v>0</v>
      </c>
      <c r="P3355">
        <v>0</v>
      </c>
      <c r="Q3355">
        <v>80100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80100</v>
      </c>
      <c r="Z3355">
        <f t="shared" ref="Z3355:Z3402" si="118">$Y3355*IF($E3355="Fixed",0.75,1)*IF(LEFT($F3355,4)="0311",1,IF(LEFT($F3355,4)="0301",0.403176412,0))</f>
        <v>60075</v>
      </c>
      <c r="AA3355">
        <f t="shared" ref="AA3355:AA3402" si="119">$Y3355*IF($E3355="Fixed",0.75,1)*IF(LEFT($F3355,4)="0311",0,IF(LEFT($F3355,4)="0301",1-0.403176412,1))</f>
        <v>0</v>
      </c>
    </row>
    <row r="3356" spans="1:27" x14ac:dyDescent="0.35">
      <c r="A3356" t="s">
        <v>427</v>
      </c>
      <c r="C3356">
        <v>512100</v>
      </c>
      <c r="D3356" t="s">
        <v>428</v>
      </c>
      <c r="E3356" t="s">
        <v>7</v>
      </c>
      <c r="F3356" t="s">
        <v>21</v>
      </c>
      <c r="G3356">
        <v>2026</v>
      </c>
      <c r="H3356" t="s">
        <v>22</v>
      </c>
      <c r="I3356" t="s">
        <v>522</v>
      </c>
      <c r="J3356" t="s">
        <v>523</v>
      </c>
      <c r="K3356" t="s">
        <v>493</v>
      </c>
      <c r="L3356" t="s">
        <v>25</v>
      </c>
      <c r="M3356">
        <v>0</v>
      </c>
      <c r="N3356">
        <v>0</v>
      </c>
      <c r="O3356">
        <v>0</v>
      </c>
      <c r="P3356">
        <v>0</v>
      </c>
      <c r="Q3356">
        <v>82503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82503</v>
      </c>
      <c r="Z3356">
        <f t="shared" si="118"/>
        <v>61877.25</v>
      </c>
      <c r="AA3356">
        <f t="shared" si="119"/>
        <v>0</v>
      </c>
    </row>
    <row r="3357" spans="1:27" x14ac:dyDescent="0.35">
      <c r="A3357" t="s">
        <v>427</v>
      </c>
      <c r="C3357">
        <v>512100</v>
      </c>
      <c r="D3357" t="s">
        <v>428</v>
      </c>
      <c r="E3357" t="s">
        <v>7</v>
      </c>
      <c r="F3357" t="s">
        <v>21</v>
      </c>
      <c r="G3357">
        <v>2027</v>
      </c>
      <c r="H3357" t="s">
        <v>22</v>
      </c>
      <c r="I3357" t="s">
        <v>522</v>
      </c>
      <c r="J3357" t="s">
        <v>523</v>
      </c>
      <c r="K3357" t="s">
        <v>493</v>
      </c>
      <c r="L3357" t="s">
        <v>25</v>
      </c>
      <c r="M3357">
        <v>0</v>
      </c>
      <c r="N3357">
        <v>0</v>
      </c>
      <c r="O3357">
        <v>0</v>
      </c>
      <c r="P3357">
        <v>0</v>
      </c>
      <c r="Q3357">
        <v>84978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84978</v>
      </c>
      <c r="Z3357">
        <f t="shared" si="118"/>
        <v>63733.5</v>
      </c>
      <c r="AA3357">
        <f t="shared" si="119"/>
        <v>0</v>
      </c>
    </row>
    <row r="3358" spans="1:27" x14ac:dyDescent="0.35">
      <c r="A3358" t="s">
        <v>427</v>
      </c>
      <c r="C3358">
        <v>512100</v>
      </c>
      <c r="D3358" t="s">
        <v>428</v>
      </c>
      <c r="E3358" t="s">
        <v>7</v>
      </c>
      <c r="F3358" t="s">
        <v>21</v>
      </c>
      <c r="G3358">
        <v>2028</v>
      </c>
      <c r="H3358" t="s">
        <v>22</v>
      </c>
      <c r="I3358" t="s">
        <v>522</v>
      </c>
      <c r="J3358" t="s">
        <v>523</v>
      </c>
      <c r="K3358" t="s">
        <v>493</v>
      </c>
      <c r="L3358" t="s">
        <v>25</v>
      </c>
      <c r="M3358">
        <v>0</v>
      </c>
      <c r="N3358">
        <v>0</v>
      </c>
      <c r="O3358">
        <v>0</v>
      </c>
      <c r="P3358">
        <v>0</v>
      </c>
      <c r="Q3358">
        <v>87525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87525</v>
      </c>
      <c r="Z3358">
        <f t="shared" si="118"/>
        <v>65643.75</v>
      </c>
      <c r="AA3358">
        <f t="shared" si="119"/>
        <v>0</v>
      </c>
    </row>
    <row r="3359" spans="1:27" x14ac:dyDescent="0.35">
      <c r="A3359" t="s">
        <v>427</v>
      </c>
      <c r="C3359">
        <v>512100</v>
      </c>
      <c r="D3359" t="s">
        <v>428</v>
      </c>
      <c r="E3359" t="s">
        <v>7</v>
      </c>
      <c r="F3359" t="s">
        <v>21</v>
      </c>
      <c r="G3359">
        <v>2029</v>
      </c>
      <c r="H3359" t="s">
        <v>22</v>
      </c>
      <c r="I3359" t="s">
        <v>522</v>
      </c>
      <c r="J3359" t="s">
        <v>523</v>
      </c>
      <c r="K3359" t="s">
        <v>493</v>
      </c>
      <c r="L3359" t="s">
        <v>25</v>
      </c>
      <c r="M3359">
        <v>0</v>
      </c>
      <c r="N3359">
        <v>0</v>
      </c>
      <c r="O3359">
        <v>0</v>
      </c>
      <c r="P3359">
        <v>0</v>
      </c>
      <c r="Q3359">
        <v>90153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90153</v>
      </c>
      <c r="Z3359">
        <f t="shared" si="118"/>
        <v>67614.75</v>
      </c>
      <c r="AA3359">
        <f t="shared" si="119"/>
        <v>0</v>
      </c>
    </row>
    <row r="3360" spans="1:27" x14ac:dyDescent="0.35">
      <c r="A3360" t="s">
        <v>427</v>
      </c>
      <c r="C3360">
        <v>512100</v>
      </c>
      <c r="D3360" t="s">
        <v>428</v>
      </c>
      <c r="E3360" t="s">
        <v>7</v>
      </c>
      <c r="F3360" t="s">
        <v>21</v>
      </c>
      <c r="G3360">
        <v>2030</v>
      </c>
      <c r="H3360" t="s">
        <v>22</v>
      </c>
      <c r="I3360" t="s">
        <v>522</v>
      </c>
      <c r="J3360" t="s">
        <v>523</v>
      </c>
      <c r="K3360" t="s">
        <v>493</v>
      </c>
      <c r="L3360" t="s">
        <v>25</v>
      </c>
      <c r="M3360">
        <v>0</v>
      </c>
      <c r="N3360">
        <v>0</v>
      </c>
      <c r="O3360">
        <v>0</v>
      </c>
      <c r="P3360">
        <v>0</v>
      </c>
      <c r="Q3360">
        <v>92860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92860</v>
      </c>
      <c r="Z3360">
        <f t="shared" si="118"/>
        <v>69645</v>
      </c>
      <c r="AA3360">
        <f t="shared" si="119"/>
        <v>0</v>
      </c>
    </row>
    <row r="3361" spans="1:27" x14ac:dyDescent="0.35">
      <c r="A3361" t="s">
        <v>427</v>
      </c>
      <c r="C3361">
        <v>512100</v>
      </c>
      <c r="D3361" t="s">
        <v>428</v>
      </c>
      <c r="E3361" t="s">
        <v>7</v>
      </c>
      <c r="F3361" t="s">
        <v>105</v>
      </c>
      <c r="G3361">
        <v>2021</v>
      </c>
      <c r="H3361" t="s">
        <v>22</v>
      </c>
      <c r="I3361" t="s">
        <v>524</v>
      </c>
      <c r="J3361" t="s">
        <v>525</v>
      </c>
      <c r="K3361" t="s">
        <v>499</v>
      </c>
      <c r="L3361" t="s">
        <v>25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15925</v>
      </c>
      <c r="W3361">
        <v>0</v>
      </c>
      <c r="X3361">
        <v>0</v>
      </c>
      <c r="Y3361">
        <v>15925</v>
      </c>
      <c r="Z3361">
        <f t="shared" si="118"/>
        <v>0</v>
      </c>
      <c r="AA3361">
        <f t="shared" si="119"/>
        <v>11943.75</v>
      </c>
    </row>
    <row r="3362" spans="1:27" x14ac:dyDescent="0.35">
      <c r="A3362" t="s">
        <v>427</v>
      </c>
      <c r="C3362">
        <v>512100</v>
      </c>
      <c r="D3362" t="s">
        <v>428</v>
      </c>
      <c r="E3362" t="s">
        <v>7</v>
      </c>
      <c r="F3362" t="s">
        <v>105</v>
      </c>
      <c r="G3362">
        <v>2022</v>
      </c>
      <c r="H3362" t="s">
        <v>22</v>
      </c>
      <c r="I3362" t="s">
        <v>524</v>
      </c>
      <c r="J3362" t="s">
        <v>525</v>
      </c>
      <c r="K3362" t="s">
        <v>499</v>
      </c>
      <c r="L3362" t="s">
        <v>25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15925</v>
      </c>
      <c r="W3362">
        <v>0</v>
      </c>
      <c r="X3362">
        <v>0</v>
      </c>
      <c r="Y3362">
        <v>15925</v>
      </c>
      <c r="Z3362">
        <f t="shared" si="118"/>
        <v>0</v>
      </c>
      <c r="AA3362">
        <f t="shared" si="119"/>
        <v>11943.75</v>
      </c>
    </row>
    <row r="3363" spans="1:27" x14ac:dyDescent="0.35">
      <c r="A3363" t="s">
        <v>427</v>
      </c>
      <c r="C3363">
        <v>512100</v>
      </c>
      <c r="D3363" t="s">
        <v>428</v>
      </c>
      <c r="E3363" t="s">
        <v>7</v>
      </c>
      <c r="F3363" t="s">
        <v>105</v>
      </c>
      <c r="G3363">
        <v>2023</v>
      </c>
      <c r="H3363" t="s">
        <v>22</v>
      </c>
      <c r="I3363" t="s">
        <v>524</v>
      </c>
      <c r="J3363" t="s">
        <v>525</v>
      </c>
      <c r="K3363" t="s">
        <v>499</v>
      </c>
      <c r="L3363" t="s">
        <v>25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15925</v>
      </c>
      <c r="W3363">
        <v>0</v>
      </c>
      <c r="X3363">
        <v>0</v>
      </c>
      <c r="Y3363">
        <v>15925</v>
      </c>
      <c r="Z3363">
        <f t="shared" si="118"/>
        <v>0</v>
      </c>
      <c r="AA3363">
        <f t="shared" si="119"/>
        <v>11943.75</v>
      </c>
    </row>
    <row r="3364" spans="1:27" x14ac:dyDescent="0.35">
      <c r="A3364" t="s">
        <v>427</v>
      </c>
      <c r="C3364">
        <v>512100</v>
      </c>
      <c r="D3364" t="s">
        <v>428</v>
      </c>
      <c r="E3364" t="s">
        <v>7</v>
      </c>
      <c r="F3364" t="s">
        <v>105</v>
      </c>
      <c r="G3364">
        <v>2024</v>
      </c>
      <c r="H3364" t="s">
        <v>22</v>
      </c>
      <c r="I3364" t="s">
        <v>524</v>
      </c>
      <c r="J3364" t="s">
        <v>525</v>
      </c>
      <c r="K3364" t="s">
        <v>499</v>
      </c>
      <c r="L3364" t="s">
        <v>25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15925</v>
      </c>
      <c r="W3364">
        <v>0</v>
      </c>
      <c r="X3364">
        <v>0</v>
      </c>
      <c r="Y3364">
        <v>15925</v>
      </c>
      <c r="Z3364">
        <f t="shared" si="118"/>
        <v>0</v>
      </c>
      <c r="AA3364">
        <f t="shared" si="119"/>
        <v>11943.75</v>
      </c>
    </row>
    <row r="3365" spans="1:27" x14ac:dyDescent="0.35">
      <c r="A3365" t="s">
        <v>427</v>
      </c>
      <c r="C3365">
        <v>512100</v>
      </c>
      <c r="D3365" t="s">
        <v>428</v>
      </c>
      <c r="E3365" t="s">
        <v>7</v>
      </c>
      <c r="F3365" t="s">
        <v>105</v>
      </c>
      <c r="G3365">
        <v>2025</v>
      </c>
      <c r="H3365" t="s">
        <v>22</v>
      </c>
      <c r="I3365" t="s">
        <v>524</v>
      </c>
      <c r="J3365" t="s">
        <v>525</v>
      </c>
      <c r="K3365" t="s">
        <v>499</v>
      </c>
      <c r="L3365" t="s">
        <v>25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15925</v>
      </c>
      <c r="W3365">
        <v>0</v>
      </c>
      <c r="X3365">
        <v>0</v>
      </c>
      <c r="Y3365">
        <v>15925</v>
      </c>
      <c r="Z3365">
        <f t="shared" si="118"/>
        <v>0</v>
      </c>
      <c r="AA3365">
        <f t="shared" si="119"/>
        <v>11943.75</v>
      </c>
    </row>
    <row r="3366" spans="1:27" x14ac:dyDescent="0.35">
      <c r="A3366" t="s">
        <v>427</v>
      </c>
      <c r="C3366">
        <v>512100</v>
      </c>
      <c r="D3366" t="s">
        <v>428</v>
      </c>
      <c r="E3366" t="s">
        <v>7</v>
      </c>
      <c r="F3366" t="s">
        <v>105</v>
      </c>
      <c r="G3366">
        <v>2026</v>
      </c>
      <c r="H3366" t="s">
        <v>22</v>
      </c>
      <c r="I3366" t="s">
        <v>524</v>
      </c>
      <c r="J3366" t="s">
        <v>525</v>
      </c>
      <c r="K3366" t="s">
        <v>499</v>
      </c>
      <c r="L3366" t="s">
        <v>25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16275</v>
      </c>
      <c r="W3366">
        <v>0</v>
      </c>
      <c r="X3366">
        <v>0</v>
      </c>
      <c r="Y3366">
        <v>16275</v>
      </c>
      <c r="Z3366">
        <f t="shared" si="118"/>
        <v>0</v>
      </c>
      <c r="AA3366">
        <f t="shared" si="119"/>
        <v>12206.25</v>
      </c>
    </row>
    <row r="3367" spans="1:27" x14ac:dyDescent="0.35">
      <c r="A3367" t="s">
        <v>427</v>
      </c>
      <c r="C3367">
        <v>512100</v>
      </c>
      <c r="D3367" t="s">
        <v>428</v>
      </c>
      <c r="E3367" t="s">
        <v>7</v>
      </c>
      <c r="F3367" t="s">
        <v>105</v>
      </c>
      <c r="G3367">
        <v>2027</v>
      </c>
      <c r="H3367" t="s">
        <v>22</v>
      </c>
      <c r="I3367" t="s">
        <v>524</v>
      </c>
      <c r="J3367" t="s">
        <v>525</v>
      </c>
      <c r="K3367" t="s">
        <v>499</v>
      </c>
      <c r="L3367" t="s">
        <v>25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16634</v>
      </c>
      <c r="W3367">
        <v>0</v>
      </c>
      <c r="X3367">
        <v>0</v>
      </c>
      <c r="Y3367">
        <v>16634</v>
      </c>
      <c r="Z3367">
        <f t="shared" si="118"/>
        <v>0</v>
      </c>
      <c r="AA3367">
        <f t="shared" si="119"/>
        <v>12475.5</v>
      </c>
    </row>
    <row r="3368" spans="1:27" x14ac:dyDescent="0.35">
      <c r="A3368" t="s">
        <v>427</v>
      </c>
      <c r="C3368">
        <v>512100</v>
      </c>
      <c r="D3368" t="s">
        <v>428</v>
      </c>
      <c r="E3368" t="s">
        <v>7</v>
      </c>
      <c r="F3368" t="s">
        <v>105</v>
      </c>
      <c r="G3368">
        <v>2028</v>
      </c>
      <c r="H3368" t="s">
        <v>22</v>
      </c>
      <c r="I3368" t="s">
        <v>524</v>
      </c>
      <c r="J3368" t="s">
        <v>525</v>
      </c>
      <c r="K3368" t="s">
        <v>499</v>
      </c>
      <c r="L3368" t="s">
        <v>25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17000</v>
      </c>
      <c r="W3368">
        <v>0</v>
      </c>
      <c r="X3368">
        <v>0</v>
      </c>
      <c r="Y3368">
        <v>17000</v>
      </c>
      <c r="Z3368">
        <f t="shared" si="118"/>
        <v>0</v>
      </c>
      <c r="AA3368">
        <f t="shared" si="119"/>
        <v>12750</v>
      </c>
    </row>
    <row r="3369" spans="1:27" x14ac:dyDescent="0.35">
      <c r="A3369" t="s">
        <v>427</v>
      </c>
      <c r="C3369">
        <v>512100</v>
      </c>
      <c r="D3369" t="s">
        <v>428</v>
      </c>
      <c r="E3369" t="s">
        <v>7</v>
      </c>
      <c r="F3369" t="s">
        <v>105</v>
      </c>
      <c r="G3369">
        <v>2029</v>
      </c>
      <c r="H3369" t="s">
        <v>22</v>
      </c>
      <c r="I3369" t="s">
        <v>524</v>
      </c>
      <c r="J3369" t="s">
        <v>525</v>
      </c>
      <c r="K3369" t="s">
        <v>499</v>
      </c>
      <c r="L3369" t="s">
        <v>25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17375</v>
      </c>
      <c r="W3369">
        <v>0</v>
      </c>
      <c r="X3369">
        <v>0</v>
      </c>
      <c r="Y3369">
        <v>17375</v>
      </c>
      <c r="Z3369">
        <f t="shared" si="118"/>
        <v>0</v>
      </c>
      <c r="AA3369">
        <f t="shared" si="119"/>
        <v>13031.25</v>
      </c>
    </row>
    <row r="3370" spans="1:27" x14ac:dyDescent="0.35">
      <c r="A3370" t="s">
        <v>427</v>
      </c>
      <c r="C3370">
        <v>512100</v>
      </c>
      <c r="D3370" t="s">
        <v>428</v>
      </c>
      <c r="E3370" t="s">
        <v>7</v>
      </c>
      <c r="F3370" t="s">
        <v>105</v>
      </c>
      <c r="G3370">
        <v>2030</v>
      </c>
      <c r="H3370" t="s">
        <v>22</v>
      </c>
      <c r="I3370" t="s">
        <v>524</v>
      </c>
      <c r="J3370" t="s">
        <v>525</v>
      </c>
      <c r="K3370" t="s">
        <v>499</v>
      </c>
      <c r="L3370" t="s">
        <v>25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17759</v>
      </c>
      <c r="W3370">
        <v>0</v>
      </c>
      <c r="X3370">
        <v>0</v>
      </c>
      <c r="Y3370">
        <v>17759</v>
      </c>
      <c r="Z3370">
        <f t="shared" si="118"/>
        <v>0</v>
      </c>
      <c r="AA3370">
        <f t="shared" si="119"/>
        <v>13319.25</v>
      </c>
    </row>
    <row r="3371" spans="1:27" x14ac:dyDescent="0.35">
      <c r="A3371" t="s">
        <v>427</v>
      </c>
      <c r="C3371">
        <v>512100</v>
      </c>
      <c r="D3371" t="s">
        <v>428</v>
      </c>
      <c r="E3371" t="s">
        <v>7</v>
      </c>
      <c r="F3371" t="s">
        <v>105</v>
      </c>
      <c r="G3371">
        <v>2022</v>
      </c>
      <c r="H3371" t="s">
        <v>22</v>
      </c>
      <c r="I3371" t="s">
        <v>494</v>
      </c>
      <c r="J3371" t="s">
        <v>495</v>
      </c>
      <c r="K3371" t="s">
        <v>496</v>
      </c>
      <c r="L3371" t="s">
        <v>25</v>
      </c>
      <c r="M3371">
        <v>0</v>
      </c>
      <c r="N3371">
        <v>0</v>
      </c>
      <c r="O3371">
        <v>0</v>
      </c>
      <c r="P3371">
        <v>8240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8240</v>
      </c>
      <c r="Z3371">
        <f t="shared" si="118"/>
        <v>0</v>
      </c>
      <c r="AA3371">
        <f t="shared" si="119"/>
        <v>6180</v>
      </c>
    </row>
    <row r="3372" spans="1:27" x14ac:dyDescent="0.35">
      <c r="A3372" t="s">
        <v>427</v>
      </c>
      <c r="C3372">
        <v>512100</v>
      </c>
      <c r="D3372" t="s">
        <v>428</v>
      </c>
      <c r="E3372" t="s">
        <v>7</v>
      </c>
      <c r="F3372" t="s">
        <v>105</v>
      </c>
      <c r="G3372">
        <v>2023</v>
      </c>
      <c r="H3372" t="s">
        <v>22</v>
      </c>
      <c r="I3372" t="s">
        <v>494</v>
      </c>
      <c r="J3372" t="s">
        <v>495</v>
      </c>
      <c r="K3372" t="s">
        <v>496</v>
      </c>
      <c r="L3372" t="s">
        <v>25</v>
      </c>
      <c r="M3372">
        <v>0</v>
      </c>
      <c r="N3372">
        <v>0</v>
      </c>
      <c r="O3372">
        <v>0</v>
      </c>
      <c r="P3372">
        <v>8240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8240</v>
      </c>
      <c r="Z3372">
        <f t="shared" si="118"/>
        <v>0</v>
      </c>
      <c r="AA3372">
        <f t="shared" si="119"/>
        <v>6180</v>
      </c>
    </row>
    <row r="3373" spans="1:27" x14ac:dyDescent="0.35">
      <c r="A3373" t="s">
        <v>427</v>
      </c>
      <c r="C3373">
        <v>512100</v>
      </c>
      <c r="D3373" t="s">
        <v>428</v>
      </c>
      <c r="E3373" t="s">
        <v>7</v>
      </c>
      <c r="F3373" t="s">
        <v>105</v>
      </c>
      <c r="G3373">
        <v>2024</v>
      </c>
      <c r="H3373" t="s">
        <v>22</v>
      </c>
      <c r="I3373" t="s">
        <v>494</v>
      </c>
      <c r="J3373" t="s">
        <v>495</v>
      </c>
      <c r="K3373" t="s">
        <v>496</v>
      </c>
      <c r="L3373" t="s">
        <v>25</v>
      </c>
      <c r="M3373">
        <v>0</v>
      </c>
      <c r="N3373">
        <v>0</v>
      </c>
      <c r="O3373">
        <v>0</v>
      </c>
      <c r="P3373">
        <v>8240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8240</v>
      </c>
      <c r="Z3373">
        <f t="shared" si="118"/>
        <v>0</v>
      </c>
      <c r="AA3373">
        <f t="shared" si="119"/>
        <v>6180</v>
      </c>
    </row>
    <row r="3374" spans="1:27" x14ac:dyDescent="0.35">
      <c r="A3374" t="s">
        <v>427</v>
      </c>
      <c r="C3374">
        <v>512100</v>
      </c>
      <c r="D3374" t="s">
        <v>428</v>
      </c>
      <c r="E3374" t="s">
        <v>7</v>
      </c>
      <c r="F3374" t="s">
        <v>105</v>
      </c>
      <c r="G3374">
        <v>2025</v>
      </c>
      <c r="H3374" t="s">
        <v>22</v>
      </c>
      <c r="I3374" t="s">
        <v>494</v>
      </c>
      <c r="J3374" t="s">
        <v>495</v>
      </c>
      <c r="K3374" t="s">
        <v>496</v>
      </c>
      <c r="L3374" t="s">
        <v>25</v>
      </c>
      <c r="M3374">
        <v>0</v>
      </c>
      <c r="N3374">
        <v>0</v>
      </c>
      <c r="O3374">
        <v>0</v>
      </c>
      <c r="P3374">
        <v>8240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8240</v>
      </c>
      <c r="Z3374">
        <f t="shared" si="118"/>
        <v>0</v>
      </c>
      <c r="AA3374">
        <f t="shared" si="119"/>
        <v>6180</v>
      </c>
    </row>
    <row r="3375" spans="1:27" x14ac:dyDescent="0.35">
      <c r="A3375" t="s">
        <v>427</v>
      </c>
      <c r="C3375">
        <v>512100</v>
      </c>
      <c r="D3375" t="s">
        <v>428</v>
      </c>
      <c r="E3375" t="s">
        <v>7</v>
      </c>
      <c r="F3375" t="s">
        <v>105</v>
      </c>
      <c r="G3375">
        <v>2026</v>
      </c>
      <c r="H3375" t="s">
        <v>22</v>
      </c>
      <c r="I3375" t="s">
        <v>494</v>
      </c>
      <c r="J3375" t="s">
        <v>495</v>
      </c>
      <c r="K3375" t="s">
        <v>496</v>
      </c>
      <c r="L3375" t="s">
        <v>25</v>
      </c>
      <c r="M3375">
        <v>0</v>
      </c>
      <c r="N3375">
        <v>0</v>
      </c>
      <c r="O3375">
        <v>0</v>
      </c>
      <c r="P3375">
        <v>8405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8405</v>
      </c>
      <c r="Z3375">
        <f t="shared" si="118"/>
        <v>0</v>
      </c>
      <c r="AA3375">
        <f t="shared" si="119"/>
        <v>6303.75</v>
      </c>
    </row>
    <row r="3376" spans="1:27" x14ac:dyDescent="0.35">
      <c r="A3376" t="s">
        <v>427</v>
      </c>
      <c r="C3376">
        <v>512100</v>
      </c>
      <c r="D3376" t="s">
        <v>428</v>
      </c>
      <c r="E3376" t="s">
        <v>7</v>
      </c>
      <c r="F3376" t="s">
        <v>105</v>
      </c>
      <c r="G3376">
        <v>2027</v>
      </c>
      <c r="H3376" t="s">
        <v>22</v>
      </c>
      <c r="I3376" t="s">
        <v>494</v>
      </c>
      <c r="J3376" t="s">
        <v>495</v>
      </c>
      <c r="K3376" t="s">
        <v>496</v>
      </c>
      <c r="L3376" t="s">
        <v>25</v>
      </c>
      <c r="M3376">
        <v>0</v>
      </c>
      <c r="N3376">
        <v>0</v>
      </c>
      <c r="O3376">
        <v>0</v>
      </c>
      <c r="P3376">
        <v>8573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8573</v>
      </c>
      <c r="Z3376">
        <f t="shared" si="118"/>
        <v>0</v>
      </c>
      <c r="AA3376">
        <f t="shared" si="119"/>
        <v>6429.75</v>
      </c>
    </row>
    <row r="3377" spans="1:27" x14ac:dyDescent="0.35">
      <c r="A3377" t="s">
        <v>427</v>
      </c>
      <c r="C3377">
        <v>512100</v>
      </c>
      <c r="D3377" t="s">
        <v>428</v>
      </c>
      <c r="E3377" t="s">
        <v>7</v>
      </c>
      <c r="F3377" t="s">
        <v>105</v>
      </c>
      <c r="G3377">
        <v>2028</v>
      </c>
      <c r="H3377" t="s">
        <v>22</v>
      </c>
      <c r="I3377" t="s">
        <v>494</v>
      </c>
      <c r="J3377" t="s">
        <v>495</v>
      </c>
      <c r="K3377" t="s">
        <v>496</v>
      </c>
      <c r="L3377" t="s">
        <v>25</v>
      </c>
      <c r="M3377">
        <v>0</v>
      </c>
      <c r="N3377">
        <v>0</v>
      </c>
      <c r="O3377">
        <v>0</v>
      </c>
      <c r="P3377">
        <v>8744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8744</v>
      </c>
      <c r="Z3377">
        <f t="shared" si="118"/>
        <v>0</v>
      </c>
      <c r="AA3377">
        <f t="shared" si="119"/>
        <v>6558</v>
      </c>
    </row>
    <row r="3378" spans="1:27" x14ac:dyDescent="0.35">
      <c r="A3378" t="s">
        <v>427</v>
      </c>
      <c r="C3378">
        <v>512100</v>
      </c>
      <c r="D3378" t="s">
        <v>428</v>
      </c>
      <c r="E3378" t="s">
        <v>7</v>
      </c>
      <c r="F3378" t="s">
        <v>105</v>
      </c>
      <c r="G3378">
        <v>2029</v>
      </c>
      <c r="H3378" t="s">
        <v>22</v>
      </c>
      <c r="I3378" t="s">
        <v>494</v>
      </c>
      <c r="J3378" t="s">
        <v>495</v>
      </c>
      <c r="K3378" t="s">
        <v>496</v>
      </c>
      <c r="L3378" t="s">
        <v>25</v>
      </c>
      <c r="M3378">
        <v>0</v>
      </c>
      <c r="N3378">
        <v>0</v>
      </c>
      <c r="O3378">
        <v>0</v>
      </c>
      <c r="P3378">
        <v>8919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8919</v>
      </c>
      <c r="Z3378">
        <f t="shared" si="118"/>
        <v>0</v>
      </c>
      <c r="AA3378">
        <f t="shared" si="119"/>
        <v>6689.25</v>
      </c>
    </row>
    <row r="3379" spans="1:27" x14ac:dyDescent="0.35">
      <c r="A3379" t="s">
        <v>427</v>
      </c>
      <c r="C3379">
        <v>512100</v>
      </c>
      <c r="D3379" t="s">
        <v>428</v>
      </c>
      <c r="E3379" t="s">
        <v>7</v>
      </c>
      <c r="F3379" t="s">
        <v>105</v>
      </c>
      <c r="G3379">
        <v>2030</v>
      </c>
      <c r="H3379" t="s">
        <v>22</v>
      </c>
      <c r="I3379" t="s">
        <v>494</v>
      </c>
      <c r="J3379" t="s">
        <v>495</v>
      </c>
      <c r="K3379" t="s">
        <v>496</v>
      </c>
      <c r="L3379" t="s">
        <v>25</v>
      </c>
      <c r="M3379">
        <v>0</v>
      </c>
      <c r="N3379">
        <v>0</v>
      </c>
      <c r="O3379">
        <v>0</v>
      </c>
      <c r="P3379">
        <v>9098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9098</v>
      </c>
      <c r="Z3379">
        <f t="shared" si="118"/>
        <v>0</v>
      </c>
      <c r="AA3379">
        <f t="shared" si="119"/>
        <v>6823.5</v>
      </c>
    </row>
    <row r="3380" spans="1:27" x14ac:dyDescent="0.35">
      <c r="A3380" t="s">
        <v>427</v>
      </c>
      <c r="C3380">
        <v>512100</v>
      </c>
      <c r="D3380" t="s">
        <v>428</v>
      </c>
      <c r="E3380" t="s">
        <v>7</v>
      </c>
      <c r="F3380" t="s">
        <v>105</v>
      </c>
      <c r="G3380">
        <v>2021</v>
      </c>
      <c r="H3380" t="s">
        <v>365</v>
      </c>
      <c r="I3380" t="s">
        <v>526</v>
      </c>
      <c r="J3380" t="s">
        <v>527</v>
      </c>
      <c r="K3380" t="s">
        <v>479</v>
      </c>
      <c r="L3380" t="s">
        <v>25</v>
      </c>
      <c r="M3380">
        <v>0</v>
      </c>
      <c r="N3380">
        <v>0</v>
      </c>
      <c r="O3380">
        <v>0</v>
      </c>
      <c r="P3380">
        <v>300000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300000</v>
      </c>
      <c r="Z3380">
        <f t="shared" si="118"/>
        <v>0</v>
      </c>
      <c r="AA3380">
        <f t="shared" si="119"/>
        <v>225000</v>
      </c>
    </row>
    <row r="3381" spans="1:27" x14ac:dyDescent="0.35">
      <c r="A3381" t="s">
        <v>427</v>
      </c>
      <c r="C3381">
        <v>512100</v>
      </c>
      <c r="D3381" t="s">
        <v>428</v>
      </c>
      <c r="E3381" t="s">
        <v>7</v>
      </c>
      <c r="F3381" t="s">
        <v>105</v>
      </c>
      <c r="G3381">
        <v>2027</v>
      </c>
      <c r="H3381" t="s">
        <v>365</v>
      </c>
      <c r="I3381" t="s">
        <v>528</v>
      </c>
      <c r="J3381" t="s">
        <v>529</v>
      </c>
      <c r="K3381" t="s">
        <v>479</v>
      </c>
      <c r="L3381" t="s">
        <v>25</v>
      </c>
      <c r="M3381">
        <v>0</v>
      </c>
      <c r="N3381">
        <v>0</v>
      </c>
      <c r="O3381">
        <v>0</v>
      </c>
      <c r="P3381">
        <v>315000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315000</v>
      </c>
      <c r="Z3381">
        <f t="shared" si="118"/>
        <v>0</v>
      </c>
      <c r="AA3381">
        <f t="shared" si="119"/>
        <v>236250</v>
      </c>
    </row>
    <row r="3382" spans="1:27" x14ac:dyDescent="0.35">
      <c r="A3382" t="s">
        <v>427</v>
      </c>
      <c r="C3382">
        <v>512100</v>
      </c>
      <c r="D3382" t="s">
        <v>428</v>
      </c>
      <c r="E3382" t="s">
        <v>7</v>
      </c>
      <c r="F3382" t="s">
        <v>105</v>
      </c>
      <c r="G3382">
        <v>2029</v>
      </c>
      <c r="H3382" t="s">
        <v>365</v>
      </c>
      <c r="I3382" t="s">
        <v>530</v>
      </c>
      <c r="J3382" t="s">
        <v>531</v>
      </c>
      <c r="K3382" t="s">
        <v>479</v>
      </c>
      <c r="L3382" t="s">
        <v>25</v>
      </c>
      <c r="M3382">
        <v>0</v>
      </c>
      <c r="N3382">
        <v>0</v>
      </c>
      <c r="O3382">
        <v>0</v>
      </c>
      <c r="P3382">
        <v>320000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320000</v>
      </c>
      <c r="Z3382">
        <f t="shared" si="118"/>
        <v>0</v>
      </c>
      <c r="AA3382">
        <f t="shared" si="119"/>
        <v>240000</v>
      </c>
    </row>
    <row r="3383" spans="1:27" x14ac:dyDescent="0.35">
      <c r="A3383" t="s">
        <v>427</v>
      </c>
      <c r="C3383">
        <v>512100</v>
      </c>
      <c r="D3383" t="s">
        <v>428</v>
      </c>
      <c r="E3383" t="s">
        <v>7</v>
      </c>
      <c r="F3383" t="s">
        <v>105</v>
      </c>
      <c r="G3383">
        <v>2022</v>
      </c>
      <c r="H3383" t="s">
        <v>365</v>
      </c>
      <c r="I3383" t="s">
        <v>532</v>
      </c>
      <c r="J3383" t="s">
        <v>533</v>
      </c>
      <c r="K3383" t="s">
        <v>479</v>
      </c>
      <c r="L3383" t="s">
        <v>25</v>
      </c>
      <c r="M3383">
        <v>0</v>
      </c>
      <c r="N3383">
        <v>0</v>
      </c>
      <c r="O3383">
        <v>0</v>
      </c>
      <c r="P3383">
        <v>453825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453825</v>
      </c>
      <c r="Z3383">
        <f t="shared" si="118"/>
        <v>0</v>
      </c>
      <c r="AA3383">
        <f t="shared" si="119"/>
        <v>340368.75</v>
      </c>
    </row>
    <row r="3384" spans="1:27" x14ac:dyDescent="0.35">
      <c r="A3384" t="s">
        <v>427</v>
      </c>
      <c r="C3384">
        <v>512100</v>
      </c>
      <c r="D3384" t="s">
        <v>428</v>
      </c>
      <c r="E3384" t="s">
        <v>7</v>
      </c>
      <c r="F3384" t="s">
        <v>105</v>
      </c>
      <c r="G3384">
        <v>2030</v>
      </c>
      <c r="H3384" t="s">
        <v>365</v>
      </c>
      <c r="I3384" t="s">
        <v>534</v>
      </c>
      <c r="J3384" t="s">
        <v>535</v>
      </c>
      <c r="K3384" t="s">
        <v>479</v>
      </c>
      <c r="L3384" t="s">
        <v>25</v>
      </c>
      <c r="M3384">
        <v>0</v>
      </c>
      <c r="N3384">
        <v>0</v>
      </c>
      <c r="O3384">
        <v>0</v>
      </c>
      <c r="P3384">
        <v>480000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480000</v>
      </c>
      <c r="Z3384">
        <f t="shared" si="118"/>
        <v>0</v>
      </c>
      <c r="AA3384">
        <f t="shared" si="119"/>
        <v>360000</v>
      </c>
    </row>
    <row r="3385" spans="1:27" x14ac:dyDescent="0.35">
      <c r="A3385" t="s">
        <v>427</v>
      </c>
      <c r="C3385">
        <v>512100</v>
      </c>
      <c r="D3385" t="s">
        <v>428</v>
      </c>
      <c r="E3385" t="s">
        <v>7</v>
      </c>
      <c r="F3385" t="s">
        <v>105</v>
      </c>
      <c r="G3385">
        <v>2024</v>
      </c>
      <c r="H3385" t="s">
        <v>365</v>
      </c>
      <c r="I3385" t="s">
        <v>536</v>
      </c>
      <c r="J3385" t="s">
        <v>537</v>
      </c>
      <c r="K3385" t="s">
        <v>479</v>
      </c>
      <c r="L3385" t="s">
        <v>25</v>
      </c>
      <c r="M3385">
        <v>0</v>
      </c>
      <c r="N3385">
        <v>0</v>
      </c>
      <c r="O3385">
        <v>0</v>
      </c>
      <c r="P3385">
        <v>481027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481027</v>
      </c>
      <c r="Z3385">
        <f t="shared" si="118"/>
        <v>0</v>
      </c>
      <c r="AA3385">
        <f t="shared" si="119"/>
        <v>360770.25</v>
      </c>
    </row>
    <row r="3386" spans="1:27" x14ac:dyDescent="0.35">
      <c r="A3386" t="s">
        <v>427</v>
      </c>
      <c r="C3386">
        <v>512100</v>
      </c>
      <c r="D3386" t="s">
        <v>428</v>
      </c>
      <c r="E3386" t="s">
        <v>7</v>
      </c>
      <c r="F3386" t="s">
        <v>105</v>
      </c>
      <c r="G3386">
        <v>2028</v>
      </c>
      <c r="H3386" t="s">
        <v>365</v>
      </c>
      <c r="I3386" t="s">
        <v>538</v>
      </c>
      <c r="J3386" t="s">
        <v>539</v>
      </c>
      <c r="K3386" t="s">
        <v>479</v>
      </c>
      <c r="L3386" t="s">
        <v>25</v>
      </c>
      <c r="M3386">
        <v>0</v>
      </c>
      <c r="N3386">
        <v>0</v>
      </c>
      <c r="O3386">
        <v>0</v>
      </c>
      <c r="P3386">
        <v>540482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540482</v>
      </c>
      <c r="Z3386">
        <f t="shared" si="118"/>
        <v>0</v>
      </c>
      <c r="AA3386">
        <f t="shared" si="119"/>
        <v>405361.5</v>
      </c>
    </row>
    <row r="3387" spans="1:27" x14ac:dyDescent="0.35">
      <c r="A3387" t="s">
        <v>427</v>
      </c>
      <c r="C3387">
        <v>512100</v>
      </c>
      <c r="D3387" t="s">
        <v>428</v>
      </c>
      <c r="E3387" t="s">
        <v>7</v>
      </c>
      <c r="F3387" t="s">
        <v>105</v>
      </c>
      <c r="G3387">
        <v>2026</v>
      </c>
      <c r="H3387" t="s">
        <v>365</v>
      </c>
      <c r="I3387" t="s">
        <v>540</v>
      </c>
      <c r="J3387" t="s">
        <v>541</v>
      </c>
      <c r="K3387" t="s">
        <v>479</v>
      </c>
      <c r="L3387" t="s">
        <v>25</v>
      </c>
      <c r="M3387">
        <v>0</v>
      </c>
      <c r="N3387">
        <v>0</v>
      </c>
      <c r="O3387">
        <v>0</v>
      </c>
      <c r="P3387">
        <v>1019776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1019776</v>
      </c>
      <c r="Z3387">
        <f t="shared" si="118"/>
        <v>0</v>
      </c>
      <c r="AA3387">
        <f t="shared" si="119"/>
        <v>764832</v>
      </c>
    </row>
    <row r="3388" spans="1:27" x14ac:dyDescent="0.35">
      <c r="A3388" t="s">
        <v>427</v>
      </c>
      <c r="C3388">
        <v>512100</v>
      </c>
      <c r="D3388" t="s">
        <v>428</v>
      </c>
      <c r="E3388" t="s">
        <v>7</v>
      </c>
      <c r="F3388" t="s">
        <v>105</v>
      </c>
      <c r="G3388">
        <v>2027</v>
      </c>
      <c r="H3388" t="s">
        <v>22</v>
      </c>
      <c r="I3388" t="s">
        <v>528</v>
      </c>
      <c r="J3388" t="s">
        <v>529</v>
      </c>
      <c r="K3388" t="s">
        <v>479</v>
      </c>
      <c r="L3388" t="s">
        <v>25</v>
      </c>
      <c r="M3388">
        <v>0</v>
      </c>
      <c r="N3388">
        <v>0</v>
      </c>
      <c r="O3388">
        <v>0</v>
      </c>
      <c r="P3388">
        <v>1881000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1881000</v>
      </c>
      <c r="Z3388">
        <f t="shared" si="118"/>
        <v>0</v>
      </c>
      <c r="AA3388">
        <f t="shared" si="119"/>
        <v>1410750</v>
      </c>
    </row>
    <row r="3389" spans="1:27" x14ac:dyDescent="0.35">
      <c r="A3389" t="s">
        <v>427</v>
      </c>
      <c r="C3389">
        <v>512100</v>
      </c>
      <c r="D3389" t="s">
        <v>428</v>
      </c>
      <c r="E3389" t="s">
        <v>7</v>
      </c>
      <c r="F3389" t="s">
        <v>105</v>
      </c>
      <c r="G3389">
        <v>2029</v>
      </c>
      <c r="H3389" t="s">
        <v>22</v>
      </c>
      <c r="I3389" t="s">
        <v>530</v>
      </c>
      <c r="J3389" t="s">
        <v>531</v>
      </c>
      <c r="K3389" t="s">
        <v>479</v>
      </c>
      <c r="L3389" t="s">
        <v>25</v>
      </c>
      <c r="M3389">
        <v>0</v>
      </c>
      <c r="N3389">
        <v>0</v>
      </c>
      <c r="O3389">
        <v>0</v>
      </c>
      <c r="P3389">
        <v>1981000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1981000</v>
      </c>
      <c r="Z3389">
        <f t="shared" si="118"/>
        <v>0</v>
      </c>
      <c r="AA3389">
        <f t="shared" si="119"/>
        <v>1485750</v>
      </c>
    </row>
    <row r="3390" spans="1:27" x14ac:dyDescent="0.35">
      <c r="A3390" t="s">
        <v>427</v>
      </c>
      <c r="C3390">
        <v>512100</v>
      </c>
      <c r="D3390" t="s">
        <v>428</v>
      </c>
      <c r="E3390" t="s">
        <v>7</v>
      </c>
      <c r="F3390" t="s">
        <v>105</v>
      </c>
      <c r="G3390">
        <v>2028</v>
      </c>
      <c r="H3390" t="s">
        <v>22</v>
      </c>
      <c r="I3390" t="s">
        <v>538</v>
      </c>
      <c r="J3390" t="s">
        <v>539</v>
      </c>
      <c r="K3390" t="s">
        <v>479</v>
      </c>
      <c r="L3390" t="s">
        <v>25</v>
      </c>
      <c r="M3390">
        <v>0</v>
      </c>
      <c r="N3390">
        <v>0</v>
      </c>
      <c r="O3390">
        <v>0</v>
      </c>
      <c r="P3390">
        <v>4569689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4569689</v>
      </c>
      <c r="Z3390">
        <f t="shared" si="118"/>
        <v>0</v>
      </c>
      <c r="AA3390">
        <f t="shared" si="119"/>
        <v>3427266.75</v>
      </c>
    </row>
    <row r="3391" spans="1:27" x14ac:dyDescent="0.35">
      <c r="A3391" t="s">
        <v>427</v>
      </c>
      <c r="C3391">
        <v>512100</v>
      </c>
      <c r="D3391" t="s">
        <v>428</v>
      </c>
      <c r="E3391" t="s">
        <v>7</v>
      </c>
      <c r="F3391" t="s">
        <v>105</v>
      </c>
      <c r="G3391">
        <v>2030</v>
      </c>
      <c r="H3391" t="s">
        <v>22</v>
      </c>
      <c r="I3391" t="s">
        <v>534</v>
      </c>
      <c r="J3391" t="s">
        <v>535</v>
      </c>
      <c r="K3391" t="s">
        <v>479</v>
      </c>
      <c r="L3391" t="s">
        <v>25</v>
      </c>
      <c r="M3391">
        <v>0</v>
      </c>
      <c r="N3391">
        <v>0</v>
      </c>
      <c r="O3391">
        <v>0</v>
      </c>
      <c r="P3391">
        <v>5780171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5780171</v>
      </c>
      <c r="Z3391">
        <f t="shared" si="118"/>
        <v>0</v>
      </c>
      <c r="AA3391">
        <f t="shared" si="119"/>
        <v>4335128.25</v>
      </c>
    </row>
    <row r="3392" spans="1:27" x14ac:dyDescent="0.35">
      <c r="A3392" t="s">
        <v>427</v>
      </c>
      <c r="C3392">
        <v>512100</v>
      </c>
      <c r="D3392" t="s">
        <v>428</v>
      </c>
      <c r="E3392" t="s">
        <v>7</v>
      </c>
      <c r="F3392" t="s">
        <v>105</v>
      </c>
      <c r="G3392">
        <v>2026</v>
      </c>
      <c r="H3392" t="s">
        <v>22</v>
      </c>
      <c r="I3392" t="s">
        <v>540</v>
      </c>
      <c r="J3392" t="s">
        <v>541</v>
      </c>
      <c r="K3392" t="s">
        <v>479</v>
      </c>
      <c r="L3392" t="s">
        <v>25</v>
      </c>
      <c r="M3392">
        <v>0</v>
      </c>
      <c r="N3392">
        <v>0</v>
      </c>
      <c r="O3392">
        <v>0</v>
      </c>
      <c r="P3392">
        <v>6080907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6080907</v>
      </c>
      <c r="Z3392">
        <f t="shared" si="118"/>
        <v>0</v>
      </c>
      <c r="AA3392">
        <f t="shared" si="119"/>
        <v>4560680.25</v>
      </c>
    </row>
    <row r="3393" spans="1:27" x14ac:dyDescent="0.35">
      <c r="A3393" t="s">
        <v>427</v>
      </c>
      <c r="C3393">
        <v>512100</v>
      </c>
      <c r="D3393" t="s">
        <v>428</v>
      </c>
      <c r="E3393" t="s">
        <v>7</v>
      </c>
      <c r="F3393" t="s">
        <v>366</v>
      </c>
      <c r="G3393">
        <v>2021</v>
      </c>
      <c r="H3393" t="s">
        <v>22</v>
      </c>
      <c r="I3393" t="s">
        <v>542</v>
      </c>
      <c r="J3393" t="s">
        <v>543</v>
      </c>
      <c r="K3393" t="s">
        <v>496</v>
      </c>
      <c r="L3393" t="s">
        <v>25</v>
      </c>
      <c r="M3393">
        <v>0</v>
      </c>
      <c r="N3393">
        <v>0</v>
      </c>
      <c r="O3393">
        <v>1000</v>
      </c>
      <c r="P3393">
        <v>0</v>
      </c>
      <c r="Q3393">
        <v>1000</v>
      </c>
      <c r="R3393">
        <v>1000</v>
      </c>
      <c r="S3393">
        <v>0</v>
      </c>
      <c r="T3393">
        <v>0</v>
      </c>
      <c r="U3393">
        <v>0</v>
      </c>
      <c r="V3393">
        <v>2000</v>
      </c>
      <c r="W3393">
        <v>0</v>
      </c>
      <c r="X3393">
        <v>3000</v>
      </c>
      <c r="Y3393">
        <v>8000</v>
      </c>
      <c r="Z3393">
        <f t="shared" si="118"/>
        <v>2419.0584719999997</v>
      </c>
      <c r="AA3393">
        <f t="shared" si="119"/>
        <v>3580.9415280000003</v>
      </c>
    </row>
    <row r="3394" spans="1:27" x14ac:dyDescent="0.35">
      <c r="A3394" t="s">
        <v>427</v>
      </c>
      <c r="C3394">
        <v>512100</v>
      </c>
      <c r="D3394" t="s">
        <v>428</v>
      </c>
      <c r="E3394" t="s">
        <v>7</v>
      </c>
      <c r="F3394" t="s">
        <v>366</v>
      </c>
      <c r="G3394">
        <v>2022</v>
      </c>
      <c r="H3394" t="s">
        <v>22</v>
      </c>
      <c r="I3394" t="s">
        <v>542</v>
      </c>
      <c r="J3394" t="s">
        <v>543</v>
      </c>
      <c r="K3394" t="s">
        <v>496</v>
      </c>
      <c r="L3394" t="s">
        <v>25</v>
      </c>
      <c r="M3394">
        <v>0</v>
      </c>
      <c r="N3394">
        <v>0</v>
      </c>
      <c r="O3394">
        <v>1000</v>
      </c>
      <c r="P3394">
        <v>0</v>
      </c>
      <c r="Q3394">
        <v>1000</v>
      </c>
      <c r="R3394">
        <v>1000</v>
      </c>
      <c r="S3394">
        <v>0</v>
      </c>
      <c r="T3394">
        <v>0</v>
      </c>
      <c r="U3394">
        <v>0</v>
      </c>
      <c r="V3394">
        <v>2000</v>
      </c>
      <c r="W3394">
        <v>0</v>
      </c>
      <c r="X3394">
        <v>3000</v>
      </c>
      <c r="Y3394">
        <v>8000</v>
      </c>
      <c r="Z3394">
        <f t="shared" si="118"/>
        <v>2419.0584719999997</v>
      </c>
      <c r="AA3394">
        <f t="shared" si="119"/>
        <v>3580.9415280000003</v>
      </c>
    </row>
    <row r="3395" spans="1:27" x14ac:dyDescent="0.35">
      <c r="A3395" t="s">
        <v>427</v>
      </c>
      <c r="C3395">
        <v>512100</v>
      </c>
      <c r="D3395" t="s">
        <v>428</v>
      </c>
      <c r="E3395" t="s">
        <v>7</v>
      </c>
      <c r="F3395" t="s">
        <v>366</v>
      </c>
      <c r="G3395">
        <v>2023</v>
      </c>
      <c r="H3395" t="s">
        <v>22</v>
      </c>
      <c r="I3395" t="s">
        <v>542</v>
      </c>
      <c r="J3395" t="s">
        <v>543</v>
      </c>
      <c r="K3395" t="s">
        <v>496</v>
      </c>
      <c r="L3395" t="s">
        <v>25</v>
      </c>
      <c r="M3395">
        <v>0</v>
      </c>
      <c r="N3395">
        <v>0</v>
      </c>
      <c r="O3395">
        <v>1000</v>
      </c>
      <c r="P3395">
        <v>0</v>
      </c>
      <c r="Q3395">
        <v>1000</v>
      </c>
      <c r="R3395">
        <v>1000</v>
      </c>
      <c r="S3395">
        <v>0</v>
      </c>
      <c r="T3395">
        <v>0</v>
      </c>
      <c r="U3395">
        <v>0</v>
      </c>
      <c r="V3395">
        <v>2000</v>
      </c>
      <c r="W3395">
        <v>0</v>
      </c>
      <c r="X3395">
        <v>3000</v>
      </c>
      <c r="Y3395">
        <v>8000</v>
      </c>
      <c r="Z3395">
        <f t="shared" si="118"/>
        <v>2419.0584719999997</v>
      </c>
      <c r="AA3395">
        <f t="shared" si="119"/>
        <v>3580.9415280000003</v>
      </c>
    </row>
    <row r="3396" spans="1:27" x14ac:dyDescent="0.35">
      <c r="A3396" t="s">
        <v>427</v>
      </c>
      <c r="C3396">
        <v>512100</v>
      </c>
      <c r="D3396" t="s">
        <v>428</v>
      </c>
      <c r="E3396" t="s">
        <v>7</v>
      </c>
      <c r="F3396" t="s">
        <v>366</v>
      </c>
      <c r="G3396">
        <v>2024</v>
      </c>
      <c r="H3396" t="s">
        <v>22</v>
      </c>
      <c r="I3396" t="s">
        <v>542</v>
      </c>
      <c r="J3396" t="s">
        <v>543</v>
      </c>
      <c r="K3396" t="s">
        <v>496</v>
      </c>
      <c r="L3396" t="s">
        <v>25</v>
      </c>
      <c r="M3396">
        <v>0</v>
      </c>
      <c r="N3396">
        <v>0</v>
      </c>
      <c r="O3396">
        <v>1000</v>
      </c>
      <c r="P3396">
        <v>0</v>
      </c>
      <c r="Q3396">
        <v>1000</v>
      </c>
      <c r="R3396">
        <v>1000</v>
      </c>
      <c r="S3396">
        <v>0</v>
      </c>
      <c r="T3396">
        <v>0</v>
      </c>
      <c r="U3396">
        <v>0</v>
      </c>
      <c r="V3396">
        <v>2000</v>
      </c>
      <c r="W3396">
        <v>0</v>
      </c>
      <c r="X3396">
        <v>3000</v>
      </c>
      <c r="Y3396">
        <v>8000</v>
      </c>
      <c r="Z3396">
        <f t="shared" si="118"/>
        <v>2419.0584719999997</v>
      </c>
      <c r="AA3396">
        <f t="shared" si="119"/>
        <v>3580.9415280000003</v>
      </c>
    </row>
    <row r="3397" spans="1:27" x14ac:dyDescent="0.35">
      <c r="A3397" t="s">
        <v>427</v>
      </c>
      <c r="C3397">
        <v>512100</v>
      </c>
      <c r="D3397" t="s">
        <v>428</v>
      </c>
      <c r="E3397" t="s">
        <v>7</v>
      </c>
      <c r="F3397" t="s">
        <v>366</v>
      </c>
      <c r="G3397">
        <v>2025</v>
      </c>
      <c r="H3397" t="s">
        <v>22</v>
      </c>
      <c r="I3397" t="s">
        <v>542</v>
      </c>
      <c r="J3397" t="s">
        <v>543</v>
      </c>
      <c r="K3397" t="s">
        <v>496</v>
      </c>
      <c r="L3397" t="s">
        <v>25</v>
      </c>
      <c r="M3397">
        <v>0</v>
      </c>
      <c r="N3397">
        <v>0</v>
      </c>
      <c r="O3397">
        <v>1000</v>
      </c>
      <c r="P3397">
        <v>0</v>
      </c>
      <c r="Q3397">
        <v>1000</v>
      </c>
      <c r="R3397">
        <v>1000</v>
      </c>
      <c r="S3397">
        <v>0</v>
      </c>
      <c r="T3397">
        <v>0</v>
      </c>
      <c r="U3397">
        <v>0</v>
      </c>
      <c r="V3397">
        <v>2000</v>
      </c>
      <c r="W3397">
        <v>0</v>
      </c>
      <c r="X3397">
        <v>3000</v>
      </c>
      <c r="Y3397">
        <v>8000</v>
      </c>
      <c r="Z3397">
        <f t="shared" si="118"/>
        <v>2419.0584719999997</v>
      </c>
      <c r="AA3397">
        <f t="shared" si="119"/>
        <v>3580.9415280000003</v>
      </c>
    </row>
    <row r="3398" spans="1:27" x14ac:dyDescent="0.35">
      <c r="A3398" t="s">
        <v>427</v>
      </c>
      <c r="C3398">
        <v>512100</v>
      </c>
      <c r="D3398" t="s">
        <v>428</v>
      </c>
      <c r="E3398" t="s">
        <v>7</v>
      </c>
      <c r="F3398" t="s">
        <v>366</v>
      </c>
      <c r="G3398">
        <v>2026</v>
      </c>
      <c r="H3398" t="s">
        <v>22</v>
      </c>
      <c r="I3398" t="s">
        <v>542</v>
      </c>
      <c r="J3398" t="s">
        <v>543</v>
      </c>
      <c r="K3398" t="s">
        <v>496</v>
      </c>
      <c r="L3398" t="s">
        <v>25</v>
      </c>
      <c r="M3398">
        <v>0</v>
      </c>
      <c r="N3398">
        <v>0</v>
      </c>
      <c r="O3398">
        <v>1020</v>
      </c>
      <c r="P3398">
        <v>0</v>
      </c>
      <c r="Q3398">
        <v>1020</v>
      </c>
      <c r="R3398">
        <v>1020</v>
      </c>
      <c r="S3398">
        <v>0</v>
      </c>
      <c r="T3398">
        <v>0</v>
      </c>
      <c r="U3398">
        <v>0</v>
      </c>
      <c r="V3398">
        <v>2040</v>
      </c>
      <c r="W3398">
        <v>0</v>
      </c>
      <c r="X3398">
        <v>3060</v>
      </c>
      <c r="Y3398">
        <v>8160</v>
      </c>
      <c r="Z3398">
        <f t="shared" si="118"/>
        <v>2467.4396414399998</v>
      </c>
      <c r="AA3398">
        <f t="shared" si="119"/>
        <v>3652.5603585600002</v>
      </c>
    </row>
    <row r="3399" spans="1:27" x14ac:dyDescent="0.35">
      <c r="A3399" t="s">
        <v>427</v>
      </c>
      <c r="C3399">
        <v>512100</v>
      </c>
      <c r="D3399" t="s">
        <v>428</v>
      </c>
      <c r="E3399" t="s">
        <v>7</v>
      </c>
      <c r="F3399" t="s">
        <v>366</v>
      </c>
      <c r="G3399">
        <v>2027</v>
      </c>
      <c r="H3399" t="s">
        <v>22</v>
      </c>
      <c r="I3399" t="s">
        <v>542</v>
      </c>
      <c r="J3399" t="s">
        <v>543</v>
      </c>
      <c r="K3399" t="s">
        <v>496</v>
      </c>
      <c r="L3399" t="s">
        <v>25</v>
      </c>
      <c r="M3399">
        <v>0</v>
      </c>
      <c r="N3399">
        <v>0</v>
      </c>
      <c r="O3399">
        <v>1040</v>
      </c>
      <c r="P3399">
        <v>0</v>
      </c>
      <c r="Q3399">
        <v>1040</v>
      </c>
      <c r="R3399">
        <v>1040</v>
      </c>
      <c r="S3399">
        <v>0</v>
      </c>
      <c r="T3399">
        <v>0</v>
      </c>
      <c r="U3399">
        <v>0</v>
      </c>
      <c r="V3399">
        <v>2081</v>
      </c>
      <c r="W3399">
        <v>0</v>
      </c>
      <c r="X3399">
        <v>3121</v>
      </c>
      <c r="Y3399">
        <v>8323</v>
      </c>
      <c r="Z3399">
        <f t="shared" si="118"/>
        <v>2516.7279578069997</v>
      </c>
      <c r="AA3399">
        <f t="shared" si="119"/>
        <v>3725.5220421930003</v>
      </c>
    </row>
    <row r="3400" spans="1:27" x14ac:dyDescent="0.35">
      <c r="A3400" t="s">
        <v>427</v>
      </c>
      <c r="C3400">
        <v>512100</v>
      </c>
      <c r="D3400" t="s">
        <v>428</v>
      </c>
      <c r="E3400" t="s">
        <v>7</v>
      </c>
      <c r="F3400" t="s">
        <v>366</v>
      </c>
      <c r="G3400">
        <v>2028</v>
      </c>
      <c r="H3400" t="s">
        <v>22</v>
      </c>
      <c r="I3400" t="s">
        <v>542</v>
      </c>
      <c r="J3400" t="s">
        <v>543</v>
      </c>
      <c r="K3400" t="s">
        <v>496</v>
      </c>
      <c r="L3400" t="s">
        <v>25</v>
      </c>
      <c r="M3400">
        <v>0</v>
      </c>
      <c r="N3400">
        <v>0</v>
      </c>
      <c r="O3400">
        <v>1061</v>
      </c>
      <c r="P3400">
        <v>0</v>
      </c>
      <c r="Q3400">
        <v>1061</v>
      </c>
      <c r="R3400">
        <v>1061</v>
      </c>
      <c r="S3400">
        <v>0</v>
      </c>
      <c r="T3400">
        <v>0</v>
      </c>
      <c r="U3400">
        <v>0</v>
      </c>
      <c r="V3400">
        <v>2122</v>
      </c>
      <c r="W3400">
        <v>0</v>
      </c>
      <c r="X3400">
        <v>3184</v>
      </c>
      <c r="Y3400">
        <v>8490</v>
      </c>
      <c r="Z3400">
        <f t="shared" si="118"/>
        <v>2567.22580341</v>
      </c>
      <c r="AA3400">
        <f t="shared" si="119"/>
        <v>3800.27419659</v>
      </c>
    </row>
    <row r="3401" spans="1:27" x14ac:dyDescent="0.35">
      <c r="A3401" t="s">
        <v>427</v>
      </c>
      <c r="C3401">
        <v>512100</v>
      </c>
      <c r="D3401" t="s">
        <v>428</v>
      </c>
      <c r="E3401" t="s">
        <v>7</v>
      </c>
      <c r="F3401" t="s">
        <v>366</v>
      </c>
      <c r="G3401">
        <v>2029</v>
      </c>
      <c r="H3401" t="s">
        <v>22</v>
      </c>
      <c r="I3401" t="s">
        <v>542</v>
      </c>
      <c r="J3401" t="s">
        <v>543</v>
      </c>
      <c r="K3401" t="s">
        <v>496</v>
      </c>
      <c r="L3401" t="s">
        <v>25</v>
      </c>
      <c r="M3401">
        <v>0</v>
      </c>
      <c r="N3401">
        <v>0</v>
      </c>
      <c r="O3401">
        <v>1082</v>
      </c>
      <c r="P3401">
        <v>0</v>
      </c>
      <c r="Q3401">
        <v>1082</v>
      </c>
      <c r="R3401">
        <v>1082</v>
      </c>
      <c r="S3401">
        <v>0</v>
      </c>
      <c r="T3401">
        <v>0</v>
      </c>
      <c r="U3401">
        <v>0</v>
      </c>
      <c r="V3401">
        <v>2165</v>
      </c>
      <c r="W3401">
        <v>0</v>
      </c>
      <c r="X3401">
        <v>3247</v>
      </c>
      <c r="Y3401">
        <v>8659</v>
      </c>
      <c r="Z3401">
        <f t="shared" si="118"/>
        <v>2618.3284136309999</v>
      </c>
      <c r="AA3401">
        <f t="shared" si="119"/>
        <v>3875.9215863690001</v>
      </c>
    </row>
    <row r="3402" spans="1:27" x14ac:dyDescent="0.35">
      <c r="A3402" t="s">
        <v>427</v>
      </c>
      <c r="C3402">
        <v>512100</v>
      </c>
      <c r="D3402" t="s">
        <v>428</v>
      </c>
      <c r="E3402" t="s">
        <v>7</v>
      </c>
      <c r="F3402" t="s">
        <v>366</v>
      </c>
      <c r="G3402">
        <v>2030</v>
      </c>
      <c r="H3402" t="s">
        <v>22</v>
      </c>
      <c r="I3402" t="s">
        <v>542</v>
      </c>
      <c r="J3402" t="s">
        <v>543</v>
      </c>
      <c r="K3402" t="s">
        <v>496</v>
      </c>
      <c r="L3402" t="s">
        <v>25</v>
      </c>
      <c r="M3402">
        <v>0</v>
      </c>
      <c r="N3402">
        <v>0</v>
      </c>
      <c r="O3402">
        <v>1104</v>
      </c>
      <c r="P3402">
        <v>0</v>
      </c>
      <c r="Q3402">
        <v>1104</v>
      </c>
      <c r="R3402">
        <v>1104</v>
      </c>
      <c r="S3402">
        <v>0</v>
      </c>
      <c r="T3402">
        <v>0</v>
      </c>
      <c r="U3402">
        <v>0</v>
      </c>
      <c r="V3402">
        <v>2208</v>
      </c>
      <c r="W3402">
        <v>0</v>
      </c>
      <c r="X3402">
        <v>3312</v>
      </c>
      <c r="Y3402">
        <v>8833</v>
      </c>
      <c r="Z3402">
        <f t="shared" si="118"/>
        <v>2670.9429353969999</v>
      </c>
      <c r="AA3402">
        <f t="shared" si="119"/>
        <v>3953.8070646030001</v>
      </c>
    </row>
    <row r="3403" spans="1:27" x14ac:dyDescent="0.35">
      <c r="A3403" t="s">
        <v>427</v>
      </c>
      <c r="C3403">
        <v>512100</v>
      </c>
      <c r="D3403" t="s">
        <v>428</v>
      </c>
      <c r="E3403" t="s">
        <v>7</v>
      </c>
      <c r="F3403" t="s">
        <v>21</v>
      </c>
      <c r="G3403">
        <v>2022</v>
      </c>
      <c r="H3403" t="s">
        <v>22</v>
      </c>
      <c r="I3403" t="s">
        <v>544</v>
      </c>
      <c r="J3403" t="s">
        <v>545</v>
      </c>
      <c r="K3403" t="s">
        <v>496</v>
      </c>
      <c r="L3403" t="s">
        <v>25</v>
      </c>
      <c r="M3403">
        <v>0</v>
      </c>
      <c r="N3403">
        <v>0</v>
      </c>
      <c r="O3403">
        <v>8246</v>
      </c>
      <c r="P3403">
        <v>0</v>
      </c>
      <c r="Q3403">
        <v>52000</v>
      </c>
      <c r="R3403">
        <v>8246</v>
      </c>
      <c r="S3403">
        <v>0</v>
      </c>
      <c r="T3403">
        <v>8246</v>
      </c>
      <c r="U3403">
        <v>0</v>
      </c>
      <c r="V3403">
        <v>30304</v>
      </c>
      <c r="W3403">
        <v>0</v>
      </c>
      <c r="X3403">
        <v>0</v>
      </c>
      <c r="Y3403">
        <v>107042</v>
      </c>
      <c r="Z3403">
        <f t="shared" ref="Z3403:Z3457" si="120">$Y3403*IF($E3403="Fixed",0.75,1)*IF(LEFT($F3403,4)="0311",1,IF(LEFT($F3403,4)="0301",0.403176412,0))</f>
        <v>80281.5</v>
      </c>
      <c r="AA3403">
        <f t="shared" ref="AA3403:AA3457" si="121">$Y3403*IF($E3403="Fixed",0.75,1)*IF(LEFT($F3403,4)="0311",0,IF(LEFT($F3403,4)="0301",1-0.403176412,1))</f>
        <v>0</v>
      </c>
    </row>
    <row r="3404" spans="1:27" x14ac:dyDescent="0.35">
      <c r="A3404" t="s">
        <v>427</v>
      </c>
      <c r="C3404">
        <v>512100</v>
      </c>
      <c r="D3404" t="s">
        <v>428</v>
      </c>
      <c r="E3404" t="s">
        <v>7</v>
      </c>
      <c r="F3404" t="s">
        <v>21</v>
      </c>
      <c r="G3404">
        <v>2023</v>
      </c>
      <c r="H3404" t="s">
        <v>22</v>
      </c>
      <c r="I3404" t="s">
        <v>544</v>
      </c>
      <c r="J3404" t="s">
        <v>545</v>
      </c>
      <c r="K3404" t="s">
        <v>496</v>
      </c>
      <c r="L3404" t="s">
        <v>25</v>
      </c>
      <c r="M3404">
        <v>0</v>
      </c>
      <c r="N3404">
        <v>0</v>
      </c>
      <c r="O3404">
        <v>8246</v>
      </c>
      <c r="P3404">
        <v>0</v>
      </c>
      <c r="Q3404">
        <v>52000</v>
      </c>
      <c r="R3404">
        <v>8246</v>
      </c>
      <c r="S3404">
        <v>0</v>
      </c>
      <c r="T3404">
        <v>8246</v>
      </c>
      <c r="U3404">
        <v>0</v>
      </c>
      <c r="V3404">
        <v>30304</v>
      </c>
      <c r="W3404">
        <v>0</v>
      </c>
      <c r="X3404">
        <v>0</v>
      </c>
      <c r="Y3404">
        <v>107042</v>
      </c>
      <c r="Z3404">
        <f t="shared" si="120"/>
        <v>80281.5</v>
      </c>
      <c r="AA3404">
        <f t="shared" si="121"/>
        <v>0</v>
      </c>
    </row>
    <row r="3405" spans="1:27" x14ac:dyDescent="0.35">
      <c r="A3405" t="s">
        <v>427</v>
      </c>
      <c r="C3405">
        <v>512100</v>
      </c>
      <c r="D3405" t="s">
        <v>428</v>
      </c>
      <c r="E3405" t="s">
        <v>7</v>
      </c>
      <c r="F3405" t="s">
        <v>21</v>
      </c>
      <c r="G3405">
        <v>2024</v>
      </c>
      <c r="H3405" t="s">
        <v>22</v>
      </c>
      <c r="I3405" t="s">
        <v>544</v>
      </c>
      <c r="J3405" t="s">
        <v>545</v>
      </c>
      <c r="K3405" t="s">
        <v>496</v>
      </c>
      <c r="L3405" t="s">
        <v>25</v>
      </c>
      <c r="M3405">
        <v>0</v>
      </c>
      <c r="N3405">
        <v>0</v>
      </c>
      <c r="O3405">
        <v>8246</v>
      </c>
      <c r="P3405">
        <v>0</v>
      </c>
      <c r="Q3405">
        <v>52000</v>
      </c>
      <c r="R3405">
        <v>8246</v>
      </c>
      <c r="S3405">
        <v>0</v>
      </c>
      <c r="T3405">
        <v>8246</v>
      </c>
      <c r="U3405">
        <v>0</v>
      </c>
      <c r="V3405">
        <v>30304</v>
      </c>
      <c r="W3405">
        <v>0</v>
      </c>
      <c r="X3405">
        <v>0</v>
      </c>
      <c r="Y3405">
        <v>107042</v>
      </c>
      <c r="Z3405">
        <f t="shared" si="120"/>
        <v>80281.5</v>
      </c>
      <c r="AA3405">
        <f t="shared" si="121"/>
        <v>0</v>
      </c>
    </row>
    <row r="3406" spans="1:27" x14ac:dyDescent="0.35">
      <c r="A3406" t="s">
        <v>427</v>
      </c>
      <c r="C3406">
        <v>512100</v>
      </c>
      <c r="D3406" t="s">
        <v>428</v>
      </c>
      <c r="E3406" t="s">
        <v>7</v>
      </c>
      <c r="F3406" t="s">
        <v>21</v>
      </c>
      <c r="G3406">
        <v>2025</v>
      </c>
      <c r="H3406" t="s">
        <v>22</v>
      </c>
      <c r="I3406" t="s">
        <v>544</v>
      </c>
      <c r="J3406" t="s">
        <v>545</v>
      </c>
      <c r="K3406" t="s">
        <v>496</v>
      </c>
      <c r="L3406" t="s">
        <v>25</v>
      </c>
      <c r="M3406">
        <v>0</v>
      </c>
      <c r="N3406">
        <v>0</v>
      </c>
      <c r="O3406">
        <v>8246</v>
      </c>
      <c r="P3406">
        <v>0</v>
      </c>
      <c r="Q3406">
        <v>52000</v>
      </c>
      <c r="R3406">
        <v>8246</v>
      </c>
      <c r="S3406">
        <v>0</v>
      </c>
      <c r="T3406">
        <v>8246</v>
      </c>
      <c r="U3406">
        <v>0</v>
      </c>
      <c r="V3406">
        <v>30304</v>
      </c>
      <c r="W3406">
        <v>0</v>
      </c>
      <c r="X3406">
        <v>0</v>
      </c>
      <c r="Y3406">
        <v>107042</v>
      </c>
      <c r="Z3406">
        <f t="shared" si="120"/>
        <v>80281.5</v>
      </c>
      <c r="AA3406">
        <f t="shared" si="121"/>
        <v>0</v>
      </c>
    </row>
    <row r="3407" spans="1:27" x14ac:dyDescent="0.35">
      <c r="A3407" t="s">
        <v>427</v>
      </c>
      <c r="C3407">
        <v>512100</v>
      </c>
      <c r="D3407" t="s">
        <v>428</v>
      </c>
      <c r="E3407" t="s">
        <v>7</v>
      </c>
      <c r="F3407" t="s">
        <v>21</v>
      </c>
      <c r="G3407">
        <v>2026</v>
      </c>
      <c r="H3407" t="s">
        <v>22</v>
      </c>
      <c r="I3407" t="s">
        <v>544</v>
      </c>
      <c r="J3407" t="s">
        <v>545</v>
      </c>
      <c r="K3407" t="s">
        <v>496</v>
      </c>
      <c r="L3407" t="s">
        <v>25</v>
      </c>
      <c r="M3407">
        <v>0</v>
      </c>
      <c r="N3407">
        <v>0</v>
      </c>
      <c r="O3407">
        <v>8411</v>
      </c>
      <c r="P3407">
        <v>0</v>
      </c>
      <c r="Q3407">
        <v>53560</v>
      </c>
      <c r="R3407">
        <v>8411</v>
      </c>
      <c r="S3407">
        <v>0</v>
      </c>
      <c r="T3407">
        <v>8411</v>
      </c>
      <c r="U3407">
        <v>0</v>
      </c>
      <c r="V3407">
        <v>31140</v>
      </c>
      <c r="W3407">
        <v>0</v>
      </c>
      <c r="X3407">
        <v>0</v>
      </c>
      <c r="Y3407">
        <v>109932</v>
      </c>
      <c r="Z3407">
        <f t="shared" si="120"/>
        <v>82449</v>
      </c>
      <c r="AA3407">
        <f t="shared" si="121"/>
        <v>0</v>
      </c>
    </row>
    <row r="3408" spans="1:27" x14ac:dyDescent="0.35">
      <c r="A3408" t="s">
        <v>427</v>
      </c>
      <c r="C3408">
        <v>512100</v>
      </c>
      <c r="D3408" t="s">
        <v>428</v>
      </c>
      <c r="E3408" t="s">
        <v>7</v>
      </c>
      <c r="F3408" t="s">
        <v>21</v>
      </c>
      <c r="G3408">
        <v>2027</v>
      </c>
      <c r="H3408" t="s">
        <v>22</v>
      </c>
      <c r="I3408" t="s">
        <v>544</v>
      </c>
      <c r="J3408" t="s">
        <v>545</v>
      </c>
      <c r="K3408" t="s">
        <v>496</v>
      </c>
      <c r="L3408" t="s">
        <v>25</v>
      </c>
      <c r="M3408">
        <v>0</v>
      </c>
      <c r="N3408">
        <v>0</v>
      </c>
      <c r="O3408">
        <v>8579</v>
      </c>
      <c r="P3408">
        <v>0</v>
      </c>
      <c r="Q3408">
        <v>55167</v>
      </c>
      <c r="R3408">
        <v>8579</v>
      </c>
      <c r="S3408">
        <v>0</v>
      </c>
      <c r="T3408">
        <v>8579</v>
      </c>
      <c r="U3408">
        <v>0</v>
      </c>
      <c r="V3408">
        <v>32000</v>
      </c>
      <c r="W3408">
        <v>0</v>
      </c>
      <c r="X3408">
        <v>0</v>
      </c>
      <c r="Y3408">
        <v>112903</v>
      </c>
      <c r="Z3408">
        <f t="shared" si="120"/>
        <v>84677.25</v>
      </c>
      <c r="AA3408">
        <f t="shared" si="121"/>
        <v>0</v>
      </c>
    </row>
    <row r="3409" spans="1:27" x14ac:dyDescent="0.35">
      <c r="A3409" t="s">
        <v>427</v>
      </c>
      <c r="C3409">
        <v>512100</v>
      </c>
      <c r="D3409" t="s">
        <v>428</v>
      </c>
      <c r="E3409" t="s">
        <v>7</v>
      </c>
      <c r="F3409" t="s">
        <v>21</v>
      </c>
      <c r="G3409">
        <v>2028</v>
      </c>
      <c r="H3409" t="s">
        <v>22</v>
      </c>
      <c r="I3409" t="s">
        <v>544</v>
      </c>
      <c r="J3409" t="s">
        <v>545</v>
      </c>
      <c r="K3409" t="s">
        <v>496</v>
      </c>
      <c r="L3409" t="s">
        <v>25</v>
      </c>
      <c r="M3409">
        <v>0</v>
      </c>
      <c r="N3409">
        <v>0</v>
      </c>
      <c r="O3409">
        <v>8751</v>
      </c>
      <c r="P3409">
        <v>0</v>
      </c>
      <c r="Q3409">
        <v>56820</v>
      </c>
      <c r="R3409">
        <v>8750</v>
      </c>
      <c r="S3409">
        <v>0</v>
      </c>
      <c r="T3409">
        <v>8750</v>
      </c>
      <c r="U3409">
        <v>0</v>
      </c>
      <c r="V3409">
        <v>32883</v>
      </c>
      <c r="W3409">
        <v>0</v>
      </c>
      <c r="X3409">
        <v>0</v>
      </c>
      <c r="Y3409">
        <v>115954</v>
      </c>
      <c r="Z3409">
        <f t="shared" si="120"/>
        <v>86965.5</v>
      </c>
      <c r="AA3409">
        <f t="shared" si="121"/>
        <v>0</v>
      </c>
    </row>
    <row r="3410" spans="1:27" x14ac:dyDescent="0.35">
      <c r="A3410" t="s">
        <v>427</v>
      </c>
      <c r="C3410">
        <v>512100</v>
      </c>
      <c r="D3410" t="s">
        <v>428</v>
      </c>
      <c r="E3410" t="s">
        <v>7</v>
      </c>
      <c r="F3410" t="s">
        <v>21</v>
      </c>
      <c r="G3410">
        <v>2029</v>
      </c>
      <c r="H3410" t="s">
        <v>22</v>
      </c>
      <c r="I3410" t="s">
        <v>544</v>
      </c>
      <c r="J3410" t="s">
        <v>545</v>
      </c>
      <c r="K3410" t="s">
        <v>496</v>
      </c>
      <c r="L3410" t="s">
        <v>25</v>
      </c>
      <c r="M3410">
        <v>0</v>
      </c>
      <c r="N3410">
        <v>0</v>
      </c>
      <c r="O3410">
        <v>8926</v>
      </c>
      <c r="P3410">
        <v>0</v>
      </c>
      <c r="Q3410">
        <v>58526</v>
      </c>
      <c r="R3410">
        <v>8925</v>
      </c>
      <c r="S3410">
        <v>0</v>
      </c>
      <c r="T3410">
        <v>8925</v>
      </c>
      <c r="U3410">
        <v>0</v>
      </c>
      <c r="V3410">
        <v>33791</v>
      </c>
      <c r="W3410">
        <v>0</v>
      </c>
      <c r="X3410">
        <v>0</v>
      </c>
      <c r="Y3410">
        <v>119093</v>
      </c>
      <c r="Z3410">
        <f t="shared" si="120"/>
        <v>89319.75</v>
      </c>
      <c r="AA3410">
        <f t="shared" si="121"/>
        <v>0</v>
      </c>
    </row>
    <row r="3411" spans="1:27" x14ac:dyDescent="0.35">
      <c r="A3411" t="s">
        <v>427</v>
      </c>
      <c r="C3411">
        <v>512100</v>
      </c>
      <c r="D3411" t="s">
        <v>428</v>
      </c>
      <c r="E3411" t="s">
        <v>7</v>
      </c>
      <c r="F3411" t="s">
        <v>21</v>
      </c>
      <c r="G3411">
        <v>2030</v>
      </c>
      <c r="H3411" t="s">
        <v>22</v>
      </c>
      <c r="I3411" t="s">
        <v>544</v>
      </c>
      <c r="J3411" t="s">
        <v>545</v>
      </c>
      <c r="K3411" t="s">
        <v>496</v>
      </c>
      <c r="L3411" t="s">
        <v>25</v>
      </c>
      <c r="M3411">
        <v>0</v>
      </c>
      <c r="N3411">
        <v>0</v>
      </c>
      <c r="O3411">
        <v>9105</v>
      </c>
      <c r="P3411">
        <v>0</v>
      </c>
      <c r="Q3411">
        <v>60284</v>
      </c>
      <c r="R3411">
        <v>9104</v>
      </c>
      <c r="S3411">
        <v>0</v>
      </c>
      <c r="T3411">
        <v>9104</v>
      </c>
      <c r="U3411">
        <v>0</v>
      </c>
      <c r="V3411">
        <v>34727</v>
      </c>
      <c r="W3411">
        <v>0</v>
      </c>
      <c r="X3411">
        <v>0</v>
      </c>
      <c r="Y3411">
        <v>122323</v>
      </c>
      <c r="Z3411">
        <f t="shared" si="120"/>
        <v>91742.25</v>
      </c>
      <c r="AA3411">
        <f t="shared" si="121"/>
        <v>0</v>
      </c>
    </row>
    <row r="3412" spans="1:27" x14ac:dyDescent="0.35">
      <c r="A3412" t="s">
        <v>427</v>
      </c>
      <c r="C3412">
        <v>512100</v>
      </c>
      <c r="D3412" t="s">
        <v>428</v>
      </c>
      <c r="E3412" t="s">
        <v>7</v>
      </c>
      <c r="F3412" t="s">
        <v>105</v>
      </c>
      <c r="G3412">
        <v>2021</v>
      </c>
      <c r="H3412" t="s">
        <v>22</v>
      </c>
      <c r="I3412" t="s">
        <v>491</v>
      </c>
      <c r="J3412" t="s">
        <v>492</v>
      </c>
      <c r="K3412" t="s">
        <v>493</v>
      </c>
      <c r="L3412" t="s">
        <v>25</v>
      </c>
      <c r="M3412">
        <v>0</v>
      </c>
      <c r="N3412">
        <v>0</v>
      </c>
      <c r="O3412">
        <v>20000</v>
      </c>
      <c r="P3412">
        <v>15000</v>
      </c>
      <c r="Q3412">
        <v>0</v>
      </c>
      <c r="R3412">
        <v>20000</v>
      </c>
      <c r="S3412">
        <v>20000</v>
      </c>
      <c r="T3412">
        <v>20000</v>
      </c>
      <c r="U3412">
        <v>37000</v>
      </c>
      <c r="V3412">
        <v>72000</v>
      </c>
      <c r="W3412">
        <v>16000</v>
      </c>
      <c r="X3412">
        <v>55000</v>
      </c>
      <c r="Y3412">
        <v>275000</v>
      </c>
      <c r="Z3412">
        <f t="shared" si="120"/>
        <v>0</v>
      </c>
      <c r="AA3412">
        <f t="shared" si="121"/>
        <v>206250</v>
      </c>
    </row>
    <row r="3413" spans="1:27" x14ac:dyDescent="0.35">
      <c r="A3413" t="s">
        <v>427</v>
      </c>
      <c r="C3413">
        <v>512100</v>
      </c>
      <c r="D3413" t="s">
        <v>428</v>
      </c>
      <c r="E3413" t="s">
        <v>7</v>
      </c>
      <c r="F3413" t="s">
        <v>105</v>
      </c>
      <c r="G3413">
        <v>2022</v>
      </c>
      <c r="H3413" t="s">
        <v>22</v>
      </c>
      <c r="I3413" t="s">
        <v>491</v>
      </c>
      <c r="J3413" t="s">
        <v>492</v>
      </c>
      <c r="K3413" t="s">
        <v>493</v>
      </c>
      <c r="L3413" t="s">
        <v>25</v>
      </c>
      <c r="M3413">
        <v>0</v>
      </c>
      <c r="N3413">
        <v>0</v>
      </c>
      <c r="O3413">
        <v>20000</v>
      </c>
      <c r="P3413">
        <v>15000</v>
      </c>
      <c r="Q3413">
        <v>0</v>
      </c>
      <c r="R3413">
        <v>20000</v>
      </c>
      <c r="S3413">
        <v>20000</v>
      </c>
      <c r="T3413">
        <v>20000</v>
      </c>
      <c r="U3413">
        <v>37000</v>
      </c>
      <c r="V3413">
        <v>72000</v>
      </c>
      <c r="W3413">
        <v>16000</v>
      </c>
      <c r="X3413">
        <v>55000</v>
      </c>
      <c r="Y3413">
        <v>275000</v>
      </c>
      <c r="Z3413">
        <f t="shared" si="120"/>
        <v>0</v>
      </c>
      <c r="AA3413">
        <f t="shared" si="121"/>
        <v>206250</v>
      </c>
    </row>
    <row r="3414" spans="1:27" x14ac:dyDescent="0.35">
      <c r="A3414" t="s">
        <v>427</v>
      </c>
      <c r="C3414">
        <v>512100</v>
      </c>
      <c r="D3414" t="s">
        <v>428</v>
      </c>
      <c r="E3414" t="s">
        <v>7</v>
      </c>
      <c r="F3414" t="s">
        <v>105</v>
      </c>
      <c r="G3414">
        <v>2023</v>
      </c>
      <c r="H3414" t="s">
        <v>22</v>
      </c>
      <c r="I3414" t="s">
        <v>491</v>
      </c>
      <c r="J3414" t="s">
        <v>492</v>
      </c>
      <c r="K3414" t="s">
        <v>493</v>
      </c>
      <c r="L3414" t="s">
        <v>25</v>
      </c>
      <c r="M3414">
        <v>0</v>
      </c>
      <c r="N3414">
        <v>0</v>
      </c>
      <c r="O3414">
        <v>20000</v>
      </c>
      <c r="P3414">
        <v>15000</v>
      </c>
      <c r="Q3414">
        <v>0</v>
      </c>
      <c r="R3414">
        <v>20000</v>
      </c>
      <c r="S3414">
        <v>20000</v>
      </c>
      <c r="T3414">
        <v>20000</v>
      </c>
      <c r="U3414">
        <v>37000</v>
      </c>
      <c r="V3414">
        <v>72000</v>
      </c>
      <c r="W3414">
        <v>16000</v>
      </c>
      <c r="X3414">
        <v>55000</v>
      </c>
      <c r="Y3414">
        <v>275000</v>
      </c>
      <c r="Z3414">
        <f t="shared" si="120"/>
        <v>0</v>
      </c>
      <c r="AA3414">
        <f t="shared" si="121"/>
        <v>206250</v>
      </c>
    </row>
    <row r="3415" spans="1:27" x14ac:dyDescent="0.35">
      <c r="A3415" t="s">
        <v>427</v>
      </c>
      <c r="C3415">
        <v>512100</v>
      </c>
      <c r="D3415" t="s">
        <v>428</v>
      </c>
      <c r="E3415" t="s">
        <v>7</v>
      </c>
      <c r="F3415" t="s">
        <v>105</v>
      </c>
      <c r="G3415">
        <v>2024</v>
      </c>
      <c r="H3415" t="s">
        <v>22</v>
      </c>
      <c r="I3415" t="s">
        <v>491</v>
      </c>
      <c r="J3415" t="s">
        <v>492</v>
      </c>
      <c r="K3415" t="s">
        <v>493</v>
      </c>
      <c r="L3415" t="s">
        <v>25</v>
      </c>
      <c r="M3415">
        <v>0</v>
      </c>
      <c r="N3415">
        <v>0</v>
      </c>
      <c r="O3415">
        <v>20000</v>
      </c>
      <c r="P3415">
        <v>15000</v>
      </c>
      <c r="Q3415">
        <v>0</v>
      </c>
      <c r="R3415">
        <v>20000</v>
      </c>
      <c r="S3415">
        <v>20000</v>
      </c>
      <c r="T3415">
        <v>20000</v>
      </c>
      <c r="U3415">
        <v>37000</v>
      </c>
      <c r="V3415">
        <v>72000</v>
      </c>
      <c r="W3415">
        <v>16000</v>
      </c>
      <c r="X3415">
        <v>55000</v>
      </c>
      <c r="Y3415">
        <v>275000</v>
      </c>
      <c r="Z3415">
        <f t="shared" si="120"/>
        <v>0</v>
      </c>
      <c r="AA3415">
        <f t="shared" si="121"/>
        <v>206250</v>
      </c>
    </row>
    <row r="3416" spans="1:27" x14ac:dyDescent="0.35">
      <c r="A3416" t="s">
        <v>427</v>
      </c>
      <c r="C3416">
        <v>512100</v>
      </c>
      <c r="D3416" t="s">
        <v>428</v>
      </c>
      <c r="E3416" t="s">
        <v>7</v>
      </c>
      <c r="F3416" t="s">
        <v>105</v>
      </c>
      <c r="G3416">
        <v>2025</v>
      </c>
      <c r="H3416" t="s">
        <v>22</v>
      </c>
      <c r="I3416" t="s">
        <v>491</v>
      </c>
      <c r="J3416" t="s">
        <v>492</v>
      </c>
      <c r="K3416" t="s">
        <v>493</v>
      </c>
      <c r="L3416" t="s">
        <v>25</v>
      </c>
      <c r="M3416">
        <v>0</v>
      </c>
      <c r="N3416">
        <v>0</v>
      </c>
      <c r="O3416">
        <v>20000</v>
      </c>
      <c r="P3416">
        <v>15000</v>
      </c>
      <c r="Q3416">
        <v>0</v>
      </c>
      <c r="R3416">
        <v>20000</v>
      </c>
      <c r="S3416">
        <v>20000</v>
      </c>
      <c r="T3416">
        <v>20000</v>
      </c>
      <c r="U3416">
        <v>37000</v>
      </c>
      <c r="V3416">
        <v>72000</v>
      </c>
      <c r="W3416">
        <v>16000</v>
      </c>
      <c r="X3416">
        <v>55000</v>
      </c>
      <c r="Y3416">
        <v>275000</v>
      </c>
      <c r="Z3416">
        <f t="shared" si="120"/>
        <v>0</v>
      </c>
      <c r="AA3416">
        <f t="shared" si="121"/>
        <v>206250</v>
      </c>
    </row>
    <row r="3417" spans="1:27" x14ac:dyDescent="0.35">
      <c r="A3417" t="s">
        <v>427</v>
      </c>
      <c r="C3417">
        <v>512100</v>
      </c>
      <c r="D3417" t="s">
        <v>428</v>
      </c>
      <c r="E3417" t="s">
        <v>7</v>
      </c>
      <c r="F3417" t="s">
        <v>105</v>
      </c>
      <c r="G3417">
        <v>2026</v>
      </c>
      <c r="H3417" t="s">
        <v>22</v>
      </c>
      <c r="I3417" t="s">
        <v>491</v>
      </c>
      <c r="J3417" t="s">
        <v>492</v>
      </c>
      <c r="K3417" t="s">
        <v>493</v>
      </c>
      <c r="L3417" t="s">
        <v>25</v>
      </c>
      <c r="M3417">
        <v>0</v>
      </c>
      <c r="N3417">
        <v>0</v>
      </c>
      <c r="O3417">
        <v>20400</v>
      </c>
      <c r="P3417">
        <v>15300</v>
      </c>
      <c r="Q3417">
        <v>0</v>
      </c>
      <c r="R3417">
        <v>20400</v>
      </c>
      <c r="S3417">
        <v>20400</v>
      </c>
      <c r="T3417">
        <v>20400</v>
      </c>
      <c r="U3417">
        <v>37960</v>
      </c>
      <c r="V3417">
        <v>73440</v>
      </c>
      <c r="W3417">
        <v>16320</v>
      </c>
      <c r="X3417">
        <v>56100</v>
      </c>
      <c r="Y3417">
        <v>280720</v>
      </c>
      <c r="Z3417">
        <f t="shared" si="120"/>
        <v>0</v>
      </c>
      <c r="AA3417">
        <f t="shared" si="121"/>
        <v>210540</v>
      </c>
    </row>
    <row r="3418" spans="1:27" x14ac:dyDescent="0.35">
      <c r="A3418" t="s">
        <v>427</v>
      </c>
      <c r="C3418">
        <v>512100</v>
      </c>
      <c r="D3418" t="s">
        <v>428</v>
      </c>
      <c r="E3418" t="s">
        <v>7</v>
      </c>
      <c r="F3418" t="s">
        <v>105</v>
      </c>
      <c r="G3418">
        <v>2027</v>
      </c>
      <c r="H3418" t="s">
        <v>22</v>
      </c>
      <c r="I3418" t="s">
        <v>491</v>
      </c>
      <c r="J3418" t="s">
        <v>492</v>
      </c>
      <c r="K3418" t="s">
        <v>493</v>
      </c>
      <c r="L3418" t="s">
        <v>25</v>
      </c>
      <c r="M3418">
        <v>0</v>
      </c>
      <c r="N3418">
        <v>0</v>
      </c>
      <c r="O3418">
        <v>20808</v>
      </c>
      <c r="P3418">
        <v>15606</v>
      </c>
      <c r="Q3418">
        <v>0</v>
      </c>
      <c r="R3418">
        <v>20808</v>
      </c>
      <c r="S3418">
        <v>20808</v>
      </c>
      <c r="T3418">
        <v>20808</v>
      </c>
      <c r="U3418">
        <v>38946</v>
      </c>
      <c r="V3418">
        <v>74909</v>
      </c>
      <c r="W3418">
        <v>16646</v>
      </c>
      <c r="X3418">
        <v>57222</v>
      </c>
      <c r="Y3418">
        <v>286561</v>
      </c>
      <c r="Z3418">
        <f t="shared" si="120"/>
        <v>0</v>
      </c>
      <c r="AA3418">
        <f t="shared" si="121"/>
        <v>214920.75</v>
      </c>
    </row>
    <row r="3419" spans="1:27" x14ac:dyDescent="0.35">
      <c r="A3419" t="s">
        <v>427</v>
      </c>
      <c r="C3419">
        <v>512100</v>
      </c>
      <c r="D3419" t="s">
        <v>428</v>
      </c>
      <c r="E3419" t="s">
        <v>7</v>
      </c>
      <c r="F3419" t="s">
        <v>105</v>
      </c>
      <c r="G3419">
        <v>2028</v>
      </c>
      <c r="H3419" t="s">
        <v>22</v>
      </c>
      <c r="I3419" t="s">
        <v>491</v>
      </c>
      <c r="J3419" t="s">
        <v>492</v>
      </c>
      <c r="K3419" t="s">
        <v>493</v>
      </c>
      <c r="L3419" t="s">
        <v>25</v>
      </c>
      <c r="M3419">
        <v>0</v>
      </c>
      <c r="N3419">
        <v>0</v>
      </c>
      <c r="O3419">
        <v>21224</v>
      </c>
      <c r="P3419">
        <v>15918</v>
      </c>
      <c r="Q3419">
        <v>0</v>
      </c>
      <c r="R3419">
        <v>21224</v>
      </c>
      <c r="S3419">
        <v>21224</v>
      </c>
      <c r="T3419">
        <v>21224</v>
      </c>
      <c r="U3419">
        <v>39957</v>
      </c>
      <c r="V3419">
        <v>76406</v>
      </c>
      <c r="W3419">
        <v>16979</v>
      </c>
      <c r="X3419">
        <v>58366</v>
      </c>
      <c r="Y3419">
        <v>292523</v>
      </c>
      <c r="Z3419">
        <f t="shared" si="120"/>
        <v>0</v>
      </c>
      <c r="AA3419">
        <f t="shared" si="121"/>
        <v>219392.25</v>
      </c>
    </row>
    <row r="3420" spans="1:27" x14ac:dyDescent="0.35">
      <c r="A3420" t="s">
        <v>427</v>
      </c>
      <c r="C3420">
        <v>512100</v>
      </c>
      <c r="D3420" t="s">
        <v>428</v>
      </c>
      <c r="E3420" t="s">
        <v>7</v>
      </c>
      <c r="F3420" t="s">
        <v>105</v>
      </c>
      <c r="G3420">
        <v>2029</v>
      </c>
      <c r="H3420" t="s">
        <v>22</v>
      </c>
      <c r="I3420" t="s">
        <v>491</v>
      </c>
      <c r="J3420" t="s">
        <v>492</v>
      </c>
      <c r="K3420" t="s">
        <v>493</v>
      </c>
      <c r="L3420" t="s">
        <v>25</v>
      </c>
      <c r="M3420">
        <v>0</v>
      </c>
      <c r="N3420">
        <v>0</v>
      </c>
      <c r="O3420">
        <v>21648</v>
      </c>
      <c r="P3420">
        <v>16236</v>
      </c>
      <c r="Q3420">
        <v>0</v>
      </c>
      <c r="R3420">
        <v>21648</v>
      </c>
      <c r="S3420">
        <v>21648</v>
      </c>
      <c r="T3420">
        <v>21648</v>
      </c>
      <c r="U3420">
        <v>40997</v>
      </c>
      <c r="V3420">
        <v>77933</v>
      </c>
      <c r="W3420">
        <v>17318</v>
      </c>
      <c r="X3420">
        <v>59532</v>
      </c>
      <c r="Y3420">
        <v>298608</v>
      </c>
      <c r="Z3420">
        <f t="shared" si="120"/>
        <v>0</v>
      </c>
      <c r="AA3420">
        <f t="shared" si="121"/>
        <v>223956</v>
      </c>
    </row>
    <row r="3421" spans="1:27" x14ac:dyDescent="0.35">
      <c r="A3421" t="s">
        <v>427</v>
      </c>
      <c r="C3421">
        <v>512100</v>
      </c>
      <c r="D3421" t="s">
        <v>428</v>
      </c>
      <c r="E3421" t="s">
        <v>7</v>
      </c>
      <c r="F3421" t="s">
        <v>105</v>
      </c>
      <c r="G3421">
        <v>2030</v>
      </c>
      <c r="H3421" t="s">
        <v>22</v>
      </c>
      <c r="I3421" t="s">
        <v>491</v>
      </c>
      <c r="J3421" t="s">
        <v>492</v>
      </c>
      <c r="K3421" t="s">
        <v>493</v>
      </c>
      <c r="L3421" t="s">
        <v>25</v>
      </c>
      <c r="M3421">
        <v>0</v>
      </c>
      <c r="N3421">
        <v>0</v>
      </c>
      <c r="O3421">
        <v>22082</v>
      </c>
      <c r="P3421">
        <v>16562</v>
      </c>
      <c r="Q3421">
        <v>0</v>
      </c>
      <c r="R3421">
        <v>22082</v>
      </c>
      <c r="S3421">
        <v>22082</v>
      </c>
      <c r="T3421">
        <v>22082</v>
      </c>
      <c r="U3421">
        <v>42066</v>
      </c>
      <c r="V3421">
        <v>79495</v>
      </c>
      <c r="W3421">
        <v>17666</v>
      </c>
      <c r="X3421">
        <v>60726</v>
      </c>
      <c r="Y3421">
        <v>304842</v>
      </c>
      <c r="Z3421">
        <f t="shared" si="120"/>
        <v>0</v>
      </c>
      <c r="AA3421">
        <f t="shared" si="121"/>
        <v>228631.5</v>
      </c>
    </row>
    <row r="3422" spans="1:27" x14ac:dyDescent="0.35">
      <c r="A3422" t="s">
        <v>427</v>
      </c>
      <c r="C3422">
        <v>512100</v>
      </c>
      <c r="D3422" t="s">
        <v>428</v>
      </c>
      <c r="E3422" t="s">
        <v>7</v>
      </c>
      <c r="F3422" t="s">
        <v>105</v>
      </c>
      <c r="G3422">
        <v>2023</v>
      </c>
      <c r="H3422" t="s">
        <v>365</v>
      </c>
      <c r="I3422" t="s">
        <v>546</v>
      </c>
      <c r="J3422" t="s">
        <v>547</v>
      </c>
      <c r="K3422" t="s">
        <v>479</v>
      </c>
      <c r="L3422" t="s">
        <v>25</v>
      </c>
      <c r="M3422">
        <v>0</v>
      </c>
      <c r="N3422">
        <v>0</v>
      </c>
      <c r="O3422">
        <v>152500</v>
      </c>
      <c r="P3422">
        <v>152500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305000</v>
      </c>
      <c r="Z3422">
        <f t="shared" si="120"/>
        <v>0</v>
      </c>
      <c r="AA3422">
        <f t="shared" si="121"/>
        <v>228750</v>
      </c>
    </row>
    <row r="3423" spans="1:27" x14ac:dyDescent="0.35">
      <c r="A3423" t="s">
        <v>427</v>
      </c>
      <c r="C3423">
        <v>512100</v>
      </c>
      <c r="D3423" t="s">
        <v>428</v>
      </c>
      <c r="E3423" t="s">
        <v>7</v>
      </c>
      <c r="F3423" t="s">
        <v>105</v>
      </c>
      <c r="G3423">
        <v>2021</v>
      </c>
      <c r="H3423" t="s">
        <v>22</v>
      </c>
      <c r="I3423" t="s">
        <v>494</v>
      </c>
      <c r="J3423" t="s">
        <v>495</v>
      </c>
      <c r="K3423" t="s">
        <v>496</v>
      </c>
      <c r="L3423" t="s">
        <v>25</v>
      </c>
      <c r="M3423">
        <v>0</v>
      </c>
      <c r="N3423">
        <v>0</v>
      </c>
      <c r="O3423">
        <v>215050</v>
      </c>
      <c r="P3423">
        <v>376200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591250</v>
      </c>
      <c r="Z3423">
        <f t="shared" si="120"/>
        <v>0</v>
      </c>
      <c r="AA3423">
        <f t="shared" si="121"/>
        <v>443437.5</v>
      </c>
    </row>
    <row r="3424" spans="1:27" x14ac:dyDescent="0.35">
      <c r="A3424" t="s">
        <v>427</v>
      </c>
      <c r="C3424">
        <v>512100</v>
      </c>
      <c r="D3424" t="s">
        <v>428</v>
      </c>
      <c r="E3424" t="s">
        <v>7</v>
      </c>
      <c r="F3424" t="s">
        <v>105</v>
      </c>
      <c r="G3424">
        <v>2021</v>
      </c>
      <c r="H3424" t="s">
        <v>22</v>
      </c>
      <c r="I3424" t="s">
        <v>526</v>
      </c>
      <c r="J3424" t="s">
        <v>527</v>
      </c>
      <c r="K3424" t="s">
        <v>479</v>
      </c>
      <c r="L3424" t="s">
        <v>25</v>
      </c>
      <c r="M3424">
        <v>0</v>
      </c>
      <c r="N3424">
        <v>0</v>
      </c>
      <c r="O3424">
        <v>400000</v>
      </c>
      <c r="P3424">
        <v>631045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1031045</v>
      </c>
      <c r="Z3424">
        <f t="shared" si="120"/>
        <v>0</v>
      </c>
      <c r="AA3424">
        <f t="shared" si="121"/>
        <v>773283.75</v>
      </c>
    </row>
    <row r="3425" spans="1:27" x14ac:dyDescent="0.35">
      <c r="A3425" t="s">
        <v>427</v>
      </c>
      <c r="C3425">
        <v>512100</v>
      </c>
      <c r="D3425" t="s">
        <v>428</v>
      </c>
      <c r="E3425" t="s">
        <v>7</v>
      </c>
      <c r="F3425" t="s">
        <v>105</v>
      </c>
      <c r="G3425">
        <v>2024</v>
      </c>
      <c r="H3425" t="s">
        <v>22</v>
      </c>
      <c r="I3425" t="s">
        <v>536</v>
      </c>
      <c r="J3425" t="s">
        <v>537</v>
      </c>
      <c r="K3425" t="s">
        <v>479</v>
      </c>
      <c r="L3425" t="s">
        <v>25</v>
      </c>
      <c r="M3425">
        <v>0</v>
      </c>
      <c r="N3425">
        <v>0</v>
      </c>
      <c r="O3425">
        <v>481027</v>
      </c>
      <c r="P3425">
        <v>5643512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6124539</v>
      </c>
      <c r="Z3425">
        <f t="shared" si="120"/>
        <v>0</v>
      </c>
      <c r="AA3425">
        <f t="shared" si="121"/>
        <v>4593404.25</v>
      </c>
    </row>
    <row r="3426" spans="1:27" x14ac:dyDescent="0.35">
      <c r="A3426" t="s">
        <v>427</v>
      </c>
      <c r="C3426">
        <v>512103</v>
      </c>
      <c r="D3426" t="s">
        <v>548</v>
      </c>
      <c r="E3426" t="s">
        <v>7</v>
      </c>
      <c r="F3426" t="s">
        <v>105</v>
      </c>
      <c r="G3426">
        <v>2030</v>
      </c>
      <c r="H3426" t="s">
        <v>22</v>
      </c>
      <c r="I3426" t="s">
        <v>377</v>
      </c>
      <c r="J3426" t="s">
        <v>377</v>
      </c>
      <c r="K3426" t="s">
        <v>378</v>
      </c>
      <c r="L3426" t="s">
        <v>25</v>
      </c>
      <c r="M3426">
        <v>0</v>
      </c>
      <c r="N3426">
        <v>0</v>
      </c>
      <c r="O3426">
        <v>0</v>
      </c>
      <c r="P3426">
        <v>-19494</v>
      </c>
      <c r="Q3426">
        <v>0</v>
      </c>
      <c r="R3426">
        <v>0</v>
      </c>
      <c r="S3426">
        <v>0</v>
      </c>
      <c r="T3426">
        <v>-28025</v>
      </c>
      <c r="U3426">
        <v>-19494</v>
      </c>
      <c r="V3426">
        <v>0</v>
      </c>
      <c r="W3426">
        <v>0</v>
      </c>
      <c r="X3426">
        <v>0</v>
      </c>
      <c r="Y3426">
        <v>-67014</v>
      </c>
      <c r="Z3426">
        <f t="shared" si="120"/>
        <v>0</v>
      </c>
      <c r="AA3426">
        <f t="shared" si="121"/>
        <v>-50260.5</v>
      </c>
    </row>
    <row r="3427" spans="1:27" x14ac:dyDescent="0.35">
      <c r="A3427" t="s">
        <v>427</v>
      </c>
      <c r="C3427">
        <v>512103</v>
      </c>
      <c r="D3427" t="s">
        <v>548</v>
      </c>
      <c r="E3427" t="s">
        <v>7</v>
      </c>
      <c r="F3427" t="s">
        <v>105</v>
      </c>
      <c r="G3427">
        <v>2029</v>
      </c>
      <c r="H3427" t="s">
        <v>22</v>
      </c>
      <c r="I3427" t="s">
        <v>377</v>
      </c>
      <c r="J3427" t="s">
        <v>377</v>
      </c>
      <c r="K3427" t="s">
        <v>378</v>
      </c>
      <c r="L3427" t="s">
        <v>25</v>
      </c>
      <c r="M3427">
        <v>0</v>
      </c>
      <c r="N3427">
        <v>0</v>
      </c>
      <c r="O3427">
        <v>0</v>
      </c>
      <c r="P3427">
        <v>-18926</v>
      </c>
      <c r="Q3427">
        <v>0</v>
      </c>
      <c r="R3427">
        <v>0</v>
      </c>
      <c r="S3427">
        <v>0</v>
      </c>
      <c r="T3427">
        <v>-27208</v>
      </c>
      <c r="U3427">
        <v>-18926</v>
      </c>
      <c r="V3427">
        <v>0</v>
      </c>
      <c r="W3427">
        <v>0</v>
      </c>
      <c r="X3427">
        <v>0</v>
      </c>
      <c r="Y3427">
        <v>-65060</v>
      </c>
      <c r="Z3427">
        <f t="shared" si="120"/>
        <v>0</v>
      </c>
      <c r="AA3427">
        <f t="shared" si="121"/>
        <v>-48795</v>
      </c>
    </row>
    <row r="3428" spans="1:27" x14ac:dyDescent="0.35">
      <c r="A3428" t="s">
        <v>427</v>
      </c>
      <c r="C3428">
        <v>512103</v>
      </c>
      <c r="D3428" t="s">
        <v>548</v>
      </c>
      <c r="E3428" t="s">
        <v>7</v>
      </c>
      <c r="F3428" t="s">
        <v>105</v>
      </c>
      <c r="G3428">
        <v>2028</v>
      </c>
      <c r="H3428" t="s">
        <v>22</v>
      </c>
      <c r="I3428" t="s">
        <v>377</v>
      </c>
      <c r="J3428" t="s">
        <v>377</v>
      </c>
      <c r="K3428" t="s">
        <v>378</v>
      </c>
      <c r="L3428" t="s">
        <v>25</v>
      </c>
      <c r="M3428">
        <v>0</v>
      </c>
      <c r="N3428">
        <v>0</v>
      </c>
      <c r="O3428">
        <v>0</v>
      </c>
      <c r="P3428">
        <v>-18374</v>
      </c>
      <c r="Q3428">
        <v>0</v>
      </c>
      <c r="R3428">
        <v>0</v>
      </c>
      <c r="S3428">
        <v>0</v>
      </c>
      <c r="T3428">
        <v>-26415</v>
      </c>
      <c r="U3428">
        <v>-18374</v>
      </c>
      <c r="V3428">
        <v>0</v>
      </c>
      <c r="W3428">
        <v>0</v>
      </c>
      <c r="X3428">
        <v>0</v>
      </c>
      <c r="Y3428">
        <v>-63164</v>
      </c>
      <c r="Z3428">
        <f t="shared" si="120"/>
        <v>0</v>
      </c>
      <c r="AA3428">
        <f t="shared" si="121"/>
        <v>-47373</v>
      </c>
    </row>
    <row r="3429" spans="1:27" x14ac:dyDescent="0.35">
      <c r="A3429" t="s">
        <v>427</v>
      </c>
      <c r="C3429">
        <v>512103</v>
      </c>
      <c r="D3429" t="s">
        <v>548</v>
      </c>
      <c r="E3429" t="s">
        <v>7</v>
      </c>
      <c r="F3429" t="s">
        <v>105</v>
      </c>
      <c r="G3429">
        <v>2027</v>
      </c>
      <c r="H3429" t="s">
        <v>22</v>
      </c>
      <c r="I3429" t="s">
        <v>377</v>
      </c>
      <c r="J3429" t="s">
        <v>377</v>
      </c>
      <c r="K3429" t="s">
        <v>378</v>
      </c>
      <c r="L3429" t="s">
        <v>25</v>
      </c>
      <c r="M3429">
        <v>0</v>
      </c>
      <c r="N3429">
        <v>0</v>
      </c>
      <c r="O3429">
        <v>0</v>
      </c>
      <c r="P3429">
        <v>-17839</v>
      </c>
      <c r="Q3429">
        <v>0</v>
      </c>
      <c r="R3429">
        <v>0</v>
      </c>
      <c r="S3429">
        <v>0</v>
      </c>
      <c r="T3429">
        <v>-25647</v>
      </c>
      <c r="U3429">
        <v>-17839</v>
      </c>
      <c r="V3429">
        <v>0</v>
      </c>
      <c r="W3429">
        <v>0</v>
      </c>
      <c r="X3429">
        <v>0</v>
      </c>
      <c r="Y3429">
        <v>-61326</v>
      </c>
      <c r="Z3429">
        <f t="shared" si="120"/>
        <v>0</v>
      </c>
      <c r="AA3429">
        <f t="shared" si="121"/>
        <v>-45994.5</v>
      </c>
    </row>
    <row r="3430" spans="1:27" x14ac:dyDescent="0.35">
      <c r="A3430" t="s">
        <v>427</v>
      </c>
      <c r="C3430">
        <v>512103</v>
      </c>
      <c r="D3430" t="s">
        <v>548</v>
      </c>
      <c r="E3430" t="s">
        <v>7</v>
      </c>
      <c r="F3430" t="s">
        <v>105</v>
      </c>
      <c r="G3430">
        <v>2026</v>
      </c>
      <c r="H3430" t="s">
        <v>22</v>
      </c>
      <c r="I3430" t="s">
        <v>377</v>
      </c>
      <c r="J3430" t="s">
        <v>377</v>
      </c>
      <c r="K3430" t="s">
        <v>378</v>
      </c>
      <c r="L3430" t="s">
        <v>25</v>
      </c>
      <c r="M3430">
        <v>0</v>
      </c>
      <c r="N3430">
        <v>0</v>
      </c>
      <c r="O3430">
        <v>0</v>
      </c>
      <c r="P3430">
        <v>-17320</v>
      </c>
      <c r="Q3430">
        <v>0</v>
      </c>
      <c r="R3430">
        <v>0</v>
      </c>
      <c r="S3430">
        <v>0</v>
      </c>
      <c r="T3430">
        <v>-24900</v>
      </c>
      <c r="U3430">
        <v>-17320</v>
      </c>
      <c r="V3430">
        <v>0</v>
      </c>
      <c r="W3430">
        <v>0</v>
      </c>
      <c r="X3430">
        <v>0</v>
      </c>
      <c r="Y3430">
        <v>-59539</v>
      </c>
      <c r="Z3430">
        <f t="shared" si="120"/>
        <v>0</v>
      </c>
      <c r="AA3430">
        <f t="shared" si="121"/>
        <v>-44654.25</v>
      </c>
    </row>
    <row r="3431" spans="1:27" x14ac:dyDescent="0.35">
      <c r="A3431" t="s">
        <v>427</v>
      </c>
      <c r="C3431">
        <v>512103</v>
      </c>
      <c r="D3431" t="s">
        <v>548</v>
      </c>
      <c r="E3431" t="s">
        <v>7</v>
      </c>
      <c r="F3431" t="s">
        <v>105</v>
      </c>
      <c r="G3431">
        <v>2021</v>
      </c>
      <c r="H3431" t="s">
        <v>22</v>
      </c>
      <c r="I3431" t="s">
        <v>377</v>
      </c>
      <c r="J3431" t="s">
        <v>377</v>
      </c>
      <c r="K3431" t="s">
        <v>378</v>
      </c>
      <c r="L3431" t="s">
        <v>25</v>
      </c>
      <c r="M3431">
        <v>0</v>
      </c>
      <c r="N3431">
        <v>0</v>
      </c>
      <c r="O3431">
        <v>0</v>
      </c>
      <c r="P3431">
        <v>-16815</v>
      </c>
      <c r="Q3431">
        <v>0</v>
      </c>
      <c r="R3431">
        <v>0</v>
      </c>
      <c r="S3431">
        <v>0</v>
      </c>
      <c r="T3431">
        <v>-24174</v>
      </c>
      <c r="U3431">
        <v>-16815</v>
      </c>
      <c r="V3431">
        <v>0</v>
      </c>
      <c r="W3431">
        <v>0</v>
      </c>
      <c r="X3431">
        <v>0</v>
      </c>
      <c r="Y3431">
        <v>-57805</v>
      </c>
      <c r="Z3431">
        <f t="shared" si="120"/>
        <v>0</v>
      </c>
      <c r="AA3431">
        <f t="shared" si="121"/>
        <v>-43353.75</v>
      </c>
    </row>
    <row r="3432" spans="1:27" x14ac:dyDescent="0.35">
      <c r="A3432" t="s">
        <v>427</v>
      </c>
      <c r="C3432">
        <v>512103</v>
      </c>
      <c r="D3432" t="s">
        <v>548</v>
      </c>
      <c r="E3432" t="s">
        <v>7</v>
      </c>
      <c r="F3432" t="s">
        <v>105</v>
      </c>
      <c r="G3432">
        <v>2022</v>
      </c>
      <c r="H3432" t="s">
        <v>22</v>
      </c>
      <c r="I3432" t="s">
        <v>377</v>
      </c>
      <c r="J3432" t="s">
        <v>377</v>
      </c>
      <c r="K3432" t="s">
        <v>378</v>
      </c>
      <c r="L3432" t="s">
        <v>25</v>
      </c>
      <c r="M3432">
        <v>0</v>
      </c>
      <c r="N3432">
        <v>0</v>
      </c>
      <c r="O3432">
        <v>0</v>
      </c>
      <c r="P3432">
        <v>-16815</v>
      </c>
      <c r="Q3432">
        <v>0</v>
      </c>
      <c r="R3432">
        <v>0</v>
      </c>
      <c r="S3432">
        <v>0</v>
      </c>
      <c r="T3432">
        <v>-24174</v>
      </c>
      <c r="U3432">
        <v>-16815</v>
      </c>
      <c r="V3432">
        <v>0</v>
      </c>
      <c r="W3432">
        <v>0</v>
      </c>
      <c r="X3432">
        <v>0</v>
      </c>
      <c r="Y3432">
        <v>-57805</v>
      </c>
      <c r="Z3432">
        <f t="shared" si="120"/>
        <v>0</v>
      </c>
      <c r="AA3432">
        <f t="shared" si="121"/>
        <v>-43353.75</v>
      </c>
    </row>
    <row r="3433" spans="1:27" x14ac:dyDescent="0.35">
      <c r="A3433" t="s">
        <v>427</v>
      </c>
      <c r="C3433">
        <v>512103</v>
      </c>
      <c r="D3433" t="s">
        <v>548</v>
      </c>
      <c r="E3433" t="s">
        <v>7</v>
      </c>
      <c r="F3433" t="s">
        <v>105</v>
      </c>
      <c r="G3433">
        <v>2023</v>
      </c>
      <c r="H3433" t="s">
        <v>22</v>
      </c>
      <c r="I3433" t="s">
        <v>377</v>
      </c>
      <c r="J3433" t="s">
        <v>377</v>
      </c>
      <c r="K3433" t="s">
        <v>378</v>
      </c>
      <c r="L3433" t="s">
        <v>25</v>
      </c>
      <c r="M3433">
        <v>0</v>
      </c>
      <c r="N3433">
        <v>0</v>
      </c>
      <c r="O3433">
        <v>0</v>
      </c>
      <c r="P3433">
        <v>-16815</v>
      </c>
      <c r="Q3433">
        <v>0</v>
      </c>
      <c r="R3433">
        <v>0</v>
      </c>
      <c r="S3433">
        <v>0</v>
      </c>
      <c r="T3433">
        <v>-24174</v>
      </c>
      <c r="U3433">
        <v>-16815</v>
      </c>
      <c r="V3433">
        <v>0</v>
      </c>
      <c r="W3433">
        <v>0</v>
      </c>
      <c r="X3433">
        <v>0</v>
      </c>
      <c r="Y3433">
        <v>-57805</v>
      </c>
      <c r="Z3433">
        <f t="shared" si="120"/>
        <v>0</v>
      </c>
      <c r="AA3433">
        <f t="shared" si="121"/>
        <v>-43353.75</v>
      </c>
    </row>
    <row r="3434" spans="1:27" x14ac:dyDescent="0.35">
      <c r="A3434" t="s">
        <v>427</v>
      </c>
      <c r="C3434">
        <v>512103</v>
      </c>
      <c r="D3434" t="s">
        <v>548</v>
      </c>
      <c r="E3434" t="s">
        <v>7</v>
      </c>
      <c r="F3434" t="s">
        <v>105</v>
      </c>
      <c r="G3434">
        <v>2024</v>
      </c>
      <c r="H3434" t="s">
        <v>22</v>
      </c>
      <c r="I3434" t="s">
        <v>377</v>
      </c>
      <c r="J3434" t="s">
        <v>377</v>
      </c>
      <c r="K3434" t="s">
        <v>378</v>
      </c>
      <c r="L3434" t="s">
        <v>25</v>
      </c>
      <c r="M3434">
        <v>0</v>
      </c>
      <c r="N3434">
        <v>0</v>
      </c>
      <c r="O3434">
        <v>0</v>
      </c>
      <c r="P3434">
        <v>-16815</v>
      </c>
      <c r="Q3434">
        <v>0</v>
      </c>
      <c r="R3434">
        <v>0</v>
      </c>
      <c r="S3434">
        <v>0</v>
      </c>
      <c r="T3434">
        <v>-24174</v>
      </c>
      <c r="U3434">
        <v>-16815</v>
      </c>
      <c r="V3434">
        <v>0</v>
      </c>
      <c r="W3434">
        <v>0</v>
      </c>
      <c r="X3434">
        <v>0</v>
      </c>
      <c r="Y3434">
        <v>-57805</v>
      </c>
      <c r="Z3434">
        <f t="shared" si="120"/>
        <v>0</v>
      </c>
      <c r="AA3434">
        <f t="shared" si="121"/>
        <v>-43353.75</v>
      </c>
    </row>
    <row r="3435" spans="1:27" x14ac:dyDescent="0.35">
      <c r="A3435" t="s">
        <v>427</v>
      </c>
      <c r="C3435">
        <v>512103</v>
      </c>
      <c r="D3435" t="s">
        <v>548</v>
      </c>
      <c r="E3435" t="s">
        <v>7</v>
      </c>
      <c r="F3435" t="s">
        <v>105</v>
      </c>
      <c r="G3435">
        <v>2025</v>
      </c>
      <c r="H3435" t="s">
        <v>22</v>
      </c>
      <c r="I3435" t="s">
        <v>377</v>
      </c>
      <c r="J3435" t="s">
        <v>377</v>
      </c>
      <c r="K3435" t="s">
        <v>378</v>
      </c>
      <c r="L3435" t="s">
        <v>25</v>
      </c>
      <c r="M3435">
        <v>0</v>
      </c>
      <c r="N3435">
        <v>0</v>
      </c>
      <c r="O3435">
        <v>0</v>
      </c>
      <c r="P3435">
        <v>-16815</v>
      </c>
      <c r="Q3435">
        <v>0</v>
      </c>
      <c r="R3435">
        <v>0</v>
      </c>
      <c r="S3435">
        <v>0</v>
      </c>
      <c r="T3435">
        <v>-24174</v>
      </c>
      <c r="U3435">
        <v>-16815</v>
      </c>
      <c r="V3435">
        <v>0</v>
      </c>
      <c r="W3435">
        <v>0</v>
      </c>
      <c r="X3435">
        <v>0</v>
      </c>
      <c r="Y3435">
        <v>-57805</v>
      </c>
      <c r="Z3435">
        <f t="shared" si="120"/>
        <v>0</v>
      </c>
      <c r="AA3435">
        <f t="shared" si="121"/>
        <v>-43353.75</v>
      </c>
    </row>
    <row r="3436" spans="1:27" x14ac:dyDescent="0.35">
      <c r="A3436" t="s">
        <v>427</v>
      </c>
      <c r="C3436">
        <v>512103</v>
      </c>
      <c r="D3436" t="s">
        <v>548</v>
      </c>
      <c r="E3436" t="s">
        <v>7</v>
      </c>
      <c r="F3436" t="s">
        <v>366</v>
      </c>
      <c r="G3436">
        <v>2030</v>
      </c>
      <c r="H3436" t="s">
        <v>22</v>
      </c>
      <c r="I3436" t="s">
        <v>373</v>
      </c>
      <c r="J3436" t="s">
        <v>374</v>
      </c>
      <c r="K3436" t="s">
        <v>375</v>
      </c>
      <c r="L3436" t="s">
        <v>25</v>
      </c>
      <c r="M3436">
        <v>0</v>
      </c>
      <c r="N3436">
        <v>0</v>
      </c>
      <c r="O3436">
        <v>0</v>
      </c>
      <c r="P3436">
        <v>-15071</v>
      </c>
      <c r="Q3436">
        <v>0</v>
      </c>
      <c r="R3436">
        <v>0</v>
      </c>
      <c r="S3436">
        <v>0</v>
      </c>
      <c r="T3436">
        <v>-57965</v>
      </c>
      <c r="U3436">
        <v>-15071</v>
      </c>
      <c r="V3436">
        <v>0</v>
      </c>
      <c r="W3436">
        <v>0</v>
      </c>
      <c r="X3436">
        <v>0</v>
      </c>
      <c r="Y3436">
        <v>-88107</v>
      </c>
      <c r="Z3436">
        <f t="shared" si="120"/>
        <v>-26641.998099062999</v>
      </c>
      <c r="AA3436">
        <f t="shared" si="121"/>
        <v>-39438.251900937001</v>
      </c>
    </row>
    <row r="3437" spans="1:27" x14ac:dyDescent="0.35">
      <c r="A3437" t="s">
        <v>427</v>
      </c>
      <c r="C3437">
        <v>512103</v>
      </c>
      <c r="D3437" t="s">
        <v>548</v>
      </c>
      <c r="E3437" t="s">
        <v>7</v>
      </c>
      <c r="F3437" t="s">
        <v>366</v>
      </c>
      <c r="G3437">
        <v>2029</v>
      </c>
      <c r="H3437" t="s">
        <v>22</v>
      </c>
      <c r="I3437" t="s">
        <v>373</v>
      </c>
      <c r="J3437" t="s">
        <v>374</v>
      </c>
      <c r="K3437" t="s">
        <v>375</v>
      </c>
      <c r="L3437" t="s">
        <v>25</v>
      </c>
      <c r="M3437">
        <v>0</v>
      </c>
      <c r="N3437">
        <v>0</v>
      </c>
      <c r="O3437">
        <v>0</v>
      </c>
      <c r="P3437">
        <v>-14632</v>
      </c>
      <c r="Q3437">
        <v>0</v>
      </c>
      <c r="R3437">
        <v>0</v>
      </c>
      <c r="S3437">
        <v>0</v>
      </c>
      <c r="T3437">
        <v>-56275</v>
      </c>
      <c r="U3437">
        <v>-14632</v>
      </c>
      <c r="V3437">
        <v>0</v>
      </c>
      <c r="W3437">
        <v>0</v>
      </c>
      <c r="X3437">
        <v>0</v>
      </c>
      <c r="Y3437">
        <v>-85538</v>
      </c>
      <c r="Z3437">
        <f t="shared" si="120"/>
        <v>-25865.177947241998</v>
      </c>
      <c r="AA3437">
        <f t="shared" si="121"/>
        <v>-38288.322052757998</v>
      </c>
    </row>
    <row r="3438" spans="1:27" x14ac:dyDescent="0.35">
      <c r="A3438" t="s">
        <v>427</v>
      </c>
      <c r="C3438">
        <v>512103</v>
      </c>
      <c r="D3438" t="s">
        <v>548</v>
      </c>
      <c r="E3438" t="s">
        <v>7</v>
      </c>
      <c r="F3438" t="s">
        <v>366</v>
      </c>
      <c r="G3438">
        <v>2028</v>
      </c>
      <c r="H3438" t="s">
        <v>22</v>
      </c>
      <c r="I3438" t="s">
        <v>373</v>
      </c>
      <c r="J3438" t="s">
        <v>374</v>
      </c>
      <c r="K3438" t="s">
        <v>375</v>
      </c>
      <c r="L3438" t="s">
        <v>25</v>
      </c>
      <c r="M3438">
        <v>0</v>
      </c>
      <c r="N3438">
        <v>0</v>
      </c>
      <c r="O3438">
        <v>0</v>
      </c>
      <c r="P3438">
        <v>-14205</v>
      </c>
      <c r="Q3438">
        <v>0</v>
      </c>
      <c r="R3438">
        <v>0</v>
      </c>
      <c r="S3438">
        <v>0</v>
      </c>
      <c r="T3438">
        <v>-54635</v>
      </c>
      <c r="U3438">
        <v>-14205</v>
      </c>
      <c r="V3438">
        <v>0</v>
      </c>
      <c r="W3438">
        <v>0</v>
      </c>
      <c r="X3438">
        <v>0</v>
      </c>
      <c r="Y3438">
        <v>-83045</v>
      </c>
      <c r="Z3438">
        <f t="shared" si="120"/>
        <v>-25111.338850904998</v>
      </c>
      <c r="AA3438">
        <f t="shared" si="121"/>
        <v>-37172.411149095002</v>
      </c>
    </row>
    <row r="3439" spans="1:27" x14ac:dyDescent="0.35">
      <c r="A3439" t="s">
        <v>427</v>
      </c>
      <c r="C3439">
        <v>512103</v>
      </c>
      <c r="D3439" t="s">
        <v>548</v>
      </c>
      <c r="E3439" t="s">
        <v>7</v>
      </c>
      <c r="F3439" t="s">
        <v>366</v>
      </c>
      <c r="G3439">
        <v>2027</v>
      </c>
      <c r="H3439" t="s">
        <v>22</v>
      </c>
      <c r="I3439" t="s">
        <v>373</v>
      </c>
      <c r="J3439" t="s">
        <v>374</v>
      </c>
      <c r="K3439" t="s">
        <v>375</v>
      </c>
      <c r="L3439" t="s">
        <v>25</v>
      </c>
      <c r="M3439">
        <v>0</v>
      </c>
      <c r="N3439">
        <v>0</v>
      </c>
      <c r="O3439">
        <v>0</v>
      </c>
      <c r="P3439">
        <v>-13792</v>
      </c>
      <c r="Q3439">
        <v>0</v>
      </c>
      <c r="R3439">
        <v>0</v>
      </c>
      <c r="S3439">
        <v>0</v>
      </c>
      <c r="T3439">
        <v>-53045</v>
      </c>
      <c r="U3439">
        <v>-13792</v>
      </c>
      <c r="V3439">
        <v>0</v>
      </c>
      <c r="W3439">
        <v>0</v>
      </c>
      <c r="X3439">
        <v>0</v>
      </c>
      <c r="Y3439">
        <v>-80628</v>
      </c>
      <c r="Z3439">
        <f t="shared" si="120"/>
        <v>-24380.480810051999</v>
      </c>
      <c r="AA3439">
        <f t="shared" si="121"/>
        <v>-36090.519189947998</v>
      </c>
    </row>
    <row r="3440" spans="1:27" x14ac:dyDescent="0.35">
      <c r="A3440" t="s">
        <v>427</v>
      </c>
      <c r="C3440">
        <v>512103</v>
      </c>
      <c r="D3440" t="s">
        <v>548</v>
      </c>
      <c r="E3440" t="s">
        <v>7</v>
      </c>
      <c r="F3440" t="s">
        <v>366</v>
      </c>
      <c r="G3440">
        <v>2026</v>
      </c>
      <c r="H3440" t="s">
        <v>22</v>
      </c>
      <c r="I3440" t="s">
        <v>373</v>
      </c>
      <c r="J3440" t="s">
        <v>374</v>
      </c>
      <c r="K3440" t="s">
        <v>375</v>
      </c>
      <c r="L3440" t="s">
        <v>25</v>
      </c>
      <c r="M3440">
        <v>0</v>
      </c>
      <c r="N3440">
        <v>0</v>
      </c>
      <c r="O3440">
        <v>0</v>
      </c>
      <c r="P3440">
        <v>-13390</v>
      </c>
      <c r="Q3440">
        <v>0</v>
      </c>
      <c r="R3440">
        <v>0</v>
      </c>
      <c r="S3440">
        <v>0</v>
      </c>
      <c r="T3440">
        <v>-51500</v>
      </c>
      <c r="U3440">
        <v>-13390</v>
      </c>
      <c r="V3440">
        <v>0</v>
      </c>
      <c r="W3440">
        <v>0</v>
      </c>
      <c r="X3440">
        <v>0</v>
      </c>
      <c r="Y3440">
        <v>-78280</v>
      </c>
      <c r="Z3440">
        <f t="shared" si="120"/>
        <v>-23670.487148519998</v>
      </c>
      <c r="AA3440">
        <f t="shared" si="121"/>
        <v>-35039.512851480002</v>
      </c>
    </row>
    <row r="3441" spans="1:27" x14ac:dyDescent="0.35">
      <c r="A3441" t="s">
        <v>427</v>
      </c>
      <c r="C3441">
        <v>512103</v>
      </c>
      <c r="D3441" t="s">
        <v>548</v>
      </c>
      <c r="E3441" t="s">
        <v>7</v>
      </c>
      <c r="F3441" t="s">
        <v>366</v>
      </c>
      <c r="G3441">
        <v>2021</v>
      </c>
      <c r="H3441" t="s">
        <v>22</v>
      </c>
      <c r="I3441" t="s">
        <v>373</v>
      </c>
      <c r="J3441" t="s">
        <v>374</v>
      </c>
      <c r="K3441" t="s">
        <v>375</v>
      </c>
      <c r="L3441" t="s">
        <v>25</v>
      </c>
      <c r="M3441">
        <v>0</v>
      </c>
      <c r="N3441">
        <v>0</v>
      </c>
      <c r="O3441">
        <v>0</v>
      </c>
      <c r="P3441">
        <v>-13000</v>
      </c>
      <c r="Q3441">
        <v>0</v>
      </c>
      <c r="R3441">
        <v>0</v>
      </c>
      <c r="S3441">
        <v>0</v>
      </c>
      <c r="T3441">
        <v>-50000</v>
      </c>
      <c r="U3441">
        <v>-13000</v>
      </c>
      <c r="V3441">
        <v>0</v>
      </c>
      <c r="W3441">
        <v>0</v>
      </c>
      <c r="X3441">
        <v>0</v>
      </c>
      <c r="Y3441">
        <v>-76000</v>
      </c>
      <c r="Z3441">
        <f t="shared" si="120"/>
        <v>-22981.055484</v>
      </c>
      <c r="AA3441">
        <f t="shared" si="121"/>
        <v>-34018.944516000003</v>
      </c>
    </row>
    <row r="3442" spans="1:27" x14ac:dyDescent="0.35">
      <c r="A3442" t="s">
        <v>427</v>
      </c>
      <c r="C3442">
        <v>512103</v>
      </c>
      <c r="D3442" t="s">
        <v>548</v>
      </c>
      <c r="E3442" t="s">
        <v>7</v>
      </c>
      <c r="F3442" t="s">
        <v>366</v>
      </c>
      <c r="G3442">
        <v>2022</v>
      </c>
      <c r="H3442" t="s">
        <v>22</v>
      </c>
      <c r="I3442" t="s">
        <v>373</v>
      </c>
      <c r="J3442" t="s">
        <v>374</v>
      </c>
      <c r="K3442" t="s">
        <v>375</v>
      </c>
      <c r="L3442" t="s">
        <v>25</v>
      </c>
      <c r="M3442">
        <v>0</v>
      </c>
      <c r="N3442">
        <v>0</v>
      </c>
      <c r="O3442">
        <v>0</v>
      </c>
      <c r="P3442">
        <v>-13000</v>
      </c>
      <c r="Q3442">
        <v>0</v>
      </c>
      <c r="R3442">
        <v>0</v>
      </c>
      <c r="S3442">
        <v>0</v>
      </c>
      <c r="T3442">
        <v>-50000</v>
      </c>
      <c r="U3442">
        <v>-13000</v>
      </c>
      <c r="V3442">
        <v>0</v>
      </c>
      <c r="W3442">
        <v>0</v>
      </c>
      <c r="X3442">
        <v>0</v>
      </c>
      <c r="Y3442">
        <v>-76000</v>
      </c>
      <c r="Z3442">
        <f t="shared" si="120"/>
        <v>-22981.055484</v>
      </c>
      <c r="AA3442">
        <f t="shared" si="121"/>
        <v>-34018.944516000003</v>
      </c>
    </row>
    <row r="3443" spans="1:27" x14ac:dyDescent="0.35">
      <c r="A3443" t="s">
        <v>427</v>
      </c>
      <c r="C3443">
        <v>512103</v>
      </c>
      <c r="D3443" t="s">
        <v>548</v>
      </c>
      <c r="E3443" t="s">
        <v>7</v>
      </c>
      <c r="F3443" t="s">
        <v>366</v>
      </c>
      <c r="G3443">
        <v>2023</v>
      </c>
      <c r="H3443" t="s">
        <v>22</v>
      </c>
      <c r="I3443" t="s">
        <v>373</v>
      </c>
      <c r="J3443" t="s">
        <v>374</v>
      </c>
      <c r="K3443" t="s">
        <v>375</v>
      </c>
      <c r="L3443" t="s">
        <v>25</v>
      </c>
      <c r="M3443">
        <v>0</v>
      </c>
      <c r="N3443">
        <v>0</v>
      </c>
      <c r="O3443">
        <v>0</v>
      </c>
      <c r="P3443">
        <v>-13000</v>
      </c>
      <c r="Q3443">
        <v>0</v>
      </c>
      <c r="R3443">
        <v>0</v>
      </c>
      <c r="S3443">
        <v>0</v>
      </c>
      <c r="T3443">
        <v>-50000</v>
      </c>
      <c r="U3443">
        <v>-13000</v>
      </c>
      <c r="V3443">
        <v>0</v>
      </c>
      <c r="W3443">
        <v>0</v>
      </c>
      <c r="X3443">
        <v>0</v>
      </c>
      <c r="Y3443">
        <v>-76000</v>
      </c>
      <c r="Z3443">
        <f t="shared" si="120"/>
        <v>-22981.055484</v>
      </c>
      <c r="AA3443">
        <f t="shared" si="121"/>
        <v>-34018.944516000003</v>
      </c>
    </row>
    <row r="3444" spans="1:27" x14ac:dyDescent="0.35">
      <c r="A3444" t="s">
        <v>427</v>
      </c>
      <c r="C3444">
        <v>512103</v>
      </c>
      <c r="D3444" t="s">
        <v>548</v>
      </c>
      <c r="E3444" t="s">
        <v>7</v>
      </c>
      <c r="F3444" t="s">
        <v>366</v>
      </c>
      <c r="G3444">
        <v>2024</v>
      </c>
      <c r="H3444" t="s">
        <v>22</v>
      </c>
      <c r="I3444" t="s">
        <v>373</v>
      </c>
      <c r="J3444" t="s">
        <v>374</v>
      </c>
      <c r="K3444" t="s">
        <v>375</v>
      </c>
      <c r="L3444" t="s">
        <v>25</v>
      </c>
      <c r="M3444">
        <v>0</v>
      </c>
      <c r="N3444">
        <v>0</v>
      </c>
      <c r="O3444">
        <v>0</v>
      </c>
      <c r="P3444">
        <v>-13000</v>
      </c>
      <c r="Q3444">
        <v>0</v>
      </c>
      <c r="R3444">
        <v>0</v>
      </c>
      <c r="S3444">
        <v>0</v>
      </c>
      <c r="T3444">
        <v>-50000</v>
      </c>
      <c r="U3444">
        <v>-13000</v>
      </c>
      <c r="V3444">
        <v>0</v>
      </c>
      <c r="W3444">
        <v>0</v>
      </c>
      <c r="X3444">
        <v>0</v>
      </c>
      <c r="Y3444">
        <v>-76000</v>
      </c>
      <c r="Z3444">
        <f t="shared" si="120"/>
        <v>-22981.055484</v>
      </c>
      <c r="AA3444">
        <f t="shared" si="121"/>
        <v>-34018.944516000003</v>
      </c>
    </row>
    <row r="3445" spans="1:27" x14ac:dyDescent="0.35">
      <c r="A3445" t="s">
        <v>427</v>
      </c>
      <c r="C3445">
        <v>512103</v>
      </c>
      <c r="D3445" t="s">
        <v>548</v>
      </c>
      <c r="E3445" t="s">
        <v>7</v>
      </c>
      <c r="F3445" t="s">
        <v>366</v>
      </c>
      <c r="G3445">
        <v>2025</v>
      </c>
      <c r="H3445" t="s">
        <v>22</v>
      </c>
      <c r="I3445" t="s">
        <v>373</v>
      </c>
      <c r="J3445" t="s">
        <v>374</v>
      </c>
      <c r="K3445" t="s">
        <v>375</v>
      </c>
      <c r="L3445" t="s">
        <v>25</v>
      </c>
      <c r="M3445">
        <v>0</v>
      </c>
      <c r="N3445">
        <v>0</v>
      </c>
      <c r="O3445">
        <v>0</v>
      </c>
      <c r="P3445">
        <v>-13000</v>
      </c>
      <c r="Q3445">
        <v>0</v>
      </c>
      <c r="R3445">
        <v>0</v>
      </c>
      <c r="S3445">
        <v>0</v>
      </c>
      <c r="T3445">
        <v>-50000</v>
      </c>
      <c r="U3445">
        <v>-13000</v>
      </c>
      <c r="V3445">
        <v>0</v>
      </c>
      <c r="W3445">
        <v>0</v>
      </c>
      <c r="X3445">
        <v>0</v>
      </c>
      <c r="Y3445">
        <v>-76000</v>
      </c>
      <c r="Z3445">
        <f t="shared" si="120"/>
        <v>-22981.055484</v>
      </c>
      <c r="AA3445">
        <f t="shared" si="121"/>
        <v>-34018.944516000003</v>
      </c>
    </row>
    <row r="3446" spans="1:27" x14ac:dyDescent="0.35">
      <c r="A3446" t="s">
        <v>427</v>
      </c>
      <c r="C3446">
        <v>512103</v>
      </c>
      <c r="D3446" t="s">
        <v>548</v>
      </c>
      <c r="E3446" t="s">
        <v>7</v>
      </c>
      <c r="F3446" t="s">
        <v>105</v>
      </c>
      <c r="G3446">
        <v>2030</v>
      </c>
      <c r="H3446" t="s">
        <v>22</v>
      </c>
      <c r="I3446" t="s">
        <v>385</v>
      </c>
      <c r="J3446" t="s">
        <v>386</v>
      </c>
      <c r="K3446" t="s">
        <v>378</v>
      </c>
      <c r="L3446" t="s">
        <v>25</v>
      </c>
      <c r="M3446">
        <v>0</v>
      </c>
      <c r="N3446">
        <v>0</v>
      </c>
      <c r="O3446">
        <v>0</v>
      </c>
      <c r="P3446">
        <v>-4874</v>
      </c>
      <c r="Q3446">
        <v>0</v>
      </c>
      <c r="R3446">
        <v>0</v>
      </c>
      <c r="S3446">
        <v>0</v>
      </c>
      <c r="T3446">
        <v>-7006</v>
      </c>
      <c r="U3446">
        <v>-4874</v>
      </c>
      <c r="V3446">
        <v>0</v>
      </c>
      <c r="W3446">
        <v>0</v>
      </c>
      <c r="X3446">
        <v>0</v>
      </c>
      <c r="Y3446">
        <v>-16753</v>
      </c>
      <c r="Z3446">
        <f t="shared" si="120"/>
        <v>0</v>
      </c>
      <c r="AA3446">
        <f t="shared" si="121"/>
        <v>-12564.75</v>
      </c>
    </row>
    <row r="3447" spans="1:27" x14ac:dyDescent="0.35">
      <c r="A3447" t="s">
        <v>427</v>
      </c>
      <c r="C3447">
        <v>512103</v>
      </c>
      <c r="D3447" t="s">
        <v>548</v>
      </c>
      <c r="E3447" t="s">
        <v>7</v>
      </c>
      <c r="F3447" t="s">
        <v>105</v>
      </c>
      <c r="G3447">
        <v>2029</v>
      </c>
      <c r="H3447" t="s">
        <v>22</v>
      </c>
      <c r="I3447" t="s">
        <v>385</v>
      </c>
      <c r="J3447" t="s">
        <v>386</v>
      </c>
      <c r="K3447" t="s">
        <v>378</v>
      </c>
      <c r="L3447" t="s">
        <v>25</v>
      </c>
      <c r="M3447">
        <v>0</v>
      </c>
      <c r="N3447">
        <v>0</v>
      </c>
      <c r="O3447">
        <v>0</v>
      </c>
      <c r="P3447">
        <v>-4731</v>
      </c>
      <c r="Q3447">
        <v>0</v>
      </c>
      <c r="R3447">
        <v>0</v>
      </c>
      <c r="S3447">
        <v>0</v>
      </c>
      <c r="T3447">
        <v>-6802</v>
      </c>
      <c r="U3447">
        <v>-4731</v>
      </c>
      <c r="V3447">
        <v>0</v>
      </c>
      <c r="W3447">
        <v>0</v>
      </c>
      <c r="X3447">
        <v>0</v>
      </c>
      <c r="Y3447">
        <v>-16265</v>
      </c>
      <c r="Z3447">
        <f t="shared" si="120"/>
        <v>0</v>
      </c>
      <c r="AA3447">
        <f t="shared" si="121"/>
        <v>-12198.75</v>
      </c>
    </row>
    <row r="3448" spans="1:27" x14ac:dyDescent="0.35">
      <c r="A3448" t="s">
        <v>427</v>
      </c>
      <c r="C3448">
        <v>512103</v>
      </c>
      <c r="D3448" t="s">
        <v>548</v>
      </c>
      <c r="E3448" t="s">
        <v>7</v>
      </c>
      <c r="F3448" t="s">
        <v>105</v>
      </c>
      <c r="G3448">
        <v>2028</v>
      </c>
      <c r="H3448" t="s">
        <v>22</v>
      </c>
      <c r="I3448" t="s">
        <v>385</v>
      </c>
      <c r="J3448" t="s">
        <v>386</v>
      </c>
      <c r="K3448" t="s">
        <v>378</v>
      </c>
      <c r="L3448" t="s">
        <v>25</v>
      </c>
      <c r="M3448">
        <v>0</v>
      </c>
      <c r="N3448">
        <v>0</v>
      </c>
      <c r="O3448">
        <v>0</v>
      </c>
      <c r="P3448">
        <v>-4594</v>
      </c>
      <c r="Q3448">
        <v>0</v>
      </c>
      <c r="R3448">
        <v>0</v>
      </c>
      <c r="S3448">
        <v>0</v>
      </c>
      <c r="T3448">
        <v>-6604</v>
      </c>
      <c r="U3448">
        <v>-4594</v>
      </c>
      <c r="V3448">
        <v>0</v>
      </c>
      <c r="W3448">
        <v>0</v>
      </c>
      <c r="X3448">
        <v>0</v>
      </c>
      <c r="Y3448">
        <v>-15791</v>
      </c>
      <c r="Z3448">
        <f t="shared" si="120"/>
        <v>0</v>
      </c>
      <c r="AA3448">
        <f t="shared" si="121"/>
        <v>-11843.25</v>
      </c>
    </row>
    <row r="3449" spans="1:27" x14ac:dyDescent="0.35">
      <c r="A3449" t="s">
        <v>427</v>
      </c>
      <c r="C3449">
        <v>512103</v>
      </c>
      <c r="D3449" t="s">
        <v>548</v>
      </c>
      <c r="E3449" t="s">
        <v>7</v>
      </c>
      <c r="F3449" t="s">
        <v>105</v>
      </c>
      <c r="G3449">
        <v>2027</v>
      </c>
      <c r="H3449" t="s">
        <v>22</v>
      </c>
      <c r="I3449" t="s">
        <v>385</v>
      </c>
      <c r="J3449" t="s">
        <v>386</v>
      </c>
      <c r="K3449" t="s">
        <v>378</v>
      </c>
      <c r="L3449" t="s">
        <v>25</v>
      </c>
      <c r="M3449">
        <v>0</v>
      </c>
      <c r="N3449">
        <v>0</v>
      </c>
      <c r="O3449">
        <v>0</v>
      </c>
      <c r="P3449">
        <v>-4460</v>
      </c>
      <c r="Q3449">
        <v>0</v>
      </c>
      <c r="R3449">
        <v>0</v>
      </c>
      <c r="S3449">
        <v>0</v>
      </c>
      <c r="T3449">
        <v>-6412</v>
      </c>
      <c r="U3449">
        <v>-4460</v>
      </c>
      <c r="V3449">
        <v>0</v>
      </c>
      <c r="W3449">
        <v>0</v>
      </c>
      <c r="X3449">
        <v>0</v>
      </c>
      <c r="Y3449">
        <v>-15331</v>
      </c>
      <c r="Z3449">
        <f t="shared" si="120"/>
        <v>0</v>
      </c>
      <c r="AA3449">
        <f t="shared" si="121"/>
        <v>-11498.25</v>
      </c>
    </row>
    <row r="3450" spans="1:27" x14ac:dyDescent="0.35">
      <c r="A3450" t="s">
        <v>427</v>
      </c>
      <c r="C3450">
        <v>512103</v>
      </c>
      <c r="D3450" t="s">
        <v>548</v>
      </c>
      <c r="E3450" t="s">
        <v>7</v>
      </c>
      <c r="F3450" t="s">
        <v>105</v>
      </c>
      <c r="G3450">
        <v>2026</v>
      </c>
      <c r="H3450" t="s">
        <v>22</v>
      </c>
      <c r="I3450" t="s">
        <v>385</v>
      </c>
      <c r="J3450" t="s">
        <v>386</v>
      </c>
      <c r="K3450" t="s">
        <v>378</v>
      </c>
      <c r="L3450" t="s">
        <v>25</v>
      </c>
      <c r="M3450">
        <v>0</v>
      </c>
      <c r="N3450">
        <v>0</v>
      </c>
      <c r="O3450">
        <v>0</v>
      </c>
      <c r="P3450">
        <v>-4330</v>
      </c>
      <c r="Q3450">
        <v>0</v>
      </c>
      <c r="R3450">
        <v>0</v>
      </c>
      <c r="S3450">
        <v>0</v>
      </c>
      <c r="T3450">
        <v>-6225</v>
      </c>
      <c r="U3450">
        <v>-4330</v>
      </c>
      <c r="V3450">
        <v>0</v>
      </c>
      <c r="W3450">
        <v>0</v>
      </c>
      <c r="X3450">
        <v>0</v>
      </c>
      <c r="Y3450">
        <v>-14885</v>
      </c>
      <c r="Z3450">
        <f t="shared" si="120"/>
        <v>0</v>
      </c>
      <c r="AA3450">
        <f t="shared" si="121"/>
        <v>-11163.75</v>
      </c>
    </row>
    <row r="3451" spans="1:27" x14ac:dyDescent="0.35">
      <c r="A3451" t="s">
        <v>427</v>
      </c>
      <c r="C3451">
        <v>512103</v>
      </c>
      <c r="D3451" t="s">
        <v>548</v>
      </c>
      <c r="E3451" t="s">
        <v>7</v>
      </c>
      <c r="F3451" t="s">
        <v>105</v>
      </c>
      <c r="G3451">
        <v>2021</v>
      </c>
      <c r="H3451" t="s">
        <v>22</v>
      </c>
      <c r="I3451" t="s">
        <v>385</v>
      </c>
      <c r="J3451" t="s">
        <v>386</v>
      </c>
      <c r="K3451" t="s">
        <v>378</v>
      </c>
      <c r="L3451" t="s">
        <v>25</v>
      </c>
      <c r="M3451">
        <v>0</v>
      </c>
      <c r="N3451">
        <v>0</v>
      </c>
      <c r="O3451">
        <v>0</v>
      </c>
      <c r="P3451">
        <v>-4204</v>
      </c>
      <c r="Q3451">
        <v>0</v>
      </c>
      <c r="R3451">
        <v>0</v>
      </c>
      <c r="S3451">
        <v>0</v>
      </c>
      <c r="T3451">
        <v>-6044</v>
      </c>
      <c r="U3451">
        <v>-4204</v>
      </c>
      <c r="V3451">
        <v>0</v>
      </c>
      <c r="W3451">
        <v>0</v>
      </c>
      <c r="X3451">
        <v>0</v>
      </c>
      <c r="Y3451">
        <v>-14451</v>
      </c>
      <c r="Z3451">
        <f t="shared" si="120"/>
        <v>0</v>
      </c>
      <c r="AA3451">
        <f t="shared" si="121"/>
        <v>-10838.25</v>
      </c>
    </row>
    <row r="3452" spans="1:27" x14ac:dyDescent="0.35">
      <c r="A3452" t="s">
        <v>427</v>
      </c>
      <c r="C3452">
        <v>512103</v>
      </c>
      <c r="D3452" t="s">
        <v>548</v>
      </c>
      <c r="E3452" t="s">
        <v>7</v>
      </c>
      <c r="F3452" t="s">
        <v>105</v>
      </c>
      <c r="G3452">
        <v>2022</v>
      </c>
      <c r="H3452" t="s">
        <v>22</v>
      </c>
      <c r="I3452" t="s">
        <v>385</v>
      </c>
      <c r="J3452" t="s">
        <v>386</v>
      </c>
      <c r="K3452" t="s">
        <v>378</v>
      </c>
      <c r="L3452" t="s">
        <v>25</v>
      </c>
      <c r="M3452">
        <v>0</v>
      </c>
      <c r="N3452">
        <v>0</v>
      </c>
      <c r="O3452">
        <v>0</v>
      </c>
      <c r="P3452">
        <v>-4204</v>
      </c>
      <c r="Q3452">
        <v>0</v>
      </c>
      <c r="R3452">
        <v>0</v>
      </c>
      <c r="S3452">
        <v>0</v>
      </c>
      <c r="T3452">
        <v>-6044</v>
      </c>
      <c r="U3452">
        <v>-4204</v>
      </c>
      <c r="V3452">
        <v>0</v>
      </c>
      <c r="W3452">
        <v>0</v>
      </c>
      <c r="X3452">
        <v>0</v>
      </c>
      <c r="Y3452">
        <v>-14451</v>
      </c>
      <c r="Z3452">
        <f t="shared" si="120"/>
        <v>0</v>
      </c>
      <c r="AA3452">
        <f t="shared" si="121"/>
        <v>-10838.25</v>
      </c>
    </row>
    <row r="3453" spans="1:27" x14ac:dyDescent="0.35">
      <c r="A3453" t="s">
        <v>427</v>
      </c>
      <c r="C3453">
        <v>512103</v>
      </c>
      <c r="D3453" t="s">
        <v>548</v>
      </c>
      <c r="E3453" t="s">
        <v>7</v>
      </c>
      <c r="F3453" t="s">
        <v>105</v>
      </c>
      <c r="G3453">
        <v>2023</v>
      </c>
      <c r="H3453" t="s">
        <v>22</v>
      </c>
      <c r="I3453" t="s">
        <v>385</v>
      </c>
      <c r="J3453" t="s">
        <v>386</v>
      </c>
      <c r="K3453" t="s">
        <v>378</v>
      </c>
      <c r="L3453" t="s">
        <v>25</v>
      </c>
      <c r="M3453">
        <v>0</v>
      </c>
      <c r="N3453">
        <v>0</v>
      </c>
      <c r="O3453">
        <v>0</v>
      </c>
      <c r="P3453">
        <v>-4204</v>
      </c>
      <c r="Q3453">
        <v>0</v>
      </c>
      <c r="R3453">
        <v>0</v>
      </c>
      <c r="S3453">
        <v>0</v>
      </c>
      <c r="T3453">
        <v>-6044</v>
      </c>
      <c r="U3453">
        <v>-4204</v>
      </c>
      <c r="V3453">
        <v>0</v>
      </c>
      <c r="W3453">
        <v>0</v>
      </c>
      <c r="X3453">
        <v>0</v>
      </c>
      <c r="Y3453">
        <v>-14451</v>
      </c>
      <c r="Z3453">
        <f t="shared" si="120"/>
        <v>0</v>
      </c>
      <c r="AA3453">
        <f t="shared" si="121"/>
        <v>-10838.25</v>
      </c>
    </row>
    <row r="3454" spans="1:27" x14ac:dyDescent="0.35">
      <c r="A3454" t="s">
        <v>427</v>
      </c>
      <c r="C3454">
        <v>512103</v>
      </c>
      <c r="D3454" t="s">
        <v>548</v>
      </c>
      <c r="E3454" t="s">
        <v>7</v>
      </c>
      <c r="F3454" t="s">
        <v>105</v>
      </c>
      <c r="G3454">
        <v>2024</v>
      </c>
      <c r="H3454" t="s">
        <v>22</v>
      </c>
      <c r="I3454" t="s">
        <v>385</v>
      </c>
      <c r="J3454" t="s">
        <v>386</v>
      </c>
      <c r="K3454" t="s">
        <v>378</v>
      </c>
      <c r="L3454" t="s">
        <v>25</v>
      </c>
      <c r="M3454">
        <v>0</v>
      </c>
      <c r="N3454">
        <v>0</v>
      </c>
      <c r="O3454">
        <v>0</v>
      </c>
      <c r="P3454">
        <v>-4204</v>
      </c>
      <c r="Q3454">
        <v>0</v>
      </c>
      <c r="R3454">
        <v>0</v>
      </c>
      <c r="S3454">
        <v>0</v>
      </c>
      <c r="T3454">
        <v>-6044</v>
      </c>
      <c r="U3454">
        <v>-4204</v>
      </c>
      <c r="V3454">
        <v>0</v>
      </c>
      <c r="W3454">
        <v>0</v>
      </c>
      <c r="X3454">
        <v>0</v>
      </c>
      <c r="Y3454">
        <v>-14451</v>
      </c>
      <c r="Z3454">
        <f t="shared" si="120"/>
        <v>0</v>
      </c>
      <c r="AA3454">
        <f t="shared" si="121"/>
        <v>-10838.25</v>
      </c>
    </row>
    <row r="3455" spans="1:27" x14ac:dyDescent="0.35">
      <c r="A3455" t="s">
        <v>427</v>
      </c>
      <c r="C3455">
        <v>512103</v>
      </c>
      <c r="D3455" t="s">
        <v>548</v>
      </c>
      <c r="E3455" t="s">
        <v>7</v>
      </c>
      <c r="F3455" t="s">
        <v>105</v>
      </c>
      <c r="G3455">
        <v>2025</v>
      </c>
      <c r="H3455" t="s">
        <v>22</v>
      </c>
      <c r="I3455" t="s">
        <v>385</v>
      </c>
      <c r="J3455" t="s">
        <v>386</v>
      </c>
      <c r="K3455" t="s">
        <v>378</v>
      </c>
      <c r="L3455" t="s">
        <v>25</v>
      </c>
      <c r="M3455">
        <v>0</v>
      </c>
      <c r="N3455">
        <v>0</v>
      </c>
      <c r="O3455">
        <v>0</v>
      </c>
      <c r="P3455">
        <v>-4204</v>
      </c>
      <c r="Q3455">
        <v>0</v>
      </c>
      <c r="R3455">
        <v>0</v>
      </c>
      <c r="S3455">
        <v>0</v>
      </c>
      <c r="T3455">
        <v>-6044</v>
      </c>
      <c r="U3455">
        <v>-4204</v>
      </c>
      <c r="V3455">
        <v>0</v>
      </c>
      <c r="W3455">
        <v>0</v>
      </c>
      <c r="X3455">
        <v>0</v>
      </c>
      <c r="Y3455">
        <v>-14451</v>
      </c>
      <c r="Z3455">
        <f t="shared" si="120"/>
        <v>0</v>
      </c>
      <c r="AA3455">
        <f t="shared" si="121"/>
        <v>-10838.25</v>
      </c>
    </row>
    <row r="3456" spans="1:27" x14ac:dyDescent="0.35">
      <c r="A3456" t="s">
        <v>427</v>
      </c>
      <c r="C3456">
        <v>512103</v>
      </c>
      <c r="D3456" t="s">
        <v>548</v>
      </c>
      <c r="E3456" t="s">
        <v>7</v>
      </c>
      <c r="F3456" t="s">
        <v>21</v>
      </c>
      <c r="G3456">
        <v>2030</v>
      </c>
      <c r="H3456" t="s">
        <v>22</v>
      </c>
      <c r="I3456" t="s">
        <v>387</v>
      </c>
      <c r="J3456" t="s">
        <v>388</v>
      </c>
      <c r="K3456" t="s">
        <v>378</v>
      </c>
      <c r="L3456" t="s">
        <v>25</v>
      </c>
      <c r="M3456">
        <v>0</v>
      </c>
      <c r="N3456">
        <v>0</v>
      </c>
      <c r="O3456">
        <v>0</v>
      </c>
      <c r="P3456">
        <v>-1519</v>
      </c>
      <c r="Q3456">
        <v>0</v>
      </c>
      <c r="R3456">
        <v>0</v>
      </c>
      <c r="S3456">
        <v>0</v>
      </c>
      <c r="T3456">
        <v>-5841</v>
      </c>
      <c r="U3456">
        <v>-1519</v>
      </c>
      <c r="V3456">
        <v>0</v>
      </c>
      <c r="W3456">
        <v>0</v>
      </c>
      <c r="X3456">
        <v>0</v>
      </c>
      <c r="Y3456">
        <v>-8879</v>
      </c>
      <c r="Z3456">
        <f t="shared" si="120"/>
        <v>-6659.25</v>
      </c>
      <c r="AA3456">
        <f t="shared" si="121"/>
        <v>0</v>
      </c>
    </row>
    <row r="3457" spans="1:27" x14ac:dyDescent="0.35">
      <c r="A3457" t="s">
        <v>427</v>
      </c>
      <c r="C3457">
        <v>512103</v>
      </c>
      <c r="D3457" t="s">
        <v>548</v>
      </c>
      <c r="E3457" t="s">
        <v>7</v>
      </c>
      <c r="F3457" t="s">
        <v>21</v>
      </c>
      <c r="G3457">
        <v>2029</v>
      </c>
      <c r="H3457" t="s">
        <v>22</v>
      </c>
      <c r="I3457" t="s">
        <v>387</v>
      </c>
      <c r="J3457" t="s">
        <v>388</v>
      </c>
      <c r="K3457" t="s">
        <v>378</v>
      </c>
      <c r="L3457" t="s">
        <v>25</v>
      </c>
      <c r="M3457">
        <v>0</v>
      </c>
      <c r="N3457">
        <v>0</v>
      </c>
      <c r="O3457">
        <v>0</v>
      </c>
      <c r="P3457">
        <v>-1474</v>
      </c>
      <c r="Q3457">
        <v>0</v>
      </c>
      <c r="R3457">
        <v>0</v>
      </c>
      <c r="S3457">
        <v>0</v>
      </c>
      <c r="T3457">
        <v>-5671</v>
      </c>
      <c r="U3457">
        <v>-1474</v>
      </c>
      <c r="V3457">
        <v>0</v>
      </c>
      <c r="W3457">
        <v>0</v>
      </c>
      <c r="X3457">
        <v>0</v>
      </c>
      <c r="Y3457">
        <v>-8620</v>
      </c>
      <c r="Z3457">
        <f t="shared" si="120"/>
        <v>-6465</v>
      </c>
      <c r="AA3457">
        <f t="shared" si="121"/>
        <v>0</v>
      </c>
    </row>
    <row r="3458" spans="1:27" x14ac:dyDescent="0.35">
      <c r="A3458" t="s">
        <v>427</v>
      </c>
      <c r="C3458">
        <v>512103</v>
      </c>
      <c r="D3458" t="s">
        <v>548</v>
      </c>
      <c r="E3458" t="s">
        <v>7</v>
      </c>
      <c r="F3458" t="s">
        <v>21</v>
      </c>
      <c r="G3458">
        <v>2028</v>
      </c>
      <c r="H3458" t="s">
        <v>22</v>
      </c>
      <c r="I3458" t="s">
        <v>387</v>
      </c>
      <c r="J3458" t="s">
        <v>388</v>
      </c>
      <c r="K3458" t="s">
        <v>378</v>
      </c>
      <c r="L3458" t="s">
        <v>25</v>
      </c>
      <c r="M3458">
        <v>0</v>
      </c>
      <c r="N3458">
        <v>0</v>
      </c>
      <c r="O3458">
        <v>0</v>
      </c>
      <c r="P3458">
        <v>-1432</v>
      </c>
      <c r="Q3458">
        <v>0</v>
      </c>
      <c r="R3458">
        <v>0</v>
      </c>
      <c r="S3458">
        <v>0</v>
      </c>
      <c r="T3458">
        <v>-5506</v>
      </c>
      <c r="U3458">
        <v>-1432</v>
      </c>
      <c r="V3458">
        <v>0</v>
      </c>
      <c r="W3458">
        <v>0</v>
      </c>
      <c r="X3458">
        <v>0</v>
      </c>
      <c r="Y3458">
        <v>-8369</v>
      </c>
      <c r="Z3458">
        <f t="shared" ref="Z3458:Z3511" si="122">$Y3458*IF($E3458="Fixed",0.75,1)*IF(LEFT($F3458,4)="0311",1,IF(LEFT($F3458,4)="0301",0.403176412,0))</f>
        <v>-6276.75</v>
      </c>
      <c r="AA3458">
        <f t="shared" ref="AA3458:AA3511" si="123">$Y3458*IF($E3458="Fixed",0.75,1)*IF(LEFT($F3458,4)="0311",0,IF(LEFT($F3458,4)="0301",1-0.403176412,1))</f>
        <v>0</v>
      </c>
    </row>
    <row r="3459" spans="1:27" x14ac:dyDescent="0.35">
      <c r="A3459" t="s">
        <v>427</v>
      </c>
      <c r="C3459">
        <v>512103</v>
      </c>
      <c r="D3459" t="s">
        <v>548</v>
      </c>
      <c r="E3459" t="s">
        <v>7</v>
      </c>
      <c r="F3459" t="s">
        <v>21</v>
      </c>
      <c r="G3459">
        <v>2027</v>
      </c>
      <c r="H3459" t="s">
        <v>22</v>
      </c>
      <c r="I3459" t="s">
        <v>387</v>
      </c>
      <c r="J3459" t="s">
        <v>388</v>
      </c>
      <c r="K3459" t="s">
        <v>378</v>
      </c>
      <c r="L3459" t="s">
        <v>25</v>
      </c>
      <c r="M3459">
        <v>0</v>
      </c>
      <c r="N3459">
        <v>0</v>
      </c>
      <c r="O3459">
        <v>0</v>
      </c>
      <c r="P3459">
        <v>-1390</v>
      </c>
      <c r="Q3459">
        <v>0</v>
      </c>
      <c r="R3459">
        <v>0</v>
      </c>
      <c r="S3459">
        <v>0</v>
      </c>
      <c r="T3459">
        <v>-5346</v>
      </c>
      <c r="U3459">
        <v>-1390</v>
      </c>
      <c r="V3459">
        <v>0</v>
      </c>
      <c r="W3459">
        <v>0</v>
      </c>
      <c r="X3459">
        <v>0</v>
      </c>
      <c r="Y3459">
        <v>-8125</v>
      </c>
      <c r="Z3459">
        <f t="shared" si="122"/>
        <v>-6093.75</v>
      </c>
      <c r="AA3459">
        <f t="shared" si="123"/>
        <v>0</v>
      </c>
    </row>
    <row r="3460" spans="1:27" x14ac:dyDescent="0.35">
      <c r="A3460" t="s">
        <v>427</v>
      </c>
      <c r="C3460">
        <v>512103</v>
      </c>
      <c r="D3460" t="s">
        <v>548</v>
      </c>
      <c r="E3460" t="s">
        <v>7</v>
      </c>
      <c r="F3460" t="s">
        <v>21</v>
      </c>
      <c r="G3460">
        <v>2026</v>
      </c>
      <c r="H3460" t="s">
        <v>22</v>
      </c>
      <c r="I3460" t="s">
        <v>387</v>
      </c>
      <c r="J3460" t="s">
        <v>388</v>
      </c>
      <c r="K3460" t="s">
        <v>378</v>
      </c>
      <c r="L3460" t="s">
        <v>25</v>
      </c>
      <c r="M3460">
        <v>0</v>
      </c>
      <c r="N3460">
        <v>0</v>
      </c>
      <c r="O3460">
        <v>0</v>
      </c>
      <c r="P3460">
        <v>-1349</v>
      </c>
      <c r="Q3460">
        <v>0</v>
      </c>
      <c r="R3460">
        <v>0</v>
      </c>
      <c r="S3460">
        <v>0</v>
      </c>
      <c r="T3460">
        <v>-5190</v>
      </c>
      <c r="U3460">
        <v>-1349</v>
      </c>
      <c r="V3460">
        <v>0</v>
      </c>
      <c r="W3460">
        <v>0</v>
      </c>
      <c r="X3460">
        <v>0</v>
      </c>
      <c r="Y3460">
        <v>-7889</v>
      </c>
      <c r="Z3460">
        <f t="shared" si="122"/>
        <v>-5916.75</v>
      </c>
      <c r="AA3460">
        <f t="shared" si="123"/>
        <v>0</v>
      </c>
    </row>
    <row r="3461" spans="1:27" x14ac:dyDescent="0.35">
      <c r="A3461" t="s">
        <v>427</v>
      </c>
      <c r="C3461">
        <v>512103</v>
      </c>
      <c r="D3461" t="s">
        <v>548</v>
      </c>
      <c r="E3461" t="s">
        <v>7</v>
      </c>
      <c r="F3461" t="s">
        <v>21</v>
      </c>
      <c r="G3461">
        <v>2021</v>
      </c>
      <c r="H3461" t="s">
        <v>22</v>
      </c>
      <c r="I3461" t="s">
        <v>387</v>
      </c>
      <c r="J3461" t="s">
        <v>388</v>
      </c>
      <c r="K3461" t="s">
        <v>378</v>
      </c>
      <c r="L3461" t="s">
        <v>25</v>
      </c>
      <c r="M3461">
        <v>0</v>
      </c>
      <c r="N3461">
        <v>0</v>
      </c>
      <c r="O3461">
        <v>0</v>
      </c>
      <c r="P3461">
        <v>-1310</v>
      </c>
      <c r="Q3461">
        <v>0</v>
      </c>
      <c r="R3461">
        <v>0</v>
      </c>
      <c r="S3461">
        <v>0</v>
      </c>
      <c r="T3461">
        <v>-5039</v>
      </c>
      <c r="U3461">
        <v>-1310</v>
      </c>
      <c r="V3461">
        <v>0</v>
      </c>
      <c r="W3461">
        <v>0</v>
      </c>
      <c r="X3461">
        <v>0</v>
      </c>
      <c r="Y3461">
        <v>-7659</v>
      </c>
      <c r="Z3461">
        <f t="shared" si="122"/>
        <v>-5744.25</v>
      </c>
      <c r="AA3461">
        <f t="shared" si="123"/>
        <v>0</v>
      </c>
    </row>
    <row r="3462" spans="1:27" x14ac:dyDescent="0.35">
      <c r="A3462" t="s">
        <v>427</v>
      </c>
      <c r="C3462">
        <v>512103</v>
      </c>
      <c r="D3462" t="s">
        <v>548</v>
      </c>
      <c r="E3462" t="s">
        <v>7</v>
      </c>
      <c r="F3462" t="s">
        <v>21</v>
      </c>
      <c r="G3462">
        <v>2022</v>
      </c>
      <c r="H3462" t="s">
        <v>22</v>
      </c>
      <c r="I3462" t="s">
        <v>387</v>
      </c>
      <c r="J3462" t="s">
        <v>388</v>
      </c>
      <c r="K3462" t="s">
        <v>378</v>
      </c>
      <c r="L3462" t="s">
        <v>25</v>
      </c>
      <c r="M3462">
        <v>0</v>
      </c>
      <c r="N3462">
        <v>0</v>
      </c>
      <c r="O3462">
        <v>0</v>
      </c>
      <c r="P3462">
        <v>-1310</v>
      </c>
      <c r="Q3462">
        <v>0</v>
      </c>
      <c r="R3462">
        <v>0</v>
      </c>
      <c r="S3462">
        <v>0</v>
      </c>
      <c r="T3462">
        <v>-5039</v>
      </c>
      <c r="U3462">
        <v>-1310</v>
      </c>
      <c r="V3462">
        <v>0</v>
      </c>
      <c r="W3462">
        <v>0</v>
      </c>
      <c r="X3462">
        <v>0</v>
      </c>
      <c r="Y3462">
        <v>-7659</v>
      </c>
      <c r="Z3462">
        <f t="shared" si="122"/>
        <v>-5744.25</v>
      </c>
      <c r="AA3462">
        <f t="shared" si="123"/>
        <v>0</v>
      </c>
    </row>
    <row r="3463" spans="1:27" x14ac:dyDescent="0.35">
      <c r="A3463" t="s">
        <v>427</v>
      </c>
      <c r="C3463">
        <v>512103</v>
      </c>
      <c r="D3463" t="s">
        <v>548</v>
      </c>
      <c r="E3463" t="s">
        <v>7</v>
      </c>
      <c r="F3463" t="s">
        <v>21</v>
      </c>
      <c r="G3463">
        <v>2023</v>
      </c>
      <c r="H3463" t="s">
        <v>22</v>
      </c>
      <c r="I3463" t="s">
        <v>387</v>
      </c>
      <c r="J3463" t="s">
        <v>388</v>
      </c>
      <c r="K3463" t="s">
        <v>378</v>
      </c>
      <c r="L3463" t="s">
        <v>25</v>
      </c>
      <c r="M3463">
        <v>0</v>
      </c>
      <c r="N3463">
        <v>0</v>
      </c>
      <c r="O3463">
        <v>0</v>
      </c>
      <c r="P3463">
        <v>-1310</v>
      </c>
      <c r="Q3463">
        <v>0</v>
      </c>
      <c r="R3463">
        <v>0</v>
      </c>
      <c r="S3463">
        <v>0</v>
      </c>
      <c r="T3463">
        <v>-5039</v>
      </c>
      <c r="U3463">
        <v>-1310</v>
      </c>
      <c r="V3463">
        <v>0</v>
      </c>
      <c r="W3463">
        <v>0</v>
      </c>
      <c r="X3463">
        <v>0</v>
      </c>
      <c r="Y3463">
        <v>-7659</v>
      </c>
      <c r="Z3463">
        <f t="shared" si="122"/>
        <v>-5744.25</v>
      </c>
      <c r="AA3463">
        <f t="shared" si="123"/>
        <v>0</v>
      </c>
    </row>
    <row r="3464" spans="1:27" x14ac:dyDescent="0.35">
      <c r="A3464" t="s">
        <v>427</v>
      </c>
      <c r="C3464">
        <v>512103</v>
      </c>
      <c r="D3464" t="s">
        <v>548</v>
      </c>
      <c r="E3464" t="s">
        <v>7</v>
      </c>
      <c r="F3464" t="s">
        <v>21</v>
      </c>
      <c r="G3464">
        <v>2024</v>
      </c>
      <c r="H3464" t="s">
        <v>22</v>
      </c>
      <c r="I3464" t="s">
        <v>387</v>
      </c>
      <c r="J3464" t="s">
        <v>388</v>
      </c>
      <c r="K3464" t="s">
        <v>378</v>
      </c>
      <c r="L3464" t="s">
        <v>25</v>
      </c>
      <c r="M3464">
        <v>0</v>
      </c>
      <c r="N3464">
        <v>0</v>
      </c>
      <c r="O3464">
        <v>0</v>
      </c>
      <c r="P3464">
        <v>-1310</v>
      </c>
      <c r="Q3464">
        <v>0</v>
      </c>
      <c r="R3464">
        <v>0</v>
      </c>
      <c r="S3464">
        <v>0</v>
      </c>
      <c r="T3464">
        <v>-5039</v>
      </c>
      <c r="U3464">
        <v>-1310</v>
      </c>
      <c r="V3464">
        <v>0</v>
      </c>
      <c r="W3464">
        <v>0</v>
      </c>
      <c r="X3464">
        <v>0</v>
      </c>
      <c r="Y3464">
        <v>-7659</v>
      </c>
      <c r="Z3464">
        <f t="shared" si="122"/>
        <v>-5744.25</v>
      </c>
      <c r="AA3464">
        <f t="shared" si="123"/>
        <v>0</v>
      </c>
    </row>
    <row r="3465" spans="1:27" x14ac:dyDescent="0.35">
      <c r="A3465" t="s">
        <v>427</v>
      </c>
      <c r="C3465">
        <v>512103</v>
      </c>
      <c r="D3465" t="s">
        <v>548</v>
      </c>
      <c r="E3465" t="s">
        <v>7</v>
      </c>
      <c r="F3465" t="s">
        <v>21</v>
      </c>
      <c r="G3465">
        <v>2025</v>
      </c>
      <c r="H3465" t="s">
        <v>22</v>
      </c>
      <c r="I3465" t="s">
        <v>387</v>
      </c>
      <c r="J3465" t="s">
        <v>388</v>
      </c>
      <c r="K3465" t="s">
        <v>378</v>
      </c>
      <c r="L3465" t="s">
        <v>25</v>
      </c>
      <c r="M3465">
        <v>0</v>
      </c>
      <c r="N3465">
        <v>0</v>
      </c>
      <c r="O3465">
        <v>0</v>
      </c>
      <c r="P3465">
        <v>-1310</v>
      </c>
      <c r="Q3465">
        <v>0</v>
      </c>
      <c r="R3465">
        <v>0</v>
      </c>
      <c r="S3465">
        <v>0</v>
      </c>
      <c r="T3465">
        <v>-5039</v>
      </c>
      <c r="U3465">
        <v>-1310</v>
      </c>
      <c r="V3465">
        <v>0</v>
      </c>
      <c r="W3465">
        <v>0</v>
      </c>
      <c r="X3465">
        <v>0</v>
      </c>
      <c r="Y3465">
        <v>-7659</v>
      </c>
      <c r="Z3465">
        <f t="shared" si="122"/>
        <v>-5744.25</v>
      </c>
      <c r="AA3465">
        <f t="shared" si="123"/>
        <v>0</v>
      </c>
    </row>
    <row r="3466" spans="1:27" x14ac:dyDescent="0.35">
      <c r="A3466" t="s">
        <v>427</v>
      </c>
      <c r="C3466">
        <v>512103</v>
      </c>
      <c r="D3466" t="s">
        <v>548</v>
      </c>
      <c r="E3466" t="s">
        <v>7</v>
      </c>
      <c r="F3466" t="s">
        <v>105</v>
      </c>
      <c r="G3466">
        <v>2030</v>
      </c>
      <c r="H3466" t="s">
        <v>22</v>
      </c>
      <c r="I3466" t="s">
        <v>390</v>
      </c>
      <c r="J3466" t="s">
        <v>391</v>
      </c>
      <c r="K3466" t="s">
        <v>378</v>
      </c>
      <c r="L3466" t="s">
        <v>25</v>
      </c>
      <c r="M3466">
        <v>0</v>
      </c>
      <c r="N3466">
        <v>0</v>
      </c>
      <c r="O3466">
        <v>0</v>
      </c>
      <c r="P3466">
        <v>-1143</v>
      </c>
      <c r="Q3466">
        <v>0</v>
      </c>
      <c r="R3466">
        <v>0</v>
      </c>
      <c r="S3466">
        <v>0</v>
      </c>
      <c r="T3466">
        <v>-1643</v>
      </c>
      <c r="U3466">
        <v>-1143</v>
      </c>
      <c r="V3466">
        <v>0</v>
      </c>
      <c r="W3466">
        <v>0</v>
      </c>
      <c r="X3466">
        <v>0</v>
      </c>
      <c r="Y3466">
        <v>-3930</v>
      </c>
      <c r="Z3466">
        <f t="shared" si="122"/>
        <v>0</v>
      </c>
      <c r="AA3466">
        <f t="shared" si="123"/>
        <v>-2947.5</v>
      </c>
    </row>
    <row r="3467" spans="1:27" x14ac:dyDescent="0.35">
      <c r="A3467" t="s">
        <v>427</v>
      </c>
      <c r="C3467">
        <v>512103</v>
      </c>
      <c r="D3467" t="s">
        <v>548</v>
      </c>
      <c r="E3467" t="s">
        <v>7</v>
      </c>
      <c r="F3467" t="s">
        <v>105</v>
      </c>
      <c r="G3467">
        <v>2029</v>
      </c>
      <c r="H3467" t="s">
        <v>22</v>
      </c>
      <c r="I3467" t="s">
        <v>390</v>
      </c>
      <c r="J3467" t="s">
        <v>391</v>
      </c>
      <c r="K3467" t="s">
        <v>378</v>
      </c>
      <c r="L3467" t="s">
        <v>25</v>
      </c>
      <c r="M3467">
        <v>0</v>
      </c>
      <c r="N3467">
        <v>0</v>
      </c>
      <c r="O3467">
        <v>0</v>
      </c>
      <c r="P3467">
        <v>-1110</v>
      </c>
      <c r="Q3467">
        <v>0</v>
      </c>
      <c r="R3467">
        <v>0</v>
      </c>
      <c r="S3467">
        <v>0</v>
      </c>
      <c r="T3467">
        <v>-1596</v>
      </c>
      <c r="U3467">
        <v>-1110</v>
      </c>
      <c r="V3467">
        <v>0</v>
      </c>
      <c r="W3467">
        <v>0</v>
      </c>
      <c r="X3467">
        <v>0</v>
      </c>
      <c r="Y3467">
        <v>-3815</v>
      </c>
      <c r="Z3467">
        <f t="shared" si="122"/>
        <v>0</v>
      </c>
      <c r="AA3467">
        <f t="shared" si="123"/>
        <v>-2861.25</v>
      </c>
    </row>
    <row r="3468" spans="1:27" x14ac:dyDescent="0.35">
      <c r="A3468" t="s">
        <v>427</v>
      </c>
      <c r="C3468">
        <v>512103</v>
      </c>
      <c r="D3468" t="s">
        <v>548</v>
      </c>
      <c r="E3468" t="s">
        <v>7</v>
      </c>
      <c r="F3468" t="s">
        <v>105</v>
      </c>
      <c r="G3468">
        <v>2028</v>
      </c>
      <c r="H3468" t="s">
        <v>22</v>
      </c>
      <c r="I3468" t="s">
        <v>390</v>
      </c>
      <c r="J3468" t="s">
        <v>391</v>
      </c>
      <c r="K3468" t="s">
        <v>378</v>
      </c>
      <c r="L3468" t="s">
        <v>25</v>
      </c>
      <c r="M3468">
        <v>0</v>
      </c>
      <c r="N3468">
        <v>0</v>
      </c>
      <c r="O3468">
        <v>0</v>
      </c>
      <c r="P3468">
        <v>-1077</v>
      </c>
      <c r="Q3468">
        <v>0</v>
      </c>
      <c r="R3468">
        <v>0</v>
      </c>
      <c r="S3468">
        <v>0</v>
      </c>
      <c r="T3468">
        <v>-1549</v>
      </c>
      <c r="U3468">
        <v>-1077</v>
      </c>
      <c r="V3468">
        <v>0</v>
      </c>
      <c r="W3468">
        <v>0</v>
      </c>
      <c r="X3468">
        <v>0</v>
      </c>
      <c r="Y3468">
        <v>-3704</v>
      </c>
      <c r="Z3468">
        <f t="shared" si="122"/>
        <v>0</v>
      </c>
      <c r="AA3468">
        <f t="shared" si="123"/>
        <v>-2778</v>
      </c>
    </row>
    <row r="3469" spans="1:27" x14ac:dyDescent="0.35">
      <c r="A3469" t="s">
        <v>427</v>
      </c>
      <c r="C3469">
        <v>512103</v>
      </c>
      <c r="D3469" t="s">
        <v>548</v>
      </c>
      <c r="E3469" t="s">
        <v>7</v>
      </c>
      <c r="F3469" t="s">
        <v>105</v>
      </c>
      <c r="G3469">
        <v>2027</v>
      </c>
      <c r="H3469" t="s">
        <v>22</v>
      </c>
      <c r="I3469" t="s">
        <v>390</v>
      </c>
      <c r="J3469" t="s">
        <v>391</v>
      </c>
      <c r="K3469" t="s">
        <v>378</v>
      </c>
      <c r="L3469" t="s">
        <v>25</v>
      </c>
      <c r="M3469">
        <v>0</v>
      </c>
      <c r="N3469">
        <v>0</v>
      </c>
      <c r="O3469">
        <v>0</v>
      </c>
      <c r="P3469">
        <v>-1046</v>
      </c>
      <c r="Q3469">
        <v>0</v>
      </c>
      <c r="R3469">
        <v>0</v>
      </c>
      <c r="S3469">
        <v>0</v>
      </c>
      <c r="T3469">
        <v>-1504</v>
      </c>
      <c r="U3469">
        <v>-1046</v>
      </c>
      <c r="V3469">
        <v>0</v>
      </c>
      <c r="W3469">
        <v>0</v>
      </c>
      <c r="X3469">
        <v>0</v>
      </c>
      <c r="Y3469">
        <v>-3596</v>
      </c>
      <c r="Z3469">
        <f t="shared" si="122"/>
        <v>0</v>
      </c>
      <c r="AA3469">
        <f t="shared" si="123"/>
        <v>-2697</v>
      </c>
    </row>
    <row r="3470" spans="1:27" x14ac:dyDescent="0.35">
      <c r="A3470" t="s">
        <v>427</v>
      </c>
      <c r="C3470">
        <v>512103</v>
      </c>
      <c r="D3470" t="s">
        <v>548</v>
      </c>
      <c r="E3470" t="s">
        <v>7</v>
      </c>
      <c r="F3470" t="s">
        <v>105</v>
      </c>
      <c r="G3470">
        <v>2026</v>
      </c>
      <c r="H3470" t="s">
        <v>22</v>
      </c>
      <c r="I3470" t="s">
        <v>390</v>
      </c>
      <c r="J3470" t="s">
        <v>391</v>
      </c>
      <c r="K3470" t="s">
        <v>378</v>
      </c>
      <c r="L3470" t="s">
        <v>25</v>
      </c>
      <c r="M3470">
        <v>0</v>
      </c>
      <c r="N3470">
        <v>0</v>
      </c>
      <c r="O3470">
        <v>0</v>
      </c>
      <c r="P3470">
        <v>-1016</v>
      </c>
      <c r="Q3470">
        <v>0</v>
      </c>
      <c r="R3470">
        <v>0</v>
      </c>
      <c r="S3470">
        <v>0</v>
      </c>
      <c r="T3470">
        <v>-1460</v>
      </c>
      <c r="U3470">
        <v>-1016</v>
      </c>
      <c r="V3470">
        <v>0</v>
      </c>
      <c r="W3470">
        <v>0</v>
      </c>
      <c r="X3470">
        <v>0</v>
      </c>
      <c r="Y3470">
        <v>-3492</v>
      </c>
      <c r="Z3470">
        <f t="shared" si="122"/>
        <v>0</v>
      </c>
      <c r="AA3470">
        <f t="shared" si="123"/>
        <v>-2619</v>
      </c>
    </row>
    <row r="3471" spans="1:27" x14ac:dyDescent="0.35">
      <c r="A3471" t="s">
        <v>427</v>
      </c>
      <c r="C3471">
        <v>512103</v>
      </c>
      <c r="D3471" t="s">
        <v>548</v>
      </c>
      <c r="E3471" t="s">
        <v>7</v>
      </c>
      <c r="F3471" t="s">
        <v>105</v>
      </c>
      <c r="G3471">
        <v>2021</v>
      </c>
      <c r="H3471" t="s">
        <v>22</v>
      </c>
      <c r="I3471" t="s">
        <v>390</v>
      </c>
      <c r="J3471" t="s">
        <v>391</v>
      </c>
      <c r="K3471" t="s">
        <v>378</v>
      </c>
      <c r="L3471" t="s">
        <v>25</v>
      </c>
      <c r="M3471">
        <v>0</v>
      </c>
      <c r="N3471">
        <v>0</v>
      </c>
      <c r="O3471">
        <v>0</v>
      </c>
      <c r="P3471">
        <v>-986</v>
      </c>
      <c r="Q3471">
        <v>0</v>
      </c>
      <c r="R3471">
        <v>0</v>
      </c>
      <c r="S3471">
        <v>0</v>
      </c>
      <c r="T3471">
        <v>-1418</v>
      </c>
      <c r="U3471">
        <v>-986</v>
      </c>
      <c r="V3471">
        <v>0</v>
      </c>
      <c r="W3471">
        <v>0</v>
      </c>
      <c r="X3471">
        <v>0</v>
      </c>
      <c r="Y3471">
        <v>-3390</v>
      </c>
      <c r="Z3471">
        <f t="shared" si="122"/>
        <v>0</v>
      </c>
      <c r="AA3471">
        <f t="shared" si="123"/>
        <v>-2542.5</v>
      </c>
    </row>
    <row r="3472" spans="1:27" x14ac:dyDescent="0.35">
      <c r="A3472" t="s">
        <v>427</v>
      </c>
      <c r="C3472">
        <v>512103</v>
      </c>
      <c r="D3472" t="s">
        <v>548</v>
      </c>
      <c r="E3472" t="s">
        <v>7</v>
      </c>
      <c r="F3472" t="s">
        <v>105</v>
      </c>
      <c r="G3472">
        <v>2022</v>
      </c>
      <c r="H3472" t="s">
        <v>22</v>
      </c>
      <c r="I3472" t="s">
        <v>390</v>
      </c>
      <c r="J3472" t="s">
        <v>391</v>
      </c>
      <c r="K3472" t="s">
        <v>378</v>
      </c>
      <c r="L3472" t="s">
        <v>25</v>
      </c>
      <c r="M3472">
        <v>0</v>
      </c>
      <c r="N3472">
        <v>0</v>
      </c>
      <c r="O3472">
        <v>0</v>
      </c>
      <c r="P3472">
        <v>-986</v>
      </c>
      <c r="Q3472">
        <v>0</v>
      </c>
      <c r="R3472">
        <v>0</v>
      </c>
      <c r="S3472">
        <v>0</v>
      </c>
      <c r="T3472">
        <v>-1418</v>
      </c>
      <c r="U3472">
        <v>-986</v>
      </c>
      <c r="V3472">
        <v>0</v>
      </c>
      <c r="W3472">
        <v>0</v>
      </c>
      <c r="X3472">
        <v>0</v>
      </c>
      <c r="Y3472">
        <v>-3390</v>
      </c>
      <c r="Z3472">
        <f t="shared" si="122"/>
        <v>0</v>
      </c>
      <c r="AA3472">
        <f t="shared" si="123"/>
        <v>-2542.5</v>
      </c>
    </row>
    <row r="3473" spans="1:27" x14ac:dyDescent="0.35">
      <c r="A3473" t="s">
        <v>427</v>
      </c>
      <c r="C3473">
        <v>512103</v>
      </c>
      <c r="D3473" t="s">
        <v>548</v>
      </c>
      <c r="E3473" t="s">
        <v>7</v>
      </c>
      <c r="F3473" t="s">
        <v>105</v>
      </c>
      <c r="G3473">
        <v>2023</v>
      </c>
      <c r="H3473" t="s">
        <v>22</v>
      </c>
      <c r="I3473" t="s">
        <v>390</v>
      </c>
      <c r="J3473" t="s">
        <v>391</v>
      </c>
      <c r="K3473" t="s">
        <v>378</v>
      </c>
      <c r="L3473" t="s">
        <v>25</v>
      </c>
      <c r="M3473">
        <v>0</v>
      </c>
      <c r="N3473">
        <v>0</v>
      </c>
      <c r="O3473">
        <v>0</v>
      </c>
      <c r="P3473">
        <v>-986</v>
      </c>
      <c r="Q3473">
        <v>0</v>
      </c>
      <c r="R3473">
        <v>0</v>
      </c>
      <c r="S3473">
        <v>0</v>
      </c>
      <c r="T3473">
        <v>-1418</v>
      </c>
      <c r="U3473">
        <v>-986</v>
      </c>
      <c r="V3473">
        <v>0</v>
      </c>
      <c r="W3473">
        <v>0</v>
      </c>
      <c r="X3473">
        <v>0</v>
      </c>
      <c r="Y3473">
        <v>-3390</v>
      </c>
      <c r="Z3473">
        <f t="shared" si="122"/>
        <v>0</v>
      </c>
      <c r="AA3473">
        <f t="shared" si="123"/>
        <v>-2542.5</v>
      </c>
    </row>
    <row r="3474" spans="1:27" x14ac:dyDescent="0.35">
      <c r="A3474" t="s">
        <v>427</v>
      </c>
      <c r="C3474">
        <v>512103</v>
      </c>
      <c r="D3474" t="s">
        <v>548</v>
      </c>
      <c r="E3474" t="s">
        <v>7</v>
      </c>
      <c r="F3474" t="s">
        <v>105</v>
      </c>
      <c r="G3474">
        <v>2024</v>
      </c>
      <c r="H3474" t="s">
        <v>22</v>
      </c>
      <c r="I3474" t="s">
        <v>390</v>
      </c>
      <c r="J3474" t="s">
        <v>391</v>
      </c>
      <c r="K3474" t="s">
        <v>378</v>
      </c>
      <c r="L3474" t="s">
        <v>25</v>
      </c>
      <c r="M3474">
        <v>0</v>
      </c>
      <c r="N3474">
        <v>0</v>
      </c>
      <c r="O3474">
        <v>0</v>
      </c>
      <c r="P3474">
        <v>-986</v>
      </c>
      <c r="Q3474">
        <v>0</v>
      </c>
      <c r="R3474">
        <v>0</v>
      </c>
      <c r="S3474">
        <v>0</v>
      </c>
      <c r="T3474">
        <v>-1418</v>
      </c>
      <c r="U3474">
        <v>-986</v>
      </c>
      <c r="V3474">
        <v>0</v>
      </c>
      <c r="W3474">
        <v>0</v>
      </c>
      <c r="X3474">
        <v>0</v>
      </c>
      <c r="Y3474">
        <v>-3390</v>
      </c>
      <c r="Z3474">
        <f t="shared" si="122"/>
        <v>0</v>
      </c>
      <c r="AA3474">
        <f t="shared" si="123"/>
        <v>-2542.5</v>
      </c>
    </row>
    <row r="3475" spans="1:27" x14ac:dyDescent="0.35">
      <c r="A3475" t="s">
        <v>427</v>
      </c>
      <c r="C3475">
        <v>512103</v>
      </c>
      <c r="D3475" t="s">
        <v>548</v>
      </c>
      <c r="E3475" t="s">
        <v>7</v>
      </c>
      <c r="F3475" t="s">
        <v>105</v>
      </c>
      <c r="G3475">
        <v>2025</v>
      </c>
      <c r="H3475" t="s">
        <v>22</v>
      </c>
      <c r="I3475" t="s">
        <v>390</v>
      </c>
      <c r="J3475" t="s">
        <v>391</v>
      </c>
      <c r="K3475" t="s">
        <v>378</v>
      </c>
      <c r="L3475" t="s">
        <v>25</v>
      </c>
      <c r="M3475">
        <v>0</v>
      </c>
      <c r="N3475">
        <v>0</v>
      </c>
      <c r="O3475">
        <v>0</v>
      </c>
      <c r="P3475">
        <v>-986</v>
      </c>
      <c r="Q3475">
        <v>0</v>
      </c>
      <c r="R3475">
        <v>0</v>
      </c>
      <c r="S3475">
        <v>0</v>
      </c>
      <c r="T3475">
        <v>-1418</v>
      </c>
      <c r="U3475">
        <v>-986</v>
      </c>
      <c r="V3475">
        <v>0</v>
      </c>
      <c r="W3475">
        <v>0</v>
      </c>
      <c r="X3475">
        <v>0</v>
      </c>
      <c r="Y3475">
        <v>-3390</v>
      </c>
      <c r="Z3475">
        <f t="shared" si="122"/>
        <v>0</v>
      </c>
      <c r="AA3475">
        <f t="shared" si="123"/>
        <v>-2542.5</v>
      </c>
    </row>
    <row r="3476" spans="1:27" x14ac:dyDescent="0.35">
      <c r="A3476" t="s">
        <v>427</v>
      </c>
      <c r="C3476">
        <v>512103</v>
      </c>
      <c r="D3476" t="s">
        <v>548</v>
      </c>
      <c r="E3476" t="s">
        <v>7</v>
      </c>
      <c r="F3476" t="s">
        <v>21</v>
      </c>
      <c r="G3476">
        <v>2021</v>
      </c>
      <c r="H3476" t="s">
        <v>22</v>
      </c>
      <c r="I3476" t="s">
        <v>373</v>
      </c>
      <c r="J3476" t="s">
        <v>374</v>
      </c>
      <c r="K3476" t="s">
        <v>375</v>
      </c>
      <c r="L3476" t="s">
        <v>25</v>
      </c>
      <c r="M3476">
        <v>0</v>
      </c>
      <c r="N3476">
        <v>0</v>
      </c>
      <c r="O3476">
        <v>0</v>
      </c>
      <c r="P3476">
        <v>5240</v>
      </c>
      <c r="Q3476">
        <v>0</v>
      </c>
      <c r="R3476">
        <v>0</v>
      </c>
      <c r="S3476">
        <v>0</v>
      </c>
      <c r="T3476">
        <v>20155</v>
      </c>
      <c r="U3476">
        <v>5240</v>
      </c>
      <c r="V3476">
        <v>0</v>
      </c>
      <c r="W3476">
        <v>0</v>
      </c>
      <c r="X3476">
        <v>0</v>
      </c>
      <c r="Y3476">
        <v>30636</v>
      </c>
      <c r="Z3476">
        <f t="shared" si="122"/>
        <v>22977</v>
      </c>
      <c r="AA3476">
        <f t="shared" si="123"/>
        <v>0</v>
      </c>
    </row>
    <row r="3477" spans="1:27" x14ac:dyDescent="0.35">
      <c r="A3477" t="s">
        <v>427</v>
      </c>
      <c r="C3477">
        <v>512103</v>
      </c>
      <c r="D3477" t="s">
        <v>548</v>
      </c>
      <c r="E3477" t="s">
        <v>7</v>
      </c>
      <c r="F3477" t="s">
        <v>21</v>
      </c>
      <c r="G3477">
        <v>2022</v>
      </c>
      <c r="H3477" t="s">
        <v>22</v>
      </c>
      <c r="I3477" t="s">
        <v>373</v>
      </c>
      <c r="J3477" t="s">
        <v>374</v>
      </c>
      <c r="K3477" t="s">
        <v>375</v>
      </c>
      <c r="L3477" t="s">
        <v>25</v>
      </c>
      <c r="M3477">
        <v>0</v>
      </c>
      <c r="N3477">
        <v>0</v>
      </c>
      <c r="O3477">
        <v>0</v>
      </c>
      <c r="P3477">
        <v>5240</v>
      </c>
      <c r="Q3477">
        <v>0</v>
      </c>
      <c r="R3477">
        <v>0</v>
      </c>
      <c r="S3477">
        <v>0</v>
      </c>
      <c r="T3477">
        <v>20155</v>
      </c>
      <c r="U3477">
        <v>5240</v>
      </c>
      <c r="V3477">
        <v>0</v>
      </c>
      <c r="W3477">
        <v>0</v>
      </c>
      <c r="X3477">
        <v>0</v>
      </c>
      <c r="Y3477">
        <v>30636</v>
      </c>
      <c r="Z3477">
        <f t="shared" si="122"/>
        <v>22977</v>
      </c>
      <c r="AA3477">
        <f t="shared" si="123"/>
        <v>0</v>
      </c>
    </row>
    <row r="3478" spans="1:27" x14ac:dyDescent="0.35">
      <c r="A3478" t="s">
        <v>427</v>
      </c>
      <c r="C3478">
        <v>512103</v>
      </c>
      <c r="D3478" t="s">
        <v>548</v>
      </c>
      <c r="E3478" t="s">
        <v>7</v>
      </c>
      <c r="F3478" t="s">
        <v>21</v>
      </c>
      <c r="G3478">
        <v>2023</v>
      </c>
      <c r="H3478" t="s">
        <v>22</v>
      </c>
      <c r="I3478" t="s">
        <v>373</v>
      </c>
      <c r="J3478" t="s">
        <v>374</v>
      </c>
      <c r="K3478" t="s">
        <v>375</v>
      </c>
      <c r="L3478" t="s">
        <v>25</v>
      </c>
      <c r="M3478">
        <v>0</v>
      </c>
      <c r="N3478">
        <v>0</v>
      </c>
      <c r="O3478">
        <v>0</v>
      </c>
      <c r="P3478">
        <v>5240</v>
      </c>
      <c r="Q3478">
        <v>0</v>
      </c>
      <c r="R3478">
        <v>0</v>
      </c>
      <c r="S3478">
        <v>0</v>
      </c>
      <c r="T3478">
        <v>20155</v>
      </c>
      <c r="U3478">
        <v>5240</v>
      </c>
      <c r="V3478">
        <v>0</v>
      </c>
      <c r="W3478">
        <v>0</v>
      </c>
      <c r="X3478">
        <v>0</v>
      </c>
      <c r="Y3478">
        <v>30636</v>
      </c>
      <c r="Z3478">
        <f t="shared" si="122"/>
        <v>22977</v>
      </c>
      <c r="AA3478">
        <f t="shared" si="123"/>
        <v>0</v>
      </c>
    </row>
    <row r="3479" spans="1:27" x14ac:dyDescent="0.35">
      <c r="A3479" t="s">
        <v>427</v>
      </c>
      <c r="C3479">
        <v>512103</v>
      </c>
      <c r="D3479" t="s">
        <v>548</v>
      </c>
      <c r="E3479" t="s">
        <v>7</v>
      </c>
      <c r="F3479" t="s">
        <v>21</v>
      </c>
      <c r="G3479">
        <v>2024</v>
      </c>
      <c r="H3479" t="s">
        <v>22</v>
      </c>
      <c r="I3479" t="s">
        <v>373</v>
      </c>
      <c r="J3479" t="s">
        <v>374</v>
      </c>
      <c r="K3479" t="s">
        <v>375</v>
      </c>
      <c r="L3479" t="s">
        <v>25</v>
      </c>
      <c r="M3479">
        <v>0</v>
      </c>
      <c r="N3479">
        <v>0</v>
      </c>
      <c r="O3479">
        <v>0</v>
      </c>
      <c r="P3479">
        <v>5240</v>
      </c>
      <c r="Q3479">
        <v>0</v>
      </c>
      <c r="R3479">
        <v>0</v>
      </c>
      <c r="S3479">
        <v>0</v>
      </c>
      <c r="T3479">
        <v>20155</v>
      </c>
      <c r="U3479">
        <v>5240</v>
      </c>
      <c r="V3479">
        <v>0</v>
      </c>
      <c r="W3479">
        <v>0</v>
      </c>
      <c r="X3479">
        <v>0</v>
      </c>
      <c r="Y3479">
        <v>30636</v>
      </c>
      <c r="Z3479">
        <f t="shared" si="122"/>
        <v>22977</v>
      </c>
      <c r="AA3479">
        <f t="shared" si="123"/>
        <v>0</v>
      </c>
    </row>
    <row r="3480" spans="1:27" x14ac:dyDescent="0.35">
      <c r="A3480" t="s">
        <v>427</v>
      </c>
      <c r="C3480">
        <v>512103</v>
      </c>
      <c r="D3480" t="s">
        <v>548</v>
      </c>
      <c r="E3480" t="s">
        <v>7</v>
      </c>
      <c r="F3480" t="s">
        <v>21</v>
      </c>
      <c r="G3480">
        <v>2025</v>
      </c>
      <c r="H3480" t="s">
        <v>22</v>
      </c>
      <c r="I3480" t="s">
        <v>373</v>
      </c>
      <c r="J3480" t="s">
        <v>374</v>
      </c>
      <c r="K3480" t="s">
        <v>375</v>
      </c>
      <c r="L3480" t="s">
        <v>25</v>
      </c>
      <c r="M3480">
        <v>0</v>
      </c>
      <c r="N3480">
        <v>0</v>
      </c>
      <c r="O3480">
        <v>0</v>
      </c>
      <c r="P3480">
        <v>5240</v>
      </c>
      <c r="Q3480">
        <v>0</v>
      </c>
      <c r="R3480">
        <v>0</v>
      </c>
      <c r="S3480">
        <v>0</v>
      </c>
      <c r="T3480">
        <v>20155</v>
      </c>
      <c r="U3480">
        <v>5240</v>
      </c>
      <c r="V3480">
        <v>0</v>
      </c>
      <c r="W3480">
        <v>0</v>
      </c>
      <c r="X3480">
        <v>0</v>
      </c>
      <c r="Y3480">
        <v>30636</v>
      </c>
      <c r="Z3480">
        <f t="shared" si="122"/>
        <v>22977</v>
      </c>
      <c r="AA3480">
        <f t="shared" si="123"/>
        <v>0</v>
      </c>
    </row>
    <row r="3481" spans="1:27" x14ac:dyDescent="0.35">
      <c r="A3481" t="s">
        <v>427</v>
      </c>
      <c r="C3481">
        <v>512103</v>
      </c>
      <c r="D3481" t="s">
        <v>548</v>
      </c>
      <c r="E3481" t="s">
        <v>7</v>
      </c>
      <c r="F3481" t="s">
        <v>21</v>
      </c>
      <c r="G3481">
        <v>2026</v>
      </c>
      <c r="H3481" t="s">
        <v>22</v>
      </c>
      <c r="I3481" t="s">
        <v>373</v>
      </c>
      <c r="J3481" t="s">
        <v>374</v>
      </c>
      <c r="K3481" t="s">
        <v>375</v>
      </c>
      <c r="L3481" t="s">
        <v>25</v>
      </c>
      <c r="M3481">
        <v>0</v>
      </c>
      <c r="N3481">
        <v>0</v>
      </c>
      <c r="O3481">
        <v>0</v>
      </c>
      <c r="P3481">
        <v>5398</v>
      </c>
      <c r="Q3481">
        <v>0</v>
      </c>
      <c r="R3481">
        <v>0</v>
      </c>
      <c r="S3481">
        <v>0</v>
      </c>
      <c r="T3481">
        <v>20760</v>
      </c>
      <c r="U3481">
        <v>5398</v>
      </c>
      <c r="V3481">
        <v>0</v>
      </c>
      <c r="W3481">
        <v>0</v>
      </c>
      <c r="X3481">
        <v>0</v>
      </c>
      <c r="Y3481">
        <v>31555</v>
      </c>
      <c r="Z3481">
        <f t="shared" si="122"/>
        <v>23666.25</v>
      </c>
      <c r="AA3481">
        <f t="shared" si="123"/>
        <v>0</v>
      </c>
    </row>
    <row r="3482" spans="1:27" x14ac:dyDescent="0.35">
      <c r="A3482" t="s">
        <v>427</v>
      </c>
      <c r="C3482">
        <v>512103</v>
      </c>
      <c r="D3482" t="s">
        <v>548</v>
      </c>
      <c r="E3482" t="s">
        <v>7</v>
      </c>
      <c r="F3482" t="s">
        <v>21</v>
      </c>
      <c r="G3482">
        <v>2027</v>
      </c>
      <c r="H3482" t="s">
        <v>22</v>
      </c>
      <c r="I3482" t="s">
        <v>373</v>
      </c>
      <c r="J3482" t="s">
        <v>374</v>
      </c>
      <c r="K3482" t="s">
        <v>375</v>
      </c>
      <c r="L3482" t="s">
        <v>25</v>
      </c>
      <c r="M3482">
        <v>0</v>
      </c>
      <c r="N3482">
        <v>0</v>
      </c>
      <c r="O3482">
        <v>0</v>
      </c>
      <c r="P3482">
        <v>5559</v>
      </c>
      <c r="Q3482">
        <v>0</v>
      </c>
      <c r="R3482">
        <v>0</v>
      </c>
      <c r="S3482">
        <v>0</v>
      </c>
      <c r="T3482">
        <v>21382</v>
      </c>
      <c r="U3482">
        <v>5559</v>
      </c>
      <c r="V3482">
        <v>0</v>
      </c>
      <c r="W3482">
        <v>0</v>
      </c>
      <c r="X3482">
        <v>0</v>
      </c>
      <c r="Y3482">
        <v>32501</v>
      </c>
      <c r="Z3482">
        <f t="shared" si="122"/>
        <v>24375.75</v>
      </c>
      <c r="AA3482">
        <f t="shared" si="123"/>
        <v>0</v>
      </c>
    </row>
    <row r="3483" spans="1:27" x14ac:dyDescent="0.35">
      <c r="A3483" t="s">
        <v>427</v>
      </c>
      <c r="C3483">
        <v>512103</v>
      </c>
      <c r="D3483" t="s">
        <v>548</v>
      </c>
      <c r="E3483" t="s">
        <v>7</v>
      </c>
      <c r="F3483" t="s">
        <v>21</v>
      </c>
      <c r="G3483">
        <v>2028</v>
      </c>
      <c r="H3483" t="s">
        <v>22</v>
      </c>
      <c r="I3483" t="s">
        <v>373</v>
      </c>
      <c r="J3483" t="s">
        <v>374</v>
      </c>
      <c r="K3483" t="s">
        <v>375</v>
      </c>
      <c r="L3483" t="s">
        <v>25</v>
      </c>
      <c r="M3483">
        <v>0</v>
      </c>
      <c r="N3483">
        <v>0</v>
      </c>
      <c r="O3483">
        <v>0</v>
      </c>
      <c r="P3483">
        <v>5726</v>
      </c>
      <c r="Q3483">
        <v>0</v>
      </c>
      <c r="R3483">
        <v>0</v>
      </c>
      <c r="S3483">
        <v>0</v>
      </c>
      <c r="T3483">
        <v>22023</v>
      </c>
      <c r="U3483">
        <v>5726</v>
      </c>
      <c r="V3483">
        <v>0</v>
      </c>
      <c r="W3483">
        <v>0</v>
      </c>
      <c r="X3483">
        <v>0</v>
      </c>
      <c r="Y3483">
        <v>33476</v>
      </c>
      <c r="Z3483">
        <f t="shared" si="122"/>
        <v>25107</v>
      </c>
      <c r="AA3483">
        <f t="shared" si="123"/>
        <v>0</v>
      </c>
    </row>
    <row r="3484" spans="1:27" x14ac:dyDescent="0.35">
      <c r="A3484" t="s">
        <v>427</v>
      </c>
      <c r="C3484">
        <v>512103</v>
      </c>
      <c r="D3484" t="s">
        <v>548</v>
      </c>
      <c r="E3484" t="s">
        <v>7</v>
      </c>
      <c r="F3484" t="s">
        <v>21</v>
      </c>
      <c r="G3484">
        <v>2029</v>
      </c>
      <c r="H3484" t="s">
        <v>22</v>
      </c>
      <c r="I3484" t="s">
        <v>373</v>
      </c>
      <c r="J3484" t="s">
        <v>374</v>
      </c>
      <c r="K3484" t="s">
        <v>375</v>
      </c>
      <c r="L3484" t="s">
        <v>25</v>
      </c>
      <c r="M3484">
        <v>0</v>
      </c>
      <c r="N3484">
        <v>0</v>
      </c>
      <c r="O3484">
        <v>0</v>
      </c>
      <c r="P3484">
        <v>5898</v>
      </c>
      <c r="Q3484">
        <v>0</v>
      </c>
      <c r="R3484">
        <v>0</v>
      </c>
      <c r="S3484">
        <v>0</v>
      </c>
      <c r="T3484">
        <v>22684</v>
      </c>
      <c r="U3484">
        <v>5898</v>
      </c>
      <c r="V3484">
        <v>0</v>
      </c>
      <c r="W3484">
        <v>0</v>
      </c>
      <c r="X3484">
        <v>0</v>
      </c>
      <c r="Y3484">
        <v>34480</v>
      </c>
      <c r="Z3484">
        <f t="shared" si="122"/>
        <v>25860</v>
      </c>
      <c r="AA3484">
        <f t="shared" si="123"/>
        <v>0</v>
      </c>
    </row>
    <row r="3485" spans="1:27" x14ac:dyDescent="0.35">
      <c r="A3485" t="s">
        <v>427</v>
      </c>
      <c r="C3485">
        <v>512103</v>
      </c>
      <c r="D3485" t="s">
        <v>548</v>
      </c>
      <c r="E3485" t="s">
        <v>7</v>
      </c>
      <c r="F3485" t="s">
        <v>21</v>
      </c>
      <c r="G3485">
        <v>2030</v>
      </c>
      <c r="H3485" t="s">
        <v>22</v>
      </c>
      <c r="I3485" t="s">
        <v>373</v>
      </c>
      <c r="J3485" t="s">
        <v>374</v>
      </c>
      <c r="K3485" t="s">
        <v>375</v>
      </c>
      <c r="L3485" t="s">
        <v>25</v>
      </c>
      <c r="M3485">
        <v>0</v>
      </c>
      <c r="N3485">
        <v>0</v>
      </c>
      <c r="O3485">
        <v>0</v>
      </c>
      <c r="P3485">
        <v>6075</v>
      </c>
      <c r="Q3485">
        <v>0</v>
      </c>
      <c r="R3485">
        <v>0</v>
      </c>
      <c r="S3485">
        <v>0</v>
      </c>
      <c r="T3485">
        <v>23366</v>
      </c>
      <c r="U3485">
        <v>6075</v>
      </c>
      <c r="V3485">
        <v>0</v>
      </c>
      <c r="W3485">
        <v>0</v>
      </c>
      <c r="X3485">
        <v>0</v>
      </c>
      <c r="Y3485">
        <v>35516</v>
      </c>
      <c r="Z3485">
        <f t="shared" si="122"/>
        <v>26637</v>
      </c>
      <c r="AA3485">
        <f t="shared" si="123"/>
        <v>0</v>
      </c>
    </row>
    <row r="3486" spans="1:27" x14ac:dyDescent="0.35">
      <c r="A3486" t="s">
        <v>427</v>
      </c>
      <c r="C3486">
        <v>512103</v>
      </c>
      <c r="D3486" t="s">
        <v>548</v>
      </c>
      <c r="E3486" t="s">
        <v>7</v>
      </c>
      <c r="F3486" t="s">
        <v>105</v>
      </c>
      <c r="G3486">
        <v>2021</v>
      </c>
      <c r="H3486" t="s">
        <v>22</v>
      </c>
      <c r="I3486" t="s">
        <v>373</v>
      </c>
      <c r="J3486" t="s">
        <v>374</v>
      </c>
      <c r="K3486" t="s">
        <v>375</v>
      </c>
      <c r="L3486" t="s">
        <v>25</v>
      </c>
      <c r="M3486">
        <v>0</v>
      </c>
      <c r="N3486">
        <v>0</v>
      </c>
      <c r="O3486">
        <v>0</v>
      </c>
      <c r="P3486">
        <v>7760</v>
      </c>
      <c r="Q3486">
        <v>0</v>
      </c>
      <c r="R3486">
        <v>0</v>
      </c>
      <c r="S3486">
        <v>0</v>
      </c>
      <c r="T3486">
        <v>29845</v>
      </c>
      <c r="U3486">
        <v>7760</v>
      </c>
      <c r="V3486">
        <v>0</v>
      </c>
      <c r="W3486">
        <v>0</v>
      </c>
      <c r="X3486">
        <v>0</v>
      </c>
      <c r="Y3486">
        <v>45364</v>
      </c>
      <c r="Z3486">
        <f t="shared" si="122"/>
        <v>0</v>
      </c>
      <c r="AA3486">
        <f t="shared" si="123"/>
        <v>34023</v>
      </c>
    </row>
    <row r="3487" spans="1:27" x14ac:dyDescent="0.35">
      <c r="A3487" t="s">
        <v>427</v>
      </c>
      <c r="C3487">
        <v>512103</v>
      </c>
      <c r="D3487" t="s">
        <v>548</v>
      </c>
      <c r="E3487" t="s">
        <v>7</v>
      </c>
      <c r="F3487" t="s">
        <v>105</v>
      </c>
      <c r="G3487">
        <v>2022</v>
      </c>
      <c r="H3487" t="s">
        <v>22</v>
      </c>
      <c r="I3487" t="s">
        <v>373</v>
      </c>
      <c r="J3487" t="s">
        <v>374</v>
      </c>
      <c r="K3487" t="s">
        <v>375</v>
      </c>
      <c r="L3487" t="s">
        <v>25</v>
      </c>
      <c r="M3487">
        <v>0</v>
      </c>
      <c r="N3487">
        <v>0</v>
      </c>
      <c r="O3487">
        <v>0</v>
      </c>
      <c r="P3487">
        <v>7760</v>
      </c>
      <c r="Q3487">
        <v>0</v>
      </c>
      <c r="R3487">
        <v>0</v>
      </c>
      <c r="S3487">
        <v>0</v>
      </c>
      <c r="T3487">
        <v>29845</v>
      </c>
      <c r="U3487">
        <v>7760</v>
      </c>
      <c r="V3487">
        <v>0</v>
      </c>
      <c r="W3487">
        <v>0</v>
      </c>
      <c r="X3487">
        <v>0</v>
      </c>
      <c r="Y3487">
        <v>45364</v>
      </c>
      <c r="Z3487">
        <f t="shared" si="122"/>
        <v>0</v>
      </c>
      <c r="AA3487">
        <f t="shared" si="123"/>
        <v>34023</v>
      </c>
    </row>
    <row r="3488" spans="1:27" x14ac:dyDescent="0.35">
      <c r="A3488" t="s">
        <v>427</v>
      </c>
      <c r="C3488">
        <v>512103</v>
      </c>
      <c r="D3488" t="s">
        <v>548</v>
      </c>
      <c r="E3488" t="s">
        <v>7</v>
      </c>
      <c r="F3488" t="s">
        <v>105</v>
      </c>
      <c r="G3488">
        <v>2023</v>
      </c>
      <c r="H3488" t="s">
        <v>22</v>
      </c>
      <c r="I3488" t="s">
        <v>373</v>
      </c>
      <c r="J3488" t="s">
        <v>374</v>
      </c>
      <c r="K3488" t="s">
        <v>375</v>
      </c>
      <c r="L3488" t="s">
        <v>25</v>
      </c>
      <c r="M3488">
        <v>0</v>
      </c>
      <c r="N3488">
        <v>0</v>
      </c>
      <c r="O3488">
        <v>0</v>
      </c>
      <c r="P3488">
        <v>7760</v>
      </c>
      <c r="Q3488">
        <v>0</v>
      </c>
      <c r="R3488">
        <v>0</v>
      </c>
      <c r="S3488">
        <v>0</v>
      </c>
      <c r="T3488">
        <v>29845</v>
      </c>
      <c r="U3488">
        <v>7760</v>
      </c>
      <c r="V3488">
        <v>0</v>
      </c>
      <c r="W3488">
        <v>0</v>
      </c>
      <c r="X3488">
        <v>0</v>
      </c>
      <c r="Y3488">
        <v>45364</v>
      </c>
      <c r="Z3488">
        <f t="shared" si="122"/>
        <v>0</v>
      </c>
      <c r="AA3488">
        <f t="shared" si="123"/>
        <v>34023</v>
      </c>
    </row>
    <row r="3489" spans="1:27" x14ac:dyDescent="0.35">
      <c r="A3489" t="s">
        <v>427</v>
      </c>
      <c r="C3489">
        <v>512103</v>
      </c>
      <c r="D3489" t="s">
        <v>548</v>
      </c>
      <c r="E3489" t="s">
        <v>7</v>
      </c>
      <c r="F3489" t="s">
        <v>105</v>
      </c>
      <c r="G3489">
        <v>2024</v>
      </c>
      <c r="H3489" t="s">
        <v>22</v>
      </c>
      <c r="I3489" t="s">
        <v>373</v>
      </c>
      <c r="J3489" t="s">
        <v>374</v>
      </c>
      <c r="K3489" t="s">
        <v>375</v>
      </c>
      <c r="L3489" t="s">
        <v>25</v>
      </c>
      <c r="M3489">
        <v>0</v>
      </c>
      <c r="N3489">
        <v>0</v>
      </c>
      <c r="O3489">
        <v>0</v>
      </c>
      <c r="P3489">
        <v>7760</v>
      </c>
      <c r="Q3489">
        <v>0</v>
      </c>
      <c r="R3489">
        <v>0</v>
      </c>
      <c r="S3489">
        <v>0</v>
      </c>
      <c r="T3489">
        <v>29845</v>
      </c>
      <c r="U3489">
        <v>7760</v>
      </c>
      <c r="V3489">
        <v>0</v>
      </c>
      <c r="W3489">
        <v>0</v>
      </c>
      <c r="X3489">
        <v>0</v>
      </c>
      <c r="Y3489">
        <v>45364</v>
      </c>
      <c r="Z3489">
        <f t="shared" si="122"/>
        <v>0</v>
      </c>
      <c r="AA3489">
        <f t="shared" si="123"/>
        <v>34023</v>
      </c>
    </row>
    <row r="3490" spans="1:27" x14ac:dyDescent="0.35">
      <c r="A3490" t="s">
        <v>427</v>
      </c>
      <c r="C3490">
        <v>512103</v>
      </c>
      <c r="D3490" t="s">
        <v>548</v>
      </c>
      <c r="E3490" t="s">
        <v>7</v>
      </c>
      <c r="F3490" t="s">
        <v>105</v>
      </c>
      <c r="G3490">
        <v>2025</v>
      </c>
      <c r="H3490" t="s">
        <v>22</v>
      </c>
      <c r="I3490" t="s">
        <v>373</v>
      </c>
      <c r="J3490" t="s">
        <v>374</v>
      </c>
      <c r="K3490" t="s">
        <v>375</v>
      </c>
      <c r="L3490" t="s">
        <v>25</v>
      </c>
      <c r="M3490">
        <v>0</v>
      </c>
      <c r="N3490">
        <v>0</v>
      </c>
      <c r="O3490">
        <v>0</v>
      </c>
      <c r="P3490">
        <v>7760</v>
      </c>
      <c r="Q3490">
        <v>0</v>
      </c>
      <c r="R3490">
        <v>0</v>
      </c>
      <c r="S3490">
        <v>0</v>
      </c>
      <c r="T3490">
        <v>29845</v>
      </c>
      <c r="U3490">
        <v>7760</v>
      </c>
      <c r="V3490">
        <v>0</v>
      </c>
      <c r="W3490">
        <v>0</v>
      </c>
      <c r="X3490">
        <v>0</v>
      </c>
      <c r="Y3490">
        <v>45364</v>
      </c>
      <c r="Z3490">
        <f t="shared" si="122"/>
        <v>0</v>
      </c>
      <c r="AA3490">
        <f t="shared" si="123"/>
        <v>34023</v>
      </c>
    </row>
    <row r="3491" spans="1:27" x14ac:dyDescent="0.35">
      <c r="A3491" t="s">
        <v>427</v>
      </c>
      <c r="C3491">
        <v>512103</v>
      </c>
      <c r="D3491" t="s">
        <v>548</v>
      </c>
      <c r="E3491" t="s">
        <v>7</v>
      </c>
      <c r="F3491" t="s">
        <v>105</v>
      </c>
      <c r="G3491">
        <v>2026</v>
      </c>
      <c r="H3491" t="s">
        <v>22</v>
      </c>
      <c r="I3491" t="s">
        <v>373</v>
      </c>
      <c r="J3491" t="s">
        <v>374</v>
      </c>
      <c r="K3491" t="s">
        <v>375</v>
      </c>
      <c r="L3491" t="s">
        <v>25</v>
      </c>
      <c r="M3491">
        <v>0</v>
      </c>
      <c r="N3491">
        <v>0</v>
      </c>
      <c r="O3491">
        <v>0</v>
      </c>
      <c r="P3491">
        <v>7992</v>
      </c>
      <c r="Q3491">
        <v>0</v>
      </c>
      <c r="R3491">
        <v>0</v>
      </c>
      <c r="S3491">
        <v>0</v>
      </c>
      <c r="T3491">
        <v>30740</v>
      </c>
      <c r="U3491">
        <v>7992</v>
      </c>
      <c r="V3491">
        <v>0</v>
      </c>
      <c r="W3491">
        <v>0</v>
      </c>
      <c r="X3491">
        <v>0</v>
      </c>
      <c r="Y3491">
        <v>46725</v>
      </c>
      <c r="Z3491">
        <f t="shared" si="122"/>
        <v>0</v>
      </c>
      <c r="AA3491">
        <f t="shared" si="123"/>
        <v>35043.75</v>
      </c>
    </row>
    <row r="3492" spans="1:27" x14ac:dyDescent="0.35">
      <c r="A3492" t="s">
        <v>427</v>
      </c>
      <c r="C3492">
        <v>512103</v>
      </c>
      <c r="D3492" t="s">
        <v>548</v>
      </c>
      <c r="E3492" t="s">
        <v>7</v>
      </c>
      <c r="F3492" t="s">
        <v>105</v>
      </c>
      <c r="G3492">
        <v>2027</v>
      </c>
      <c r="H3492" t="s">
        <v>22</v>
      </c>
      <c r="I3492" t="s">
        <v>373</v>
      </c>
      <c r="J3492" t="s">
        <v>374</v>
      </c>
      <c r="K3492" t="s">
        <v>375</v>
      </c>
      <c r="L3492" t="s">
        <v>25</v>
      </c>
      <c r="M3492">
        <v>0</v>
      </c>
      <c r="N3492">
        <v>0</v>
      </c>
      <c r="O3492">
        <v>0</v>
      </c>
      <c r="P3492">
        <v>8232</v>
      </c>
      <c r="Q3492">
        <v>0</v>
      </c>
      <c r="R3492">
        <v>0</v>
      </c>
      <c r="S3492">
        <v>0</v>
      </c>
      <c r="T3492">
        <v>31663</v>
      </c>
      <c r="U3492">
        <v>8232</v>
      </c>
      <c r="V3492">
        <v>0</v>
      </c>
      <c r="W3492">
        <v>0</v>
      </c>
      <c r="X3492">
        <v>0</v>
      </c>
      <c r="Y3492">
        <v>48127</v>
      </c>
      <c r="Z3492">
        <f t="shared" si="122"/>
        <v>0</v>
      </c>
      <c r="AA3492">
        <f t="shared" si="123"/>
        <v>36095.25</v>
      </c>
    </row>
    <row r="3493" spans="1:27" x14ac:dyDescent="0.35">
      <c r="A3493" t="s">
        <v>427</v>
      </c>
      <c r="C3493">
        <v>512103</v>
      </c>
      <c r="D3493" t="s">
        <v>548</v>
      </c>
      <c r="E3493" t="s">
        <v>7</v>
      </c>
      <c r="F3493" t="s">
        <v>105</v>
      </c>
      <c r="G3493">
        <v>2028</v>
      </c>
      <c r="H3493" t="s">
        <v>22</v>
      </c>
      <c r="I3493" t="s">
        <v>373</v>
      </c>
      <c r="J3493" t="s">
        <v>374</v>
      </c>
      <c r="K3493" t="s">
        <v>375</v>
      </c>
      <c r="L3493" t="s">
        <v>25</v>
      </c>
      <c r="M3493">
        <v>0</v>
      </c>
      <c r="N3493">
        <v>0</v>
      </c>
      <c r="O3493">
        <v>0</v>
      </c>
      <c r="P3493">
        <v>8479</v>
      </c>
      <c r="Q3493">
        <v>0</v>
      </c>
      <c r="R3493">
        <v>0</v>
      </c>
      <c r="S3493">
        <v>0</v>
      </c>
      <c r="T3493">
        <v>32612</v>
      </c>
      <c r="U3493">
        <v>8479</v>
      </c>
      <c r="V3493">
        <v>0</v>
      </c>
      <c r="W3493">
        <v>0</v>
      </c>
      <c r="X3493">
        <v>0</v>
      </c>
      <c r="Y3493">
        <v>49570</v>
      </c>
      <c r="Z3493">
        <f t="shared" si="122"/>
        <v>0</v>
      </c>
      <c r="AA3493">
        <f t="shared" si="123"/>
        <v>37177.5</v>
      </c>
    </row>
    <row r="3494" spans="1:27" x14ac:dyDescent="0.35">
      <c r="A3494" t="s">
        <v>427</v>
      </c>
      <c r="C3494">
        <v>512103</v>
      </c>
      <c r="D3494" t="s">
        <v>548</v>
      </c>
      <c r="E3494" t="s">
        <v>7</v>
      </c>
      <c r="F3494" t="s">
        <v>105</v>
      </c>
      <c r="G3494">
        <v>2029</v>
      </c>
      <c r="H3494" t="s">
        <v>22</v>
      </c>
      <c r="I3494" t="s">
        <v>373</v>
      </c>
      <c r="J3494" t="s">
        <v>374</v>
      </c>
      <c r="K3494" t="s">
        <v>375</v>
      </c>
      <c r="L3494" t="s">
        <v>25</v>
      </c>
      <c r="M3494">
        <v>0</v>
      </c>
      <c r="N3494">
        <v>0</v>
      </c>
      <c r="O3494">
        <v>0</v>
      </c>
      <c r="P3494">
        <v>8734</v>
      </c>
      <c r="Q3494">
        <v>0</v>
      </c>
      <c r="R3494">
        <v>0</v>
      </c>
      <c r="S3494">
        <v>0</v>
      </c>
      <c r="T3494">
        <v>33591</v>
      </c>
      <c r="U3494">
        <v>8734</v>
      </c>
      <c r="V3494">
        <v>0</v>
      </c>
      <c r="W3494">
        <v>0</v>
      </c>
      <c r="X3494">
        <v>0</v>
      </c>
      <c r="Y3494">
        <v>51058</v>
      </c>
      <c r="Z3494">
        <f t="shared" si="122"/>
        <v>0</v>
      </c>
      <c r="AA3494">
        <f t="shared" si="123"/>
        <v>38293.5</v>
      </c>
    </row>
    <row r="3495" spans="1:27" x14ac:dyDescent="0.35">
      <c r="A3495" t="s">
        <v>427</v>
      </c>
      <c r="C3495">
        <v>512103</v>
      </c>
      <c r="D3495" t="s">
        <v>548</v>
      </c>
      <c r="E3495" t="s">
        <v>7</v>
      </c>
      <c r="F3495" t="s">
        <v>105</v>
      </c>
      <c r="G3495">
        <v>2030</v>
      </c>
      <c r="H3495" t="s">
        <v>22</v>
      </c>
      <c r="I3495" t="s">
        <v>373</v>
      </c>
      <c r="J3495" t="s">
        <v>374</v>
      </c>
      <c r="K3495" t="s">
        <v>375</v>
      </c>
      <c r="L3495" t="s">
        <v>25</v>
      </c>
      <c r="M3495">
        <v>0</v>
      </c>
      <c r="N3495">
        <v>0</v>
      </c>
      <c r="O3495">
        <v>0</v>
      </c>
      <c r="P3495">
        <v>8996</v>
      </c>
      <c r="Q3495">
        <v>0</v>
      </c>
      <c r="R3495">
        <v>0</v>
      </c>
      <c r="S3495">
        <v>0</v>
      </c>
      <c r="T3495">
        <v>34599</v>
      </c>
      <c r="U3495">
        <v>8996</v>
      </c>
      <c r="V3495">
        <v>0</v>
      </c>
      <c r="W3495">
        <v>0</v>
      </c>
      <c r="X3495">
        <v>0</v>
      </c>
      <c r="Y3495">
        <v>52591</v>
      </c>
      <c r="Z3495">
        <f t="shared" si="122"/>
        <v>0</v>
      </c>
      <c r="AA3495">
        <f t="shared" si="123"/>
        <v>39443.25</v>
      </c>
    </row>
    <row r="3496" spans="1:27" x14ac:dyDescent="0.35">
      <c r="A3496" t="s">
        <v>427</v>
      </c>
      <c r="C3496">
        <v>512103</v>
      </c>
      <c r="D3496" t="s">
        <v>548</v>
      </c>
      <c r="E3496" t="s">
        <v>7</v>
      </c>
      <c r="F3496" t="s">
        <v>366</v>
      </c>
      <c r="G3496">
        <v>2021</v>
      </c>
      <c r="H3496" t="s">
        <v>22</v>
      </c>
      <c r="I3496" t="s">
        <v>549</v>
      </c>
      <c r="J3496" t="s">
        <v>550</v>
      </c>
      <c r="K3496" t="s">
        <v>486</v>
      </c>
      <c r="L3496" t="s">
        <v>25</v>
      </c>
      <c r="M3496">
        <v>0</v>
      </c>
      <c r="N3496">
        <v>0</v>
      </c>
      <c r="O3496">
        <v>0</v>
      </c>
      <c r="P3496">
        <v>13000</v>
      </c>
      <c r="Q3496">
        <v>0</v>
      </c>
      <c r="R3496">
        <v>0</v>
      </c>
      <c r="S3496">
        <v>0</v>
      </c>
      <c r="T3496">
        <v>50000</v>
      </c>
      <c r="U3496">
        <v>13000</v>
      </c>
      <c r="V3496">
        <v>0</v>
      </c>
      <c r="W3496">
        <v>0</v>
      </c>
      <c r="X3496">
        <v>0</v>
      </c>
      <c r="Y3496">
        <v>76000</v>
      </c>
      <c r="Z3496">
        <f t="shared" si="122"/>
        <v>22981.055484</v>
      </c>
      <c r="AA3496">
        <f t="shared" si="123"/>
        <v>34018.944516000003</v>
      </c>
    </row>
    <row r="3497" spans="1:27" x14ac:dyDescent="0.35">
      <c r="A3497" t="s">
        <v>427</v>
      </c>
      <c r="C3497">
        <v>512103</v>
      </c>
      <c r="D3497" t="s">
        <v>548</v>
      </c>
      <c r="E3497" t="s">
        <v>7</v>
      </c>
      <c r="F3497" t="s">
        <v>366</v>
      </c>
      <c r="G3497">
        <v>2022</v>
      </c>
      <c r="H3497" t="s">
        <v>22</v>
      </c>
      <c r="I3497" t="s">
        <v>549</v>
      </c>
      <c r="J3497" t="s">
        <v>550</v>
      </c>
      <c r="K3497" t="s">
        <v>486</v>
      </c>
      <c r="L3497" t="s">
        <v>25</v>
      </c>
      <c r="M3497">
        <v>0</v>
      </c>
      <c r="N3497">
        <v>0</v>
      </c>
      <c r="O3497">
        <v>0</v>
      </c>
      <c r="P3497">
        <v>13000</v>
      </c>
      <c r="Q3497">
        <v>0</v>
      </c>
      <c r="R3497">
        <v>0</v>
      </c>
      <c r="S3497">
        <v>0</v>
      </c>
      <c r="T3497">
        <v>50000</v>
      </c>
      <c r="U3497">
        <v>13000</v>
      </c>
      <c r="V3497">
        <v>0</v>
      </c>
      <c r="W3497">
        <v>0</v>
      </c>
      <c r="X3497">
        <v>0</v>
      </c>
      <c r="Y3497">
        <v>76000</v>
      </c>
      <c r="Z3497">
        <f t="shared" si="122"/>
        <v>22981.055484</v>
      </c>
      <c r="AA3497">
        <f t="shared" si="123"/>
        <v>34018.944516000003</v>
      </c>
    </row>
    <row r="3498" spans="1:27" x14ac:dyDescent="0.35">
      <c r="A3498" t="s">
        <v>427</v>
      </c>
      <c r="C3498">
        <v>512103</v>
      </c>
      <c r="D3498" t="s">
        <v>548</v>
      </c>
      <c r="E3498" t="s">
        <v>7</v>
      </c>
      <c r="F3498" t="s">
        <v>366</v>
      </c>
      <c r="G3498">
        <v>2023</v>
      </c>
      <c r="H3498" t="s">
        <v>22</v>
      </c>
      <c r="I3498" t="s">
        <v>549</v>
      </c>
      <c r="J3498" t="s">
        <v>550</v>
      </c>
      <c r="K3498" t="s">
        <v>486</v>
      </c>
      <c r="L3498" t="s">
        <v>25</v>
      </c>
      <c r="M3498">
        <v>0</v>
      </c>
      <c r="N3498">
        <v>0</v>
      </c>
      <c r="O3498">
        <v>0</v>
      </c>
      <c r="P3498">
        <v>13000</v>
      </c>
      <c r="Q3498">
        <v>0</v>
      </c>
      <c r="R3498">
        <v>0</v>
      </c>
      <c r="S3498">
        <v>0</v>
      </c>
      <c r="T3498">
        <v>50000</v>
      </c>
      <c r="U3498">
        <v>13000</v>
      </c>
      <c r="V3498">
        <v>0</v>
      </c>
      <c r="W3498">
        <v>0</v>
      </c>
      <c r="X3498">
        <v>0</v>
      </c>
      <c r="Y3498">
        <v>76000</v>
      </c>
      <c r="Z3498">
        <f t="shared" si="122"/>
        <v>22981.055484</v>
      </c>
      <c r="AA3498">
        <f t="shared" si="123"/>
        <v>34018.944516000003</v>
      </c>
    </row>
    <row r="3499" spans="1:27" x14ac:dyDescent="0.35">
      <c r="A3499" t="s">
        <v>427</v>
      </c>
      <c r="C3499">
        <v>512103</v>
      </c>
      <c r="D3499" t="s">
        <v>548</v>
      </c>
      <c r="E3499" t="s">
        <v>7</v>
      </c>
      <c r="F3499" t="s">
        <v>366</v>
      </c>
      <c r="G3499">
        <v>2024</v>
      </c>
      <c r="H3499" t="s">
        <v>22</v>
      </c>
      <c r="I3499" t="s">
        <v>549</v>
      </c>
      <c r="J3499" t="s">
        <v>550</v>
      </c>
      <c r="K3499" t="s">
        <v>486</v>
      </c>
      <c r="L3499" t="s">
        <v>25</v>
      </c>
      <c r="M3499">
        <v>0</v>
      </c>
      <c r="N3499">
        <v>0</v>
      </c>
      <c r="O3499">
        <v>0</v>
      </c>
      <c r="P3499">
        <v>13000</v>
      </c>
      <c r="Q3499">
        <v>0</v>
      </c>
      <c r="R3499">
        <v>0</v>
      </c>
      <c r="S3499">
        <v>0</v>
      </c>
      <c r="T3499">
        <v>50000</v>
      </c>
      <c r="U3499">
        <v>13000</v>
      </c>
      <c r="V3499">
        <v>0</v>
      </c>
      <c r="W3499">
        <v>0</v>
      </c>
      <c r="X3499">
        <v>0</v>
      </c>
      <c r="Y3499">
        <v>76000</v>
      </c>
      <c r="Z3499">
        <f t="shared" si="122"/>
        <v>22981.055484</v>
      </c>
      <c r="AA3499">
        <f t="shared" si="123"/>
        <v>34018.944516000003</v>
      </c>
    </row>
    <row r="3500" spans="1:27" x14ac:dyDescent="0.35">
      <c r="A3500" t="s">
        <v>427</v>
      </c>
      <c r="C3500">
        <v>512103</v>
      </c>
      <c r="D3500" t="s">
        <v>548</v>
      </c>
      <c r="E3500" t="s">
        <v>7</v>
      </c>
      <c r="F3500" t="s">
        <v>366</v>
      </c>
      <c r="G3500">
        <v>2025</v>
      </c>
      <c r="H3500" t="s">
        <v>22</v>
      </c>
      <c r="I3500" t="s">
        <v>549</v>
      </c>
      <c r="J3500" t="s">
        <v>550</v>
      </c>
      <c r="K3500" t="s">
        <v>486</v>
      </c>
      <c r="L3500" t="s">
        <v>25</v>
      </c>
      <c r="M3500">
        <v>0</v>
      </c>
      <c r="N3500">
        <v>0</v>
      </c>
      <c r="O3500">
        <v>0</v>
      </c>
      <c r="P3500">
        <v>13000</v>
      </c>
      <c r="Q3500">
        <v>0</v>
      </c>
      <c r="R3500">
        <v>0</v>
      </c>
      <c r="S3500">
        <v>0</v>
      </c>
      <c r="T3500">
        <v>50000</v>
      </c>
      <c r="U3500">
        <v>13000</v>
      </c>
      <c r="V3500">
        <v>0</v>
      </c>
      <c r="W3500">
        <v>0</v>
      </c>
      <c r="X3500">
        <v>0</v>
      </c>
      <c r="Y3500">
        <v>76000</v>
      </c>
      <c r="Z3500">
        <f t="shared" si="122"/>
        <v>22981.055484</v>
      </c>
      <c r="AA3500">
        <f t="shared" si="123"/>
        <v>34018.944516000003</v>
      </c>
    </row>
    <row r="3501" spans="1:27" x14ac:dyDescent="0.35">
      <c r="A3501" t="s">
        <v>427</v>
      </c>
      <c r="C3501">
        <v>512103</v>
      </c>
      <c r="D3501" t="s">
        <v>548</v>
      </c>
      <c r="E3501" t="s">
        <v>7</v>
      </c>
      <c r="F3501" t="s">
        <v>105</v>
      </c>
      <c r="G3501">
        <v>2021</v>
      </c>
      <c r="H3501" t="s">
        <v>22</v>
      </c>
      <c r="I3501" t="s">
        <v>549</v>
      </c>
      <c r="J3501" t="s">
        <v>550</v>
      </c>
      <c r="K3501" t="s">
        <v>486</v>
      </c>
      <c r="L3501" t="s">
        <v>25</v>
      </c>
      <c r="M3501">
        <v>0</v>
      </c>
      <c r="N3501">
        <v>0</v>
      </c>
      <c r="O3501">
        <v>0</v>
      </c>
      <c r="P3501">
        <v>13000</v>
      </c>
      <c r="Q3501">
        <v>0</v>
      </c>
      <c r="R3501">
        <v>0</v>
      </c>
      <c r="S3501">
        <v>0</v>
      </c>
      <c r="T3501">
        <v>0</v>
      </c>
      <c r="U3501">
        <v>13000</v>
      </c>
      <c r="V3501">
        <v>0</v>
      </c>
      <c r="W3501">
        <v>0</v>
      </c>
      <c r="X3501">
        <v>0</v>
      </c>
      <c r="Y3501">
        <v>26000</v>
      </c>
      <c r="Z3501">
        <f t="shared" si="122"/>
        <v>0</v>
      </c>
      <c r="AA3501">
        <f t="shared" si="123"/>
        <v>19500</v>
      </c>
    </row>
    <row r="3502" spans="1:27" x14ac:dyDescent="0.35">
      <c r="A3502" t="s">
        <v>427</v>
      </c>
      <c r="C3502">
        <v>512103</v>
      </c>
      <c r="D3502" t="s">
        <v>548</v>
      </c>
      <c r="E3502" t="s">
        <v>7</v>
      </c>
      <c r="F3502" t="s">
        <v>105</v>
      </c>
      <c r="G3502">
        <v>2022</v>
      </c>
      <c r="H3502" t="s">
        <v>22</v>
      </c>
      <c r="I3502" t="s">
        <v>549</v>
      </c>
      <c r="J3502" t="s">
        <v>550</v>
      </c>
      <c r="K3502" t="s">
        <v>486</v>
      </c>
      <c r="L3502" t="s">
        <v>25</v>
      </c>
      <c r="M3502">
        <v>0</v>
      </c>
      <c r="N3502">
        <v>0</v>
      </c>
      <c r="O3502">
        <v>0</v>
      </c>
      <c r="P3502">
        <v>13000</v>
      </c>
      <c r="Q3502">
        <v>0</v>
      </c>
      <c r="R3502">
        <v>0</v>
      </c>
      <c r="S3502">
        <v>0</v>
      </c>
      <c r="T3502">
        <v>0</v>
      </c>
      <c r="U3502">
        <v>13000</v>
      </c>
      <c r="V3502">
        <v>0</v>
      </c>
      <c r="W3502">
        <v>0</v>
      </c>
      <c r="X3502">
        <v>0</v>
      </c>
      <c r="Y3502">
        <v>26000</v>
      </c>
      <c r="Z3502">
        <f t="shared" si="122"/>
        <v>0</v>
      </c>
      <c r="AA3502">
        <f t="shared" si="123"/>
        <v>19500</v>
      </c>
    </row>
    <row r="3503" spans="1:27" x14ac:dyDescent="0.35">
      <c r="A3503" t="s">
        <v>427</v>
      </c>
      <c r="C3503">
        <v>512103</v>
      </c>
      <c r="D3503" t="s">
        <v>548</v>
      </c>
      <c r="E3503" t="s">
        <v>7</v>
      </c>
      <c r="F3503" t="s">
        <v>105</v>
      </c>
      <c r="G3503">
        <v>2023</v>
      </c>
      <c r="H3503" t="s">
        <v>22</v>
      </c>
      <c r="I3503" t="s">
        <v>549</v>
      </c>
      <c r="J3503" t="s">
        <v>550</v>
      </c>
      <c r="K3503" t="s">
        <v>486</v>
      </c>
      <c r="L3503" t="s">
        <v>25</v>
      </c>
      <c r="M3503">
        <v>0</v>
      </c>
      <c r="N3503">
        <v>0</v>
      </c>
      <c r="O3503">
        <v>0</v>
      </c>
      <c r="P3503">
        <v>13000</v>
      </c>
      <c r="Q3503">
        <v>0</v>
      </c>
      <c r="R3503">
        <v>0</v>
      </c>
      <c r="S3503">
        <v>0</v>
      </c>
      <c r="T3503">
        <v>0</v>
      </c>
      <c r="U3503">
        <v>13000</v>
      </c>
      <c r="V3503">
        <v>0</v>
      </c>
      <c r="W3503">
        <v>0</v>
      </c>
      <c r="X3503">
        <v>0</v>
      </c>
      <c r="Y3503">
        <v>26000</v>
      </c>
      <c r="Z3503">
        <f t="shared" si="122"/>
        <v>0</v>
      </c>
      <c r="AA3503">
        <f t="shared" si="123"/>
        <v>19500</v>
      </c>
    </row>
    <row r="3504" spans="1:27" x14ac:dyDescent="0.35">
      <c r="A3504" t="s">
        <v>427</v>
      </c>
      <c r="C3504">
        <v>512103</v>
      </c>
      <c r="D3504" t="s">
        <v>548</v>
      </c>
      <c r="E3504" t="s">
        <v>7</v>
      </c>
      <c r="F3504" t="s">
        <v>105</v>
      </c>
      <c r="G3504">
        <v>2024</v>
      </c>
      <c r="H3504" t="s">
        <v>22</v>
      </c>
      <c r="I3504" t="s">
        <v>549</v>
      </c>
      <c r="J3504" t="s">
        <v>550</v>
      </c>
      <c r="K3504" t="s">
        <v>486</v>
      </c>
      <c r="L3504" t="s">
        <v>25</v>
      </c>
      <c r="M3504">
        <v>0</v>
      </c>
      <c r="N3504">
        <v>0</v>
      </c>
      <c r="O3504">
        <v>0</v>
      </c>
      <c r="P3504">
        <v>13000</v>
      </c>
      <c r="Q3504">
        <v>0</v>
      </c>
      <c r="R3504">
        <v>0</v>
      </c>
      <c r="S3504">
        <v>0</v>
      </c>
      <c r="T3504">
        <v>0</v>
      </c>
      <c r="U3504">
        <v>13000</v>
      </c>
      <c r="V3504">
        <v>0</v>
      </c>
      <c r="W3504">
        <v>0</v>
      </c>
      <c r="X3504">
        <v>0</v>
      </c>
      <c r="Y3504">
        <v>26000</v>
      </c>
      <c r="Z3504">
        <f t="shared" si="122"/>
        <v>0</v>
      </c>
      <c r="AA3504">
        <f t="shared" si="123"/>
        <v>19500</v>
      </c>
    </row>
    <row r="3505" spans="1:27" x14ac:dyDescent="0.35">
      <c r="A3505" t="s">
        <v>427</v>
      </c>
      <c r="C3505">
        <v>512103</v>
      </c>
      <c r="D3505" t="s">
        <v>548</v>
      </c>
      <c r="E3505" t="s">
        <v>7</v>
      </c>
      <c r="F3505" t="s">
        <v>105</v>
      </c>
      <c r="G3505">
        <v>2025</v>
      </c>
      <c r="H3505" t="s">
        <v>22</v>
      </c>
      <c r="I3505" t="s">
        <v>549</v>
      </c>
      <c r="J3505" t="s">
        <v>550</v>
      </c>
      <c r="K3505" t="s">
        <v>486</v>
      </c>
      <c r="L3505" t="s">
        <v>25</v>
      </c>
      <c r="M3505">
        <v>0</v>
      </c>
      <c r="N3505">
        <v>0</v>
      </c>
      <c r="O3505">
        <v>0</v>
      </c>
      <c r="P3505">
        <v>13000</v>
      </c>
      <c r="Q3505">
        <v>0</v>
      </c>
      <c r="R3505">
        <v>0</v>
      </c>
      <c r="S3505">
        <v>0</v>
      </c>
      <c r="T3505">
        <v>0</v>
      </c>
      <c r="U3505">
        <v>13000</v>
      </c>
      <c r="V3505">
        <v>0</v>
      </c>
      <c r="W3505">
        <v>0</v>
      </c>
      <c r="X3505">
        <v>0</v>
      </c>
      <c r="Y3505">
        <v>26000</v>
      </c>
      <c r="Z3505">
        <f t="shared" si="122"/>
        <v>0</v>
      </c>
      <c r="AA3505">
        <f t="shared" si="123"/>
        <v>19500</v>
      </c>
    </row>
    <row r="3506" spans="1:27" x14ac:dyDescent="0.35">
      <c r="A3506" t="s">
        <v>427</v>
      </c>
      <c r="C3506">
        <v>512103</v>
      </c>
      <c r="D3506" t="s">
        <v>548</v>
      </c>
      <c r="E3506" t="s">
        <v>7</v>
      </c>
      <c r="F3506" t="s">
        <v>366</v>
      </c>
      <c r="G3506">
        <v>2026</v>
      </c>
      <c r="H3506" t="s">
        <v>22</v>
      </c>
      <c r="I3506" t="s">
        <v>549</v>
      </c>
      <c r="J3506" t="s">
        <v>550</v>
      </c>
      <c r="K3506" t="s">
        <v>486</v>
      </c>
      <c r="L3506" t="s">
        <v>25</v>
      </c>
      <c r="M3506">
        <v>0</v>
      </c>
      <c r="N3506">
        <v>0</v>
      </c>
      <c r="O3506">
        <v>0</v>
      </c>
      <c r="P3506">
        <v>13390</v>
      </c>
      <c r="Q3506">
        <v>0</v>
      </c>
      <c r="R3506">
        <v>0</v>
      </c>
      <c r="S3506">
        <v>0</v>
      </c>
      <c r="T3506">
        <v>51500</v>
      </c>
      <c r="U3506">
        <v>13390</v>
      </c>
      <c r="V3506">
        <v>0</v>
      </c>
      <c r="W3506">
        <v>0</v>
      </c>
      <c r="X3506">
        <v>0</v>
      </c>
      <c r="Y3506">
        <v>78280</v>
      </c>
      <c r="Z3506">
        <f t="shared" si="122"/>
        <v>23670.487148519998</v>
      </c>
      <c r="AA3506">
        <f t="shared" si="123"/>
        <v>35039.512851480002</v>
      </c>
    </row>
    <row r="3507" spans="1:27" x14ac:dyDescent="0.35">
      <c r="A3507" t="s">
        <v>427</v>
      </c>
      <c r="C3507">
        <v>512103</v>
      </c>
      <c r="D3507" t="s">
        <v>548</v>
      </c>
      <c r="E3507" t="s">
        <v>7</v>
      </c>
      <c r="F3507" t="s">
        <v>105</v>
      </c>
      <c r="G3507">
        <v>2026</v>
      </c>
      <c r="H3507" t="s">
        <v>22</v>
      </c>
      <c r="I3507" t="s">
        <v>549</v>
      </c>
      <c r="J3507" t="s">
        <v>550</v>
      </c>
      <c r="K3507" t="s">
        <v>486</v>
      </c>
      <c r="L3507" t="s">
        <v>25</v>
      </c>
      <c r="M3507">
        <v>0</v>
      </c>
      <c r="N3507">
        <v>0</v>
      </c>
      <c r="O3507">
        <v>0</v>
      </c>
      <c r="P3507">
        <v>13390</v>
      </c>
      <c r="Q3507">
        <v>0</v>
      </c>
      <c r="R3507">
        <v>0</v>
      </c>
      <c r="S3507">
        <v>0</v>
      </c>
      <c r="T3507">
        <v>0</v>
      </c>
      <c r="U3507">
        <v>13390</v>
      </c>
      <c r="V3507">
        <v>0</v>
      </c>
      <c r="W3507">
        <v>0</v>
      </c>
      <c r="X3507">
        <v>0</v>
      </c>
      <c r="Y3507">
        <v>26780</v>
      </c>
      <c r="Z3507">
        <f t="shared" si="122"/>
        <v>0</v>
      </c>
      <c r="AA3507">
        <f t="shared" si="123"/>
        <v>20085</v>
      </c>
    </row>
    <row r="3508" spans="1:27" x14ac:dyDescent="0.35">
      <c r="A3508" t="s">
        <v>427</v>
      </c>
      <c r="C3508">
        <v>512103</v>
      </c>
      <c r="D3508" t="s">
        <v>548</v>
      </c>
      <c r="E3508" t="s">
        <v>7</v>
      </c>
      <c r="F3508" t="s">
        <v>366</v>
      </c>
      <c r="G3508">
        <v>2027</v>
      </c>
      <c r="H3508" t="s">
        <v>22</v>
      </c>
      <c r="I3508" t="s">
        <v>549</v>
      </c>
      <c r="J3508" t="s">
        <v>550</v>
      </c>
      <c r="K3508" t="s">
        <v>486</v>
      </c>
      <c r="L3508" t="s">
        <v>25</v>
      </c>
      <c r="M3508">
        <v>0</v>
      </c>
      <c r="N3508">
        <v>0</v>
      </c>
      <c r="O3508">
        <v>0</v>
      </c>
      <c r="P3508">
        <v>13792</v>
      </c>
      <c r="Q3508">
        <v>0</v>
      </c>
      <c r="R3508">
        <v>0</v>
      </c>
      <c r="S3508">
        <v>0</v>
      </c>
      <c r="T3508">
        <v>53045</v>
      </c>
      <c r="U3508">
        <v>13792</v>
      </c>
      <c r="V3508">
        <v>0</v>
      </c>
      <c r="W3508">
        <v>0</v>
      </c>
      <c r="X3508">
        <v>0</v>
      </c>
      <c r="Y3508">
        <v>80628</v>
      </c>
      <c r="Z3508">
        <f t="shared" si="122"/>
        <v>24380.480810051999</v>
      </c>
      <c r="AA3508">
        <f t="shared" si="123"/>
        <v>36090.519189947998</v>
      </c>
    </row>
    <row r="3509" spans="1:27" x14ac:dyDescent="0.35">
      <c r="A3509" t="s">
        <v>427</v>
      </c>
      <c r="C3509">
        <v>512103</v>
      </c>
      <c r="D3509" t="s">
        <v>548</v>
      </c>
      <c r="E3509" t="s">
        <v>7</v>
      </c>
      <c r="F3509" t="s">
        <v>105</v>
      </c>
      <c r="G3509">
        <v>2027</v>
      </c>
      <c r="H3509" t="s">
        <v>22</v>
      </c>
      <c r="I3509" t="s">
        <v>549</v>
      </c>
      <c r="J3509" t="s">
        <v>550</v>
      </c>
      <c r="K3509" t="s">
        <v>486</v>
      </c>
      <c r="L3509" t="s">
        <v>25</v>
      </c>
      <c r="M3509">
        <v>0</v>
      </c>
      <c r="N3509">
        <v>0</v>
      </c>
      <c r="O3509">
        <v>0</v>
      </c>
      <c r="P3509">
        <v>13792</v>
      </c>
      <c r="Q3509">
        <v>0</v>
      </c>
      <c r="R3509">
        <v>0</v>
      </c>
      <c r="S3509">
        <v>0</v>
      </c>
      <c r="T3509">
        <v>0</v>
      </c>
      <c r="U3509">
        <v>13792</v>
      </c>
      <c r="V3509">
        <v>0</v>
      </c>
      <c r="W3509">
        <v>0</v>
      </c>
      <c r="X3509">
        <v>0</v>
      </c>
      <c r="Y3509">
        <v>27583</v>
      </c>
      <c r="Z3509">
        <f t="shared" si="122"/>
        <v>0</v>
      </c>
      <c r="AA3509">
        <f t="shared" si="123"/>
        <v>20687.25</v>
      </c>
    </row>
    <row r="3510" spans="1:27" x14ac:dyDescent="0.35">
      <c r="A3510" t="s">
        <v>427</v>
      </c>
      <c r="C3510">
        <v>512103</v>
      </c>
      <c r="D3510" t="s">
        <v>548</v>
      </c>
      <c r="E3510" t="s">
        <v>7</v>
      </c>
      <c r="F3510" t="s">
        <v>366</v>
      </c>
      <c r="G3510">
        <v>2028</v>
      </c>
      <c r="H3510" t="s">
        <v>22</v>
      </c>
      <c r="I3510" t="s">
        <v>549</v>
      </c>
      <c r="J3510" t="s">
        <v>550</v>
      </c>
      <c r="K3510" t="s">
        <v>486</v>
      </c>
      <c r="L3510" t="s">
        <v>25</v>
      </c>
      <c r="M3510">
        <v>0</v>
      </c>
      <c r="N3510">
        <v>0</v>
      </c>
      <c r="O3510">
        <v>0</v>
      </c>
      <c r="P3510">
        <v>14205</v>
      </c>
      <c r="Q3510">
        <v>0</v>
      </c>
      <c r="R3510">
        <v>0</v>
      </c>
      <c r="S3510">
        <v>0</v>
      </c>
      <c r="T3510">
        <v>54635</v>
      </c>
      <c r="U3510">
        <v>14205</v>
      </c>
      <c r="V3510">
        <v>0</v>
      </c>
      <c r="W3510">
        <v>0</v>
      </c>
      <c r="X3510">
        <v>0</v>
      </c>
      <c r="Y3510">
        <v>83045</v>
      </c>
      <c r="Z3510">
        <f t="shared" si="122"/>
        <v>25111.338850904998</v>
      </c>
      <c r="AA3510">
        <f t="shared" si="123"/>
        <v>37172.411149095002</v>
      </c>
    </row>
    <row r="3511" spans="1:27" x14ac:dyDescent="0.35">
      <c r="A3511" t="s">
        <v>427</v>
      </c>
      <c r="C3511">
        <v>512103</v>
      </c>
      <c r="D3511" t="s">
        <v>548</v>
      </c>
      <c r="E3511" t="s">
        <v>7</v>
      </c>
      <c r="F3511" t="s">
        <v>105</v>
      </c>
      <c r="G3511">
        <v>2028</v>
      </c>
      <c r="H3511" t="s">
        <v>22</v>
      </c>
      <c r="I3511" t="s">
        <v>549</v>
      </c>
      <c r="J3511" t="s">
        <v>550</v>
      </c>
      <c r="K3511" t="s">
        <v>486</v>
      </c>
      <c r="L3511" t="s">
        <v>25</v>
      </c>
      <c r="M3511">
        <v>0</v>
      </c>
      <c r="N3511">
        <v>0</v>
      </c>
      <c r="O3511">
        <v>0</v>
      </c>
      <c r="P3511">
        <v>14205</v>
      </c>
      <c r="Q3511">
        <v>0</v>
      </c>
      <c r="R3511">
        <v>0</v>
      </c>
      <c r="S3511">
        <v>0</v>
      </c>
      <c r="T3511">
        <v>0</v>
      </c>
      <c r="U3511">
        <v>14205</v>
      </c>
      <c r="V3511">
        <v>0</v>
      </c>
      <c r="W3511">
        <v>0</v>
      </c>
      <c r="X3511">
        <v>0</v>
      </c>
      <c r="Y3511">
        <v>28410</v>
      </c>
      <c r="Z3511">
        <f t="shared" si="122"/>
        <v>0</v>
      </c>
      <c r="AA3511">
        <f t="shared" si="123"/>
        <v>21307.5</v>
      </c>
    </row>
    <row r="3512" spans="1:27" x14ac:dyDescent="0.35">
      <c r="A3512" t="s">
        <v>427</v>
      </c>
      <c r="C3512">
        <v>512103</v>
      </c>
      <c r="D3512" t="s">
        <v>548</v>
      </c>
      <c r="E3512" t="s">
        <v>7</v>
      </c>
      <c r="F3512" t="s">
        <v>366</v>
      </c>
      <c r="G3512">
        <v>2029</v>
      </c>
      <c r="H3512" t="s">
        <v>22</v>
      </c>
      <c r="I3512" t="s">
        <v>549</v>
      </c>
      <c r="J3512" t="s">
        <v>550</v>
      </c>
      <c r="K3512" t="s">
        <v>486</v>
      </c>
      <c r="L3512" t="s">
        <v>25</v>
      </c>
      <c r="M3512">
        <v>0</v>
      </c>
      <c r="N3512">
        <v>0</v>
      </c>
      <c r="O3512">
        <v>0</v>
      </c>
      <c r="P3512">
        <v>14632</v>
      </c>
      <c r="Q3512">
        <v>0</v>
      </c>
      <c r="R3512">
        <v>0</v>
      </c>
      <c r="S3512">
        <v>0</v>
      </c>
      <c r="T3512">
        <v>56275</v>
      </c>
      <c r="U3512">
        <v>14632</v>
      </c>
      <c r="V3512">
        <v>0</v>
      </c>
      <c r="W3512">
        <v>0</v>
      </c>
      <c r="X3512">
        <v>0</v>
      </c>
      <c r="Y3512">
        <v>85538</v>
      </c>
      <c r="Z3512">
        <f t="shared" ref="Z3512:Z3553" si="124">$Y3512*IF($E3512="Fixed",0.75,1)*IF(LEFT($F3512,4)="0311",1,IF(LEFT($F3512,4)="0301",0.403176412,0))</f>
        <v>25865.177947241998</v>
      </c>
      <c r="AA3512">
        <f t="shared" ref="AA3512:AA3553" si="125">$Y3512*IF($E3512="Fixed",0.75,1)*IF(LEFT($F3512,4)="0311",0,IF(LEFT($F3512,4)="0301",1-0.403176412,1))</f>
        <v>38288.322052757998</v>
      </c>
    </row>
    <row r="3513" spans="1:27" x14ac:dyDescent="0.35">
      <c r="A3513" t="s">
        <v>427</v>
      </c>
      <c r="C3513">
        <v>512103</v>
      </c>
      <c r="D3513" t="s">
        <v>548</v>
      </c>
      <c r="E3513" t="s">
        <v>7</v>
      </c>
      <c r="F3513" t="s">
        <v>105</v>
      </c>
      <c r="G3513">
        <v>2029</v>
      </c>
      <c r="H3513" t="s">
        <v>22</v>
      </c>
      <c r="I3513" t="s">
        <v>549</v>
      </c>
      <c r="J3513" t="s">
        <v>550</v>
      </c>
      <c r="K3513" t="s">
        <v>486</v>
      </c>
      <c r="L3513" t="s">
        <v>25</v>
      </c>
      <c r="M3513">
        <v>0</v>
      </c>
      <c r="N3513">
        <v>0</v>
      </c>
      <c r="O3513">
        <v>0</v>
      </c>
      <c r="P3513">
        <v>14632</v>
      </c>
      <c r="Q3513">
        <v>0</v>
      </c>
      <c r="R3513">
        <v>0</v>
      </c>
      <c r="S3513">
        <v>0</v>
      </c>
      <c r="T3513">
        <v>0</v>
      </c>
      <c r="U3513">
        <v>14632</v>
      </c>
      <c r="V3513">
        <v>0</v>
      </c>
      <c r="W3513">
        <v>0</v>
      </c>
      <c r="X3513">
        <v>0</v>
      </c>
      <c r="Y3513">
        <v>29263</v>
      </c>
      <c r="Z3513">
        <f t="shared" si="124"/>
        <v>0</v>
      </c>
      <c r="AA3513">
        <f t="shared" si="125"/>
        <v>21947.25</v>
      </c>
    </row>
    <row r="3514" spans="1:27" x14ac:dyDescent="0.35">
      <c r="A3514" t="s">
        <v>427</v>
      </c>
      <c r="C3514">
        <v>512103</v>
      </c>
      <c r="D3514" t="s">
        <v>548</v>
      </c>
      <c r="E3514" t="s">
        <v>7</v>
      </c>
      <c r="F3514" t="s">
        <v>366</v>
      </c>
      <c r="G3514">
        <v>2030</v>
      </c>
      <c r="H3514" t="s">
        <v>22</v>
      </c>
      <c r="I3514" t="s">
        <v>549</v>
      </c>
      <c r="J3514" t="s">
        <v>550</v>
      </c>
      <c r="K3514" t="s">
        <v>486</v>
      </c>
      <c r="L3514" t="s">
        <v>25</v>
      </c>
      <c r="M3514">
        <v>0</v>
      </c>
      <c r="N3514">
        <v>0</v>
      </c>
      <c r="O3514">
        <v>0</v>
      </c>
      <c r="P3514">
        <v>15071</v>
      </c>
      <c r="Q3514">
        <v>0</v>
      </c>
      <c r="R3514">
        <v>0</v>
      </c>
      <c r="S3514">
        <v>0</v>
      </c>
      <c r="T3514">
        <v>57965</v>
      </c>
      <c r="U3514">
        <v>15071</v>
      </c>
      <c r="V3514">
        <v>0</v>
      </c>
      <c r="W3514">
        <v>0</v>
      </c>
      <c r="X3514">
        <v>0</v>
      </c>
      <c r="Y3514">
        <v>88107</v>
      </c>
      <c r="Z3514">
        <f t="shared" si="124"/>
        <v>26641.998099062999</v>
      </c>
      <c r="AA3514">
        <f t="shared" si="125"/>
        <v>39438.251900937001</v>
      </c>
    </row>
    <row r="3515" spans="1:27" x14ac:dyDescent="0.35">
      <c r="A3515" t="s">
        <v>427</v>
      </c>
      <c r="C3515">
        <v>512103</v>
      </c>
      <c r="D3515" t="s">
        <v>548</v>
      </c>
      <c r="E3515" t="s">
        <v>7</v>
      </c>
      <c r="F3515" t="s">
        <v>105</v>
      </c>
      <c r="G3515">
        <v>2030</v>
      </c>
      <c r="H3515" t="s">
        <v>22</v>
      </c>
      <c r="I3515" t="s">
        <v>549</v>
      </c>
      <c r="J3515" t="s">
        <v>550</v>
      </c>
      <c r="K3515" t="s">
        <v>486</v>
      </c>
      <c r="L3515" t="s">
        <v>25</v>
      </c>
      <c r="M3515">
        <v>0</v>
      </c>
      <c r="N3515">
        <v>0</v>
      </c>
      <c r="O3515">
        <v>0</v>
      </c>
      <c r="P3515">
        <v>15071</v>
      </c>
      <c r="Q3515">
        <v>0</v>
      </c>
      <c r="R3515">
        <v>0</v>
      </c>
      <c r="S3515">
        <v>0</v>
      </c>
      <c r="T3515">
        <v>0</v>
      </c>
      <c r="U3515">
        <v>15071</v>
      </c>
      <c r="V3515">
        <v>0</v>
      </c>
      <c r="W3515">
        <v>0</v>
      </c>
      <c r="X3515">
        <v>0</v>
      </c>
      <c r="Y3515">
        <v>30142</v>
      </c>
      <c r="Z3515">
        <f t="shared" si="124"/>
        <v>0</v>
      </c>
      <c r="AA3515">
        <f t="shared" si="125"/>
        <v>22606.5</v>
      </c>
    </row>
    <row r="3516" spans="1:27" x14ac:dyDescent="0.35">
      <c r="A3516" t="s">
        <v>427</v>
      </c>
      <c r="C3516">
        <v>512103</v>
      </c>
      <c r="D3516" t="s">
        <v>548</v>
      </c>
      <c r="E3516" t="s">
        <v>7</v>
      </c>
      <c r="F3516" t="s">
        <v>105</v>
      </c>
      <c r="G3516">
        <v>2021</v>
      </c>
      <c r="H3516" t="s">
        <v>22</v>
      </c>
      <c r="I3516" t="s">
        <v>383</v>
      </c>
      <c r="J3516" t="s">
        <v>384</v>
      </c>
      <c r="K3516" t="s">
        <v>378</v>
      </c>
      <c r="L3516" t="s">
        <v>25</v>
      </c>
      <c r="M3516">
        <v>0</v>
      </c>
      <c r="N3516">
        <v>0</v>
      </c>
      <c r="O3516">
        <v>0</v>
      </c>
      <c r="P3516">
        <v>16815</v>
      </c>
      <c r="Q3516">
        <v>0</v>
      </c>
      <c r="R3516">
        <v>0</v>
      </c>
      <c r="S3516">
        <v>0</v>
      </c>
      <c r="T3516">
        <v>24174</v>
      </c>
      <c r="U3516">
        <v>16815</v>
      </c>
      <c r="V3516">
        <v>0</v>
      </c>
      <c r="W3516">
        <v>0</v>
      </c>
      <c r="X3516">
        <v>0</v>
      </c>
      <c r="Y3516">
        <v>57805</v>
      </c>
      <c r="Z3516">
        <f t="shared" si="124"/>
        <v>0</v>
      </c>
      <c r="AA3516">
        <f t="shared" si="125"/>
        <v>43353.75</v>
      </c>
    </row>
    <row r="3517" spans="1:27" x14ac:dyDescent="0.35">
      <c r="A3517" t="s">
        <v>427</v>
      </c>
      <c r="C3517">
        <v>512103</v>
      </c>
      <c r="D3517" t="s">
        <v>548</v>
      </c>
      <c r="E3517" t="s">
        <v>7</v>
      </c>
      <c r="F3517" t="s">
        <v>105</v>
      </c>
      <c r="G3517">
        <v>2022</v>
      </c>
      <c r="H3517" t="s">
        <v>22</v>
      </c>
      <c r="I3517" t="s">
        <v>383</v>
      </c>
      <c r="J3517" t="s">
        <v>384</v>
      </c>
      <c r="K3517" t="s">
        <v>378</v>
      </c>
      <c r="L3517" t="s">
        <v>25</v>
      </c>
      <c r="M3517">
        <v>0</v>
      </c>
      <c r="N3517">
        <v>0</v>
      </c>
      <c r="O3517">
        <v>0</v>
      </c>
      <c r="P3517">
        <v>16815</v>
      </c>
      <c r="Q3517">
        <v>0</v>
      </c>
      <c r="R3517">
        <v>0</v>
      </c>
      <c r="S3517">
        <v>0</v>
      </c>
      <c r="T3517">
        <v>24174</v>
      </c>
      <c r="U3517">
        <v>16815</v>
      </c>
      <c r="V3517">
        <v>0</v>
      </c>
      <c r="W3517">
        <v>0</v>
      </c>
      <c r="X3517">
        <v>0</v>
      </c>
      <c r="Y3517">
        <v>57805</v>
      </c>
      <c r="Z3517">
        <f t="shared" si="124"/>
        <v>0</v>
      </c>
      <c r="AA3517">
        <f t="shared" si="125"/>
        <v>43353.75</v>
      </c>
    </row>
    <row r="3518" spans="1:27" x14ac:dyDescent="0.35">
      <c r="A3518" t="s">
        <v>427</v>
      </c>
      <c r="C3518">
        <v>512103</v>
      </c>
      <c r="D3518" t="s">
        <v>548</v>
      </c>
      <c r="E3518" t="s">
        <v>7</v>
      </c>
      <c r="F3518" t="s">
        <v>105</v>
      </c>
      <c r="G3518">
        <v>2023</v>
      </c>
      <c r="H3518" t="s">
        <v>22</v>
      </c>
      <c r="I3518" t="s">
        <v>383</v>
      </c>
      <c r="J3518" t="s">
        <v>384</v>
      </c>
      <c r="K3518" t="s">
        <v>378</v>
      </c>
      <c r="L3518" t="s">
        <v>25</v>
      </c>
      <c r="M3518">
        <v>0</v>
      </c>
      <c r="N3518">
        <v>0</v>
      </c>
      <c r="O3518">
        <v>0</v>
      </c>
      <c r="P3518">
        <v>16815</v>
      </c>
      <c r="Q3518">
        <v>0</v>
      </c>
      <c r="R3518">
        <v>0</v>
      </c>
      <c r="S3518">
        <v>0</v>
      </c>
      <c r="T3518">
        <v>24174</v>
      </c>
      <c r="U3518">
        <v>16815</v>
      </c>
      <c r="V3518">
        <v>0</v>
      </c>
      <c r="W3518">
        <v>0</v>
      </c>
      <c r="X3518">
        <v>0</v>
      </c>
      <c r="Y3518">
        <v>57805</v>
      </c>
      <c r="Z3518">
        <f t="shared" si="124"/>
        <v>0</v>
      </c>
      <c r="AA3518">
        <f t="shared" si="125"/>
        <v>43353.75</v>
      </c>
    </row>
    <row r="3519" spans="1:27" x14ac:dyDescent="0.35">
      <c r="A3519" t="s">
        <v>427</v>
      </c>
      <c r="C3519">
        <v>512103</v>
      </c>
      <c r="D3519" t="s">
        <v>548</v>
      </c>
      <c r="E3519" t="s">
        <v>7</v>
      </c>
      <c r="F3519" t="s">
        <v>105</v>
      </c>
      <c r="G3519">
        <v>2024</v>
      </c>
      <c r="H3519" t="s">
        <v>22</v>
      </c>
      <c r="I3519" t="s">
        <v>383</v>
      </c>
      <c r="J3519" t="s">
        <v>384</v>
      </c>
      <c r="K3519" t="s">
        <v>378</v>
      </c>
      <c r="L3519" t="s">
        <v>25</v>
      </c>
      <c r="M3519">
        <v>0</v>
      </c>
      <c r="N3519">
        <v>0</v>
      </c>
      <c r="O3519">
        <v>0</v>
      </c>
      <c r="P3519">
        <v>16815</v>
      </c>
      <c r="Q3519">
        <v>0</v>
      </c>
      <c r="R3519">
        <v>0</v>
      </c>
      <c r="S3519">
        <v>0</v>
      </c>
      <c r="T3519">
        <v>24174</v>
      </c>
      <c r="U3519">
        <v>16815</v>
      </c>
      <c r="V3519">
        <v>0</v>
      </c>
      <c r="W3519">
        <v>0</v>
      </c>
      <c r="X3519">
        <v>0</v>
      </c>
      <c r="Y3519">
        <v>57805</v>
      </c>
      <c r="Z3519">
        <f t="shared" si="124"/>
        <v>0</v>
      </c>
      <c r="AA3519">
        <f t="shared" si="125"/>
        <v>43353.75</v>
      </c>
    </row>
    <row r="3520" spans="1:27" x14ac:dyDescent="0.35">
      <c r="A3520" t="s">
        <v>427</v>
      </c>
      <c r="C3520">
        <v>512103</v>
      </c>
      <c r="D3520" t="s">
        <v>548</v>
      </c>
      <c r="E3520" t="s">
        <v>7</v>
      </c>
      <c r="F3520" t="s">
        <v>105</v>
      </c>
      <c r="G3520">
        <v>2025</v>
      </c>
      <c r="H3520" t="s">
        <v>22</v>
      </c>
      <c r="I3520" t="s">
        <v>383</v>
      </c>
      <c r="J3520" t="s">
        <v>384</v>
      </c>
      <c r="K3520" t="s">
        <v>378</v>
      </c>
      <c r="L3520" t="s">
        <v>25</v>
      </c>
      <c r="M3520">
        <v>0</v>
      </c>
      <c r="N3520">
        <v>0</v>
      </c>
      <c r="O3520">
        <v>0</v>
      </c>
      <c r="P3520">
        <v>16815</v>
      </c>
      <c r="Q3520">
        <v>0</v>
      </c>
      <c r="R3520">
        <v>0</v>
      </c>
      <c r="S3520">
        <v>0</v>
      </c>
      <c r="T3520">
        <v>24174</v>
      </c>
      <c r="U3520">
        <v>16815</v>
      </c>
      <c r="V3520">
        <v>0</v>
      </c>
      <c r="W3520">
        <v>0</v>
      </c>
      <c r="X3520">
        <v>0</v>
      </c>
      <c r="Y3520">
        <v>57805</v>
      </c>
      <c r="Z3520">
        <f t="shared" si="124"/>
        <v>0</v>
      </c>
      <c r="AA3520">
        <f t="shared" si="125"/>
        <v>43353.75</v>
      </c>
    </row>
    <row r="3521" spans="1:27" x14ac:dyDescent="0.35">
      <c r="A3521" t="s">
        <v>427</v>
      </c>
      <c r="C3521">
        <v>512103</v>
      </c>
      <c r="D3521" t="s">
        <v>548</v>
      </c>
      <c r="E3521" t="s">
        <v>7</v>
      </c>
      <c r="F3521" t="s">
        <v>105</v>
      </c>
      <c r="G3521">
        <v>2026</v>
      </c>
      <c r="H3521" t="s">
        <v>22</v>
      </c>
      <c r="I3521" t="s">
        <v>383</v>
      </c>
      <c r="J3521" t="s">
        <v>384</v>
      </c>
      <c r="K3521" t="s">
        <v>378</v>
      </c>
      <c r="L3521" t="s">
        <v>25</v>
      </c>
      <c r="M3521">
        <v>0</v>
      </c>
      <c r="N3521">
        <v>0</v>
      </c>
      <c r="O3521">
        <v>0</v>
      </c>
      <c r="P3521">
        <v>17320</v>
      </c>
      <c r="Q3521">
        <v>0</v>
      </c>
      <c r="R3521">
        <v>0</v>
      </c>
      <c r="S3521">
        <v>0</v>
      </c>
      <c r="T3521">
        <v>24900</v>
      </c>
      <c r="U3521">
        <v>17320</v>
      </c>
      <c r="V3521">
        <v>0</v>
      </c>
      <c r="W3521">
        <v>0</v>
      </c>
      <c r="X3521">
        <v>0</v>
      </c>
      <c r="Y3521">
        <v>59539</v>
      </c>
      <c r="Z3521">
        <f t="shared" si="124"/>
        <v>0</v>
      </c>
      <c r="AA3521">
        <f t="shared" si="125"/>
        <v>44654.25</v>
      </c>
    </row>
    <row r="3522" spans="1:27" x14ac:dyDescent="0.35">
      <c r="A3522" t="s">
        <v>427</v>
      </c>
      <c r="C3522">
        <v>512103</v>
      </c>
      <c r="D3522" t="s">
        <v>548</v>
      </c>
      <c r="E3522" t="s">
        <v>7</v>
      </c>
      <c r="F3522" t="s">
        <v>105</v>
      </c>
      <c r="G3522">
        <v>2027</v>
      </c>
      <c r="H3522" t="s">
        <v>22</v>
      </c>
      <c r="I3522" t="s">
        <v>383</v>
      </c>
      <c r="J3522" t="s">
        <v>384</v>
      </c>
      <c r="K3522" t="s">
        <v>378</v>
      </c>
      <c r="L3522" t="s">
        <v>25</v>
      </c>
      <c r="M3522">
        <v>0</v>
      </c>
      <c r="N3522">
        <v>0</v>
      </c>
      <c r="O3522">
        <v>0</v>
      </c>
      <c r="P3522">
        <v>17839</v>
      </c>
      <c r="Q3522">
        <v>0</v>
      </c>
      <c r="R3522">
        <v>0</v>
      </c>
      <c r="S3522">
        <v>0</v>
      </c>
      <c r="T3522">
        <v>25647</v>
      </c>
      <c r="U3522">
        <v>17839</v>
      </c>
      <c r="V3522">
        <v>0</v>
      </c>
      <c r="W3522">
        <v>0</v>
      </c>
      <c r="X3522">
        <v>0</v>
      </c>
      <c r="Y3522">
        <v>61326</v>
      </c>
      <c r="Z3522">
        <f t="shared" si="124"/>
        <v>0</v>
      </c>
      <c r="AA3522">
        <f t="shared" si="125"/>
        <v>45994.5</v>
      </c>
    </row>
    <row r="3523" spans="1:27" x14ac:dyDescent="0.35">
      <c r="A3523" t="s">
        <v>427</v>
      </c>
      <c r="C3523">
        <v>512103</v>
      </c>
      <c r="D3523" t="s">
        <v>548</v>
      </c>
      <c r="E3523" t="s">
        <v>7</v>
      </c>
      <c r="F3523" t="s">
        <v>105</v>
      </c>
      <c r="G3523">
        <v>2028</v>
      </c>
      <c r="H3523" t="s">
        <v>22</v>
      </c>
      <c r="I3523" t="s">
        <v>383</v>
      </c>
      <c r="J3523" t="s">
        <v>384</v>
      </c>
      <c r="K3523" t="s">
        <v>378</v>
      </c>
      <c r="L3523" t="s">
        <v>25</v>
      </c>
      <c r="M3523">
        <v>0</v>
      </c>
      <c r="N3523">
        <v>0</v>
      </c>
      <c r="O3523">
        <v>0</v>
      </c>
      <c r="P3523">
        <v>18374</v>
      </c>
      <c r="Q3523">
        <v>0</v>
      </c>
      <c r="R3523">
        <v>0</v>
      </c>
      <c r="S3523">
        <v>0</v>
      </c>
      <c r="T3523">
        <v>26415</v>
      </c>
      <c r="U3523">
        <v>18374</v>
      </c>
      <c r="V3523">
        <v>0</v>
      </c>
      <c r="W3523">
        <v>0</v>
      </c>
      <c r="X3523">
        <v>0</v>
      </c>
      <c r="Y3523">
        <v>63164</v>
      </c>
      <c r="Z3523">
        <f t="shared" si="124"/>
        <v>0</v>
      </c>
      <c r="AA3523">
        <f t="shared" si="125"/>
        <v>47373</v>
      </c>
    </row>
    <row r="3524" spans="1:27" x14ac:dyDescent="0.35">
      <c r="A3524" t="s">
        <v>427</v>
      </c>
      <c r="C3524">
        <v>512103</v>
      </c>
      <c r="D3524" t="s">
        <v>548</v>
      </c>
      <c r="E3524" t="s">
        <v>7</v>
      </c>
      <c r="F3524" t="s">
        <v>105</v>
      </c>
      <c r="G3524">
        <v>2029</v>
      </c>
      <c r="H3524" t="s">
        <v>22</v>
      </c>
      <c r="I3524" t="s">
        <v>383</v>
      </c>
      <c r="J3524" t="s">
        <v>384</v>
      </c>
      <c r="K3524" t="s">
        <v>378</v>
      </c>
      <c r="L3524" t="s">
        <v>25</v>
      </c>
      <c r="M3524">
        <v>0</v>
      </c>
      <c r="N3524">
        <v>0</v>
      </c>
      <c r="O3524">
        <v>0</v>
      </c>
      <c r="P3524">
        <v>18926</v>
      </c>
      <c r="Q3524">
        <v>0</v>
      </c>
      <c r="R3524">
        <v>0</v>
      </c>
      <c r="S3524">
        <v>0</v>
      </c>
      <c r="T3524">
        <v>27208</v>
      </c>
      <c r="U3524">
        <v>18926</v>
      </c>
      <c r="V3524">
        <v>0</v>
      </c>
      <c r="W3524">
        <v>0</v>
      </c>
      <c r="X3524">
        <v>0</v>
      </c>
      <c r="Y3524">
        <v>65060</v>
      </c>
      <c r="Z3524">
        <f t="shared" si="124"/>
        <v>0</v>
      </c>
      <c r="AA3524">
        <f t="shared" si="125"/>
        <v>48795</v>
      </c>
    </row>
    <row r="3525" spans="1:27" x14ac:dyDescent="0.35">
      <c r="A3525" t="s">
        <v>427</v>
      </c>
      <c r="C3525">
        <v>512103</v>
      </c>
      <c r="D3525" t="s">
        <v>548</v>
      </c>
      <c r="E3525" t="s">
        <v>7</v>
      </c>
      <c r="F3525" t="s">
        <v>105</v>
      </c>
      <c r="G3525">
        <v>2030</v>
      </c>
      <c r="H3525" t="s">
        <v>22</v>
      </c>
      <c r="I3525" t="s">
        <v>383</v>
      </c>
      <c r="J3525" t="s">
        <v>384</v>
      </c>
      <c r="K3525" t="s">
        <v>378</v>
      </c>
      <c r="L3525" t="s">
        <v>25</v>
      </c>
      <c r="M3525">
        <v>0</v>
      </c>
      <c r="N3525">
        <v>0</v>
      </c>
      <c r="O3525">
        <v>0</v>
      </c>
      <c r="P3525">
        <v>19494</v>
      </c>
      <c r="Q3525">
        <v>0</v>
      </c>
      <c r="R3525">
        <v>0</v>
      </c>
      <c r="S3525">
        <v>0</v>
      </c>
      <c r="T3525">
        <v>28025</v>
      </c>
      <c r="U3525">
        <v>19494</v>
      </c>
      <c r="V3525">
        <v>0</v>
      </c>
      <c r="W3525">
        <v>0</v>
      </c>
      <c r="X3525">
        <v>0</v>
      </c>
      <c r="Y3525">
        <v>67014</v>
      </c>
      <c r="Z3525">
        <f t="shared" si="124"/>
        <v>0</v>
      </c>
      <c r="AA3525">
        <f t="shared" si="125"/>
        <v>50260.5</v>
      </c>
    </row>
    <row r="3526" spans="1:27" x14ac:dyDescent="0.35">
      <c r="A3526" t="s">
        <v>427</v>
      </c>
      <c r="C3526">
        <v>513100</v>
      </c>
      <c r="D3526" t="s">
        <v>438</v>
      </c>
      <c r="E3526" t="s">
        <v>7</v>
      </c>
      <c r="F3526" t="s">
        <v>366</v>
      </c>
      <c r="G3526">
        <v>2025</v>
      </c>
      <c r="H3526" t="s">
        <v>22</v>
      </c>
      <c r="I3526" t="s">
        <v>551</v>
      </c>
      <c r="J3526" t="s">
        <v>552</v>
      </c>
      <c r="K3526" t="s">
        <v>499</v>
      </c>
      <c r="L3526" t="s">
        <v>25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-40000</v>
      </c>
      <c r="V3526">
        <v>0</v>
      </c>
      <c r="W3526">
        <v>0</v>
      </c>
      <c r="X3526">
        <v>0</v>
      </c>
      <c r="Y3526">
        <v>-40000</v>
      </c>
      <c r="Z3526">
        <f t="shared" si="124"/>
        <v>-12095.292359999999</v>
      </c>
      <c r="AA3526">
        <f t="shared" si="125"/>
        <v>-17904.707640000001</v>
      </c>
    </row>
    <row r="3527" spans="1:27" x14ac:dyDescent="0.35">
      <c r="A3527" t="s">
        <v>427</v>
      </c>
      <c r="C3527">
        <v>513100</v>
      </c>
      <c r="D3527" t="s">
        <v>438</v>
      </c>
      <c r="E3527" t="s">
        <v>7</v>
      </c>
      <c r="F3527" t="s">
        <v>366</v>
      </c>
      <c r="G3527">
        <v>2026</v>
      </c>
      <c r="H3527" t="s">
        <v>22</v>
      </c>
      <c r="I3527" t="s">
        <v>551</v>
      </c>
      <c r="J3527" t="s">
        <v>552</v>
      </c>
      <c r="K3527" t="s">
        <v>499</v>
      </c>
      <c r="L3527" t="s">
        <v>25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-41200</v>
      </c>
      <c r="V3527">
        <v>0</v>
      </c>
      <c r="W3527">
        <v>0</v>
      </c>
      <c r="X3527">
        <v>0</v>
      </c>
      <c r="Y3527">
        <v>-41200</v>
      </c>
      <c r="Z3527">
        <f t="shared" si="124"/>
        <v>-12458.151130799999</v>
      </c>
      <c r="AA3527">
        <f t="shared" si="125"/>
        <v>-18441.848869199999</v>
      </c>
    </row>
    <row r="3528" spans="1:27" x14ac:dyDescent="0.35">
      <c r="A3528" t="s">
        <v>427</v>
      </c>
      <c r="C3528">
        <v>513100</v>
      </c>
      <c r="D3528" t="s">
        <v>438</v>
      </c>
      <c r="E3528" t="s">
        <v>7</v>
      </c>
      <c r="F3528" t="s">
        <v>366</v>
      </c>
      <c r="G3528">
        <v>2027</v>
      </c>
      <c r="H3528" t="s">
        <v>22</v>
      </c>
      <c r="I3528" t="s">
        <v>551</v>
      </c>
      <c r="J3528" t="s">
        <v>552</v>
      </c>
      <c r="K3528" t="s">
        <v>499</v>
      </c>
      <c r="L3528" t="s">
        <v>25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-42436</v>
      </c>
      <c r="V3528">
        <v>0</v>
      </c>
      <c r="W3528">
        <v>0</v>
      </c>
      <c r="X3528">
        <v>0</v>
      </c>
      <c r="Y3528">
        <v>-42436</v>
      </c>
      <c r="Z3528">
        <f t="shared" si="124"/>
        <v>-12831.895664723999</v>
      </c>
      <c r="AA3528">
        <f t="shared" si="125"/>
        <v>-18995.104335275999</v>
      </c>
    </row>
    <row r="3529" spans="1:27" x14ac:dyDescent="0.35">
      <c r="A3529" t="s">
        <v>427</v>
      </c>
      <c r="C3529">
        <v>513100</v>
      </c>
      <c r="D3529" t="s">
        <v>438</v>
      </c>
      <c r="E3529" t="s">
        <v>7</v>
      </c>
      <c r="F3529" t="s">
        <v>366</v>
      </c>
      <c r="G3529">
        <v>2028</v>
      </c>
      <c r="H3529" t="s">
        <v>22</v>
      </c>
      <c r="I3529" t="s">
        <v>551</v>
      </c>
      <c r="J3529" t="s">
        <v>552</v>
      </c>
      <c r="K3529" t="s">
        <v>499</v>
      </c>
      <c r="L3529" t="s">
        <v>25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-43708</v>
      </c>
      <c r="V3529">
        <v>0</v>
      </c>
      <c r="W3529">
        <v>0</v>
      </c>
      <c r="X3529">
        <v>0</v>
      </c>
      <c r="Y3529">
        <v>-43708</v>
      </c>
      <c r="Z3529">
        <f t="shared" si="124"/>
        <v>-13216.525961772</v>
      </c>
      <c r="AA3529">
        <f t="shared" si="125"/>
        <v>-19564.474038228</v>
      </c>
    </row>
    <row r="3530" spans="1:27" x14ac:dyDescent="0.35">
      <c r="A3530" t="s">
        <v>427</v>
      </c>
      <c r="C3530">
        <v>513100</v>
      </c>
      <c r="D3530" t="s">
        <v>438</v>
      </c>
      <c r="E3530" t="s">
        <v>7</v>
      </c>
      <c r="F3530" t="s">
        <v>366</v>
      </c>
      <c r="G3530">
        <v>2029</v>
      </c>
      <c r="H3530" t="s">
        <v>22</v>
      </c>
      <c r="I3530" t="s">
        <v>551</v>
      </c>
      <c r="J3530" t="s">
        <v>552</v>
      </c>
      <c r="K3530" t="s">
        <v>499</v>
      </c>
      <c r="L3530" t="s">
        <v>25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-45020</v>
      </c>
      <c r="V3530">
        <v>0</v>
      </c>
      <c r="W3530">
        <v>0</v>
      </c>
      <c r="X3530">
        <v>0</v>
      </c>
      <c r="Y3530">
        <v>-45020</v>
      </c>
      <c r="Z3530">
        <f t="shared" si="124"/>
        <v>-13613.251551179999</v>
      </c>
      <c r="AA3530">
        <f t="shared" si="125"/>
        <v>-20151.748448819999</v>
      </c>
    </row>
    <row r="3531" spans="1:27" x14ac:dyDescent="0.35">
      <c r="A3531" t="s">
        <v>427</v>
      </c>
      <c r="C3531">
        <v>513100</v>
      </c>
      <c r="D3531" t="s">
        <v>438</v>
      </c>
      <c r="E3531" t="s">
        <v>7</v>
      </c>
      <c r="F3531" t="s">
        <v>366</v>
      </c>
      <c r="G3531">
        <v>2030</v>
      </c>
      <c r="H3531" t="s">
        <v>22</v>
      </c>
      <c r="I3531" t="s">
        <v>551</v>
      </c>
      <c r="J3531" t="s">
        <v>552</v>
      </c>
      <c r="K3531" t="s">
        <v>499</v>
      </c>
      <c r="L3531" t="s">
        <v>25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-46372</v>
      </c>
      <c r="V3531">
        <v>0</v>
      </c>
      <c r="W3531">
        <v>0</v>
      </c>
      <c r="X3531">
        <v>0</v>
      </c>
      <c r="Y3531">
        <v>-46372</v>
      </c>
      <c r="Z3531">
        <f t="shared" si="124"/>
        <v>-14022.072432948</v>
      </c>
      <c r="AA3531">
        <f t="shared" si="125"/>
        <v>-20756.927567052</v>
      </c>
    </row>
    <row r="3532" spans="1:27" x14ac:dyDescent="0.35">
      <c r="A3532" t="s">
        <v>427</v>
      </c>
      <c r="C3532">
        <v>513100</v>
      </c>
      <c r="D3532" t="s">
        <v>438</v>
      </c>
      <c r="E3532" t="s">
        <v>7</v>
      </c>
      <c r="F3532" t="s">
        <v>21</v>
      </c>
      <c r="G3532">
        <v>2021</v>
      </c>
      <c r="H3532" t="s">
        <v>22</v>
      </c>
      <c r="I3532" t="s">
        <v>500</v>
      </c>
      <c r="J3532" t="s">
        <v>501</v>
      </c>
      <c r="K3532" t="s">
        <v>479</v>
      </c>
      <c r="L3532" t="s">
        <v>25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540000</v>
      </c>
      <c r="V3532">
        <v>650000</v>
      </c>
      <c r="W3532">
        <v>0</v>
      </c>
      <c r="X3532">
        <v>0</v>
      </c>
      <c r="Y3532">
        <v>1190000</v>
      </c>
      <c r="Z3532">
        <f t="shared" si="124"/>
        <v>892500</v>
      </c>
      <c r="AA3532">
        <f t="shared" si="125"/>
        <v>0</v>
      </c>
    </row>
    <row r="3533" spans="1:27" x14ac:dyDescent="0.35">
      <c r="A3533" t="s">
        <v>427</v>
      </c>
      <c r="C3533">
        <v>513100</v>
      </c>
      <c r="D3533" t="s">
        <v>438</v>
      </c>
      <c r="E3533" t="s">
        <v>7</v>
      </c>
      <c r="F3533" t="s">
        <v>21</v>
      </c>
      <c r="G3533">
        <v>2023</v>
      </c>
      <c r="H3533" t="s">
        <v>22</v>
      </c>
      <c r="I3533" t="s">
        <v>506</v>
      </c>
      <c r="J3533" t="s">
        <v>507</v>
      </c>
      <c r="K3533" t="s">
        <v>479</v>
      </c>
      <c r="L3533" t="s">
        <v>25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600000</v>
      </c>
      <c r="W3533">
        <v>300000</v>
      </c>
      <c r="X3533">
        <v>0</v>
      </c>
      <c r="Y3533">
        <v>900000</v>
      </c>
      <c r="Z3533">
        <f t="shared" si="124"/>
        <v>675000</v>
      </c>
      <c r="AA3533">
        <f t="shared" si="125"/>
        <v>0</v>
      </c>
    </row>
    <row r="3534" spans="1:27" x14ac:dyDescent="0.35">
      <c r="A3534" t="s">
        <v>427</v>
      </c>
      <c r="C3534">
        <v>513100</v>
      </c>
      <c r="D3534" t="s">
        <v>438</v>
      </c>
      <c r="E3534" t="s">
        <v>7</v>
      </c>
      <c r="F3534" t="s">
        <v>21</v>
      </c>
      <c r="G3534">
        <v>2025</v>
      </c>
      <c r="H3534" t="s">
        <v>22</v>
      </c>
      <c r="I3534" t="s">
        <v>510</v>
      </c>
      <c r="J3534" t="s">
        <v>511</v>
      </c>
      <c r="K3534" t="s">
        <v>479</v>
      </c>
      <c r="L3534" t="s">
        <v>25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450000</v>
      </c>
      <c r="V3534">
        <v>450000</v>
      </c>
      <c r="W3534">
        <v>0</v>
      </c>
      <c r="X3534">
        <v>0</v>
      </c>
      <c r="Y3534">
        <v>900000</v>
      </c>
      <c r="Z3534">
        <f t="shared" si="124"/>
        <v>675000</v>
      </c>
      <c r="AA3534">
        <f t="shared" si="125"/>
        <v>0</v>
      </c>
    </row>
    <row r="3535" spans="1:27" x14ac:dyDescent="0.35">
      <c r="A3535" t="s">
        <v>427</v>
      </c>
      <c r="C3535">
        <v>513100</v>
      </c>
      <c r="D3535" t="s">
        <v>438</v>
      </c>
      <c r="E3535" t="s">
        <v>7</v>
      </c>
      <c r="F3535" t="s">
        <v>21</v>
      </c>
      <c r="G3535">
        <v>2027</v>
      </c>
      <c r="H3535" t="s">
        <v>22</v>
      </c>
      <c r="I3535" t="s">
        <v>514</v>
      </c>
      <c r="J3535" t="s">
        <v>515</v>
      </c>
      <c r="K3535" t="s">
        <v>479</v>
      </c>
      <c r="L3535" t="s">
        <v>25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1300000</v>
      </c>
      <c r="W3535">
        <v>0</v>
      </c>
      <c r="X3535">
        <v>0</v>
      </c>
      <c r="Y3535">
        <v>1300000</v>
      </c>
      <c r="Z3535">
        <f t="shared" si="124"/>
        <v>975000</v>
      </c>
      <c r="AA3535">
        <f t="shared" si="125"/>
        <v>0</v>
      </c>
    </row>
    <row r="3536" spans="1:27" x14ac:dyDescent="0.35">
      <c r="A3536" t="s">
        <v>427</v>
      </c>
      <c r="C3536">
        <v>513100</v>
      </c>
      <c r="D3536" t="s">
        <v>438</v>
      </c>
      <c r="E3536" t="s">
        <v>7</v>
      </c>
      <c r="F3536" t="s">
        <v>21</v>
      </c>
      <c r="G3536">
        <v>2021</v>
      </c>
      <c r="H3536" t="s">
        <v>22</v>
      </c>
      <c r="I3536" t="s">
        <v>553</v>
      </c>
      <c r="J3536" t="s">
        <v>554</v>
      </c>
      <c r="K3536" t="s">
        <v>555</v>
      </c>
      <c r="L3536" t="s">
        <v>25</v>
      </c>
      <c r="M3536">
        <v>0</v>
      </c>
      <c r="N3536">
        <v>0</v>
      </c>
      <c r="O3536">
        <v>0</v>
      </c>
      <c r="P3536">
        <v>0</v>
      </c>
      <c r="Q3536">
        <v>777</v>
      </c>
      <c r="R3536">
        <v>0</v>
      </c>
      <c r="S3536">
        <v>0</v>
      </c>
      <c r="T3536">
        <v>0</v>
      </c>
      <c r="U3536">
        <v>0</v>
      </c>
      <c r="V3536">
        <v>777</v>
      </c>
      <c r="W3536">
        <v>0</v>
      </c>
      <c r="X3536">
        <v>0</v>
      </c>
      <c r="Y3536">
        <v>1555</v>
      </c>
      <c r="Z3536">
        <f t="shared" si="124"/>
        <v>1166.25</v>
      </c>
      <c r="AA3536">
        <f t="shared" si="125"/>
        <v>0</v>
      </c>
    </row>
    <row r="3537" spans="1:27" x14ac:dyDescent="0.35">
      <c r="A3537" t="s">
        <v>427</v>
      </c>
      <c r="C3537">
        <v>513100</v>
      </c>
      <c r="D3537" t="s">
        <v>438</v>
      </c>
      <c r="E3537" t="s">
        <v>7</v>
      </c>
      <c r="F3537" t="s">
        <v>21</v>
      </c>
      <c r="G3537">
        <v>2022</v>
      </c>
      <c r="H3537" t="s">
        <v>22</v>
      </c>
      <c r="I3537" t="s">
        <v>553</v>
      </c>
      <c r="J3537" t="s">
        <v>554</v>
      </c>
      <c r="K3537" t="s">
        <v>555</v>
      </c>
      <c r="L3537" t="s">
        <v>25</v>
      </c>
      <c r="M3537">
        <v>0</v>
      </c>
      <c r="N3537">
        <v>0</v>
      </c>
      <c r="O3537">
        <v>0</v>
      </c>
      <c r="P3537">
        <v>0</v>
      </c>
      <c r="Q3537">
        <v>777</v>
      </c>
      <c r="R3537">
        <v>0</v>
      </c>
      <c r="S3537">
        <v>0</v>
      </c>
      <c r="T3537">
        <v>0</v>
      </c>
      <c r="U3537">
        <v>0</v>
      </c>
      <c r="V3537">
        <v>777</v>
      </c>
      <c r="W3537">
        <v>0</v>
      </c>
      <c r="X3537">
        <v>0</v>
      </c>
      <c r="Y3537">
        <v>1555</v>
      </c>
      <c r="Z3537">
        <f t="shared" si="124"/>
        <v>1166.25</v>
      </c>
      <c r="AA3537">
        <f t="shared" si="125"/>
        <v>0</v>
      </c>
    </row>
    <row r="3538" spans="1:27" x14ac:dyDescent="0.35">
      <c r="A3538" t="s">
        <v>427</v>
      </c>
      <c r="C3538">
        <v>513100</v>
      </c>
      <c r="D3538" t="s">
        <v>438</v>
      </c>
      <c r="E3538" t="s">
        <v>7</v>
      </c>
      <c r="F3538" t="s">
        <v>21</v>
      </c>
      <c r="G3538">
        <v>2023</v>
      </c>
      <c r="H3538" t="s">
        <v>22</v>
      </c>
      <c r="I3538" t="s">
        <v>553</v>
      </c>
      <c r="J3538" t="s">
        <v>554</v>
      </c>
      <c r="K3538" t="s">
        <v>555</v>
      </c>
      <c r="L3538" t="s">
        <v>25</v>
      </c>
      <c r="M3538">
        <v>0</v>
      </c>
      <c r="N3538">
        <v>0</v>
      </c>
      <c r="O3538">
        <v>0</v>
      </c>
      <c r="P3538">
        <v>0</v>
      </c>
      <c r="Q3538">
        <v>777</v>
      </c>
      <c r="R3538">
        <v>0</v>
      </c>
      <c r="S3538">
        <v>0</v>
      </c>
      <c r="T3538">
        <v>0</v>
      </c>
      <c r="U3538">
        <v>0</v>
      </c>
      <c r="V3538">
        <v>777</v>
      </c>
      <c r="W3538">
        <v>0</v>
      </c>
      <c r="X3538">
        <v>0</v>
      </c>
      <c r="Y3538">
        <v>1555</v>
      </c>
      <c r="Z3538">
        <f t="shared" si="124"/>
        <v>1166.25</v>
      </c>
      <c r="AA3538">
        <f t="shared" si="125"/>
        <v>0</v>
      </c>
    </row>
    <row r="3539" spans="1:27" x14ac:dyDescent="0.35">
      <c r="A3539" t="s">
        <v>427</v>
      </c>
      <c r="C3539">
        <v>513100</v>
      </c>
      <c r="D3539" t="s">
        <v>438</v>
      </c>
      <c r="E3539" t="s">
        <v>7</v>
      </c>
      <c r="F3539" t="s">
        <v>21</v>
      </c>
      <c r="G3539">
        <v>2024</v>
      </c>
      <c r="H3539" t="s">
        <v>22</v>
      </c>
      <c r="I3539" t="s">
        <v>553</v>
      </c>
      <c r="J3539" t="s">
        <v>554</v>
      </c>
      <c r="K3539" t="s">
        <v>555</v>
      </c>
      <c r="L3539" t="s">
        <v>25</v>
      </c>
      <c r="M3539">
        <v>0</v>
      </c>
      <c r="N3539">
        <v>0</v>
      </c>
      <c r="O3539">
        <v>0</v>
      </c>
      <c r="P3539">
        <v>0</v>
      </c>
      <c r="Q3539">
        <v>777</v>
      </c>
      <c r="R3539">
        <v>0</v>
      </c>
      <c r="S3539">
        <v>0</v>
      </c>
      <c r="T3539">
        <v>0</v>
      </c>
      <c r="U3539">
        <v>0</v>
      </c>
      <c r="V3539">
        <v>777</v>
      </c>
      <c r="W3539">
        <v>0</v>
      </c>
      <c r="X3539">
        <v>0</v>
      </c>
      <c r="Y3539">
        <v>1555</v>
      </c>
      <c r="Z3539">
        <f t="shared" si="124"/>
        <v>1166.25</v>
      </c>
      <c r="AA3539">
        <f t="shared" si="125"/>
        <v>0</v>
      </c>
    </row>
    <row r="3540" spans="1:27" x14ac:dyDescent="0.35">
      <c r="A3540" t="s">
        <v>427</v>
      </c>
      <c r="C3540">
        <v>513100</v>
      </c>
      <c r="D3540" t="s">
        <v>438</v>
      </c>
      <c r="E3540" t="s">
        <v>7</v>
      </c>
      <c r="F3540" t="s">
        <v>21</v>
      </c>
      <c r="G3540">
        <v>2025</v>
      </c>
      <c r="H3540" t="s">
        <v>22</v>
      </c>
      <c r="I3540" t="s">
        <v>553</v>
      </c>
      <c r="J3540" t="s">
        <v>554</v>
      </c>
      <c r="K3540" t="s">
        <v>555</v>
      </c>
      <c r="L3540" t="s">
        <v>25</v>
      </c>
      <c r="M3540">
        <v>0</v>
      </c>
      <c r="N3540">
        <v>0</v>
      </c>
      <c r="O3540">
        <v>0</v>
      </c>
      <c r="P3540">
        <v>0</v>
      </c>
      <c r="Q3540">
        <v>777</v>
      </c>
      <c r="R3540">
        <v>0</v>
      </c>
      <c r="S3540">
        <v>0</v>
      </c>
      <c r="T3540">
        <v>0</v>
      </c>
      <c r="U3540">
        <v>0</v>
      </c>
      <c r="V3540">
        <v>777</v>
      </c>
      <c r="W3540">
        <v>0</v>
      </c>
      <c r="X3540">
        <v>0</v>
      </c>
      <c r="Y3540">
        <v>1555</v>
      </c>
      <c r="Z3540">
        <f t="shared" si="124"/>
        <v>1166.25</v>
      </c>
      <c r="AA3540">
        <f t="shared" si="125"/>
        <v>0</v>
      </c>
    </row>
    <row r="3541" spans="1:27" x14ac:dyDescent="0.35">
      <c r="A3541" t="s">
        <v>427</v>
      </c>
      <c r="C3541">
        <v>513100</v>
      </c>
      <c r="D3541" t="s">
        <v>438</v>
      </c>
      <c r="E3541" t="s">
        <v>7</v>
      </c>
      <c r="F3541" t="s">
        <v>21</v>
      </c>
      <c r="G3541">
        <v>2026</v>
      </c>
      <c r="H3541" t="s">
        <v>22</v>
      </c>
      <c r="I3541" t="s">
        <v>553</v>
      </c>
      <c r="J3541" t="s">
        <v>554</v>
      </c>
      <c r="K3541" t="s">
        <v>555</v>
      </c>
      <c r="L3541" t="s">
        <v>25</v>
      </c>
      <c r="M3541">
        <v>0</v>
      </c>
      <c r="N3541">
        <v>0</v>
      </c>
      <c r="O3541">
        <v>0</v>
      </c>
      <c r="P3541">
        <v>0</v>
      </c>
      <c r="Q3541">
        <v>793</v>
      </c>
      <c r="R3541">
        <v>0</v>
      </c>
      <c r="S3541">
        <v>0</v>
      </c>
      <c r="T3541">
        <v>0</v>
      </c>
      <c r="U3541">
        <v>0</v>
      </c>
      <c r="V3541">
        <v>793</v>
      </c>
      <c r="W3541">
        <v>0</v>
      </c>
      <c r="X3541">
        <v>0</v>
      </c>
      <c r="Y3541">
        <v>1586</v>
      </c>
      <c r="Z3541">
        <f t="shared" si="124"/>
        <v>1189.5</v>
      </c>
      <c r="AA3541">
        <f t="shared" si="125"/>
        <v>0</v>
      </c>
    </row>
    <row r="3542" spans="1:27" x14ac:dyDescent="0.35">
      <c r="A3542" t="s">
        <v>427</v>
      </c>
      <c r="C3542">
        <v>513100</v>
      </c>
      <c r="D3542" t="s">
        <v>438</v>
      </c>
      <c r="E3542" t="s">
        <v>7</v>
      </c>
      <c r="F3542" t="s">
        <v>21</v>
      </c>
      <c r="G3542">
        <v>2027</v>
      </c>
      <c r="H3542" t="s">
        <v>22</v>
      </c>
      <c r="I3542" t="s">
        <v>553</v>
      </c>
      <c r="J3542" t="s">
        <v>554</v>
      </c>
      <c r="K3542" t="s">
        <v>555</v>
      </c>
      <c r="L3542" t="s">
        <v>25</v>
      </c>
      <c r="M3542">
        <v>0</v>
      </c>
      <c r="N3542">
        <v>0</v>
      </c>
      <c r="O3542">
        <v>0</v>
      </c>
      <c r="P3542">
        <v>0</v>
      </c>
      <c r="Q3542">
        <v>809</v>
      </c>
      <c r="R3542">
        <v>0</v>
      </c>
      <c r="S3542">
        <v>0</v>
      </c>
      <c r="T3542">
        <v>0</v>
      </c>
      <c r="U3542">
        <v>0</v>
      </c>
      <c r="V3542">
        <v>809</v>
      </c>
      <c r="W3542">
        <v>0</v>
      </c>
      <c r="X3542">
        <v>0</v>
      </c>
      <c r="Y3542">
        <v>1617</v>
      </c>
      <c r="Z3542">
        <f t="shared" si="124"/>
        <v>1212.75</v>
      </c>
      <c r="AA3542">
        <f t="shared" si="125"/>
        <v>0</v>
      </c>
    </row>
    <row r="3543" spans="1:27" x14ac:dyDescent="0.35">
      <c r="A3543" t="s">
        <v>427</v>
      </c>
      <c r="C3543">
        <v>513100</v>
      </c>
      <c r="D3543" t="s">
        <v>438</v>
      </c>
      <c r="E3543" t="s">
        <v>7</v>
      </c>
      <c r="F3543" t="s">
        <v>21</v>
      </c>
      <c r="G3543">
        <v>2028</v>
      </c>
      <c r="H3543" t="s">
        <v>22</v>
      </c>
      <c r="I3543" t="s">
        <v>553</v>
      </c>
      <c r="J3543" t="s">
        <v>554</v>
      </c>
      <c r="K3543" t="s">
        <v>555</v>
      </c>
      <c r="L3543" t="s">
        <v>25</v>
      </c>
      <c r="M3543">
        <v>0</v>
      </c>
      <c r="N3543">
        <v>0</v>
      </c>
      <c r="O3543">
        <v>0</v>
      </c>
      <c r="P3543">
        <v>0</v>
      </c>
      <c r="Q3543">
        <v>825</v>
      </c>
      <c r="R3543">
        <v>0</v>
      </c>
      <c r="S3543">
        <v>0</v>
      </c>
      <c r="T3543">
        <v>0</v>
      </c>
      <c r="U3543">
        <v>0</v>
      </c>
      <c r="V3543">
        <v>825</v>
      </c>
      <c r="W3543">
        <v>0</v>
      </c>
      <c r="X3543">
        <v>0</v>
      </c>
      <c r="Y3543">
        <v>1650</v>
      </c>
      <c r="Z3543">
        <f t="shared" si="124"/>
        <v>1237.5</v>
      </c>
      <c r="AA3543">
        <f t="shared" si="125"/>
        <v>0</v>
      </c>
    </row>
    <row r="3544" spans="1:27" x14ac:dyDescent="0.35">
      <c r="A3544" t="s">
        <v>427</v>
      </c>
      <c r="C3544">
        <v>513100</v>
      </c>
      <c r="D3544" t="s">
        <v>438</v>
      </c>
      <c r="E3544" t="s">
        <v>7</v>
      </c>
      <c r="F3544" t="s">
        <v>21</v>
      </c>
      <c r="G3544">
        <v>2029</v>
      </c>
      <c r="H3544" t="s">
        <v>22</v>
      </c>
      <c r="I3544" t="s">
        <v>553</v>
      </c>
      <c r="J3544" t="s">
        <v>554</v>
      </c>
      <c r="K3544" t="s">
        <v>555</v>
      </c>
      <c r="L3544" t="s">
        <v>25</v>
      </c>
      <c r="M3544">
        <v>0</v>
      </c>
      <c r="N3544">
        <v>0</v>
      </c>
      <c r="O3544">
        <v>0</v>
      </c>
      <c r="P3544">
        <v>0</v>
      </c>
      <c r="Q3544">
        <v>841</v>
      </c>
      <c r="R3544">
        <v>0</v>
      </c>
      <c r="S3544">
        <v>0</v>
      </c>
      <c r="T3544">
        <v>0</v>
      </c>
      <c r="U3544">
        <v>0</v>
      </c>
      <c r="V3544">
        <v>841</v>
      </c>
      <c r="W3544">
        <v>0</v>
      </c>
      <c r="X3544">
        <v>0</v>
      </c>
      <c r="Y3544">
        <v>1683</v>
      </c>
      <c r="Z3544">
        <f t="shared" si="124"/>
        <v>1262.25</v>
      </c>
      <c r="AA3544">
        <f t="shared" si="125"/>
        <v>0</v>
      </c>
    </row>
    <row r="3545" spans="1:27" x14ac:dyDescent="0.35">
      <c r="A3545" t="s">
        <v>427</v>
      </c>
      <c r="C3545">
        <v>513100</v>
      </c>
      <c r="D3545" t="s">
        <v>438</v>
      </c>
      <c r="E3545" t="s">
        <v>7</v>
      </c>
      <c r="F3545" t="s">
        <v>21</v>
      </c>
      <c r="G3545">
        <v>2030</v>
      </c>
      <c r="H3545" t="s">
        <v>22</v>
      </c>
      <c r="I3545" t="s">
        <v>553</v>
      </c>
      <c r="J3545" t="s">
        <v>554</v>
      </c>
      <c r="K3545" t="s">
        <v>555</v>
      </c>
      <c r="L3545" t="s">
        <v>25</v>
      </c>
      <c r="M3545">
        <v>0</v>
      </c>
      <c r="N3545">
        <v>0</v>
      </c>
      <c r="O3545">
        <v>0</v>
      </c>
      <c r="P3545">
        <v>0</v>
      </c>
      <c r="Q3545">
        <v>858</v>
      </c>
      <c r="R3545">
        <v>0</v>
      </c>
      <c r="S3545">
        <v>0</v>
      </c>
      <c r="T3545">
        <v>0</v>
      </c>
      <c r="U3545">
        <v>0</v>
      </c>
      <c r="V3545">
        <v>858</v>
      </c>
      <c r="W3545">
        <v>0</v>
      </c>
      <c r="X3545">
        <v>0</v>
      </c>
      <c r="Y3545">
        <v>1716</v>
      </c>
      <c r="Z3545">
        <f t="shared" si="124"/>
        <v>1287</v>
      </c>
      <c r="AA3545">
        <f t="shared" si="125"/>
        <v>0</v>
      </c>
    </row>
    <row r="3546" spans="1:27" x14ac:dyDescent="0.35">
      <c r="A3546" t="s">
        <v>427</v>
      </c>
      <c r="C3546">
        <v>513100</v>
      </c>
      <c r="D3546" t="s">
        <v>438</v>
      </c>
      <c r="E3546" t="s">
        <v>7</v>
      </c>
      <c r="F3546" t="s">
        <v>105</v>
      </c>
      <c r="G3546">
        <v>2021</v>
      </c>
      <c r="H3546" t="s">
        <v>22</v>
      </c>
      <c r="I3546" t="s">
        <v>556</v>
      </c>
      <c r="J3546" t="s">
        <v>557</v>
      </c>
      <c r="K3546" t="s">
        <v>558</v>
      </c>
      <c r="L3546" t="s">
        <v>25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22950</v>
      </c>
      <c r="W3546">
        <v>0</v>
      </c>
      <c r="X3546">
        <v>0</v>
      </c>
      <c r="Y3546">
        <v>22950</v>
      </c>
      <c r="Z3546">
        <f t="shared" si="124"/>
        <v>0</v>
      </c>
      <c r="AA3546">
        <f t="shared" si="125"/>
        <v>17212.5</v>
      </c>
    </row>
    <row r="3547" spans="1:27" x14ac:dyDescent="0.35">
      <c r="A3547" t="s">
        <v>427</v>
      </c>
      <c r="C3547">
        <v>513100</v>
      </c>
      <c r="D3547" t="s">
        <v>438</v>
      </c>
      <c r="E3547" t="s">
        <v>7</v>
      </c>
      <c r="F3547" t="s">
        <v>105</v>
      </c>
      <c r="G3547">
        <v>2021</v>
      </c>
      <c r="H3547" t="s">
        <v>22</v>
      </c>
      <c r="I3547" t="s">
        <v>553</v>
      </c>
      <c r="J3547" t="s">
        <v>554</v>
      </c>
      <c r="K3547" t="s">
        <v>555</v>
      </c>
      <c r="L3547" t="s">
        <v>25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13911</v>
      </c>
      <c r="W3547">
        <v>0</v>
      </c>
      <c r="X3547">
        <v>0</v>
      </c>
      <c r="Y3547">
        <v>13911</v>
      </c>
      <c r="Z3547">
        <f t="shared" si="124"/>
        <v>0</v>
      </c>
      <c r="AA3547">
        <f t="shared" si="125"/>
        <v>10433.25</v>
      </c>
    </row>
    <row r="3548" spans="1:27" x14ac:dyDescent="0.35">
      <c r="A3548" t="s">
        <v>427</v>
      </c>
      <c r="C3548">
        <v>513100</v>
      </c>
      <c r="D3548" t="s">
        <v>438</v>
      </c>
      <c r="E3548" t="s">
        <v>7</v>
      </c>
      <c r="F3548" t="s">
        <v>105</v>
      </c>
      <c r="G3548">
        <v>2021</v>
      </c>
      <c r="H3548" t="s">
        <v>22</v>
      </c>
      <c r="I3548" t="s">
        <v>559</v>
      </c>
      <c r="J3548" t="s">
        <v>560</v>
      </c>
      <c r="K3548" t="s">
        <v>555</v>
      </c>
      <c r="L3548" t="s">
        <v>25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19570</v>
      </c>
      <c r="S3548">
        <v>0</v>
      </c>
      <c r="T3548">
        <v>0</v>
      </c>
      <c r="U3548">
        <v>0</v>
      </c>
      <c r="V3548">
        <v>13390</v>
      </c>
      <c r="W3548">
        <v>0</v>
      </c>
      <c r="X3548">
        <v>0</v>
      </c>
      <c r="Y3548">
        <v>32960</v>
      </c>
      <c r="Z3548">
        <f t="shared" si="124"/>
        <v>0</v>
      </c>
      <c r="AA3548">
        <f t="shared" si="125"/>
        <v>24720</v>
      </c>
    </row>
    <row r="3549" spans="1:27" x14ac:dyDescent="0.35">
      <c r="A3549" t="s">
        <v>427</v>
      </c>
      <c r="C3549">
        <v>513100</v>
      </c>
      <c r="D3549" t="s">
        <v>438</v>
      </c>
      <c r="E3549" t="s">
        <v>7</v>
      </c>
      <c r="F3549" t="s">
        <v>105</v>
      </c>
      <c r="G3549">
        <v>2022</v>
      </c>
      <c r="H3549" t="s">
        <v>22</v>
      </c>
      <c r="I3549" t="s">
        <v>556</v>
      </c>
      <c r="J3549" t="s">
        <v>557</v>
      </c>
      <c r="K3549" t="s">
        <v>558</v>
      </c>
      <c r="L3549" t="s">
        <v>25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22950</v>
      </c>
      <c r="W3549">
        <v>0</v>
      </c>
      <c r="X3549">
        <v>0</v>
      </c>
      <c r="Y3549">
        <v>22950</v>
      </c>
      <c r="Z3549">
        <f t="shared" si="124"/>
        <v>0</v>
      </c>
      <c r="AA3549">
        <f t="shared" si="125"/>
        <v>17212.5</v>
      </c>
    </row>
    <row r="3550" spans="1:27" x14ac:dyDescent="0.35">
      <c r="A3550" t="s">
        <v>427</v>
      </c>
      <c r="C3550">
        <v>513100</v>
      </c>
      <c r="D3550" t="s">
        <v>438</v>
      </c>
      <c r="E3550" t="s">
        <v>7</v>
      </c>
      <c r="F3550" t="s">
        <v>105</v>
      </c>
      <c r="G3550">
        <v>2022</v>
      </c>
      <c r="H3550" t="s">
        <v>22</v>
      </c>
      <c r="I3550" t="s">
        <v>553</v>
      </c>
      <c r="J3550" t="s">
        <v>554</v>
      </c>
      <c r="K3550" t="s">
        <v>555</v>
      </c>
      <c r="L3550" t="s">
        <v>25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13911</v>
      </c>
      <c r="W3550">
        <v>0</v>
      </c>
      <c r="X3550">
        <v>0</v>
      </c>
      <c r="Y3550">
        <v>13911</v>
      </c>
      <c r="Z3550">
        <f t="shared" si="124"/>
        <v>0</v>
      </c>
      <c r="AA3550">
        <f t="shared" si="125"/>
        <v>10433.25</v>
      </c>
    </row>
    <row r="3551" spans="1:27" x14ac:dyDescent="0.35">
      <c r="A3551" t="s">
        <v>427</v>
      </c>
      <c r="C3551">
        <v>513100</v>
      </c>
      <c r="D3551" t="s">
        <v>438</v>
      </c>
      <c r="E3551" t="s">
        <v>7</v>
      </c>
      <c r="F3551" t="s">
        <v>105</v>
      </c>
      <c r="G3551">
        <v>2022</v>
      </c>
      <c r="H3551" t="s">
        <v>22</v>
      </c>
      <c r="I3551" t="s">
        <v>559</v>
      </c>
      <c r="J3551" t="s">
        <v>560</v>
      </c>
      <c r="K3551" t="s">
        <v>555</v>
      </c>
      <c r="L3551" t="s">
        <v>25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19570</v>
      </c>
      <c r="S3551">
        <v>0</v>
      </c>
      <c r="T3551">
        <v>0</v>
      </c>
      <c r="U3551">
        <v>0</v>
      </c>
      <c r="V3551">
        <v>13390</v>
      </c>
      <c r="W3551">
        <v>0</v>
      </c>
      <c r="X3551">
        <v>0</v>
      </c>
      <c r="Y3551">
        <v>32960</v>
      </c>
      <c r="Z3551">
        <f t="shared" si="124"/>
        <v>0</v>
      </c>
      <c r="AA3551">
        <f t="shared" si="125"/>
        <v>24720</v>
      </c>
    </row>
    <row r="3552" spans="1:27" x14ac:dyDescent="0.35">
      <c r="A3552" t="s">
        <v>427</v>
      </c>
      <c r="C3552">
        <v>513100</v>
      </c>
      <c r="D3552" t="s">
        <v>438</v>
      </c>
      <c r="E3552" t="s">
        <v>7</v>
      </c>
      <c r="F3552" t="s">
        <v>105</v>
      </c>
      <c r="G3552">
        <v>2023</v>
      </c>
      <c r="H3552" t="s">
        <v>22</v>
      </c>
      <c r="I3552" t="s">
        <v>556</v>
      </c>
      <c r="J3552" t="s">
        <v>557</v>
      </c>
      <c r="K3552" t="s">
        <v>558</v>
      </c>
      <c r="L3552" t="s">
        <v>25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22950</v>
      </c>
      <c r="W3552">
        <v>0</v>
      </c>
      <c r="X3552">
        <v>0</v>
      </c>
      <c r="Y3552">
        <v>22950</v>
      </c>
      <c r="Z3552">
        <f t="shared" si="124"/>
        <v>0</v>
      </c>
      <c r="AA3552">
        <f t="shared" si="125"/>
        <v>17212.5</v>
      </c>
    </row>
    <row r="3553" spans="1:27" x14ac:dyDescent="0.35">
      <c r="A3553" t="s">
        <v>427</v>
      </c>
      <c r="C3553">
        <v>513100</v>
      </c>
      <c r="D3553" t="s">
        <v>438</v>
      </c>
      <c r="E3553" t="s">
        <v>7</v>
      </c>
      <c r="F3553" t="s">
        <v>105</v>
      </c>
      <c r="G3553">
        <v>2023</v>
      </c>
      <c r="H3553" t="s">
        <v>22</v>
      </c>
      <c r="I3553" t="s">
        <v>553</v>
      </c>
      <c r="J3553" t="s">
        <v>554</v>
      </c>
      <c r="K3553" t="s">
        <v>555</v>
      </c>
      <c r="L3553" t="s">
        <v>25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13911</v>
      </c>
      <c r="W3553">
        <v>0</v>
      </c>
      <c r="X3553">
        <v>0</v>
      </c>
      <c r="Y3553">
        <v>13911</v>
      </c>
      <c r="Z3553">
        <f t="shared" si="124"/>
        <v>0</v>
      </c>
      <c r="AA3553">
        <f t="shared" si="125"/>
        <v>10433.25</v>
      </c>
    </row>
    <row r="3554" spans="1:27" x14ac:dyDescent="0.35">
      <c r="A3554" t="s">
        <v>427</v>
      </c>
      <c r="C3554">
        <v>513100</v>
      </c>
      <c r="D3554" t="s">
        <v>438</v>
      </c>
      <c r="E3554" t="s">
        <v>7</v>
      </c>
      <c r="F3554" t="s">
        <v>105</v>
      </c>
      <c r="G3554">
        <v>2023</v>
      </c>
      <c r="H3554" t="s">
        <v>22</v>
      </c>
      <c r="I3554" t="s">
        <v>559</v>
      </c>
      <c r="J3554" t="s">
        <v>560</v>
      </c>
      <c r="K3554" t="s">
        <v>555</v>
      </c>
      <c r="L3554" t="s">
        <v>25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19570</v>
      </c>
      <c r="S3554">
        <v>0</v>
      </c>
      <c r="T3554">
        <v>0</v>
      </c>
      <c r="U3554">
        <v>0</v>
      </c>
      <c r="V3554">
        <v>13390</v>
      </c>
      <c r="W3554">
        <v>0</v>
      </c>
      <c r="X3554">
        <v>0</v>
      </c>
      <c r="Y3554">
        <v>32960</v>
      </c>
      <c r="Z3554">
        <f t="shared" ref="Z3554:Z3601" si="126">$Y3554*IF($E3554="Fixed",0.75,1)*IF(LEFT($F3554,4)="0311",1,IF(LEFT($F3554,4)="0301",0.403176412,0))</f>
        <v>0</v>
      </c>
      <c r="AA3554">
        <f t="shared" ref="AA3554:AA3601" si="127">$Y3554*IF($E3554="Fixed",0.75,1)*IF(LEFT($F3554,4)="0311",0,IF(LEFT($F3554,4)="0301",1-0.403176412,1))</f>
        <v>24720</v>
      </c>
    </row>
    <row r="3555" spans="1:27" x14ac:dyDescent="0.35">
      <c r="A3555" t="s">
        <v>427</v>
      </c>
      <c r="C3555">
        <v>513100</v>
      </c>
      <c r="D3555" t="s">
        <v>438</v>
      </c>
      <c r="E3555" t="s">
        <v>7</v>
      </c>
      <c r="F3555" t="s">
        <v>105</v>
      </c>
      <c r="G3555">
        <v>2024</v>
      </c>
      <c r="H3555" t="s">
        <v>22</v>
      </c>
      <c r="I3555" t="s">
        <v>556</v>
      </c>
      <c r="J3555" t="s">
        <v>557</v>
      </c>
      <c r="K3555" t="s">
        <v>558</v>
      </c>
      <c r="L3555" t="s">
        <v>25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22950</v>
      </c>
      <c r="W3555">
        <v>0</v>
      </c>
      <c r="X3555">
        <v>0</v>
      </c>
      <c r="Y3555">
        <v>22950</v>
      </c>
      <c r="Z3555">
        <f t="shared" si="126"/>
        <v>0</v>
      </c>
      <c r="AA3555">
        <f t="shared" si="127"/>
        <v>17212.5</v>
      </c>
    </row>
    <row r="3556" spans="1:27" x14ac:dyDescent="0.35">
      <c r="A3556" t="s">
        <v>427</v>
      </c>
      <c r="C3556">
        <v>513100</v>
      </c>
      <c r="D3556" t="s">
        <v>438</v>
      </c>
      <c r="E3556" t="s">
        <v>7</v>
      </c>
      <c r="F3556" t="s">
        <v>105</v>
      </c>
      <c r="G3556">
        <v>2024</v>
      </c>
      <c r="H3556" t="s">
        <v>22</v>
      </c>
      <c r="I3556" t="s">
        <v>553</v>
      </c>
      <c r="J3556" t="s">
        <v>554</v>
      </c>
      <c r="K3556" t="s">
        <v>555</v>
      </c>
      <c r="L3556" t="s">
        <v>25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13911</v>
      </c>
      <c r="W3556">
        <v>0</v>
      </c>
      <c r="X3556">
        <v>0</v>
      </c>
      <c r="Y3556">
        <v>13911</v>
      </c>
      <c r="Z3556">
        <f t="shared" si="126"/>
        <v>0</v>
      </c>
      <c r="AA3556">
        <f t="shared" si="127"/>
        <v>10433.25</v>
      </c>
    </row>
    <row r="3557" spans="1:27" x14ac:dyDescent="0.35">
      <c r="A3557" t="s">
        <v>427</v>
      </c>
      <c r="C3557">
        <v>513100</v>
      </c>
      <c r="D3557" t="s">
        <v>438</v>
      </c>
      <c r="E3557" t="s">
        <v>7</v>
      </c>
      <c r="F3557" t="s">
        <v>105</v>
      </c>
      <c r="G3557">
        <v>2024</v>
      </c>
      <c r="H3557" t="s">
        <v>22</v>
      </c>
      <c r="I3557" t="s">
        <v>559</v>
      </c>
      <c r="J3557" t="s">
        <v>560</v>
      </c>
      <c r="K3557" t="s">
        <v>555</v>
      </c>
      <c r="L3557" t="s">
        <v>25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19570</v>
      </c>
      <c r="S3557">
        <v>0</v>
      </c>
      <c r="T3557">
        <v>0</v>
      </c>
      <c r="U3557">
        <v>0</v>
      </c>
      <c r="V3557">
        <v>13390</v>
      </c>
      <c r="W3557">
        <v>0</v>
      </c>
      <c r="X3557">
        <v>0</v>
      </c>
      <c r="Y3557">
        <v>32960</v>
      </c>
      <c r="Z3557">
        <f t="shared" si="126"/>
        <v>0</v>
      </c>
      <c r="AA3557">
        <f t="shared" si="127"/>
        <v>24720</v>
      </c>
    </row>
    <row r="3558" spans="1:27" x14ac:dyDescent="0.35">
      <c r="A3558" t="s">
        <v>427</v>
      </c>
      <c r="C3558">
        <v>513100</v>
      </c>
      <c r="D3558" t="s">
        <v>438</v>
      </c>
      <c r="E3558" t="s">
        <v>7</v>
      </c>
      <c r="F3558" t="s">
        <v>105</v>
      </c>
      <c r="G3558">
        <v>2025</v>
      </c>
      <c r="H3558" t="s">
        <v>22</v>
      </c>
      <c r="I3558" t="s">
        <v>556</v>
      </c>
      <c r="J3558" t="s">
        <v>557</v>
      </c>
      <c r="K3558" t="s">
        <v>558</v>
      </c>
      <c r="L3558" t="s">
        <v>25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22950</v>
      </c>
      <c r="W3558">
        <v>0</v>
      </c>
      <c r="X3558">
        <v>0</v>
      </c>
      <c r="Y3558">
        <v>22950</v>
      </c>
      <c r="Z3558">
        <f t="shared" si="126"/>
        <v>0</v>
      </c>
      <c r="AA3558">
        <f t="shared" si="127"/>
        <v>17212.5</v>
      </c>
    </row>
    <row r="3559" spans="1:27" x14ac:dyDescent="0.35">
      <c r="A3559" t="s">
        <v>427</v>
      </c>
      <c r="C3559">
        <v>513100</v>
      </c>
      <c r="D3559" t="s">
        <v>438</v>
      </c>
      <c r="E3559" t="s">
        <v>7</v>
      </c>
      <c r="F3559" t="s">
        <v>105</v>
      </c>
      <c r="G3559">
        <v>2025</v>
      </c>
      <c r="H3559" t="s">
        <v>22</v>
      </c>
      <c r="I3559" t="s">
        <v>553</v>
      </c>
      <c r="J3559" t="s">
        <v>554</v>
      </c>
      <c r="K3559" t="s">
        <v>555</v>
      </c>
      <c r="L3559" t="s">
        <v>25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13911</v>
      </c>
      <c r="W3559">
        <v>0</v>
      </c>
      <c r="X3559">
        <v>0</v>
      </c>
      <c r="Y3559">
        <v>13911</v>
      </c>
      <c r="Z3559">
        <f t="shared" si="126"/>
        <v>0</v>
      </c>
      <c r="AA3559">
        <f t="shared" si="127"/>
        <v>10433.25</v>
      </c>
    </row>
    <row r="3560" spans="1:27" x14ac:dyDescent="0.35">
      <c r="A3560" t="s">
        <v>427</v>
      </c>
      <c r="C3560">
        <v>513100</v>
      </c>
      <c r="D3560" t="s">
        <v>438</v>
      </c>
      <c r="E3560" t="s">
        <v>7</v>
      </c>
      <c r="F3560" t="s">
        <v>105</v>
      </c>
      <c r="G3560">
        <v>2025</v>
      </c>
      <c r="H3560" t="s">
        <v>22</v>
      </c>
      <c r="I3560" t="s">
        <v>559</v>
      </c>
      <c r="J3560" t="s">
        <v>560</v>
      </c>
      <c r="K3560" t="s">
        <v>555</v>
      </c>
      <c r="L3560" t="s">
        <v>25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19570</v>
      </c>
      <c r="S3560">
        <v>0</v>
      </c>
      <c r="T3560">
        <v>0</v>
      </c>
      <c r="U3560">
        <v>0</v>
      </c>
      <c r="V3560">
        <v>13390</v>
      </c>
      <c r="W3560">
        <v>0</v>
      </c>
      <c r="X3560">
        <v>0</v>
      </c>
      <c r="Y3560">
        <v>32960</v>
      </c>
      <c r="Z3560">
        <f t="shared" si="126"/>
        <v>0</v>
      </c>
      <c r="AA3560">
        <f t="shared" si="127"/>
        <v>24720</v>
      </c>
    </row>
    <row r="3561" spans="1:27" x14ac:dyDescent="0.35">
      <c r="A3561" t="s">
        <v>427</v>
      </c>
      <c r="C3561">
        <v>513100</v>
      </c>
      <c r="D3561" t="s">
        <v>438</v>
      </c>
      <c r="E3561" t="s">
        <v>7</v>
      </c>
      <c r="F3561" t="s">
        <v>105</v>
      </c>
      <c r="G3561">
        <v>2026</v>
      </c>
      <c r="H3561" t="s">
        <v>22</v>
      </c>
      <c r="I3561" t="s">
        <v>556</v>
      </c>
      <c r="J3561" t="s">
        <v>557</v>
      </c>
      <c r="K3561" t="s">
        <v>558</v>
      </c>
      <c r="L3561" t="s">
        <v>25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23639</v>
      </c>
      <c r="W3561">
        <v>0</v>
      </c>
      <c r="X3561">
        <v>0</v>
      </c>
      <c r="Y3561">
        <v>23639</v>
      </c>
      <c r="Z3561">
        <f t="shared" si="126"/>
        <v>0</v>
      </c>
      <c r="AA3561">
        <f t="shared" si="127"/>
        <v>17729.25</v>
      </c>
    </row>
    <row r="3562" spans="1:27" x14ac:dyDescent="0.35">
      <c r="A3562" t="s">
        <v>427</v>
      </c>
      <c r="C3562">
        <v>513100</v>
      </c>
      <c r="D3562" t="s">
        <v>438</v>
      </c>
      <c r="E3562" t="s">
        <v>7</v>
      </c>
      <c r="F3562" t="s">
        <v>105</v>
      </c>
      <c r="G3562">
        <v>2026</v>
      </c>
      <c r="H3562" t="s">
        <v>22</v>
      </c>
      <c r="I3562" t="s">
        <v>553</v>
      </c>
      <c r="J3562" t="s">
        <v>554</v>
      </c>
      <c r="K3562" t="s">
        <v>555</v>
      </c>
      <c r="L3562" t="s">
        <v>25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14305</v>
      </c>
      <c r="W3562">
        <v>0</v>
      </c>
      <c r="X3562">
        <v>0</v>
      </c>
      <c r="Y3562">
        <v>14305</v>
      </c>
      <c r="Z3562">
        <f t="shared" si="126"/>
        <v>0</v>
      </c>
      <c r="AA3562">
        <f t="shared" si="127"/>
        <v>10728.75</v>
      </c>
    </row>
    <row r="3563" spans="1:27" x14ac:dyDescent="0.35">
      <c r="A3563" t="s">
        <v>427</v>
      </c>
      <c r="C3563">
        <v>513100</v>
      </c>
      <c r="D3563" t="s">
        <v>438</v>
      </c>
      <c r="E3563" t="s">
        <v>7</v>
      </c>
      <c r="F3563" t="s">
        <v>105</v>
      </c>
      <c r="G3563">
        <v>2026</v>
      </c>
      <c r="H3563" t="s">
        <v>22</v>
      </c>
      <c r="I3563" t="s">
        <v>559</v>
      </c>
      <c r="J3563" t="s">
        <v>560</v>
      </c>
      <c r="K3563" t="s">
        <v>555</v>
      </c>
      <c r="L3563" t="s">
        <v>25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20157</v>
      </c>
      <c r="S3563">
        <v>0</v>
      </c>
      <c r="T3563">
        <v>0</v>
      </c>
      <c r="U3563">
        <v>0</v>
      </c>
      <c r="V3563">
        <v>13792</v>
      </c>
      <c r="W3563">
        <v>0</v>
      </c>
      <c r="X3563">
        <v>0</v>
      </c>
      <c r="Y3563">
        <v>33949</v>
      </c>
      <c r="Z3563">
        <f t="shared" si="126"/>
        <v>0</v>
      </c>
      <c r="AA3563">
        <f t="shared" si="127"/>
        <v>25461.75</v>
      </c>
    </row>
    <row r="3564" spans="1:27" x14ac:dyDescent="0.35">
      <c r="A3564" t="s">
        <v>427</v>
      </c>
      <c r="C3564">
        <v>513100</v>
      </c>
      <c r="D3564" t="s">
        <v>438</v>
      </c>
      <c r="E3564" t="s">
        <v>7</v>
      </c>
      <c r="F3564" t="s">
        <v>105</v>
      </c>
      <c r="G3564">
        <v>2027</v>
      </c>
      <c r="H3564" t="s">
        <v>22</v>
      </c>
      <c r="I3564" t="s">
        <v>556</v>
      </c>
      <c r="J3564" t="s">
        <v>557</v>
      </c>
      <c r="K3564" t="s">
        <v>558</v>
      </c>
      <c r="L3564" t="s">
        <v>25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24348</v>
      </c>
      <c r="W3564">
        <v>0</v>
      </c>
      <c r="X3564">
        <v>0</v>
      </c>
      <c r="Y3564">
        <v>24348</v>
      </c>
      <c r="Z3564">
        <f t="shared" si="126"/>
        <v>0</v>
      </c>
      <c r="AA3564">
        <f t="shared" si="127"/>
        <v>18261</v>
      </c>
    </row>
    <row r="3565" spans="1:27" x14ac:dyDescent="0.35">
      <c r="A3565" t="s">
        <v>427</v>
      </c>
      <c r="C3565">
        <v>513100</v>
      </c>
      <c r="D3565" t="s">
        <v>438</v>
      </c>
      <c r="E3565" t="s">
        <v>7</v>
      </c>
      <c r="F3565" t="s">
        <v>105</v>
      </c>
      <c r="G3565">
        <v>2027</v>
      </c>
      <c r="H3565" t="s">
        <v>22</v>
      </c>
      <c r="I3565" t="s">
        <v>553</v>
      </c>
      <c r="J3565" t="s">
        <v>554</v>
      </c>
      <c r="K3565" t="s">
        <v>555</v>
      </c>
      <c r="L3565" t="s">
        <v>25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14711</v>
      </c>
      <c r="W3565">
        <v>0</v>
      </c>
      <c r="X3565">
        <v>0</v>
      </c>
      <c r="Y3565">
        <v>14711</v>
      </c>
      <c r="Z3565">
        <f t="shared" si="126"/>
        <v>0</v>
      </c>
      <c r="AA3565">
        <f t="shared" si="127"/>
        <v>11033.25</v>
      </c>
    </row>
    <row r="3566" spans="1:27" x14ac:dyDescent="0.35">
      <c r="A3566" t="s">
        <v>427</v>
      </c>
      <c r="C3566">
        <v>513100</v>
      </c>
      <c r="D3566" t="s">
        <v>438</v>
      </c>
      <c r="E3566" t="s">
        <v>7</v>
      </c>
      <c r="F3566" t="s">
        <v>105</v>
      </c>
      <c r="G3566">
        <v>2027</v>
      </c>
      <c r="H3566" t="s">
        <v>22</v>
      </c>
      <c r="I3566" t="s">
        <v>559</v>
      </c>
      <c r="J3566" t="s">
        <v>560</v>
      </c>
      <c r="K3566" t="s">
        <v>555</v>
      </c>
      <c r="L3566" t="s">
        <v>25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20762</v>
      </c>
      <c r="S3566">
        <v>0</v>
      </c>
      <c r="T3566">
        <v>0</v>
      </c>
      <c r="U3566">
        <v>0</v>
      </c>
      <c r="V3566">
        <v>14205</v>
      </c>
      <c r="W3566">
        <v>0</v>
      </c>
      <c r="X3566">
        <v>0</v>
      </c>
      <c r="Y3566">
        <v>34967</v>
      </c>
      <c r="Z3566">
        <f t="shared" si="126"/>
        <v>0</v>
      </c>
      <c r="AA3566">
        <f t="shared" si="127"/>
        <v>26225.25</v>
      </c>
    </row>
    <row r="3567" spans="1:27" x14ac:dyDescent="0.35">
      <c r="A3567" t="s">
        <v>427</v>
      </c>
      <c r="C3567">
        <v>513100</v>
      </c>
      <c r="D3567" t="s">
        <v>438</v>
      </c>
      <c r="E3567" t="s">
        <v>7</v>
      </c>
      <c r="F3567" t="s">
        <v>105</v>
      </c>
      <c r="G3567">
        <v>2028</v>
      </c>
      <c r="H3567" t="s">
        <v>22</v>
      </c>
      <c r="I3567" t="s">
        <v>556</v>
      </c>
      <c r="J3567" t="s">
        <v>557</v>
      </c>
      <c r="K3567" t="s">
        <v>558</v>
      </c>
      <c r="L3567" t="s">
        <v>25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25077</v>
      </c>
      <c r="W3567">
        <v>0</v>
      </c>
      <c r="X3567">
        <v>0</v>
      </c>
      <c r="Y3567">
        <v>25077</v>
      </c>
      <c r="Z3567">
        <f t="shared" si="126"/>
        <v>0</v>
      </c>
      <c r="AA3567">
        <f t="shared" si="127"/>
        <v>18807.75</v>
      </c>
    </row>
    <row r="3568" spans="1:27" x14ac:dyDescent="0.35">
      <c r="A3568" t="s">
        <v>427</v>
      </c>
      <c r="C3568">
        <v>513100</v>
      </c>
      <c r="D3568" t="s">
        <v>438</v>
      </c>
      <c r="E3568" t="s">
        <v>7</v>
      </c>
      <c r="F3568" t="s">
        <v>105</v>
      </c>
      <c r="G3568">
        <v>2028</v>
      </c>
      <c r="H3568" t="s">
        <v>22</v>
      </c>
      <c r="I3568" t="s">
        <v>553</v>
      </c>
      <c r="J3568" t="s">
        <v>554</v>
      </c>
      <c r="K3568" t="s">
        <v>555</v>
      </c>
      <c r="L3568" t="s">
        <v>25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15128</v>
      </c>
      <c r="W3568">
        <v>0</v>
      </c>
      <c r="X3568">
        <v>0</v>
      </c>
      <c r="Y3568">
        <v>15128</v>
      </c>
      <c r="Z3568">
        <f t="shared" si="126"/>
        <v>0</v>
      </c>
      <c r="AA3568">
        <f t="shared" si="127"/>
        <v>11346</v>
      </c>
    </row>
    <row r="3569" spans="1:27" x14ac:dyDescent="0.35">
      <c r="A3569" t="s">
        <v>427</v>
      </c>
      <c r="C3569">
        <v>513100</v>
      </c>
      <c r="D3569" t="s">
        <v>438</v>
      </c>
      <c r="E3569" t="s">
        <v>7</v>
      </c>
      <c r="F3569" t="s">
        <v>105</v>
      </c>
      <c r="G3569">
        <v>2028</v>
      </c>
      <c r="H3569" t="s">
        <v>22</v>
      </c>
      <c r="I3569" t="s">
        <v>559</v>
      </c>
      <c r="J3569" t="s">
        <v>560</v>
      </c>
      <c r="K3569" t="s">
        <v>555</v>
      </c>
      <c r="L3569" t="s">
        <v>25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21384</v>
      </c>
      <c r="S3569">
        <v>0</v>
      </c>
      <c r="T3569">
        <v>0</v>
      </c>
      <c r="U3569">
        <v>0</v>
      </c>
      <c r="V3569">
        <v>14631</v>
      </c>
      <c r="W3569">
        <v>0</v>
      </c>
      <c r="X3569">
        <v>0</v>
      </c>
      <c r="Y3569">
        <v>36015</v>
      </c>
      <c r="Z3569">
        <f t="shared" si="126"/>
        <v>0</v>
      </c>
      <c r="AA3569">
        <f t="shared" si="127"/>
        <v>27011.25</v>
      </c>
    </row>
    <row r="3570" spans="1:27" x14ac:dyDescent="0.35">
      <c r="A3570" t="s">
        <v>427</v>
      </c>
      <c r="C3570">
        <v>513100</v>
      </c>
      <c r="D3570" t="s">
        <v>438</v>
      </c>
      <c r="E3570" t="s">
        <v>7</v>
      </c>
      <c r="F3570" t="s">
        <v>105</v>
      </c>
      <c r="G3570">
        <v>2029</v>
      </c>
      <c r="H3570" t="s">
        <v>22</v>
      </c>
      <c r="I3570" t="s">
        <v>556</v>
      </c>
      <c r="J3570" t="s">
        <v>557</v>
      </c>
      <c r="K3570" t="s">
        <v>558</v>
      </c>
      <c r="L3570" t="s">
        <v>25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25830</v>
      </c>
      <c r="W3570">
        <v>0</v>
      </c>
      <c r="X3570">
        <v>0</v>
      </c>
      <c r="Y3570">
        <v>25830</v>
      </c>
      <c r="Z3570">
        <f t="shared" si="126"/>
        <v>0</v>
      </c>
      <c r="AA3570">
        <f t="shared" si="127"/>
        <v>19372.5</v>
      </c>
    </row>
    <row r="3571" spans="1:27" x14ac:dyDescent="0.35">
      <c r="A3571" t="s">
        <v>427</v>
      </c>
      <c r="C3571">
        <v>513100</v>
      </c>
      <c r="D3571" t="s">
        <v>438</v>
      </c>
      <c r="E3571" t="s">
        <v>7</v>
      </c>
      <c r="F3571" t="s">
        <v>105</v>
      </c>
      <c r="G3571">
        <v>2029</v>
      </c>
      <c r="H3571" t="s">
        <v>22</v>
      </c>
      <c r="I3571" t="s">
        <v>553</v>
      </c>
      <c r="J3571" t="s">
        <v>554</v>
      </c>
      <c r="K3571" t="s">
        <v>555</v>
      </c>
      <c r="L3571" t="s">
        <v>25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15557</v>
      </c>
      <c r="W3571">
        <v>0</v>
      </c>
      <c r="X3571">
        <v>0</v>
      </c>
      <c r="Y3571">
        <v>15557</v>
      </c>
      <c r="Z3571">
        <f t="shared" si="126"/>
        <v>0</v>
      </c>
      <c r="AA3571">
        <f t="shared" si="127"/>
        <v>11667.75</v>
      </c>
    </row>
    <row r="3572" spans="1:27" x14ac:dyDescent="0.35">
      <c r="A3572" t="s">
        <v>427</v>
      </c>
      <c r="C3572">
        <v>513100</v>
      </c>
      <c r="D3572" t="s">
        <v>438</v>
      </c>
      <c r="E3572" t="s">
        <v>7</v>
      </c>
      <c r="F3572" t="s">
        <v>105</v>
      </c>
      <c r="G3572">
        <v>2029</v>
      </c>
      <c r="H3572" t="s">
        <v>22</v>
      </c>
      <c r="I3572" t="s">
        <v>559</v>
      </c>
      <c r="J3572" t="s">
        <v>560</v>
      </c>
      <c r="K3572" t="s">
        <v>555</v>
      </c>
      <c r="L3572" t="s">
        <v>25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22026</v>
      </c>
      <c r="S3572">
        <v>0</v>
      </c>
      <c r="T3572">
        <v>0</v>
      </c>
      <c r="U3572">
        <v>0</v>
      </c>
      <c r="V3572">
        <v>15070</v>
      </c>
      <c r="W3572">
        <v>0</v>
      </c>
      <c r="X3572">
        <v>0</v>
      </c>
      <c r="Y3572">
        <v>37096</v>
      </c>
      <c r="Z3572">
        <f t="shared" si="126"/>
        <v>0</v>
      </c>
      <c r="AA3572">
        <f t="shared" si="127"/>
        <v>27822</v>
      </c>
    </row>
    <row r="3573" spans="1:27" x14ac:dyDescent="0.35">
      <c r="A3573" t="s">
        <v>427</v>
      </c>
      <c r="C3573">
        <v>513100</v>
      </c>
      <c r="D3573" t="s">
        <v>438</v>
      </c>
      <c r="E3573" t="s">
        <v>7</v>
      </c>
      <c r="F3573" t="s">
        <v>105</v>
      </c>
      <c r="G3573">
        <v>2030</v>
      </c>
      <c r="H3573" t="s">
        <v>22</v>
      </c>
      <c r="I3573" t="s">
        <v>556</v>
      </c>
      <c r="J3573" t="s">
        <v>557</v>
      </c>
      <c r="K3573" t="s">
        <v>558</v>
      </c>
      <c r="L3573" t="s">
        <v>25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26606</v>
      </c>
      <c r="W3573">
        <v>0</v>
      </c>
      <c r="X3573">
        <v>0</v>
      </c>
      <c r="Y3573">
        <v>26606</v>
      </c>
      <c r="Z3573">
        <f t="shared" si="126"/>
        <v>0</v>
      </c>
      <c r="AA3573">
        <f t="shared" si="127"/>
        <v>19954.5</v>
      </c>
    </row>
    <row r="3574" spans="1:27" x14ac:dyDescent="0.35">
      <c r="A3574" t="s">
        <v>427</v>
      </c>
      <c r="C3574">
        <v>513100</v>
      </c>
      <c r="D3574" t="s">
        <v>438</v>
      </c>
      <c r="E3574" t="s">
        <v>7</v>
      </c>
      <c r="F3574" t="s">
        <v>105</v>
      </c>
      <c r="G3574">
        <v>2030</v>
      </c>
      <c r="H3574" t="s">
        <v>22</v>
      </c>
      <c r="I3574" t="s">
        <v>553</v>
      </c>
      <c r="J3574" t="s">
        <v>554</v>
      </c>
      <c r="K3574" t="s">
        <v>555</v>
      </c>
      <c r="L3574" t="s">
        <v>25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15999</v>
      </c>
      <c r="W3574">
        <v>0</v>
      </c>
      <c r="X3574">
        <v>0</v>
      </c>
      <c r="Y3574">
        <v>15999</v>
      </c>
      <c r="Z3574">
        <f t="shared" si="126"/>
        <v>0</v>
      </c>
      <c r="AA3574">
        <f t="shared" si="127"/>
        <v>11999.25</v>
      </c>
    </row>
    <row r="3575" spans="1:27" x14ac:dyDescent="0.35">
      <c r="A3575" t="s">
        <v>427</v>
      </c>
      <c r="C3575">
        <v>513100</v>
      </c>
      <c r="D3575" t="s">
        <v>438</v>
      </c>
      <c r="E3575" t="s">
        <v>7</v>
      </c>
      <c r="F3575" t="s">
        <v>105</v>
      </c>
      <c r="G3575">
        <v>2030</v>
      </c>
      <c r="H3575" t="s">
        <v>22</v>
      </c>
      <c r="I3575" t="s">
        <v>559</v>
      </c>
      <c r="J3575" t="s">
        <v>560</v>
      </c>
      <c r="K3575" t="s">
        <v>555</v>
      </c>
      <c r="L3575" t="s">
        <v>25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22688</v>
      </c>
      <c r="S3575">
        <v>0</v>
      </c>
      <c r="T3575">
        <v>0</v>
      </c>
      <c r="U3575">
        <v>0</v>
      </c>
      <c r="V3575">
        <v>15523</v>
      </c>
      <c r="W3575">
        <v>0</v>
      </c>
      <c r="X3575">
        <v>0</v>
      </c>
      <c r="Y3575">
        <v>38211</v>
      </c>
      <c r="Z3575">
        <f t="shared" si="126"/>
        <v>0</v>
      </c>
      <c r="AA3575">
        <f t="shared" si="127"/>
        <v>28658.25</v>
      </c>
    </row>
    <row r="3576" spans="1:27" x14ac:dyDescent="0.35">
      <c r="A3576" t="s">
        <v>427</v>
      </c>
      <c r="C3576">
        <v>513100</v>
      </c>
      <c r="D3576" t="s">
        <v>438</v>
      </c>
      <c r="E3576" t="s">
        <v>7</v>
      </c>
      <c r="F3576" t="s">
        <v>366</v>
      </c>
      <c r="G3576">
        <v>2021</v>
      </c>
      <c r="H3576" t="s">
        <v>22</v>
      </c>
      <c r="I3576" t="s">
        <v>556</v>
      </c>
      <c r="J3576" t="s">
        <v>557</v>
      </c>
      <c r="K3576" t="s">
        <v>558</v>
      </c>
      <c r="L3576" t="s">
        <v>25</v>
      </c>
      <c r="M3576">
        <v>0</v>
      </c>
      <c r="N3576">
        <v>0</v>
      </c>
      <c r="O3576">
        <v>0</v>
      </c>
      <c r="P3576">
        <v>33990</v>
      </c>
      <c r="Q3576">
        <v>0</v>
      </c>
      <c r="R3576">
        <v>929</v>
      </c>
      <c r="S3576">
        <v>11801</v>
      </c>
      <c r="T3576">
        <v>0</v>
      </c>
      <c r="U3576">
        <v>0</v>
      </c>
      <c r="V3576">
        <v>95927</v>
      </c>
      <c r="W3576">
        <v>4120</v>
      </c>
      <c r="X3576">
        <v>0</v>
      </c>
      <c r="Y3576">
        <v>146767</v>
      </c>
      <c r="Z3576">
        <f t="shared" si="126"/>
        <v>44379.744345002997</v>
      </c>
      <c r="AA3576">
        <f t="shared" si="127"/>
        <v>65695.505654997003</v>
      </c>
    </row>
    <row r="3577" spans="1:27" x14ac:dyDescent="0.35">
      <c r="A3577" t="s">
        <v>427</v>
      </c>
      <c r="C3577">
        <v>513100</v>
      </c>
      <c r="D3577" t="s">
        <v>438</v>
      </c>
      <c r="E3577" t="s">
        <v>7</v>
      </c>
      <c r="F3577" t="s">
        <v>366</v>
      </c>
      <c r="G3577">
        <v>2022</v>
      </c>
      <c r="H3577" t="s">
        <v>22</v>
      </c>
      <c r="I3577" t="s">
        <v>556</v>
      </c>
      <c r="J3577" t="s">
        <v>557</v>
      </c>
      <c r="K3577" t="s">
        <v>558</v>
      </c>
      <c r="L3577" t="s">
        <v>25</v>
      </c>
      <c r="M3577">
        <v>0</v>
      </c>
      <c r="N3577">
        <v>0</v>
      </c>
      <c r="O3577">
        <v>0</v>
      </c>
      <c r="P3577">
        <v>33990</v>
      </c>
      <c r="Q3577">
        <v>0</v>
      </c>
      <c r="R3577">
        <v>929</v>
      </c>
      <c r="S3577">
        <v>11801</v>
      </c>
      <c r="T3577">
        <v>0</v>
      </c>
      <c r="U3577">
        <v>0</v>
      </c>
      <c r="V3577">
        <v>95927</v>
      </c>
      <c r="W3577">
        <v>4120</v>
      </c>
      <c r="X3577">
        <v>0</v>
      </c>
      <c r="Y3577">
        <v>146767</v>
      </c>
      <c r="Z3577">
        <f t="shared" si="126"/>
        <v>44379.744345002997</v>
      </c>
      <c r="AA3577">
        <f t="shared" si="127"/>
        <v>65695.505654997003</v>
      </c>
    </row>
    <row r="3578" spans="1:27" x14ac:dyDescent="0.35">
      <c r="A3578" t="s">
        <v>427</v>
      </c>
      <c r="C3578">
        <v>513100</v>
      </c>
      <c r="D3578" t="s">
        <v>438</v>
      </c>
      <c r="E3578" t="s">
        <v>7</v>
      </c>
      <c r="F3578" t="s">
        <v>366</v>
      </c>
      <c r="G3578">
        <v>2023</v>
      </c>
      <c r="H3578" t="s">
        <v>22</v>
      </c>
      <c r="I3578" t="s">
        <v>556</v>
      </c>
      <c r="J3578" t="s">
        <v>557</v>
      </c>
      <c r="K3578" t="s">
        <v>558</v>
      </c>
      <c r="L3578" t="s">
        <v>25</v>
      </c>
      <c r="M3578">
        <v>0</v>
      </c>
      <c r="N3578">
        <v>0</v>
      </c>
      <c r="O3578">
        <v>0</v>
      </c>
      <c r="P3578">
        <v>33990</v>
      </c>
      <c r="Q3578">
        <v>0</v>
      </c>
      <c r="R3578">
        <v>929</v>
      </c>
      <c r="S3578">
        <v>11801</v>
      </c>
      <c r="T3578">
        <v>0</v>
      </c>
      <c r="U3578">
        <v>0</v>
      </c>
      <c r="V3578">
        <v>95927</v>
      </c>
      <c r="W3578">
        <v>4120</v>
      </c>
      <c r="X3578">
        <v>0</v>
      </c>
      <c r="Y3578">
        <v>146767</v>
      </c>
      <c r="Z3578">
        <f t="shared" si="126"/>
        <v>44379.744345002997</v>
      </c>
      <c r="AA3578">
        <f t="shared" si="127"/>
        <v>65695.505654997003</v>
      </c>
    </row>
    <row r="3579" spans="1:27" x14ac:dyDescent="0.35">
      <c r="A3579" t="s">
        <v>427</v>
      </c>
      <c r="C3579">
        <v>513100</v>
      </c>
      <c r="D3579" t="s">
        <v>438</v>
      </c>
      <c r="E3579" t="s">
        <v>7</v>
      </c>
      <c r="F3579" t="s">
        <v>366</v>
      </c>
      <c r="G3579">
        <v>2024</v>
      </c>
      <c r="H3579" t="s">
        <v>22</v>
      </c>
      <c r="I3579" t="s">
        <v>556</v>
      </c>
      <c r="J3579" t="s">
        <v>557</v>
      </c>
      <c r="K3579" t="s">
        <v>558</v>
      </c>
      <c r="L3579" t="s">
        <v>25</v>
      </c>
      <c r="M3579">
        <v>0</v>
      </c>
      <c r="N3579">
        <v>0</v>
      </c>
      <c r="O3579">
        <v>0</v>
      </c>
      <c r="P3579">
        <v>33990</v>
      </c>
      <c r="Q3579">
        <v>0</v>
      </c>
      <c r="R3579">
        <v>929</v>
      </c>
      <c r="S3579">
        <v>11801</v>
      </c>
      <c r="T3579">
        <v>0</v>
      </c>
      <c r="U3579">
        <v>0</v>
      </c>
      <c r="V3579">
        <v>95927</v>
      </c>
      <c r="W3579">
        <v>4120</v>
      </c>
      <c r="X3579">
        <v>0</v>
      </c>
      <c r="Y3579">
        <v>146767</v>
      </c>
      <c r="Z3579">
        <f t="shared" si="126"/>
        <v>44379.744345002997</v>
      </c>
      <c r="AA3579">
        <f t="shared" si="127"/>
        <v>65695.505654997003</v>
      </c>
    </row>
    <row r="3580" spans="1:27" x14ac:dyDescent="0.35">
      <c r="A3580" t="s">
        <v>427</v>
      </c>
      <c r="C3580">
        <v>513100</v>
      </c>
      <c r="D3580" t="s">
        <v>438</v>
      </c>
      <c r="E3580" t="s">
        <v>7</v>
      </c>
      <c r="F3580" t="s">
        <v>366</v>
      </c>
      <c r="G3580">
        <v>2025</v>
      </c>
      <c r="H3580" t="s">
        <v>22</v>
      </c>
      <c r="I3580" t="s">
        <v>556</v>
      </c>
      <c r="J3580" t="s">
        <v>557</v>
      </c>
      <c r="K3580" t="s">
        <v>558</v>
      </c>
      <c r="L3580" t="s">
        <v>25</v>
      </c>
      <c r="M3580">
        <v>0</v>
      </c>
      <c r="N3580">
        <v>0</v>
      </c>
      <c r="O3580">
        <v>0</v>
      </c>
      <c r="P3580">
        <v>33990</v>
      </c>
      <c r="Q3580">
        <v>0</v>
      </c>
      <c r="R3580">
        <v>929</v>
      </c>
      <c r="S3580">
        <v>11801</v>
      </c>
      <c r="T3580">
        <v>0</v>
      </c>
      <c r="U3580">
        <v>0</v>
      </c>
      <c r="V3580">
        <v>95927</v>
      </c>
      <c r="W3580">
        <v>4120</v>
      </c>
      <c r="X3580">
        <v>0</v>
      </c>
      <c r="Y3580">
        <v>146767</v>
      </c>
      <c r="Z3580">
        <f t="shared" si="126"/>
        <v>44379.744345002997</v>
      </c>
      <c r="AA3580">
        <f t="shared" si="127"/>
        <v>65695.505654997003</v>
      </c>
    </row>
    <row r="3581" spans="1:27" x14ac:dyDescent="0.35">
      <c r="A3581" t="s">
        <v>427</v>
      </c>
      <c r="C3581">
        <v>513100</v>
      </c>
      <c r="D3581" t="s">
        <v>438</v>
      </c>
      <c r="E3581" t="s">
        <v>7</v>
      </c>
      <c r="F3581" t="s">
        <v>366</v>
      </c>
      <c r="G3581">
        <v>2026</v>
      </c>
      <c r="H3581" t="s">
        <v>22</v>
      </c>
      <c r="I3581" t="s">
        <v>556</v>
      </c>
      <c r="J3581" t="s">
        <v>557</v>
      </c>
      <c r="K3581" t="s">
        <v>558</v>
      </c>
      <c r="L3581" t="s">
        <v>25</v>
      </c>
      <c r="M3581">
        <v>0</v>
      </c>
      <c r="N3581">
        <v>0</v>
      </c>
      <c r="O3581">
        <v>0</v>
      </c>
      <c r="P3581">
        <v>35010</v>
      </c>
      <c r="Q3581">
        <v>0</v>
      </c>
      <c r="R3581">
        <v>957</v>
      </c>
      <c r="S3581">
        <v>12155</v>
      </c>
      <c r="T3581">
        <v>0</v>
      </c>
      <c r="U3581">
        <v>0</v>
      </c>
      <c r="V3581">
        <v>98805</v>
      </c>
      <c r="W3581">
        <v>4244</v>
      </c>
      <c r="X3581">
        <v>0</v>
      </c>
      <c r="Y3581">
        <v>151170</v>
      </c>
      <c r="Z3581">
        <f t="shared" si="126"/>
        <v>45711.133651529999</v>
      </c>
      <c r="AA3581">
        <f t="shared" si="127"/>
        <v>67666.366348470008</v>
      </c>
    </row>
    <row r="3582" spans="1:27" x14ac:dyDescent="0.35">
      <c r="A3582" t="s">
        <v>427</v>
      </c>
      <c r="C3582">
        <v>513100</v>
      </c>
      <c r="D3582" t="s">
        <v>438</v>
      </c>
      <c r="E3582" t="s">
        <v>7</v>
      </c>
      <c r="F3582" t="s">
        <v>366</v>
      </c>
      <c r="G3582">
        <v>2027</v>
      </c>
      <c r="H3582" t="s">
        <v>22</v>
      </c>
      <c r="I3582" t="s">
        <v>556</v>
      </c>
      <c r="J3582" t="s">
        <v>557</v>
      </c>
      <c r="K3582" t="s">
        <v>558</v>
      </c>
      <c r="L3582" t="s">
        <v>25</v>
      </c>
      <c r="M3582">
        <v>0</v>
      </c>
      <c r="N3582">
        <v>0</v>
      </c>
      <c r="O3582">
        <v>0</v>
      </c>
      <c r="P3582">
        <v>36060</v>
      </c>
      <c r="Q3582">
        <v>0</v>
      </c>
      <c r="R3582">
        <v>986</v>
      </c>
      <c r="S3582">
        <v>12520</v>
      </c>
      <c r="T3582">
        <v>0</v>
      </c>
      <c r="U3582">
        <v>0</v>
      </c>
      <c r="V3582">
        <v>101769</v>
      </c>
      <c r="W3582">
        <v>4371</v>
      </c>
      <c r="X3582">
        <v>0</v>
      </c>
      <c r="Y3582">
        <v>155706</v>
      </c>
      <c r="Z3582">
        <f t="shared" si="126"/>
        <v>47082.739805154</v>
      </c>
      <c r="AA3582">
        <f t="shared" si="127"/>
        <v>69696.760194846007</v>
      </c>
    </row>
    <row r="3583" spans="1:27" x14ac:dyDescent="0.35">
      <c r="A3583" t="s">
        <v>427</v>
      </c>
      <c r="C3583">
        <v>513100</v>
      </c>
      <c r="D3583" t="s">
        <v>438</v>
      </c>
      <c r="E3583" t="s">
        <v>7</v>
      </c>
      <c r="F3583" t="s">
        <v>366</v>
      </c>
      <c r="G3583">
        <v>2028</v>
      </c>
      <c r="H3583" t="s">
        <v>22</v>
      </c>
      <c r="I3583" t="s">
        <v>556</v>
      </c>
      <c r="J3583" t="s">
        <v>557</v>
      </c>
      <c r="K3583" t="s">
        <v>558</v>
      </c>
      <c r="L3583" t="s">
        <v>25</v>
      </c>
      <c r="M3583">
        <v>0</v>
      </c>
      <c r="N3583">
        <v>0</v>
      </c>
      <c r="O3583">
        <v>0</v>
      </c>
      <c r="P3583">
        <v>37141</v>
      </c>
      <c r="Q3583">
        <v>0</v>
      </c>
      <c r="R3583">
        <v>1015</v>
      </c>
      <c r="S3583">
        <v>12895</v>
      </c>
      <c r="T3583">
        <v>0</v>
      </c>
      <c r="U3583">
        <v>0</v>
      </c>
      <c r="V3583">
        <v>104820</v>
      </c>
      <c r="W3583">
        <v>4502</v>
      </c>
      <c r="X3583">
        <v>0</v>
      </c>
      <c r="Y3583">
        <v>160373</v>
      </c>
      <c r="Z3583">
        <f t="shared" si="126"/>
        <v>48493.958041256999</v>
      </c>
      <c r="AA3583">
        <f t="shared" si="127"/>
        <v>71785.791958743008</v>
      </c>
    </row>
    <row r="3584" spans="1:27" x14ac:dyDescent="0.35">
      <c r="A3584" t="s">
        <v>427</v>
      </c>
      <c r="C3584">
        <v>513100</v>
      </c>
      <c r="D3584" t="s">
        <v>438</v>
      </c>
      <c r="E3584" t="s">
        <v>7</v>
      </c>
      <c r="F3584" t="s">
        <v>366</v>
      </c>
      <c r="G3584">
        <v>2029</v>
      </c>
      <c r="H3584" t="s">
        <v>22</v>
      </c>
      <c r="I3584" t="s">
        <v>556</v>
      </c>
      <c r="J3584" t="s">
        <v>557</v>
      </c>
      <c r="K3584" t="s">
        <v>558</v>
      </c>
      <c r="L3584" t="s">
        <v>25</v>
      </c>
      <c r="M3584">
        <v>0</v>
      </c>
      <c r="N3584">
        <v>0</v>
      </c>
      <c r="O3584">
        <v>0</v>
      </c>
      <c r="P3584">
        <v>38256</v>
      </c>
      <c r="Q3584">
        <v>0</v>
      </c>
      <c r="R3584">
        <v>1046</v>
      </c>
      <c r="S3584">
        <v>13282</v>
      </c>
      <c r="T3584">
        <v>0</v>
      </c>
      <c r="U3584">
        <v>0</v>
      </c>
      <c r="V3584">
        <v>107966</v>
      </c>
      <c r="W3584">
        <v>4637</v>
      </c>
      <c r="X3584">
        <v>0</v>
      </c>
      <c r="Y3584">
        <v>165187</v>
      </c>
      <c r="Z3584">
        <f t="shared" si="126"/>
        <v>49949.626476783</v>
      </c>
      <c r="AA3584">
        <f t="shared" si="127"/>
        <v>73940.623523217</v>
      </c>
    </row>
    <row r="3585" spans="1:27" x14ac:dyDescent="0.35">
      <c r="A3585" t="s">
        <v>427</v>
      </c>
      <c r="C3585">
        <v>513100</v>
      </c>
      <c r="D3585" t="s">
        <v>438</v>
      </c>
      <c r="E3585" t="s">
        <v>7</v>
      </c>
      <c r="F3585" t="s">
        <v>366</v>
      </c>
      <c r="G3585">
        <v>2030</v>
      </c>
      <c r="H3585" t="s">
        <v>22</v>
      </c>
      <c r="I3585" t="s">
        <v>556</v>
      </c>
      <c r="J3585" t="s">
        <v>557</v>
      </c>
      <c r="K3585" t="s">
        <v>558</v>
      </c>
      <c r="L3585" t="s">
        <v>25</v>
      </c>
      <c r="M3585">
        <v>0</v>
      </c>
      <c r="N3585">
        <v>0</v>
      </c>
      <c r="O3585">
        <v>0</v>
      </c>
      <c r="P3585">
        <v>39405</v>
      </c>
      <c r="Q3585">
        <v>0</v>
      </c>
      <c r="R3585">
        <v>1077</v>
      </c>
      <c r="S3585">
        <v>13681</v>
      </c>
      <c r="T3585">
        <v>0</v>
      </c>
      <c r="U3585">
        <v>0</v>
      </c>
      <c r="V3585">
        <v>111209</v>
      </c>
      <c r="W3585">
        <v>4776</v>
      </c>
      <c r="X3585">
        <v>0</v>
      </c>
      <c r="Y3585">
        <v>170147</v>
      </c>
      <c r="Z3585">
        <f t="shared" si="126"/>
        <v>51449.442729422997</v>
      </c>
      <c r="AA3585">
        <f t="shared" si="127"/>
        <v>76160.807270577003</v>
      </c>
    </row>
    <row r="3586" spans="1:27" x14ac:dyDescent="0.35">
      <c r="A3586" t="s">
        <v>427</v>
      </c>
      <c r="C3586">
        <v>513100</v>
      </c>
      <c r="D3586" t="s">
        <v>438</v>
      </c>
      <c r="E3586" t="s">
        <v>7</v>
      </c>
      <c r="F3586" t="s">
        <v>105</v>
      </c>
      <c r="G3586">
        <v>2023</v>
      </c>
      <c r="H3586" t="s">
        <v>22</v>
      </c>
      <c r="I3586" t="s">
        <v>546</v>
      </c>
      <c r="J3586" t="s">
        <v>547</v>
      </c>
      <c r="K3586" t="s">
        <v>479</v>
      </c>
      <c r="L3586" t="s">
        <v>25</v>
      </c>
      <c r="M3586">
        <v>0</v>
      </c>
      <c r="N3586">
        <v>0</v>
      </c>
      <c r="O3586">
        <v>0</v>
      </c>
      <c r="P3586">
        <v>540386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540386</v>
      </c>
      <c r="Z3586">
        <f t="shared" si="126"/>
        <v>0</v>
      </c>
      <c r="AA3586">
        <f t="shared" si="127"/>
        <v>405289.5</v>
      </c>
    </row>
    <row r="3587" spans="1:27" x14ac:dyDescent="0.35">
      <c r="A3587" t="s">
        <v>427</v>
      </c>
      <c r="C3587">
        <v>513100</v>
      </c>
      <c r="D3587" t="s">
        <v>438</v>
      </c>
      <c r="E3587" t="s">
        <v>7</v>
      </c>
      <c r="F3587" t="s">
        <v>105</v>
      </c>
      <c r="G3587">
        <v>2024</v>
      </c>
      <c r="H3587" t="s">
        <v>22</v>
      </c>
      <c r="I3587" t="s">
        <v>536</v>
      </c>
      <c r="J3587" t="s">
        <v>537</v>
      </c>
      <c r="K3587" t="s">
        <v>479</v>
      </c>
      <c r="L3587" t="s">
        <v>25</v>
      </c>
      <c r="M3587">
        <v>0</v>
      </c>
      <c r="N3587">
        <v>0</v>
      </c>
      <c r="O3587">
        <v>0</v>
      </c>
      <c r="P3587">
        <v>650000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650000</v>
      </c>
      <c r="Z3587">
        <f t="shared" si="126"/>
        <v>0</v>
      </c>
      <c r="AA3587">
        <f t="shared" si="127"/>
        <v>487500</v>
      </c>
    </row>
    <row r="3588" spans="1:27" x14ac:dyDescent="0.35">
      <c r="A3588" t="s">
        <v>427</v>
      </c>
      <c r="C3588">
        <v>513100</v>
      </c>
      <c r="D3588" t="s">
        <v>438</v>
      </c>
      <c r="E3588" t="s">
        <v>7</v>
      </c>
      <c r="F3588" t="s">
        <v>105</v>
      </c>
      <c r="G3588">
        <v>2028</v>
      </c>
      <c r="H3588" t="s">
        <v>22</v>
      </c>
      <c r="I3588" t="s">
        <v>538</v>
      </c>
      <c r="J3588" t="s">
        <v>539</v>
      </c>
      <c r="K3588" t="s">
        <v>479</v>
      </c>
      <c r="L3588" t="s">
        <v>25</v>
      </c>
      <c r="M3588">
        <v>0</v>
      </c>
      <c r="N3588">
        <v>0</v>
      </c>
      <c r="O3588">
        <v>0</v>
      </c>
      <c r="P3588">
        <v>1150000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1150000</v>
      </c>
      <c r="Z3588">
        <f t="shared" si="126"/>
        <v>0</v>
      </c>
      <c r="AA3588">
        <f t="shared" si="127"/>
        <v>862500</v>
      </c>
    </row>
    <row r="3589" spans="1:27" x14ac:dyDescent="0.35">
      <c r="A3589" t="s">
        <v>427</v>
      </c>
      <c r="C3589">
        <v>513100</v>
      </c>
      <c r="D3589" t="s">
        <v>438</v>
      </c>
      <c r="E3589" t="s">
        <v>7</v>
      </c>
      <c r="F3589" t="s">
        <v>105</v>
      </c>
      <c r="G3589">
        <v>2026</v>
      </c>
      <c r="H3589" t="s">
        <v>22</v>
      </c>
      <c r="I3589" t="s">
        <v>540</v>
      </c>
      <c r="J3589" t="s">
        <v>541</v>
      </c>
      <c r="K3589" t="s">
        <v>479</v>
      </c>
      <c r="L3589" t="s">
        <v>25</v>
      </c>
      <c r="M3589">
        <v>0</v>
      </c>
      <c r="N3589">
        <v>0</v>
      </c>
      <c r="O3589">
        <v>0</v>
      </c>
      <c r="P3589">
        <v>2200000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2200000</v>
      </c>
      <c r="Z3589">
        <f t="shared" si="126"/>
        <v>0</v>
      </c>
      <c r="AA3589">
        <f t="shared" si="127"/>
        <v>1650000</v>
      </c>
    </row>
    <row r="3590" spans="1:27" x14ac:dyDescent="0.35">
      <c r="A3590" t="s">
        <v>427</v>
      </c>
      <c r="C3590">
        <v>513100</v>
      </c>
      <c r="D3590" t="s">
        <v>438</v>
      </c>
      <c r="E3590" t="s">
        <v>7</v>
      </c>
      <c r="F3590" t="s">
        <v>105</v>
      </c>
      <c r="G3590">
        <v>2021</v>
      </c>
      <c r="H3590" t="s">
        <v>22</v>
      </c>
      <c r="I3590" t="s">
        <v>526</v>
      </c>
      <c r="J3590" t="s">
        <v>527</v>
      </c>
      <c r="K3590" t="s">
        <v>479</v>
      </c>
      <c r="L3590" t="s">
        <v>25</v>
      </c>
      <c r="M3590">
        <v>0</v>
      </c>
      <c r="N3590">
        <v>0</v>
      </c>
      <c r="O3590">
        <v>100000</v>
      </c>
      <c r="P3590">
        <v>550000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650000</v>
      </c>
      <c r="Z3590">
        <f t="shared" si="126"/>
        <v>0</v>
      </c>
      <c r="AA3590">
        <f t="shared" si="127"/>
        <v>487500</v>
      </c>
    </row>
    <row r="3591" spans="1:27" x14ac:dyDescent="0.35">
      <c r="A3591" t="s">
        <v>427</v>
      </c>
      <c r="C3591">
        <v>513100</v>
      </c>
      <c r="D3591" t="s">
        <v>438</v>
      </c>
      <c r="E3591" t="s">
        <v>7</v>
      </c>
      <c r="F3591" t="s">
        <v>105</v>
      </c>
      <c r="G3591">
        <v>2022</v>
      </c>
      <c r="H3591" t="s">
        <v>22</v>
      </c>
      <c r="I3591" t="s">
        <v>532</v>
      </c>
      <c r="J3591" t="s">
        <v>533</v>
      </c>
      <c r="K3591" t="s">
        <v>479</v>
      </c>
      <c r="L3591" t="s">
        <v>25</v>
      </c>
      <c r="M3591">
        <v>0</v>
      </c>
      <c r="N3591">
        <v>0</v>
      </c>
      <c r="O3591">
        <v>300000</v>
      </c>
      <c r="P3591">
        <v>200000</v>
      </c>
      <c r="Q3591">
        <v>300000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800000</v>
      </c>
      <c r="Z3591">
        <f t="shared" si="126"/>
        <v>0</v>
      </c>
      <c r="AA3591">
        <f t="shared" si="127"/>
        <v>600000</v>
      </c>
    </row>
    <row r="3592" spans="1:27" x14ac:dyDescent="0.35">
      <c r="A3592" t="s">
        <v>427</v>
      </c>
      <c r="C3592">
        <v>514100</v>
      </c>
      <c r="D3592" t="s">
        <v>441</v>
      </c>
      <c r="E3592" t="s">
        <v>7</v>
      </c>
      <c r="F3592" t="s">
        <v>366</v>
      </c>
      <c r="G3592">
        <v>2021</v>
      </c>
      <c r="H3592" t="s">
        <v>22</v>
      </c>
      <c r="I3592" t="s">
        <v>561</v>
      </c>
      <c r="J3592" t="s">
        <v>562</v>
      </c>
      <c r="K3592" t="s">
        <v>493</v>
      </c>
      <c r="L3592" t="s">
        <v>25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70000</v>
      </c>
      <c r="V3592">
        <v>0</v>
      </c>
      <c r="W3592">
        <v>0</v>
      </c>
      <c r="X3592">
        <v>0</v>
      </c>
      <c r="Y3592">
        <v>70000</v>
      </c>
      <c r="Z3592">
        <f t="shared" si="126"/>
        <v>21166.761630000001</v>
      </c>
      <c r="AA3592">
        <f t="shared" si="127"/>
        <v>31333.238369999999</v>
      </c>
    </row>
    <row r="3593" spans="1:27" x14ac:dyDescent="0.35">
      <c r="A3593" t="s">
        <v>427</v>
      </c>
      <c r="C3593">
        <v>514100</v>
      </c>
      <c r="D3593" t="s">
        <v>441</v>
      </c>
      <c r="E3593" t="s">
        <v>7</v>
      </c>
      <c r="F3593" t="s">
        <v>366</v>
      </c>
      <c r="G3593">
        <v>2022</v>
      </c>
      <c r="H3593" t="s">
        <v>22</v>
      </c>
      <c r="I3593" t="s">
        <v>561</v>
      </c>
      <c r="J3593" t="s">
        <v>562</v>
      </c>
      <c r="K3593" t="s">
        <v>493</v>
      </c>
      <c r="L3593" t="s">
        <v>25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70000</v>
      </c>
      <c r="V3593">
        <v>0</v>
      </c>
      <c r="W3593">
        <v>0</v>
      </c>
      <c r="X3593">
        <v>0</v>
      </c>
      <c r="Y3593">
        <v>70000</v>
      </c>
      <c r="Z3593">
        <f t="shared" si="126"/>
        <v>21166.761630000001</v>
      </c>
      <c r="AA3593">
        <f t="shared" si="127"/>
        <v>31333.238369999999</v>
      </c>
    </row>
    <row r="3594" spans="1:27" x14ac:dyDescent="0.35">
      <c r="A3594" t="s">
        <v>427</v>
      </c>
      <c r="C3594">
        <v>514100</v>
      </c>
      <c r="D3594" t="s">
        <v>441</v>
      </c>
      <c r="E3594" t="s">
        <v>7</v>
      </c>
      <c r="F3594" t="s">
        <v>366</v>
      </c>
      <c r="G3594">
        <v>2023</v>
      </c>
      <c r="H3594" t="s">
        <v>22</v>
      </c>
      <c r="I3594" t="s">
        <v>561</v>
      </c>
      <c r="J3594" t="s">
        <v>562</v>
      </c>
      <c r="K3594" t="s">
        <v>493</v>
      </c>
      <c r="L3594" t="s">
        <v>25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70000</v>
      </c>
      <c r="V3594">
        <v>0</v>
      </c>
      <c r="W3594">
        <v>0</v>
      </c>
      <c r="X3594">
        <v>0</v>
      </c>
      <c r="Y3594">
        <v>70000</v>
      </c>
      <c r="Z3594">
        <f t="shared" si="126"/>
        <v>21166.761630000001</v>
      </c>
      <c r="AA3594">
        <f t="shared" si="127"/>
        <v>31333.238369999999</v>
      </c>
    </row>
    <row r="3595" spans="1:27" x14ac:dyDescent="0.35">
      <c r="A3595" t="s">
        <v>427</v>
      </c>
      <c r="C3595">
        <v>514100</v>
      </c>
      <c r="D3595" t="s">
        <v>441</v>
      </c>
      <c r="E3595" t="s">
        <v>7</v>
      </c>
      <c r="F3595" t="s">
        <v>366</v>
      </c>
      <c r="G3595">
        <v>2024</v>
      </c>
      <c r="H3595" t="s">
        <v>22</v>
      </c>
      <c r="I3595" t="s">
        <v>561</v>
      </c>
      <c r="J3595" t="s">
        <v>562</v>
      </c>
      <c r="K3595" t="s">
        <v>493</v>
      </c>
      <c r="L3595" t="s">
        <v>25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70000</v>
      </c>
      <c r="V3595">
        <v>0</v>
      </c>
      <c r="W3595">
        <v>0</v>
      </c>
      <c r="X3595">
        <v>0</v>
      </c>
      <c r="Y3595">
        <v>70000</v>
      </c>
      <c r="Z3595">
        <f t="shared" si="126"/>
        <v>21166.761630000001</v>
      </c>
      <c r="AA3595">
        <f t="shared" si="127"/>
        <v>31333.238369999999</v>
      </c>
    </row>
    <row r="3596" spans="1:27" x14ac:dyDescent="0.35">
      <c r="A3596" t="s">
        <v>427</v>
      </c>
      <c r="C3596">
        <v>514100</v>
      </c>
      <c r="D3596" t="s">
        <v>441</v>
      </c>
      <c r="E3596" t="s">
        <v>7</v>
      </c>
      <c r="F3596" t="s">
        <v>366</v>
      </c>
      <c r="G3596">
        <v>2025</v>
      </c>
      <c r="H3596" t="s">
        <v>22</v>
      </c>
      <c r="I3596" t="s">
        <v>561</v>
      </c>
      <c r="J3596" t="s">
        <v>562</v>
      </c>
      <c r="K3596" t="s">
        <v>493</v>
      </c>
      <c r="L3596" t="s">
        <v>25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70000</v>
      </c>
      <c r="V3596">
        <v>0</v>
      </c>
      <c r="W3596">
        <v>0</v>
      </c>
      <c r="X3596">
        <v>0</v>
      </c>
      <c r="Y3596">
        <v>70000</v>
      </c>
      <c r="Z3596">
        <f t="shared" si="126"/>
        <v>21166.761630000001</v>
      </c>
      <c r="AA3596">
        <f t="shared" si="127"/>
        <v>31333.238369999999</v>
      </c>
    </row>
    <row r="3597" spans="1:27" x14ac:dyDescent="0.35">
      <c r="A3597" t="s">
        <v>427</v>
      </c>
      <c r="C3597">
        <v>514100</v>
      </c>
      <c r="D3597" t="s">
        <v>441</v>
      </c>
      <c r="E3597" t="s">
        <v>7</v>
      </c>
      <c r="F3597" t="s">
        <v>366</v>
      </c>
      <c r="G3597">
        <v>2026</v>
      </c>
      <c r="H3597" t="s">
        <v>22</v>
      </c>
      <c r="I3597" t="s">
        <v>561</v>
      </c>
      <c r="J3597" t="s">
        <v>562</v>
      </c>
      <c r="K3597" t="s">
        <v>493</v>
      </c>
      <c r="L3597" t="s">
        <v>25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71400</v>
      </c>
      <c r="V3597">
        <v>0</v>
      </c>
      <c r="W3597">
        <v>0</v>
      </c>
      <c r="X3597">
        <v>0</v>
      </c>
      <c r="Y3597">
        <v>71400</v>
      </c>
      <c r="Z3597">
        <f t="shared" si="126"/>
        <v>21590.096862599999</v>
      </c>
      <c r="AA3597">
        <f t="shared" si="127"/>
        <v>31959.903137400001</v>
      </c>
    </row>
    <row r="3598" spans="1:27" x14ac:dyDescent="0.35">
      <c r="A3598" t="s">
        <v>427</v>
      </c>
      <c r="C3598">
        <v>514100</v>
      </c>
      <c r="D3598" t="s">
        <v>441</v>
      </c>
      <c r="E3598" t="s">
        <v>7</v>
      </c>
      <c r="F3598" t="s">
        <v>366</v>
      </c>
      <c r="G3598">
        <v>2027</v>
      </c>
      <c r="H3598" t="s">
        <v>22</v>
      </c>
      <c r="I3598" t="s">
        <v>561</v>
      </c>
      <c r="J3598" t="s">
        <v>562</v>
      </c>
      <c r="K3598" t="s">
        <v>493</v>
      </c>
      <c r="L3598" t="s">
        <v>25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72828</v>
      </c>
      <c r="V3598">
        <v>0</v>
      </c>
      <c r="W3598">
        <v>0</v>
      </c>
      <c r="X3598">
        <v>0</v>
      </c>
      <c r="Y3598">
        <v>72828</v>
      </c>
      <c r="Z3598">
        <f t="shared" si="126"/>
        <v>22021.898799851999</v>
      </c>
      <c r="AA3598">
        <f t="shared" si="127"/>
        <v>32599.101200148001</v>
      </c>
    </row>
    <row r="3599" spans="1:27" x14ac:dyDescent="0.35">
      <c r="A3599" t="s">
        <v>427</v>
      </c>
      <c r="C3599">
        <v>514100</v>
      </c>
      <c r="D3599" t="s">
        <v>441</v>
      </c>
      <c r="E3599" t="s">
        <v>7</v>
      </c>
      <c r="F3599" t="s">
        <v>366</v>
      </c>
      <c r="G3599">
        <v>2028</v>
      </c>
      <c r="H3599" t="s">
        <v>22</v>
      </c>
      <c r="I3599" t="s">
        <v>561</v>
      </c>
      <c r="J3599" t="s">
        <v>562</v>
      </c>
      <c r="K3599" t="s">
        <v>493</v>
      </c>
      <c r="L3599" t="s">
        <v>25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74284</v>
      </c>
      <c r="V3599">
        <v>0</v>
      </c>
      <c r="W3599">
        <v>0</v>
      </c>
      <c r="X3599">
        <v>0</v>
      </c>
      <c r="Y3599">
        <v>74284</v>
      </c>
      <c r="Z3599">
        <f t="shared" si="126"/>
        <v>22462.167441755999</v>
      </c>
      <c r="AA3599">
        <f t="shared" si="127"/>
        <v>33250.832558244001</v>
      </c>
    </row>
    <row r="3600" spans="1:27" x14ac:dyDescent="0.35">
      <c r="A3600" t="s">
        <v>427</v>
      </c>
      <c r="C3600">
        <v>514100</v>
      </c>
      <c r="D3600" t="s">
        <v>441</v>
      </c>
      <c r="E3600" t="s">
        <v>7</v>
      </c>
      <c r="F3600" t="s">
        <v>366</v>
      </c>
      <c r="G3600">
        <v>2029</v>
      </c>
      <c r="H3600" t="s">
        <v>22</v>
      </c>
      <c r="I3600" t="s">
        <v>561</v>
      </c>
      <c r="J3600" t="s">
        <v>562</v>
      </c>
      <c r="K3600" t="s">
        <v>493</v>
      </c>
      <c r="L3600" t="s">
        <v>25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75768</v>
      </c>
      <c r="V3600">
        <v>0</v>
      </c>
      <c r="W3600">
        <v>0</v>
      </c>
      <c r="X3600">
        <v>0</v>
      </c>
      <c r="Y3600">
        <v>75768</v>
      </c>
      <c r="Z3600">
        <f t="shared" si="126"/>
        <v>22910.902788312</v>
      </c>
      <c r="AA3600">
        <f t="shared" si="127"/>
        <v>33915.097211688</v>
      </c>
    </row>
    <row r="3601" spans="1:27" x14ac:dyDescent="0.35">
      <c r="A3601" t="s">
        <v>427</v>
      </c>
      <c r="C3601">
        <v>514100</v>
      </c>
      <c r="D3601" t="s">
        <v>441</v>
      </c>
      <c r="E3601" t="s">
        <v>7</v>
      </c>
      <c r="F3601" t="s">
        <v>366</v>
      </c>
      <c r="G3601">
        <v>2030</v>
      </c>
      <c r="H3601" t="s">
        <v>22</v>
      </c>
      <c r="I3601" t="s">
        <v>561</v>
      </c>
      <c r="J3601" t="s">
        <v>562</v>
      </c>
      <c r="K3601" t="s">
        <v>493</v>
      </c>
      <c r="L3601" t="s">
        <v>25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77287</v>
      </c>
      <c r="V3601">
        <v>0</v>
      </c>
      <c r="W3601">
        <v>0</v>
      </c>
      <c r="X3601">
        <v>0</v>
      </c>
      <c r="Y3601">
        <v>77287</v>
      </c>
      <c r="Z3601">
        <f t="shared" si="126"/>
        <v>23370.221515682999</v>
      </c>
      <c r="AA3601">
        <f t="shared" si="127"/>
        <v>34595.028484317001</v>
      </c>
    </row>
    <row r="3602" spans="1:27" x14ac:dyDescent="0.35">
      <c r="A3602" t="s">
        <v>427</v>
      </c>
      <c r="C3602">
        <v>512100</v>
      </c>
      <c r="D3602" t="s">
        <v>428</v>
      </c>
      <c r="E3602" t="s">
        <v>7</v>
      </c>
      <c r="F3602" t="s">
        <v>366</v>
      </c>
      <c r="G3602">
        <v>2021</v>
      </c>
      <c r="H3602" t="s">
        <v>22</v>
      </c>
      <c r="I3602" t="s">
        <v>563</v>
      </c>
      <c r="J3602" t="s">
        <v>564</v>
      </c>
      <c r="K3602" t="s">
        <v>486</v>
      </c>
      <c r="L3602" t="s">
        <v>25</v>
      </c>
      <c r="M3602">
        <v>0</v>
      </c>
      <c r="N3602">
        <v>4123</v>
      </c>
      <c r="O3602">
        <v>0</v>
      </c>
      <c r="P3602">
        <v>0</v>
      </c>
      <c r="Q3602">
        <v>4123</v>
      </c>
      <c r="R3602">
        <v>12000</v>
      </c>
      <c r="S3602">
        <v>0</v>
      </c>
      <c r="T3602">
        <v>4123</v>
      </c>
      <c r="U3602">
        <v>19046</v>
      </c>
      <c r="V3602">
        <v>0</v>
      </c>
      <c r="W3602">
        <v>4123</v>
      </c>
      <c r="X3602">
        <v>0</v>
      </c>
      <c r="Y3602">
        <v>47538</v>
      </c>
      <c r="Z3602">
        <f t="shared" ref="Z3602:Z3616" si="128">$Y3602*IF($E3602="Fixed",0.75,1)*IF(LEFT($F3602,4)="0311",1,IF(LEFT($F3602,4)="0301",0.403176412,0))</f>
        <v>14374.650205242</v>
      </c>
      <c r="AA3602">
        <f t="shared" ref="AA3602:AA3616" si="129">$Y3602*IF($E3602="Fixed",0.75,1)*IF(LEFT($F3602,4)="0311",0,IF(LEFT($F3602,4)="0301",1-0.403176412,1))</f>
        <v>21278.849794758</v>
      </c>
    </row>
    <row r="3603" spans="1:27" x14ac:dyDescent="0.35">
      <c r="A3603" t="s">
        <v>427</v>
      </c>
      <c r="C3603">
        <v>512100</v>
      </c>
      <c r="D3603" t="s">
        <v>428</v>
      </c>
      <c r="E3603" t="s">
        <v>7</v>
      </c>
      <c r="F3603" t="s">
        <v>366</v>
      </c>
      <c r="G3603">
        <v>2022</v>
      </c>
      <c r="H3603" t="s">
        <v>22</v>
      </c>
      <c r="I3603" t="s">
        <v>563</v>
      </c>
      <c r="J3603" t="s">
        <v>564</v>
      </c>
      <c r="K3603" t="s">
        <v>486</v>
      </c>
      <c r="L3603" t="s">
        <v>25</v>
      </c>
      <c r="M3603">
        <v>0</v>
      </c>
      <c r="N3603">
        <v>4123</v>
      </c>
      <c r="O3603">
        <v>0</v>
      </c>
      <c r="P3603">
        <v>0</v>
      </c>
      <c r="Q3603">
        <v>4123</v>
      </c>
      <c r="R3603">
        <v>12000</v>
      </c>
      <c r="S3603">
        <v>0</v>
      </c>
      <c r="T3603">
        <v>4123</v>
      </c>
      <c r="U3603">
        <v>19046</v>
      </c>
      <c r="V3603">
        <v>0</v>
      </c>
      <c r="W3603">
        <v>4123</v>
      </c>
      <c r="X3603">
        <v>0</v>
      </c>
      <c r="Y3603">
        <v>47538</v>
      </c>
      <c r="Z3603">
        <f t="shared" si="128"/>
        <v>14374.650205242</v>
      </c>
      <c r="AA3603">
        <f t="shared" si="129"/>
        <v>21278.849794758</v>
      </c>
    </row>
    <row r="3604" spans="1:27" x14ac:dyDescent="0.35">
      <c r="A3604" t="s">
        <v>427</v>
      </c>
      <c r="C3604">
        <v>512100</v>
      </c>
      <c r="D3604" t="s">
        <v>428</v>
      </c>
      <c r="E3604" t="s">
        <v>7</v>
      </c>
      <c r="F3604" t="s">
        <v>366</v>
      </c>
      <c r="G3604">
        <v>2023</v>
      </c>
      <c r="H3604" t="s">
        <v>22</v>
      </c>
      <c r="I3604" t="s">
        <v>563</v>
      </c>
      <c r="J3604" t="s">
        <v>564</v>
      </c>
      <c r="K3604" t="s">
        <v>486</v>
      </c>
      <c r="L3604" t="s">
        <v>25</v>
      </c>
      <c r="M3604">
        <v>0</v>
      </c>
      <c r="N3604">
        <v>4123</v>
      </c>
      <c r="O3604">
        <v>0</v>
      </c>
      <c r="P3604">
        <v>0</v>
      </c>
      <c r="Q3604">
        <v>4123</v>
      </c>
      <c r="R3604">
        <v>12000</v>
      </c>
      <c r="S3604">
        <v>0</v>
      </c>
      <c r="T3604">
        <v>4123</v>
      </c>
      <c r="U3604">
        <v>19046</v>
      </c>
      <c r="V3604">
        <v>0</v>
      </c>
      <c r="W3604">
        <v>4123</v>
      </c>
      <c r="X3604">
        <v>0</v>
      </c>
      <c r="Y3604">
        <v>47538</v>
      </c>
      <c r="Z3604">
        <f t="shared" si="128"/>
        <v>14374.650205242</v>
      </c>
      <c r="AA3604">
        <f t="shared" si="129"/>
        <v>21278.849794758</v>
      </c>
    </row>
    <row r="3605" spans="1:27" x14ac:dyDescent="0.35">
      <c r="A3605" t="s">
        <v>427</v>
      </c>
      <c r="C3605">
        <v>512100</v>
      </c>
      <c r="D3605" t="s">
        <v>428</v>
      </c>
      <c r="E3605" t="s">
        <v>7</v>
      </c>
      <c r="F3605" t="s">
        <v>366</v>
      </c>
      <c r="G3605">
        <v>2024</v>
      </c>
      <c r="H3605" t="s">
        <v>22</v>
      </c>
      <c r="I3605" t="s">
        <v>563</v>
      </c>
      <c r="J3605" t="s">
        <v>564</v>
      </c>
      <c r="K3605" t="s">
        <v>486</v>
      </c>
      <c r="L3605" t="s">
        <v>25</v>
      </c>
      <c r="M3605">
        <v>0</v>
      </c>
      <c r="N3605">
        <v>4123</v>
      </c>
      <c r="O3605">
        <v>0</v>
      </c>
      <c r="P3605">
        <v>0</v>
      </c>
      <c r="Q3605">
        <v>4123</v>
      </c>
      <c r="R3605">
        <v>12000</v>
      </c>
      <c r="S3605">
        <v>0</v>
      </c>
      <c r="T3605">
        <v>4123</v>
      </c>
      <c r="U3605">
        <v>19046</v>
      </c>
      <c r="V3605">
        <v>0</v>
      </c>
      <c r="W3605">
        <v>4123</v>
      </c>
      <c r="X3605">
        <v>0</v>
      </c>
      <c r="Y3605">
        <v>47538</v>
      </c>
      <c r="Z3605">
        <f t="shared" si="128"/>
        <v>14374.650205242</v>
      </c>
      <c r="AA3605">
        <f t="shared" si="129"/>
        <v>21278.849794758</v>
      </c>
    </row>
    <row r="3606" spans="1:27" x14ac:dyDescent="0.35">
      <c r="A3606" t="s">
        <v>427</v>
      </c>
      <c r="C3606">
        <v>512100</v>
      </c>
      <c r="D3606" t="s">
        <v>428</v>
      </c>
      <c r="E3606" t="s">
        <v>7</v>
      </c>
      <c r="F3606" t="s">
        <v>366</v>
      </c>
      <c r="G3606">
        <v>2025</v>
      </c>
      <c r="H3606" t="s">
        <v>22</v>
      </c>
      <c r="I3606" t="s">
        <v>563</v>
      </c>
      <c r="J3606" t="s">
        <v>564</v>
      </c>
      <c r="K3606" t="s">
        <v>486</v>
      </c>
      <c r="L3606" t="s">
        <v>25</v>
      </c>
      <c r="M3606">
        <v>0</v>
      </c>
      <c r="N3606">
        <v>4123</v>
      </c>
      <c r="O3606">
        <v>0</v>
      </c>
      <c r="P3606">
        <v>0</v>
      </c>
      <c r="Q3606">
        <v>4123</v>
      </c>
      <c r="R3606">
        <v>12000</v>
      </c>
      <c r="S3606">
        <v>0</v>
      </c>
      <c r="T3606">
        <v>4123</v>
      </c>
      <c r="U3606">
        <v>19046</v>
      </c>
      <c r="V3606">
        <v>0</v>
      </c>
      <c r="W3606">
        <v>4123</v>
      </c>
      <c r="X3606">
        <v>0</v>
      </c>
      <c r="Y3606">
        <v>47538</v>
      </c>
      <c r="Z3606">
        <f t="shared" si="128"/>
        <v>14374.650205242</v>
      </c>
      <c r="AA3606">
        <f t="shared" si="129"/>
        <v>21278.849794758</v>
      </c>
    </row>
    <row r="3607" spans="1:27" x14ac:dyDescent="0.35">
      <c r="A3607" t="s">
        <v>427</v>
      </c>
      <c r="C3607">
        <v>512100</v>
      </c>
      <c r="D3607" t="s">
        <v>428</v>
      </c>
      <c r="E3607" t="s">
        <v>7</v>
      </c>
      <c r="F3607" t="s">
        <v>366</v>
      </c>
      <c r="G3607">
        <v>2026</v>
      </c>
      <c r="H3607" t="s">
        <v>22</v>
      </c>
      <c r="I3607" t="s">
        <v>563</v>
      </c>
      <c r="J3607" t="s">
        <v>564</v>
      </c>
      <c r="K3607" t="s">
        <v>486</v>
      </c>
      <c r="L3607" t="s">
        <v>25</v>
      </c>
      <c r="M3607">
        <v>0</v>
      </c>
      <c r="N3607">
        <v>4206</v>
      </c>
      <c r="O3607">
        <v>0</v>
      </c>
      <c r="P3607">
        <v>0</v>
      </c>
      <c r="Q3607">
        <v>4206</v>
      </c>
      <c r="R3607">
        <v>12360</v>
      </c>
      <c r="S3607">
        <v>0</v>
      </c>
      <c r="T3607">
        <v>4206</v>
      </c>
      <c r="U3607">
        <v>19427</v>
      </c>
      <c r="V3607">
        <v>0</v>
      </c>
      <c r="W3607">
        <v>4206</v>
      </c>
      <c r="X3607">
        <v>0</v>
      </c>
      <c r="Y3607">
        <v>48609</v>
      </c>
      <c r="Z3607">
        <f t="shared" si="128"/>
        <v>14698.501658181</v>
      </c>
      <c r="AA3607">
        <f t="shared" si="129"/>
        <v>21758.248341819002</v>
      </c>
    </row>
    <row r="3608" spans="1:27" x14ac:dyDescent="0.35">
      <c r="A3608" t="s">
        <v>427</v>
      </c>
      <c r="C3608">
        <v>512100</v>
      </c>
      <c r="D3608" t="s">
        <v>428</v>
      </c>
      <c r="E3608" t="s">
        <v>7</v>
      </c>
      <c r="F3608" t="s">
        <v>366</v>
      </c>
      <c r="G3608">
        <v>2027</v>
      </c>
      <c r="H3608" t="s">
        <v>22</v>
      </c>
      <c r="I3608" t="s">
        <v>563</v>
      </c>
      <c r="J3608" t="s">
        <v>564</v>
      </c>
      <c r="K3608" t="s">
        <v>486</v>
      </c>
      <c r="L3608" t="s">
        <v>25</v>
      </c>
      <c r="M3608">
        <v>0</v>
      </c>
      <c r="N3608">
        <v>4290</v>
      </c>
      <c r="O3608">
        <v>0</v>
      </c>
      <c r="P3608">
        <v>0</v>
      </c>
      <c r="Q3608">
        <v>4290</v>
      </c>
      <c r="R3608">
        <v>12731</v>
      </c>
      <c r="S3608">
        <v>0</v>
      </c>
      <c r="T3608">
        <v>4290</v>
      </c>
      <c r="U3608">
        <v>19815</v>
      </c>
      <c r="V3608">
        <v>0</v>
      </c>
      <c r="W3608">
        <v>4290</v>
      </c>
      <c r="X3608">
        <v>0</v>
      </c>
      <c r="Y3608">
        <v>49705</v>
      </c>
      <c r="Z3608">
        <f t="shared" si="128"/>
        <v>15029.912668845</v>
      </c>
      <c r="AA3608">
        <f t="shared" si="129"/>
        <v>22248.837331155002</v>
      </c>
    </row>
    <row r="3609" spans="1:27" x14ac:dyDescent="0.35">
      <c r="A3609" t="s">
        <v>427</v>
      </c>
      <c r="C3609">
        <v>512100</v>
      </c>
      <c r="D3609" t="s">
        <v>428</v>
      </c>
      <c r="E3609" t="s">
        <v>7</v>
      </c>
      <c r="F3609" t="s">
        <v>366</v>
      </c>
      <c r="G3609">
        <v>2028</v>
      </c>
      <c r="H3609" t="s">
        <v>22</v>
      </c>
      <c r="I3609" t="s">
        <v>563</v>
      </c>
      <c r="J3609" t="s">
        <v>564</v>
      </c>
      <c r="K3609" t="s">
        <v>486</v>
      </c>
      <c r="L3609" t="s">
        <v>25</v>
      </c>
      <c r="M3609">
        <v>0</v>
      </c>
      <c r="N3609">
        <v>4375</v>
      </c>
      <c r="O3609">
        <v>0</v>
      </c>
      <c r="P3609">
        <v>0</v>
      </c>
      <c r="Q3609">
        <v>4375</v>
      </c>
      <c r="R3609">
        <v>13112</v>
      </c>
      <c r="S3609">
        <v>0</v>
      </c>
      <c r="T3609">
        <v>4375</v>
      </c>
      <c r="U3609">
        <v>20212</v>
      </c>
      <c r="V3609">
        <v>0</v>
      </c>
      <c r="W3609">
        <v>4375</v>
      </c>
      <c r="X3609">
        <v>0</v>
      </c>
      <c r="Y3609">
        <v>50826</v>
      </c>
      <c r="Z3609">
        <f t="shared" si="128"/>
        <v>15368.883237234</v>
      </c>
      <c r="AA3609">
        <f t="shared" si="129"/>
        <v>22750.616762766</v>
      </c>
    </row>
    <row r="3610" spans="1:27" x14ac:dyDescent="0.35">
      <c r="A3610" t="s">
        <v>427</v>
      </c>
      <c r="C3610">
        <v>512100</v>
      </c>
      <c r="D3610" t="s">
        <v>428</v>
      </c>
      <c r="E3610" t="s">
        <v>7</v>
      </c>
      <c r="F3610" t="s">
        <v>366</v>
      </c>
      <c r="G3610">
        <v>2029</v>
      </c>
      <c r="H3610" t="s">
        <v>22</v>
      </c>
      <c r="I3610" t="s">
        <v>563</v>
      </c>
      <c r="J3610" t="s">
        <v>564</v>
      </c>
      <c r="K3610" t="s">
        <v>486</v>
      </c>
      <c r="L3610" t="s">
        <v>25</v>
      </c>
      <c r="M3610">
        <v>0</v>
      </c>
      <c r="N3610">
        <v>4463</v>
      </c>
      <c r="O3610">
        <v>0</v>
      </c>
      <c r="P3610">
        <v>0</v>
      </c>
      <c r="Q3610">
        <v>4463</v>
      </c>
      <c r="R3610">
        <v>13506</v>
      </c>
      <c r="S3610">
        <v>0</v>
      </c>
      <c r="T3610">
        <v>4463</v>
      </c>
      <c r="U3610">
        <v>20615</v>
      </c>
      <c r="V3610">
        <v>0</v>
      </c>
      <c r="W3610">
        <v>4463</v>
      </c>
      <c r="X3610">
        <v>0</v>
      </c>
      <c r="Y3610">
        <v>51973</v>
      </c>
      <c r="Z3610">
        <f t="shared" si="128"/>
        <v>15715.715745656998</v>
      </c>
      <c r="AA3610">
        <f t="shared" si="129"/>
        <v>23264.034254343002</v>
      </c>
    </row>
    <row r="3611" spans="1:27" x14ac:dyDescent="0.35">
      <c r="A3611" t="s">
        <v>427</v>
      </c>
      <c r="C3611">
        <v>512100</v>
      </c>
      <c r="D3611" t="s">
        <v>428</v>
      </c>
      <c r="E3611" t="s">
        <v>7</v>
      </c>
      <c r="F3611" t="s">
        <v>366</v>
      </c>
      <c r="G3611">
        <v>2030</v>
      </c>
      <c r="H3611" t="s">
        <v>22</v>
      </c>
      <c r="I3611" t="s">
        <v>563</v>
      </c>
      <c r="J3611" t="s">
        <v>564</v>
      </c>
      <c r="K3611" t="s">
        <v>486</v>
      </c>
      <c r="L3611" t="s">
        <v>25</v>
      </c>
      <c r="M3611">
        <v>0</v>
      </c>
      <c r="N3611">
        <v>4552</v>
      </c>
      <c r="O3611">
        <v>0</v>
      </c>
      <c r="P3611">
        <v>0</v>
      </c>
      <c r="Q3611">
        <v>4552</v>
      </c>
      <c r="R3611">
        <v>13912</v>
      </c>
      <c r="S3611">
        <v>0</v>
      </c>
      <c r="T3611">
        <v>4552</v>
      </c>
      <c r="U3611">
        <v>21029</v>
      </c>
      <c r="V3611">
        <v>0</v>
      </c>
      <c r="W3611">
        <v>4552</v>
      </c>
      <c r="X3611">
        <v>0</v>
      </c>
      <c r="Y3611">
        <v>53150</v>
      </c>
      <c r="Z3611">
        <f t="shared" si="128"/>
        <v>16071.619723349999</v>
      </c>
      <c r="AA3611">
        <f t="shared" si="129"/>
        <v>23790.880276650001</v>
      </c>
    </row>
    <row r="3612" spans="1:27" x14ac:dyDescent="0.35">
      <c r="A3612" t="s">
        <v>427</v>
      </c>
      <c r="C3612">
        <v>512005</v>
      </c>
      <c r="D3612" t="s">
        <v>452</v>
      </c>
      <c r="E3612" t="s">
        <v>7</v>
      </c>
      <c r="F3612" t="s">
        <v>21</v>
      </c>
      <c r="G3612">
        <v>2021</v>
      </c>
      <c r="H3612" t="s">
        <v>22</v>
      </c>
      <c r="I3612" t="s">
        <v>565</v>
      </c>
      <c r="J3612" t="s">
        <v>566</v>
      </c>
      <c r="K3612" t="s">
        <v>486</v>
      </c>
      <c r="L3612" t="s">
        <v>25</v>
      </c>
      <c r="M3612">
        <v>0</v>
      </c>
      <c r="N3612">
        <v>5704</v>
      </c>
      <c r="O3612">
        <v>5704</v>
      </c>
      <c r="P3612">
        <v>5704</v>
      </c>
      <c r="Q3612">
        <v>0</v>
      </c>
      <c r="R3612">
        <v>0</v>
      </c>
      <c r="S3612">
        <v>54122</v>
      </c>
      <c r="T3612">
        <v>29678</v>
      </c>
      <c r="U3612">
        <v>30232</v>
      </c>
      <c r="V3612">
        <v>59090</v>
      </c>
      <c r="W3612">
        <v>59090</v>
      </c>
      <c r="X3612">
        <v>0</v>
      </c>
      <c r="Y3612">
        <v>249323</v>
      </c>
      <c r="Z3612">
        <f t="shared" si="128"/>
        <v>186992.25</v>
      </c>
      <c r="AA3612">
        <f t="shared" si="129"/>
        <v>0</v>
      </c>
    </row>
    <row r="3613" spans="1:27" x14ac:dyDescent="0.35">
      <c r="A3613" t="s">
        <v>427</v>
      </c>
      <c r="C3613">
        <v>512005</v>
      </c>
      <c r="D3613" t="s">
        <v>452</v>
      </c>
      <c r="E3613" t="s">
        <v>7</v>
      </c>
      <c r="F3613" t="s">
        <v>21</v>
      </c>
      <c r="G3613">
        <v>2022</v>
      </c>
      <c r="H3613" t="s">
        <v>22</v>
      </c>
      <c r="I3613" t="s">
        <v>565</v>
      </c>
      <c r="J3613" t="s">
        <v>566</v>
      </c>
      <c r="K3613" t="s">
        <v>486</v>
      </c>
      <c r="L3613" t="s">
        <v>25</v>
      </c>
      <c r="M3613">
        <v>0</v>
      </c>
      <c r="N3613">
        <v>5704</v>
      </c>
      <c r="O3613">
        <v>5704</v>
      </c>
      <c r="P3613">
        <v>5704</v>
      </c>
      <c r="Q3613">
        <v>0</v>
      </c>
      <c r="R3613">
        <v>0</v>
      </c>
      <c r="S3613">
        <v>54122</v>
      </c>
      <c r="T3613">
        <v>29678</v>
      </c>
      <c r="U3613">
        <v>30232</v>
      </c>
      <c r="V3613">
        <v>59090</v>
      </c>
      <c r="W3613">
        <v>59090</v>
      </c>
      <c r="X3613">
        <v>0</v>
      </c>
      <c r="Y3613">
        <v>249323</v>
      </c>
      <c r="Z3613">
        <f t="shared" si="128"/>
        <v>186992.25</v>
      </c>
      <c r="AA3613">
        <f t="shared" si="129"/>
        <v>0</v>
      </c>
    </row>
    <row r="3614" spans="1:27" x14ac:dyDescent="0.35">
      <c r="A3614" t="s">
        <v>427</v>
      </c>
      <c r="C3614">
        <v>512005</v>
      </c>
      <c r="D3614" t="s">
        <v>452</v>
      </c>
      <c r="E3614" t="s">
        <v>7</v>
      </c>
      <c r="F3614" t="s">
        <v>21</v>
      </c>
      <c r="G3614">
        <v>2023</v>
      </c>
      <c r="H3614" t="s">
        <v>22</v>
      </c>
      <c r="I3614" t="s">
        <v>565</v>
      </c>
      <c r="J3614" t="s">
        <v>566</v>
      </c>
      <c r="K3614" t="s">
        <v>486</v>
      </c>
      <c r="L3614" t="s">
        <v>25</v>
      </c>
      <c r="M3614">
        <v>0</v>
      </c>
      <c r="N3614">
        <v>5704</v>
      </c>
      <c r="O3614">
        <v>5704</v>
      </c>
      <c r="P3614">
        <v>5704</v>
      </c>
      <c r="Q3614">
        <v>0</v>
      </c>
      <c r="R3614">
        <v>0</v>
      </c>
      <c r="S3614">
        <v>54122</v>
      </c>
      <c r="T3614">
        <v>29678</v>
      </c>
      <c r="U3614">
        <v>30232</v>
      </c>
      <c r="V3614">
        <v>59090</v>
      </c>
      <c r="W3614">
        <v>59090</v>
      </c>
      <c r="X3614">
        <v>0</v>
      </c>
      <c r="Y3614">
        <v>249323</v>
      </c>
      <c r="Z3614">
        <f t="shared" si="128"/>
        <v>186992.25</v>
      </c>
      <c r="AA3614">
        <f t="shared" si="129"/>
        <v>0</v>
      </c>
    </row>
    <row r="3615" spans="1:27" x14ac:dyDescent="0.35">
      <c r="A3615" t="s">
        <v>427</v>
      </c>
      <c r="C3615">
        <v>512005</v>
      </c>
      <c r="D3615" t="s">
        <v>452</v>
      </c>
      <c r="E3615" t="s">
        <v>7</v>
      </c>
      <c r="F3615" t="s">
        <v>21</v>
      </c>
      <c r="G3615">
        <v>2024</v>
      </c>
      <c r="H3615" t="s">
        <v>22</v>
      </c>
      <c r="I3615" t="s">
        <v>565</v>
      </c>
      <c r="J3615" t="s">
        <v>566</v>
      </c>
      <c r="K3615" t="s">
        <v>486</v>
      </c>
      <c r="L3615" t="s">
        <v>25</v>
      </c>
      <c r="M3615">
        <v>0</v>
      </c>
      <c r="N3615">
        <v>5704</v>
      </c>
      <c r="O3615">
        <v>5704</v>
      </c>
      <c r="P3615">
        <v>5704</v>
      </c>
      <c r="Q3615">
        <v>0</v>
      </c>
      <c r="R3615">
        <v>0</v>
      </c>
      <c r="S3615">
        <v>54122</v>
      </c>
      <c r="T3615">
        <v>29678</v>
      </c>
      <c r="U3615">
        <v>30232</v>
      </c>
      <c r="V3615">
        <v>59090</v>
      </c>
      <c r="W3615">
        <v>0</v>
      </c>
      <c r="X3615">
        <v>0</v>
      </c>
      <c r="Y3615">
        <v>190233</v>
      </c>
      <c r="Z3615">
        <f t="shared" si="128"/>
        <v>142674.75</v>
      </c>
      <c r="AA3615">
        <f t="shared" si="129"/>
        <v>0</v>
      </c>
    </row>
    <row r="3616" spans="1:27" x14ac:dyDescent="0.35">
      <c r="A3616" t="s">
        <v>427</v>
      </c>
      <c r="C3616">
        <v>512005</v>
      </c>
      <c r="D3616" t="s">
        <v>452</v>
      </c>
      <c r="E3616" t="s">
        <v>7</v>
      </c>
      <c r="F3616" t="s">
        <v>21</v>
      </c>
      <c r="G3616">
        <v>2025</v>
      </c>
      <c r="H3616" t="s">
        <v>22</v>
      </c>
      <c r="I3616" t="s">
        <v>565</v>
      </c>
      <c r="J3616" t="s">
        <v>566</v>
      </c>
      <c r="K3616" t="s">
        <v>486</v>
      </c>
      <c r="L3616" t="s">
        <v>25</v>
      </c>
      <c r="M3616">
        <v>0</v>
      </c>
      <c r="N3616">
        <v>5704</v>
      </c>
      <c r="O3616">
        <v>5704</v>
      </c>
      <c r="P3616">
        <v>5704</v>
      </c>
      <c r="Q3616">
        <v>0</v>
      </c>
      <c r="R3616">
        <v>0</v>
      </c>
      <c r="S3616">
        <v>54122</v>
      </c>
      <c r="T3616">
        <v>29678</v>
      </c>
      <c r="U3616">
        <v>30232</v>
      </c>
      <c r="V3616">
        <v>59090</v>
      </c>
      <c r="W3616">
        <v>0</v>
      </c>
      <c r="X3616">
        <v>0</v>
      </c>
      <c r="Y3616">
        <v>190233</v>
      </c>
      <c r="Z3616">
        <f t="shared" si="128"/>
        <v>142674.75</v>
      </c>
      <c r="AA3616">
        <f t="shared" si="129"/>
        <v>0</v>
      </c>
    </row>
    <row r="3617" spans="1:27" x14ac:dyDescent="0.35">
      <c r="A3617" t="s">
        <v>427</v>
      </c>
      <c r="C3617">
        <v>512005</v>
      </c>
      <c r="D3617" t="s">
        <v>452</v>
      </c>
      <c r="E3617" t="s">
        <v>7</v>
      </c>
      <c r="F3617" t="s">
        <v>21</v>
      </c>
      <c r="G3617">
        <v>2026</v>
      </c>
      <c r="H3617" t="s">
        <v>22</v>
      </c>
      <c r="I3617" t="s">
        <v>565</v>
      </c>
      <c r="J3617" t="s">
        <v>566</v>
      </c>
      <c r="K3617" t="s">
        <v>486</v>
      </c>
      <c r="L3617" t="s">
        <v>25</v>
      </c>
      <c r="M3617">
        <v>0</v>
      </c>
      <c r="N3617">
        <v>5875</v>
      </c>
      <c r="O3617">
        <v>5875</v>
      </c>
      <c r="P3617">
        <v>5875</v>
      </c>
      <c r="Q3617">
        <v>0</v>
      </c>
      <c r="R3617">
        <v>0</v>
      </c>
      <c r="S3617">
        <v>55745</v>
      </c>
      <c r="T3617">
        <v>30568</v>
      </c>
      <c r="U3617">
        <v>31139</v>
      </c>
      <c r="V3617">
        <v>60863</v>
      </c>
      <c r="W3617">
        <v>0</v>
      </c>
      <c r="X3617">
        <v>0</v>
      </c>
      <c r="Y3617">
        <v>195940</v>
      </c>
      <c r="Z3617">
        <f t="shared" ref="Z3617:Z3629" si="130">$Y3617*IF($E3617="Fixed",0.75,1)*IF(LEFT($F3617,4)="0311",1,IF(LEFT($F3617,4)="0301",0.403176412,0))</f>
        <v>146955</v>
      </c>
      <c r="AA3617">
        <f t="shared" ref="AA3617:AA3629" si="131">$Y3617*IF($E3617="Fixed",0.75,1)*IF(LEFT($F3617,4)="0311",0,IF(LEFT($F3617,4)="0301",1-0.403176412,1))</f>
        <v>0</v>
      </c>
    </row>
    <row r="3618" spans="1:27" x14ac:dyDescent="0.35">
      <c r="A3618" t="s">
        <v>427</v>
      </c>
      <c r="C3618">
        <v>512005</v>
      </c>
      <c r="D3618" t="s">
        <v>452</v>
      </c>
      <c r="E3618" t="s">
        <v>7</v>
      </c>
      <c r="F3618" t="s">
        <v>21</v>
      </c>
      <c r="G3618">
        <v>2027</v>
      </c>
      <c r="H3618" t="s">
        <v>22</v>
      </c>
      <c r="I3618" t="s">
        <v>565</v>
      </c>
      <c r="J3618" t="s">
        <v>566</v>
      </c>
      <c r="K3618" t="s">
        <v>486</v>
      </c>
      <c r="L3618" t="s">
        <v>25</v>
      </c>
      <c r="M3618">
        <v>0</v>
      </c>
      <c r="N3618">
        <v>6051</v>
      </c>
      <c r="O3618">
        <v>6051</v>
      </c>
      <c r="P3618">
        <v>6051</v>
      </c>
      <c r="Q3618">
        <v>0</v>
      </c>
      <c r="R3618">
        <v>0</v>
      </c>
      <c r="S3618">
        <v>57418</v>
      </c>
      <c r="T3618">
        <v>31485</v>
      </c>
      <c r="U3618">
        <v>32073</v>
      </c>
      <c r="V3618">
        <v>62689</v>
      </c>
      <c r="W3618">
        <v>0</v>
      </c>
      <c r="X3618">
        <v>0</v>
      </c>
      <c r="Y3618">
        <v>201819</v>
      </c>
      <c r="Z3618">
        <f t="shared" si="130"/>
        <v>151364.25</v>
      </c>
      <c r="AA3618">
        <f t="shared" si="131"/>
        <v>0</v>
      </c>
    </row>
    <row r="3619" spans="1:27" x14ac:dyDescent="0.35">
      <c r="A3619" t="s">
        <v>427</v>
      </c>
      <c r="C3619">
        <v>512005</v>
      </c>
      <c r="D3619" t="s">
        <v>452</v>
      </c>
      <c r="E3619" t="s">
        <v>7</v>
      </c>
      <c r="F3619" t="s">
        <v>21</v>
      </c>
      <c r="G3619">
        <v>2028</v>
      </c>
      <c r="H3619" t="s">
        <v>22</v>
      </c>
      <c r="I3619" t="s">
        <v>565</v>
      </c>
      <c r="J3619" t="s">
        <v>566</v>
      </c>
      <c r="K3619" t="s">
        <v>486</v>
      </c>
      <c r="L3619" t="s">
        <v>25</v>
      </c>
      <c r="M3619">
        <v>0</v>
      </c>
      <c r="N3619">
        <v>6233</v>
      </c>
      <c r="O3619">
        <v>6233</v>
      </c>
      <c r="P3619">
        <v>6233</v>
      </c>
      <c r="Q3619">
        <v>0</v>
      </c>
      <c r="R3619">
        <v>0</v>
      </c>
      <c r="S3619">
        <v>59139</v>
      </c>
      <c r="T3619">
        <v>32429</v>
      </c>
      <c r="U3619">
        <v>33034</v>
      </c>
      <c r="V3619">
        <v>64568</v>
      </c>
      <c r="W3619">
        <v>0</v>
      </c>
      <c r="X3619">
        <v>0</v>
      </c>
      <c r="Y3619">
        <v>207868</v>
      </c>
      <c r="Z3619">
        <f t="shared" si="130"/>
        <v>155901</v>
      </c>
      <c r="AA3619">
        <f t="shared" si="131"/>
        <v>0</v>
      </c>
    </row>
    <row r="3620" spans="1:27" x14ac:dyDescent="0.35">
      <c r="A3620" t="s">
        <v>427</v>
      </c>
      <c r="C3620">
        <v>512005</v>
      </c>
      <c r="D3620" t="s">
        <v>452</v>
      </c>
      <c r="E3620" t="s">
        <v>7</v>
      </c>
      <c r="F3620" t="s">
        <v>21</v>
      </c>
      <c r="G3620">
        <v>2029</v>
      </c>
      <c r="H3620" t="s">
        <v>22</v>
      </c>
      <c r="I3620" t="s">
        <v>565</v>
      </c>
      <c r="J3620" t="s">
        <v>566</v>
      </c>
      <c r="K3620" t="s">
        <v>486</v>
      </c>
      <c r="L3620" t="s">
        <v>25</v>
      </c>
      <c r="M3620">
        <v>0</v>
      </c>
      <c r="N3620">
        <v>6420</v>
      </c>
      <c r="O3620">
        <v>6420</v>
      </c>
      <c r="P3620">
        <v>6420</v>
      </c>
      <c r="Q3620">
        <v>0</v>
      </c>
      <c r="R3620">
        <v>0</v>
      </c>
      <c r="S3620">
        <v>60914</v>
      </c>
      <c r="T3620">
        <v>33402</v>
      </c>
      <c r="U3620">
        <v>34026</v>
      </c>
      <c r="V3620">
        <v>66506</v>
      </c>
      <c r="W3620">
        <v>0</v>
      </c>
      <c r="X3620">
        <v>0</v>
      </c>
      <c r="Y3620">
        <v>214108</v>
      </c>
      <c r="Z3620">
        <f t="shared" si="130"/>
        <v>160581</v>
      </c>
      <c r="AA3620">
        <f t="shared" si="131"/>
        <v>0</v>
      </c>
    </row>
    <row r="3621" spans="1:27" x14ac:dyDescent="0.35">
      <c r="A3621" t="s">
        <v>427</v>
      </c>
      <c r="C3621">
        <v>512005</v>
      </c>
      <c r="D3621" t="s">
        <v>452</v>
      </c>
      <c r="E3621" t="s">
        <v>7</v>
      </c>
      <c r="F3621" t="s">
        <v>21</v>
      </c>
      <c r="G3621">
        <v>2030</v>
      </c>
      <c r="H3621" t="s">
        <v>22</v>
      </c>
      <c r="I3621" t="s">
        <v>565</v>
      </c>
      <c r="J3621" t="s">
        <v>566</v>
      </c>
      <c r="K3621" t="s">
        <v>486</v>
      </c>
      <c r="L3621" t="s">
        <v>25</v>
      </c>
      <c r="M3621">
        <v>0</v>
      </c>
      <c r="N3621">
        <v>6613</v>
      </c>
      <c r="O3621">
        <v>6613</v>
      </c>
      <c r="P3621">
        <v>6613</v>
      </c>
      <c r="Q3621">
        <v>0</v>
      </c>
      <c r="R3621">
        <v>0</v>
      </c>
      <c r="S3621">
        <v>62743</v>
      </c>
      <c r="T3621">
        <v>34406</v>
      </c>
      <c r="U3621">
        <v>35048</v>
      </c>
      <c r="V3621">
        <v>68503</v>
      </c>
      <c r="W3621">
        <v>0</v>
      </c>
      <c r="X3621">
        <v>0</v>
      </c>
      <c r="Y3621">
        <v>220538</v>
      </c>
      <c r="Z3621">
        <f t="shared" si="130"/>
        <v>165403.5</v>
      </c>
      <c r="AA3621">
        <f t="shared" si="131"/>
        <v>0</v>
      </c>
    </row>
    <row r="3622" spans="1:27" x14ac:dyDescent="0.35">
      <c r="A3622" t="s">
        <v>427</v>
      </c>
      <c r="C3622">
        <v>512100</v>
      </c>
      <c r="D3622" t="s">
        <v>428</v>
      </c>
      <c r="E3622" t="s">
        <v>7</v>
      </c>
      <c r="F3622" t="s">
        <v>21</v>
      </c>
      <c r="G3622">
        <v>2021</v>
      </c>
      <c r="H3622" t="s">
        <v>22</v>
      </c>
      <c r="I3622" t="s">
        <v>544</v>
      </c>
      <c r="J3622" t="s">
        <v>545</v>
      </c>
      <c r="K3622" t="s">
        <v>496</v>
      </c>
      <c r="L3622" t="s">
        <v>25</v>
      </c>
      <c r="M3622">
        <v>0</v>
      </c>
      <c r="N3622">
        <v>52000</v>
      </c>
      <c r="O3622">
        <v>8246</v>
      </c>
      <c r="P3622">
        <v>0</v>
      </c>
      <c r="Q3622">
        <v>0</v>
      </c>
      <c r="R3622">
        <v>8246</v>
      </c>
      <c r="S3622">
        <v>0</v>
      </c>
      <c r="T3622">
        <v>8246</v>
      </c>
      <c r="U3622">
        <v>0</v>
      </c>
      <c r="V3622">
        <v>30304</v>
      </c>
      <c r="W3622">
        <v>0</v>
      </c>
      <c r="X3622">
        <v>0</v>
      </c>
      <c r="Y3622">
        <v>107042</v>
      </c>
      <c r="Z3622">
        <f t="shared" si="130"/>
        <v>80281.5</v>
      </c>
      <c r="AA3622">
        <f t="shared" si="131"/>
        <v>0</v>
      </c>
    </row>
    <row r="3623" spans="1:27" x14ac:dyDescent="0.35">
      <c r="A3623" t="s">
        <v>427</v>
      </c>
      <c r="C3623">
        <v>512100</v>
      </c>
      <c r="D3623" t="s">
        <v>428</v>
      </c>
      <c r="E3623" t="s">
        <v>7</v>
      </c>
      <c r="F3623" t="s">
        <v>366</v>
      </c>
      <c r="G3623">
        <v>2021</v>
      </c>
      <c r="H3623" t="s">
        <v>22</v>
      </c>
      <c r="I3623" t="s">
        <v>497</v>
      </c>
      <c r="J3623" t="s">
        <v>498</v>
      </c>
      <c r="K3623" t="s">
        <v>499</v>
      </c>
      <c r="L3623" t="s">
        <v>25</v>
      </c>
      <c r="M3623">
        <v>0</v>
      </c>
      <c r="N3623">
        <v>55000</v>
      </c>
      <c r="O3623">
        <v>0</v>
      </c>
      <c r="P3623">
        <v>0</v>
      </c>
      <c r="Q3623">
        <v>121164</v>
      </c>
      <c r="R3623">
        <v>0</v>
      </c>
      <c r="S3623">
        <v>20000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196164</v>
      </c>
      <c r="Z3623">
        <f t="shared" si="130"/>
        <v>59316.523262675997</v>
      </c>
      <c r="AA3623">
        <f t="shared" si="131"/>
        <v>87806.476737324003</v>
      </c>
    </row>
    <row r="3624" spans="1:27" x14ac:dyDescent="0.35">
      <c r="A3624" t="s">
        <v>427</v>
      </c>
      <c r="C3624">
        <v>512100</v>
      </c>
      <c r="D3624" t="s">
        <v>428</v>
      </c>
      <c r="E3624" t="s">
        <v>7</v>
      </c>
      <c r="F3624" t="s">
        <v>366</v>
      </c>
      <c r="G3624">
        <v>2022</v>
      </c>
      <c r="H3624" t="s">
        <v>22</v>
      </c>
      <c r="I3624" t="s">
        <v>497</v>
      </c>
      <c r="J3624" t="s">
        <v>498</v>
      </c>
      <c r="K3624" t="s">
        <v>499</v>
      </c>
      <c r="L3624" t="s">
        <v>25</v>
      </c>
      <c r="M3624">
        <v>0</v>
      </c>
      <c r="N3624">
        <v>55000</v>
      </c>
      <c r="O3624">
        <v>0</v>
      </c>
      <c r="P3624">
        <v>0</v>
      </c>
      <c r="Q3624">
        <v>121164</v>
      </c>
      <c r="R3624">
        <v>0</v>
      </c>
      <c r="S3624">
        <v>20000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196164</v>
      </c>
      <c r="Z3624">
        <f t="shared" si="130"/>
        <v>59316.523262675997</v>
      </c>
      <c r="AA3624">
        <f t="shared" si="131"/>
        <v>87806.476737324003</v>
      </c>
    </row>
    <row r="3625" spans="1:27" x14ac:dyDescent="0.35">
      <c r="A3625" t="s">
        <v>427</v>
      </c>
      <c r="C3625">
        <v>512100</v>
      </c>
      <c r="D3625" t="s">
        <v>428</v>
      </c>
      <c r="E3625" t="s">
        <v>7</v>
      </c>
      <c r="F3625" t="s">
        <v>105</v>
      </c>
      <c r="G3625">
        <v>2025</v>
      </c>
      <c r="H3625" t="s">
        <v>365</v>
      </c>
      <c r="I3625" t="s">
        <v>567</v>
      </c>
      <c r="J3625" t="s">
        <v>568</v>
      </c>
      <c r="K3625" t="s">
        <v>479</v>
      </c>
      <c r="L3625" t="s">
        <v>25</v>
      </c>
      <c r="M3625">
        <v>0</v>
      </c>
      <c r="N3625">
        <v>152500</v>
      </c>
      <c r="O3625">
        <v>152500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305000</v>
      </c>
      <c r="Z3625">
        <f t="shared" si="130"/>
        <v>0</v>
      </c>
      <c r="AA3625">
        <f t="shared" si="131"/>
        <v>228750</v>
      </c>
    </row>
    <row r="3626" spans="1:27" x14ac:dyDescent="0.35">
      <c r="A3626" t="s">
        <v>427</v>
      </c>
      <c r="C3626">
        <v>512100</v>
      </c>
      <c r="D3626" t="s">
        <v>428</v>
      </c>
      <c r="E3626" t="s">
        <v>7</v>
      </c>
      <c r="F3626" t="s">
        <v>105</v>
      </c>
      <c r="G3626">
        <v>2022</v>
      </c>
      <c r="H3626" t="s">
        <v>22</v>
      </c>
      <c r="I3626" t="s">
        <v>532</v>
      </c>
      <c r="J3626" t="s">
        <v>533</v>
      </c>
      <c r="K3626" t="s">
        <v>479</v>
      </c>
      <c r="L3626" t="s">
        <v>25</v>
      </c>
      <c r="M3626">
        <v>0</v>
      </c>
      <c r="N3626">
        <v>250000</v>
      </c>
      <c r="O3626">
        <v>1982500</v>
      </c>
      <c r="P3626">
        <v>2281682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4514182</v>
      </c>
      <c r="Z3626">
        <f t="shared" si="130"/>
        <v>0</v>
      </c>
      <c r="AA3626">
        <f t="shared" si="131"/>
        <v>3385636.5</v>
      </c>
    </row>
    <row r="3627" spans="1:27" x14ac:dyDescent="0.35">
      <c r="A3627" t="s">
        <v>427</v>
      </c>
      <c r="C3627">
        <v>513100</v>
      </c>
      <c r="D3627" t="s">
        <v>438</v>
      </c>
      <c r="E3627" t="s">
        <v>7</v>
      </c>
      <c r="F3627" t="s">
        <v>105</v>
      </c>
      <c r="G3627">
        <v>2025</v>
      </c>
      <c r="H3627" t="s">
        <v>22</v>
      </c>
      <c r="I3627" t="s">
        <v>567</v>
      </c>
      <c r="J3627" t="s">
        <v>568</v>
      </c>
      <c r="K3627" t="s">
        <v>479</v>
      </c>
      <c r="L3627" t="s">
        <v>25</v>
      </c>
      <c r="M3627">
        <v>0</v>
      </c>
      <c r="N3627">
        <v>250000</v>
      </c>
      <c r="O3627">
        <v>250000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500000</v>
      </c>
      <c r="Z3627">
        <f t="shared" si="130"/>
        <v>0</v>
      </c>
      <c r="AA3627">
        <f t="shared" si="131"/>
        <v>375000</v>
      </c>
    </row>
    <row r="3628" spans="1:27" x14ac:dyDescent="0.35">
      <c r="A3628" t="s">
        <v>427</v>
      </c>
      <c r="C3628">
        <v>512100</v>
      </c>
      <c r="D3628" t="s">
        <v>428</v>
      </c>
      <c r="E3628" t="s">
        <v>7</v>
      </c>
      <c r="F3628" t="s">
        <v>105</v>
      </c>
      <c r="G3628">
        <v>2023</v>
      </c>
      <c r="H3628" t="s">
        <v>22</v>
      </c>
      <c r="I3628" t="s">
        <v>546</v>
      </c>
      <c r="J3628" t="s">
        <v>547</v>
      </c>
      <c r="K3628" t="s">
        <v>479</v>
      </c>
      <c r="L3628" t="s">
        <v>25</v>
      </c>
      <c r="M3628">
        <v>0</v>
      </c>
      <c r="N3628">
        <v>300000</v>
      </c>
      <c r="O3628">
        <v>1235475</v>
      </c>
      <c r="P3628">
        <v>1614525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3150000</v>
      </c>
      <c r="Z3628">
        <f t="shared" si="130"/>
        <v>0</v>
      </c>
      <c r="AA3628">
        <f t="shared" si="131"/>
        <v>2362500</v>
      </c>
    </row>
    <row r="3629" spans="1:27" x14ac:dyDescent="0.35">
      <c r="A3629" t="s">
        <v>427</v>
      </c>
      <c r="C3629">
        <v>512100</v>
      </c>
      <c r="D3629" t="s">
        <v>428</v>
      </c>
      <c r="E3629" t="s">
        <v>7</v>
      </c>
      <c r="F3629" t="s">
        <v>105</v>
      </c>
      <c r="G3629">
        <v>2025</v>
      </c>
      <c r="H3629" t="s">
        <v>22</v>
      </c>
      <c r="I3629" t="s">
        <v>567</v>
      </c>
      <c r="J3629" t="s">
        <v>568</v>
      </c>
      <c r="K3629" t="s">
        <v>479</v>
      </c>
      <c r="L3629" t="s">
        <v>25</v>
      </c>
      <c r="M3629">
        <v>0</v>
      </c>
      <c r="N3629">
        <v>901568</v>
      </c>
      <c r="O3629">
        <v>901568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1803136</v>
      </c>
      <c r="Z3629">
        <f t="shared" si="130"/>
        <v>0</v>
      </c>
      <c r="AA3629">
        <f t="shared" si="131"/>
        <v>1352352</v>
      </c>
    </row>
    <row r="3630" spans="1:27" x14ac:dyDescent="0.35">
      <c r="A3630" t="s">
        <v>427</v>
      </c>
      <c r="C3630">
        <v>512100</v>
      </c>
      <c r="D3630" t="s">
        <v>428</v>
      </c>
      <c r="E3630" t="s">
        <v>7</v>
      </c>
      <c r="F3630" t="s">
        <v>105</v>
      </c>
      <c r="G3630">
        <v>2021</v>
      </c>
      <c r="H3630" t="s">
        <v>22</v>
      </c>
      <c r="I3630" t="s">
        <v>569</v>
      </c>
      <c r="J3630" t="s">
        <v>570</v>
      </c>
      <c r="K3630" t="s">
        <v>496</v>
      </c>
      <c r="L3630" t="s">
        <v>25</v>
      </c>
      <c r="M3630">
        <v>52</v>
      </c>
      <c r="N3630">
        <v>52</v>
      </c>
      <c r="O3630">
        <v>52</v>
      </c>
      <c r="P3630">
        <v>52</v>
      </c>
      <c r="Q3630">
        <v>52</v>
      </c>
      <c r="R3630">
        <v>52</v>
      </c>
      <c r="S3630">
        <v>52</v>
      </c>
      <c r="T3630">
        <v>52</v>
      </c>
      <c r="U3630">
        <v>52</v>
      </c>
      <c r="V3630">
        <v>52</v>
      </c>
      <c r="W3630">
        <v>52</v>
      </c>
      <c r="X3630">
        <v>52</v>
      </c>
      <c r="Y3630">
        <v>627</v>
      </c>
      <c r="Z3630">
        <f t="shared" ref="Z3630:Z3669" si="132">$Y3630*IF($E3630="Fixed",0.75,1)*IF(LEFT($F3630,4)="0311",1,IF(LEFT($F3630,4)="0301",0.403176412,0))</f>
        <v>0</v>
      </c>
      <c r="AA3630">
        <f t="shared" ref="AA3630:AA3669" si="133">$Y3630*IF($E3630="Fixed",0.75,1)*IF(LEFT($F3630,4)="0311",0,IF(LEFT($F3630,4)="0301",1-0.403176412,1))</f>
        <v>470.25</v>
      </c>
    </row>
    <row r="3631" spans="1:27" x14ac:dyDescent="0.35">
      <c r="A3631" t="s">
        <v>427</v>
      </c>
      <c r="C3631">
        <v>512100</v>
      </c>
      <c r="D3631" t="s">
        <v>428</v>
      </c>
      <c r="E3631" t="s">
        <v>7</v>
      </c>
      <c r="F3631" t="s">
        <v>105</v>
      </c>
      <c r="G3631">
        <v>2021</v>
      </c>
      <c r="H3631" t="s">
        <v>22</v>
      </c>
      <c r="I3631" t="s">
        <v>571</v>
      </c>
      <c r="J3631" t="s">
        <v>572</v>
      </c>
      <c r="K3631" t="s">
        <v>496</v>
      </c>
      <c r="L3631" t="s">
        <v>25</v>
      </c>
      <c r="M3631">
        <v>52</v>
      </c>
      <c r="N3631">
        <v>52</v>
      </c>
      <c r="O3631">
        <v>52</v>
      </c>
      <c r="P3631">
        <v>52</v>
      </c>
      <c r="Q3631">
        <v>52</v>
      </c>
      <c r="R3631">
        <v>52</v>
      </c>
      <c r="S3631">
        <v>52</v>
      </c>
      <c r="T3631">
        <v>52</v>
      </c>
      <c r="U3631">
        <v>52</v>
      </c>
      <c r="V3631">
        <v>52</v>
      </c>
      <c r="W3631">
        <v>52</v>
      </c>
      <c r="X3631">
        <v>52</v>
      </c>
      <c r="Y3631">
        <v>627</v>
      </c>
      <c r="Z3631">
        <f t="shared" si="132"/>
        <v>0</v>
      </c>
      <c r="AA3631">
        <f t="shared" si="133"/>
        <v>470.25</v>
      </c>
    </row>
    <row r="3632" spans="1:27" x14ac:dyDescent="0.35">
      <c r="A3632" t="s">
        <v>427</v>
      </c>
      <c r="C3632">
        <v>512100</v>
      </c>
      <c r="D3632" t="s">
        <v>428</v>
      </c>
      <c r="E3632" t="s">
        <v>7</v>
      </c>
      <c r="F3632" t="s">
        <v>105</v>
      </c>
      <c r="G3632">
        <v>2022</v>
      </c>
      <c r="H3632" t="s">
        <v>22</v>
      </c>
      <c r="I3632" t="s">
        <v>569</v>
      </c>
      <c r="J3632" t="s">
        <v>570</v>
      </c>
      <c r="K3632" t="s">
        <v>496</v>
      </c>
      <c r="L3632" t="s">
        <v>25</v>
      </c>
      <c r="M3632">
        <v>52</v>
      </c>
      <c r="N3632">
        <v>52</v>
      </c>
      <c r="O3632">
        <v>52</v>
      </c>
      <c r="P3632">
        <v>52</v>
      </c>
      <c r="Q3632">
        <v>52</v>
      </c>
      <c r="R3632">
        <v>52</v>
      </c>
      <c r="S3632">
        <v>52</v>
      </c>
      <c r="T3632">
        <v>52</v>
      </c>
      <c r="U3632">
        <v>52</v>
      </c>
      <c r="V3632">
        <v>52</v>
      </c>
      <c r="W3632">
        <v>52</v>
      </c>
      <c r="X3632">
        <v>52</v>
      </c>
      <c r="Y3632">
        <v>627</v>
      </c>
      <c r="Z3632">
        <f t="shared" si="132"/>
        <v>0</v>
      </c>
      <c r="AA3632">
        <f t="shared" si="133"/>
        <v>470.25</v>
      </c>
    </row>
    <row r="3633" spans="1:27" x14ac:dyDescent="0.35">
      <c r="A3633" t="s">
        <v>427</v>
      </c>
      <c r="C3633">
        <v>512100</v>
      </c>
      <c r="D3633" t="s">
        <v>428</v>
      </c>
      <c r="E3633" t="s">
        <v>7</v>
      </c>
      <c r="F3633" t="s">
        <v>105</v>
      </c>
      <c r="G3633">
        <v>2022</v>
      </c>
      <c r="H3633" t="s">
        <v>22</v>
      </c>
      <c r="I3633" t="s">
        <v>571</v>
      </c>
      <c r="J3633" t="s">
        <v>572</v>
      </c>
      <c r="K3633" t="s">
        <v>496</v>
      </c>
      <c r="L3633" t="s">
        <v>25</v>
      </c>
      <c r="M3633">
        <v>52</v>
      </c>
      <c r="N3633">
        <v>52</v>
      </c>
      <c r="O3633">
        <v>52</v>
      </c>
      <c r="P3633">
        <v>52</v>
      </c>
      <c r="Q3633">
        <v>52</v>
      </c>
      <c r="R3633">
        <v>52</v>
      </c>
      <c r="S3633">
        <v>52</v>
      </c>
      <c r="T3633">
        <v>52</v>
      </c>
      <c r="U3633">
        <v>52</v>
      </c>
      <c r="V3633">
        <v>52</v>
      </c>
      <c r="W3633">
        <v>52</v>
      </c>
      <c r="X3633">
        <v>52</v>
      </c>
      <c r="Y3633">
        <v>627</v>
      </c>
      <c r="Z3633">
        <f t="shared" si="132"/>
        <v>0</v>
      </c>
      <c r="AA3633">
        <f t="shared" si="133"/>
        <v>470.25</v>
      </c>
    </row>
    <row r="3634" spans="1:27" x14ac:dyDescent="0.35">
      <c r="A3634" t="s">
        <v>427</v>
      </c>
      <c r="C3634">
        <v>512100</v>
      </c>
      <c r="D3634" t="s">
        <v>428</v>
      </c>
      <c r="E3634" t="s">
        <v>7</v>
      </c>
      <c r="F3634" t="s">
        <v>105</v>
      </c>
      <c r="G3634">
        <v>2023</v>
      </c>
      <c r="H3634" t="s">
        <v>22</v>
      </c>
      <c r="I3634" t="s">
        <v>569</v>
      </c>
      <c r="J3634" t="s">
        <v>570</v>
      </c>
      <c r="K3634" t="s">
        <v>496</v>
      </c>
      <c r="L3634" t="s">
        <v>25</v>
      </c>
      <c r="M3634">
        <v>52</v>
      </c>
      <c r="N3634">
        <v>52</v>
      </c>
      <c r="O3634">
        <v>52</v>
      </c>
      <c r="P3634">
        <v>52</v>
      </c>
      <c r="Q3634">
        <v>52</v>
      </c>
      <c r="R3634">
        <v>52</v>
      </c>
      <c r="S3634">
        <v>52</v>
      </c>
      <c r="T3634">
        <v>52</v>
      </c>
      <c r="U3634">
        <v>52</v>
      </c>
      <c r="V3634">
        <v>52</v>
      </c>
      <c r="W3634">
        <v>52</v>
      </c>
      <c r="X3634">
        <v>52</v>
      </c>
      <c r="Y3634">
        <v>627</v>
      </c>
      <c r="Z3634">
        <f t="shared" si="132"/>
        <v>0</v>
      </c>
      <c r="AA3634">
        <f t="shared" si="133"/>
        <v>470.25</v>
      </c>
    </row>
    <row r="3635" spans="1:27" x14ac:dyDescent="0.35">
      <c r="A3635" t="s">
        <v>427</v>
      </c>
      <c r="C3635">
        <v>512100</v>
      </c>
      <c r="D3635" t="s">
        <v>428</v>
      </c>
      <c r="E3635" t="s">
        <v>7</v>
      </c>
      <c r="F3635" t="s">
        <v>105</v>
      </c>
      <c r="G3635">
        <v>2023</v>
      </c>
      <c r="H3635" t="s">
        <v>22</v>
      </c>
      <c r="I3635" t="s">
        <v>571</v>
      </c>
      <c r="J3635" t="s">
        <v>572</v>
      </c>
      <c r="K3635" t="s">
        <v>496</v>
      </c>
      <c r="L3635" t="s">
        <v>25</v>
      </c>
      <c r="M3635">
        <v>52</v>
      </c>
      <c r="N3635">
        <v>52</v>
      </c>
      <c r="O3635">
        <v>52</v>
      </c>
      <c r="P3635">
        <v>52</v>
      </c>
      <c r="Q3635">
        <v>52</v>
      </c>
      <c r="R3635">
        <v>52</v>
      </c>
      <c r="S3635">
        <v>52</v>
      </c>
      <c r="T3635">
        <v>52</v>
      </c>
      <c r="U3635">
        <v>52</v>
      </c>
      <c r="V3635">
        <v>52</v>
      </c>
      <c r="W3635">
        <v>52</v>
      </c>
      <c r="X3635">
        <v>52</v>
      </c>
      <c r="Y3635">
        <v>627</v>
      </c>
      <c r="Z3635">
        <f t="shared" si="132"/>
        <v>0</v>
      </c>
      <c r="AA3635">
        <f t="shared" si="133"/>
        <v>470.25</v>
      </c>
    </row>
    <row r="3636" spans="1:27" x14ac:dyDescent="0.35">
      <c r="A3636" t="s">
        <v>427</v>
      </c>
      <c r="C3636">
        <v>512100</v>
      </c>
      <c r="D3636" t="s">
        <v>428</v>
      </c>
      <c r="E3636" t="s">
        <v>7</v>
      </c>
      <c r="F3636" t="s">
        <v>105</v>
      </c>
      <c r="G3636">
        <v>2024</v>
      </c>
      <c r="H3636" t="s">
        <v>22</v>
      </c>
      <c r="I3636" t="s">
        <v>569</v>
      </c>
      <c r="J3636" t="s">
        <v>570</v>
      </c>
      <c r="K3636" t="s">
        <v>496</v>
      </c>
      <c r="L3636" t="s">
        <v>25</v>
      </c>
      <c r="M3636">
        <v>52</v>
      </c>
      <c r="N3636">
        <v>52</v>
      </c>
      <c r="O3636">
        <v>52</v>
      </c>
      <c r="P3636">
        <v>52</v>
      </c>
      <c r="Q3636">
        <v>52</v>
      </c>
      <c r="R3636">
        <v>52</v>
      </c>
      <c r="S3636">
        <v>52</v>
      </c>
      <c r="T3636">
        <v>52</v>
      </c>
      <c r="U3636">
        <v>52</v>
      </c>
      <c r="V3636">
        <v>52</v>
      </c>
      <c r="W3636">
        <v>52</v>
      </c>
      <c r="X3636">
        <v>52</v>
      </c>
      <c r="Y3636">
        <v>627</v>
      </c>
      <c r="Z3636">
        <f t="shared" si="132"/>
        <v>0</v>
      </c>
      <c r="AA3636">
        <f t="shared" si="133"/>
        <v>470.25</v>
      </c>
    </row>
    <row r="3637" spans="1:27" x14ac:dyDescent="0.35">
      <c r="A3637" t="s">
        <v>427</v>
      </c>
      <c r="C3637">
        <v>512100</v>
      </c>
      <c r="D3637" t="s">
        <v>428</v>
      </c>
      <c r="E3637" t="s">
        <v>7</v>
      </c>
      <c r="F3637" t="s">
        <v>105</v>
      </c>
      <c r="G3637">
        <v>2024</v>
      </c>
      <c r="H3637" t="s">
        <v>22</v>
      </c>
      <c r="I3637" t="s">
        <v>571</v>
      </c>
      <c r="J3637" t="s">
        <v>572</v>
      </c>
      <c r="K3637" t="s">
        <v>496</v>
      </c>
      <c r="L3637" t="s">
        <v>25</v>
      </c>
      <c r="M3637">
        <v>52</v>
      </c>
      <c r="N3637">
        <v>52</v>
      </c>
      <c r="O3637">
        <v>52</v>
      </c>
      <c r="P3637">
        <v>52</v>
      </c>
      <c r="Q3637">
        <v>52</v>
      </c>
      <c r="R3637">
        <v>52</v>
      </c>
      <c r="S3637">
        <v>52</v>
      </c>
      <c r="T3637">
        <v>52</v>
      </c>
      <c r="U3637">
        <v>52</v>
      </c>
      <c r="V3637">
        <v>52</v>
      </c>
      <c r="W3637">
        <v>52</v>
      </c>
      <c r="X3637">
        <v>52</v>
      </c>
      <c r="Y3637">
        <v>627</v>
      </c>
      <c r="Z3637">
        <f t="shared" si="132"/>
        <v>0</v>
      </c>
      <c r="AA3637">
        <f t="shared" si="133"/>
        <v>470.25</v>
      </c>
    </row>
    <row r="3638" spans="1:27" x14ac:dyDescent="0.35">
      <c r="A3638" t="s">
        <v>427</v>
      </c>
      <c r="C3638">
        <v>512100</v>
      </c>
      <c r="D3638" t="s">
        <v>428</v>
      </c>
      <c r="E3638" t="s">
        <v>7</v>
      </c>
      <c r="F3638" t="s">
        <v>105</v>
      </c>
      <c r="G3638">
        <v>2025</v>
      </c>
      <c r="H3638" t="s">
        <v>22</v>
      </c>
      <c r="I3638" t="s">
        <v>569</v>
      </c>
      <c r="J3638" t="s">
        <v>570</v>
      </c>
      <c r="K3638" t="s">
        <v>496</v>
      </c>
      <c r="L3638" t="s">
        <v>25</v>
      </c>
      <c r="M3638">
        <v>52</v>
      </c>
      <c r="N3638">
        <v>52</v>
      </c>
      <c r="O3638">
        <v>52</v>
      </c>
      <c r="P3638">
        <v>52</v>
      </c>
      <c r="Q3638">
        <v>52</v>
      </c>
      <c r="R3638">
        <v>52</v>
      </c>
      <c r="S3638">
        <v>52</v>
      </c>
      <c r="T3638">
        <v>52</v>
      </c>
      <c r="U3638">
        <v>52</v>
      </c>
      <c r="V3638">
        <v>52</v>
      </c>
      <c r="W3638">
        <v>52</v>
      </c>
      <c r="X3638">
        <v>52</v>
      </c>
      <c r="Y3638">
        <v>627</v>
      </c>
      <c r="Z3638">
        <f t="shared" si="132"/>
        <v>0</v>
      </c>
      <c r="AA3638">
        <f t="shared" si="133"/>
        <v>470.25</v>
      </c>
    </row>
    <row r="3639" spans="1:27" x14ac:dyDescent="0.35">
      <c r="A3639" t="s">
        <v>427</v>
      </c>
      <c r="C3639">
        <v>512100</v>
      </c>
      <c r="D3639" t="s">
        <v>428</v>
      </c>
      <c r="E3639" t="s">
        <v>7</v>
      </c>
      <c r="F3639" t="s">
        <v>105</v>
      </c>
      <c r="G3639">
        <v>2025</v>
      </c>
      <c r="H3639" t="s">
        <v>22</v>
      </c>
      <c r="I3639" t="s">
        <v>571</v>
      </c>
      <c r="J3639" t="s">
        <v>572</v>
      </c>
      <c r="K3639" t="s">
        <v>496</v>
      </c>
      <c r="L3639" t="s">
        <v>25</v>
      </c>
      <c r="M3639">
        <v>52</v>
      </c>
      <c r="N3639">
        <v>52</v>
      </c>
      <c r="O3639">
        <v>52</v>
      </c>
      <c r="P3639">
        <v>52</v>
      </c>
      <c r="Q3639">
        <v>52</v>
      </c>
      <c r="R3639">
        <v>52</v>
      </c>
      <c r="S3639">
        <v>52</v>
      </c>
      <c r="T3639">
        <v>52</v>
      </c>
      <c r="U3639">
        <v>52</v>
      </c>
      <c r="V3639">
        <v>52</v>
      </c>
      <c r="W3639">
        <v>52</v>
      </c>
      <c r="X3639">
        <v>52</v>
      </c>
      <c r="Y3639">
        <v>627</v>
      </c>
      <c r="Z3639">
        <f t="shared" si="132"/>
        <v>0</v>
      </c>
      <c r="AA3639">
        <f t="shared" si="133"/>
        <v>470.25</v>
      </c>
    </row>
    <row r="3640" spans="1:27" x14ac:dyDescent="0.35">
      <c r="A3640" t="s">
        <v>427</v>
      </c>
      <c r="C3640">
        <v>512100</v>
      </c>
      <c r="D3640" t="s">
        <v>428</v>
      </c>
      <c r="E3640" t="s">
        <v>7</v>
      </c>
      <c r="F3640" t="s">
        <v>105</v>
      </c>
      <c r="G3640">
        <v>2026</v>
      </c>
      <c r="H3640" t="s">
        <v>22</v>
      </c>
      <c r="I3640" t="s">
        <v>569</v>
      </c>
      <c r="J3640" t="s">
        <v>570</v>
      </c>
      <c r="K3640" t="s">
        <v>496</v>
      </c>
      <c r="L3640" t="s">
        <v>25</v>
      </c>
      <c r="M3640">
        <v>53</v>
      </c>
      <c r="N3640">
        <v>53</v>
      </c>
      <c r="O3640">
        <v>53</v>
      </c>
      <c r="P3640">
        <v>53</v>
      </c>
      <c r="Q3640">
        <v>53</v>
      </c>
      <c r="R3640">
        <v>53</v>
      </c>
      <c r="S3640">
        <v>53</v>
      </c>
      <c r="T3640">
        <v>53</v>
      </c>
      <c r="U3640">
        <v>53</v>
      </c>
      <c r="V3640">
        <v>53</v>
      </c>
      <c r="W3640">
        <v>53</v>
      </c>
      <c r="X3640">
        <v>53</v>
      </c>
      <c r="Y3640">
        <v>640</v>
      </c>
      <c r="Z3640">
        <f t="shared" si="132"/>
        <v>0</v>
      </c>
      <c r="AA3640">
        <f t="shared" si="133"/>
        <v>480</v>
      </c>
    </row>
    <row r="3641" spans="1:27" x14ac:dyDescent="0.35">
      <c r="A3641" t="s">
        <v>427</v>
      </c>
      <c r="C3641">
        <v>512100</v>
      </c>
      <c r="D3641" t="s">
        <v>428</v>
      </c>
      <c r="E3641" t="s">
        <v>7</v>
      </c>
      <c r="F3641" t="s">
        <v>105</v>
      </c>
      <c r="G3641">
        <v>2026</v>
      </c>
      <c r="H3641" t="s">
        <v>22</v>
      </c>
      <c r="I3641" t="s">
        <v>571</v>
      </c>
      <c r="J3641" t="s">
        <v>572</v>
      </c>
      <c r="K3641" t="s">
        <v>496</v>
      </c>
      <c r="L3641" t="s">
        <v>25</v>
      </c>
      <c r="M3641">
        <v>53</v>
      </c>
      <c r="N3641">
        <v>53</v>
      </c>
      <c r="O3641">
        <v>53</v>
      </c>
      <c r="P3641">
        <v>53</v>
      </c>
      <c r="Q3641">
        <v>53</v>
      </c>
      <c r="R3641">
        <v>53</v>
      </c>
      <c r="S3641">
        <v>53</v>
      </c>
      <c r="T3641">
        <v>53</v>
      </c>
      <c r="U3641">
        <v>53</v>
      </c>
      <c r="V3641">
        <v>53</v>
      </c>
      <c r="W3641">
        <v>53</v>
      </c>
      <c r="X3641">
        <v>53</v>
      </c>
      <c r="Y3641">
        <v>640</v>
      </c>
      <c r="Z3641">
        <f t="shared" si="132"/>
        <v>0</v>
      </c>
      <c r="AA3641">
        <f t="shared" si="133"/>
        <v>480</v>
      </c>
    </row>
    <row r="3642" spans="1:27" x14ac:dyDescent="0.35">
      <c r="A3642" t="s">
        <v>427</v>
      </c>
      <c r="C3642">
        <v>512100</v>
      </c>
      <c r="D3642" t="s">
        <v>428</v>
      </c>
      <c r="E3642" t="s">
        <v>7</v>
      </c>
      <c r="F3642" t="s">
        <v>105</v>
      </c>
      <c r="G3642">
        <v>2027</v>
      </c>
      <c r="H3642" t="s">
        <v>22</v>
      </c>
      <c r="I3642" t="s">
        <v>569</v>
      </c>
      <c r="J3642" t="s">
        <v>570</v>
      </c>
      <c r="K3642" t="s">
        <v>496</v>
      </c>
      <c r="L3642" t="s">
        <v>25</v>
      </c>
      <c r="M3642">
        <v>54</v>
      </c>
      <c r="N3642">
        <v>54</v>
      </c>
      <c r="O3642">
        <v>54</v>
      </c>
      <c r="P3642">
        <v>54</v>
      </c>
      <c r="Q3642">
        <v>54</v>
      </c>
      <c r="R3642">
        <v>54</v>
      </c>
      <c r="S3642">
        <v>54</v>
      </c>
      <c r="T3642">
        <v>54</v>
      </c>
      <c r="U3642">
        <v>54</v>
      </c>
      <c r="V3642">
        <v>54</v>
      </c>
      <c r="W3642">
        <v>54</v>
      </c>
      <c r="X3642">
        <v>54</v>
      </c>
      <c r="Y3642">
        <v>653</v>
      </c>
      <c r="Z3642">
        <f t="shared" si="132"/>
        <v>0</v>
      </c>
      <c r="AA3642">
        <f t="shared" si="133"/>
        <v>489.75</v>
      </c>
    </row>
    <row r="3643" spans="1:27" x14ac:dyDescent="0.35">
      <c r="A3643" t="s">
        <v>427</v>
      </c>
      <c r="C3643">
        <v>512100</v>
      </c>
      <c r="D3643" t="s">
        <v>428</v>
      </c>
      <c r="E3643" t="s">
        <v>7</v>
      </c>
      <c r="F3643" t="s">
        <v>105</v>
      </c>
      <c r="G3643">
        <v>2027</v>
      </c>
      <c r="H3643" t="s">
        <v>22</v>
      </c>
      <c r="I3643" t="s">
        <v>571</v>
      </c>
      <c r="J3643" t="s">
        <v>572</v>
      </c>
      <c r="K3643" t="s">
        <v>496</v>
      </c>
      <c r="L3643" t="s">
        <v>25</v>
      </c>
      <c r="M3643">
        <v>54</v>
      </c>
      <c r="N3643">
        <v>54</v>
      </c>
      <c r="O3643">
        <v>54</v>
      </c>
      <c r="P3643">
        <v>54</v>
      </c>
      <c r="Q3643">
        <v>54</v>
      </c>
      <c r="R3643">
        <v>54</v>
      </c>
      <c r="S3643">
        <v>54</v>
      </c>
      <c r="T3643">
        <v>54</v>
      </c>
      <c r="U3643">
        <v>54</v>
      </c>
      <c r="V3643">
        <v>54</v>
      </c>
      <c r="W3643">
        <v>54</v>
      </c>
      <c r="X3643">
        <v>54</v>
      </c>
      <c r="Y3643">
        <v>653</v>
      </c>
      <c r="Z3643">
        <f t="shared" si="132"/>
        <v>0</v>
      </c>
      <c r="AA3643">
        <f t="shared" si="133"/>
        <v>489.75</v>
      </c>
    </row>
    <row r="3644" spans="1:27" x14ac:dyDescent="0.35">
      <c r="A3644" t="s">
        <v>427</v>
      </c>
      <c r="C3644">
        <v>512100</v>
      </c>
      <c r="D3644" t="s">
        <v>428</v>
      </c>
      <c r="E3644" t="s">
        <v>7</v>
      </c>
      <c r="F3644" t="s">
        <v>105</v>
      </c>
      <c r="G3644">
        <v>2028</v>
      </c>
      <c r="H3644" t="s">
        <v>22</v>
      </c>
      <c r="I3644" t="s">
        <v>569</v>
      </c>
      <c r="J3644" t="s">
        <v>570</v>
      </c>
      <c r="K3644" t="s">
        <v>496</v>
      </c>
      <c r="L3644" t="s">
        <v>25</v>
      </c>
      <c r="M3644">
        <v>55</v>
      </c>
      <c r="N3644">
        <v>55</v>
      </c>
      <c r="O3644">
        <v>55</v>
      </c>
      <c r="P3644">
        <v>55</v>
      </c>
      <c r="Q3644">
        <v>55</v>
      </c>
      <c r="R3644">
        <v>55</v>
      </c>
      <c r="S3644">
        <v>55</v>
      </c>
      <c r="T3644">
        <v>55</v>
      </c>
      <c r="U3644">
        <v>55</v>
      </c>
      <c r="V3644">
        <v>55</v>
      </c>
      <c r="W3644">
        <v>55</v>
      </c>
      <c r="X3644">
        <v>55</v>
      </c>
      <c r="Y3644">
        <v>666</v>
      </c>
      <c r="Z3644">
        <f t="shared" si="132"/>
        <v>0</v>
      </c>
      <c r="AA3644">
        <f t="shared" si="133"/>
        <v>499.5</v>
      </c>
    </row>
    <row r="3645" spans="1:27" x14ac:dyDescent="0.35">
      <c r="A3645" t="s">
        <v>427</v>
      </c>
      <c r="C3645">
        <v>512100</v>
      </c>
      <c r="D3645" t="s">
        <v>428</v>
      </c>
      <c r="E3645" t="s">
        <v>7</v>
      </c>
      <c r="F3645" t="s">
        <v>105</v>
      </c>
      <c r="G3645">
        <v>2028</v>
      </c>
      <c r="H3645" t="s">
        <v>22</v>
      </c>
      <c r="I3645" t="s">
        <v>571</v>
      </c>
      <c r="J3645" t="s">
        <v>572</v>
      </c>
      <c r="K3645" t="s">
        <v>496</v>
      </c>
      <c r="L3645" t="s">
        <v>25</v>
      </c>
      <c r="M3645">
        <v>55</v>
      </c>
      <c r="N3645">
        <v>55</v>
      </c>
      <c r="O3645">
        <v>55</v>
      </c>
      <c r="P3645">
        <v>55</v>
      </c>
      <c r="Q3645">
        <v>55</v>
      </c>
      <c r="R3645">
        <v>55</v>
      </c>
      <c r="S3645">
        <v>55</v>
      </c>
      <c r="T3645">
        <v>55</v>
      </c>
      <c r="U3645">
        <v>55</v>
      </c>
      <c r="V3645">
        <v>55</v>
      </c>
      <c r="W3645">
        <v>55</v>
      </c>
      <c r="X3645">
        <v>55</v>
      </c>
      <c r="Y3645">
        <v>666</v>
      </c>
      <c r="Z3645">
        <f t="shared" si="132"/>
        <v>0</v>
      </c>
      <c r="AA3645">
        <f t="shared" si="133"/>
        <v>499.5</v>
      </c>
    </row>
    <row r="3646" spans="1:27" x14ac:dyDescent="0.35">
      <c r="A3646" t="s">
        <v>427</v>
      </c>
      <c r="C3646">
        <v>512100</v>
      </c>
      <c r="D3646" t="s">
        <v>428</v>
      </c>
      <c r="E3646" t="s">
        <v>7</v>
      </c>
      <c r="F3646" t="s">
        <v>105</v>
      </c>
      <c r="G3646">
        <v>2029</v>
      </c>
      <c r="H3646" t="s">
        <v>22</v>
      </c>
      <c r="I3646" t="s">
        <v>569</v>
      </c>
      <c r="J3646" t="s">
        <v>570</v>
      </c>
      <c r="K3646" t="s">
        <v>496</v>
      </c>
      <c r="L3646" t="s">
        <v>25</v>
      </c>
      <c r="M3646">
        <v>57</v>
      </c>
      <c r="N3646">
        <v>57</v>
      </c>
      <c r="O3646">
        <v>57</v>
      </c>
      <c r="P3646">
        <v>57</v>
      </c>
      <c r="Q3646">
        <v>57</v>
      </c>
      <c r="R3646">
        <v>57</v>
      </c>
      <c r="S3646">
        <v>57</v>
      </c>
      <c r="T3646">
        <v>57</v>
      </c>
      <c r="U3646">
        <v>57</v>
      </c>
      <c r="V3646">
        <v>57</v>
      </c>
      <c r="W3646">
        <v>57</v>
      </c>
      <c r="X3646">
        <v>57</v>
      </c>
      <c r="Y3646">
        <v>679</v>
      </c>
      <c r="Z3646">
        <f t="shared" si="132"/>
        <v>0</v>
      </c>
      <c r="AA3646">
        <f t="shared" si="133"/>
        <v>509.25</v>
      </c>
    </row>
    <row r="3647" spans="1:27" x14ac:dyDescent="0.35">
      <c r="A3647" t="s">
        <v>427</v>
      </c>
      <c r="C3647">
        <v>512100</v>
      </c>
      <c r="D3647" t="s">
        <v>428</v>
      </c>
      <c r="E3647" t="s">
        <v>7</v>
      </c>
      <c r="F3647" t="s">
        <v>105</v>
      </c>
      <c r="G3647">
        <v>2029</v>
      </c>
      <c r="H3647" t="s">
        <v>22</v>
      </c>
      <c r="I3647" t="s">
        <v>571</v>
      </c>
      <c r="J3647" t="s">
        <v>572</v>
      </c>
      <c r="K3647" t="s">
        <v>496</v>
      </c>
      <c r="L3647" t="s">
        <v>25</v>
      </c>
      <c r="M3647">
        <v>57</v>
      </c>
      <c r="N3647">
        <v>57</v>
      </c>
      <c r="O3647">
        <v>57</v>
      </c>
      <c r="P3647">
        <v>57</v>
      </c>
      <c r="Q3647">
        <v>57</v>
      </c>
      <c r="R3647">
        <v>57</v>
      </c>
      <c r="S3647">
        <v>57</v>
      </c>
      <c r="T3647">
        <v>57</v>
      </c>
      <c r="U3647">
        <v>57</v>
      </c>
      <c r="V3647">
        <v>57</v>
      </c>
      <c r="W3647">
        <v>57</v>
      </c>
      <c r="X3647">
        <v>57</v>
      </c>
      <c r="Y3647">
        <v>679</v>
      </c>
      <c r="Z3647">
        <f t="shared" si="132"/>
        <v>0</v>
      </c>
      <c r="AA3647">
        <f t="shared" si="133"/>
        <v>509.25</v>
      </c>
    </row>
    <row r="3648" spans="1:27" x14ac:dyDescent="0.35">
      <c r="A3648" t="s">
        <v>427</v>
      </c>
      <c r="C3648">
        <v>512100</v>
      </c>
      <c r="D3648" t="s">
        <v>428</v>
      </c>
      <c r="E3648" t="s">
        <v>7</v>
      </c>
      <c r="F3648" t="s">
        <v>105</v>
      </c>
      <c r="G3648">
        <v>2030</v>
      </c>
      <c r="H3648" t="s">
        <v>22</v>
      </c>
      <c r="I3648" t="s">
        <v>569</v>
      </c>
      <c r="J3648" t="s">
        <v>570</v>
      </c>
      <c r="K3648" t="s">
        <v>496</v>
      </c>
      <c r="L3648" t="s">
        <v>25</v>
      </c>
      <c r="M3648">
        <v>58</v>
      </c>
      <c r="N3648">
        <v>58</v>
      </c>
      <c r="O3648">
        <v>58</v>
      </c>
      <c r="P3648">
        <v>58</v>
      </c>
      <c r="Q3648">
        <v>58</v>
      </c>
      <c r="R3648">
        <v>58</v>
      </c>
      <c r="S3648">
        <v>58</v>
      </c>
      <c r="T3648">
        <v>58</v>
      </c>
      <c r="U3648">
        <v>58</v>
      </c>
      <c r="V3648">
        <v>58</v>
      </c>
      <c r="W3648">
        <v>58</v>
      </c>
      <c r="X3648">
        <v>58</v>
      </c>
      <c r="Y3648">
        <v>693</v>
      </c>
      <c r="Z3648">
        <f t="shared" si="132"/>
        <v>0</v>
      </c>
      <c r="AA3648">
        <f t="shared" si="133"/>
        <v>519.75</v>
      </c>
    </row>
    <row r="3649" spans="1:27" x14ac:dyDescent="0.35">
      <c r="A3649" t="s">
        <v>427</v>
      </c>
      <c r="C3649">
        <v>512100</v>
      </c>
      <c r="D3649" t="s">
        <v>428</v>
      </c>
      <c r="E3649" t="s">
        <v>7</v>
      </c>
      <c r="F3649" t="s">
        <v>105</v>
      </c>
      <c r="G3649">
        <v>2030</v>
      </c>
      <c r="H3649" t="s">
        <v>22</v>
      </c>
      <c r="I3649" t="s">
        <v>571</v>
      </c>
      <c r="J3649" t="s">
        <v>572</v>
      </c>
      <c r="K3649" t="s">
        <v>496</v>
      </c>
      <c r="L3649" t="s">
        <v>25</v>
      </c>
      <c r="M3649">
        <v>58</v>
      </c>
      <c r="N3649">
        <v>58</v>
      </c>
      <c r="O3649">
        <v>58</v>
      </c>
      <c r="P3649">
        <v>58</v>
      </c>
      <c r="Q3649">
        <v>58</v>
      </c>
      <c r="R3649">
        <v>58</v>
      </c>
      <c r="S3649">
        <v>58</v>
      </c>
      <c r="T3649">
        <v>58</v>
      </c>
      <c r="U3649">
        <v>58</v>
      </c>
      <c r="V3649">
        <v>58</v>
      </c>
      <c r="W3649">
        <v>58</v>
      </c>
      <c r="X3649">
        <v>58</v>
      </c>
      <c r="Y3649">
        <v>693</v>
      </c>
      <c r="Z3649">
        <f t="shared" si="132"/>
        <v>0</v>
      </c>
      <c r="AA3649">
        <f t="shared" si="133"/>
        <v>519.75</v>
      </c>
    </row>
    <row r="3650" spans="1:27" x14ac:dyDescent="0.35">
      <c r="A3650" t="s">
        <v>427</v>
      </c>
      <c r="C3650">
        <v>513100</v>
      </c>
      <c r="D3650" t="s">
        <v>438</v>
      </c>
      <c r="E3650" t="s">
        <v>7</v>
      </c>
      <c r="F3650" t="s">
        <v>366</v>
      </c>
      <c r="G3650">
        <v>2021</v>
      </c>
      <c r="H3650" t="s">
        <v>22</v>
      </c>
      <c r="I3650" t="s">
        <v>573</v>
      </c>
      <c r="J3650" t="s">
        <v>574</v>
      </c>
      <c r="K3650" t="s">
        <v>493</v>
      </c>
      <c r="L3650" t="s">
        <v>25</v>
      </c>
      <c r="M3650">
        <v>100</v>
      </c>
      <c r="N3650">
        <v>100</v>
      </c>
      <c r="O3650">
        <v>100</v>
      </c>
      <c r="P3650">
        <v>100</v>
      </c>
      <c r="Q3650">
        <v>100</v>
      </c>
      <c r="R3650">
        <v>100</v>
      </c>
      <c r="S3650">
        <v>35100</v>
      </c>
      <c r="T3650">
        <v>100</v>
      </c>
      <c r="U3650">
        <v>100</v>
      </c>
      <c r="V3650">
        <v>100</v>
      </c>
      <c r="W3650">
        <v>100</v>
      </c>
      <c r="X3650">
        <v>100</v>
      </c>
      <c r="Y3650">
        <v>36200</v>
      </c>
      <c r="Z3650">
        <f t="shared" si="132"/>
        <v>10946.2395858</v>
      </c>
      <c r="AA3650">
        <f t="shared" si="133"/>
        <v>16203.7604142</v>
      </c>
    </row>
    <row r="3651" spans="1:27" x14ac:dyDescent="0.35">
      <c r="A3651" t="s">
        <v>427</v>
      </c>
      <c r="C3651">
        <v>513100</v>
      </c>
      <c r="D3651" t="s">
        <v>438</v>
      </c>
      <c r="E3651" t="s">
        <v>7</v>
      </c>
      <c r="F3651" t="s">
        <v>366</v>
      </c>
      <c r="G3651">
        <v>2022</v>
      </c>
      <c r="H3651" t="s">
        <v>22</v>
      </c>
      <c r="I3651" t="s">
        <v>573</v>
      </c>
      <c r="J3651" t="s">
        <v>574</v>
      </c>
      <c r="K3651" t="s">
        <v>493</v>
      </c>
      <c r="L3651" t="s">
        <v>25</v>
      </c>
      <c r="M3651">
        <v>100</v>
      </c>
      <c r="N3651">
        <v>100</v>
      </c>
      <c r="O3651">
        <v>100</v>
      </c>
      <c r="P3651">
        <v>100</v>
      </c>
      <c r="Q3651">
        <v>100</v>
      </c>
      <c r="R3651">
        <v>100</v>
      </c>
      <c r="S3651">
        <v>35100</v>
      </c>
      <c r="T3651">
        <v>100</v>
      </c>
      <c r="U3651">
        <v>100</v>
      </c>
      <c r="V3651">
        <v>100</v>
      </c>
      <c r="W3651">
        <v>100</v>
      </c>
      <c r="X3651">
        <v>100</v>
      </c>
      <c r="Y3651">
        <v>36200</v>
      </c>
      <c r="Z3651">
        <f t="shared" si="132"/>
        <v>10946.2395858</v>
      </c>
      <c r="AA3651">
        <f t="shared" si="133"/>
        <v>16203.7604142</v>
      </c>
    </row>
    <row r="3652" spans="1:27" x14ac:dyDescent="0.35">
      <c r="A3652" t="s">
        <v>427</v>
      </c>
      <c r="C3652">
        <v>513100</v>
      </c>
      <c r="D3652" t="s">
        <v>438</v>
      </c>
      <c r="E3652" t="s">
        <v>7</v>
      </c>
      <c r="F3652" t="s">
        <v>366</v>
      </c>
      <c r="G3652">
        <v>2023</v>
      </c>
      <c r="H3652" t="s">
        <v>22</v>
      </c>
      <c r="I3652" t="s">
        <v>573</v>
      </c>
      <c r="J3652" t="s">
        <v>574</v>
      </c>
      <c r="K3652" t="s">
        <v>493</v>
      </c>
      <c r="L3652" t="s">
        <v>25</v>
      </c>
      <c r="M3652">
        <v>100</v>
      </c>
      <c r="N3652">
        <v>100</v>
      </c>
      <c r="O3652">
        <v>100</v>
      </c>
      <c r="P3652">
        <v>100</v>
      </c>
      <c r="Q3652">
        <v>100</v>
      </c>
      <c r="R3652">
        <v>100</v>
      </c>
      <c r="S3652">
        <v>35100</v>
      </c>
      <c r="T3652">
        <v>100</v>
      </c>
      <c r="U3652">
        <v>100</v>
      </c>
      <c r="V3652">
        <v>100</v>
      </c>
      <c r="W3652">
        <v>100</v>
      </c>
      <c r="X3652">
        <v>100</v>
      </c>
      <c r="Y3652">
        <v>36200</v>
      </c>
      <c r="Z3652">
        <f t="shared" si="132"/>
        <v>10946.2395858</v>
      </c>
      <c r="AA3652">
        <f t="shared" si="133"/>
        <v>16203.7604142</v>
      </c>
    </row>
    <row r="3653" spans="1:27" x14ac:dyDescent="0.35">
      <c r="A3653" t="s">
        <v>427</v>
      </c>
      <c r="C3653">
        <v>513100</v>
      </c>
      <c r="D3653" t="s">
        <v>438</v>
      </c>
      <c r="E3653" t="s">
        <v>7</v>
      </c>
      <c r="F3653" t="s">
        <v>366</v>
      </c>
      <c r="G3653">
        <v>2024</v>
      </c>
      <c r="H3653" t="s">
        <v>22</v>
      </c>
      <c r="I3653" t="s">
        <v>573</v>
      </c>
      <c r="J3653" t="s">
        <v>574</v>
      </c>
      <c r="K3653" t="s">
        <v>493</v>
      </c>
      <c r="L3653" t="s">
        <v>25</v>
      </c>
      <c r="M3653">
        <v>100</v>
      </c>
      <c r="N3653">
        <v>100</v>
      </c>
      <c r="O3653">
        <v>100</v>
      </c>
      <c r="P3653">
        <v>100</v>
      </c>
      <c r="Q3653">
        <v>100</v>
      </c>
      <c r="R3653">
        <v>100</v>
      </c>
      <c r="S3653">
        <v>35100</v>
      </c>
      <c r="T3653">
        <v>100</v>
      </c>
      <c r="U3653">
        <v>100</v>
      </c>
      <c r="V3653">
        <v>100</v>
      </c>
      <c r="W3653">
        <v>100</v>
      </c>
      <c r="X3653">
        <v>100</v>
      </c>
      <c r="Y3653">
        <v>36200</v>
      </c>
      <c r="Z3653">
        <f t="shared" si="132"/>
        <v>10946.2395858</v>
      </c>
      <c r="AA3653">
        <f t="shared" si="133"/>
        <v>16203.7604142</v>
      </c>
    </row>
    <row r="3654" spans="1:27" x14ac:dyDescent="0.35">
      <c r="A3654" t="s">
        <v>427</v>
      </c>
      <c r="C3654">
        <v>513100</v>
      </c>
      <c r="D3654" t="s">
        <v>438</v>
      </c>
      <c r="E3654" t="s">
        <v>7</v>
      </c>
      <c r="F3654" t="s">
        <v>366</v>
      </c>
      <c r="G3654">
        <v>2025</v>
      </c>
      <c r="H3654" t="s">
        <v>22</v>
      </c>
      <c r="I3654" t="s">
        <v>573</v>
      </c>
      <c r="J3654" t="s">
        <v>574</v>
      </c>
      <c r="K3654" t="s">
        <v>493</v>
      </c>
      <c r="L3654" t="s">
        <v>25</v>
      </c>
      <c r="M3654">
        <v>100</v>
      </c>
      <c r="N3654">
        <v>100</v>
      </c>
      <c r="O3654">
        <v>100</v>
      </c>
      <c r="P3654">
        <v>100</v>
      </c>
      <c r="Q3654">
        <v>100</v>
      </c>
      <c r="R3654">
        <v>100</v>
      </c>
      <c r="S3654">
        <v>35100</v>
      </c>
      <c r="T3654">
        <v>100</v>
      </c>
      <c r="U3654">
        <v>100</v>
      </c>
      <c r="V3654">
        <v>100</v>
      </c>
      <c r="W3654">
        <v>100</v>
      </c>
      <c r="X3654">
        <v>100</v>
      </c>
      <c r="Y3654">
        <v>36200</v>
      </c>
      <c r="Z3654">
        <f t="shared" si="132"/>
        <v>10946.2395858</v>
      </c>
      <c r="AA3654">
        <f t="shared" si="133"/>
        <v>16203.7604142</v>
      </c>
    </row>
    <row r="3655" spans="1:27" x14ac:dyDescent="0.35">
      <c r="A3655" t="s">
        <v>427</v>
      </c>
      <c r="C3655">
        <v>513100</v>
      </c>
      <c r="D3655" t="s">
        <v>438</v>
      </c>
      <c r="E3655" t="s">
        <v>7</v>
      </c>
      <c r="F3655" t="s">
        <v>366</v>
      </c>
      <c r="G3655">
        <v>2026</v>
      </c>
      <c r="H3655" t="s">
        <v>22</v>
      </c>
      <c r="I3655" t="s">
        <v>573</v>
      </c>
      <c r="J3655" t="s">
        <v>574</v>
      </c>
      <c r="K3655" t="s">
        <v>493</v>
      </c>
      <c r="L3655" t="s">
        <v>25</v>
      </c>
      <c r="M3655">
        <v>102</v>
      </c>
      <c r="N3655">
        <v>102</v>
      </c>
      <c r="O3655">
        <v>102</v>
      </c>
      <c r="P3655">
        <v>102</v>
      </c>
      <c r="Q3655">
        <v>102</v>
      </c>
      <c r="R3655">
        <v>102</v>
      </c>
      <c r="S3655">
        <v>35802</v>
      </c>
      <c r="T3655">
        <v>102</v>
      </c>
      <c r="U3655">
        <v>102</v>
      </c>
      <c r="V3655">
        <v>102</v>
      </c>
      <c r="W3655">
        <v>102</v>
      </c>
      <c r="X3655">
        <v>102</v>
      </c>
      <c r="Y3655">
        <v>36924</v>
      </c>
      <c r="Z3655">
        <f t="shared" si="132"/>
        <v>11165.164377515999</v>
      </c>
      <c r="AA3655">
        <f t="shared" si="133"/>
        <v>16527.835622483999</v>
      </c>
    </row>
    <row r="3656" spans="1:27" x14ac:dyDescent="0.35">
      <c r="A3656" t="s">
        <v>427</v>
      </c>
      <c r="C3656">
        <v>513100</v>
      </c>
      <c r="D3656" t="s">
        <v>438</v>
      </c>
      <c r="E3656" t="s">
        <v>7</v>
      </c>
      <c r="F3656" t="s">
        <v>366</v>
      </c>
      <c r="G3656">
        <v>2027</v>
      </c>
      <c r="H3656" t="s">
        <v>22</v>
      </c>
      <c r="I3656" t="s">
        <v>573</v>
      </c>
      <c r="J3656" t="s">
        <v>574</v>
      </c>
      <c r="K3656" t="s">
        <v>493</v>
      </c>
      <c r="L3656" t="s">
        <v>25</v>
      </c>
      <c r="M3656">
        <v>104</v>
      </c>
      <c r="N3656">
        <v>104</v>
      </c>
      <c r="O3656">
        <v>104</v>
      </c>
      <c r="P3656">
        <v>104</v>
      </c>
      <c r="Q3656">
        <v>104</v>
      </c>
      <c r="R3656">
        <v>104</v>
      </c>
      <c r="S3656">
        <v>36518</v>
      </c>
      <c r="T3656">
        <v>104</v>
      </c>
      <c r="U3656">
        <v>104</v>
      </c>
      <c r="V3656">
        <v>104</v>
      </c>
      <c r="W3656">
        <v>104</v>
      </c>
      <c r="X3656">
        <v>104</v>
      </c>
      <c r="Y3656">
        <v>37662</v>
      </c>
      <c r="Z3656">
        <f t="shared" si="132"/>
        <v>11388.322521557999</v>
      </c>
      <c r="AA3656">
        <f t="shared" si="133"/>
        <v>16858.177478442001</v>
      </c>
    </row>
    <row r="3657" spans="1:27" x14ac:dyDescent="0.35">
      <c r="A3657" t="s">
        <v>427</v>
      </c>
      <c r="C3657">
        <v>513100</v>
      </c>
      <c r="D3657" t="s">
        <v>438</v>
      </c>
      <c r="E3657" t="s">
        <v>7</v>
      </c>
      <c r="F3657" t="s">
        <v>366</v>
      </c>
      <c r="G3657">
        <v>2028</v>
      </c>
      <c r="H3657" t="s">
        <v>22</v>
      </c>
      <c r="I3657" t="s">
        <v>573</v>
      </c>
      <c r="J3657" t="s">
        <v>574</v>
      </c>
      <c r="K3657" t="s">
        <v>493</v>
      </c>
      <c r="L3657" t="s">
        <v>25</v>
      </c>
      <c r="M3657">
        <v>106</v>
      </c>
      <c r="N3657">
        <v>106</v>
      </c>
      <c r="O3657">
        <v>106</v>
      </c>
      <c r="P3657">
        <v>106</v>
      </c>
      <c r="Q3657">
        <v>106</v>
      </c>
      <c r="R3657">
        <v>106</v>
      </c>
      <c r="S3657">
        <v>37248</v>
      </c>
      <c r="T3657">
        <v>106</v>
      </c>
      <c r="U3657">
        <v>106</v>
      </c>
      <c r="V3657">
        <v>106</v>
      </c>
      <c r="W3657">
        <v>106</v>
      </c>
      <c r="X3657">
        <v>106</v>
      </c>
      <c r="Y3657">
        <v>38415</v>
      </c>
      <c r="Z3657">
        <f t="shared" si="132"/>
        <v>11616.016400234999</v>
      </c>
      <c r="AA3657">
        <f t="shared" si="133"/>
        <v>17195.233599765001</v>
      </c>
    </row>
    <row r="3658" spans="1:27" x14ac:dyDescent="0.35">
      <c r="A3658" t="s">
        <v>427</v>
      </c>
      <c r="C3658">
        <v>513100</v>
      </c>
      <c r="D3658" t="s">
        <v>438</v>
      </c>
      <c r="E3658" t="s">
        <v>7</v>
      </c>
      <c r="F3658" t="s">
        <v>366</v>
      </c>
      <c r="G3658">
        <v>2029</v>
      </c>
      <c r="H3658" t="s">
        <v>22</v>
      </c>
      <c r="I3658" t="s">
        <v>573</v>
      </c>
      <c r="J3658" t="s">
        <v>574</v>
      </c>
      <c r="K3658" t="s">
        <v>493</v>
      </c>
      <c r="L3658" t="s">
        <v>25</v>
      </c>
      <c r="M3658">
        <v>108</v>
      </c>
      <c r="N3658">
        <v>108</v>
      </c>
      <c r="O3658">
        <v>108</v>
      </c>
      <c r="P3658">
        <v>108</v>
      </c>
      <c r="Q3658">
        <v>108</v>
      </c>
      <c r="R3658">
        <v>108</v>
      </c>
      <c r="S3658">
        <v>37992</v>
      </c>
      <c r="T3658">
        <v>108</v>
      </c>
      <c r="U3658">
        <v>108</v>
      </c>
      <c r="V3658">
        <v>108</v>
      </c>
      <c r="W3658">
        <v>108</v>
      </c>
      <c r="X3658">
        <v>108</v>
      </c>
      <c r="Y3658">
        <v>39183</v>
      </c>
      <c r="Z3658">
        <f t="shared" si="132"/>
        <v>11848.246013546999</v>
      </c>
      <c r="AA3658">
        <f t="shared" si="133"/>
        <v>17539.003986453001</v>
      </c>
    </row>
    <row r="3659" spans="1:27" x14ac:dyDescent="0.35">
      <c r="A3659" t="s">
        <v>427</v>
      </c>
      <c r="C3659">
        <v>513100</v>
      </c>
      <c r="D3659" t="s">
        <v>438</v>
      </c>
      <c r="E3659" t="s">
        <v>7</v>
      </c>
      <c r="F3659" t="s">
        <v>366</v>
      </c>
      <c r="G3659">
        <v>2030</v>
      </c>
      <c r="H3659" t="s">
        <v>22</v>
      </c>
      <c r="I3659" t="s">
        <v>573</v>
      </c>
      <c r="J3659" t="s">
        <v>574</v>
      </c>
      <c r="K3659" t="s">
        <v>493</v>
      </c>
      <c r="L3659" t="s">
        <v>25</v>
      </c>
      <c r="M3659">
        <v>110</v>
      </c>
      <c r="N3659">
        <v>110</v>
      </c>
      <c r="O3659">
        <v>110</v>
      </c>
      <c r="P3659">
        <v>110</v>
      </c>
      <c r="Q3659">
        <v>110</v>
      </c>
      <c r="R3659">
        <v>110</v>
      </c>
      <c r="S3659">
        <v>38754</v>
      </c>
      <c r="T3659">
        <v>110</v>
      </c>
      <c r="U3659">
        <v>110</v>
      </c>
      <c r="V3659">
        <v>110</v>
      </c>
      <c r="W3659">
        <v>110</v>
      </c>
      <c r="X3659">
        <v>110</v>
      </c>
      <c r="Y3659">
        <v>39968</v>
      </c>
      <c r="Z3659">
        <f t="shared" si="132"/>
        <v>12085.616126112</v>
      </c>
      <c r="AA3659">
        <f t="shared" si="133"/>
        <v>17890.383873888</v>
      </c>
    </row>
    <row r="3660" spans="1:27" x14ac:dyDescent="0.35">
      <c r="A3660" t="s">
        <v>427</v>
      </c>
      <c r="C3660">
        <v>512100</v>
      </c>
      <c r="D3660" t="s">
        <v>428</v>
      </c>
      <c r="E3660" t="s">
        <v>7</v>
      </c>
      <c r="F3660" t="s">
        <v>21</v>
      </c>
      <c r="G3660">
        <v>2021</v>
      </c>
      <c r="H3660" t="s">
        <v>22</v>
      </c>
      <c r="I3660" t="s">
        <v>569</v>
      </c>
      <c r="J3660" t="s">
        <v>570</v>
      </c>
      <c r="K3660" t="s">
        <v>496</v>
      </c>
      <c r="L3660" t="s">
        <v>25</v>
      </c>
      <c r="M3660">
        <v>156</v>
      </c>
      <c r="N3660">
        <v>156</v>
      </c>
      <c r="O3660">
        <v>156</v>
      </c>
      <c r="P3660">
        <v>156</v>
      </c>
      <c r="Q3660">
        <v>156</v>
      </c>
      <c r="R3660">
        <v>156</v>
      </c>
      <c r="S3660">
        <v>156</v>
      </c>
      <c r="T3660">
        <v>156</v>
      </c>
      <c r="U3660">
        <v>156</v>
      </c>
      <c r="V3660">
        <v>156</v>
      </c>
      <c r="W3660">
        <v>156</v>
      </c>
      <c r="X3660">
        <v>156</v>
      </c>
      <c r="Y3660">
        <v>1867</v>
      </c>
      <c r="Z3660">
        <f t="shared" si="132"/>
        <v>1400.25</v>
      </c>
      <c r="AA3660">
        <f t="shared" si="133"/>
        <v>0</v>
      </c>
    </row>
    <row r="3661" spans="1:27" x14ac:dyDescent="0.35">
      <c r="A3661" t="s">
        <v>427</v>
      </c>
      <c r="C3661">
        <v>512100</v>
      </c>
      <c r="D3661" t="s">
        <v>428</v>
      </c>
      <c r="E3661" t="s">
        <v>7</v>
      </c>
      <c r="F3661" t="s">
        <v>21</v>
      </c>
      <c r="G3661">
        <v>2021</v>
      </c>
      <c r="H3661" t="s">
        <v>22</v>
      </c>
      <c r="I3661" t="s">
        <v>571</v>
      </c>
      <c r="J3661" t="s">
        <v>572</v>
      </c>
      <c r="K3661" t="s">
        <v>496</v>
      </c>
      <c r="L3661" t="s">
        <v>25</v>
      </c>
      <c r="M3661">
        <v>156</v>
      </c>
      <c r="N3661">
        <v>156</v>
      </c>
      <c r="O3661">
        <v>156</v>
      </c>
      <c r="P3661">
        <v>156</v>
      </c>
      <c r="Q3661">
        <v>156</v>
      </c>
      <c r="R3661">
        <v>156</v>
      </c>
      <c r="S3661">
        <v>156</v>
      </c>
      <c r="T3661">
        <v>156</v>
      </c>
      <c r="U3661">
        <v>156</v>
      </c>
      <c r="V3661">
        <v>156</v>
      </c>
      <c r="W3661">
        <v>156</v>
      </c>
      <c r="X3661">
        <v>156</v>
      </c>
      <c r="Y3661">
        <v>1867</v>
      </c>
      <c r="Z3661">
        <f t="shared" si="132"/>
        <v>1400.25</v>
      </c>
      <c r="AA3661">
        <f t="shared" si="133"/>
        <v>0</v>
      </c>
    </row>
    <row r="3662" spans="1:27" x14ac:dyDescent="0.35">
      <c r="A3662" t="s">
        <v>427</v>
      </c>
      <c r="C3662">
        <v>512100</v>
      </c>
      <c r="D3662" t="s">
        <v>428</v>
      </c>
      <c r="E3662" t="s">
        <v>7</v>
      </c>
      <c r="F3662" t="s">
        <v>21</v>
      </c>
      <c r="G3662">
        <v>2022</v>
      </c>
      <c r="H3662" t="s">
        <v>22</v>
      </c>
      <c r="I3662" t="s">
        <v>569</v>
      </c>
      <c r="J3662" t="s">
        <v>570</v>
      </c>
      <c r="K3662" t="s">
        <v>496</v>
      </c>
      <c r="L3662" t="s">
        <v>25</v>
      </c>
      <c r="M3662">
        <v>156</v>
      </c>
      <c r="N3662">
        <v>156</v>
      </c>
      <c r="O3662">
        <v>156</v>
      </c>
      <c r="P3662">
        <v>156</v>
      </c>
      <c r="Q3662">
        <v>156</v>
      </c>
      <c r="R3662">
        <v>156</v>
      </c>
      <c r="S3662">
        <v>156</v>
      </c>
      <c r="T3662">
        <v>156</v>
      </c>
      <c r="U3662">
        <v>156</v>
      </c>
      <c r="V3662">
        <v>156</v>
      </c>
      <c r="W3662">
        <v>156</v>
      </c>
      <c r="X3662">
        <v>156</v>
      </c>
      <c r="Y3662">
        <v>1867</v>
      </c>
      <c r="Z3662">
        <f t="shared" si="132"/>
        <v>1400.25</v>
      </c>
      <c r="AA3662">
        <f t="shared" si="133"/>
        <v>0</v>
      </c>
    </row>
    <row r="3663" spans="1:27" x14ac:dyDescent="0.35">
      <c r="A3663" t="s">
        <v>427</v>
      </c>
      <c r="C3663">
        <v>512100</v>
      </c>
      <c r="D3663" t="s">
        <v>428</v>
      </c>
      <c r="E3663" t="s">
        <v>7</v>
      </c>
      <c r="F3663" t="s">
        <v>21</v>
      </c>
      <c r="G3663">
        <v>2022</v>
      </c>
      <c r="H3663" t="s">
        <v>22</v>
      </c>
      <c r="I3663" t="s">
        <v>571</v>
      </c>
      <c r="J3663" t="s">
        <v>572</v>
      </c>
      <c r="K3663" t="s">
        <v>496</v>
      </c>
      <c r="L3663" t="s">
        <v>25</v>
      </c>
      <c r="M3663">
        <v>156</v>
      </c>
      <c r="N3663">
        <v>156</v>
      </c>
      <c r="O3663">
        <v>156</v>
      </c>
      <c r="P3663">
        <v>156</v>
      </c>
      <c r="Q3663">
        <v>156</v>
      </c>
      <c r="R3663">
        <v>156</v>
      </c>
      <c r="S3663">
        <v>156</v>
      </c>
      <c r="T3663">
        <v>156</v>
      </c>
      <c r="U3663">
        <v>156</v>
      </c>
      <c r="V3663">
        <v>156</v>
      </c>
      <c r="W3663">
        <v>156</v>
      </c>
      <c r="X3663">
        <v>156</v>
      </c>
      <c r="Y3663">
        <v>1867</v>
      </c>
      <c r="Z3663">
        <f t="shared" si="132"/>
        <v>1400.25</v>
      </c>
      <c r="AA3663">
        <f t="shared" si="133"/>
        <v>0</v>
      </c>
    </row>
    <row r="3664" spans="1:27" x14ac:dyDescent="0.35">
      <c r="A3664" t="s">
        <v>427</v>
      </c>
      <c r="C3664">
        <v>512100</v>
      </c>
      <c r="D3664" t="s">
        <v>428</v>
      </c>
      <c r="E3664" t="s">
        <v>7</v>
      </c>
      <c r="F3664" t="s">
        <v>21</v>
      </c>
      <c r="G3664">
        <v>2023</v>
      </c>
      <c r="H3664" t="s">
        <v>22</v>
      </c>
      <c r="I3664" t="s">
        <v>569</v>
      </c>
      <c r="J3664" t="s">
        <v>570</v>
      </c>
      <c r="K3664" t="s">
        <v>496</v>
      </c>
      <c r="L3664" t="s">
        <v>25</v>
      </c>
      <c r="M3664">
        <v>156</v>
      </c>
      <c r="N3664">
        <v>156</v>
      </c>
      <c r="O3664">
        <v>156</v>
      </c>
      <c r="P3664">
        <v>156</v>
      </c>
      <c r="Q3664">
        <v>156</v>
      </c>
      <c r="R3664">
        <v>156</v>
      </c>
      <c r="S3664">
        <v>156</v>
      </c>
      <c r="T3664">
        <v>156</v>
      </c>
      <c r="U3664">
        <v>156</v>
      </c>
      <c r="V3664">
        <v>156</v>
      </c>
      <c r="W3664">
        <v>156</v>
      </c>
      <c r="X3664">
        <v>156</v>
      </c>
      <c r="Y3664">
        <v>1867</v>
      </c>
      <c r="Z3664">
        <f t="shared" si="132"/>
        <v>1400.25</v>
      </c>
      <c r="AA3664">
        <f t="shared" si="133"/>
        <v>0</v>
      </c>
    </row>
    <row r="3665" spans="1:27" x14ac:dyDescent="0.35">
      <c r="A3665" t="s">
        <v>427</v>
      </c>
      <c r="C3665">
        <v>512100</v>
      </c>
      <c r="D3665" t="s">
        <v>428</v>
      </c>
      <c r="E3665" t="s">
        <v>7</v>
      </c>
      <c r="F3665" t="s">
        <v>21</v>
      </c>
      <c r="G3665">
        <v>2023</v>
      </c>
      <c r="H3665" t="s">
        <v>22</v>
      </c>
      <c r="I3665" t="s">
        <v>571</v>
      </c>
      <c r="J3665" t="s">
        <v>572</v>
      </c>
      <c r="K3665" t="s">
        <v>496</v>
      </c>
      <c r="L3665" t="s">
        <v>25</v>
      </c>
      <c r="M3665">
        <v>156</v>
      </c>
      <c r="N3665">
        <v>156</v>
      </c>
      <c r="O3665">
        <v>156</v>
      </c>
      <c r="P3665">
        <v>156</v>
      </c>
      <c r="Q3665">
        <v>156</v>
      </c>
      <c r="R3665">
        <v>156</v>
      </c>
      <c r="S3665">
        <v>156</v>
      </c>
      <c r="T3665">
        <v>156</v>
      </c>
      <c r="U3665">
        <v>156</v>
      </c>
      <c r="V3665">
        <v>156</v>
      </c>
      <c r="W3665">
        <v>156</v>
      </c>
      <c r="X3665">
        <v>156</v>
      </c>
      <c r="Y3665">
        <v>1867</v>
      </c>
      <c r="Z3665">
        <f t="shared" si="132"/>
        <v>1400.25</v>
      </c>
      <c r="AA3665">
        <f t="shared" si="133"/>
        <v>0</v>
      </c>
    </row>
    <row r="3666" spans="1:27" x14ac:dyDescent="0.35">
      <c r="A3666" t="s">
        <v>427</v>
      </c>
      <c r="C3666">
        <v>512100</v>
      </c>
      <c r="D3666" t="s">
        <v>428</v>
      </c>
      <c r="E3666" t="s">
        <v>7</v>
      </c>
      <c r="F3666" t="s">
        <v>21</v>
      </c>
      <c r="G3666">
        <v>2024</v>
      </c>
      <c r="H3666" t="s">
        <v>22</v>
      </c>
      <c r="I3666" t="s">
        <v>569</v>
      </c>
      <c r="J3666" t="s">
        <v>570</v>
      </c>
      <c r="K3666" t="s">
        <v>496</v>
      </c>
      <c r="L3666" t="s">
        <v>25</v>
      </c>
      <c r="M3666">
        <v>156</v>
      </c>
      <c r="N3666">
        <v>156</v>
      </c>
      <c r="O3666">
        <v>156</v>
      </c>
      <c r="P3666">
        <v>156</v>
      </c>
      <c r="Q3666">
        <v>156</v>
      </c>
      <c r="R3666">
        <v>156</v>
      </c>
      <c r="S3666">
        <v>156</v>
      </c>
      <c r="T3666">
        <v>156</v>
      </c>
      <c r="U3666">
        <v>156</v>
      </c>
      <c r="V3666">
        <v>156</v>
      </c>
      <c r="W3666">
        <v>156</v>
      </c>
      <c r="X3666">
        <v>156</v>
      </c>
      <c r="Y3666">
        <v>1867</v>
      </c>
      <c r="Z3666">
        <f t="shared" si="132"/>
        <v>1400.25</v>
      </c>
      <c r="AA3666">
        <f t="shared" si="133"/>
        <v>0</v>
      </c>
    </row>
    <row r="3667" spans="1:27" x14ac:dyDescent="0.35">
      <c r="A3667" t="s">
        <v>427</v>
      </c>
      <c r="C3667">
        <v>512100</v>
      </c>
      <c r="D3667" t="s">
        <v>428</v>
      </c>
      <c r="E3667" t="s">
        <v>7</v>
      </c>
      <c r="F3667" t="s">
        <v>21</v>
      </c>
      <c r="G3667">
        <v>2024</v>
      </c>
      <c r="H3667" t="s">
        <v>22</v>
      </c>
      <c r="I3667" t="s">
        <v>571</v>
      </c>
      <c r="J3667" t="s">
        <v>572</v>
      </c>
      <c r="K3667" t="s">
        <v>496</v>
      </c>
      <c r="L3667" t="s">
        <v>25</v>
      </c>
      <c r="M3667">
        <v>156</v>
      </c>
      <c r="N3667">
        <v>156</v>
      </c>
      <c r="O3667">
        <v>156</v>
      </c>
      <c r="P3667">
        <v>156</v>
      </c>
      <c r="Q3667">
        <v>156</v>
      </c>
      <c r="R3667">
        <v>156</v>
      </c>
      <c r="S3667">
        <v>156</v>
      </c>
      <c r="T3667">
        <v>156</v>
      </c>
      <c r="U3667">
        <v>156</v>
      </c>
      <c r="V3667">
        <v>156</v>
      </c>
      <c r="W3667">
        <v>156</v>
      </c>
      <c r="X3667">
        <v>156</v>
      </c>
      <c r="Y3667">
        <v>1867</v>
      </c>
      <c r="Z3667">
        <f t="shared" si="132"/>
        <v>1400.25</v>
      </c>
      <c r="AA3667">
        <f t="shared" si="133"/>
        <v>0</v>
      </c>
    </row>
    <row r="3668" spans="1:27" x14ac:dyDescent="0.35">
      <c r="A3668" t="s">
        <v>427</v>
      </c>
      <c r="C3668">
        <v>512100</v>
      </c>
      <c r="D3668" t="s">
        <v>428</v>
      </c>
      <c r="E3668" t="s">
        <v>7</v>
      </c>
      <c r="F3668" t="s">
        <v>21</v>
      </c>
      <c r="G3668">
        <v>2025</v>
      </c>
      <c r="H3668" t="s">
        <v>22</v>
      </c>
      <c r="I3668" t="s">
        <v>569</v>
      </c>
      <c r="J3668" t="s">
        <v>570</v>
      </c>
      <c r="K3668" t="s">
        <v>496</v>
      </c>
      <c r="L3668" t="s">
        <v>25</v>
      </c>
      <c r="M3668">
        <v>156</v>
      </c>
      <c r="N3668">
        <v>156</v>
      </c>
      <c r="O3668">
        <v>156</v>
      </c>
      <c r="P3668">
        <v>156</v>
      </c>
      <c r="Q3668">
        <v>156</v>
      </c>
      <c r="R3668">
        <v>156</v>
      </c>
      <c r="S3668">
        <v>156</v>
      </c>
      <c r="T3668">
        <v>156</v>
      </c>
      <c r="U3668">
        <v>156</v>
      </c>
      <c r="V3668">
        <v>156</v>
      </c>
      <c r="W3668">
        <v>156</v>
      </c>
      <c r="X3668">
        <v>156</v>
      </c>
      <c r="Y3668">
        <v>1867</v>
      </c>
      <c r="Z3668">
        <f t="shared" si="132"/>
        <v>1400.25</v>
      </c>
      <c r="AA3668">
        <f t="shared" si="133"/>
        <v>0</v>
      </c>
    </row>
    <row r="3669" spans="1:27" x14ac:dyDescent="0.35">
      <c r="A3669" t="s">
        <v>427</v>
      </c>
      <c r="C3669">
        <v>512100</v>
      </c>
      <c r="D3669" t="s">
        <v>428</v>
      </c>
      <c r="E3669" t="s">
        <v>7</v>
      </c>
      <c r="F3669" t="s">
        <v>21</v>
      </c>
      <c r="G3669">
        <v>2025</v>
      </c>
      <c r="H3669" t="s">
        <v>22</v>
      </c>
      <c r="I3669" t="s">
        <v>571</v>
      </c>
      <c r="J3669" t="s">
        <v>572</v>
      </c>
      <c r="K3669" t="s">
        <v>496</v>
      </c>
      <c r="L3669" t="s">
        <v>25</v>
      </c>
      <c r="M3669">
        <v>156</v>
      </c>
      <c r="N3669">
        <v>156</v>
      </c>
      <c r="O3669">
        <v>156</v>
      </c>
      <c r="P3669">
        <v>156</v>
      </c>
      <c r="Q3669">
        <v>156</v>
      </c>
      <c r="R3669">
        <v>156</v>
      </c>
      <c r="S3669">
        <v>156</v>
      </c>
      <c r="T3669">
        <v>156</v>
      </c>
      <c r="U3669">
        <v>156</v>
      </c>
      <c r="V3669">
        <v>156</v>
      </c>
      <c r="W3669">
        <v>156</v>
      </c>
      <c r="X3669">
        <v>156</v>
      </c>
      <c r="Y3669">
        <v>1867</v>
      </c>
      <c r="Z3669">
        <f t="shared" si="132"/>
        <v>1400.25</v>
      </c>
      <c r="AA3669">
        <f t="shared" si="133"/>
        <v>0</v>
      </c>
    </row>
    <row r="3670" spans="1:27" x14ac:dyDescent="0.35">
      <c r="A3670" t="s">
        <v>427</v>
      </c>
      <c r="C3670">
        <v>512100</v>
      </c>
      <c r="D3670" t="s">
        <v>428</v>
      </c>
      <c r="E3670" t="s">
        <v>7</v>
      </c>
      <c r="F3670" t="s">
        <v>21</v>
      </c>
      <c r="G3670">
        <v>2026</v>
      </c>
      <c r="H3670" t="s">
        <v>22</v>
      </c>
      <c r="I3670" t="s">
        <v>569</v>
      </c>
      <c r="J3670" t="s">
        <v>570</v>
      </c>
      <c r="K3670" t="s">
        <v>496</v>
      </c>
      <c r="L3670" t="s">
        <v>25</v>
      </c>
      <c r="M3670">
        <v>159</v>
      </c>
      <c r="N3670">
        <v>159</v>
      </c>
      <c r="O3670">
        <v>159</v>
      </c>
      <c r="P3670">
        <v>159</v>
      </c>
      <c r="Q3670">
        <v>159</v>
      </c>
      <c r="R3670">
        <v>159</v>
      </c>
      <c r="S3670">
        <v>159</v>
      </c>
      <c r="T3670">
        <v>159</v>
      </c>
      <c r="U3670">
        <v>159</v>
      </c>
      <c r="V3670">
        <v>159</v>
      </c>
      <c r="W3670">
        <v>159</v>
      </c>
      <c r="X3670">
        <v>159</v>
      </c>
      <c r="Y3670">
        <v>1905</v>
      </c>
      <c r="Z3670">
        <f t="shared" ref="Z3670:Z3715" si="134">$Y3670*IF($E3670="Fixed",0.75,1)*IF(LEFT($F3670,4)="0311",1,IF(LEFT($F3670,4)="0301",0.403176412,0))</f>
        <v>1428.75</v>
      </c>
      <c r="AA3670">
        <f t="shared" ref="AA3670:AA3715" si="135">$Y3670*IF($E3670="Fixed",0.75,1)*IF(LEFT($F3670,4)="0311",0,IF(LEFT($F3670,4)="0301",1-0.403176412,1))</f>
        <v>0</v>
      </c>
    </row>
    <row r="3671" spans="1:27" x14ac:dyDescent="0.35">
      <c r="A3671" t="s">
        <v>427</v>
      </c>
      <c r="C3671">
        <v>512100</v>
      </c>
      <c r="D3671" t="s">
        <v>428</v>
      </c>
      <c r="E3671" t="s">
        <v>7</v>
      </c>
      <c r="F3671" t="s">
        <v>21</v>
      </c>
      <c r="G3671">
        <v>2026</v>
      </c>
      <c r="H3671" t="s">
        <v>22</v>
      </c>
      <c r="I3671" t="s">
        <v>571</v>
      </c>
      <c r="J3671" t="s">
        <v>572</v>
      </c>
      <c r="K3671" t="s">
        <v>496</v>
      </c>
      <c r="L3671" t="s">
        <v>25</v>
      </c>
      <c r="M3671">
        <v>159</v>
      </c>
      <c r="N3671">
        <v>159</v>
      </c>
      <c r="O3671">
        <v>159</v>
      </c>
      <c r="P3671">
        <v>159</v>
      </c>
      <c r="Q3671">
        <v>159</v>
      </c>
      <c r="R3671">
        <v>159</v>
      </c>
      <c r="S3671">
        <v>159</v>
      </c>
      <c r="T3671">
        <v>159</v>
      </c>
      <c r="U3671">
        <v>159</v>
      </c>
      <c r="V3671">
        <v>159</v>
      </c>
      <c r="W3671">
        <v>159</v>
      </c>
      <c r="X3671">
        <v>159</v>
      </c>
      <c r="Y3671">
        <v>1905</v>
      </c>
      <c r="Z3671">
        <f t="shared" si="134"/>
        <v>1428.75</v>
      </c>
      <c r="AA3671">
        <f t="shared" si="135"/>
        <v>0</v>
      </c>
    </row>
    <row r="3672" spans="1:27" x14ac:dyDescent="0.35">
      <c r="A3672" t="s">
        <v>427</v>
      </c>
      <c r="C3672">
        <v>512100</v>
      </c>
      <c r="D3672" t="s">
        <v>428</v>
      </c>
      <c r="E3672" t="s">
        <v>7</v>
      </c>
      <c r="F3672" t="s">
        <v>21</v>
      </c>
      <c r="G3672">
        <v>2027</v>
      </c>
      <c r="H3672" t="s">
        <v>22</v>
      </c>
      <c r="I3672" t="s">
        <v>569</v>
      </c>
      <c r="J3672" t="s">
        <v>570</v>
      </c>
      <c r="K3672" t="s">
        <v>496</v>
      </c>
      <c r="L3672" t="s">
        <v>25</v>
      </c>
      <c r="M3672">
        <v>162</v>
      </c>
      <c r="N3672">
        <v>162</v>
      </c>
      <c r="O3672">
        <v>162</v>
      </c>
      <c r="P3672">
        <v>162</v>
      </c>
      <c r="Q3672">
        <v>162</v>
      </c>
      <c r="R3672">
        <v>162</v>
      </c>
      <c r="S3672">
        <v>162</v>
      </c>
      <c r="T3672">
        <v>162</v>
      </c>
      <c r="U3672">
        <v>162</v>
      </c>
      <c r="V3672">
        <v>162</v>
      </c>
      <c r="W3672">
        <v>162</v>
      </c>
      <c r="X3672">
        <v>162</v>
      </c>
      <c r="Y3672">
        <v>1943</v>
      </c>
      <c r="Z3672">
        <f t="shared" si="134"/>
        <v>1457.25</v>
      </c>
      <c r="AA3672">
        <f t="shared" si="135"/>
        <v>0</v>
      </c>
    </row>
    <row r="3673" spans="1:27" x14ac:dyDescent="0.35">
      <c r="A3673" t="s">
        <v>427</v>
      </c>
      <c r="C3673">
        <v>512100</v>
      </c>
      <c r="D3673" t="s">
        <v>428</v>
      </c>
      <c r="E3673" t="s">
        <v>7</v>
      </c>
      <c r="F3673" t="s">
        <v>21</v>
      </c>
      <c r="G3673">
        <v>2027</v>
      </c>
      <c r="H3673" t="s">
        <v>22</v>
      </c>
      <c r="I3673" t="s">
        <v>571</v>
      </c>
      <c r="J3673" t="s">
        <v>572</v>
      </c>
      <c r="K3673" t="s">
        <v>496</v>
      </c>
      <c r="L3673" t="s">
        <v>25</v>
      </c>
      <c r="M3673">
        <v>162</v>
      </c>
      <c r="N3673">
        <v>162</v>
      </c>
      <c r="O3673">
        <v>162</v>
      </c>
      <c r="P3673">
        <v>162</v>
      </c>
      <c r="Q3673">
        <v>162</v>
      </c>
      <c r="R3673">
        <v>162</v>
      </c>
      <c r="S3673">
        <v>162</v>
      </c>
      <c r="T3673">
        <v>162</v>
      </c>
      <c r="U3673">
        <v>162</v>
      </c>
      <c r="V3673">
        <v>162</v>
      </c>
      <c r="W3673">
        <v>162</v>
      </c>
      <c r="X3673">
        <v>162</v>
      </c>
      <c r="Y3673">
        <v>1943</v>
      </c>
      <c r="Z3673">
        <f t="shared" si="134"/>
        <v>1457.25</v>
      </c>
      <c r="AA3673">
        <f t="shared" si="135"/>
        <v>0</v>
      </c>
    </row>
    <row r="3674" spans="1:27" x14ac:dyDescent="0.35">
      <c r="A3674" t="s">
        <v>427</v>
      </c>
      <c r="C3674">
        <v>512100</v>
      </c>
      <c r="D3674" t="s">
        <v>428</v>
      </c>
      <c r="E3674" t="s">
        <v>7</v>
      </c>
      <c r="F3674" t="s">
        <v>21</v>
      </c>
      <c r="G3674">
        <v>2028</v>
      </c>
      <c r="H3674" t="s">
        <v>22</v>
      </c>
      <c r="I3674" t="s">
        <v>569</v>
      </c>
      <c r="J3674" t="s">
        <v>570</v>
      </c>
      <c r="K3674" t="s">
        <v>496</v>
      </c>
      <c r="L3674" t="s">
        <v>25</v>
      </c>
      <c r="M3674">
        <v>165</v>
      </c>
      <c r="N3674">
        <v>165</v>
      </c>
      <c r="O3674">
        <v>165</v>
      </c>
      <c r="P3674">
        <v>165</v>
      </c>
      <c r="Q3674">
        <v>165</v>
      </c>
      <c r="R3674">
        <v>165</v>
      </c>
      <c r="S3674">
        <v>165</v>
      </c>
      <c r="T3674">
        <v>165</v>
      </c>
      <c r="U3674">
        <v>165</v>
      </c>
      <c r="V3674">
        <v>165</v>
      </c>
      <c r="W3674">
        <v>165</v>
      </c>
      <c r="X3674">
        <v>165</v>
      </c>
      <c r="Y3674">
        <v>1982</v>
      </c>
      <c r="Z3674">
        <f t="shared" si="134"/>
        <v>1486.5</v>
      </c>
      <c r="AA3674">
        <f t="shared" si="135"/>
        <v>0</v>
      </c>
    </row>
    <row r="3675" spans="1:27" x14ac:dyDescent="0.35">
      <c r="A3675" t="s">
        <v>427</v>
      </c>
      <c r="C3675">
        <v>512100</v>
      </c>
      <c r="D3675" t="s">
        <v>428</v>
      </c>
      <c r="E3675" t="s">
        <v>7</v>
      </c>
      <c r="F3675" t="s">
        <v>21</v>
      </c>
      <c r="G3675">
        <v>2028</v>
      </c>
      <c r="H3675" t="s">
        <v>22</v>
      </c>
      <c r="I3675" t="s">
        <v>571</v>
      </c>
      <c r="J3675" t="s">
        <v>572</v>
      </c>
      <c r="K3675" t="s">
        <v>496</v>
      </c>
      <c r="L3675" t="s">
        <v>25</v>
      </c>
      <c r="M3675">
        <v>165</v>
      </c>
      <c r="N3675">
        <v>165</v>
      </c>
      <c r="O3675">
        <v>165</v>
      </c>
      <c r="P3675">
        <v>165</v>
      </c>
      <c r="Q3675">
        <v>165</v>
      </c>
      <c r="R3675">
        <v>165</v>
      </c>
      <c r="S3675">
        <v>165</v>
      </c>
      <c r="T3675">
        <v>165</v>
      </c>
      <c r="U3675">
        <v>165</v>
      </c>
      <c r="V3675">
        <v>165</v>
      </c>
      <c r="W3675">
        <v>165</v>
      </c>
      <c r="X3675">
        <v>165</v>
      </c>
      <c r="Y3675">
        <v>1982</v>
      </c>
      <c r="Z3675">
        <f t="shared" si="134"/>
        <v>1486.5</v>
      </c>
      <c r="AA3675">
        <f t="shared" si="135"/>
        <v>0</v>
      </c>
    </row>
    <row r="3676" spans="1:27" x14ac:dyDescent="0.35">
      <c r="A3676" t="s">
        <v>427</v>
      </c>
      <c r="C3676">
        <v>512100</v>
      </c>
      <c r="D3676" t="s">
        <v>428</v>
      </c>
      <c r="E3676" t="s">
        <v>7</v>
      </c>
      <c r="F3676" t="s">
        <v>21</v>
      </c>
      <c r="G3676">
        <v>2029</v>
      </c>
      <c r="H3676" t="s">
        <v>22</v>
      </c>
      <c r="I3676" t="s">
        <v>569</v>
      </c>
      <c r="J3676" t="s">
        <v>570</v>
      </c>
      <c r="K3676" t="s">
        <v>496</v>
      </c>
      <c r="L3676" t="s">
        <v>25</v>
      </c>
      <c r="M3676">
        <v>168</v>
      </c>
      <c r="N3676">
        <v>168</v>
      </c>
      <c r="O3676">
        <v>168</v>
      </c>
      <c r="P3676">
        <v>168</v>
      </c>
      <c r="Q3676">
        <v>168</v>
      </c>
      <c r="R3676">
        <v>168</v>
      </c>
      <c r="S3676">
        <v>168</v>
      </c>
      <c r="T3676">
        <v>168</v>
      </c>
      <c r="U3676">
        <v>168</v>
      </c>
      <c r="V3676">
        <v>168</v>
      </c>
      <c r="W3676">
        <v>168</v>
      </c>
      <c r="X3676">
        <v>168</v>
      </c>
      <c r="Y3676">
        <v>2021</v>
      </c>
      <c r="Z3676">
        <f t="shared" si="134"/>
        <v>1515.75</v>
      </c>
      <c r="AA3676">
        <f t="shared" si="135"/>
        <v>0</v>
      </c>
    </row>
    <row r="3677" spans="1:27" x14ac:dyDescent="0.35">
      <c r="A3677" t="s">
        <v>427</v>
      </c>
      <c r="C3677">
        <v>512100</v>
      </c>
      <c r="D3677" t="s">
        <v>428</v>
      </c>
      <c r="E3677" t="s">
        <v>7</v>
      </c>
      <c r="F3677" t="s">
        <v>21</v>
      </c>
      <c r="G3677">
        <v>2029</v>
      </c>
      <c r="H3677" t="s">
        <v>22</v>
      </c>
      <c r="I3677" t="s">
        <v>571</v>
      </c>
      <c r="J3677" t="s">
        <v>572</v>
      </c>
      <c r="K3677" t="s">
        <v>496</v>
      </c>
      <c r="L3677" t="s">
        <v>25</v>
      </c>
      <c r="M3677">
        <v>168</v>
      </c>
      <c r="N3677">
        <v>168</v>
      </c>
      <c r="O3677">
        <v>168</v>
      </c>
      <c r="P3677">
        <v>168</v>
      </c>
      <c r="Q3677">
        <v>168</v>
      </c>
      <c r="R3677">
        <v>168</v>
      </c>
      <c r="S3677">
        <v>168</v>
      </c>
      <c r="T3677">
        <v>168</v>
      </c>
      <c r="U3677">
        <v>168</v>
      </c>
      <c r="V3677">
        <v>168</v>
      </c>
      <c r="W3677">
        <v>168</v>
      </c>
      <c r="X3677">
        <v>168</v>
      </c>
      <c r="Y3677">
        <v>2021</v>
      </c>
      <c r="Z3677">
        <f t="shared" si="134"/>
        <v>1515.75</v>
      </c>
      <c r="AA3677">
        <f t="shared" si="135"/>
        <v>0</v>
      </c>
    </row>
    <row r="3678" spans="1:27" x14ac:dyDescent="0.35">
      <c r="A3678" t="s">
        <v>427</v>
      </c>
      <c r="C3678">
        <v>512100</v>
      </c>
      <c r="D3678" t="s">
        <v>428</v>
      </c>
      <c r="E3678" t="s">
        <v>7</v>
      </c>
      <c r="F3678" t="s">
        <v>21</v>
      </c>
      <c r="G3678">
        <v>2030</v>
      </c>
      <c r="H3678" t="s">
        <v>22</v>
      </c>
      <c r="I3678" t="s">
        <v>569</v>
      </c>
      <c r="J3678" t="s">
        <v>570</v>
      </c>
      <c r="K3678" t="s">
        <v>496</v>
      </c>
      <c r="L3678" t="s">
        <v>25</v>
      </c>
      <c r="M3678">
        <v>172</v>
      </c>
      <c r="N3678">
        <v>172</v>
      </c>
      <c r="O3678">
        <v>172</v>
      </c>
      <c r="P3678">
        <v>172</v>
      </c>
      <c r="Q3678">
        <v>172</v>
      </c>
      <c r="R3678">
        <v>172</v>
      </c>
      <c r="S3678">
        <v>172</v>
      </c>
      <c r="T3678">
        <v>172</v>
      </c>
      <c r="U3678">
        <v>172</v>
      </c>
      <c r="V3678">
        <v>172</v>
      </c>
      <c r="W3678">
        <v>172</v>
      </c>
      <c r="X3678">
        <v>172</v>
      </c>
      <c r="Y3678">
        <v>2062</v>
      </c>
      <c r="Z3678">
        <f t="shared" si="134"/>
        <v>1546.5</v>
      </c>
      <c r="AA3678">
        <f t="shared" si="135"/>
        <v>0</v>
      </c>
    </row>
    <row r="3679" spans="1:27" x14ac:dyDescent="0.35">
      <c r="A3679" t="s">
        <v>427</v>
      </c>
      <c r="C3679">
        <v>512100</v>
      </c>
      <c r="D3679" t="s">
        <v>428</v>
      </c>
      <c r="E3679" t="s">
        <v>7</v>
      </c>
      <c r="F3679" t="s">
        <v>21</v>
      </c>
      <c r="G3679">
        <v>2030</v>
      </c>
      <c r="H3679" t="s">
        <v>22</v>
      </c>
      <c r="I3679" t="s">
        <v>571</v>
      </c>
      <c r="J3679" t="s">
        <v>572</v>
      </c>
      <c r="K3679" t="s">
        <v>496</v>
      </c>
      <c r="L3679" t="s">
        <v>25</v>
      </c>
      <c r="M3679">
        <v>172</v>
      </c>
      <c r="N3679">
        <v>172</v>
      </c>
      <c r="O3679">
        <v>172</v>
      </c>
      <c r="P3679">
        <v>172</v>
      </c>
      <c r="Q3679">
        <v>172</v>
      </c>
      <c r="R3679">
        <v>172</v>
      </c>
      <c r="S3679">
        <v>172</v>
      </c>
      <c r="T3679">
        <v>172</v>
      </c>
      <c r="U3679">
        <v>172</v>
      </c>
      <c r="V3679">
        <v>172</v>
      </c>
      <c r="W3679">
        <v>172</v>
      </c>
      <c r="X3679">
        <v>172</v>
      </c>
      <c r="Y3679">
        <v>2062</v>
      </c>
      <c r="Z3679">
        <f t="shared" si="134"/>
        <v>1546.5</v>
      </c>
      <c r="AA3679">
        <f t="shared" si="135"/>
        <v>0</v>
      </c>
    </row>
    <row r="3680" spans="1:27" x14ac:dyDescent="0.35">
      <c r="A3680" t="s">
        <v>427</v>
      </c>
      <c r="C3680">
        <v>510100</v>
      </c>
      <c r="D3680" t="s">
        <v>430</v>
      </c>
      <c r="E3680" t="s">
        <v>7</v>
      </c>
      <c r="F3680" t="s">
        <v>21</v>
      </c>
      <c r="G3680">
        <v>2025</v>
      </c>
      <c r="H3680" t="s">
        <v>22</v>
      </c>
      <c r="I3680" t="s">
        <v>373</v>
      </c>
      <c r="J3680" t="s">
        <v>374</v>
      </c>
      <c r="K3680" t="s">
        <v>375</v>
      </c>
      <c r="L3680" t="s">
        <v>25</v>
      </c>
      <c r="M3680">
        <v>202</v>
      </c>
      <c r="N3680">
        <v>202</v>
      </c>
      <c r="O3680">
        <v>1641</v>
      </c>
      <c r="P3680">
        <v>1641</v>
      </c>
      <c r="Q3680">
        <v>1641</v>
      </c>
      <c r="R3680">
        <v>806</v>
      </c>
      <c r="S3680">
        <v>1411</v>
      </c>
      <c r="T3680">
        <v>202</v>
      </c>
      <c r="U3680">
        <v>1641</v>
      </c>
      <c r="V3680">
        <v>1641</v>
      </c>
      <c r="W3680">
        <v>2246</v>
      </c>
      <c r="X3680">
        <v>202</v>
      </c>
      <c r="Y3680">
        <v>13475</v>
      </c>
      <c r="Z3680">
        <f t="shared" si="134"/>
        <v>10106.25</v>
      </c>
      <c r="AA3680">
        <f t="shared" si="135"/>
        <v>0</v>
      </c>
    </row>
    <row r="3681" spans="1:27" x14ac:dyDescent="0.35">
      <c r="A3681" t="s">
        <v>427</v>
      </c>
      <c r="C3681">
        <v>510100</v>
      </c>
      <c r="D3681" t="s">
        <v>430</v>
      </c>
      <c r="E3681" t="s">
        <v>7</v>
      </c>
      <c r="F3681" t="s">
        <v>21</v>
      </c>
      <c r="G3681">
        <v>2022</v>
      </c>
      <c r="H3681" t="s">
        <v>22</v>
      </c>
      <c r="I3681" t="s">
        <v>373</v>
      </c>
      <c r="J3681" t="s">
        <v>374</v>
      </c>
      <c r="K3681" t="s">
        <v>375</v>
      </c>
      <c r="L3681" t="s">
        <v>25</v>
      </c>
      <c r="M3681">
        <v>202</v>
      </c>
      <c r="N3681">
        <v>202</v>
      </c>
      <c r="O3681">
        <v>1929</v>
      </c>
      <c r="P3681">
        <v>1929</v>
      </c>
      <c r="Q3681">
        <v>1929</v>
      </c>
      <c r="R3681">
        <v>4171</v>
      </c>
      <c r="S3681">
        <v>2252</v>
      </c>
      <c r="T3681">
        <v>2770</v>
      </c>
      <c r="U3681">
        <v>3612</v>
      </c>
      <c r="V3681">
        <v>1929</v>
      </c>
      <c r="W3681">
        <v>2534</v>
      </c>
      <c r="X3681">
        <v>202</v>
      </c>
      <c r="Y3681">
        <v>23660</v>
      </c>
      <c r="Z3681">
        <f t="shared" si="134"/>
        <v>17745</v>
      </c>
      <c r="AA3681">
        <f t="shared" si="135"/>
        <v>0</v>
      </c>
    </row>
    <row r="3682" spans="1:27" x14ac:dyDescent="0.35">
      <c r="A3682" t="s">
        <v>427</v>
      </c>
      <c r="C3682">
        <v>510100</v>
      </c>
      <c r="D3682" t="s">
        <v>430</v>
      </c>
      <c r="E3682" t="s">
        <v>7</v>
      </c>
      <c r="F3682" t="s">
        <v>21</v>
      </c>
      <c r="G3682">
        <v>2023</v>
      </c>
      <c r="H3682" t="s">
        <v>22</v>
      </c>
      <c r="I3682" t="s">
        <v>373</v>
      </c>
      <c r="J3682" t="s">
        <v>374</v>
      </c>
      <c r="K3682" t="s">
        <v>375</v>
      </c>
      <c r="L3682" t="s">
        <v>25</v>
      </c>
      <c r="M3682">
        <v>202</v>
      </c>
      <c r="N3682">
        <v>202</v>
      </c>
      <c r="O3682">
        <v>2159</v>
      </c>
      <c r="P3682">
        <v>2159</v>
      </c>
      <c r="Q3682">
        <v>2159</v>
      </c>
      <c r="R3682">
        <v>4837</v>
      </c>
      <c r="S3682">
        <v>1411</v>
      </c>
      <c r="T3682">
        <v>2159</v>
      </c>
      <c r="U3682">
        <v>3369</v>
      </c>
      <c r="V3682">
        <v>2159</v>
      </c>
      <c r="W3682">
        <v>2764</v>
      </c>
      <c r="X3682">
        <v>202</v>
      </c>
      <c r="Y3682">
        <v>23783</v>
      </c>
      <c r="Z3682">
        <f t="shared" si="134"/>
        <v>17837.25</v>
      </c>
      <c r="AA3682">
        <f t="shared" si="135"/>
        <v>0</v>
      </c>
    </row>
    <row r="3683" spans="1:27" x14ac:dyDescent="0.35">
      <c r="A3683" t="s">
        <v>427</v>
      </c>
      <c r="C3683">
        <v>510100</v>
      </c>
      <c r="D3683" t="s">
        <v>430</v>
      </c>
      <c r="E3683" t="s">
        <v>7</v>
      </c>
      <c r="F3683" t="s">
        <v>21</v>
      </c>
      <c r="G3683">
        <v>2021</v>
      </c>
      <c r="H3683" t="s">
        <v>22</v>
      </c>
      <c r="I3683" t="s">
        <v>373</v>
      </c>
      <c r="J3683" t="s">
        <v>374</v>
      </c>
      <c r="K3683" t="s">
        <v>375</v>
      </c>
      <c r="L3683" t="s">
        <v>25</v>
      </c>
      <c r="M3683">
        <v>202</v>
      </c>
      <c r="N3683">
        <v>202</v>
      </c>
      <c r="O3683">
        <v>2505</v>
      </c>
      <c r="P3683">
        <v>2505</v>
      </c>
      <c r="Q3683">
        <v>2505</v>
      </c>
      <c r="R3683">
        <v>5293</v>
      </c>
      <c r="S3683">
        <v>2533</v>
      </c>
      <c r="T3683">
        <v>2475</v>
      </c>
      <c r="U3683">
        <v>4748</v>
      </c>
      <c r="V3683">
        <v>2505</v>
      </c>
      <c r="W3683">
        <v>3110</v>
      </c>
      <c r="X3683">
        <v>202</v>
      </c>
      <c r="Y3683">
        <v>28783</v>
      </c>
      <c r="Z3683">
        <f t="shared" si="134"/>
        <v>21587.25</v>
      </c>
      <c r="AA3683">
        <f t="shared" si="135"/>
        <v>0</v>
      </c>
    </row>
    <row r="3684" spans="1:27" x14ac:dyDescent="0.35">
      <c r="A3684" t="s">
        <v>427</v>
      </c>
      <c r="C3684">
        <v>510100</v>
      </c>
      <c r="D3684" t="s">
        <v>430</v>
      </c>
      <c r="E3684" t="s">
        <v>7</v>
      </c>
      <c r="F3684" t="s">
        <v>21</v>
      </c>
      <c r="G3684">
        <v>2024</v>
      </c>
      <c r="H3684" t="s">
        <v>22</v>
      </c>
      <c r="I3684" t="s">
        <v>373</v>
      </c>
      <c r="J3684" t="s">
        <v>374</v>
      </c>
      <c r="K3684" t="s">
        <v>375</v>
      </c>
      <c r="L3684" t="s">
        <v>25</v>
      </c>
      <c r="M3684">
        <v>202</v>
      </c>
      <c r="N3684">
        <v>202</v>
      </c>
      <c r="O3684">
        <v>2505</v>
      </c>
      <c r="P3684">
        <v>2505</v>
      </c>
      <c r="Q3684">
        <v>2505</v>
      </c>
      <c r="R3684">
        <v>2419</v>
      </c>
      <c r="S3684">
        <v>1411</v>
      </c>
      <c r="T3684">
        <v>3311</v>
      </c>
      <c r="U3684">
        <v>2505</v>
      </c>
      <c r="V3684">
        <v>2505</v>
      </c>
      <c r="W3684">
        <v>3110</v>
      </c>
      <c r="X3684">
        <v>202</v>
      </c>
      <c r="Y3684">
        <v>23380</v>
      </c>
      <c r="Z3684">
        <f t="shared" si="134"/>
        <v>17535</v>
      </c>
      <c r="AA3684">
        <f t="shared" si="135"/>
        <v>0</v>
      </c>
    </row>
    <row r="3685" spans="1:27" x14ac:dyDescent="0.35">
      <c r="A3685" t="s">
        <v>427</v>
      </c>
      <c r="C3685">
        <v>510100</v>
      </c>
      <c r="D3685" t="s">
        <v>430</v>
      </c>
      <c r="E3685" t="s">
        <v>7</v>
      </c>
      <c r="F3685" t="s">
        <v>21</v>
      </c>
      <c r="G3685">
        <v>2026</v>
      </c>
      <c r="H3685" t="s">
        <v>22</v>
      </c>
      <c r="I3685" t="s">
        <v>373</v>
      </c>
      <c r="J3685" t="s">
        <v>374</v>
      </c>
      <c r="K3685" t="s">
        <v>375</v>
      </c>
      <c r="L3685" t="s">
        <v>25</v>
      </c>
      <c r="M3685">
        <v>208</v>
      </c>
      <c r="N3685">
        <v>208</v>
      </c>
      <c r="O3685">
        <v>1690</v>
      </c>
      <c r="P3685">
        <v>1690</v>
      </c>
      <c r="Q3685">
        <v>1690</v>
      </c>
      <c r="R3685">
        <v>830</v>
      </c>
      <c r="S3685">
        <v>1453</v>
      </c>
      <c r="T3685">
        <v>208</v>
      </c>
      <c r="U3685">
        <v>1690</v>
      </c>
      <c r="V3685">
        <v>1690</v>
      </c>
      <c r="W3685">
        <v>2313</v>
      </c>
      <c r="X3685">
        <v>208</v>
      </c>
      <c r="Y3685">
        <v>13879</v>
      </c>
      <c r="Z3685">
        <f t="shared" si="134"/>
        <v>10409.25</v>
      </c>
      <c r="AA3685">
        <f t="shared" si="135"/>
        <v>0</v>
      </c>
    </row>
    <row r="3686" spans="1:27" x14ac:dyDescent="0.35">
      <c r="A3686" t="s">
        <v>427</v>
      </c>
      <c r="C3686">
        <v>510100</v>
      </c>
      <c r="D3686" t="s">
        <v>430</v>
      </c>
      <c r="E3686" t="s">
        <v>7</v>
      </c>
      <c r="F3686" t="s">
        <v>21</v>
      </c>
      <c r="G3686">
        <v>2027</v>
      </c>
      <c r="H3686" t="s">
        <v>22</v>
      </c>
      <c r="I3686" t="s">
        <v>373</v>
      </c>
      <c r="J3686" t="s">
        <v>374</v>
      </c>
      <c r="K3686" t="s">
        <v>375</v>
      </c>
      <c r="L3686" t="s">
        <v>25</v>
      </c>
      <c r="M3686">
        <v>214</v>
      </c>
      <c r="N3686">
        <v>214</v>
      </c>
      <c r="O3686">
        <v>1741</v>
      </c>
      <c r="P3686">
        <v>1741</v>
      </c>
      <c r="Q3686">
        <v>1741</v>
      </c>
      <c r="R3686">
        <v>855</v>
      </c>
      <c r="S3686">
        <v>1497</v>
      </c>
      <c r="T3686">
        <v>214</v>
      </c>
      <c r="U3686">
        <v>1741</v>
      </c>
      <c r="V3686">
        <v>1741</v>
      </c>
      <c r="W3686">
        <v>2383</v>
      </c>
      <c r="X3686">
        <v>214</v>
      </c>
      <c r="Y3686">
        <v>14296</v>
      </c>
      <c r="Z3686">
        <f t="shared" si="134"/>
        <v>10722</v>
      </c>
      <c r="AA3686">
        <f t="shared" si="135"/>
        <v>0</v>
      </c>
    </row>
    <row r="3687" spans="1:27" x14ac:dyDescent="0.35">
      <c r="A3687" t="s">
        <v>427</v>
      </c>
      <c r="C3687">
        <v>408107</v>
      </c>
      <c r="D3687" t="s">
        <v>471</v>
      </c>
      <c r="E3687" t="s">
        <v>7</v>
      </c>
      <c r="F3687" t="s">
        <v>105</v>
      </c>
      <c r="G3687">
        <v>2022</v>
      </c>
      <c r="H3687" t="s">
        <v>365</v>
      </c>
      <c r="I3687" t="s">
        <v>383</v>
      </c>
      <c r="J3687" t="s">
        <v>384</v>
      </c>
      <c r="K3687" t="s">
        <v>378</v>
      </c>
      <c r="L3687" t="s">
        <v>25</v>
      </c>
      <c r="M3687">
        <v>214</v>
      </c>
      <c r="N3687">
        <v>214</v>
      </c>
      <c r="O3687">
        <v>234</v>
      </c>
      <c r="P3687">
        <v>211</v>
      </c>
      <c r="Q3687">
        <v>217</v>
      </c>
      <c r="R3687">
        <v>216</v>
      </c>
      <c r="S3687">
        <v>203</v>
      </c>
      <c r="T3687">
        <v>242</v>
      </c>
      <c r="U3687">
        <v>225</v>
      </c>
      <c r="V3687">
        <v>219</v>
      </c>
      <c r="W3687">
        <v>210</v>
      </c>
      <c r="X3687">
        <v>192</v>
      </c>
      <c r="Y3687">
        <v>2597</v>
      </c>
      <c r="Z3687">
        <f t="shared" si="134"/>
        <v>0</v>
      </c>
      <c r="AA3687">
        <f t="shared" si="135"/>
        <v>1947.75</v>
      </c>
    </row>
    <row r="3688" spans="1:27" x14ac:dyDescent="0.35">
      <c r="A3688" t="s">
        <v>427</v>
      </c>
      <c r="C3688">
        <v>408107</v>
      </c>
      <c r="D3688" t="s">
        <v>471</v>
      </c>
      <c r="E3688" t="s">
        <v>7</v>
      </c>
      <c r="F3688" t="s">
        <v>105</v>
      </c>
      <c r="G3688">
        <v>2021</v>
      </c>
      <c r="H3688" t="s">
        <v>365</v>
      </c>
      <c r="I3688" t="s">
        <v>383</v>
      </c>
      <c r="J3688" t="s">
        <v>384</v>
      </c>
      <c r="K3688" t="s">
        <v>378</v>
      </c>
      <c r="L3688" t="s">
        <v>25</v>
      </c>
      <c r="M3688">
        <v>215</v>
      </c>
      <c r="N3688">
        <v>214</v>
      </c>
      <c r="O3688">
        <v>235</v>
      </c>
      <c r="P3688">
        <v>220</v>
      </c>
      <c r="Q3688">
        <v>208</v>
      </c>
      <c r="R3688">
        <v>217</v>
      </c>
      <c r="S3688">
        <v>213</v>
      </c>
      <c r="T3688">
        <v>231</v>
      </c>
      <c r="U3688">
        <v>222</v>
      </c>
      <c r="V3688">
        <v>220</v>
      </c>
      <c r="W3688">
        <v>208</v>
      </c>
      <c r="X3688">
        <v>202</v>
      </c>
      <c r="Y3688">
        <v>2606</v>
      </c>
      <c r="Z3688">
        <f t="shared" si="134"/>
        <v>0</v>
      </c>
      <c r="AA3688">
        <f t="shared" si="135"/>
        <v>1954.5</v>
      </c>
    </row>
    <row r="3689" spans="1:27" x14ac:dyDescent="0.35">
      <c r="A3689" t="s">
        <v>427</v>
      </c>
      <c r="C3689">
        <v>510100</v>
      </c>
      <c r="D3689" t="s">
        <v>430</v>
      </c>
      <c r="E3689" t="s">
        <v>7</v>
      </c>
      <c r="F3689" t="s">
        <v>21</v>
      </c>
      <c r="G3689">
        <v>2028</v>
      </c>
      <c r="H3689" t="s">
        <v>22</v>
      </c>
      <c r="I3689" t="s">
        <v>373</v>
      </c>
      <c r="J3689" t="s">
        <v>374</v>
      </c>
      <c r="K3689" t="s">
        <v>375</v>
      </c>
      <c r="L3689" t="s">
        <v>25</v>
      </c>
      <c r="M3689">
        <v>220</v>
      </c>
      <c r="N3689">
        <v>220</v>
      </c>
      <c r="O3689">
        <v>1793</v>
      </c>
      <c r="P3689">
        <v>1793</v>
      </c>
      <c r="Q3689">
        <v>1793</v>
      </c>
      <c r="R3689">
        <v>881</v>
      </c>
      <c r="S3689">
        <v>1542</v>
      </c>
      <c r="T3689">
        <v>220</v>
      </c>
      <c r="U3689">
        <v>1793</v>
      </c>
      <c r="V3689">
        <v>1793</v>
      </c>
      <c r="W3689">
        <v>2454</v>
      </c>
      <c r="X3689">
        <v>220</v>
      </c>
      <c r="Y3689">
        <v>14724</v>
      </c>
      <c r="Z3689">
        <f t="shared" si="134"/>
        <v>11043</v>
      </c>
      <c r="AA3689">
        <f t="shared" si="135"/>
        <v>0</v>
      </c>
    </row>
    <row r="3690" spans="1:27" x14ac:dyDescent="0.35">
      <c r="A3690" t="s">
        <v>427</v>
      </c>
      <c r="C3690">
        <v>510100</v>
      </c>
      <c r="D3690" t="s">
        <v>430</v>
      </c>
      <c r="E3690" t="s">
        <v>7</v>
      </c>
      <c r="F3690" t="s">
        <v>21</v>
      </c>
      <c r="G3690">
        <v>2029</v>
      </c>
      <c r="H3690" t="s">
        <v>22</v>
      </c>
      <c r="I3690" t="s">
        <v>373</v>
      </c>
      <c r="J3690" t="s">
        <v>374</v>
      </c>
      <c r="K3690" t="s">
        <v>375</v>
      </c>
      <c r="L3690" t="s">
        <v>25</v>
      </c>
      <c r="M3690">
        <v>227</v>
      </c>
      <c r="N3690">
        <v>227</v>
      </c>
      <c r="O3690">
        <v>1847</v>
      </c>
      <c r="P3690">
        <v>1847</v>
      </c>
      <c r="Q3690">
        <v>1847</v>
      </c>
      <c r="R3690">
        <v>907</v>
      </c>
      <c r="S3690">
        <v>1588</v>
      </c>
      <c r="T3690">
        <v>227</v>
      </c>
      <c r="U3690">
        <v>1847</v>
      </c>
      <c r="V3690">
        <v>1847</v>
      </c>
      <c r="W3690">
        <v>2528</v>
      </c>
      <c r="X3690">
        <v>227</v>
      </c>
      <c r="Y3690">
        <v>15166</v>
      </c>
      <c r="Z3690">
        <f t="shared" si="134"/>
        <v>11374.5</v>
      </c>
      <c r="AA3690">
        <f t="shared" si="135"/>
        <v>0</v>
      </c>
    </row>
    <row r="3691" spans="1:27" x14ac:dyDescent="0.35">
      <c r="A3691" t="s">
        <v>427</v>
      </c>
      <c r="C3691">
        <v>408107</v>
      </c>
      <c r="D3691" t="s">
        <v>471</v>
      </c>
      <c r="E3691" t="s">
        <v>7</v>
      </c>
      <c r="F3691" t="s">
        <v>105</v>
      </c>
      <c r="G3691">
        <v>2023</v>
      </c>
      <c r="H3691" t="s">
        <v>365</v>
      </c>
      <c r="I3691" t="s">
        <v>383</v>
      </c>
      <c r="J3691" t="s">
        <v>384</v>
      </c>
      <c r="K3691" t="s">
        <v>378</v>
      </c>
      <c r="L3691" t="s">
        <v>25</v>
      </c>
      <c r="M3691">
        <v>227</v>
      </c>
      <c r="N3691">
        <v>215</v>
      </c>
      <c r="O3691">
        <v>235</v>
      </c>
      <c r="P3691">
        <v>199</v>
      </c>
      <c r="Q3691">
        <v>229</v>
      </c>
      <c r="R3691">
        <v>220</v>
      </c>
      <c r="S3691">
        <v>206</v>
      </c>
      <c r="T3691">
        <v>245</v>
      </c>
      <c r="U3691">
        <v>213</v>
      </c>
      <c r="V3691">
        <v>234</v>
      </c>
      <c r="W3691">
        <v>213</v>
      </c>
      <c r="X3691">
        <v>182</v>
      </c>
      <c r="Y3691">
        <v>2617</v>
      </c>
      <c r="Z3691">
        <f t="shared" si="134"/>
        <v>0</v>
      </c>
      <c r="AA3691">
        <f t="shared" si="135"/>
        <v>1962.75</v>
      </c>
    </row>
    <row r="3692" spans="1:27" x14ac:dyDescent="0.35">
      <c r="A3692" t="s">
        <v>427</v>
      </c>
      <c r="C3692">
        <v>510100</v>
      </c>
      <c r="D3692" t="s">
        <v>430</v>
      </c>
      <c r="E3692" t="s">
        <v>7</v>
      </c>
      <c r="F3692" t="s">
        <v>21</v>
      </c>
      <c r="G3692">
        <v>2030</v>
      </c>
      <c r="H3692" t="s">
        <v>22</v>
      </c>
      <c r="I3692" t="s">
        <v>373</v>
      </c>
      <c r="J3692" t="s">
        <v>374</v>
      </c>
      <c r="K3692" t="s">
        <v>375</v>
      </c>
      <c r="L3692" t="s">
        <v>25</v>
      </c>
      <c r="M3692">
        <v>234</v>
      </c>
      <c r="N3692">
        <v>234</v>
      </c>
      <c r="O3692">
        <v>1903</v>
      </c>
      <c r="P3692">
        <v>1903</v>
      </c>
      <c r="Q3692">
        <v>1903</v>
      </c>
      <c r="R3692">
        <v>935</v>
      </c>
      <c r="S3692">
        <v>1636</v>
      </c>
      <c r="T3692">
        <v>234</v>
      </c>
      <c r="U3692">
        <v>1903</v>
      </c>
      <c r="V3692">
        <v>1903</v>
      </c>
      <c r="W3692">
        <v>2604</v>
      </c>
      <c r="X3692">
        <v>234</v>
      </c>
      <c r="Y3692">
        <v>15622</v>
      </c>
      <c r="Z3692">
        <f t="shared" si="134"/>
        <v>11716.5</v>
      </c>
      <c r="AA3692">
        <f t="shared" si="135"/>
        <v>0</v>
      </c>
    </row>
    <row r="3693" spans="1:27" x14ac:dyDescent="0.35">
      <c r="A3693" t="s">
        <v>427</v>
      </c>
      <c r="C3693">
        <v>408107</v>
      </c>
      <c r="D3693" t="s">
        <v>471</v>
      </c>
      <c r="E3693" t="s">
        <v>7</v>
      </c>
      <c r="F3693" t="s">
        <v>105</v>
      </c>
      <c r="G3693">
        <v>2024</v>
      </c>
      <c r="H3693" t="s">
        <v>365</v>
      </c>
      <c r="I3693" t="s">
        <v>383</v>
      </c>
      <c r="J3693" t="s">
        <v>384</v>
      </c>
      <c r="K3693" t="s">
        <v>378</v>
      </c>
      <c r="L3693" t="s">
        <v>25</v>
      </c>
      <c r="M3693">
        <v>241</v>
      </c>
      <c r="N3693">
        <v>228</v>
      </c>
      <c r="O3693">
        <v>215</v>
      </c>
      <c r="P3693">
        <v>225</v>
      </c>
      <c r="Q3693">
        <v>233</v>
      </c>
      <c r="R3693">
        <v>197</v>
      </c>
      <c r="S3693">
        <v>229</v>
      </c>
      <c r="T3693">
        <v>235</v>
      </c>
      <c r="U3693">
        <v>214</v>
      </c>
      <c r="V3693">
        <v>245</v>
      </c>
      <c r="W3693">
        <v>199</v>
      </c>
      <c r="X3693">
        <v>192</v>
      </c>
      <c r="Y3693">
        <v>2653</v>
      </c>
      <c r="Z3693">
        <f t="shared" si="134"/>
        <v>0</v>
      </c>
      <c r="AA3693">
        <f t="shared" si="135"/>
        <v>1989.75</v>
      </c>
    </row>
    <row r="3694" spans="1:27" x14ac:dyDescent="0.35">
      <c r="A3694" t="s">
        <v>427</v>
      </c>
      <c r="C3694">
        <v>408107</v>
      </c>
      <c r="D3694" t="s">
        <v>471</v>
      </c>
      <c r="E3694" t="s">
        <v>7</v>
      </c>
      <c r="F3694" t="s">
        <v>105</v>
      </c>
      <c r="G3694">
        <v>2025</v>
      </c>
      <c r="H3694" t="s">
        <v>365</v>
      </c>
      <c r="I3694" t="s">
        <v>383</v>
      </c>
      <c r="J3694" t="s">
        <v>384</v>
      </c>
      <c r="K3694" t="s">
        <v>378</v>
      </c>
      <c r="L3694" t="s">
        <v>25</v>
      </c>
      <c r="M3694">
        <v>241</v>
      </c>
      <c r="N3694">
        <v>216</v>
      </c>
      <c r="O3694">
        <v>215</v>
      </c>
      <c r="P3694">
        <v>224</v>
      </c>
      <c r="Q3694">
        <v>221</v>
      </c>
      <c r="R3694">
        <v>208</v>
      </c>
      <c r="S3694">
        <v>228</v>
      </c>
      <c r="T3694">
        <v>235</v>
      </c>
      <c r="U3694">
        <v>226</v>
      </c>
      <c r="V3694">
        <v>245</v>
      </c>
      <c r="W3694">
        <v>187</v>
      </c>
      <c r="X3694">
        <v>204</v>
      </c>
      <c r="Y3694">
        <v>2650</v>
      </c>
      <c r="Z3694">
        <f t="shared" si="134"/>
        <v>0</v>
      </c>
      <c r="AA3694">
        <f t="shared" si="135"/>
        <v>1987.5</v>
      </c>
    </row>
    <row r="3695" spans="1:27" x14ac:dyDescent="0.35">
      <c r="A3695" t="s">
        <v>427</v>
      </c>
      <c r="C3695">
        <v>510100</v>
      </c>
      <c r="D3695" t="s">
        <v>430</v>
      </c>
      <c r="E3695" t="s">
        <v>7</v>
      </c>
      <c r="F3695" t="s">
        <v>105</v>
      </c>
      <c r="G3695">
        <v>2022</v>
      </c>
      <c r="H3695" t="s">
        <v>22</v>
      </c>
      <c r="I3695" t="s">
        <v>383</v>
      </c>
      <c r="J3695" t="s">
        <v>384</v>
      </c>
      <c r="K3695" t="s">
        <v>378</v>
      </c>
      <c r="L3695" t="s">
        <v>25</v>
      </c>
      <c r="M3695">
        <v>242</v>
      </c>
      <c r="N3695">
        <v>242</v>
      </c>
      <c r="O3695">
        <v>2314</v>
      </c>
      <c r="P3695">
        <v>2314</v>
      </c>
      <c r="Q3695">
        <v>2314</v>
      </c>
      <c r="R3695">
        <v>5003</v>
      </c>
      <c r="S3695">
        <v>2701</v>
      </c>
      <c r="T3695">
        <v>3323</v>
      </c>
      <c r="U3695">
        <v>4332</v>
      </c>
      <c r="V3695">
        <v>2314</v>
      </c>
      <c r="W3695">
        <v>3039</v>
      </c>
      <c r="X3695">
        <v>242</v>
      </c>
      <c r="Y3695">
        <v>28379</v>
      </c>
      <c r="Z3695">
        <f t="shared" si="134"/>
        <v>0</v>
      </c>
      <c r="AA3695">
        <f t="shared" si="135"/>
        <v>21284.25</v>
      </c>
    </row>
    <row r="3696" spans="1:27" x14ac:dyDescent="0.35">
      <c r="A3696" t="s">
        <v>427</v>
      </c>
      <c r="C3696">
        <v>510100</v>
      </c>
      <c r="D3696" t="s">
        <v>430</v>
      </c>
      <c r="E3696" t="s">
        <v>7</v>
      </c>
      <c r="F3696" t="s">
        <v>105</v>
      </c>
      <c r="G3696">
        <v>2023</v>
      </c>
      <c r="H3696" t="s">
        <v>22</v>
      </c>
      <c r="I3696" t="s">
        <v>383</v>
      </c>
      <c r="J3696" t="s">
        <v>384</v>
      </c>
      <c r="K3696" t="s">
        <v>378</v>
      </c>
      <c r="L3696" t="s">
        <v>25</v>
      </c>
      <c r="M3696">
        <v>242</v>
      </c>
      <c r="N3696">
        <v>242</v>
      </c>
      <c r="O3696">
        <v>2590</v>
      </c>
      <c r="P3696">
        <v>2590</v>
      </c>
      <c r="Q3696">
        <v>2590</v>
      </c>
      <c r="R3696">
        <v>5802</v>
      </c>
      <c r="S3696">
        <v>1692</v>
      </c>
      <c r="T3696">
        <v>2590</v>
      </c>
      <c r="U3696">
        <v>4041</v>
      </c>
      <c r="V3696">
        <v>2590</v>
      </c>
      <c r="W3696">
        <v>3315</v>
      </c>
      <c r="X3696">
        <v>242</v>
      </c>
      <c r="Y3696">
        <v>28526</v>
      </c>
      <c r="Z3696">
        <f t="shared" si="134"/>
        <v>0</v>
      </c>
      <c r="AA3696">
        <f t="shared" si="135"/>
        <v>21394.5</v>
      </c>
    </row>
    <row r="3697" spans="1:27" x14ac:dyDescent="0.35">
      <c r="A3697" t="s">
        <v>427</v>
      </c>
      <c r="C3697">
        <v>510100</v>
      </c>
      <c r="D3697" t="s">
        <v>430</v>
      </c>
      <c r="E3697" t="s">
        <v>7</v>
      </c>
      <c r="F3697" t="s">
        <v>105</v>
      </c>
      <c r="G3697">
        <v>2021</v>
      </c>
      <c r="H3697" t="s">
        <v>22</v>
      </c>
      <c r="I3697" t="s">
        <v>383</v>
      </c>
      <c r="J3697" t="s">
        <v>384</v>
      </c>
      <c r="K3697" t="s">
        <v>378</v>
      </c>
      <c r="L3697" t="s">
        <v>25</v>
      </c>
      <c r="M3697">
        <v>242</v>
      </c>
      <c r="N3697">
        <v>242</v>
      </c>
      <c r="O3697">
        <v>3005</v>
      </c>
      <c r="P3697">
        <v>3005</v>
      </c>
      <c r="Q3697">
        <v>3005</v>
      </c>
      <c r="R3697">
        <v>6348</v>
      </c>
      <c r="S3697">
        <v>3038</v>
      </c>
      <c r="T3697">
        <v>2969</v>
      </c>
      <c r="U3697">
        <v>5695</v>
      </c>
      <c r="V3697">
        <v>3005</v>
      </c>
      <c r="W3697">
        <v>3730</v>
      </c>
      <c r="X3697">
        <v>242</v>
      </c>
      <c r="Y3697">
        <v>34523</v>
      </c>
      <c r="Z3697">
        <f t="shared" si="134"/>
        <v>0</v>
      </c>
      <c r="AA3697">
        <f t="shared" si="135"/>
        <v>25892.25</v>
      </c>
    </row>
    <row r="3698" spans="1:27" x14ac:dyDescent="0.35">
      <c r="A3698" t="s">
        <v>427</v>
      </c>
      <c r="C3698">
        <v>510100</v>
      </c>
      <c r="D3698" t="s">
        <v>430</v>
      </c>
      <c r="E3698" t="s">
        <v>7</v>
      </c>
      <c r="F3698" t="s">
        <v>105</v>
      </c>
      <c r="G3698">
        <v>2024</v>
      </c>
      <c r="H3698" t="s">
        <v>22</v>
      </c>
      <c r="I3698" t="s">
        <v>383</v>
      </c>
      <c r="J3698" t="s">
        <v>384</v>
      </c>
      <c r="K3698" t="s">
        <v>378</v>
      </c>
      <c r="L3698" t="s">
        <v>25</v>
      </c>
      <c r="M3698">
        <v>242</v>
      </c>
      <c r="N3698">
        <v>242</v>
      </c>
      <c r="O3698">
        <v>3005</v>
      </c>
      <c r="P3698">
        <v>3005</v>
      </c>
      <c r="Q3698">
        <v>3005</v>
      </c>
      <c r="R3698">
        <v>2901</v>
      </c>
      <c r="S3698">
        <v>1692</v>
      </c>
      <c r="T3698">
        <v>3972</v>
      </c>
      <c r="U3698">
        <v>3005</v>
      </c>
      <c r="V3698">
        <v>3005</v>
      </c>
      <c r="W3698">
        <v>3730</v>
      </c>
      <c r="X3698">
        <v>242</v>
      </c>
      <c r="Y3698">
        <v>28042</v>
      </c>
      <c r="Z3698">
        <f t="shared" si="134"/>
        <v>0</v>
      </c>
      <c r="AA3698">
        <f t="shared" si="135"/>
        <v>21031.5</v>
      </c>
    </row>
    <row r="3699" spans="1:27" x14ac:dyDescent="0.35">
      <c r="A3699" t="s">
        <v>427</v>
      </c>
      <c r="C3699">
        <v>510100</v>
      </c>
      <c r="D3699" t="s">
        <v>430</v>
      </c>
      <c r="E3699" t="s">
        <v>7</v>
      </c>
      <c r="F3699" t="s">
        <v>105</v>
      </c>
      <c r="G3699">
        <v>2025</v>
      </c>
      <c r="H3699" t="s">
        <v>22</v>
      </c>
      <c r="I3699" t="s">
        <v>383</v>
      </c>
      <c r="J3699" t="s">
        <v>384</v>
      </c>
      <c r="K3699" t="s">
        <v>378</v>
      </c>
      <c r="L3699" t="s">
        <v>25</v>
      </c>
      <c r="M3699">
        <v>242</v>
      </c>
      <c r="N3699">
        <v>242</v>
      </c>
      <c r="O3699">
        <v>123468</v>
      </c>
      <c r="P3699">
        <v>143718</v>
      </c>
      <c r="Q3699">
        <v>1968</v>
      </c>
      <c r="R3699">
        <v>967</v>
      </c>
      <c r="S3699">
        <v>1692</v>
      </c>
      <c r="T3699">
        <v>242</v>
      </c>
      <c r="U3699">
        <v>1968</v>
      </c>
      <c r="V3699">
        <v>1968</v>
      </c>
      <c r="W3699">
        <v>2694</v>
      </c>
      <c r="X3699">
        <v>242</v>
      </c>
      <c r="Y3699">
        <v>279412</v>
      </c>
      <c r="Z3699">
        <f t="shared" si="134"/>
        <v>0</v>
      </c>
      <c r="AA3699">
        <f t="shared" si="135"/>
        <v>209559</v>
      </c>
    </row>
    <row r="3700" spans="1:27" x14ac:dyDescent="0.35">
      <c r="A3700" t="s">
        <v>427</v>
      </c>
      <c r="C3700">
        <v>408107</v>
      </c>
      <c r="D3700" t="s">
        <v>471</v>
      </c>
      <c r="E3700" t="s">
        <v>7</v>
      </c>
      <c r="F3700" t="s">
        <v>105</v>
      </c>
      <c r="G3700">
        <v>2026</v>
      </c>
      <c r="H3700" t="s">
        <v>365</v>
      </c>
      <c r="I3700" t="s">
        <v>383</v>
      </c>
      <c r="J3700" t="s">
        <v>384</v>
      </c>
      <c r="K3700" t="s">
        <v>378</v>
      </c>
      <c r="L3700" t="s">
        <v>25</v>
      </c>
      <c r="M3700">
        <v>245</v>
      </c>
      <c r="N3700">
        <v>220</v>
      </c>
      <c r="O3700">
        <v>219</v>
      </c>
      <c r="P3700">
        <v>228</v>
      </c>
      <c r="Q3700">
        <v>225</v>
      </c>
      <c r="R3700">
        <v>212</v>
      </c>
      <c r="S3700">
        <v>232</v>
      </c>
      <c r="T3700">
        <v>239</v>
      </c>
      <c r="U3700">
        <v>230</v>
      </c>
      <c r="V3700">
        <v>249</v>
      </c>
      <c r="W3700">
        <v>190</v>
      </c>
      <c r="X3700">
        <v>207</v>
      </c>
      <c r="Y3700">
        <v>2696</v>
      </c>
      <c r="Z3700">
        <f t="shared" si="134"/>
        <v>0</v>
      </c>
      <c r="AA3700">
        <f t="shared" si="135"/>
        <v>2022</v>
      </c>
    </row>
    <row r="3701" spans="1:27" x14ac:dyDescent="0.35">
      <c r="A3701" t="s">
        <v>427</v>
      </c>
      <c r="C3701">
        <v>510100</v>
      </c>
      <c r="D3701" t="s">
        <v>430</v>
      </c>
      <c r="E3701" t="s">
        <v>7</v>
      </c>
      <c r="F3701" t="s">
        <v>105</v>
      </c>
      <c r="G3701">
        <v>2026</v>
      </c>
      <c r="H3701" t="s">
        <v>22</v>
      </c>
      <c r="I3701" t="s">
        <v>383</v>
      </c>
      <c r="J3701" t="s">
        <v>384</v>
      </c>
      <c r="K3701" t="s">
        <v>378</v>
      </c>
      <c r="L3701" t="s">
        <v>25</v>
      </c>
      <c r="M3701">
        <v>249</v>
      </c>
      <c r="N3701">
        <v>249</v>
      </c>
      <c r="O3701">
        <v>2028</v>
      </c>
      <c r="P3701">
        <v>2028</v>
      </c>
      <c r="Q3701">
        <v>2028</v>
      </c>
      <c r="R3701">
        <v>996</v>
      </c>
      <c r="S3701">
        <v>1743</v>
      </c>
      <c r="T3701">
        <v>249</v>
      </c>
      <c r="U3701">
        <v>2028</v>
      </c>
      <c r="V3701">
        <v>2028</v>
      </c>
      <c r="W3701">
        <v>2775</v>
      </c>
      <c r="X3701">
        <v>249</v>
      </c>
      <c r="Y3701">
        <v>16647</v>
      </c>
      <c r="Z3701">
        <f t="shared" si="134"/>
        <v>0</v>
      </c>
      <c r="AA3701">
        <f t="shared" si="135"/>
        <v>12485.25</v>
      </c>
    </row>
    <row r="3702" spans="1:27" x14ac:dyDescent="0.35">
      <c r="A3702" t="s">
        <v>427</v>
      </c>
      <c r="C3702">
        <v>408107</v>
      </c>
      <c r="D3702" t="s">
        <v>471</v>
      </c>
      <c r="E3702" t="s">
        <v>7</v>
      </c>
      <c r="F3702" t="s">
        <v>105</v>
      </c>
      <c r="G3702">
        <v>2027</v>
      </c>
      <c r="H3702" t="s">
        <v>365</v>
      </c>
      <c r="I3702" t="s">
        <v>383</v>
      </c>
      <c r="J3702" t="s">
        <v>384</v>
      </c>
      <c r="K3702" t="s">
        <v>378</v>
      </c>
      <c r="L3702" t="s">
        <v>25</v>
      </c>
      <c r="M3702">
        <v>252</v>
      </c>
      <c r="N3702">
        <v>226</v>
      </c>
      <c r="O3702">
        <v>226</v>
      </c>
      <c r="P3702">
        <v>235</v>
      </c>
      <c r="Q3702">
        <v>232</v>
      </c>
      <c r="R3702">
        <v>218</v>
      </c>
      <c r="S3702">
        <v>239</v>
      </c>
      <c r="T3702">
        <v>246</v>
      </c>
      <c r="U3702">
        <v>237</v>
      </c>
      <c r="V3702">
        <v>256</v>
      </c>
      <c r="W3702">
        <v>196</v>
      </c>
      <c r="X3702">
        <v>213</v>
      </c>
      <c r="Y3702">
        <v>2777</v>
      </c>
      <c r="Z3702">
        <f t="shared" si="134"/>
        <v>0</v>
      </c>
      <c r="AA3702">
        <f t="shared" si="135"/>
        <v>2082.75</v>
      </c>
    </row>
    <row r="3703" spans="1:27" x14ac:dyDescent="0.35">
      <c r="A3703" t="s">
        <v>427</v>
      </c>
      <c r="C3703">
        <v>510100</v>
      </c>
      <c r="D3703" t="s">
        <v>430</v>
      </c>
      <c r="E3703" t="s">
        <v>7</v>
      </c>
      <c r="F3703" t="s">
        <v>105</v>
      </c>
      <c r="G3703">
        <v>2027</v>
      </c>
      <c r="H3703" t="s">
        <v>22</v>
      </c>
      <c r="I3703" t="s">
        <v>383</v>
      </c>
      <c r="J3703" t="s">
        <v>384</v>
      </c>
      <c r="K3703" t="s">
        <v>378</v>
      </c>
      <c r="L3703" t="s">
        <v>25</v>
      </c>
      <c r="M3703">
        <v>256</v>
      </c>
      <c r="N3703">
        <v>256</v>
      </c>
      <c r="O3703">
        <v>2088</v>
      </c>
      <c r="P3703">
        <v>2088</v>
      </c>
      <c r="Q3703">
        <v>2088</v>
      </c>
      <c r="R3703">
        <v>1026</v>
      </c>
      <c r="S3703">
        <v>1795</v>
      </c>
      <c r="T3703">
        <v>256</v>
      </c>
      <c r="U3703">
        <v>2088</v>
      </c>
      <c r="V3703">
        <v>2088</v>
      </c>
      <c r="W3703">
        <v>2858</v>
      </c>
      <c r="X3703">
        <v>256</v>
      </c>
      <c r="Y3703">
        <v>17147</v>
      </c>
      <c r="Z3703">
        <f t="shared" si="134"/>
        <v>0</v>
      </c>
      <c r="AA3703">
        <f t="shared" si="135"/>
        <v>12860.25</v>
      </c>
    </row>
    <row r="3704" spans="1:27" x14ac:dyDescent="0.35">
      <c r="A3704" t="s">
        <v>427</v>
      </c>
      <c r="C3704">
        <v>408107</v>
      </c>
      <c r="D3704" t="s">
        <v>471</v>
      </c>
      <c r="E3704" t="s">
        <v>7</v>
      </c>
      <c r="F3704" t="s">
        <v>105</v>
      </c>
      <c r="G3704">
        <v>2028</v>
      </c>
      <c r="H3704" t="s">
        <v>365</v>
      </c>
      <c r="I3704" t="s">
        <v>383</v>
      </c>
      <c r="J3704" t="s">
        <v>384</v>
      </c>
      <c r="K3704" t="s">
        <v>378</v>
      </c>
      <c r="L3704" t="s">
        <v>25</v>
      </c>
      <c r="M3704">
        <v>260</v>
      </c>
      <c r="N3704">
        <v>233</v>
      </c>
      <c r="O3704">
        <v>233</v>
      </c>
      <c r="P3704">
        <v>242</v>
      </c>
      <c r="Q3704">
        <v>239</v>
      </c>
      <c r="R3704">
        <v>225</v>
      </c>
      <c r="S3704">
        <v>246</v>
      </c>
      <c r="T3704">
        <v>253</v>
      </c>
      <c r="U3704">
        <v>244</v>
      </c>
      <c r="V3704">
        <v>264</v>
      </c>
      <c r="W3704">
        <v>202</v>
      </c>
      <c r="X3704">
        <v>220</v>
      </c>
      <c r="Y3704">
        <v>2860</v>
      </c>
      <c r="Z3704">
        <f t="shared" si="134"/>
        <v>0</v>
      </c>
      <c r="AA3704">
        <f t="shared" si="135"/>
        <v>2145</v>
      </c>
    </row>
    <row r="3705" spans="1:27" x14ac:dyDescent="0.35">
      <c r="A3705" t="s">
        <v>427</v>
      </c>
      <c r="C3705">
        <v>510100</v>
      </c>
      <c r="D3705" t="s">
        <v>430</v>
      </c>
      <c r="E3705" t="s">
        <v>7</v>
      </c>
      <c r="F3705" t="s">
        <v>105</v>
      </c>
      <c r="G3705">
        <v>2028</v>
      </c>
      <c r="H3705" t="s">
        <v>22</v>
      </c>
      <c r="I3705" t="s">
        <v>383</v>
      </c>
      <c r="J3705" t="s">
        <v>384</v>
      </c>
      <c r="K3705" t="s">
        <v>378</v>
      </c>
      <c r="L3705" t="s">
        <v>25</v>
      </c>
      <c r="M3705">
        <v>264</v>
      </c>
      <c r="N3705">
        <v>264</v>
      </c>
      <c r="O3705">
        <v>2151</v>
      </c>
      <c r="P3705">
        <v>2151</v>
      </c>
      <c r="Q3705">
        <v>2151</v>
      </c>
      <c r="R3705">
        <v>1057</v>
      </c>
      <c r="S3705">
        <v>1849</v>
      </c>
      <c r="T3705">
        <v>264</v>
      </c>
      <c r="U3705">
        <v>2151</v>
      </c>
      <c r="V3705">
        <v>2151</v>
      </c>
      <c r="W3705">
        <v>2943</v>
      </c>
      <c r="X3705">
        <v>264</v>
      </c>
      <c r="Y3705">
        <v>17661</v>
      </c>
      <c r="Z3705">
        <f t="shared" si="134"/>
        <v>0</v>
      </c>
      <c r="AA3705">
        <f t="shared" si="135"/>
        <v>13245.75</v>
      </c>
    </row>
    <row r="3706" spans="1:27" x14ac:dyDescent="0.35">
      <c r="A3706" t="s">
        <v>427</v>
      </c>
      <c r="C3706">
        <v>513100</v>
      </c>
      <c r="D3706" t="s">
        <v>438</v>
      </c>
      <c r="E3706" t="s">
        <v>7</v>
      </c>
      <c r="F3706" t="s">
        <v>21</v>
      </c>
      <c r="G3706">
        <v>2021</v>
      </c>
      <c r="H3706" t="s">
        <v>22</v>
      </c>
      <c r="I3706" t="s">
        <v>575</v>
      </c>
      <c r="J3706" t="s">
        <v>576</v>
      </c>
      <c r="K3706" t="s">
        <v>499</v>
      </c>
      <c r="L3706" t="s">
        <v>25</v>
      </c>
      <c r="M3706">
        <v>265</v>
      </c>
      <c r="N3706">
        <v>265</v>
      </c>
      <c r="O3706">
        <v>265</v>
      </c>
      <c r="P3706">
        <v>265</v>
      </c>
      <c r="Q3706">
        <v>265</v>
      </c>
      <c r="R3706">
        <v>265</v>
      </c>
      <c r="S3706">
        <v>265</v>
      </c>
      <c r="T3706">
        <v>265</v>
      </c>
      <c r="U3706">
        <v>23450</v>
      </c>
      <c r="V3706">
        <v>265</v>
      </c>
      <c r="W3706">
        <v>265</v>
      </c>
      <c r="X3706">
        <v>265</v>
      </c>
      <c r="Y3706">
        <v>26369</v>
      </c>
      <c r="Z3706">
        <f t="shared" si="134"/>
        <v>19776.75</v>
      </c>
      <c r="AA3706">
        <f t="shared" si="135"/>
        <v>0</v>
      </c>
    </row>
    <row r="3707" spans="1:27" x14ac:dyDescent="0.35">
      <c r="A3707" t="s">
        <v>427</v>
      </c>
      <c r="C3707">
        <v>513100</v>
      </c>
      <c r="D3707" t="s">
        <v>438</v>
      </c>
      <c r="E3707" t="s">
        <v>7</v>
      </c>
      <c r="F3707" t="s">
        <v>21</v>
      </c>
      <c r="G3707">
        <v>2022</v>
      </c>
      <c r="H3707" t="s">
        <v>22</v>
      </c>
      <c r="I3707" t="s">
        <v>575</v>
      </c>
      <c r="J3707" t="s">
        <v>576</v>
      </c>
      <c r="K3707" t="s">
        <v>499</v>
      </c>
      <c r="L3707" t="s">
        <v>25</v>
      </c>
      <c r="M3707">
        <v>265</v>
      </c>
      <c r="N3707">
        <v>265</v>
      </c>
      <c r="O3707">
        <v>265</v>
      </c>
      <c r="P3707">
        <v>265</v>
      </c>
      <c r="Q3707">
        <v>265</v>
      </c>
      <c r="R3707">
        <v>265</v>
      </c>
      <c r="S3707">
        <v>265</v>
      </c>
      <c r="T3707">
        <v>265</v>
      </c>
      <c r="U3707">
        <v>23450</v>
      </c>
      <c r="V3707">
        <v>265</v>
      </c>
      <c r="W3707">
        <v>265</v>
      </c>
      <c r="X3707">
        <v>265</v>
      </c>
      <c r="Y3707">
        <v>26369</v>
      </c>
      <c r="Z3707">
        <f t="shared" si="134"/>
        <v>19776.75</v>
      </c>
      <c r="AA3707">
        <f t="shared" si="135"/>
        <v>0</v>
      </c>
    </row>
    <row r="3708" spans="1:27" x14ac:dyDescent="0.35">
      <c r="A3708" t="s">
        <v>427</v>
      </c>
      <c r="C3708">
        <v>513100</v>
      </c>
      <c r="D3708" t="s">
        <v>438</v>
      </c>
      <c r="E3708" t="s">
        <v>7</v>
      </c>
      <c r="F3708" t="s">
        <v>21</v>
      </c>
      <c r="G3708">
        <v>2023</v>
      </c>
      <c r="H3708" t="s">
        <v>22</v>
      </c>
      <c r="I3708" t="s">
        <v>575</v>
      </c>
      <c r="J3708" t="s">
        <v>576</v>
      </c>
      <c r="K3708" t="s">
        <v>499</v>
      </c>
      <c r="L3708" t="s">
        <v>25</v>
      </c>
      <c r="M3708">
        <v>265</v>
      </c>
      <c r="N3708">
        <v>265</v>
      </c>
      <c r="O3708">
        <v>265</v>
      </c>
      <c r="P3708">
        <v>265</v>
      </c>
      <c r="Q3708">
        <v>265</v>
      </c>
      <c r="R3708">
        <v>265</v>
      </c>
      <c r="S3708">
        <v>265</v>
      </c>
      <c r="T3708">
        <v>265</v>
      </c>
      <c r="U3708">
        <v>23450</v>
      </c>
      <c r="V3708">
        <v>265</v>
      </c>
      <c r="W3708">
        <v>265</v>
      </c>
      <c r="X3708">
        <v>265</v>
      </c>
      <c r="Y3708">
        <v>26369</v>
      </c>
      <c r="Z3708">
        <f t="shared" si="134"/>
        <v>19776.75</v>
      </c>
      <c r="AA3708">
        <f t="shared" si="135"/>
        <v>0</v>
      </c>
    </row>
    <row r="3709" spans="1:27" x14ac:dyDescent="0.35">
      <c r="A3709" t="s">
        <v>427</v>
      </c>
      <c r="C3709">
        <v>513100</v>
      </c>
      <c r="D3709" t="s">
        <v>438</v>
      </c>
      <c r="E3709" t="s">
        <v>7</v>
      </c>
      <c r="F3709" t="s">
        <v>21</v>
      </c>
      <c r="G3709">
        <v>2024</v>
      </c>
      <c r="H3709" t="s">
        <v>22</v>
      </c>
      <c r="I3709" t="s">
        <v>575</v>
      </c>
      <c r="J3709" t="s">
        <v>576</v>
      </c>
      <c r="K3709" t="s">
        <v>499</v>
      </c>
      <c r="L3709" t="s">
        <v>25</v>
      </c>
      <c r="M3709">
        <v>265</v>
      </c>
      <c r="N3709">
        <v>265</v>
      </c>
      <c r="O3709">
        <v>265</v>
      </c>
      <c r="P3709">
        <v>265</v>
      </c>
      <c r="Q3709">
        <v>265</v>
      </c>
      <c r="R3709">
        <v>265</v>
      </c>
      <c r="S3709">
        <v>265</v>
      </c>
      <c r="T3709">
        <v>265</v>
      </c>
      <c r="U3709">
        <v>23450</v>
      </c>
      <c r="V3709">
        <v>265</v>
      </c>
      <c r="W3709">
        <v>265</v>
      </c>
      <c r="X3709">
        <v>265</v>
      </c>
      <c r="Y3709">
        <v>26369</v>
      </c>
      <c r="Z3709">
        <f t="shared" si="134"/>
        <v>19776.75</v>
      </c>
      <c r="AA3709">
        <f t="shared" si="135"/>
        <v>0</v>
      </c>
    </row>
    <row r="3710" spans="1:27" x14ac:dyDescent="0.35">
      <c r="A3710" t="s">
        <v>427</v>
      </c>
      <c r="C3710">
        <v>513100</v>
      </c>
      <c r="D3710" t="s">
        <v>438</v>
      </c>
      <c r="E3710" t="s">
        <v>7</v>
      </c>
      <c r="F3710" t="s">
        <v>21</v>
      </c>
      <c r="G3710">
        <v>2025</v>
      </c>
      <c r="H3710" t="s">
        <v>22</v>
      </c>
      <c r="I3710" t="s">
        <v>575</v>
      </c>
      <c r="J3710" t="s">
        <v>576</v>
      </c>
      <c r="K3710" t="s">
        <v>499</v>
      </c>
      <c r="L3710" t="s">
        <v>25</v>
      </c>
      <c r="M3710">
        <v>265</v>
      </c>
      <c r="N3710">
        <v>265</v>
      </c>
      <c r="O3710">
        <v>265</v>
      </c>
      <c r="P3710">
        <v>265</v>
      </c>
      <c r="Q3710">
        <v>265</v>
      </c>
      <c r="R3710">
        <v>265</v>
      </c>
      <c r="S3710">
        <v>265</v>
      </c>
      <c r="T3710">
        <v>265</v>
      </c>
      <c r="U3710">
        <v>23450</v>
      </c>
      <c r="V3710">
        <v>265</v>
      </c>
      <c r="W3710">
        <v>265</v>
      </c>
      <c r="X3710">
        <v>265</v>
      </c>
      <c r="Y3710">
        <v>26369</v>
      </c>
      <c r="Z3710">
        <f t="shared" si="134"/>
        <v>19776.75</v>
      </c>
      <c r="AA3710">
        <f t="shared" si="135"/>
        <v>0</v>
      </c>
    </row>
    <row r="3711" spans="1:27" x14ac:dyDescent="0.35">
      <c r="A3711" t="s">
        <v>427</v>
      </c>
      <c r="C3711">
        <v>408107</v>
      </c>
      <c r="D3711" t="s">
        <v>471</v>
      </c>
      <c r="E3711" t="s">
        <v>7</v>
      </c>
      <c r="F3711" t="s">
        <v>105</v>
      </c>
      <c r="G3711">
        <v>2029</v>
      </c>
      <c r="H3711" t="s">
        <v>365</v>
      </c>
      <c r="I3711" t="s">
        <v>383</v>
      </c>
      <c r="J3711" t="s">
        <v>384</v>
      </c>
      <c r="K3711" t="s">
        <v>378</v>
      </c>
      <c r="L3711" t="s">
        <v>25</v>
      </c>
      <c r="M3711">
        <v>268</v>
      </c>
      <c r="N3711">
        <v>240</v>
      </c>
      <c r="O3711">
        <v>240</v>
      </c>
      <c r="P3711">
        <v>249</v>
      </c>
      <c r="Q3711">
        <v>246</v>
      </c>
      <c r="R3711">
        <v>232</v>
      </c>
      <c r="S3711">
        <v>254</v>
      </c>
      <c r="T3711">
        <v>261</v>
      </c>
      <c r="U3711">
        <v>252</v>
      </c>
      <c r="V3711">
        <v>272</v>
      </c>
      <c r="W3711">
        <v>208</v>
      </c>
      <c r="X3711">
        <v>226</v>
      </c>
      <c r="Y3711">
        <v>2946</v>
      </c>
      <c r="Z3711">
        <f t="shared" si="134"/>
        <v>0</v>
      </c>
      <c r="AA3711">
        <f t="shared" si="135"/>
        <v>2209.5</v>
      </c>
    </row>
    <row r="3712" spans="1:27" x14ac:dyDescent="0.35">
      <c r="A3712" t="s">
        <v>427</v>
      </c>
      <c r="C3712">
        <v>513100</v>
      </c>
      <c r="D3712" t="s">
        <v>438</v>
      </c>
      <c r="E3712" t="s">
        <v>7</v>
      </c>
      <c r="F3712" t="s">
        <v>21</v>
      </c>
      <c r="G3712">
        <v>2026</v>
      </c>
      <c r="H3712" t="s">
        <v>22</v>
      </c>
      <c r="I3712" t="s">
        <v>575</v>
      </c>
      <c r="J3712" t="s">
        <v>576</v>
      </c>
      <c r="K3712" t="s">
        <v>499</v>
      </c>
      <c r="L3712" t="s">
        <v>25</v>
      </c>
      <c r="M3712">
        <v>271</v>
      </c>
      <c r="N3712">
        <v>271</v>
      </c>
      <c r="O3712">
        <v>271</v>
      </c>
      <c r="P3712">
        <v>271</v>
      </c>
      <c r="Q3712">
        <v>271</v>
      </c>
      <c r="R3712">
        <v>271</v>
      </c>
      <c r="S3712">
        <v>271</v>
      </c>
      <c r="T3712">
        <v>271</v>
      </c>
      <c r="U3712">
        <v>24151</v>
      </c>
      <c r="V3712">
        <v>271</v>
      </c>
      <c r="W3712">
        <v>271</v>
      </c>
      <c r="X3712">
        <v>271</v>
      </c>
      <c r="Y3712">
        <v>27128</v>
      </c>
      <c r="Z3712">
        <f t="shared" si="134"/>
        <v>20346</v>
      </c>
      <c r="AA3712">
        <f t="shared" si="135"/>
        <v>0</v>
      </c>
    </row>
    <row r="3713" spans="1:27" x14ac:dyDescent="0.35">
      <c r="A3713" t="s">
        <v>427</v>
      </c>
      <c r="C3713">
        <v>510100</v>
      </c>
      <c r="D3713" t="s">
        <v>430</v>
      </c>
      <c r="E3713" t="s">
        <v>7</v>
      </c>
      <c r="F3713" t="s">
        <v>105</v>
      </c>
      <c r="G3713">
        <v>2029</v>
      </c>
      <c r="H3713" t="s">
        <v>22</v>
      </c>
      <c r="I3713" t="s">
        <v>383</v>
      </c>
      <c r="J3713" t="s">
        <v>384</v>
      </c>
      <c r="K3713" t="s">
        <v>378</v>
      </c>
      <c r="L3713" t="s">
        <v>25</v>
      </c>
      <c r="M3713">
        <v>272</v>
      </c>
      <c r="N3713">
        <v>272</v>
      </c>
      <c r="O3713">
        <v>2216</v>
      </c>
      <c r="P3713">
        <v>2216</v>
      </c>
      <c r="Q3713">
        <v>2216</v>
      </c>
      <c r="R3713">
        <v>1088</v>
      </c>
      <c r="S3713">
        <v>1905</v>
      </c>
      <c r="T3713">
        <v>272</v>
      </c>
      <c r="U3713">
        <v>2216</v>
      </c>
      <c r="V3713">
        <v>2216</v>
      </c>
      <c r="W3713">
        <v>3032</v>
      </c>
      <c r="X3713">
        <v>272</v>
      </c>
      <c r="Y3713">
        <v>18191</v>
      </c>
      <c r="Z3713">
        <f t="shared" si="134"/>
        <v>0</v>
      </c>
      <c r="AA3713">
        <f t="shared" si="135"/>
        <v>13643.25</v>
      </c>
    </row>
    <row r="3714" spans="1:27" x14ac:dyDescent="0.35">
      <c r="A3714" t="s">
        <v>427</v>
      </c>
      <c r="C3714">
        <v>408107</v>
      </c>
      <c r="D3714" t="s">
        <v>471</v>
      </c>
      <c r="E3714" t="s">
        <v>7</v>
      </c>
      <c r="F3714" t="s">
        <v>105</v>
      </c>
      <c r="G3714">
        <v>2030</v>
      </c>
      <c r="H3714" t="s">
        <v>365</v>
      </c>
      <c r="I3714" t="s">
        <v>383</v>
      </c>
      <c r="J3714" t="s">
        <v>384</v>
      </c>
      <c r="K3714" t="s">
        <v>378</v>
      </c>
      <c r="L3714" t="s">
        <v>25</v>
      </c>
      <c r="M3714">
        <v>276</v>
      </c>
      <c r="N3714">
        <v>247</v>
      </c>
      <c r="O3714">
        <v>247</v>
      </c>
      <c r="P3714">
        <v>257</v>
      </c>
      <c r="Q3714">
        <v>253</v>
      </c>
      <c r="R3714">
        <v>239</v>
      </c>
      <c r="S3714">
        <v>261</v>
      </c>
      <c r="T3714">
        <v>269</v>
      </c>
      <c r="U3714">
        <v>259</v>
      </c>
      <c r="V3714">
        <v>280</v>
      </c>
      <c r="W3714">
        <v>214</v>
      </c>
      <c r="X3714">
        <v>233</v>
      </c>
      <c r="Y3714">
        <v>3035</v>
      </c>
      <c r="Z3714">
        <f t="shared" si="134"/>
        <v>0</v>
      </c>
      <c r="AA3714">
        <f t="shared" si="135"/>
        <v>2276.25</v>
      </c>
    </row>
    <row r="3715" spans="1:27" x14ac:dyDescent="0.35">
      <c r="A3715" t="s">
        <v>427</v>
      </c>
      <c r="C3715">
        <v>513100</v>
      </c>
      <c r="D3715" t="s">
        <v>438</v>
      </c>
      <c r="E3715" t="s">
        <v>7</v>
      </c>
      <c r="F3715" t="s">
        <v>21</v>
      </c>
      <c r="G3715">
        <v>2027</v>
      </c>
      <c r="H3715" t="s">
        <v>22</v>
      </c>
      <c r="I3715" t="s">
        <v>575</v>
      </c>
      <c r="J3715" t="s">
        <v>576</v>
      </c>
      <c r="K3715" t="s">
        <v>499</v>
      </c>
      <c r="L3715" t="s">
        <v>25</v>
      </c>
      <c r="M3715">
        <v>276</v>
      </c>
      <c r="N3715">
        <v>276</v>
      </c>
      <c r="O3715">
        <v>276</v>
      </c>
      <c r="P3715">
        <v>276</v>
      </c>
      <c r="Q3715">
        <v>276</v>
      </c>
      <c r="R3715">
        <v>276</v>
      </c>
      <c r="S3715">
        <v>276</v>
      </c>
      <c r="T3715">
        <v>276</v>
      </c>
      <c r="U3715">
        <v>24873</v>
      </c>
      <c r="V3715">
        <v>276</v>
      </c>
      <c r="W3715">
        <v>276</v>
      </c>
      <c r="X3715">
        <v>276</v>
      </c>
      <c r="Y3715">
        <v>27909</v>
      </c>
      <c r="Z3715">
        <f t="shared" si="134"/>
        <v>20931.75</v>
      </c>
      <c r="AA3715">
        <f t="shared" si="135"/>
        <v>0</v>
      </c>
    </row>
    <row r="3716" spans="1:27" x14ac:dyDescent="0.35">
      <c r="A3716" t="s">
        <v>427</v>
      </c>
      <c r="C3716">
        <v>510100</v>
      </c>
      <c r="D3716" t="s">
        <v>430</v>
      </c>
      <c r="E3716" t="s">
        <v>7</v>
      </c>
      <c r="F3716" t="s">
        <v>105</v>
      </c>
      <c r="G3716">
        <v>2030</v>
      </c>
      <c r="H3716" t="s">
        <v>22</v>
      </c>
      <c r="I3716" t="s">
        <v>383</v>
      </c>
      <c r="J3716" t="s">
        <v>384</v>
      </c>
      <c r="K3716" t="s">
        <v>378</v>
      </c>
      <c r="L3716" t="s">
        <v>25</v>
      </c>
      <c r="M3716">
        <v>280</v>
      </c>
      <c r="N3716">
        <v>280</v>
      </c>
      <c r="O3716">
        <v>2282</v>
      </c>
      <c r="P3716">
        <v>2282</v>
      </c>
      <c r="Q3716">
        <v>2282</v>
      </c>
      <c r="R3716">
        <v>1121</v>
      </c>
      <c r="S3716">
        <v>1962</v>
      </c>
      <c r="T3716">
        <v>280</v>
      </c>
      <c r="U3716">
        <v>2282</v>
      </c>
      <c r="V3716">
        <v>2282</v>
      </c>
      <c r="W3716">
        <v>3123</v>
      </c>
      <c r="X3716">
        <v>280</v>
      </c>
      <c r="Y3716">
        <v>18737</v>
      </c>
      <c r="Z3716">
        <f t="shared" ref="Z3716:Z3756" si="136">$Y3716*IF($E3716="Fixed",0.75,1)*IF(LEFT($F3716,4)="0311",1,IF(LEFT($F3716,4)="0301",0.403176412,0))</f>
        <v>0</v>
      </c>
      <c r="AA3716">
        <f t="shared" ref="AA3716:AA3756" si="137">$Y3716*IF($E3716="Fixed",0.75,1)*IF(LEFT($F3716,4)="0311",0,IF(LEFT($F3716,4)="0301",1-0.403176412,1))</f>
        <v>14052.75</v>
      </c>
    </row>
    <row r="3717" spans="1:27" x14ac:dyDescent="0.35">
      <c r="A3717" t="s">
        <v>427</v>
      </c>
      <c r="C3717">
        <v>513100</v>
      </c>
      <c r="D3717" t="s">
        <v>438</v>
      </c>
      <c r="E3717" t="s">
        <v>7</v>
      </c>
      <c r="F3717" t="s">
        <v>21</v>
      </c>
      <c r="G3717">
        <v>2028</v>
      </c>
      <c r="H3717" t="s">
        <v>22</v>
      </c>
      <c r="I3717" t="s">
        <v>575</v>
      </c>
      <c r="J3717" t="s">
        <v>576</v>
      </c>
      <c r="K3717" t="s">
        <v>499</v>
      </c>
      <c r="L3717" t="s">
        <v>25</v>
      </c>
      <c r="M3717">
        <v>282</v>
      </c>
      <c r="N3717">
        <v>282</v>
      </c>
      <c r="O3717">
        <v>282</v>
      </c>
      <c r="P3717">
        <v>282</v>
      </c>
      <c r="Q3717">
        <v>282</v>
      </c>
      <c r="R3717">
        <v>282</v>
      </c>
      <c r="S3717">
        <v>282</v>
      </c>
      <c r="T3717">
        <v>282</v>
      </c>
      <c r="U3717">
        <v>25616</v>
      </c>
      <c r="V3717">
        <v>282</v>
      </c>
      <c r="W3717">
        <v>282</v>
      </c>
      <c r="X3717">
        <v>282</v>
      </c>
      <c r="Y3717">
        <v>28713</v>
      </c>
      <c r="Z3717">
        <f t="shared" si="136"/>
        <v>21534.75</v>
      </c>
      <c r="AA3717">
        <f t="shared" si="137"/>
        <v>0</v>
      </c>
    </row>
    <row r="3718" spans="1:27" x14ac:dyDescent="0.35">
      <c r="A3718" t="s">
        <v>427</v>
      </c>
      <c r="C3718">
        <v>513100</v>
      </c>
      <c r="D3718" t="s">
        <v>438</v>
      </c>
      <c r="E3718" t="s">
        <v>7</v>
      </c>
      <c r="F3718" t="s">
        <v>21</v>
      </c>
      <c r="G3718">
        <v>2029</v>
      </c>
      <c r="H3718" t="s">
        <v>22</v>
      </c>
      <c r="I3718" t="s">
        <v>575</v>
      </c>
      <c r="J3718" t="s">
        <v>576</v>
      </c>
      <c r="K3718" t="s">
        <v>499</v>
      </c>
      <c r="L3718" t="s">
        <v>25</v>
      </c>
      <c r="M3718">
        <v>287</v>
      </c>
      <c r="N3718">
        <v>287</v>
      </c>
      <c r="O3718">
        <v>287</v>
      </c>
      <c r="P3718">
        <v>287</v>
      </c>
      <c r="Q3718">
        <v>287</v>
      </c>
      <c r="R3718">
        <v>287</v>
      </c>
      <c r="S3718">
        <v>287</v>
      </c>
      <c r="T3718">
        <v>287</v>
      </c>
      <c r="U3718">
        <v>26382</v>
      </c>
      <c r="V3718">
        <v>287</v>
      </c>
      <c r="W3718">
        <v>287</v>
      </c>
      <c r="X3718">
        <v>287</v>
      </c>
      <c r="Y3718">
        <v>29541</v>
      </c>
      <c r="Z3718">
        <f t="shared" si="136"/>
        <v>22155.75</v>
      </c>
      <c r="AA3718">
        <f t="shared" si="137"/>
        <v>0</v>
      </c>
    </row>
    <row r="3719" spans="1:27" x14ac:dyDescent="0.35">
      <c r="A3719" t="s">
        <v>427</v>
      </c>
      <c r="C3719">
        <v>513100</v>
      </c>
      <c r="D3719" t="s">
        <v>438</v>
      </c>
      <c r="E3719" t="s">
        <v>7</v>
      </c>
      <c r="F3719" t="s">
        <v>21</v>
      </c>
      <c r="G3719">
        <v>2030</v>
      </c>
      <c r="H3719" t="s">
        <v>22</v>
      </c>
      <c r="I3719" t="s">
        <v>575</v>
      </c>
      <c r="J3719" t="s">
        <v>576</v>
      </c>
      <c r="K3719" t="s">
        <v>499</v>
      </c>
      <c r="L3719" t="s">
        <v>25</v>
      </c>
      <c r="M3719">
        <v>293</v>
      </c>
      <c r="N3719">
        <v>293</v>
      </c>
      <c r="O3719">
        <v>293</v>
      </c>
      <c r="P3719">
        <v>293</v>
      </c>
      <c r="Q3719">
        <v>293</v>
      </c>
      <c r="R3719">
        <v>293</v>
      </c>
      <c r="S3719">
        <v>293</v>
      </c>
      <c r="T3719">
        <v>293</v>
      </c>
      <c r="U3719">
        <v>27171</v>
      </c>
      <c r="V3719">
        <v>293</v>
      </c>
      <c r="W3719">
        <v>293</v>
      </c>
      <c r="X3719">
        <v>293</v>
      </c>
      <c r="Y3719">
        <v>30393</v>
      </c>
      <c r="Z3719">
        <f t="shared" si="136"/>
        <v>22794.75</v>
      </c>
      <c r="AA3719">
        <f t="shared" si="137"/>
        <v>0</v>
      </c>
    </row>
    <row r="3720" spans="1:27" x14ac:dyDescent="0.35">
      <c r="A3720" t="s">
        <v>427</v>
      </c>
      <c r="C3720">
        <v>408105</v>
      </c>
      <c r="D3720" t="s">
        <v>470</v>
      </c>
      <c r="E3720" t="s">
        <v>7</v>
      </c>
      <c r="F3720" t="s">
        <v>105</v>
      </c>
      <c r="G3720">
        <v>2022</v>
      </c>
      <c r="H3720" t="s">
        <v>365</v>
      </c>
      <c r="I3720" t="s">
        <v>383</v>
      </c>
      <c r="J3720" t="s">
        <v>384</v>
      </c>
      <c r="K3720" t="s">
        <v>378</v>
      </c>
      <c r="L3720" t="s">
        <v>25</v>
      </c>
      <c r="M3720">
        <v>294</v>
      </c>
      <c r="N3720">
        <v>294</v>
      </c>
      <c r="O3720">
        <v>322</v>
      </c>
      <c r="P3720">
        <v>289</v>
      </c>
      <c r="Q3720">
        <v>297</v>
      </c>
      <c r="R3720">
        <v>297</v>
      </c>
      <c r="S3720">
        <v>279</v>
      </c>
      <c r="T3720">
        <v>332</v>
      </c>
      <c r="U3720">
        <v>308</v>
      </c>
      <c r="V3720">
        <v>300</v>
      </c>
      <c r="W3720">
        <v>288</v>
      </c>
      <c r="X3720">
        <v>263</v>
      </c>
      <c r="Y3720">
        <v>3564</v>
      </c>
      <c r="Z3720">
        <f t="shared" si="136"/>
        <v>0</v>
      </c>
      <c r="AA3720">
        <f t="shared" si="137"/>
        <v>2673</v>
      </c>
    </row>
    <row r="3721" spans="1:27" x14ac:dyDescent="0.35">
      <c r="A3721" t="s">
        <v>427</v>
      </c>
      <c r="C3721">
        <v>408105</v>
      </c>
      <c r="D3721" t="s">
        <v>470</v>
      </c>
      <c r="E3721" t="s">
        <v>7</v>
      </c>
      <c r="F3721" t="s">
        <v>105</v>
      </c>
      <c r="G3721">
        <v>2021</v>
      </c>
      <c r="H3721" t="s">
        <v>365</v>
      </c>
      <c r="I3721" t="s">
        <v>383</v>
      </c>
      <c r="J3721" t="s">
        <v>384</v>
      </c>
      <c r="K3721" t="s">
        <v>378</v>
      </c>
      <c r="L3721" t="s">
        <v>25</v>
      </c>
      <c r="M3721">
        <v>295</v>
      </c>
      <c r="N3721">
        <v>294</v>
      </c>
      <c r="O3721">
        <v>322</v>
      </c>
      <c r="P3721">
        <v>302</v>
      </c>
      <c r="Q3721">
        <v>286</v>
      </c>
      <c r="R3721">
        <v>298</v>
      </c>
      <c r="S3721">
        <v>292</v>
      </c>
      <c r="T3721">
        <v>318</v>
      </c>
      <c r="U3721">
        <v>305</v>
      </c>
      <c r="V3721">
        <v>301</v>
      </c>
      <c r="W3721">
        <v>285</v>
      </c>
      <c r="X3721">
        <v>277</v>
      </c>
      <c r="Y3721">
        <v>3576</v>
      </c>
      <c r="Z3721">
        <f t="shared" si="136"/>
        <v>0</v>
      </c>
      <c r="AA3721">
        <f t="shared" si="137"/>
        <v>2682</v>
      </c>
    </row>
    <row r="3722" spans="1:27" x14ac:dyDescent="0.35">
      <c r="A3722" t="s">
        <v>427</v>
      </c>
      <c r="C3722">
        <v>510100</v>
      </c>
      <c r="D3722" t="s">
        <v>430</v>
      </c>
      <c r="E3722" t="s">
        <v>7</v>
      </c>
      <c r="F3722" t="s">
        <v>105</v>
      </c>
      <c r="G3722">
        <v>2025</v>
      </c>
      <c r="H3722" t="s">
        <v>22</v>
      </c>
      <c r="I3722" t="s">
        <v>373</v>
      </c>
      <c r="J3722" t="s">
        <v>374</v>
      </c>
      <c r="K3722" t="s">
        <v>375</v>
      </c>
      <c r="L3722" t="s">
        <v>25</v>
      </c>
      <c r="M3722">
        <v>298</v>
      </c>
      <c r="N3722">
        <v>298</v>
      </c>
      <c r="O3722">
        <v>2430</v>
      </c>
      <c r="P3722">
        <v>2430</v>
      </c>
      <c r="Q3722">
        <v>2430</v>
      </c>
      <c r="R3722">
        <v>1194</v>
      </c>
      <c r="S3722">
        <v>2089</v>
      </c>
      <c r="T3722">
        <v>298</v>
      </c>
      <c r="U3722">
        <v>2430</v>
      </c>
      <c r="V3722">
        <v>2430</v>
      </c>
      <c r="W3722">
        <v>3326</v>
      </c>
      <c r="X3722">
        <v>298</v>
      </c>
      <c r="Y3722">
        <v>19954</v>
      </c>
      <c r="Z3722">
        <f t="shared" si="136"/>
        <v>0</v>
      </c>
      <c r="AA3722">
        <f t="shared" si="137"/>
        <v>14965.5</v>
      </c>
    </row>
    <row r="3723" spans="1:27" x14ac:dyDescent="0.35">
      <c r="A3723" t="s">
        <v>427</v>
      </c>
      <c r="C3723">
        <v>510100</v>
      </c>
      <c r="D3723" t="s">
        <v>430</v>
      </c>
      <c r="E3723" t="s">
        <v>7</v>
      </c>
      <c r="F3723" t="s">
        <v>105</v>
      </c>
      <c r="G3723">
        <v>2022</v>
      </c>
      <c r="H3723" t="s">
        <v>22</v>
      </c>
      <c r="I3723" t="s">
        <v>373</v>
      </c>
      <c r="J3723" t="s">
        <v>374</v>
      </c>
      <c r="K3723" t="s">
        <v>375</v>
      </c>
      <c r="L3723" t="s">
        <v>25</v>
      </c>
      <c r="M3723">
        <v>298</v>
      </c>
      <c r="N3723">
        <v>298</v>
      </c>
      <c r="O3723">
        <v>2857</v>
      </c>
      <c r="P3723">
        <v>2857</v>
      </c>
      <c r="Q3723">
        <v>2857</v>
      </c>
      <c r="R3723">
        <v>6177</v>
      </c>
      <c r="S3723">
        <v>3335</v>
      </c>
      <c r="T3723">
        <v>4102</v>
      </c>
      <c r="U3723">
        <v>5348</v>
      </c>
      <c r="V3723">
        <v>2857</v>
      </c>
      <c r="W3723">
        <v>3752</v>
      </c>
      <c r="X3723">
        <v>298</v>
      </c>
      <c r="Y3723">
        <v>35036</v>
      </c>
      <c r="Z3723">
        <f t="shared" si="136"/>
        <v>0</v>
      </c>
      <c r="AA3723">
        <f t="shared" si="137"/>
        <v>26277</v>
      </c>
    </row>
    <row r="3724" spans="1:27" x14ac:dyDescent="0.35">
      <c r="A3724" t="s">
        <v>427</v>
      </c>
      <c r="C3724">
        <v>510100</v>
      </c>
      <c r="D3724" t="s">
        <v>430</v>
      </c>
      <c r="E3724" t="s">
        <v>7</v>
      </c>
      <c r="F3724" t="s">
        <v>105</v>
      </c>
      <c r="G3724">
        <v>2023</v>
      </c>
      <c r="H3724" t="s">
        <v>22</v>
      </c>
      <c r="I3724" t="s">
        <v>373</v>
      </c>
      <c r="J3724" t="s">
        <v>374</v>
      </c>
      <c r="K3724" t="s">
        <v>375</v>
      </c>
      <c r="L3724" t="s">
        <v>25</v>
      </c>
      <c r="M3724">
        <v>298</v>
      </c>
      <c r="N3724">
        <v>298</v>
      </c>
      <c r="O3724">
        <v>3198</v>
      </c>
      <c r="P3724">
        <v>3198</v>
      </c>
      <c r="Q3724">
        <v>3198</v>
      </c>
      <c r="R3724">
        <v>7163</v>
      </c>
      <c r="S3724">
        <v>2089</v>
      </c>
      <c r="T3724">
        <v>3198</v>
      </c>
      <c r="U3724">
        <v>4988</v>
      </c>
      <c r="V3724">
        <v>3198</v>
      </c>
      <c r="W3724">
        <v>4093</v>
      </c>
      <c r="X3724">
        <v>298</v>
      </c>
      <c r="Y3724">
        <v>35217</v>
      </c>
      <c r="Z3724">
        <f t="shared" si="136"/>
        <v>0</v>
      </c>
      <c r="AA3724">
        <f t="shared" si="137"/>
        <v>26412.75</v>
      </c>
    </row>
    <row r="3725" spans="1:27" x14ac:dyDescent="0.35">
      <c r="A3725" t="s">
        <v>427</v>
      </c>
      <c r="C3725">
        <v>510100</v>
      </c>
      <c r="D3725" t="s">
        <v>430</v>
      </c>
      <c r="E3725" t="s">
        <v>7</v>
      </c>
      <c r="F3725" t="s">
        <v>105</v>
      </c>
      <c r="G3725">
        <v>2021</v>
      </c>
      <c r="H3725" t="s">
        <v>22</v>
      </c>
      <c r="I3725" t="s">
        <v>373</v>
      </c>
      <c r="J3725" t="s">
        <v>374</v>
      </c>
      <c r="K3725" t="s">
        <v>375</v>
      </c>
      <c r="L3725" t="s">
        <v>25</v>
      </c>
      <c r="M3725">
        <v>298</v>
      </c>
      <c r="N3725">
        <v>298</v>
      </c>
      <c r="O3725">
        <v>3709</v>
      </c>
      <c r="P3725">
        <v>3709</v>
      </c>
      <c r="Q3725">
        <v>3709</v>
      </c>
      <c r="R3725">
        <v>7838</v>
      </c>
      <c r="S3725">
        <v>3750</v>
      </c>
      <c r="T3725">
        <v>3665</v>
      </c>
      <c r="U3725">
        <v>7031</v>
      </c>
      <c r="V3725">
        <v>3709</v>
      </c>
      <c r="W3725">
        <v>4605</v>
      </c>
      <c r="X3725">
        <v>298</v>
      </c>
      <c r="Y3725">
        <v>42621</v>
      </c>
      <c r="Z3725">
        <f t="shared" si="136"/>
        <v>0</v>
      </c>
      <c r="AA3725">
        <f t="shared" si="137"/>
        <v>31965.75</v>
      </c>
    </row>
    <row r="3726" spans="1:27" x14ac:dyDescent="0.35">
      <c r="A3726" t="s">
        <v>427</v>
      </c>
      <c r="C3726">
        <v>510100</v>
      </c>
      <c r="D3726" t="s">
        <v>430</v>
      </c>
      <c r="E3726" t="s">
        <v>7</v>
      </c>
      <c r="F3726" t="s">
        <v>105</v>
      </c>
      <c r="G3726">
        <v>2024</v>
      </c>
      <c r="H3726" t="s">
        <v>22</v>
      </c>
      <c r="I3726" t="s">
        <v>373</v>
      </c>
      <c r="J3726" t="s">
        <v>374</v>
      </c>
      <c r="K3726" t="s">
        <v>375</v>
      </c>
      <c r="L3726" t="s">
        <v>25</v>
      </c>
      <c r="M3726">
        <v>298</v>
      </c>
      <c r="N3726">
        <v>298</v>
      </c>
      <c r="O3726">
        <v>3709</v>
      </c>
      <c r="P3726">
        <v>3709</v>
      </c>
      <c r="Q3726">
        <v>3709</v>
      </c>
      <c r="R3726">
        <v>3581</v>
      </c>
      <c r="S3726">
        <v>2089</v>
      </c>
      <c r="T3726">
        <v>4903</v>
      </c>
      <c r="U3726">
        <v>3709</v>
      </c>
      <c r="V3726">
        <v>3709</v>
      </c>
      <c r="W3726">
        <v>4605</v>
      </c>
      <c r="X3726">
        <v>298</v>
      </c>
      <c r="Y3726">
        <v>34620</v>
      </c>
      <c r="Z3726">
        <f t="shared" si="136"/>
        <v>0</v>
      </c>
      <c r="AA3726">
        <f t="shared" si="137"/>
        <v>25965</v>
      </c>
    </row>
    <row r="3727" spans="1:27" x14ac:dyDescent="0.35">
      <c r="A3727" t="s">
        <v>427</v>
      </c>
      <c r="C3727">
        <v>500900</v>
      </c>
      <c r="D3727" t="s">
        <v>443</v>
      </c>
      <c r="E3727" t="s">
        <v>7</v>
      </c>
      <c r="F3727" t="s">
        <v>105</v>
      </c>
      <c r="G3727">
        <v>2025</v>
      </c>
      <c r="H3727" t="s">
        <v>365</v>
      </c>
      <c r="I3727" t="s">
        <v>390</v>
      </c>
      <c r="J3727" t="s">
        <v>391</v>
      </c>
      <c r="K3727" t="s">
        <v>378</v>
      </c>
      <c r="L3727" t="s">
        <v>25</v>
      </c>
      <c r="M3727">
        <v>301</v>
      </c>
      <c r="N3727">
        <v>608</v>
      </c>
      <c r="O3727">
        <v>686</v>
      </c>
      <c r="P3727">
        <v>691</v>
      </c>
      <c r="Q3727">
        <v>777</v>
      </c>
      <c r="R3727">
        <v>936</v>
      </c>
      <c r="S3727">
        <v>837</v>
      </c>
      <c r="T3727">
        <v>794</v>
      </c>
      <c r="U3727">
        <v>896</v>
      </c>
      <c r="V3727">
        <v>751</v>
      </c>
      <c r="W3727">
        <v>1285</v>
      </c>
      <c r="X3727">
        <v>1174</v>
      </c>
      <c r="Y3727">
        <v>9736</v>
      </c>
      <c r="Z3727">
        <f t="shared" si="136"/>
        <v>0</v>
      </c>
      <c r="AA3727">
        <f t="shared" si="137"/>
        <v>7302</v>
      </c>
    </row>
    <row r="3728" spans="1:27" x14ac:dyDescent="0.35">
      <c r="A3728" t="s">
        <v>427</v>
      </c>
      <c r="C3728">
        <v>510100</v>
      </c>
      <c r="D3728" t="s">
        <v>430</v>
      </c>
      <c r="E3728" t="s">
        <v>7</v>
      </c>
      <c r="F3728" t="s">
        <v>105</v>
      </c>
      <c r="G3728">
        <v>2026</v>
      </c>
      <c r="H3728" t="s">
        <v>22</v>
      </c>
      <c r="I3728" t="s">
        <v>373</v>
      </c>
      <c r="J3728" t="s">
        <v>374</v>
      </c>
      <c r="K3728" t="s">
        <v>375</v>
      </c>
      <c r="L3728" t="s">
        <v>25</v>
      </c>
      <c r="M3728">
        <v>307</v>
      </c>
      <c r="N3728">
        <v>307</v>
      </c>
      <c r="O3728">
        <v>2503</v>
      </c>
      <c r="P3728">
        <v>2503</v>
      </c>
      <c r="Q3728">
        <v>2503</v>
      </c>
      <c r="R3728">
        <v>1230</v>
      </c>
      <c r="S3728">
        <v>2152</v>
      </c>
      <c r="T3728">
        <v>307</v>
      </c>
      <c r="U3728">
        <v>2503</v>
      </c>
      <c r="V3728">
        <v>2503</v>
      </c>
      <c r="W3728">
        <v>3425</v>
      </c>
      <c r="X3728">
        <v>307</v>
      </c>
      <c r="Y3728">
        <v>20552</v>
      </c>
      <c r="Z3728">
        <f t="shared" si="136"/>
        <v>0</v>
      </c>
      <c r="AA3728">
        <f t="shared" si="137"/>
        <v>15414</v>
      </c>
    </row>
    <row r="3729" spans="1:27" x14ac:dyDescent="0.35">
      <c r="A3729" t="s">
        <v>427</v>
      </c>
      <c r="C3729">
        <v>500900</v>
      </c>
      <c r="D3729" t="s">
        <v>443</v>
      </c>
      <c r="E3729" t="s">
        <v>7</v>
      </c>
      <c r="F3729" t="s">
        <v>105</v>
      </c>
      <c r="G3729">
        <v>2026</v>
      </c>
      <c r="H3729" t="s">
        <v>365</v>
      </c>
      <c r="I3729" t="s">
        <v>390</v>
      </c>
      <c r="J3729" t="s">
        <v>391</v>
      </c>
      <c r="K3729" t="s">
        <v>378</v>
      </c>
      <c r="L3729" t="s">
        <v>25</v>
      </c>
      <c r="M3729">
        <v>310</v>
      </c>
      <c r="N3729">
        <v>626</v>
      </c>
      <c r="O3729">
        <v>706</v>
      </c>
      <c r="P3729">
        <v>712</v>
      </c>
      <c r="Q3729">
        <v>800</v>
      </c>
      <c r="R3729">
        <v>964</v>
      </c>
      <c r="S3729">
        <v>862</v>
      </c>
      <c r="T3729">
        <v>818</v>
      </c>
      <c r="U3729">
        <v>923</v>
      </c>
      <c r="V3729">
        <v>774</v>
      </c>
      <c r="W3729">
        <v>1324</v>
      </c>
      <c r="X3729">
        <v>1209</v>
      </c>
      <c r="Y3729">
        <v>10028</v>
      </c>
      <c r="Z3729">
        <f t="shared" si="136"/>
        <v>0</v>
      </c>
      <c r="AA3729">
        <f t="shared" si="137"/>
        <v>7521</v>
      </c>
    </row>
    <row r="3730" spans="1:27" x14ac:dyDescent="0.35">
      <c r="A3730" t="s">
        <v>427</v>
      </c>
      <c r="C3730">
        <v>408105</v>
      </c>
      <c r="D3730" t="s">
        <v>470</v>
      </c>
      <c r="E3730" t="s">
        <v>7</v>
      </c>
      <c r="F3730" t="s">
        <v>105</v>
      </c>
      <c r="G3730">
        <v>2023</v>
      </c>
      <c r="H3730" t="s">
        <v>365</v>
      </c>
      <c r="I3730" t="s">
        <v>383</v>
      </c>
      <c r="J3730" t="s">
        <v>384</v>
      </c>
      <c r="K3730" t="s">
        <v>378</v>
      </c>
      <c r="L3730" t="s">
        <v>25</v>
      </c>
      <c r="M3730">
        <v>311</v>
      </c>
      <c r="N3730">
        <v>295</v>
      </c>
      <c r="O3730">
        <v>323</v>
      </c>
      <c r="P3730">
        <v>273</v>
      </c>
      <c r="Q3730">
        <v>314</v>
      </c>
      <c r="R3730">
        <v>301</v>
      </c>
      <c r="S3730">
        <v>283</v>
      </c>
      <c r="T3730">
        <v>337</v>
      </c>
      <c r="U3730">
        <v>292</v>
      </c>
      <c r="V3730">
        <v>321</v>
      </c>
      <c r="W3730">
        <v>292</v>
      </c>
      <c r="X3730">
        <v>250</v>
      </c>
      <c r="Y3730">
        <v>3592</v>
      </c>
      <c r="Z3730">
        <f t="shared" si="136"/>
        <v>0</v>
      </c>
      <c r="AA3730">
        <f t="shared" si="137"/>
        <v>2694</v>
      </c>
    </row>
    <row r="3731" spans="1:27" x14ac:dyDescent="0.35">
      <c r="A3731" t="s">
        <v>427</v>
      </c>
      <c r="C3731">
        <v>510100</v>
      </c>
      <c r="D3731" t="s">
        <v>430</v>
      </c>
      <c r="E3731" t="s">
        <v>7</v>
      </c>
      <c r="F3731" t="s">
        <v>105</v>
      </c>
      <c r="G3731">
        <v>2027</v>
      </c>
      <c r="H3731" t="s">
        <v>22</v>
      </c>
      <c r="I3731" t="s">
        <v>373</v>
      </c>
      <c r="J3731" t="s">
        <v>374</v>
      </c>
      <c r="K3731" t="s">
        <v>375</v>
      </c>
      <c r="L3731" t="s">
        <v>25</v>
      </c>
      <c r="M3731">
        <v>317</v>
      </c>
      <c r="N3731">
        <v>317</v>
      </c>
      <c r="O3731">
        <v>2578</v>
      </c>
      <c r="P3731">
        <v>2578</v>
      </c>
      <c r="Q3731">
        <v>2578</v>
      </c>
      <c r="R3731">
        <v>1267</v>
      </c>
      <c r="S3731">
        <v>2216</v>
      </c>
      <c r="T3731">
        <v>317</v>
      </c>
      <c r="U3731">
        <v>2578</v>
      </c>
      <c r="V3731">
        <v>2578</v>
      </c>
      <c r="W3731">
        <v>3528</v>
      </c>
      <c r="X3731">
        <v>317</v>
      </c>
      <c r="Y3731">
        <v>21169</v>
      </c>
      <c r="Z3731">
        <f t="shared" si="136"/>
        <v>0</v>
      </c>
      <c r="AA3731">
        <f t="shared" si="137"/>
        <v>15876.75</v>
      </c>
    </row>
    <row r="3732" spans="1:27" x14ac:dyDescent="0.35">
      <c r="A3732" t="s">
        <v>427</v>
      </c>
      <c r="C3732">
        <v>500900</v>
      </c>
      <c r="D3732" t="s">
        <v>443</v>
      </c>
      <c r="E3732" t="s">
        <v>7</v>
      </c>
      <c r="F3732" t="s">
        <v>105</v>
      </c>
      <c r="G3732">
        <v>2027</v>
      </c>
      <c r="H3732" t="s">
        <v>365</v>
      </c>
      <c r="I3732" t="s">
        <v>390</v>
      </c>
      <c r="J3732" t="s">
        <v>391</v>
      </c>
      <c r="K3732" t="s">
        <v>378</v>
      </c>
      <c r="L3732" t="s">
        <v>25</v>
      </c>
      <c r="M3732">
        <v>320</v>
      </c>
      <c r="N3732">
        <v>645</v>
      </c>
      <c r="O3732">
        <v>728</v>
      </c>
      <c r="P3732">
        <v>733</v>
      </c>
      <c r="Q3732">
        <v>824</v>
      </c>
      <c r="R3732">
        <v>993</v>
      </c>
      <c r="S3732">
        <v>888</v>
      </c>
      <c r="T3732">
        <v>843</v>
      </c>
      <c r="U3732">
        <v>951</v>
      </c>
      <c r="V3732">
        <v>797</v>
      </c>
      <c r="W3732">
        <v>1364</v>
      </c>
      <c r="X3732">
        <v>1245</v>
      </c>
      <c r="Y3732">
        <v>10329</v>
      </c>
      <c r="Z3732">
        <f t="shared" si="136"/>
        <v>0</v>
      </c>
      <c r="AA3732">
        <f t="shared" si="137"/>
        <v>7746.75</v>
      </c>
    </row>
    <row r="3733" spans="1:27" x14ac:dyDescent="0.35">
      <c r="A3733" t="s">
        <v>427</v>
      </c>
      <c r="C3733">
        <v>510100</v>
      </c>
      <c r="D3733" t="s">
        <v>430</v>
      </c>
      <c r="E3733" t="s">
        <v>7</v>
      </c>
      <c r="F3733" t="s">
        <v>105</v>
      </c>
      <c r="G3733">
        <v>2028</v>
      </c>
      <c r="H3733" t="s">
        <v>22</v>
      </c>
      <c r="I3733" t="s">
        <v>373</v>
      </c>
      <c r="J3733" t="s">
        <v>374</v>
      </c>
      <c r="K3733" t="s">
        <v>375</v>
      </c>
      <c r="L3733" t="s">
        <v>25</v>
      </c>
      <c r="M3733">
        <v>326</v>
      </c>
      <c r="N3733">
        <v>326</v>
      </c>
      <c r="O3733">
        <v>2656</v>
      </c>
      <c r="P3733">
        <v>2656</v>
      </c>
      <c r="Q3733">
        <v>2656</v>
      </c>
      <c r="R3733">
        <v>1304</v>
      </c>
      <c r="S3733">
        <v>2283</v>
      </c>
      <c r="T3733">
        <v>326</v>
      </c>
      <c r="U3733">
        <v>2656</v>
      </c>
      <c r="V3733">
        <v>2656</v>
      </c>
      <c r="W3733">
        <v>3634</v>
      </c>
      <c r="X3733">
        <v>326</v>
      </c>
      <c r="Y3733">
        <v>21803</v>
      </c>
      <c r="Z3733">
        <f t="shared" si="136"/>
        <v>0</v>
      </c>
      <c r="AA3733">
        <f t="shared" si="137"/>
        <v>16352.25</v>
      </c>
    </row>
    <row r="3734" spans="1:27" x14ac:dyDescent="0.35">
      <c r="A3734" t="s">
        <v>427</v>
      </c>
      <c r="C3734">
        <v>500900</v>
      </c>
      <c r="D3734" t="s">
        <v>443</v>
      </c>
      <c r="E3734" t="s">
        <v>7</v>
      </c>
      <c r="F3734" t="s">
        <v>105</v>
      </c>
      <c r="G3734">
        <v>2028</v>
      </c>
      <c r="H3734" t="s">
        <v>365</v>
      </c>
      <c r="I3734" t="s">
        <v>390</v>
      </c>
      <c r="J3734" t="s">
        <v>391</v>
      </c>
      <c r="K3734" t="s">
        <v>378</v>
      </c>
      <c r="L3734" t="s">
        <v>25</v>
      </c>
      <c r="M3734">
        <v>329</v>
      </c>
      <c r="N3734">
        <v>664</v>
      </c>
      <c r="O3734">
        <v>749</v>
      </c>
      <c r="P3734">
        <v>755</v>
      </c>
      <c r="Q3734">
        <v>849</v>
      </c>
      <c r="R3734">
        <v>1022</v>
      </c>
      <c r="S3734">
        <v>915</v>
      </c>
      <c r="T3734">
        <v>868</v>
      </c>
      <c r="U3734">
        <v>979</v>
      </c>
      <c r="V3734">
        <v>821</v>
      </c>
      <c r="W3734">
        <v>1405</v>
      </c>
      <c r="X3734">
        <v>1283</v>
      </c>
      <c r="Y3734">
        <v>10639</v>
      </c>
      <c r="Z3734">
        <f t="shared" si="136"/>
        <v>0</v>
      </c>
      <c r="AA3734">
        <f t="shared" si="137"/>
        <v>7979.25</v>
      </c>
    </row>
    <row r="3735" spans="1:27" x14ac:dyDescent="0.35">
      <c r="A3735" t="s">
        <v>427</v>
      </c>
      <c r="C3735">
        <v>408105</v>
      </c>
      <c r="D3735" t="s">
        <v>470</v>
      </c>
      <c r="E3735" t="s">
        <v>7</v>
      </c>
      <c r="F3735" t="s">
        <v>105</v>
      </c>
      <c r="G3735">
        <v>2024</v>
      </c>
      <c r="H3735" t="s">
        <v>365</v>
      </c>
      <c r="I3735" t="s">
        <v>383</v>
      </c>
      <c r="J3735" t="s">
        <v>384</v>
      </c>
      <c r="K3735" t="s">
        <v>378</v>
      </c>
      <c r="L3735" t="s">
        <v>25</v>
      </c>
      <c r="M3735">
        <v>330</v>
      </c>
      <c r="N3735">
        <v>313</v>
      </c>
      <c r="O3735">
        <v>296</v>
      </c>
      <c r="P3735">
        <v>308</v>
      </c>
      <c r="Q3735">
        <v>320</v>
      </c>
      <c r="R3735">
        <v>270</v>
      </c>
      <c r="S3735">
        <v>314</v>
      </c>
      <c r="T3735">
        <v>322</v>
      </c>
      <c r="U3735">
        <v>294</v>
      </c>
      <c r="V3735">
        <v>336</v>
      </c>
      <c r="W3735">
        <v>274</v>
      </c>
      <c r="X3735">
        <v>264</v>
      </c>
      <c r="Y3735">
        <v>3642</v>
      </c>
      <c r="Z3735">
        <f t="shared" si="136"/>
        <v>0</v>
      </c>
      <c r="AA3735">
        <f t="shared" si="137"/>
        <v>2731.5</v>
      </c>
    </row>
    <row r="3736" spans="1:27" x14ac:dyDescent="0.35">
      <c r="A3736" t="s">
        <v>427</v>
      </c>
      <c r="C3736">
        <v>408105</v>
      </c>
      <c r="D3736" t="s">
        <v>470</v>
      </c>
      <c r="E3736" t="s">
        <v>7</v>
      </c>
      <c r="F3736" t="s">
        <v>105</v>
      </c>
      <c r="G3736">
        <v>2025</v>
      </c>
      <c r="H3736" t="s">
        <v>365</v>
      </c>
      <c r="I3736" t="s">
        <v>383</v>
      </c>
      <c r="J3736" t="s">
        <v>384</v>
      </c>
      <c r="K3736" t="s">
        <v>378</v>
      </c>
      <c r="L3736" t="s">
        <v>25</v>
      </c>
      <c r="M3736">
        <v>331</v>
      </c>
      <c r="N3736">
        <v>296</v>
      </c>
      <c r="O3736">
        <v>296</v>
      </c>
      <c r="P3736">
        <v>308</v>
      </c>
      <c r="Q3736">
        <v>303</v>
      </c>
      <c r="R3736">
        <v>286</v>
      </c>
      <c r="S3736">
        <v>313</v>
      </c>
      <c r="T3736">
        <v>322</v>
      </c>
      <c r="U3736">
        <v>311</v>
      </c>
      <c r="V3736">
        <v>336</v>
      </c>
      <c r="W3736">
        <v>256</v>
      </c>
      <c r="X3736">
        <v>279</v>
      </c>
      <c r="Y3736">
        <v>3638</v>
      </c>
      <c r="Z3736">
        <f t="shared" si="136"/>
        <v>0</v>
      </c>
      <c r="AA3736">
        <f t="shared" si="137"/>
        <v>2728.5</v>
      </c>
    </row>
    <row r="3737" spans="1:27" x14ac:dyDescent="0.35">
      <c r="A3737" t="s">
        <v>427</v>
      </c>
      <c r="C3737">
        <v>510100</v>
      </c>
      <c r="D3737" t="s">
        <v>430</v>
      </c>
      <c r="E3737" t="s">
        <v>7</v>
      </c>
      <c r="F3737" t="s">
        <v>105</v>
      </c>
      <c r="G3737">
        <v>2029</v>
      </c>
      <c r="H3737" t="s">
        <v>22</v>
      </c>
      <c r="I3737" t="s">
        <v>373</v>
      </c>
      <c r="J3737" t="s">
        <v>374</v>
      </c>
      <c r="K3737" t="s">
        <v>375</v>
      </c>
      <c r="L3737" t="s">
        <v>25</v>
      </c>
      <c r="M3737">
        <v>336</v>
      </c>
      <c r="N3737">
        <v>336</v>
      </c>
      <c r="O3737">
        <v>2735</v>
      </c>
      <c r="P3737">
        <v>2735</v>
      </c>
      <c r="Q3737">
        <v>2735</v>
      </c>
      <c r="R3737">
        <v>1344</v>
      </c>
      <c r="S3737">
        <v>2351</v>
      </c>
      <c r="T3737">
        <v>336</v>
      </c>
      <c r="U3737">
        <v>2735</v>
      </c>
      <c r="V3737">
        <v>2735</v>
      </c>
      <c r="W3737">
        <v>3743</v>
      </c>
      <c r="X3737">
        <v>336</v>
      </c>
      <c r="Y3737">
        <v>22458</v>
      </c>
      <c r="Z3737">
        <f t="shared" si="136"/>
        <v>0</v>
      </c>
      <c r="AA3737">
        <f t="shared" si="137"/>
        <v>16843.5</v>
      </c>
    </row>
    <row r="3738" spans="1:27" x14ac:dyDescent="0.35">
      <c r="A3738" t="s">
        <v>427</v>
      </c>
      <c r="C3738">
        <v>408105</v>
      </c>
      <c r="D3738" t="s">
        <v>470</v>
      </c>
      <c r="E3738" t="s">
        <v>7</v>
      </c>
      <c r="F3738" t="s">
        <v>105</v>
      </c>
      <c r="G3738">
        <v>2026</v>
      </c>
      <c r="H3738" t="s">
        <v>365</v>
      </c>
      <c r="I3738" t="s">
        <v>383</v>
      </c>
      <c r="J3738" t="s">
        <v>384</v>
      </c>
      <c r="K3738" t="s">
        <v>378</v>
      </c>
      <c r="L3738" t="s">
        <v>25</v>
      </c>
      <c r="M3738">
        <v>336</v>
      </c>
      <c r="N3738">
        <v>302</v>
      </c>
      <c r="O3738">
        <v>301</v>
      </c>
      <c r="P3738">
        <v>313</v>
      </c>
      <c r="Q3738">
        <v>309</v>
      </c>
      <c r="R3738">
        <v>291</v>
      </c>
      <c r="S3738">
        <v>319</v>
      </c>
      <c r="T3738">
        <v>328</v>
      </c>
      <c r="U3738">
        <v>316</v>
      </c>
      <c r="V3738">
        <v>342</v>
      </c>
      <c r="W3738">
        <v>261</v>
      </c>
      <c r="X3738">
        <v>284</v>
      </c>
      <c r="Y3738">
        <v>3701</v>
      </c>
      <c r="Z3738">
        <f t="shared" si="136"/>
        <v>0</v>
      </c>
      <c r="AA3738">
        <f t="shared" si="137"/>
        <v>2775.75</v>
      </c>
    </row>
    <row r="3739" spans="1:27" x14ac:dyDescent="0.35">
      <c r="A3739" t="s">
        <v>427</v>
      </c>
      <c r="C3739">
        <v>500900</v>
      </c>
      <c r="D3739" t="s">
        <v>443</v>
      </c>
      <c r="E3739" t="s">
        <v>7</v>
      </c>
      <c r="F3739" t="s">
        <v>105</v>
      </c>
      <c r="G3739">
        <v>2029</v>
      </c>
      <c r="H3739" t="s">
        <v>365</v>
      </c>
      <c r="I3739" t="s">
        <v>390</v>
      </c>
      <c r="J3739" t="s">
        <v>391</v>
      </c>
      <c r="K3739" t="s">
        <v>378</v>
      </c>
      <c r="L3739" t="s">
        <v>25</v>
      </c>
      <c r="M3739">
        <v>339</v>
      </c>
      <c r="N3739">
        <v>684</v>
      </c>
      <c r="O3739">
        <v>772</v>
      </c>
      <c r="P3739">
        <v>778</v>
      </c>
      <c r="Q3739">
        <v>874</v>
      </c>
      <c r="R3739">
        <v>1053</v>
      </c>
      <c r="S3739">
        <v>942</v>
      </c>
      <c r="T3739">
        <v>894</v>
      </c>
      <c r="U3739">
        <v>1009</v>
      </c>
      <c r="V3739">
        <v>845</v>
      </c>
      <c r="W3739">
        <v>1447</v>
      </c>
      <c r="X3739">
        <v>1321</v>
      </c>
      <c r="Y3739">
        <v>10958</v>
      </c>
      <c r="Z3739">
        <f t="shared" si="136"/>
        <v>0</v>
      </c>
      <c r="AA3739">
        <f t="shared" si="137"/>
        <v>8218.5</v>
      </c>
    </row>
    <row r="3740" spans="1:27" x14ac:dyDescent="0.35">
      <c r="A3740" t="s">
        <v>427</v>
      </c>
      <c r="C3740">
        <v>512100</v>
      </c>
      <c r="D3740" t="s">
        <v>428</v>
      </c>
      <c r="E3740" t="s">
        <v>7</v>
      </c>
      <c r="F3740" t="s">
        <v>21</v>
      </c>
      <c r="G3740">
        <v>2021</v>
      </c>
      <c r="H3740" t="s">
        <v>22</v>
      </c>
      <c r="I3740" t="s">
        <v>577</v>
      </c>
      <c r="J3740" t="s">
        <v>578</v>
      </c>
      <c r="K3740" t="s">
        <v>496</v>
      </c>
      <c r="L3740" t="s">
        <v>25</v>
      </c>
      <c r="M3740">
        <v>340</v>
      </c>
      <c r="N3740">
        <v>340</v>
      </c>
      <c r="O3740">
        <v>340</v>
      </c>
      <c r="P3740">
        <v>340</v>
      </c>
      <c r="Q3740">
        <v>340</v>
      </c>
      <c r="R3740">
        <v>340</v>
      </c>
      <c r="S3740">
        <v>340</v>
      </c>
      <c r="T3740">
        <v>340</v>
      </c>
      <c r="U3740">
        <v>340</v>
      </c>
      <c r="V3740">
        <v>6520</v>
      </c>
      <c r="W3740">
        <v>340</v>
      </c>
      <c r="X3740">
        <v>340</v>
      </c>
      <c r="Y3740">
        <v>10257</v>
      </c>
      <c r="Z3740">
        <f t="shared" si="136"/>
        <v>7692.75</v>
      </c>
      <c r="AA3740">
        <f t="shared" si="137"/>
        <v>0</v>
      </c>
    </row>
    <row r="3741" spans="1:27" x14ac:dyDescent="0.35">
      <c r="A3741" t="s">
        <v>427</v>
      </c>
      <c r="C3741">
        <v>512100</v>
      </c>
      <c r="D3741" t="s">
        <v>428</v>
      </c>
      <c r="E3741" t="s">
        <v>7</v>
      </c>
      <c r="F3741" t="s">
        <v>21</v>
      </c>
      <c r="G3741">
        <v>2022</v>
      </c>
      <c r="H3741" t="s">
        <v>22</v>
      </c>
      <c r="I3741" t="s">
        <v>577</v>
      </c>
      <c r="J3741" t="s">
        <v>578</v>
      </c>
      <c r="K3741" t="s">
        <v>496</v>
      </c>
      <c r="L3741" t="s">
        <v>25</v>
      </c>
      <c r="M3741">
        <v>340</v>
      </c>
      <c r="N3741">
        <v>340</v>
      </c>
      <c r="O3741">
        <v>340</v>
      </c>
      <c r="P3741">
        <v>340</v>
      </c>
      <c r="Q3741">
        <v>340</v>
      </c>
      <c r="R3741">
        <v>340</v>
      </c>
      <c r="S3741">
        <v>340</v>
      </c>
      <c r="T3741">
        <v>340</v>
      </c>
      <c r="U3741">
        <v>340</v>
      </c>
      <c r="V3741">
        <v>6520</v>
      </c>
      <c r="W3741">
        <v>340</v>
      </c>
      <c r="X3741">
        <v>340</v>
      </c>
      <c r="Y3741">
        <v>10257</v>
      </c>
      <c r="Z3741">
        <f t="shared" si="136"/>
        <v>7692.75</v>
      </c>
      <c r="AA3741">
        <f t="shared" si="137"/>
        <v>0</v>
      </c>
    </row>
    <row r="3742" spans="1:27" x14ac:dyDescent="0.35">
      <c r="A3742" t="s">
        <v>427</v>
      </c>
      <c r="C3742">
        <v>512100</v>
      </c>
      <c r="D3742" t="s">
        <v>428</v>
      </c>
      <c r="E3742" t="s">
        <v>7</v>
      </c>
      <c r="F3742" t="s">
        <v>21</v>
      </c>
      <c r="G3742">
        <v>2023</v>
      </c>
      <c r="H3742" t="s">
        <v>22</v>
      </c>
      <c r="I3742" t="s">
        <v>577</v>
      </c>
      <c r="J3742" t="s">
        <v>578</v>
      </c>
      <c r="K3742" t="s">
        <v>496</v>
      </c>
      <c r="L3742" t="s">
        <v>25</v>
      </c>
      <c r="M3742">
        <v>340</v>
      </c>
      <c r="N3742">
        <v>340</v>
      </c>
      <c r="O3742">
        <v>340</v>
      </c>
      <c r="P3742">
        <v>340</v>
      </c>
      <c r="Q3742">
        <v>340</v>
      </c>
      <c r="R3742">
        <v>340</v>
      </c>
      <c r="S3742">
        <v>340</v>
      </c>
      <c r="T3742">
        <v>340</v>
      </c>
      <c r="U3742">
        <v>340</v>
      </c>
      <c r="V3742">
        <v>6520</v>
      </c>
      <c r="W3742">
        <v>340</v>
      </c>
      <c r="X3742">
        <v>340</v>
      </c>
      <c r="Y3742">
        <v>10257</v>
      </c>
      <c r="Z3742">
        <f t="shared" si="136"/>
        <v>7692.75</v>
      </c>
      <c r="AA3742">
        <f t="shared" si="137"/>
        <v>0</v>
      </c>
    </row>
    <row r="3743" spans="1:27" x14ac:dyDescent="0.35">
      <c r="A3743" t="s">
        <v>427</v>
      </c>
      <c r="C3743">
        <v>512100</v>
      </c>
      <c r="D3743" t="s">
        <v>428</v>
      </c>
      <c r="E3743" t="s">
        <v>7</v>
      </c>
      <c r="F3743" t="s">
        <v>21</v>
      </c>
      <c r="G3743">
        <v>2024</v>
      </c>
      <c r="H3743" t="s">
        <v>22</v>
      </c>
      <c r="I3743" t="s">
        <v>577</v>
      </c>
      <c r="J3743" t="s">
        <v>578</v>
      </c>
      <c r="K3743" t="s">
        <v>496</v>
      </c>
      <c r="L3743" t="s">
        <v>25</v>
      </c>
      <c r="M3743">
        <v>340</v>
      </c>
      <c r="N3743">
        <v>340</v>
      </c>
      <c r="O3743">
        <v>340</v>
      </c>
      <c r="P3743">
        <v>340</v>
      </c>
      <c r="Q3743">
        <v>340</v>
      </c>
      <c r="R3743">
        <v>340</v>
      </c>
      <c r="S3743">
        <v>340</v>
      </c>
      <c r="T3743">
        <v>340</v>
      </c>
      <c r="U3743">
        <v>340</v>
      </c>
      <c r="V3743">
        <v>6520</v>
      </c>
      <c r="W3743">
        <v>340</v>
      </c>
      <c r="X3743">
        <v>340</v>
      </c>
      <c r="Y3743">
        <v>10257</v>
      </c>
      <c r="Z3743">
        <f t="shared" si="136"/>
        <v>7692.75</v>
      </c>
      <c r="AA3743">
        <f t="shared" si="137"/>
        <v>0</v>
      </c>
    </row>
    <row r="3744" spans="1:27" x14ac:dyDescent="0.35">
      <c r="A3744" t="s">
        <v>427</v>
      </c>
      <c r="C3744">
        <v>512100</v>
      </c>
      <c r="D3744" t="s">
        <v>428</v>
      </c>
      <c r="E3744" t="s">
        <v>7</v>
      </c>
      <c r="F3744" t="s">
        <v>21</v>
      </c>
      <c r="G3744">
        <v>2025</v>
      </c>
      <c r="H3744" t="s">
        <v>22</v>
      </c>
      <c r="I3744" t="s">
        <v>577</v>
      </c>
      <c r="J3744" t="s">
        <v>578</v>
      </c>
      <c r="K3744" t="s">
        <v>496</v>
      </c>
      <c r="L3744" t="s">
        <v>25</v>
      </c>
      <c r="M3744">
        <v>340</v>
      </c>
      <c r="N3744">
        <v>340</v>
      </c>
      <c r="O3744">
        <v>340</v>
      </c>
      <c r="P3744">
        <v>340</v>
      </c>
      <c r="Q3744">
        <v>340</v>
      </c>
      <c r="R3744">
        <v>340</v>
      </c>
      <c r="S3744">
        <v>340</v>
      </c>
      <c r="T3744">
        <v>340</v>
      </c>
      <c r="U3744">
        <v>340</v>
      </c>
      <c r="V3744">
        <v>6520</v>
      </c>
      <c r="W3744">
        <v>340</v>
      </c>
      <c r="X3744">
        <v>340</v>
      </c>
      <c r="Y3744">
        <v>10257</v>
      </c>
      <c r="Z3744">
        <f t="shared" si="136"/>
        <v>7692.75</v>
      </c>
      <c r="AA3744">
        <f t="shared" si="137"/>
        <v>0</v>
      </c>
    </row>
    <row r="3745" spans="1:27" x14ac:dyDescent="0.35">
      <c r="A3745" t="s">
        <v>427</v>
      </c>
      <c r="C3745">
        <v>510100</v>
      </c>
      <c r="D3745" t="s">
        <v>430</v>
      </c>
      <c r="E3745" t="s">
        <v>7</v>
      </c>
      <c r="F3745" t="s">
        <v>105</v>
      </c>
      <c r="G3745">
        <v>2030</v>
      </c>
      <c r="H3745" t="s">
        <v>22</v>
      </c>
      <c r="I3745" t="s">
        <v>373</v>
      </c>
      <c r="J3745" t="s">
        <v>374</v>
      </c>
      <c r="K3745" t="s">
        <v>375</v>
      </c>
      <c r="L3745" t="s">
        <v>25</v>
      </c>
      <c r="M3745">
        <v>346</v>
      </c>
      <c r="N3745">
        <v>346</v>
      </c>
      <c r="O3745">
        <v>2817</v>
      </c>
      <c r="P3745">
        <v>2817</v>
      </c>
      <c r="Q3745">
        <v>2817</v>
      </c>
      <c r="R3745">
        <v>1384</v>
      </c>
      <c r="S3745">
        <v>2422</v>
      </c>
      <c r="T3745">
        <v>346</v>
      </c>
      <c r="U3745">
        <v>2817</v>
      </c>
      <c r="V3745">
        <v>2817</v>
      </c>
      <c r="W3745">
        <v>3855</v>
      </c>
      <c r="X3745">
        <v>346</v>
      </c>
      <c r="Y3745">
        <v>23132</v>
      </c>
      <c r="Z3745">
        <f t="shared" si="136"/>
        <v>0</v>
      </c>
      <c r="AA3745">
        <f t="shared" si="137"/>
        <v>17349</v>
      </c>
    </row>
    <row r="3746" spans="1:27" x14ac:dyDescent="0.35">
      <c r="A3746" t="s">
        <v>427</v>
      </c>
      <c r="C3746">
        <v>408105</v>
      </c>
      <c r="D3746" t="s">
        <v>470</v>
      </c>
      <c r="E3746" t="s">
        <v>7</v>
      </c>
      <c r="F3746" t="s">
        <v>105</v>
      </c>
      <c r="G3746">
        <v>2027</v>
      </c>
      <c r="H3746" t="s">
        <v>365</v>
      </c>
      <c r="I3746" t="s">
        <v>383</v>
      </c>
      <c r="J3746" t="s">
        <v>384</v>
      </c>
      <c r="K3746" t="s">
        <v>378</v>
      </c>
      <c r="L3746" t="s">
        <v>25</v>
      </c>
      <c r="M3746">
        <v>346</v>
      </c>
      <c r="N3746">
        <v>311</v>
      </c>
      <c r="O3746">
        <v>310</v>
      </c>
      <c r="P3746">
        <v>323</v>
      </c>
      <c r="Q3746">
        <v>318</v>
      </c>
      <c r="R3746">
        <v>300</v>
      </c>
      <c r="S3746">
        <v>328</v>
      </c>
      <c r="T3746">
        <v>338</v>
      </c>
      <c r="U3746">
        <v>325</v>
      </c>
      <c r="V3746">
        <v>352</v>
      </c>
      <c r="W3746">
        <v>269</v>
      </c>
      <c r="X3746">
        <v>293</v>
      </c>
      <c r="Y3746">
        <v>3812</v>
      </c>
      <c r="Z3746">
        <f t="shared" si="136"/>
        <v>0</v>
      </c>
      <c r="AA3746">
        <f t="shared" si="137"/>
        <v>2859</v>
      </c>
    </row>
    <row r="3747" spans="1:27" x14ac:dyDescent="0.35">
      <c r="A3747" t="s">
        <v>427</v>
      </c>
      <c r="C3747">
        <v>512100</v>
      </c>
      <c r="D3747" t="s">
        <v>428</v>
      </c>
      <c r="E3747" t="s">
        <v>7</v>
      </c>
      <c r="F3747" t="s">
        <v>21</v>
      </c>
      <c r="G3747">
        <v>2026</v>
      </c>
      <c r="H3747" t="s">
        <v>22</v>
      </c>
      <c r="I3747" t="s">
        <v>577</v>
      </c>
      <c r="J3747" t="s">
        <v>578</v>
      </c>
      <c r="K3747" t="s">
        <v>496</v>
      </c>
      <c r="L3747" t="s">
        <v>25</v>
      </c>
      <c r="M3747">
        <v>347</v>
      </c>
      <c r="N3747">
        <v>347</v>
      </c>
      <c r="O3747">
        <v>347</v>
      </c>
      <c r="P3747">
        <v>347</v>
      </c>
      <c r="Q3747">
        <v>347</v>
      </c>
      <c r="R3747">
        <v>347</v>
      </c>
      <c r="S3747">
        <v>347</v>
      </c>
      <c r="T3747">
        <v>347</v>
      </c>
      <c r="U3747">
        <v>347</v>
      </c>
      <c r="V3747">
        <v>6712</v>
      </c>
      <c r="W3747">
        <v>347</v>
      </c>
      <c r="X3747">
        <v>347</v>
      </c>
      <c r="Y3747">
        <v>10524</v>
      </c>
      <c r="Z3747">
        <f t="shared" si="136"/>
        <v>7893</v>
      </c>
      <c r="AA3747">
        <f t="shared" si="137"/>
        <v>0</v>
      </c>
    </row>
    <row r="3748" spans="1:27" x14ac:dyDescent="0.35">
      <c r="A3748" t="s">
        <v>427</v>
      </c>
      <c r="C3748">
        <v>500900</v>
      </c>
      <c r="D3748" t="s">
        <v>443</v>
      </c>
      <c r="E3748" t="s">
        <v>7</v>
      </c>
      <c r="F3748" t="s">
        <v>105</v>
      </c>
      <c r="G3748">
        <v>2030</v>
      </c>
      <c r="H3748" t="s">
        <v>365</v>
      </c>
      <c r="I3748" t="s">
        <v>390</v>
      </c>
      <c r="J3748" t="s">
        <v>391</v>
      </c>
      <c r="K3748" t="s">
        <v>378</v>
      </c>
      <c r="L3748" t="s">
        <v>25</v>
      </c>
      <c r="M3748">
        <v>349</v>
      </c>
      <c r="N3748">
        <v>704</v>
      </c>
      <c r="O3748">
        <v>795</v>
      </c>
      <c r="P3748">
        <v>801</v>
      </c>
      <c r="Q3748">
        <v>900</v>
      </c>
      <c r="R3748">
        <v>1085</v>
      </c>
      <c r="S3748">
        <v>971</v>
      </c>
      <c r="T3748">
        <v>921</v>
      </c>
      <c r="U3748">
        <v>1039</v>
      </c>
      <c r="V3748">
        <v>871</v>
      </c>
      <c r="W3748">
        <v>1490</v>
      </c>
      <c r="X3748">
        <v>1361</v>
      </c>
      <c r="Y3748">
        <v>11287</v>
      </c>
      <c r="Z3748">
        <f t="shared" si="136"/>
        <v>0</v>
      </c>
      <c r="AA3748">
        <f t="shared" si="137"/>
        <v>8465.25</v>
      </c>
    </row>
    <row r="3749" spans="1:27" x14ac:dyDescent="0.35">
      <c r="A3749" t="s">
        <v>427</v>
      </c>
      <c r="C3749">
        <v>512100</v>
      </c>
      <c r="D3749" t="s">
        <v>428</v>
      </c>
      <c r="E3749" t="s">
        <v>7</v>
      </c>
      <c r="F3749" t="s">
        <v>21</v>
      </c>
      <c r="G3749">
        <v>2027</v>
      </c>
      <c r="H3749" t="s">
        <v>22</v>
      </c>
      <c r="I3749" t="s">
        <v>577</v>
      </c>
      <c r="J3749" t="s">
        <v>578</v>
      </c>
      <c r="K3749" t="s">
        <v>496</v>
      </c>
      <c r="L3749" t="s">
        <v>25</v>
      </c>
      <c r="M3749">
        <v>353</v>
      </c>
      <c r="N3749">
        <v>353</v>
      </c>
      <c r="O3749">
        <v>353</v>
      </c>
      <c r="P3749">
        <v>353</v>
      </c>
      <c r="Q3749">
        <v>353</v>
      </c>
      <c r="R3749">
        <v>353</v>
      </c>
      <c r="S3749">
        <v>353</v>
      </c>
      <c r="T3749">
        <v>353</v>
      </c>
      <c r="U3749">
        <v>353</v>
      </c>
      <c r="V3749">
        <v>6910</v>
      </c>
      <c r="W3749">
        <v>353</v>
      </c>
      <c r="X3749">
        <v>353</v>
      </c>
      <c r="Y3749">
        <v>10798</v>
      </c>
      <c r="Z3749">
        <f t="shared" si="136"/>
        <v>8098.5</v>
      </c>
      <c r="AA3749">
        <f t="shared" si="137"/>
        <v>0</v>
      </c>
    </row>
    <row r="3750" spans="1:27" x14ac:dyDescent="0.35">
      <c r="A3750" t="s">
        <v>427</v>
      </c>
      <c r="C3750">
        <v>408105</v>
      </c>
      <c r="D3750" t="s">
        <v>470</v>
      </c>
      <c r="E3750" t="s">
        <v>7</v>
      </c>
      <c r="F3750" t="s">
        <v>105</v>
      </c>
      <c r="G3750">
        <v>2028</v>
      </c>
      <c r="H3750" t="s">
        <v>365</v>
      </c>
      <c r="I3750" t="s">
        <v>383</v>
      </c>
      <c r="J3750" t="s">
        <v>384</v>
      </c>
      <c r="K3750" t="s">
        <v>378</v>
      </c>
      <c r="L3750" t="s">
        <v>25</v>
      </c>
      <c r="M3750">
        <v>357</v>
      </c>
      <c r="N3750">
        <v>320</v>
      </c>
      <c r="O3750">
        <v>319</v>
      </c>
      <c r="P3750">
        <v>332</v>
      </c>
      <c r="Q3750">
        <v>327</v>
      </c>
      <c r="R3750">
        <v>309</v>
      </c>
      <c r="S3750">
        <v>338</v>
      </c>
      <c r="T3750">
        <v>348</v>
      </c>
      <c r="U3750">
        <v>335</v>
      </c>
      <c r="V3750">
        <v>363</v>
      </c>
      <c r="W3750">
        <v>277</v>
      </c>
      <c r="X3750">
        <v>301</v>
      </c>
      <c r="Y3750">
        <v>3926</v>
      </c>
      <c r="Z3750">
        <f t="shared" si="136"/>
        <v>0</v>
      </c>
      <c r="AA3750">
        <f t="shared" si="137"/>
        <v>2944.5</v>
      </c>
    </row>
    <row r="3751" spans="1:27" x14ac:dyDescent="0.35">
      <c r="A3751" t="s">
        <v>427</v>
      </c>
      <c r="C3751">
        <v>512100</v>
      </c>
      <c r="D3751" t="s">
        <v>428</v>
      </c>
      <c r="E3751" t="s">
        <v>7</v>
      </c>
      <c r="F3751" t="s">
        <v>21</v>
      </c>
      <c r="G3751">
        <v>2028</v>
      </c>
      <c r="H3751" t="s">
        <v>22</v>
      </c>
      <c r="I3751" t="s">
        <v>577</v>
      </c>
      <c r="J3751" t="s">
        <v>578</v>
      </c>
      <c r="K3751" t="s">
        <v>496</v>
      </c>
      <c r="L3751" t="s">
        <v>25</v>
      </c>
      <c r="M3751">
        <v>361</v>
      </c>
      <c r="N3751">
        <v>361</v>
      </c>
      <c r="O3751">
        <v>361</v>
      </c>
      <c r="P3751">
        <v>361</v>
      </c>
      <c r="Q3751">
        <v>361</v>
      </c>
      <c r="R3751">
        <v>361</v>
      </c>
      <c r="S3751">
        <v>361</v>
      </c>
      <c r="T3751">
        <v>361</v>
      </c>
      <c r="U3751">
        <v>361</v>
      </c>
      <c r="V3751">
        <v>7113</v>
      </c>
      <c r="W3751">
        <v>361</v>
      </c>
      <c r="X3751">
        <v>361</v>
      </c>
      <c r="Y3751">
        <v>11079</v>
      </c>
      <c r="Z3751">
        <f t="shared" si="136"/>
        <v>8309.25</v>
      </c>
      <c r="AA3751">
        <f t="shared" si="137"/>
        <v>0</v>
      </c>
    </row>
    <row r="3752" spans="1:27" x14ac:dyDescent="0.35">
      <c r="A3752" t="s">
        <v>427</v>
      </c>
      <c r="C3752">
        <v>408105</v>
      </c>
      <c r="D3752" t="s">
        <v>470</v>
      </c>
      <c r="E3752" t="s">
        <v>7</v>
      </c>
      <c r="F3752" t="s">
        <v>105</v>
      </c>
      <c r="G3752">
        <v>2029</v>
      </c>
      <c r="H3752" t="s">
        <v>365</v>
      </c>
      <c r="I3752" t="s">
        <v>383</v>
      </c>
      <c r="J3752" t="s">
        <v>384</v>
      </c>
      <c r="K3752" t="s">
        <v>378</v>
      </c>
      <c r="L3752" t="s">
        <v>25</v>
      </c>
      <c r="M3752">
        <v>368</v>
      </c>
      <c r="N3752">
        <v>330</v>
      </c>
      <c r="O3752">
        <v>329</v>
      </c>
      <c r="P3752">
        <v>342</v>
      </c>
      <c r="Q3752">
        <v>337</v>
      </c>
      <c r="R3752">
        <v>318</v>
      </c>
      <c r="S3752">
        <v>348</v>
      </c>
      <c r="T3752">
        <v>358</v>
      </c>
      <c r="U3752">
        <v>345</v>
      </c>
      <c r="V3752">
        <v>373</v>
      </c>
      <c r="W3752">
        <v>285</v>
      </c>
      <c r="X3752">
        <v>310</v>
      </c>
      <c r="Y3752">
        <v>4044</v>
      </c>
      <c r="Z3752">
        <f t="shared" si="136"/>
        <v>0</v>
      </c>
      <c r="AA3752">
        <f t="shared" si="137"/>
        <v>3033</v>
      </c>
    </row>
    <row r="3753" spans="1:27" x14ac:dyDescent="0.35">
      <c r="A3753" t="s">
        <v>427</v>
      </c>
      <c r="C3753">
        <v>512100</v>
      </c>
      <c r="D3753" t="s">
        <v>428</v>
      </c>
      <c r="E3753" t="s">
        <v>7</v>
      </c>
      <c r="F3753" t="s">
        <v>21</v>
      </c>
      <c r="G3753">
        <v>2029</v>
      </c>
      <c r="H3753" t="s">
        <v>22</v>
      </c>
      <c r="I3753" t="s">
        <v>577</v>
      </c>
      <c r="J3753" t="s">
        <v>578</v>
      </c>
      <c r="K3753" t="s">
        <v>496</v>
      </c>
      <c r="L3753" t="s">
        <v>25</v>
      </c>
      <c r="M3753">
        <v>368</v>
      </c>
      <c r="N3753">
        <v>368</v>
      </c>
      <c r="O3753">
        <v>368</v>
      </c>
      <c r="P3753">
        <v>368</v>
      </c>
      <c r="Q3753">
        <v>368</v>
      </c>
      <c r="R3753">
        <v>368</v>
      </c>
      <c r="S3753">
        <v>368</v>
      </c>
      <c r="T3753">
        <v>368</v>
      </c>
      <c r="U3753">
        <v>368</v>
      </c>
      <c r="V3753">
        <v>7323</v>
      </c>
      <c r="W3753">
        <v>368</v>
      </c>
      <c r="X3753">
        <v>368</v>
      </c>
      <c r="Y3753">
        <v>11369</v>
      </c>
      <c r="Z3753">
        <f t="shared" si="136"/>
        <v>8526.75</v>
      </c>
      <c r="AA3753">
        <f t="shared" si="137"/>
        <v>0</v>
      </c>
    </row>
    <row r="3754" spans="1:27" x14ac:dyDescent="0.35">
      <c r="A3754" t="s">
        <v>427</v>
      </c>
      <c r="C3754">
        <v>512100</v>
      </c>
      <c r="D3754" t="s">
        <v>428</v>
      </c>
      <c r="E3754" t="s">
        <v>7</v>
      </c>
      <c r="F3754" t="s">
        <v>21</v>
      </c>
      <c r="G3754">
        <v>2030</v>
      </c>
      <c r="H3754" t="s">
        <v>22</v>
      </c>
      <c r="I3754" t="s">
        <v>577</v>
      </c>
      <c r="J3754" t="s">
        <v>578</v>
      </c>
      <c r="K3754" t="s">
        <v>496</v>
      </c>
      <c r="L3754" t="s">
        <v>25</v>
      </c>
      <c r="M3754">
        <v>375</v>
      </c>
      <c r="N3754">
        <v>375</v>
      </c>
      <c r="O3754">
        <v>375</v>
      </c>
      <c r="P3754">
        <v>375</v>
      </c>
      <c r="Q3754">
        <v>375</v>
      </c>
      <c r="R3754">
        <v>375</v>
      </c>
      <c r="S3754">
        <v>375</v>
      </c>
      <c r="T3754">
        <v>375</v>
      </c>
      <c r="U3754">
        <v>375</v>
      </c>
      <c r="V3754">
        <v>7540</v>
      </c>
      <c r="W3754">
        <v>375</v>
      </c>
      <c r="X3754">
        <v>375</v>
      </c>
      <c r="Y3754">
        <v>11666</v>
      </c>
      <c r="Z3754">
        <f t="shared" si="136"/>
        <v>8749.5</v>
      </c>
      <c r="AA3754">
        <f t="shared" si="137"/>
        <v>0</v>
      </c>
    </row>
    <row r="3755" spans="1:27" x14ac:dyDescent="0.35">
      <c r="A3755" t="s">
        <v>427</v>
      </c>
      <c r="C3755">
        <v>408105</v>
      </c>
      <c r="D3755" t="s">
        <v>470</v>
      </c>
      <c r="E3755" t="s">
        <v>7</v>
      </c>
      <c r="F3755" t="s">
        <v>105</v>
      </c>
      <c r="G3755">
        <v>2030</v>
      </c>
      <c r="H3755" t="s">
        <v>365</v>
      </c>
      <c r="I3755" t="s">
        <v>383</v>
      </c>
      <c r="J3755" t="s">
        <v>384</v>
      </c>
      <c r="K3755" t="s">
        <v>378</v>
      </c>
      <c r="L3755" t="s">
        <v>25</v>
      </c>
      <c r="M3755">
        <v>379</v>
      </c>
      <c r="N3755">
        <v>339</v>
      </c>
      <c r="O3755">
        <v>339</v>
      </c>
      <c r="P3755">
        <v>353</v>
      </c>
      <c r="Q3755">
        <v>347</v>
      </c>
      <c r="R3755">
        <v>328</v>
      </c>
      <c r="S3755">
        <v>359</v>
      </c>
      <c r="T3755">
        <v>369</v>
      </c>
      <c r="U3755">
        <v>356</v>
      </c>
      <c r="V3755">
        <v>385</v>
      </c>
      <c r="W3755">
        <v>294</v>
      </c>
      <c r="X3755">
        <v>320</v>
      </c>
      <c r="Y3755">
        <v>4165</v>
      </c>
      <c r="Z3755">
        <f t="shared" si="136"/>
        <v>0</v>
      </c>
      <c r="AA3755">
        <f t="shared" si="137"/>
        <v>3123.75</v>
      </c>
    </row>
    <row r="3756" spans="1:27" x14ac:dyDescent="0.35">
      <c r="A3756" t="s">
        <v>427</v>
      </c>
      <c r="C3756">
        <v>513100</v>
      </c>
      <c r="D3756" t="s">
        <v>438</v>
      </c>
      <c r="E3756" t="s">
        <v>7</v>
      </c>
      <c r="F3756" t="s">
        <v>21</v>
      </c>
      <c r="G3756">
        <v>2021</v>
      </c>
      <c r="H3756" t="s">
        <v>22</v>
      </c>
      <c r="I3756" t="s">
        <v>579</v>
      </c>
      <c r="J3756" t="s">
        <v>580</v>
      </c>
      <c r="K3756" t="s">
        <v>499</v>
      </c>
      <c r="L3756" t="s">
        <v>25</v>
      </c>
      <c r="M3756">
        <v>467</v>
      </c>
      <c r="N3756">
        <v>467</v>
      </c>
      <c r="O3756">
        <v>467</v>
      </c>
      <c r="P3756">
        <v>467</v>
      </c>
      <c r="Q3756">
        <v>467</v>
      </c>
      <c r="R3756">
        <v>467</v>
      </c>
      <c r="S3756">
        <v>63685</v>
      </c>
      <c r="T3756">
        <v>467</v>
      </c>
      <c r="U3756">
        <v>467</v>
      </c>
      <c r="V3756">
        <v>467</v>
      </c>
      <c r="W3756">
        <v>467</v>
      </c>
      <c r="X3756">
        <v>467</v>
      </c>
      <c r="Y3756">
        <v>68821</v>
      </c>
      <c r="Z3756">
        <f t="shared" si="136"/>
        <v>51615.75</v>
      </c>
      <c r="AA3756">
        <f t="shared" si="137"/>
        <v>0</v>
      </c>
    </row>
    <row r="3757" spans="1:27" x14ac:dyDescent="0.35">
      <c r="A3757" t="s">
        <v>427</v>
      </c>
      <c r="C3757">
        <v>513100</v>
      </c>
      <c r="D3757" t="s">
        <v>438</v>
      </c>
      <c r="E3757" t="s">
        <v>7</v>
      </c>
      <c r="F3757" t="s">
        <v>21</v>
      </c>
      <c r="G3757">
        <v>2022</v>
      </c>
      <c r="H3757" t="s">
        <v>22</v>
      </c>
      <c r="I3757" t="s">
        <v>579</v>
      </c>
      <c r="J3757" t="s">
        <v>580</v>
      </c>
      <c r="K3757" t="s">
        <v>499</v>
      </c>
      <c r="L3757" t="s">
        <v>25</v>
      </c>
      <c r="M3757">
        <v>467</v>
      </c>
      <c r="N3757">
        <v>467</v>
      </c>
      <c r="O3757">
        <v>467</v>
      </c>
      <c r="P3757">
        <v>467</v>
      </c>
      <c r="Q3757">
        <v>467</v>
      </c>
      <c r="R3757">
        <v>467</v>
      </c>
      <c r="S3757">
        <v>63685</v>
      </c>
      <c r="T3757">
        <v>467</v>
      </c>
      <c r="U3757">
        <v>467</v>
      </c>
      <c r="V3757">
        <v>467</v>
      </c>
      <c r="W3757">
        <v>467</v>
      </c>
      <c r="X3757">
        <v>467</v>
      </c>
      <c r="Y3757">
        <v>68821</v>
      </c>
      <c r="Z3757">
        <f t="shared" ref="Z3757:Z3804" si="138">$Y3757*IF($E3757="Fixed",0.75,1)*IF(LEFT($F3757,4)="0311",1,IF(LEFT($F3757,4)="0301",0.403176412,0))</f>
        <v>51615.75</v>
      </c>
      <c r="AA3757">
        <f t="shared" ref="AA3757:AA3804" si="139">$Y3757*IF($E3757="Fixed",0.75,1)*IF(LEFT($F3757,4)="0311",0,IF(LEFT($F3757,4)="0301",1-0.403176412,1))</f>
        <v>0</v>
      </c>
    </row>
    <row r="3758" spans="1:27" x14ac:dyDescent="0.35">
      <c r="A3758" t="s">
        <v>427</v>
      </c>
      <c r="C3758">
        <v>513100</v>
      </c>
      <c r="D3758" t="s">
        <v>438</v>
      </c>
      <c r="E3758" t="s">
        <v>7</v>
      </c>
      <c r="F3758" t="s">
        <v>21</v>
      </c>
      <c r="G3758">
        <v>2023</v>
      </c>
      <c r="H3758" t="s">
        <v>22</v>
      </c>
      <c r="I3758" t="s">
        <v>579</v>
      </c>
      <c r="J3758" t="s">
        <v>580</v>
      </c>
      <c r="K3758" t="s">
        <v>499</v>
      </c>
      <c r="L3758" t="s">
        <v>25</v>
      </c>
      <c r="M3758">
        <v>467</v>
      </c>
      <c r="N3758">
        <v>467</v>
      </c>
      <c r="O3758">
        <v>467</v>
      </c>
      <c r="P3758">
        <v>467</v>
      </c>
      <c r="Q3758">
        <v>467</v>
      </c>
      <c r="R3758">
        <v>467</v>
      </c>
      <c r="S3758">
        <v>63685</v>
      </c>
      <c r="T3758">
        <v>467</v>
      </c>
      <c r="U3758">
        <v>467</v>
      </c>
      <c r="V3758">
        <v>467</v>
      </c>
      <c r="W3758">
        <v>467</v>
      </c>
      <c r="X3758">
        <v>467</v>
      </c>
      <c r="Y3758">
        <v>68821</v>
      </c>
      <c r="Z3758">
        <f t="shared" si="138"/>
        <v>51615.75</v>
      </c>
      <c r="AA3758">
        <f t="shared" si="139"/>
        <v>0</v>
      </c>
    </row>
    <row r="3759" spans="1:27" x14ac:dyDescent="0.35">
      <c r="A3759" t="s">
        <v>427</v>
      </c>
      <c r="C3759">
        <v>513100</v>
      </c>
      <c r="D3759" t="s">
        <v>438</v>
      </c>
      <c r="E3759" t="s">
        <v>7</v>
      </c>
      <c r="F3759" t="s">
        <v>21</v>
      </c>
      <c r="G3759">
        <v>2024</v>
      </c>
      <c r="H3759" t="s">
        <v>22</v>
      </c>
      <c r="I3759" t="s">
        <v>579</v>
      </c>
      <c r="J3759" t="s">
        <v>580</v>
      </c>
      <c r="K3759" t="s">
        <v>499</v>
      </c>
      <c r="L3759" t="s">
        <v>25</v>
      </c>
      <c r="M3759">
        <v>467</v>
      </c>
      <c r="N3759">
        <v>467</v>
      </c>
      <c r="O3759">
        <v>467</v>
      </c>
      <c r="P3759">
        <v>467</v>
      </c>
      <c r="Q3759">
        <v>467</v>
      </c>
      <c r="R3759">
        <v>467</v>
      </c>
      <c r="S3759">
        <v>63685</v>
      </c>
      <c r="T3759">
        <v>467</v>
      </c>
      <c r="U3759">
        <v>467</v>
      </c>
      <c r="V3759">
        <v>467</v>
      </c>
      <c r="W3759">
        <v>467</v>
      </c>
      <c r="X3759">
        <v>467</v>
      </c>
      <c r="Y3759">
        <v>68821</v>
      </c>
      <c r="Z3759">
        <f t="shared" si="138"/>
        <v>51615.75</v>
      </c>
      <c r="AA3759">
        <f t="shared" si="139"/>
        <v>0</v>
      </c>
    </row>
    <row r="3760" spans="1:27" x14ac:dyDescent="0.35">
      <c r="A3760" t="s">
        <v>427</v>
      </c>
      <c r="C3760">
        <v>513100</v>
      </c>
      <c r="D3760" t="s">
        <v>438</v>
      </c>
      <c r="E3760" t="s">
        <v>7</v>
      </c>
      <c r="F3760" t="s">
        <v>21</v>
      </c>
      <c r="G3760">
        <v>2025</v>
      </c>
      <c r="H3760" t="s">
        <v>22</v>
      </c>
      <c r="I3760" t="s">
        <v>579</v>
      </c>
      <c r="J3760" t="s">
        <v>580</v>
      </c>
      <c r="K3760" t="s">
        <v>499</v>
      </c>
      <c r="L3760" t="s">
        <v>25</v>
      </c>
      <c r="M3760">
        <v>467</v>
      </c>
      <c r="N3760">
        <v>467</v>
      </c>
      <c r="O3760">
        <v>467</v>
      </c>
      <c r="P3760">
        <v>467</v>
      </c>
      <c r="Q3760">
        <v>467</v>
      </c>
      <c r="R3760">
        <v>467</v>
      </c>
      <c r="S3760">
        <v>63685</v>
      </c>
      <c r="T3760">
        <v>467</v>
      </c>
      <c r="U3760">
        <v>467</v>
      </c>
      <c r="V3760">
        <v>467</v>
      </c>
      <c r="W3760">
        <v>467</v>
      </c>
      <c r="X3760">
        <v>467</v>
      </c>
      <c r="Y3760">
        <v>68821</v>
      </c>
      <c r="Z3760">
        <f t="shared" si="138"/>
        <v>51615.75</v>
      </c>
      <c r="AA3760">
        <f t="shared" si="139"/>
        <v>0</v>
      </c>
    </row>
    <row r="3761" spans="1:27" x14ac:dyDescent="0.35">
      <c r="A3761" t="s">
        <v>427</v>
      </c>
      <c r="C3761">
        <v>513100</v>
      </c>
      <c r="D3761" t="s">
        <v>438</v>
      </c>
      <c r="E3761" t="s">
        <v>7</v>
      </c>
      <c r="F3761" t="s">
        <v>21</v>
      </c>
      <c r="G3761">
        <v>2026</v>
      </c>
      <c r="H3761" t="s">
        <v>22</v>
      </c>
      <c r="I3761" t="s">
        <v>579</v>
      </c>
      <c r="J3761" t="s">
        <v>580</v>
      </c>
      <c r="K3761" t="s">
        <v>499</v>
      </c>
      <c r="L3761" t="s">
        <v>25</v>
      </c>
      <c r="M3761">
        <v>481</v>
      </c>
      <c r="N3761">
        <v>481</v>
      </c>
      <c r="O3761">
        <v>481</v>
      </c>
      <c r="P3761">
        <v>481</v>
      </c>
      <c r="Q3761">
        <v>481</v>
      </c>
      <c r="R3761">
        <v>481</v>
      </c>
      <c r="S3761">
        <v>65596</v>
      </c>
      <c r="T3761">
        <v>481</v>
      </c>
      <c r="U3761">
        <v>481</v>
      </c>
      <c r="V3761">
        <v>481</v>
      </c>
      <c r="W3761">
        <v>481</v>
      </c>
      <c r="X3761">
        <v>481</v>
      </c>
      <c r="Y3761">
        <v>70885</v>
      </c>
      <c r="Z3761">
        <f t="shared" si="138"/>
        <v>53163.75</v>
      </c>
      <c r="AA3761">
        <f t="shared" si="139"/>
        <v>0</v>
      </c>
    </row>
    <row r="3762" spans="1:27" x14ac:dyDescent="0.35">
      <c r="A3762" t="s">
        <v>427</v>
      </c>
      <c r="C3762">
        <v>513100</v>
      </c>
      <c r="D3762" t="s">
        <v>438</v>
      </c>
      <c r="E3762" t="s">
        <v>7</v>
      </c>
      <c r="F3762" t="s">
        <v>21</v>
      </c>
      <c r="G3762">
        <v>2027</v>
      </c>
      <c r="H3762" t="s">
        <v>22</v>
      </c>
      <c r="I3762" t="s">
        <v>579</v>
      </c>
      <c r="J3762" t="s">
        <v>580</v>
      </c>
      <c r="K3762" t="s">
        <v>499</v>
      </c>
      <c r="L3762" t="s">
        <v>25</v>
      </c>
      <c r="M3762">
        <v>495</v>
      </c>
      <c r="N3762">
        <v>495</v>
      </c>
      <c r="O3762">
        <v>495</v>
      </c>
      <c r="P3762">
        <v>495</v>
      </c>
      <c r="Q3762">
        <v>495</v>
      </c>
      <c r="R3762">
        <v>495</v>
      </c>
      <c r="S3762">
        <v>67564</v>
      </c>
      <c r="T3762">
        <v>495</v>
      </c>
      <c r="U3762">
        <v>495</v>
      </c>
      <c r="V3762">
        <v>495</v>
      </c>
      <c r="W3762">
        <v>495</v>
      </c>
      <c r="X3762">
        <v>495</v>
      </c>
      <c r="Y3762">
        <v>73012</v>
      </c>
      <c r="Z3762">
        <f t="shared" si="138"/>
        <v>54759</v>
      </c>
      <c r="AA3762">
        <f t="shared" si="139"/>
        <v>0</v>
      </c>
    </row>
    <row r="3763" spans="1:27" x14ac:dyDescent="0.35">
      <c r="A3763" t="s">
        <v>427</v>
      </c>
      <c r="C3763">
        <v>510100</v>
      </c>
      <c r="D3763" t="s">
        <v>430</v>
      </c>
      <c r="E3763" t="s">
        <v>7</v>
      </c>
      <c r="F3763" t="s">
        <v>366</v>
      </c>
      <c r="G3763">
        <v>2021</v>
      </c>
      <c r="H3763" t="s">
        <v>22</v>
      </c>
      <c r="I3763" t="s">
        <v>581</v>
      </c>
      <c r="J3763" t="s">
        <v>582</v>
      </c>
      <c r="K3763" t="s">
        <v>493</v>
      </c>
      <c r="L3763" t="s">
        <v>25</v>
      </c>
      <c r="M3763">
        <v>500</v>
      </c>
      <c r="N3763">
        <v>500</v>
      </c>
      <c r="O3763">
        <v>500</v>
      </c>
      <c r="P3763">
        <v>500</v>
      </c>
      <c r="Q3763">
        <v>500</v>
      </c>
      <c r="R3763">
        <v>2000</v>
      </c>
      <c r="S3763">
        <v>3500</v>
      </c>
      <c r="T3763">
        <v>500</v>
      </c>
      <c r="U3763">
        <v>500</v>
      </c>
      <c r="V3763">
        <v>500</v>
      </c>
      <c r="W3763">
        <v>2000</v>
      </c>
      <c r="X3763">
        <v>500</v>
      </c>
      <c r="Y3763">
        <v>12000</v>
      </c>
      <c r="Z3763">
        <f t="shared" si="138"/>
        <v>3628.587708</v>
      </c>
      <c r="AA3763">
        <f t="shared" si="139"/>
        <v>5371.412292</v>
      </c>
    </row>
    <row r="3764" spans="1:27" x14ac:dyDescent="0.35">
      <c r="A3764" t="s">
        <v>427</v>
      </c>
      <c r="C3764">
        <v>510100</v>
      </c>
      <c r="D3764" t="s">
        <v>430</v>
      </c>
      <c r="E3764" t="s">
        <v>7</v>
      </c>
      <c r="F3764" t="s">
        <v>366</v>
      </c>
      <c r="G3764">
        <v>2022</v>
      </c>
      <c r="H3764" t="s">
        <v>22</v>
      </c>
      <c r="I3764" t="s">
        <v>581</v>
      </c>
      <c r="J3764" t="s">
        <v>582</v>
      </c>
      <c r="K3764" t="s">
        <v>493</v>
      </c>
      <c r="L3764" t="s">
        <v>25</v>
      </c>
      <c r="M3764">
        <v>500</v>
      </c>
      <c r="N3764">
        <v>500</v>
      </c>
      <c r="O3764">
        <v>500</v>
      </c>
      <c r="P3764">
        <v>500</v>
      </c>
      <c r="Q3764">
        <v>500</v>
      </c>
      <c r="R3764">
        <v>2000</v>
      </c>
      <c r="S3764">
        <v>3500</v>
      </c>
      <c r="T3764">
        <v>500</v>
      </c>
      <c r="U3764">
        <v>500</v>
      </c>
      <c r="V3764">
        <v>500</v>
      </c>
      <c r="W3764">
        <v>2000</v>
      </c>
      <c r="X3764">
        <v>500</v>
      </c>
      <c r="Y3764">
        <v>12000</v>
      </c>
      <c r="Z3764">
        <f t="shared" si="138"/>
        <v>3628.587708</v>
      </c>
      <c r="AA3764">
        <f t="shared" si="139"/>
        <v>5371.412292</v>
      </c>
    </row>
    <row r="3765" spans="1:27" x14ac:dyDescent="0.35">
      <c r="A3765" t="s">
        <v>427</v>
      </c>
      <c r="C3765">
        <v>510100</v>
      </c>
      <c r="D3765" t="s">
        <v>430</v>
      </c>
      <c r="E3765" t="s">
        <v>7</v>
      </c>
      <c r="F3765" t="s">
        <v>366</v>
      </c>
      <c r="G3765">
        <v>2023</v>
      </c>
      <c r="H3765" t="s">
        <v>22</v>
      </c>
      <c r="I3765" t="s">
        <v>581</v>
      </c>
      <c r="J3765" t="s">
        <v>582</v>
      </c>
      <c r="K3765" t="s">
        <v>493</v>
      </c>
      <c r="L3765" t="s">
        <v>25</v>
      </c>
      <c r="M3765">
        <v>500</v>
      </c>
      <c r="N3765">
        <v>500</v>
      </c>
      <c r="O3765">
        <v>500</v>
      </c>
      <c r="P3765">
        <v>500</v>
      </c>
      <c r="Q3765">
        <v>500</v>
      </c>
      <c r="R3765">
        <v>2000</v>
      </c>
      <c r="S3765">
        <v>3500</v>
      </c>
      <c r="T3765">
        <v>500</v>
      </c>
      <c r="U3765">
        <v>500</v>
      </c>
      <c r="V3765">
        <v>500</v>
      </c>
      <c r="W3765">
        <v>2000</v>
      </c>
      <c r="X3765">
        <v>500</v>
      </c>
      <c r="Y3765">
        <v>12000</v>
      </c>
      <c r="Z3765">
        <f t="shared" si="138"/>
        <v>3628.587708</v>
      </c>
      <c r="AA3765">
        <f t="shared" si="139"/>
        <v>5371.412292</v>
      </c>
    </row>
    <row r="3766" spans="1:27" x14ac:dyDescent="0.35">
      <c r="A3766" t="s">
        <v>427</v>
      </c>
      <c r="C3766">
        <v>510100</v>
      </c>
      <c r="D3766" t="s">
        <v>430</v>
      </c>
      <c r="E3766" t="s">
        <v>7</v>
      </c>
      <c r="F3766" t="s">
        <v>366</v>
      </c>
      <c r="G3766">
        <v>2024</v>
      </c>
      <c r="H3766" t="s">
        <v>22</v>
      </c>
      <c r="I3766" t="s">
        <v>581</v>
      </c>
      <c r="J3766" t="s">
        <v>582</v>
      </c>
      <c r="K3766" t="s">
        <v>493</v>
      </c>
      <c r="L3766" t="s">
        <v>25</v>
      </c>
      <c r="M3766">
        <v>500</v>
      </c>
      <c r="N3766">
        <v>500</v>
      </c>
      <c r="O3766">
        <v>500</v>
      </c>
      <c r="P3766">
        <v>500</v>
      </c>
      <c r="Q3766">
        <v>500</v>
      </c>
      <c r="R3766">
        <v>2000</v>
      </c>
      <c r="S3766">
        <v>3500</v>
      </c>
      <c r="T3766">
        <v>500</v>
      </c>
      <c r="U3766">
        <v>500</v>
      </c>
      <c r="V3766">
        <v>500</v>
      </c>
      <c r="W3766">
        <v>2000</v>
      </c>
      <c r="X3766">
        <v>500</v>
      </c>
      <c r="Y3766">
        <v>12000</v>
      </c>
      <c r="Z3766">
        <f t="shared" si="138"/>
        <v>3628.587708</v>
      </c>
      <c r="AA3766">
        <f t="shared" si="139"/>
        <v>5371.412292</v>
      </c>
    </row>
    <row r="3767" spans="1:27" x14ac:dyDescent="0.35">
      <c r="A3767" t="s">
        <v>427</v>
      </c>
      <c r="C3767">
        <v>510100</v>
      </c>
      <c r="D3767" t="s">
        <v>430</v>
      </c>
      <c r="E3767" t="s">
        <v>7</v>
      </c>
      <c r="F3767" t="s">
        <v>366</v>
      </c>
      <c r="G3767">
        <v>2025</v>
      </c>
      <c r="H3767" t="s">
        <v>22</v>
      </c>
      <c r="I3767" t="s">
        <v>581</v>
      </c>
      <c r="J3767" t="s">
        <v>582</v>
      </c>
      <c r="K3767" t="s">
        <v>493</v>
      </c>
      <c r="L3767" t="s">
        <v>25</v>
      </c>
      <c r="M3767">
        <v>500</v>
      </c>
      <c r="N3767">
        <v>500</v>
      </c>
      <c r="O3767">
        <v>500</v>
      </c>
      <c r="P3767">
        <v>500</v>
      </c>
      <c r="Q3767">
        <v>500</v>
      </c>
      <c r="R3767">
        <v>2000</v>
      </c>
      <c r="S3767">
        <v>3500</v>
      </c>
      <c r="T3767">
        <v>500</v>
      </c>
      <c r="U3767">
        <v>500</v>
      </c>
      <c r="V3767">
        <v>500</v>
      </c>
      <c r="W3767">
        <v>2000</v>
      </c>
      <c r="X3767">
        <v>500</v>
      </c>
      <c r="Y3767">
        <v>12000</v>
      </c>
      <c r="Z3767">
        <f t="shared" si="138"/>
        <v>3628.587708</v>
      </c>
      <c r="AA3767">
        <f t="shared" si="139"/>
        <v>5371.412292</v>
      </c>
    </row>
    <row r="3768" spans="1:27" x14ac:dyDescent="0.35">
      <c r="A3768" t="s">
        <v>427</v>
      </c>
      <c r="C3768">
        <v>513100</v>
      </c>
      <c r="D3768" t="s">
        <v>438</v>
      </c>
      <c r="E3768" t="s">
        <v>7</v>
      </c>
      <c r="F3768" t="s">
        <v>21</v>
      </c>
      <c r="G3768">
        <v>2028</v>
      </c>
      <c r="H3768" t="s">
        <v>22</v>
      </c>
      <c r="I3768" t="s">
        <v>579</v>
      </c>
      <c r="J3768" t="s">
        <v>580</v>
      </c>
      <c r="K3768" t="s">
        <v>499</v>
      </c>
      <c r="L3768" t="s">
        <v>25</v>
      </c>
      <c r="M3768">
        <v>510</v>
      </c>
      <c r="N3768">
        <v>510</v>
      </c>
      <c r="O3768">
        <v>510</v>
      </c>
      <c r="P3768">
        <v>510</v>
      </c>
      <c r="Q3768">
        <v>510</v>
      </c>
      <c r="R3768">
        <v>510</v>
      </c>
      <c r="S3768">
        <v>69589</v>
      </c>
      <c r="T3768">
        <v>510</v>
      </c>
      <c r="U3768">
        <v>510</v>
      </c>
      <c r="V3768">
        <v>510</v>
      </c>
      <c r="W3768">
        <v>510</v>
      </c>
      <c r="X3768">
        <v>510</v>
      </c>
      <c r="Y3768">
        <v>75200</v>
      </c>
      <c r="Z3768">
        <f t="shared" si="138"/>
        <v>56400</v>
      </c>
      <c r="AA3768">
        <f t="shared" si="139"/>
        <v>0</v>
      </c>
    </row>
    <row r="3769" spans="1:27" x14ac:dyDescent="0.35">
      <c r="A3769" t="s">
        <v>427</v>
      </c>
      <c r="C3769">
        <v>510100</v>
      </c>
      <c r="D3769" t="s">
        <v>430</v>
      </c>
      <c r="E3769" t="s">
        <v>7</v>
      </c>
      <c r="F3769" t="s">
        <v>366</v>
      </c>
      <c r="G3769">
        <v>2026</v>
      </c>
      <c r="H3769" t="s">
        <v>22</v>
      </c>
      <c r="I3769" t="s">
        <v>581</v>
      </c>
      <c r="J3769" t="s">
        <v>582</v>
      </c>
      <c r="K3769" t="s">
        <v>493</v>
      </c>
      <c r="L3769" t="s">
        <v>25</v>
      </c>
      <c r="M3769">
        <v>515</v>
      </c>
      <c r="N3769">
        <v>515</v>
      </c>
      <c r="O3769">
        <v>515</v>
      </c>
      <c r="P3769">
        <v>515</v>
      </c>
      <c r="Q3769">
        <v>515</v>
      </c>
      <c r="R3769">
        <v>2060</v>
      </c>
      <c r="S3769">
        <v>3605</v>
      </c>
      <c r="T3769">
        <v>515</v>
      </c>
      <c r="U3769">
        <v>515</v>
      </c>
      <c r="V3769">
        <v>515</v>
      </c>
      <c r="W3769">
        <v>2060</v>
      </c>
      <c r="X3769">
        <v>515</v>
      </c>
      <c r="Y3769">
        <v>12360</v>
      </c>
      <c r="Z3769">
        <f t="shared" si="138"/>
        <v>3737.4453392400001</v>
      </c>
      <c r="AA3769">
        <f t="shared" si="139"/>
        <v>5532.5546607599999</v>
      </c>
    </row>
    <row r="3770" spans="1:27" x14ac:dyDescent="0.35">
      <c r="A3770" t="s">
        <v>427</v>
      </c>
      <c r="C3770">
        <v>513100</v>
      </c>
      <c r="D3770" t="s">
        <v>438</v>
      </c>
      <c r="E3770" t="s">
        <v>7</v>
      </c>
      <c r="F3770" t="s">
        <v>21</v>
      </c>
      <c r="G3770">
        <v>2029</v>
      </c>
      <c r="H3770" t="s">
        <v>22</v>
      </c>
      <c r="I3770" t="s">
        <v>579</v>
      </c>
      <c r="J3770" t="s">
        <v>580</v>
      </c>
      <c r="K3770" t="s">
        <v>499</v>
      </c>
      <c r="L3770" t="s">
        <v>25</v>
      </c>
      <c r="M3770">
        <v>525</v>
      </c>
      <c r="N3770">
        <v>525</v>
      </c>
      <c r="O3770">
        <v>525</v>
      </c>
      <c r="P3770">
        <v>525</v>
      </c>
      <c r="Q3770">
        <v>525</v>
      </c>
      <c r="R3770">
        <v>525</v>
      </c>
      <c r="S3770">
        <v>71678</v>
      </c>
      <c r="T3770">
        <v>525</v>
      </c>
      <c r="U3770">
        <v>525</v>
      </c>
      <c r="V3770">
        <v>525</v>
      </c>
      <c r="W3770">
        <v>525</v>
      </c>
      <c r="X3770">
        <v>525</v>
      </c>
      <c r="Y3770">
        <v>77458</v>
      </c>
      <c r="Z3770">
        <f t="shared" si="138"/>
        <v>58093.5</v>
      </c>
      <c r="AA3770">
        <f t="shared" si="139"/>
        <v>0</v>
      </c>
    </row>
    <row r="3771" spans="1:27" x14ac:dyDescent="0.35">
      <c r="A3771" t="s">
        <v>427</v>
      </c>
      <c r="C3771">
        <v>510100</v>
      </c>
      <c r="D3771" t="s">
        <v>430</v>
      </c>
      <c r="E3771" t="s">
        <v>7</v>
      </c>
      <c r="F3771" t="s">
        <v>366</v>
      </c>
      <c r="G3771">
        <v>2027</v>
      </c>
      <c r="H3771" t="s">
        <v>22</v>
      </c>
      <c r="I3771" t="s">
        <v>581</v>
      </c>
      <c r="J3771" t="s">
        <v>582</v>
      </c>
      <c r="K3771" t="s">
        <v>493</v>
      </c>
      <c r="L3771" t="s">
        <v>25</v>
      </c>
      <c r="M3771">
        <v>530</v>
      </c>
      <c r="N3771">
        <v>530</v>
      </c>
      <c r="O3771">
        <v>530</v>
      </c>
      <c r="P3771">
        <v>530</v>
      </c>
      <c r="Q3771">
        <v>530</v>
      </c>
      <c r="R3771">
        <v>2122</v>
      </c>
      <c r="S3771">
        <v>3713</v>
      </c>
      <c r="T3771">
        <v>530</v>
      </c>
      <c r="U3771">
        <v>530</v>
      </c>
      <c r="V3771">
        <v>530</v>
      </c>
      <c r="W3771">
        <v>2122</v>
      </c>
      <c r="X3771">
        <v>530</v>
      </c>
      <c r="Y3771">
        <v>12731</v>
      </c>
      <c r="Z3771">
        <f t="shared" si="138"/>
        <v>3849.6291758789998</v>
      </c>
      <c r="AA3771">
        <f t="shared" si="139"/>
        <v>5698.6208241209997</v>
      </c>
    </row>
    <row r="3772" spans="1:27" x14ac:dyDescent="0.35">
      <c r="A3772" t="s">
        <v>427</v>
      </c>
      <c r="C3772">
        <v>513100</v>
      </c>
      <c r="D3772" t="s">
        <v>438</v>
      </c>
      <c r="E3772" t="s">
        <v>7</v>
      </c>
      <c r="F3772" t="s">
        <v>21</v>
      </c>
      <c r="G3772">
        <v>2030</v>
      </c>
      <c r="H3772" t="s">
        <v>22</v>
      </c>
      <c r="I3772" t="s">
        <v>579</v>
      </c>
      <c r="J3772" t="s">
        <v>580</v>
      </c>
      <c r="K3772" t="s">
        <v>499</v>
      </c>
      <c r="L3772" t="s">
        <v>25</v>
      </c>
      <c r="M3772">
        <v>541</v>
      </c>
      <c r="N3772">
        <v>541</v>
      </c>
      <c r="O3772">
        <v>541</v>
      </c>
      <c r="P3772">
        <v>541</v>
      </c>
      <c r="Q3772">
        <v>541</v>
      </c>
      <c r="R3772">
        <v>541</v>
      </c>
      <c r="S3772">
        <v>73830</v>
      </c>
      <c r="T3772">
        <v>541</v>
      </c>
      <c r="U3772">
        <v>541</v>
      </c>
      <c r="V3772">
        <v>541</v>
      </c>
      <c r="W3772">
        <v>541</v>
      </c>
      <c r="X3772">
        <v>541</v>
      </c>
      <c r="Y3772">
        <v>79784</v>
      </c>
      <c r="Z3772">
        <f t="shared" si="138"/>
        <v>59838</v>
      </c>
      <c r="AA3772">
        <f t="shared" si="139"/>
        <v>0</v>
      </c>
    </row>
    <row r="3773" spans="1:27" x14ac:dyDescent="0.35">
      <c r="A3773" t="s">
        <v>427</v>
      </c>
      <c r="C3773">
        <v>510100</v>
      </c>
      <c r="D3773" t="s">
        <v>430</v>
      </c>
      <c r="E3773" t="s">
        <v>7</v>
      </c>
      <c r="F3773" t="s">
        <v>366</v>
      </c>
      <c r="G3773">
        <v>2028</v>
      </c>
      <c r="H3773" t="s">
        <v>22</v>
      </c>
      <c r="I3773" t="s">
        <v>581</v>
      </c>
      <c r="J3773" t="s">
        <v>582</v>
      </c>
      <c r="K3773" t="s">
        <v>493</v>
      </c>
      <c r="L3773" t="s">
        <v>25</v>
      </c>
      <c r="M3773">
        <v>546</v>
      </c>
      <c r="N3773">
        <v>546</v>
      </c>
      <c r="O3773">
        <v>546</v>
      </c>
      <c r="P3773">
        <v>546</v>
      </c>
      <c r="Q3773">
        <v>546</v>
      </c>
      <c r="R3773">
        <v>2185</v>
      </c>
      <c r="S3773">
        <v>3824</v>
      </c>
      <c r="T3773">
        <v>546</v>
      </c>
      <c r="U3773">
        <v>546</v>
      </c>
      <c r="V3773">
        <v>546</v>
      </c>
      <c r="W3773">
        <v>2185</v>
      </c>
      <c r="X3773">
        <v>546</v>
      </c>
      <c r="Y3773">
        <v>13112</v>
      </c>
      <c r="Z3773">
        <f t="shared" si="138"/>
        <v>3964.836835608</v>
      </c>
      <c r="AA3773">
        <f t="shared" si="139"/>
        <v>5869.163164392</v>
      </c>
    </row>
    <row r="3774" spans="1:27" x14ac:dyDescent="0.35">
      <c r="A3774" t="s">
        <v>427</v>
      </c>
      <c r="C3774">
        <v>510100</v>
      </c>
      <c r="D3774" t="s">
        <v>430</v>
      </c>
      <c r="E3774" t="s">
        <v>7</v>
      </c>
      <c r="F3774" t="s">
        <v>366</v>
      </c>
      <c r="G3774">
        <v>2029</v>
      </c>
      <c r="H3774" t="s">
        <v>22</v>
      </c>
      <c r="I3774" t="s">
        <v>581</v>
      </c>
      <c r="J3774" t="s">
        <v>582</v>
      </c>
      <c r="K3774" t="s">
        <v>493</v>
      </c>
      <c r="L3774" t="s">
        <v>25</v>
      </c>
      <c r="M3774">
        <v>563</v>
      </c>
      <c r="N3774">
        <v>563</v>
      </c>
      <c r="O3774">
        <v>563</v>
      </c>
      <c r="P3774">
        <v>563</v>
      </c>
      <c r="Q3774">
        <v>563</v>
      </c>
      <c r="R3774">
        <v>2251</v>
      </c>
      <c r="S3774">
        <v>3939</v>
      </c>
      <c r="T3774">
        <v>563</v>
      </c>
      <c r="U3774">
        <v>563</v>
      </c>
      <c r="V3774">
        <v>563</v>
      </c>
      <c r="W3774">
        <v>2251</v>
      </c>
      <c r="X3774">
        <v>563</v>
      </c>
      <c r="Y3774">
        <v>13506</v>
      </c>
      <c r="Z3774">
        <f t="shared" si="138"/>
        <v>4083.9754653539999</v>
      </c>
      <c r="AA3774">
        <f t="shared" si="139"/>
        <v>6045.5245346460006</v>
      </c>
    </row>
    <row r="3775" spans="1:27" x14ac:dyDescent="0.35">
      <c r="A3775" t="s">
        <v>427</v>
      </c>
      <c r="C3775">
        <v>510100</v>
      </c>
      <c r="D3775" t="s">
        <v>430</v>
      </c>
      <c r="E3775" t="s">
        <v>7</v>
      </c>
      <c r="F3775" t="s">
        <v>366</v>
      </c>
      <c r="G3775">
        <v>2030</v>
      </c>
      <c r="H3775" t="s">
        <v>22</v>
      </c>
      <c r="I3775" t="s">
        <v>581</v>
      </c>
      <c r="J3775" t="s">
        <v>582</v>
      </c>
      <c r="K3775" t="s">
        <v>493</v>
      </c>
      <c r="L3775" t="s">
        <v>25</v>
      </c>
      <c r="M3775">
        <v>580</v>
      </c>
      <c r="N3775">
        <v>580</v>
      </c>
      <c r="O3775">
        <v>580</v>
      </c>
      <c r="P3775">
        <v>580</v>
      </c>
      <c r="Q3775">
        <v>580</v>
      </c>
      <c r="R3775">
        <v>2319</v>
      </c>
      <c r="S3775">
        <v>4058</v>
      </c>
      <c r="T3775">
        <v>580</v>
      </c>
      <c r="U3775">
        <v>580</v>
      </c>
      <c r="V3775">
        <v>580</v>
      </c>
      <c r="W3775">
        <v>2319</v>
      </c>
      <c r="X3775">
        <v>580</v>
      </c>
      <c r="Y3775">
        <v>13912</v>
      </c>
      <c r="Z3775">
        <f t="shared" si="138"/>
        <v>4206.7426828079997</v>
      </c>
      <c r="AA3775">
        <f t="shared" si="139"/>
        <v>6227.2573171920003</v>
      </c>
    </row>
    <row r="3776" spans="1:27" x14ac:dyDescent="0.35">
      <c r="A3776" t="s">
        <v>427</v>
      </c>
      <c r="C3776">
        <v>513100</v>
      </c>
      <c r="D3776" t="s">
        <v>438</v>
      </c>
      <c r="E3776" t="s">
        <v>7</v>
      </c>
      <c r="F3776" t="s">
        <v>21</v>
      </c>
      <c r="G3776">
        <v>2021</v>
      </c>
      <c r="H3776" t="s">
        <v>22</v>
      </c>
      <c r="I3776" t="s">
        <v>559</v>
      </c>
      <c r="J3776" t="s">
        <v>560</v>
      </c>
      <c r="K3776" t="s">
        <v>555</v>
      </c>
      <c r="L3776" t="s">
        <v>25</v>
      </c>
      <c r="M3776">
        <v>600</v>
      </c>
      <c r="N3776">
        <v>600</v>
      </c>
      <c r="O3776">
        <v>600</v>
      </c>
      <c r="P3776">
        <v>600</v>
      </c>
      <c r="Q3776">
        <v>600</v>
      </c>
      <c r="R3776">
        <v>600</v>
      </c>
      <c r="S3776">
        <v>600</v>
      </c>
      <c r="T3776">
        <v>600</v>
      </c>
      <c r="U3776">
        <v>600</v>
      </c>
      <c r="V3776">
        <v>600</v>
      </c>
      <c r="W3776">
        <v>600</v>
      </c>
      <c r="X3776">
        <v>600</v>
      </c>
      <c r="Y3776">
        <v>7200</v>
      </c>
      <c r="Z3776">
        <f t="shared" si="138"/>
        <v>5400</v>
      </c>
      <c r="AA3776">
        <f t="shared" si="139"/>
        <v>0</v>
      </c>
    </row>
    <row r="3777" spans="1:27" x14ac:dyDescent="0.35">
      <c r="A3777" t="s">
        <v>427</v>
      </c>
      <c r="C3777">
        <v>513100</v>
      </c>
      <c r="D3777" t="s">
        <v>438</v>
      </c>
      <c r="E3777" t="s">
        <v>7</v>
      </c>
      <c r="F3777" t="s">
        <v>21</v>
      </c>
      <c r="G3777">
        <v>2022</v>
      </c>
      <c r="H3777" t="s">
        <v>22</v>
      </c>
      <c r="I3777" t="s">
        <v>559</v>
      </c>
      <c r="J3777" t="s">
        <v>560</v>
      </c>
      <c r="K3777" t="s">
        <v>555</v>
      </c>
      <c r="L3777" t="s">
        <v>25</v>
      </c>
      <c r="M3777">
        <v>600</v>
      </c>
      <c r="N3777">
        <v>600</v>
      </c>
      <c r="O3777">
        <v>600</v>
      </c>
      <c r="P3777">
        <v>600</v>
      </c>
      <c r="Q3777">
        <v>600</v>
      </c>
      <c r="R3777">
        <v>600</v>
      </c>
      <c r="S3777">
        <v>600</v>
      </c>
      <c r="T3777">
        <v>600</v>
      </c>
      <c r="U3777">
        <v>600</v>
      </c>
      <c r="V3777">
        <v>600</v>
      </c>
      <c r="W3777">
        <v>600</v>
      </c>
      <c r="X3777">
        <v>600</v>
      </c>
      <c r="Y3777">
        <v>7200</v>
      </c>
      <c r="Z3777">
        <f t="shared" si="138"/>
        <v>5400</v>
      </c>
      <c r="AA3777">
        <f t="shared" si="139"/>
        <v>0</v>
      </c>
    </row>
    <row r="3778" spans="1:27" x14ac:dyDescent="0.35">
      <c r="A3778" t="s">
        <v>427</v>
      </c>
      <c r="C3778">
        <v>513100</v>
      </c>
      <c r="D3778" t="s">
        <v>438</v>
      </c>
      <c r="E3778" t="s">
        <v>7</v>
      </c>
      <c r="F3778" t="s">
        <v>21</v>
      </c>
      <c r="G3778">
        <v>2023</v>
      </c>
      <c r="H3778" t="s">
        <v>22</v>
      </c>
      <c r="I3778" t="s">
        <v>559</v>
      </c>
      <c r="J3778" t="s">
        <v>560</v>
      </c>
      <c r="K3778" t="s">
        <v>555</v>
      </c>
      <c r="L3778" t="s">
        <v>25</v>
      </c>
      <c r="M3778">
        <v>600</v>
      </c>
      <c r="N3778">
        <v>600</v>
      </c>
      <c r="O3778">
        <v>600</v>
      </c>
      <c r="P3778">
        <v>600</v>
      </c>
      <c r="Q3778">
        <v>600</v>
      </c>
      <c r="R3778">
        <v>600</v>
      </c>
      <c r="S3778">
        <v>600</v>
      </c>
      <c r="T3778">
        <v>600</v>
      </c>
      <c r="U3778">
        <v>600</v>
      </c>
      <c r="V3778">
        <v>600</v>
      </c>
      <c r="W3778">
        <v>600</v>
      </c>
      <c r="X3778">
        <v>600</v>
      </c>
      <c r="Y3778">
        <v>7200</v>
      </c>
      <c r="Z3778">
        <f t="shared" si="138"/>
        <v>5400</v>
      </c>
      <c r="AA3778">
        <f t="shared" si="139"/>
        <v>0</v>
      </c>
    </row>
    <row r="3779" spans="1:27" x14ac:dyDescent="0.35">
      <c r="A3779" t="s">
        <v>427</v>
      </c>
      <c r="C3779">
        <v>513100</v>
      </c>
      <c r="D3779" t="s">
        <v>438</v>
      </c>
      <c r="E3779" t="s">
        <v>7</v>
      </c>
      <c r="F3779" t="s">
        <v>21</v>
      </c>
      <c r="G3779">
        <v>2024</v>
      </c>
      <c r="H3779" t="s">
        <v>22</v>
      </c>
      <c r="I3779" t="s">
        <v>559</v>
      </c>
      <c r="J3779" t="s">
        <v>560</v>
      </c>
      <c r="K3779" t="s">
        <v>555</v>
      </c>
      <c r="L3779" t="s">
        <v>25</v>
      </c>
      <c r="M3779">
        <v>600</v>
      </c>
      <c r="N3779">
        <v>600</v>
      </c>
      <c r="O3779">
        <v>600</v>
      </c>
      <c r="P3779">
        <v>600</v>
      </c>
      <c r="Q3779">
        <v>600</v>
      </c>
      <c r="R3779">
        <v>600</v>
      </c>
      <c r="S3779">
        <v>600</v>
      </c>
      <c r="T3779">
        <v>600</v>
      </c>
      <c r="U3779">
        <v>600</v>
      </c>
      <c r="V3779">
        <v>600</v>
      </c>
      <c r="W3779">
        <v>600</v>
      </c>
      <c r="X3779">
        <v>600</v>
      </c>
      <c r="Y3779">
        <v>7200</v>
      </c>
      <c r="Z3779">
        <f t="shared" si="138"/>
        <v>5400</v>
      </c>
      <c r="AA3779">
        <f t="shared" si="139"/>
        <v>0</v>
      </c>
    </row>
    <row r="3780" spans="1:27" x14ac:dyDescent="0.35">
      <c r="A3780" t="s">
        <v>427</v>
      </c>
      <c r="C3780">
        <v>513100</v>
      </c>
      <c r="D3780" t="s">
        <v>438</v>
      </c>
      <c r="E3780" t="s">
        <v>7</v>
      </c>
      <c r="F3780" t="s">
        <v>21</v>
      </c>
      <c r="G3780">
        <v>2025</v>
      </c>
      <c r="H3780" t="s">
        <v>22</v>
      </c>
      <c r="I3780" t="s">
        <v>559</v>
      </c>
      <c r="J3780" t="s">
        <v>560</v>
      </c>
      <c r="K3780" t="s">
        <v>555</v>
      </c>
      <c r="L3780" t="s">
        <v>25</v>
      </c>
      <c r="M3780">
        <v>600</v>
      </c>
      <c r="N3780">
        <v>600</v>
      </c>
      <c r="O3780">
        <v>600</v>
      </c>
      <c r="P3780">
        <v>600</v>
      </c>
      <c r="Q3780">
        <v>600</v>
      </c>
      <c r="R3780">
        <v>600</v>
      </c>
      <c r="S3780">
        <v>600</v>
      </c>
      <c r="T3780">
        <v>600</v>
      </c>
      <c r="U3780">
        <v>600</v>
      </c>
      <c r="V3780">
        <v>600</v>
      </c>
      <c r="W3780">
        <v>600</v>
      </c>
      <c r="X3780">
        <v>600</v>
      </c>
      <c r="Y3780">
        <v>7200</v>
      </c>
      <c r="Z3780">
        <f t="shared" si="138"/>
        <v>5400</v>
      </c>
      <c r="AA3780">
        <f t="shared" si="139"/>
        <v>0</v>
      </c>
    </row>
    <row r="3781" spans="1:27" x14ac:dyDescent="0.35">
      <c r="A3781" t="s">
        <v>427</v>
      </c>
      <c r="C3781">
        <v>513100</v>
      </c>
      <c r="D3781" t="s">
        <v>438</v>
      </c>
      <c r="E3781" t="s">
        <v>7</v>
      </c>
      <c r="F3781" t="s">
        <v>21</v>
      </c>
      <c r="G3781">
        <v>2026</v>
      </c>
      <c r="H3781" t="s">
        <v>22</v>
      </c>
      <c r="I3781" t="s">
        <v>559</v>
      </c>
      <c r="J3781" t="s">
        <v>560</v>
      </c>
      <c r="K3781" t="s">
        <v>555</v>
      </c>
      <c r="L3781" t="s">
        <v>25</v>
      </c>
      <c r="M3781">
        <v>618</v>
      </c>
      <c r="N3781">
        <v>618</v>
      </c>
      <c r="O3781">
        <v>618</v>
      </c>
      <c r="P3781">
        <v>618</v>
      </c>
      <c r="Q3781">
        <v>618</v>
      </c>
      <c r="R3781">
        <v>618</v>
      </c>
      <c r="S3781">
        <v>618</v>
      </c>
      <c r="T3781">
        <v>618</v>
      </c>
      <c r="U3781">
        <v>618</v>
      </c>
      <c r="V3781">
        <v>618</v>
      </c>
      <c r="W3781">
        <v>618</v>
      </c>
      <c r="X3781">
        <v>618</v>
      </c>
      <c r="Y3781">
        <v>7416</v>
      </c>
      <c r="Z3781">
        <f t="shared" si="138"/>
        <v>5562</v>
      </c>
      <c r="AA3781">
        <f t="shared" si="139"/>
        <v>0</v>
      </c>
    </row>
    <row r="3782" spans="1:27" x14ac:dyDescent="0.35">
      <c r="A3782" t="s">
        <v>427</v>
      </c>
      <c r="C3782">
        <v>513100</v>
      </c>
      <c r="D3782" t="s">
        <v>438</v>
      </c>
      <c r="E3782" t="s">
        <v>7</v>
      </c>
      <c r="F3782" t="s">
        <v>21</v>
      </c>
      <c r="G3782">
        <v>2027</v>
      </c>
      <c r="H3782" t="s">
        <v>22</v>
      </c>
      <c r="I3782" t="s">
        <v>559</v>
      </c>
      <c r="J3782" t="s">
        <v>560</v>
      </c>
      <c r="K3782" t="s">
        <v>555</v>
      </c>
      <c r="L3782" t="s">
        <v>25</v>
      </c>
      <c r="M3782">
        <v>637</v>
      </c>
      <c r="N3782">
        <v>637</v>
      </c>
      <c r="O3782">
        <v>637</v>
      </c>
      <c r="P3782">
        <v>637</v>
      </c>
      <c r="Q3782">
        <v>637</v>
      </c>
      <c r="R3782">
        <v>637</v>
      </c>
      <c r="S3782">
        <v>637</v>
      </c>
      <c r="T3782">
        <v>637</v>
      </c>
      <c r="U3782">
        <v>637</v>
      </c>
      <c r="V3782">
        <v>637</v>
      </c>
      <c r="W3782">
        <v>637</v>
      </c>
      <c r="X3782">
        <v>637</v>
      </c>
      <c r="Y3782">
        <v>7638</v>
      </c>
      <c r="Z3782">
        <f t="shared" si="138"/>
        <v>5728.5</v>
      </c>
      <c r="AA3782">
        <f t="shared" si="139"/>
        <v>0</v>
      </c>
    </row>
    <row r="3783" spans="1:27" x14ac:dyDescent="0.35">
      <c r="A3783" t="s">
        <v>427</v>
      </c>
      <c r="C3783">
        <v>502900</v>
      </c>
      <c r="D3783" t="s">
        <v>464</v>
      </c>
      <c r="E3783" t="s">
        <v>7</v>
      </c>
      <c r="F3783" t="s">
        <v>21</v>
      </c>
      <c r="G3783">
        <v>2024</v>
      </c>
      <c r="H3783" t="s">
        <v>22</v>
      </c>
      <c r="I3783" t="s">
        <v>373</v>
      </c>
      <c r="J3783" t="s">
        <v>374</v>
      </c>
      <c r="K3783" t="s">
        <v>375</v>
      </c>
      <c r="L3783" t="s">
        <v>25</v>
      </c>
      <c r="M3783">
        <v>641</v>
      </c>
      <c r="N3783">
        <v>641</v>
      </c>
      <c r="O3783">
        <v>641</v>
      </c>
      <c r="P3783">
        <v>641</v>
      </c>
      <c r="Q3783">
        <v>641</v>
      </c>
      <c r="R3783">
        <v>641</v>
      </c>
      <c r="S3783">
        <v>641</v>
      </c>
      <c r="T3783">
        <v>641</v>
      </c>
      <c r="U3783">
        <v>641</v>
      </c>
      <c r="V3783">
        <v>701</v>
      </c>
      <c r="W3783">
        <v>641</v>
      </c>
      <c r="X3783">
        <v>901</v>
      </c>
      <c r="Y3783">
        <v>8007</v>
      </c>
      <c r="Z3783">
        <f t="shared" si="138"/>
        <v>6005.25</v>
      </c>
      <c r="AA3783">
        <f t="shared" si="139"/>
        <v>0</v>
      </c>
    </row>
    <row r="3784" spans="1:27" x14ac:dyDescent="0.35">
      <c r="A3784" t="s">
        <v>427</v>
      </c>
      <c r="C3784">
        <v>502900</v>
      </c>
      <c r="D3784" t="s">
        <v>464</v>
      </c>
      <c r="E3784" t="s">
        <v>7</v>
      </c>
      <c r="F3784" t="s">
        <v>21</v>
      </c>
      <c r="G3784">
        <v>2025</v>
      </c>
      <c r="H3784" t="s">
        <v>22</v>
      </c>
      <c r="I3784" t="s">
        <v>373</v>
      </c>
      <c r="J3784" t="s">
        <v>374</v>
      </c>
      <c r="K3784" t="s">
        <v>375</v>
      </c>
      <c r="L3784" t="s">
        <v>25</v>
      </c>
      <c r="M3784">
        <v>641</v>
      </c>
      <c r="N3784">
        <v>641</v>
      </c>
      <c r="O3784">
        <v>641</v>
      </c>
      <c r="P3784">
        <v>641</v>
      </c>
      <c r="Q3784">
        <v>641</v>
      </c>
      <c r="R3784">
        <v>641</v>
      </c>
      <c r="S3784">
        <v>641</v>
      </c>
      <c r="T3784">
        <v>641</v>
      </c>
      <c r="U3784">
        <v>641</v>
      </c>
      <c r="V3784">
        <v>701</v>
      </c>
      <c r="W3784">
        <v>641</v>
      </c>
      <c r="X3784">
        <v>901</v>
      </c>
      <c r="Y3784">
        <v>8007</v>
      </c>
      <c r="Z3784">
        <f t="shared" si="138"/>
        <v>6005.25</v>
      </c>
      <c r="AA3784">
        <f t="shared" si="139"/>
        <v>0</v>
      </c>
    </row>
    <row r="3785" spans="1:27" x14ac:dyDescent="0.35">
      <c r="A3785" t="s">
        <v>427</v>
      </c>
      <c r="C3785">
        <v>502100</v>
      </c>
      <c r="D3785" t="s">
        <v>429</v>
      </c>
      <c r="E3785" t="s">
        <v>7</v>
      </c>
      <c r="F3785" t="s">
        <v>366</v>
      </c>
      <c r="G3785">
        <v>2021</v>
      </c>
      <c r="H3785" t="s">
        <v>22</v>
      </c>
      <c r="I3785">
        <v>124642</v>
      </c>
      <c r="J3785" t="s">
        <v>583</v>
      </c>
      <c r="K3785" t="s">
        <v>455</v>
      </c>
      <c r="L3785" t="s">
        <v>25</v>
      </c>
      <c r="M3785">
        <v>642</v>
      </c>
      <c r="N3785">
        <v>642</v>
      </c>
      <c r="O3785">
        <v>642</v>
      </c>
      <c r="P3785">
        <v>642</v>
      </c>
      <c r="Q3785">
        <v>642</v>
      </c>
      <c r="R3785">
        <v>642</v>
      </c>
      <c r="S3785">
        <v>642</v>
      </c>
      <c r="T3785">
        <v>642</v>
      </c>
      <c r="U3785">
        <v>642</v>
      </c>
      <c r="V3785">
        <v>642</v>
      </c>
      <c r="W3785">
        <v>642</v>
      </c>
      <c r="X3785">
        <v>642</v>
      </c>
      <c r="Y3785">
        <v>7703</v>
      </c>
      <c r="Z3785">
        <f t="shared" si="138"/>
        <v>2329.250926227</v>
      </c>
      <c r="AA3785">
        <f t="shared" si="139"/>
        <v>3447.999073773</v>
      </c>
    </row>
    <row r="3786" spans="1:27" x14ac:dyDescent="0.35">
      <c r="A3786" t="s">
        <v>427</v>
      </c>
      <c r="C3786">
        <v>502100</v>
      </c>
      <c r="D3786" t="s">
        <v>429</v>
      </c>
      <c r="E3786" t="s">
        <v>7</v>
      </c>
      <c r="F3786" t="s">
        <v>366</v>
      </c>
      <c r="G3786">
        <v>2022</v>
      </c>
      <c r="H3786" t="s">
        <v>22</v>
      </c>
      <c r="I3786">
        <v>124642</v>
      </c>
      <c r="J3786" t="s">
        <v>583</v>
      </c>
      <c r="K3786" t="s">
        <v>455</v>
      </c>
      <c r="L3786" t="s">
        <v>25</v>
      </c>
      <c r="M3786">
        <v>642</v>
      </c>
      <c r="N3786">
        <v>642</v>
      </c>
      <c r="O3786">
        <v>642</v>
      </c>
      <c r="P3786">
        <v>642</v>
      </c>
      <c r="Q3786">
        <v>642</v>
      </c>
      <c r="R3786">
        <v>642</v>
      </c>
      <c r="S3786">
        <v>642</v>
      </c>
      <c r="T3786">
        <v>642</v>
      </c>
      <c r="U3786">
        <v>642</v>
      </c>
      <c r="V3786">
        <v>642</v>
      </c>
      <c r="W3786">
        <v>642</v>
      </c>
      <c r="X3786">
        <v>642</v>
      </c>
      <c r="Y3786">
        <v>7703</v>
      </c>
      <c r="Z3786">
        <f t="shared" si="138"/>
        <v>2329.250926227</v>
      </c>
      <c r="AA3786">
        <f t="shared" si="139"/>
        <v>3447.999073773</v>
      </c>
    </row>
    <row r="3787" spans="1:27" x14ac:dyDescent="0.35">
      <c r="A3787" t="s">
        <v>427</v>
      </c>
      <c r="C3787">
        <v>502100</v>
      </c>
      <c r="D3787" t="s">
        <v>429</v>
      </c>
      <c r="E3787" t="s">
        <v>7</v>
      </c>
      <c r="F3787" t="s">
        <v>366</v>
      </c>
      <c r="G3787">
        <v>2023</v>
      </c>
      <c r="H3787" t="s">
        <v>22</v>
      </c>
      <c r="I3787">
        <v>124642</v>
      </c>
      <c r="J3787" t="s">
        <v>583</v>
      </c>
      <c r="K3787" t="s">
        <v>455</v>
      </c>
      <c r="L3787" t="s">
        <v>25</v>
      </c>
      <c r="M3787">
        <v>642</v>
      </c>
      <c r="N3787">
        <v>642</v>
      </c>
      <c r="O3787">
        <v>642</v>
      </c>
      <c r="P3787">
        <v>642</v>
      </c>
      <c r="Q3787">
        <v>642</v>
      </c>
      <c r="R3787">
        <v>642</v>
      </c>
      <c r="S3787">
        <v>642</v>
      </c>
      <c r="T3787">
        <v>642</v>
      </c>
      <c r="U3787">
        <v>642</v>
      </c>
      <c r="V3787">
        <v>642</v>
      </c>
      <c r="W3787">
        <v>642</v>
      </c>
      <c r="X3787">
        <v>642</v>
      </c>
      <c r="Y3787">
        <v>7703</v>
      </c>
      <c r="Z3787">
        <f t="shared" si="138"/>
        <v>2329.250926227</v>
      </c>
      <c r="AA3787">
        <f t="shared" si="139"/>
        <v>3447.999073773</v>
      </c>
    </row>
    <row r="3788" spans="1:27" x14ac:dyDescent="0.35">
      <c r="A3788" t="s">
        <v>427</v>
      </c>
      <c r="C3788">
        <v>502100</v>
      </c>
      <c r="D3788" t="s">
        <v>429</v>
      </c>
      <c r="E3788" t="s">
        <v>7</v>
      </c>
      <c r="F3788" t="s">
        <v>366</v>
      </c>
      <c r="G3788">
        <v>2024</v>
      </c>
      <c r="H3788" t="s">
        <v>22</v>
      </c>
      <c r="I3788">
        <v>124642</v>
      </c>
      <c r="J3788" t="s">
        <v>583</v>
      </c>
      <c r="K3788" t="s">
        <v>455</v>
      </c>
      <c r="L3788" t="s">
        <v>25</v>
      </c>
      <c r="M3788">
        <v>642</v>
      </c>
      <c r="N3788">
        <v>642</v>
      </c>
      <c r="O3788">
        <v>642</v>
      </c>
      <c r="P3788">
        <v>642</v>
      </c>
      <c r="Q3788">
        <v>642</v>
      </c>
      <c r="R3788">
        <v>642</v>
      </c>
      <c r="S3788">
        <v>642</v>
      </c>
      <c r="T3788">
        <v>642</v>
      </c>
      <c r="U3788">
        <v>642</v>
      </c>
      <c r="V3788">
        <v>642</v>
      </c>
      <c r="W3788">
        <v>642</v>
      </c>
      <c r="X3788">
        <v>642</v>
      </c>
      <c r="Y3788">
        <v>7703</v>
      </c>
      <c r="Z3788">
        <f t="shared" si="138"/>
        <v>2329.250926227</v>
      </c>
      <c r="AA3788">
        <f t="shared" si="139"/>
        <v>3447.999073773</v>
      </c>
    </row>
    <row r="3789" spans="1:27" x14ac:dyDescent="0.35">
      <c r="A3789" t="s">
        <v>427</v>
      </c>
      <c r="C3789">
        <v>502100</v>
      </c>
      <c r="D3789" t="s">
        <v>429</v>
      </c>
      <c r="E3789" t="s">
        <v>7</v>
      </c>
      <c r="F3789" t="s">
        <v>366</v>
      </c>
      <c r="G3789">
        <v>2025</v>
      </c>
      <c r="H3789" t="s">
        <v>22</v>
      </c>
      <c r="I3789">
        <v>124642</v>
      </c>
      <c r="J3789" t="s">
        <v>583</v>
      </c>
      <c r="K3789" t="s">
        <v>455</v>
      </c>
      <c r="L3789" t="s">
        <v>25</v>
      </c>
      <c r="M3789">
        <v>654</v>
      </c>
      <c r="N3789">
        <v>654</v>
      </c>
      <c r="O3789">
        <v>654</v>
      </c>
      <c r="P3789">
        <v>654</v>
      </c>
      <c r="Q3789">
        <v>654</v>
      </c>
      <c r="R3789">
        <v>654</v>
      </c>
      <c r="S3789">
        <v>654</v>
      </c>
      <c r="T3789">
        <v>654</v>
      </c>
      <c r="U3789">
        <v>654</v>
      </c>
      <c r="V3789">
        <v>654</v>
      </c>
      <c r="W3789">
        <v>654</v>
      </c>
      <c r="X3789">
        <v>654</v>
      </c>
      <c r="Y3789">
        <v>7854</v>
      </c>
      <c r="Z3789">
        <f t="shared" si="138"/>
        <v>2374.910654886</v>
      </c>
      <c r="AA3789">
        <f t="shared" si="139"/>
        <v>3515.589345114</v>
      </c>
    </row>
    <row r="3790" spans="1:27" x14ac:dyDescent="0.35">
      <c r="A3790" t="s">
        <v>427</v>
      </c>
      <c r="C3790">
        <v>513100</v>
      </c>
      <c r="D3790" t="s">
        <v>438</v>
      </c>
      <c r="E3790" t="s">
        <v>7</v>
      </c>
      <c r="F3790" t="s">
        <v>21</v>
      </c>
      <c r="G3790">
        <v>2028</v>
      </c>
      <c r="H3790" t="s">
        <v>22</v>
      </c>
      <c r="I3790" t="s">
        <v>559</v>
      </c>
      <c r="J3790" t="s">
        <v>560</v>
      </c>
      <c r="K3790" t="s">
        <v>555</v>
      </c>
      <c r="L3790" t="s">
        <v>25</v>
      </c>
      <c r="M3790">
        <v>656</v>
      </c>
      <c r="N3790">
        <v>656</v>
      </c>
      <c r="O3790">
        <v>656</v>
      </c>
      <c r="P3790">
        <v>656</v>
      </c>
      <c r="Q3790">
        <v>656</v>
      </c>
      <c r="R3790">
        <v>656</v>
      </c>
      <c r="S3790">
        <v>656</v>
      </c>
      <c r="T3790">
        <v>656</v>
      </c>
      <c r="U3790">
        <v>656</v>
      </c>
      <c r="V3790">
        <v>656</v>
      </c>
      <c r="W3790">
        <v>656</v>
      </c>
      <c r="X3790">
        <v>656</v>
      </c>
      <c r="Y3790">
        <v>7867</v>
      </c>
      <c r="Z3790">
        <f t="shared" si="138"/>
        <v>5900.25</v>
      </c>
      <c r="AA3790">
        <f t="shared" si="139"/>
        <v>0</v>
      </c>
    </row>
    <row r="3791" spans="1:27" x14ac:dyDescent="0.35">
      <c r="A3791" t="s">
        <v>427</v>
      </c>
      <c r="C3791">
        <v>502900</v>
      </c>
      <c r="D3791" t="s">
        <v>464</v>
      </c>
      <c r="E3791" t="s">
        <v>7</v>
      </c>
      <c r="F3791" t="s">
        <v>21</v>
      </c>
      <c r="G3791">
        <v>2026</v>
      </c>
      <c r="H3791" t="s">
        <v>22</v>
      </c>
      <c r="I3791" t="s">
        <v>373</v>
      </c>
      <c r="J3791" t="s">
        <v>374</v>
      </c>
      <c r="K3791" t="s">
        <v>375</v>
      </c>
      <c r="L3791" t="s">
        <v>25</v>
      </c>
      <c r="M3791">
        <v>660</v>
      </c>
      <c r="N3791">
        <v>660</v>
      </c>
      <c r="O3791">
        <v>660</v>
      </c>
      <c r="P3791">
        <v>660</v>
      </c>
      <c r="Q3791">
        <v>660</v>
      </c>
      <c r="R3791">
        <v>660</v>
      </c>
      <c r="S3791">
        <v>660</v>
      </c>
      <c r="T3791">
        <v>660</v>
      </c>
      <c r="U3791">
        <v>660</v>
      </c>
      <c r="V3791">
        <v>722</v>
      </c>
      <c r="W3791">
        <v>660</v>
      </c>
      <c r="X3791">
        <v>928</v>
      </c>
      <c r="Y3791">
        <v>8247</v>
      </c>
      <c r="Z3791">
        <f t="shared" si="138"/>
        <v>6185.25</v>
      </c>
      <c r="AA3791">
        <f t="shared" si="139"/>
        <v>0</v>
      </c>
    </row>
    <row r="3792" spans="1:27" x14ac:dyDescent="0.35">
      <c r="A3792" t="s">
        <v>427</v>
      </c>
      <c r="C3792">
        <v>502100</v>
      </c>
      <c r="D3792" t="s">
        <v>429</v>
      </c>
      <c r="E3792" t="s">
        <v>7</v>
      </c>
      <c r="F3792" t="s">
        <v>366</v>
      </c>
      <c r="G3792">
        <v>2026</v>
      </c>
      <c r="H3792" t="s">
        <v>22</v>
      </c>
      <c r="I3792">
        <v>124642</v>
      </c>
      <c r="J3792" t="s">
        <v>583</v>
      </c>
      <c r="K3792" t="s">
        <v>455</v>
      </c>
      <c r="L3792" t="s">
        <v>25</v>
      </c>
      <c r="M3792">
        <v>668</v>
      </c>
      <c r="N3792">
        <v>668</v>
      </c>
      <c r="O3792">
        <v>668</v>
      </c>
      <c r="P3792">
        <v>668</v>
      </c>
      <c r="Q3792">
        <v>668</v>
      </c>
      <c r="R3792">
        <v>668</v>
      </c>
      <c r="S3792">
        <v>668</v>
      </c>
      <c r="T3792">
        <v>668</v>
      </c>
      <c r="U3792">
        <v>668</v>
      </c>
      <c r="V3792">
        <v>668</v>
      </c>
      <c r="W3792">
        <v>668</v>
      </c>
      <c r="X3792">
        <v>668</v>
      </c>
      <c r="Y3792">
        <v>8011</v>
      </c>
      <c r="Z3792">
        <f t="shared" si="138"/>
        <v>2422.3846773989999</v>
      </c>
      <c r="AA3792">
        <f t="shared" si="139"/>
        <v>3585.8653226010001</v>
      </c>
    </row>
    <row r="3793" spans="1:27" x14ac:dyDescent="0.35">
      <c r="A3793" t="s">
        <v>427</v>
      </c>
      <c r="C3793">
        <v>513100</v>
      </c>
      <c r="D3793" t="s">
        <v>438</v>
      </c>
      <c r="E3793" t="s">
        <v>7</v>
      </c>
      <c r="F3793" t="s">
        <v>21</v>
      </c>
      <c r="G3793">
        <v>2029</v>
      </c>
      <c r="H3793" t="s">
        <v>22</v>
      </c>
      <c r="I3793" t="s">
        <v>559</v>
      </c>
      <c r="J3793" t="s">
        <v>560</v>
      </c>
      <c r="K3793" t="s">
        <v>555</v>
      </c>
      <c r="L3793" t="s">
        <v>25</v>
      </c>
      <c r="M3793">
        <v>675</v>
      </c>
      <c r="N3793">
        <v>675</v>
      </c>
      <c r="O3793">
        <v>675</v>
      </c>
      <c r="P3793">
        <v>675</v>
      </c>
      <c r="Q3793">
        <v>675</v>
      </c>
      <c r="R3793">
        <v>675</v>
      </c>
      <c r="S3793">
        <v>675</v>
      </c>
      <c r="T3793">
        <v>675</v>
      </c>
      <c r="U3793">
        <v>675</v>
      </c>
      <c r="V3793">
        <v>675</v>
      </c>
      <c r="W3793">
        <v>675</v>
      </c>
      <c r="X3793">
        <v>675</v>
      </c>
      <c r="Y3793">
        <v>8104</v>
      </c>
      <c r="Z3793">
        <f t="shared" si="138"/>
        <v>6078</v>
      </c>
      <c r="AA3793">
        <f t="shared" si="139"/>
        <v>0</v>
      </c>
    </row>
    <row r="3794" spans="1:27" x14ac:dyDescent="0.35">
      <c r="A3794" t="s">
        <v>427</v>
      </c>
      <c r="C3794">
        <v>502900</v>
      </c>
      <c r="D3794" t="s">
        <v>464</v>
      </c>
      <c r="E3794" t="s">
        <v>7</v>
      </c>
      <c r="F3794" t="s">
        <v>21</v>
      </c>
      <c r="G3794">
        <v>2027</v>
      </c>
      <c r="H3794" t="s">
        <v>22</v>
      </c>
      <c r="I3794" t="s">
        <v>373</v>
      </c>
      <c r="J3794" t="s">
        <v>374</v>
      </c>
      <c r="K3794" t="s">
        <v>375</v>
      </c>
      <c r="L3794" t="s">
        <v>25</v>
      </c>
      <c r="M3794">
        <v>680</v>
      </c>
      <c r="N3794">
        <v>680</v>
      </c>
      <c r="O3794">
        <v>680</v>
      </c>
      <c r="P3794">
        <v>680</v>
      </c>
      <c r="Q3794">
        <v>680</v>
      </c>
      <c r="R3794">
        <v>680</v>
      </c>
      <c r="S3794">
        <v>680</v>
      </c>
      <c r="T3794">
        <v>680</v>
      </c>
      <c r="U3794">
        <v>680</v>
      </c>
      <c r="V3794">
        <v>743</v>
      </c>
      <c r="W3794">
        <v>680</v>
      </c>
      <c r="X3794">
        <v>956</v>
      </c>
      <c r="Y3794">
        <v>8494</v>
      </c>
      <c r="Z3794">
        <f t="shared" si="138"/>
        <v>6370.5</v>
      </c>
      <c r="AA3794">
        <f t="shared" si="139"/>
        <v>0</v>
      </c>
    </row>
    <row r="3795" spans="1:27" x14ac:dyDescent="0.35">
      <c r="A3795" t="s">
        <v>427</v>
      </c>
      <c r="C3795">
        <v>502100</v>
      </c>
      <c r="D3795" t="s">
        <v>429</v>
      </c>
      <c r="E3795" t="s">
        <v>7</v>
      </c>
      <c r="F3795" t="s">
        <v>366</v>
      </c>
      <c r="G3795">
        <v>2027</v>
      </c>
      <c r="H3795" t="s">
        <v>22</v>
      </c>
      <c r="I3795">
        <v>124642</v>
      </c>
      <c r="J3795" t="s">
        <v>583</v>
      </c>
      <c r="K3795" t="s">
        <v>455</v>
      </c>
      <c r="L3795" t="s">
        <v>25</v>
      </c>
      <c r="M3795">
        <v>681</v>
      </c>
      <c r="N3795">
        <v>681</v>
      </c>
      <c r="O3795">
        <v>681</v>
      </c>
      <c r="P3795">
        <v>681</v>
      </c>
      <c r="Q3795">
        <v>681</v>
      </c>
      <c r="R3795">
        <v>681</v>
      </c>
      <c r="S3795">
        <v>681</v>
      </c>
      <c r="T3795">
        <v>681</v>
      </c>
      <c r="U3795">
        <v>681</v>
      </c>
      <c r="V3795">
        <v>681</v>
      </c>
      <c r="W3795">
        <v>681</v>
      </c>
      <c r="X3795">
        <v>681</v>
      </c>
      <c r="Y3795">
        <v>8171</v>
      </c>
      <c r="Z3795">
        <f t="shared" si="138"/>
        <v>2470.765846839</v>
      </c>
      <c r="AA3795">
        <f t="shared" si="139"/>
        <v>3657.484153161</v>
      </c>
    </row>
    <row r="3796" spans="1:27" x14ac:dyDescent="0.35">
      <c r="A3796" t="s">
        <v>427</v>
      </c>
      <c r="C3796">
        <v>502100</v>
      </c>
      <c r="D3796" t="s">
        <v>429</v>
      </c>
      <c r="E3796" t="s">
        <v>7</v>
      </c>
      <c r="F3796" t="s">
        <v>366</v>
      </c>
      <c r="G3796">
        <v>2028</v>
      </c>
      <c r="H3796" t="s">
        <v>22</v>
      </c>
      <c r="I3796">
        <v>124642</v>
      </c>
      <c r="J3796" t="s">
        <v>583</v>
      </c>
      <c r="K3796" t="s">
        <v>455</v>
      </c>
      <c r="L3796" t="s">
        <v>25</v>
      </c>
      <c r="M3796">
        <v>695</v>
      </c>
      <c r="N3796">
        <v>695</v>
      </c>
      <c r="O3796">
        <v>695</v>
      </c>
      <c r="P3796">
        <v>695</v>
      </c>
      <c r="Q3796">
        <v>695</v>
      </c>
      <c r="R3796">
        <v>695</v>
      </c>
      <c r="S3796">
        <v>695</v>
      </c>
      <c r="T3796">
        <v>695</v>
      </c>
      <c r="U3796">
        <v>695</v>
      </c>
      <c r="V3796">
        <v>695</v>
      </c>
      <c r="W3796">
        <v>695</v>
      </c>
      <c r="X3796">
        <v>695</v>
      </c>
      <c r="Y3796">
        <v>8334</v>
      </c>
      <c r="Z3796">
        <f t="shared" si="138"/>
        <v>2520.0541632059999</v>
      </c>
      <c r="AA3796">
        <f t="shared" si="139"/>
        <v>3730.4458367940001</v>
      </c>
    </row>
    <row r="3797" spans="1:27" x14ac:dyDescent="0.35">
      <c r="A3797" t="s">
        <v>427</v>
      </c>
      <c r="C3797">
        <v>513100</v>
      </c>
      <c r="D3797" t="s">
        <v>438</v>
      </c>
      <c r="E3797" t="s">
        <v>7</v>
      </c>
      <c r="F3797" t="s">
        <v>21</v>
      </c>
      <c r="G3797">
        <v>2030</v>
      </c>
      <c r="H3797" t="s">
        <v>22</v>
      </c>
      <c r="I3797" t="s">
        <v>559</v>
      </c>
      <c r="J3797" t="s">
        <v>560</v>
      </c>
      <c r="K3797" t="s">
        <v>555</v>
      </c>
      <c r="L3797" t="s">
        <v>25</v>
      </c>
      <c r="M3797">
        <v>696</v>
      </c>
      <c r="N3797">
        <v>696</v>
      </c>
      <c r="O3797">
        <v>696</v>
      </c>
      <c r="P3797">
        <v>696</v>
      </c>
      <c r="Q3797">
        <v>696</v>
      </c>
      <c r="R3797">
        <v>696</v>
      </c>
      <c r="S3797">
        <v>696</v>
      </c>
      <c r="T3797">
        <v>696</v>
      </c>
      <c r="U3797">
        <v>696</v>
      </c>
      <c r="V3797">
        <v>696</v>
      </c>
      <c r="W3797">
        <v>696</v>
      </c>
      <c r="X3797">
        <v>696</v>
      </c>
      <c r="Y3797">
        <v>8347</v>
      </c>
      <c r="Z3797">
        <f t="shared" si="138"/>
        <v>6260.25</v>
      </c>
      <c r="AA3797">
        <f t="shared" si="139"/>
        <v>0</v>
      </c>
    </row>
    <row r="3798" spans="1:27" x14ac:dyDescent="0.35">
      <c r="A3798" t="s">
        <v>427</v>
      </c>
      <c r="C3798">
        <v>502900</v>
      </c>
      <c r="D3798" t="s">
        <v>464</v>
      </c>
      <c r="E3798" t="s">
        <v>7</v>
      </c>
      <c r="F3798" t="s">
        <v>21</v>
      </c>
      <c r="G3798">
        <v>2028</v>
      </c>
      <c r="H3798" t="s">
        <v>22</v>
      </c>
      <c r="I3798" t="s">
        <v>373</v>
      </c>
      <c r="J3798" t="s">
        <v>374</v>
      </c>
      <c r="K3798" t="s">
        <v>375</v>
      </c>
      <c r="L3798" t="s">
        <v>25</v>
      </c>
      <c r="M3798">
        <v>700</v>
      </c>
      <c r="N3798">
        <v>700</v>
      </c>
      <c r="O3798">
        <v>700</v>
      </c>
      <c r="P3798">
        <v>700</v>
      </c>
      <c r="Q3798">
        <v>700</v>
      </c>
      <c r="R3798">
        <v>700</v>
      </c>
      <c r="S3798">
        <v>700</v>
      </c>
      <c r="T3798">
        <v>700</v>
      </c>
      <c r="U3798">
        <v>700</v>
      </c>
      <c r="V3798">
        <v>766</v>
      </c>
      <c r="W3798">
        <v>700</v>
      </c>
      <c r="X3798">
        <v>984</v>
      </c>
      <c r="Y3798">
        <v>8749</v>
      </c>
      <c r="Z3798">
        <f t="shared" si="138"/>
        <v>6561.75</v>
      </c>
      <c r="AA3798">
        <f t="shared" si="139"/>
        <v>0</v>
      </c>
    </row>
    <row r="3799" spans="1:27" x14ac:dyDescent="0.35">
      <c r="A3799" t="s">
        <v>427</v>
      </c>
      <c r="C3799">
        <v>513100</v>
      </c>
      <c r="D3799" t="s">
        <v>438</v>
      </c>
      <c r="E3799" t="s">
        <v>7</v>
      </c>
      <c r="F3799" t="s">
        <v>21</v>
      </c>
      <c r="G3799">
        <v>2021</v>
      </c>
      <c r="H3799" t="s">
        <v>22</v>
      </c>
      <c r="I3799" t="s">
        <v>584</v>
      </c>
      <c r="J3799" t="s">
        <v>585</v>
      </c>
      <c r="K3799" t="s">
        <v>555</v>
      </c>
      <c r="L3799" t="s">
        <v>25</v>
      </c>
      <c r="M3799">
        <v>707</v>
      </c>
      <c r="N3799">
        <v>707</v>
      </c>
      <c r="O3799">
        <v>707</v>
      </c>
      <c r="P3799">
        <v>707</v>
      </c>
      <c r="Q3799">
        <v>707</v>
      </c>
      <c r="R3799">
        <v>707</v>
      </c>
      <c r="S3799">
        <v>707</v>
      </c>
      <c r="T3799">
        <v>707</v>
      </c>
      <c r="U3799">
        <v>707</v>
      </c>
      <c r="V3799">
        <v>707</v>
      </c>
      <c r="W3799">
        <v>707</v>
      </c>
      <c r="X3799">
        <v>720</v>
      </c>
      <c r="Y3799">
        <v>8494</v>
      </c>
      <c r="Z3799">
        <f t="shared" si="138"/>
        <v>6370.5</v>
      </c>
      <c r="AA3799">
        <f t="shared" si="139"/>
        <v>0</v>
      </c>
    </row>
    <row r="3800" spans="1:27" x14ac:dyDescent="0.35">
      <c r="A3800" t="s">
        <v>427</v>
      </c>
      <c r="C3800">
        <v>513100</v>
      </c>
      <c r="D3800" t="s">
        <v>438</v>
      </c>
      <c r="E3800" t="s">
        <v>7</v>
      </c>
      <c r="F3800" t="s">
        <v>21</v>
      </c>
      <c r="G3800">
        <v>2022</v>
      </c>
      <c r="H3800" t="s">
        <v>22</v>
      </c>
      <c r="I3800" t="s">
        <v>584</v>
      </c>
      <c r="J3800" t="s">
        <v>585</v>
      </c>
      <c r="K3800" t="s">
        <v>555</v>
      </c>
      <c r="L3800" t="s">
        <v>25</v>
      </c>
      <c r="M3800">
        <v>707</v>
      </c>
      <c r="N3800">
        <v>707</v>
      </c>
      <c r="O3800">
        <v>707</v>
      </c>
      <c r="P3800">
        <v>707</v>
      </c>
      <c r="Q3800">
        <v>707</v>
      </c>
      <c r="R3800">
        <v>707</v>
      </c>
      <c r="S3800">
        <v>707</v>
      </c>
      <c r="T3800">
        <v>707</v>
      </c>
      <c r="U3800">
        <v>707</v>
      </c>
      <c r="V3800">
        <v>707</v>
      </c>
      <c r="W3800">
        <v>707</v>
      </c>
      <c r="X3800">
        <v>720</v>
      </c>
      <c r="Y3800">
        <v>8494</v>
      </c>
      <c r="Z3800">
        <f t="shared" si="138"/>
        <v>6370.5</v>
      </c>
      <c r="AA3800">
        <f t="shared" si="139"/>
        <v>0</v>
      </c>
    </row>
    <row r="3801" spans="1:27" x14ac:dyDescent="0.35">
      <c r="A3801" t="s">
        <v>427</v>
      </c>
      <c r="C3801">
        <v>513100</v>
      </c>
      <c r="D3801" t="s">
        <v>438</v>
      </c>
      <c r="E3801" t="s">
        <v>7</v>
      </c>
      <c r="F3801" t="s">
        <v>21</v>
      </c>
      <c r="G3801">
        <v>2023</v>
      </c>
      <c r="H3801" t="s">
        <v>22</v>
      </c>
      <c r="I3801" t="s">
        <v>584</v>
      </c>
      <c r="J3801" t="s">
        <v>585</v>
      </c>
      <c r="K3801" t="s">
        <v>555</v>
      </c>
      <c r="L3801" t="s">
        <v>25</v>
      </c>
      <c r="M3801">
        <v>707</v>
      </c>
      <c r="N3801">
        <v>707</v>
      </c>
      <c r="O3801">
        <v>707</v>
      </c>
      <c r="P3801">
        <v>707</v>
      </c>
      <c r="Q3801">
        <v>707</v>
      </c>
      <c r="R3801">
        <v>707</v>
      </c>
      <c r="S3801">
        <v>707</v>
      </c>
      <c r="T3801">
        <v>707</v>
      </c>
      <c r="U3801">
        <v>707</v>
      </c>
      <c r="V3801">
        <v>707</v>
      </c>
      <c r="W3801">
        <v>707</v>
      </c>
      <c r="X3801">
        <v>720</v>
      </c>
      <c r="Y3801">
        <v>8494</v>
      </c>
      <c r="Z3801">
        <f t="shared" si="138"/>
        <v>6370.5</v>
      </c>
      <c r="AA3801">
        <f t="shared" si="139"/>
        <v>0</v>
      </c>
    </row>
    <row r="3802" spans="1:27" x14ac:dyDescent="0.35">
      <c r="A3802" t="s">
        <v>427</v>
      </c>
      <c r="C3802">
        <v>513100</v>
      </c>
      <c r="D3802" t="s">
        <v>438</v>
      </c>
      <c r="E3802" t="s">
        <v>7</v>
      </c>
      <c r="F3802" t="s">
        <v>21</v>
      </c>
      <c r="G3802">
        <v>2024</v>
      </c>
      <c r="H3802" t="s">
        <v>22</v>
      </c>
      <c r="I3802" t="s">
        <v>584</v>
      </c>
      <c r="J3802" t="s">
        <v>585</v>
      </c>
      <c r="K3802" t="s">
        <v>555</v>
      </c>
      <c r="L3802" t="s">
        <v>25</v>
      </c>
      <c r="M3802">
        <v>707</v>
      </c>
      <c r="N3802">
        <v>707</v>
      </c>
      <c r="O3802">
        <v>707</v>
      </c>
      <c r="P3802">
        <v>707</v>
      </c>
      <c r="Q3802">
        <v>707</v>
      </c>
      <c r="R3802">
        <v>707</v>
      </c>
      <c r="S3802">
        <v>707</v>
      </c>
      <c r="T3802">
        <v>707</v>
      </c>
      <c r="U3802">
        <v>707</v>
      </c>
      <c r="V3802">
        <v>707</v>
      </c>
      <c r="W3802">
        <v>707</v>
      </c>
      <c r="X3802">
        <v>720</v>
      </c>
      <c r="Y3802">
        <v>8494</v>
      </c>
      <c r="Z3802">
        <f t="shared" si="138"/>
        <v>6370.5</v>
      </c>
      <c r="AA3802">
        <f t="shared" si="139"/>
        <v>0</v>
      </c>
    </row>
    <row r="3803" spans="1:27" x14ac:dyDescent="0.35">
      <c r="A3803" t="s">
        <v>427</v>
      </c>
      <c r="C3803">
        <v>513100</v>
      </c>
      <c r="D3803" t="s">
        <v>438</v>
      </c>
      <c r="E3803" t="s">
        <v>7</v>
      </c>
      <c r="F3803" t="s">
        <v>21</v>
      </c>
      <c r="G3803">
        <v>2025</v>
      </c>
      <c r="H3803" t="s">
        <v>22</v>
      </c>
      <c r="I3803" t="s">
        <v>584</v>
      </c>
      <c r="J3803" t="s">
        <v>585</v>
      </c>
      <c r="K3803" t="s">
        <v>555</v>
      </c>
      <c r="L3803" t="s">
        <v>25</v>
      </c>
      <c r="M3803">
        <v>707</v>
      </c>
      <c r="N3803">
        <v>707</v>
      </c>
      <c r="O3803">
        <v>707</v>
      </c>
      <c r="P3803">
        <v>707</v>
      </c>
      <c r="Q3803">
        <v>707</v>
      </c>
      <c r="R3803">
        <v>707</v>
      </c>
      <c r="S3803">
        <v>707</v>
      </c>
      <c r="T3803">
        <v>707</v>
      </c>
      <c r="U3803">
        <v>707</v>
      </c>
      <c r="V3803">
        <v>707</v>
      </c>
      <c r="W3803">
        <v>707</v>
      </c>
      <c r="X3803">
        <v>720</v>
      </c>
      <c r="Y3803">
        <v>8494</v>
      </c>
      <c r="Z3803">
        <f t="shared" si="138"/>
        <v>6370.5</v>
      </c>
      <c r="AA3803">
        <f t="shared" si="139"/>
        <v>0</v>
      </c>
    </row>
    <row r="3804" spans="1:27" x14ac:dyDescent="0.35">
      <c r="A3804" t="s">
        <v>427</v>
      </c>
      <c r="C3804">
        <v>502100</v>
      </c>
      <c r="D3804" t="s">
        <v>429</v>
      </c>
      <c r="E3804" t="s">
        <v>7</v>
      </c>
      <c r="F3804" t="s">
        <v>366</v>
      </c>
      <c r="G3804">
        <v>2029</v>
      </c>
      <c r="H3804" t="s">
        <v>22</v>
      </c>
      <c r="I3804">
        <v>124642</v>
      </c>
      <c r="J3804" t="s">
        <v>583</v>
      </c>
      <c r="K3804" t="s">
        <v>455</v>
      </c>
      <c r="L3804" t="s">
        <v>25</v>
      </c>
      <c r="M3804">
        <v>708</v>
      </c>
      <c r="N3804">
        <v>708</v>
      </c>
      <c r="O3804">
        <v>708</v>
      </c>
      <c r="P3804">
        <v>708</v>
      </c>
      <c r="Q3804">
        <v>708</v>
      </c>
      <c r="R3804">
        <v>708</v>
      </c>
      <c r="S3804">
        <v>708</v>
      </c>
      <c r="T3804">
        <v>708</v>
      </c>
      <c r="U3804">
        <v>708</v>
      </c>
      <c r="V3804">
        <v>708</v>
      </c>
      <c r="W3804">
        <v>708</v>
      </c>
      <c r="X3804">
        <v>708</v>
      </c>
      <c r="Y3804">
        <v>8501</v>
      </c>
      <c r="Z3804">
        <f t="shared" si="138"/>
        <v>2570.5520088089997</v>
      </c>
      <c r="AA3804">
        <f t="shared" si="139"/>
        <v>3805.1979911910003</v>
      </c>
    </row>
    <row r="3805" spans="1:27" x14ac:dyDescent="0.35">
      <c r="A3805" t="s">
        <v>427</v>
      </c>
      <c r="C3805">
        <v>513100</v>
      </c>
      <c r="D3805" t="s">
        <v>438</v>
      </c>
      <c r="E3805" t="s">
        <v>7</v>
      </c>
      <c r="F3805" t="s">
        <v>21</v>
      </c>
      <c r="G3805">
        <v>2026</v>
      </c>
      <c r="H3805" t="s">
        <v>22</v>
      </c>
      <c r="I3805" t="s">
        <v>584</v>
      </c>
      <c r="J3805" t="s">
        <v>585</v>
      </c>
      <c r="K3805" t="s">
        <v>555</v>
      </c>
      <c r="L3805" t="s">
        <v>25</v>
      </c>
      <c r="M3805">
        <v>721</v>
      </c>
      <c r="N3805">
        <v>721</v>
      </c>
      <c r="O3805">
        <v>721</v>
      </c>
      <c r="P3805">
        <v>721</v>
      </c>
      <c r="Q3805">
        <v>721</v>
      </c>
      <c r="R3805">
        <v>721</v>
      </c>
      <c r="S3805">
        <v>721</v>
      </c>
      <c r="T3805">
        <v>721</v>
      </c>
      <c r="U3805">
        <v>721</v>
      </c>
      <c r="V3805">
        <v>721</v>
      </c>
      <c r="W3805">
        <v>721</v>
      </c>
      <c r="X3805">
        <v>735</v>
      </c>
      <c r="Y3805">
        <v>8663</v>
      </c>
      <c r="Z3805">
        <f t="shared" ref="Z3805:Z3847" si="140">$Y3805*IF($E3805="Fixed",0.75,1)*IF(LEFT($F3805,4)="0311",1,IF(LEFT($F3805,4)="0301",0.403176412,0))</f>
        <v>6497.25</v>
      </c>
      <c r="AA3805">
        <f t="shared" ref="AA3805:AA3847" si="141">$Y3805*IF($E3805="Fixed",0.75,1)*IF(LEFT($F3805,4)="0311",0,IF(LEFT($F3805,4)="0301",1-0.403176412,1))</f>
        <v>0</v>
      </c>
    </row>
    <row r="3806" spans="1:27" x14ac:dyDescent="0.35">
      <c r="A3806" t="s">
        <v>427</v>
      </c>
      <c r="C3806">
        <v>502900</v>
      </c>
      <c r="D3806" t="s">
        <v>464</v>
      </c>
      <c r="E3806" t="s">
        <v>7</v>
      </c>
      <c r="F3806" t="s">
        <v>21</v>
      </c>
      <c r="G3806">
        <v>2029</v>
      </c>
      <c r="H3806" t="s">
        <v>22</v>
      </c>
      <c r="I3806" t="s">
        <v>373</v>
      </c>
      <c r="J3806" t="s">
        <v>374</v>
      </c>
      <c r="K3806" t="s">
        <v>375</v>
      </c>
      <c r="L3806" t="s">
        <v>25</v>
      </c>
      <c r="M3806">
        <v>721</v>
      </c>
      <c r="N3806">
        <v>721</v>
      </c>
      <c r="O3806">
        <v>721</v>
      </c>
      <c r="P3806">
        <v>721</v>
      </c>
      <c r="Q3806">
        <v>721</v>
      </c>
      <c r="R3806">
        <v>721</v>
      </c>
      <c r="S3806">
        <v>721</v>
      </c>
      <c r="T3806">
        <v>721</v>
      </c>
      <c r="U3806">
        <v>721</v>
      </c>
      <c r="V3806">
        <v>789</v>
      </c>
      <c r="W3806">
        <v>721</v>
      </c>
      <c r="X3806">
        <v>1014</v>
      </c>
      <c r="Y3806">
        <v>9012</v>
      </c>
      <c r="Z3806">
        <f t="shared" si="140"/>
        <v>6759</v>
      </c>
      <c r="AA3806">
        <f t="shared" si="141"/>
        <v>0</v>
      </c>
    </row>
    <row r="3807" spans="1:27" x14ac:dyDescent="0.35">
      <c r="A3807" t="s">
        <v>427</v>
      </c>
      <c r="C3807">
        <v>502100</v>
      </c>
      <c r="D3807" t="s">
        <v>429</v>
      </c>
      <c r="E3807" t="s">
        <v>7</v>
      </c>
      <c r="F3807" t="s">
        <v>366</v>
      </c>
      <c r="G3807">
        <v>2030</v>
      </c>
      <c r="H3807" t="s">
        <v>22</v>
      </c>
      <c r="I3807">
        <v>124642</v>
      </c>
      <c r="J3807" t="s">
        <v>583</v>
      </c>
      <c r="K3807" t="s">
        <v>455</v>
      </c>
      <c r="L3807" t="s">
        <v>25</v>
      </c>
      <c r="M3807">
        <v>723</v>
      </c>
      <c r="N3807">
        <v>723</v>
      </c>
      <c r="O3807">
        <v>723</v>
      </c>
      <c r="P3807">
        <v>723</v>
      </c>
      <c r="Q3807">
        <v>723</v>
      </c>
      <c r="R3807">
        <v>723</v>
      </c>
      <c r="S3807">
        <v>723</v>
      </c>
      <c r="T3807">
        <v>723</v>
      </c>
      <c r="U3807">
        <v>723</v>
      </c>
      <c r="V3807">
        <v>723</v>
      </c>
      <c r="W3807">
        <v>723</v>
      </c>
      <c r="X3807">
        <v>723</v>
      </c>
      <c r="Y3807">
        <v>8671</v>
      </c>
      <c r="Z3807">
        <f t="shared" si="140"/>
        <v>2621.9570013389998</v>
      </c>
      <c r="AA3807">
        <f t="shared" si="141"/>
        <v>3881.2929986610002</v>
      </c>
    </row>
    <row r="3808" spans="1:27" x14ac:dyDescent="0.35">
      <c r="A3808" t="s">
        <v>427</v>
      </c>
      <c r="C3808">
        <v>513100</v>
      </c>
      <c r="D3808" t="s">
        <v>438</v>
      </c>
      <c r="E3808" t="s">
        <v>7</v>
      </c>
      <c r="F3808" t="s">
        <v>21</v>
      </c>
      <c r="G3808">
        <v>2027</v>
      </c>
      <c r="H3808" t="s">
        <v>22</v>
      </c>
      <c r="I3808" t="s">
        <v>584</v>
      </c>
      <c r="J3808" t="s">
        <v>585</v>
      </c>
      <c r="K3808" t="s">
        <v>555</v>
      </c>
      <c r="L3808" t="s">
        <v>25</v>
      </c>
      <c r="M3808">
        <v>735</v>
      </c>
      <c r="N3808">
        <v>735</v>
      </c>
      <c r="O3808">
        <v>735</v>
      </c>
      <c r="P3808">
        <v>735</v>
      </c>
      <c r="Q3808">
        <v>735</v>
      </c>
      <c r="R3808">
        <v>735</v>
      </c>
      <c r="S3808">
        <v>735</v>
      </c>
      <c r="T3808">
        <v>735</v>
      </c>
      <c r="U3808">
        <v>735</v>
      </c>
      <c r="V3808">
        <v>735</v>
      </c>
      <c r="W3808">
        <v>735</v>
      </c>
      <c r="X3808">
        <v>749</v>
      </c>
      <c r="Y3808">
        <v>8837</v>
      </c>
      <c r="Z3808">
        <f t="shared" si="140"/>
        <v>6627.75</v>
      </c>
      <c r="AA3808">
        <f t="shared" si="141"/>
        <v>0</v>
      </c>
    </row>
    <row r="3809" spans="1:27" x14ac:dyDescent="0.35">
      <c r="A3809" t="s">
        <v>427</v>
      </c>
      <c r="C3809">
        <v>502900</v>
      </c>
      <c r="D3809" t="s">
        <v>464</v>
      </c>
      <c r="E3809" t="s">
        <v>7</v>
      </c>
      <c r="F3809" t="s">
        <v>21</v>
      </c>
      <c r="G3809">
        <v>2030</v>
      </c>
      <c r="H3809" t="s">
        <v>22</v>
      </c>
      <c r="I3809" t="s">
        <v>373</v>
      </c>
      <c r="J3809" t="s">
        <v>374</v>
      </c>
      <c r="K3809" t="s">
        <v>375</v>
      </c>
      <c r="L3809" t="s">
        <v>25</v>
      </c>
      <c r="M3809">
        <v>743</v>
      </c>
      <c r="N3809">
        <v>743</v>
      </c>
      <c r="O3809">
        <v>743</v>
      </c>
      <c r="P3809">
        <v>743</v>
      </c>
      <c r="Q3809">
        <v>743</v>
      </c>
      <c r="R3809">
        <v>743</v>
      </c>
      <c r="S3809">
        <v>743</v>
      </c>
      <c r="T3809">
        <v>743</v>
      </c>
      <c r="U3809">
        <v>743</v>
      </c>
      <c r="V3809">
        <v>812</v>
      </c>
      <c r="W3809">
        <v>743</v>
      </c>
      <c r="X3809">
        <v>1044</v>
      </c>
      <c r="Y3809">
        <v>9282</v>
      </c>
      <c r="Z3809">
        <f t="shared" si="140"/>
        <v>6961.5</v>
      </c>
      <c r="AA3809">
        <f t="shared" si="141"/>
        <v>0</v>
      </c>
    </row>
    <row r="3810" spans="1:27" x14ac:dyDescent="0.35">
      <c r="A3810" t="s">
        <v>427</v>
      </c>
      <c r="C3810">
        <v>513100</v>
      </c>
      <c r="D3810" t="s">
        <v>438</v>
      </c>
      <c r="E3810" t="s">
        <v>7</v>
      </c>
      <c r="F3810" t="s">
        <v>21</v>
      </c>
      <c r="G3810">
        <v>2028</v>
      </c>
      <c r="H3810" t="s">
        <v>22</v>
      </c>
      <c r="I3810" t="s">
        <v>584</v>
      </c>
      <c r="J3810" t="s">
        <v>585</v>
      </c>
      <c r="K3810" t="s">
        <v>555</v>
      </c>
      <c r="L3810" t="s">
        <v>25</v>
      </c>
      <c r="M3810">
        <v>750</v>
      </c>
      <c r="N3810">
        <v>750</v>
      </c>
      <c r="O3810">
        <v>750</v>
      </c>
      <c r="P3810">
        <v>750</v>
      </c>
      <c r="Q3810">
        <v>750</v>
      </c>
      <c r="R3810">
        <v>750</v>
      </c>
      <c r="S3810">
        <v>750</v>
      </c>
      <c r="T3810">
        <v>750</v>
      </c>
      <c r="U3810">
        <v>750</v>
      </c>
      <c r="V3810">
        <v>750</v>
      </c>
      <c r="W3810">
        <v>750</v>
      </c>
      <c r="X3810">
        <v>764</v>
      </c>
      <c r="Y3810">
        <v>9013</v>
      </c>
      <c r="Z3810">
        <f t="shared" si="140"/>
        <v>6759.75</v>
      </c>
      <c r="AA3810">
        <f t="shared" si="141"/>
        <v>0</v>
      </c>
    </row>
    <row r="3811" spans="1:27" x14ac:dyDescent="0.35">
      <c r="A3811" t="s">
        <v>427</v>
      </c>
      <c r="C3811">
        <v>513100</v>
      </c>
      <c r="D3811" t="s">
        <v>438</v>
      </c>
      <c r="E3811" t="s">
        <v>7</v>
      </c>
      <c r="F3811" t="s">
        <v>21</v>
      </c>
      <c r="G3811">
        <v>2029</v>
      </c>
      <c r="H3811" t="s">
        <v>22</v>
      </c>
      <c r="I3811" t="s">
        <v>584</v>
      </c>
      <c r="J3811" t="s">
        <v>585</v>
      </c>
      <c r="K3811" t="s">
        <v>555</v>
      </c>
      <c r="L3811" t="s">
        <v>25</v>
      </c>
      <c r="M3811">
        <v>765</v>
      </c>
      <c r="N3811">
        <v>765</v>
      </c>
      <c r="O3811">
        <v>765</v>
      </c>
      <c r="P3811">
        <v>765</v>
      </c>
      <c r="Q3811">
        <v>765</v>
      </c>
      <c r="R3811">
        <v>765</v>
      </c>
      <c r="S3811">
        <v>765</v>
      </c>
      <c r="T3811">
        <v>765</v>
      </c>
      <c r="U3811">
        <v>765</v>
      </c>
      <c r="V3811">
        <v>765</v>
      </c>
      <c r="W3811">
        <v>765</v>
      </c>
      <c r="X3811">
        <v>780</v>
      </c>
      <c r="Y3811">
        <v>9194</v>
      </c>
      <c r="Z3811">
        <f t="shared" si="140"/>
        <v>6895.5</v>
      </c>
      <c r="AA3811">
        <f t="shared" si="141"/>
        <v>0</v>
      </c>
    </row>
    <row r="3812" spans="1:27" x14ac:dyDescent="0.35">
      <c r="A3812" t="s">
        <v>427</v>
      </c>
      <c r="C3812">
        <v>502900</v>
      </c>
      <c r="D3812" t="s">
        <v>464</v>
      </c>
      <c r="E3812" t="s">
        <v>7</v>
      </c>
      <c r="F3812" t="s">
        <v>105</v>
      </c>
      <c r="G3812">
        <v>2024</v>
      </c>
      <c r="H3812" t="s">
        <v>22</v>
      </c>
      <c r="I3812" t="s">
        <v>383</v>
      </c>
      <c r="J3812" t="s">
        <v>384</v>
      </c>
      <c r="K3812" t="s">
        <v>378</v>
      </c>
      <c r="L3812" t="s">
        <v>25</v>
      </c>
      <c r="M3812">
        <v>768</v>
      </c>
      <c r="N3812">
        <v>768</v>
      </c>
      <c r="O3812">
        <v>768</v>
      </c>
      <c r="P3812">
        <v>768</v>
      </c>
      <c r="Q3812">
        <v>768</v>
      </c>
      <c r="R3812">
        <v>768</v>
      </c>
      <c r="S3812">
        <v>768</v>
      </c>
      <c r="T3812">
        <v>768</v>
      </c>
      <c r="U3812">
        <v>768</v>
      </c>
      <c r="V3812">
        <v>840</v>
      </c>
      <c r="W3812">
        <v>768</v>
      </c>
      <c r="X3812">
        <v>1080</v>
      </c>
      <c r="Y3812">
        <v>9604</v>
      </c>
      <c r="Z3812">
        <f t="shared" si="140"/>
        <v>0</v>
      </c>
      <c r="AA3812">
        <f t="shared" si="141"/>
        <v>7203</v>
      </c>
    </row>
    <row r="3813" spans="1:27" x14ac:dyDescent="0.35">
      <c r="A3813" t="s">
        <v>427</v>
      </c>
      <c r="C3813">
        <v>502900</v>
      </c>
      <c r="D3813" t="s">
        <v>464</v>
      </c>
      <c r="E3813" t="s">
        <v>7</v>
      </c>
      <c r="F3813" t="s">
        <v>105</v>
      </c>
      <c r="G3813">
        <v>2025</v>
      </c>
      <c r="H3813" t="s">
        <v>22</v>
      </c>
      <c r="I3813" t="s">
        <v>383</v>
      </c>
      <c r="J3813" t="s">
        <v>384</v>
      </c>
      <c r="K3813" t="s">
        <v>378</v>
      </c>
      <c r="L3813" t="s">
        <v>25</v>
      </c>
      <c r="M3813">
        <v>768</v>
      </c>
      <c r="N3813">
        <v>768</v>
      </c>
      <c r="O3813">
        <v>768</v>
      </c>
      <c r="P3813">
        <v>768</v>
      </c>
      <c r="Q3813">
        <v>768</v>
      </c>
      <c r="R3813">
        <v>768</v>
      </c>
      <c r="S3813">
        <v>768</v>
      </c>
      <c r="T3813">
        <v>768</v>
      </c>
      <c r="U3813">
        <v>768</v>
      </c>
      <c r="V3813">
        <v>840</v>
      </c>
      <c r="W3813">
        <v>768</v>
      </c>
      <c r="X3813">
        <v>1080</v>
      </c>
      <c r="Y3813">
        <v>9604</v>
      </c>
      <c r="Z3813">
        <f t="shared" si="140"/>
        <v>0</v>
      </c>
      <c r="AA3813">
        <f t="shared" si="141"/>
        <v>7203</v>
      </c>
    </row>
    <row r="3814" spans="1:27" x14ac:dyDescent="0.35">
      <c r="A3814" t="s">
        <v>427</v>
      </c>
      <c r="C3814">
        <v>513100</v>
      </c>
      <c r="D3814" t="s">
        <v>438</v>
      </c>
      <c r="E3814" t="s">
        <v>7</v>
      </c>
      <c r="F3814" t="s">
        <v>21</v>
      </c>
      <c r="G3814">
        <v>2030</v>
      </c>
      <c r="H3814" t="s">
        <v>22</v>
      </c>
      <c r="I3814" t="s">
        <v>584</v>
      </c>
      <c r="J3814" t="s">
        <v>585</v>
      </c>
      <c r="K3814" t="s">
        <v>555</v>
      </c>
      <c r="L3814" t="s">
        <v>25</v>
      </c>
      <c r="M3814">
        <v>780</v>
      </c>
      <c r="N3814">
        <v>780</v>
      </c>
      <c r="O3814">
        <v>780</v>
      </c>
      <c r="P3814">
        <v>780</v>
      </c>
      <c r="Q3814">
        <v>780</v>
      </c>
      <c r="R3814">
        <v>780</v>
      </c>
      <c r="S3814">
        <v>780</v>
      </c>
      <c r="T3814">
        <v>780</v>
      </c>
      <c r="U3814">
        <v>780</v>
      </c>
      <c r="V3814">
        <v>780</v>
      </c>
      <c r="W3814">
        <v>780</v>
      </c>
      <c r="X3814">
        <v>795</v>
      </c>
      <c r="Y3814">
        <v>9378</v>
      </c>
      <c r="Z3814">
        <f t="shared" si="140"/>
        <v>7033.5</v>
      </c>
      <c r="AA3814">
        <f t="shared" si="141"/>
        <v>0</v>
      </c>
    </row>
    <row r="3815" spans="1:27" x14ac:dyDescent="0.35">
      <c r="A3815" t="s">
        <v>427</v>
      </c>
      <c r="C3815">
        <v>502900</v>
      </c>
      <c r="D3815" t="s">
        <v>464</v>
      </c>
      <c r="E3815" t="s">
        <v>7</v>
      </c>
      <c r="F3815" t="s">
        <v>105</v>
      </c>
      <c r="G3815">
        <v>2026</v>
      </c>
      <c r="H3815" t="s">
        <v>22</v>
      </c>
      <c r="I3815" t="s">
        <v>383</v>
      </c>
      <c r="J3815" t="s">
        <v>384</v>
      </c>
      <c r="K3815" t="s">
        <v>378</v>
      </c>
      <c r="L3815" t="s">
        <v>25</v>
      </c>
      <c r="M3815">
        <v>791</v>
      </c>
      <c r="N3815">
        <v>791</v>
      </c>
      <c r="O3815">
        <v>791</v>
      </c>
      <c r="P3815">
        <v>791</v>
      </c>
      <c r="Q3815">
        <v>791</v>
      </c>
      <c r="R3815">
        <v>791</v>
      </c>
      <c r="S3815">
        <v>791</v>
      </c>
      <c r="T3815">
        <v>791</v>
      </c>
      <c r="U3815">
        <v>791</v>
      </c>
      <c r="V3815">
        <v>866</v>
      </c>
      <c r="W3815">
        <v>791</v>
      </c>
      <c r="X3815">
        <v>1113</v>
      </c>
      <c r="Y3815">
        <v>9892</v>
      </c>
      <c r="Z3815">
        <f t="shared" si="140"/>
        <v>0</v>
      </c>
      <c r="AA3815">
        <f t="shared" si="141"/>
        <v>7419</v>
      </c>
    </row>
    <row r="3816" spans="1:27" x14ac:dyDescent="0.35">
      <c r="A3816" t="s">
        <v>427</v>
      </c>
      <c r="C3816">
        <v>502900</v>
      </c>
      <c r="D3816" t="s">
        <v>464</v>
      </c>
      <c r="E3816" t="s">
        <v>7</v>
      </c>
      <c r="F3816" t="s">
        <v>105</v>
      </c>
      <c r="G3816">
        <v>2027</v>
      </c>
      <c r="H3816" t="s">
        <v>22</v>
      </c>
      <c r="I3816" t="s">
        <v>383</v>
      </c>
      <c r="J3816" t="s">
        <v>384</v>
      </c>
      <c r="K3816" t="s">
        <v>378</v>
      </c>
      <c r="L3816" t="s">
        <v>25</v>
      </c>
      <c r="M3816">
        <v>815</v>
      </c>
      <c r="N3816">
        <v>815</v>
      </c>
      <c r="O3816">
        <v>815</v>
      </c>
      <c r="P3816">
        <v>815</v>
      </c>
      <c r="Q3816">
        <v>815</v>
      </c>
      <c r="R3816">
        <v>815</v>
      </c>
      <c r="S3816">
        <v>815</v>
      </c>
      <c r="T3816">
        <v>815</v>
      </c>
      <c r="U3816">
        <v>815</v>
      </c>
      <c r="V3816">
        <v>891</v>
      </c>
      <c r="W3816">
        <v>815</v>
      </c>
      <c r="X3816">
        <v>1146</v>
      </c>
      <c r="Y3816">
        <v>10188</v>
      </c>
      <c r="Z3816">
        <f t="shared" si="140"/>
        <v>0</v>
      </c>
      <c r="AA3816">
        <f t="shared" si="141"/>
        <v>7641</v>
      </c>
    </row>
    <row r="3817" spans="1:27" x14ac:dyDescent="0.35">
      <c r="A3817" t="s">
        <v>427</v>
      </c>
      <c r="C3817">
        <v>512101</v>
      </c>
      <c r="D3817" t="s">
        <v>466</v>
      </c>
      <c r="E3817" t="s">
        <v>7</v>
      </c>
      <c r="F3817" t="s">
        <v>21</v>
      </c>
      <c r="G3817">
        <v>2021</v>
      </c>
      <c r="H3817" t="s">
        <v>22</v>
      </c>
      <c r="I3817" t="s">
        <v>586</v>
      </c>
      <c r="J3817" t="s">
        <v>587</v>
      </c>
      <c r="K3817" t="s">
        <v>486</v>
      </c>
      <c r="L3817" t="s">
        <v>25</v>
      </c>
      <c r="M3817">
        <v>832</v>
      </c>
      <c r="N3817">
        <v>832</v>
      </c>
      <c r="O3817">
        <v>832</v>
      </c>
      <c r="P3817">
        <v>52378</v>
      </c>
      <c r="Q3817">
        <v>832</v>
      </c>
      <c r="R3817">
        <v>832</v>
      </c>
      <c r="S3817">
        <v>15430</v>
      </c>
      <c r="T3817">
        <v>832</v>
      </c>
      <c r="U3817">
        <v>832</v>
      </c>
      <c r="V3817">
        <v>832</v>
      </c>
      <c r="W3817">
        <v>832</v>
      </c>
      <c r="X3817">
        <v>832</v>
      </c>
      <c r="Y3817">
        <v>76128</v>
      </c>
      <c r="Z3817">
        <f t="shared" si="140"/>
        <v>57096</v>
      </c>
      <c r="AA3817">
        <f t="shared" si="141"/>
        <v>0</v>
      </c>
    </row>
    <row r="3818" spans="1:27" x14ac:dyDescent="0.35">
      <c r="A3818" t="s">
        <v>427</v>
      </c>
      <c r="C3818">
        <v>512101</v>
      </c>
      <c r="D3818" t="s">
        <v>466</v>
      </c>
      <c r="E3818" t="s">
        <v>7</v>
      </c>
      <c r="F3818" t="s">
        <v>21</v>
      </c>
      <c r="G3818">
        <v>2022</v>
      </c>
      <c r="H3818" t="s">
        <v>22</v>
      </c>
      <c r="I3818" t="s">
        <v>586</v>
      </c>
      <c r="J3818" t="s">
        <v>587</v>
      </c>
      <c r="K3818" t="s">
        <v>486</v>
      </c>
      <c r="L3818" t="s">
        <v>25</v>
      </c>
      <c r="M3818">
        <v>832</v>
      </c>
      <c r="N3818">
        <v>832</v>
      </c>
      <c r="O3818">
        <v>832</v>
      </c>
      <c r="P3818">
        <v>52378</v>
      </c>
      <c r="Q3818">
        <v>832</v>
      </c>
      <c r="R3818">
        <v>832</v>
      </c>
      <c r="S3818">
        <v>15430</v>
      </c>
      <c r="T3818">
        <v>832</v>
      </c>
      <c r="U3818">
        <v>832</v>
      </c>
      <c r="V3818">
        <v>832</v>
      </c>
      <c r="W3818">
        <v>832</v>
      </c>
      <c r="X3818">
        <v>832</v>
      </c>
      <c r="Y3818">
        <v>76128</v>
      </c>
      <c r="Z3818">
        <f t="shared" si="140"/>
        <v>57096</v>
      </c>
      <c r="AA3818">
        <f t="shared" si="141"/>
        <v>0</v>
      </c>
    </row>
    <row r="3819" spans="1:27" x14ac:dyDescent="0.35">
      <c r="A3819" t="s">
        <v>427</v>
      </c>
      <c r="C3819">
        <v>512101</v>
      </c>
      <c r="D3819" t="s">
        <v>466</v>
      </c>
      <c r="E3819" t="s">
        <v>7</v>
      </c>
      <c r="F3819" t="s">
        <v>21</v>
      </c>
      <c r="G3819">
        <v>2023</v>
      </c>
      <c r="H3819" t="s">
        <v>22</v>
      </c>
      <c r="I3819" t="s">
        <v>586</v>
      </c>
      <c r="J3819" t="s">
        <v>587</v>
      </c>
      <c r="K3819" t="s">
        <v>486</v>
      </c>
      <c r="L3819" t="s">
        <v>25</v>
      </c>
      <c r="M3819">
        <v>832</v>
      </c>
      <c r="N3819">
        <v>832</v>
      </c>
      <c r="O3819">
        <v>832</v>
      </c>
      <c r="P3819">
        <v>52378</v>
      </c>
      <c r="Q3819">
        <v>832</v>
      </c>
      <c r="R3819">
        <v>832</v>
      </c>
      <c r="S3819">
        <v>15430</v>
      </c>
      <c r="T3819">
        <v>832</v>
      </c>
      <c r="U3819">
        <v>832</v>
      </c>
      <c r="V3819">
        <v>832</v>
      </c>
      <c r="W3819">
        <v>832</v>
      </c>
      <c r="X3819">
        <v>832</v>
      </c>
      <c r="Y3819">
        <v>76128</v>
      </c>
      <c r="Z3819">
        <f t="shared" si="140"/>
        <v>57096</v>
      </c>
      <c r="AA3819">
        <f t="shared" si="141"/>
        <v>0</v>
      </c>
    </row>
    <row r="3820" spans="1:27" x14ac:dyDescent="0.35">
      <c r="A3820" t="s">
        <v>427</v>
      </c>
      <c r="C3820">
        <v>512101</v>
      </c>
      <c r="D3820" t="s">
        <v>466</v>
      </c>
      <c r="E3820" t="s">
        <v>7</v>
      </c>
      <c r="F3820" t="s">
        <v>21</v>
      </c>
      <c r="G3820">
        <v>2024</v>
      </c>
      <c r="H3820" t="s">
        <v>22</v>
      </c>
      <c r="I3820" t="s">
        <v>586</v>
      </c>
      <c r="J3820" t="s">
        <v>587</v>
      </c>
      <c r="K3820" t="s">
        <v>486</v>
      </c>
      <c r="L3820" t="s">
        <v>25</v>
      </c>
      <c r="M3820">
        <v>832</v>
      </c>
      <c r="N3820">
        <v>832</v>
      </c>
      <c r="O3820">
        <v>832</v>
      </c>
      <c r="P3820">
        <v>52378</v>
      </c>
      <c r="Q3820">
        <v>832</v>
      </c>
      <c r="R3820">
        <v>832</v>
      </c>
      <c r="S3820">
        <v>15430</v>
      </c>
      <c r="T3820">
        <v>832</v>
      </c>
      <c r="U3820">
        <v>832</v>
      </c>
      <c r="V3820">
        <v>832</v>
      </c>
      <c r="W3820">
        <v>832</v>
      </c>
      <c r="X3820">
        <v>832</v>
      </c>
      <c r="Y3820">
        <v>76128</v>
      </c>
      <c r="Z3820">
        <f t="shared" si="140"/>
        <v>57096</v>
      </c>
      <c r="AA3820">
        <f t="shared" si="141"/>
        <v>0</v>
      </c>
    </row>
    <row r="3821" spans="1:27" x14ac:dyDescent="0.35">
      <c r="A3821" t="s">
        <v>427</v>
      </c>
      <c r="C3821">
        <v>512101</v>
      </c>
      <c r="D3821" t="s">
        <v>466</v>
      </c>
      <c r="E3821" t="s">
        <v>7</v>
      </c>
      <c r="F3821" t="s">
        <v>21</v>
      </c>
      <c r="G3821">
        <v>2025</v>
      </c>
      <c r="H3821" t="s">
        <v>22</v>
      </c>
      <c r="I3821" t="s">
        <v>586</v>
      </c>
      <c r="J3821" t="s">
        <v>587</v>
      </c>
      <c r="K3821" t="s">
        <v>486</v>
      </c>
      <c r="L3821" t="s">
        <v>25</v>
      </c>
      <c r="M3821">
        <v>832</v>
      </c>
      <c r="N3821">
        <v>832</v>
      </c>
      <c r="O3821">
        <v>832</v>
      </c>
      <c r="P3821">
        <v>52378</v>
      </c>
      <c r="Q3821">
        <v>832</v>
      </c>
      <c r="R3821">
        <v>832</v>
      </c>
      <c r="S3821">
        <v>15430</v>
      </c>
      <c r="T3821">
        <v>832</v>
      </c>
      <c r="U3821">
        <v>832</v>
      </c>
      <c r="V3821">
        <v>832</v>
      </c>
      <c r="W3821">
        <v>832</v>
      </c>
      <c r="X3821">
        <v>832</v>
      </c>
      <c r="Y3821">
        <v>76128</v>
      </c>
      <c r="Z3821">
        <f t="shared" si="140"/>
        <v>57096</v>
      </c>
      <c r="AA3821">
        <f t="shared" si="141"/>
        <v>0</v>
      </c>
    </row>
    <row r="3822" spans="1:27" x14ac:dyDescent="0.35">
      <c r="A3822" t="s">
        <v>427</v>
      </c>
      <c r="C3822">
        <v>502900</v>
      </c>
      <c r="D3822" t="s">
        <v>464</v>
      </c>
      <c r="E3822" t="s">
        <v>7</v>
      </c>
      <c r="F3822" t="s">
        <v>105</v>
      </c>
      <c r="G3822">
        <v>2028</v>
      </c>
      <c r="H3822" t="s">
        <v>22</v>
      </c>
      <c r="I3822" t="s">
        <v>383</v>
      </c>
      <c r="J3822" t="s">
        <v>384</v>
      </c>
      <c r="K3822" t="s">
        <v>378</v>
      </c>
      <c r="L3822" t="s">
        <v>25</v>
      </c>
      <c r="M3822">
        <v>840</v>
      </c>
      <c r="N3822">
        <v>840</v>
      </c>
      <c r="O3822">
        <v>840</v>
      </c>
      <c r="P3822">
        <v>840</v>
      </c>
      <c r="Q3822">
        <v>840</v>
      </c>
      <c r="R3822">
        <v>840</v>
      </c>
      <c r="S3822">
        <v>840</v>
      </c>
      <c r="T3822">
        <v>840</v>
      </c>
      <c r="U3822">
        <v>840</v>
      </c>
      <c r="V3822">
        <v>918</v>
      </c>
      <c r="W3822">
        <v>840</v>
      </c>
      <c r="X3822">
        <v>1181</v>
      </c>
      <c r="Y3822">
        <v>10494</v>
      </c>
      <c r="Z3822">
        <f t="shared" si="140"/>
        <v>0</v>
      </c>
      <c r="AA3822">
        <f t="shared" si="141"/>
        <v>7870.5</v>
      </c>
    </row>
    <row r="3823" spans="1:27" x14ac:dyDescent="0.35">
      <c r="A3823" t="s">
        <v>427</v>
      </c>
      <c r="C3823">
        <v>512101</v>
      </c>
      <c r="D3823" t="s">
        <v>466</v>
      </c>
      <c r="E3823" t="s">
        <v>7</v>
      </c>
      <c r="F3823" t="s">
        <v>21</v>
      </c>
      <c r="G3823">
        <v>2026</v>
      </c>
      <c r="H3823" t="s">
        <v>22</v>
      </c>
      <c r="I3823" t="s">
        <v>586</v>
      </c>
      <c r="J3823" t="s">
        <v>587</v>
      </c>
      <c r="K3823" t="s">
        <v>486</v>
      </c>
      <c r="L3823" t="s">
        <v>25</v>
      </c>
      <c r="M3823">
        <v>849</v>
      </c>
      <c r="N3823">
        <v>849</v>
      </c>
      <c r="O3823">
        <v>849</v>
      </c>
      <c r="P3823">
        <v>53903</v>
      </c>
      <c r="Q3823">
        <v>849</v>
      </c>
      <c r="R3823">
        <v>849</v>
      </c>
      <c r="S3823">
        <v>15738</v>
      </c>
      <c r="T3823">
        <v>849</v>
      </c>
      <c r="U3823">
        <v>849</v>
      </c>
      <c r="V3823">
        <v>849</v>
      </c>
      <c r="W3823">
        <v>849</v>
      </c>
      <c r="X3823">
        <v>849</v>
      </c>
      <c r="Y3823">
        <v>78128</v>
      </c>
      <c r="Z3823">
        <f t="shared" si="140"/>
        <v>58596</v>
      </c>
      <c r="AA3823">
        <f t="shared" si="141"/>
        <v>0</v>
      </c>
    </row>
    <row r="3824" spans="1:27" x14ac:dyDescent="0.35">
      <c r="A3824" t="s">
        <v>427</v>
      </c>
      <c r="C3824">
        <v>502900</v>
      </c>
      <c r="D3824" t="s">
        <v>464</v>
      </c>
      <c r="E3824" t="s">
        <v>7</v>
      </c>
      <c r="F3824" t="s">
        <v>105</v>
      </c>
      <c r="G3824">
        <v>2029</v>
      </c>
      <c r="H3824" t="s">
        <v>22</v>
      </c>
      <c r="I3824" t="s">
        <v>383</v>
      </c>
      <c r="J3824" t="s">
        <v>384</v>
      </c>
      <c r="K3824" t="s">
        <v>378</v>
      </c>
      <c r="L3824" t="s">
        <v>25</v>
      </c>
      <c r="M3824">
        <v>865</v>
      </c>
      <c r="N3824">
        <v>865</v>
      </c>
      <c r="O3824">
        <v>865</v>
      </c>
      <c r="P3824">
        <v>865</v>
      </c>
      <c r="Q3824">
        <v>865</v>
      </c>
      <c r="R3824">
        <v>865</v>
      </c>
      <c r="S3824">
        <v>865</v>
      </c>
      <c r="T3824">
        <v>865</v>
      </c>
      <c r="U3824">
        <v>865</v>
      </c>
      <c r="V3824">
        <v>946</v>
      </c>
      <c r="W3824">
        <v>865</v>
      </c>
      <c r="X3824">
        <v>1216</v>
      </c>
      <c r="Y3824">
        <v>10809</v>
      </c>
      <c r="Z3824">
        <f t="shared" si="140"/>
        <v>0</v>
      </c>
      <c r="AA3824">
        <f t="shared" si="141"/>
        <v>8106.75</v>
      </c>
    </row>
    <row r="3825" spans="1:27" x14ac:dyDescent="0.35">
      <c r="A3825" t="s">
        <v>427</v>
      </c>
      <c r="C3825">
        <v>512101</v>
      </c>
      <c r="D3825" t="s">
        <v>466</v>
      </c>
      <c r="E3825" t="s">
        <v>7</v>
      </c>
      <c r="F3825" t="s">
        <v>21</v>
      </c>
      <c r="G3825">
        <v>2027</v>
      </c>
      <c r="H3825" t="s">
        <v>22</v>
      </c>
      <c r="I3825" t="s">
        <v>586</v>
      </c>
      <c r="J3825" t="s">
        <v>587</v>
      </c>
      <c r="K3825" t="s">
        <v>486</v>
      </c>
      <c r="L3825" t="s">
        <v>25</v>
      </c>
      <c r="M3825">
        <v>866</v>
      </c>
      <c r="N3825">
        <v>866</v>
      </c>
      <c r="O3825">
        <v>866</v>
      </c>
      <c r="P3825">
        <v>55473</v>
      </c>
      <c r="Q3825">
        <v>866</v>
      </c>
      <c r="R3825">
        <v>866</v>
      </c>
      <c r="S3825">
        <v>16053</v>
      </c>
      <c r="T3825">
        <v>866</v>
      </c>
      <c r="U3825">
        <v>866</v>
      </c>
      <c r="V3825">
        <v>866</v>
      </c>
      <c r="W3825">
        <v>866</v>
      </c>
      <c r="X3825">
        <v>866</v>
      </c>
      <c r="Y3825">
        <v>80183</v>
      </c>
      <c r="Z3825">
        <f t="shared" si="140"/>
        <v>60137.25</v>
      </c>
      <c r="AA3825">
        <f t="shared" si="141"/>
        <v>0</v>
      </c>
    </row>
    <row r="3826" spans="1:27" x14ac:dyDescent="0.35">
      <c r="A3826" t="s">
        <v>427</v>
      </c>
      <c r="C3826">
        <v>512101</v>
      </c>
      <c r="D3826" t="s">
        <v>466</v>
      </c>
      <c r="E3826" t="s">
        <v>7</v>
      </c>
      <c r="F3826" t="s">
        <v>21</v>
      </c>
      <c r="G3826">
        <v>2028</v>
      </c>
      <c r="H3826" t="s">
        <v>22</v>
      </c>
      <c r="I3826" t="s">
        <v>586</v>
      </c>
      <c r="J3826" t="s">
        <v>587</v>
      </c>
      <c r="K3826" t="s">
        <v>486</v>
      </c>
      <c r="L3826" t="s">
        <v>25</v>
      </c>
      <c r="M3826">
        <v>883</v>
      </c>
      <c r="N3826">
        <v>883</v>
      </c>
      <c r="O3826">
        <v>883</v>
      </c>
      <c r="P3826">
        <v>57088</v>
      </c>
      <c r="Q3826">
        <v>883</v>
      </c>
      <c r="R3826">
        <v>883</v>
      </c>
      <c r="S3826">
        <v>16374</v>
      </c>
      <c r="T3826">
        <v>883</v>
      </c>
      <c r="U3826">
        <v>883</v>
      </c>
      <c r="V3826">
        <v>883</v>
      </c>
      <c r="W3826">
        <v>883</v>
      </c>
      <c r="X3826">
        <v>883</v>
      </c>
      <c r="Y3826">
        <v>82291</v>
      </c>
      <c r="Z3826">
        <f t="shared" si="140"/>
        <v>61718.25</v>
      </c>
      <c r="AA3826">
        <f t="shared" si="141"/>
        <v>0</v>
      </c>
    </row>
    <row r="3827" spans="1:27" x14ac:dyDescent="0.35">
      <c r="A3827" t="s">
        <v>427</v>
      </c>
      <c r="C3827">
        <v>502900</v>
      </c>
      <c r="D3827" t="s">
        <v>464</v>
      </c>
      <c r="E3827" t="s">
        <v>7</v>
      </c>
      <c r="F3827" t="s">
        <v>105</v>
      </c>
      <c r="G3827">
        <v>2030</v>
      </c>
      <c r="H3827" t="s">
        <v>22</v>
      </c>
      <c r="I3827" t="s">
        <v>383</v>
      </c>
      <c r="J3827" t="s">
        <v>384</v>
      </c>
      <c r="K3827" t="s">
        <v>378</v>
      </c>
      <c r="L3827" t="s">
        <v>25</v>
      </c>
      <c r="M3827">
        <v>891</v>
      </c>
      <c r="N3827">
        <v>891</v>
      </c>
      <c r="O3827">
        <v>891</v>
      </c>
      <c r="P3827">
        <v>891</v>
      </c>
      <c r="Q3827">
        <v>891</v>
      </c>
      <c r="R3827">
        <v>891</v>
      </c>
      <c r="S3827">
        <v>891</v>
      </c>
      <c r="T3827">
        <v>891</v>
      </c>
      <c r="U3827">
        <v>891</v>
      </c>
      <c r="V3827">
        <v>974</v>
      </c>
      <c r="W3827">
        <v>891</v>
      </c>
      <c r="X3827">
        <v>1252</v>
      </c>
      <c r="Y3827">
        <v>11133</v>
      </c>
      <c r="Z3827">
        <f t="shared" si="140"/>
        <v>0</v>
      </c>
      <c r="AA3827">
        <f t="shared" si="141"/>
        <v>8349.75</v>
      </c>
    </row>
    <row r="3828" spans="1:27" x14ac:dyDescent="0.35">
      <c r="A3828" t="s">
        <v>427</v>
      </c>
      <c r="C3828">
        <v>512101</v>
      </c>
      <c r="D3828" t="s">
        <v>466</v>
      </c>
      <c r="E3828" t="s">
        <v>7</v>
      </c>
      <c r="F3828" t="s">
        <v>21</v>
      </c>
      <c r="G3828">
        <v>2029</v>
      </c>
      <c r="H3828" t="s">
        <v>22</v>
      </c>
      <c r="I3828" t="s">
        <v>586</v>
      </c>
      <c r="J3828" t="s">
        <v>587</v>
      </c>
      <c r="K3828" t="s">
        <v>486</v>
      </c>
      <c r="L3828" t="s">
        <v>25</v>
      </c>
      <c r="M3828">
        <v>901</v>
      </c>
      <c r="N3828">
        <v>901</v>
      </c>
      <c r="O3828">
        <v>901</v>
      </c>
      <c r="P3828">
        <v>58753</v>
      </c>
      <c r="Q3828">
        <v>901</v>
      </c>
      <c r="R3828">
        <v>901</v>
      </c>
      <c r="S3828">
        <v>16701</v>
      </c>
      <c r="T3828">
        <v>901</v>
      </c>
      <c r="U3828">
        <v>901</v>
      </c>
      <c r="V3828">
        <v>901</v>
      </c>
      <c r="W3828">
        <v>901</v>
      </c>
      <c r="X3828">
        <v>901</v>
      </c>
      <c r="Y3828">
        <v>84459</v>
      </c>
      <c r="Z3828">
        <f t="shared" si="140"/>
        <v>63344.25</v>
      </c>
      <c r="AA3828">
        <f t="shared" si="141"/>
        <v>0</v>
      </c>
    </row>
    <row r="3829" spans="1:27" x14ac:dyDescent="0.35">
      <c r="A3829" t="s">
        <v>427</v>
      </c>
      <c r="C3829">
        <v>512101</v>
      </c>
      <c r="D3829" t="s">
        <v>466</v>
      </c>
      <c r="E3829" t="s">
        <v>7</v>
      </c>
      <c r="F3829" t="s">
        <v>21</v>
      </c>
      <c r="G3829">
        <v>2030</v>
      </c>
      <c r="H3829" t="s">
        <v>22</v>
      </c>
      <c r="I3829" t="s">
        <v>586</v>
      </c>
      <c r="J3829" t="s">
        <v>587</v>
      </c>
      <c r="K3829" t="s">
        <v>486</v>
      </c>
      <c r="L3829" t="s">
        <v>25</v>
      </c>
      <c r="M3829">
        <v>919</v>
      </c>
      <c r="N3829">
        <v>919</v>
      </c>
      <c r="O3829">
        <v>919</v>
      </c>
      <c r="P3829">
        <v>60468</v>
      </c>
      <c r="Q3829">
        <v>919</v>
      </c>
      <c r="R3829">
        <v>919</v>
      </c>
      <c r="S3829">
        <v>17036</v>
      </c>
      <c r="T3829">
        <v>919</v>
      </c>
      <c r="U3829">
        <v>919</v>
      </c>
      <c r="V3829">
        <v>919</v>
      </c>
      <c r="W3829">
        <v>919</v>
      </c>
      <c r="X3829">
        <v>919</v>
      </c>
      <c r="Y3829">
        <v>86690</v>
      </c>
      <c r="Z3829">
        <f t="shared" si="140"/>
        <v>65017.5</v>
      </c>
      <c r="AA3829">
        <f t="shared" si="141"/>
        <v>0</v>
      </c>
    </row>
    <row r="3830" spans="1:27" x14ac:dyDescent="0.35">
      <c r="A3830" t="s">
        <v>427</v>
      </c>
      <c r="C3830">
        <v>502900</v>
      </c>
      <c r="D3830" t="s">
        <v>464</v>
      </c>
      <c r="E3830" t="s">
        <v>7</v>
      </c>
      <c r="F3830" t="s">
        <v>105</v>
      </c>
      <c r="G3830">
        <v>2024</v>
      </c>
      <c r="H3830" t="s">
        <v>22</v>
      </c>
      <c r="I3830" t="s">
        <v>373</v>
      </c>
      <c r="J3830" t="s">
        <v>374</v>
      </c>
      <c r="K3830" t="s">
        <v>375</v>
      </c>
      <c r="L3830" t="s">
        <v>25</v>
      </c>
      <c r="M3830">
        <v>949</v>
      </c>
      <c r="N3830">
        <v>949</v>
      </c>
      <c r="O3830">
        <v>949</v>
      </c>
      <c r="P3830">
        <v>949</v>
      </c>
      <c r="Q3830">
        <v>949</v>
      </c>
      <c r="R3830">
        <v>949</v>
      </c>
      <c r="S3830">
        <v>949</v>
      </c>
      <c r="T3830">
        <v>949</v>
      </c>
      <c r="U3830">
        <v>949</v>
      </c>
      <c r="V3830">
        <v>1037</v>
      </c>
      <c r="W3830">
        <v>949</v>
      </c>
      <c r="X3830">
        <v>1334</v>
      </c>
      <c r="Y3830">
        <v>11856</v>
      </c>
      <c r="Z3830">
        <f t="shared" si="140"/>
        <v>0</v>
      </c>
      <c r="AA3830">
        <f t="shared" si="141"/>
        <v>8892</v>
      </c>
    </row>
    <row r="3831" spans="1:27" x14ac:dyDescent="0.35">
      <c r="A3831" t="s">
        <v>427</v>
      </c>
      <c r="C3831">
        <v>502900</v>
      </c>
      <c r="D3831" t="s">
        <v>464</v>
      </c>
      <c r="E3831" t="s">
        <v>7</v>
      </c>
      <c r="F3831" t="s">
        <v>105</v>
      </c>
      <c r="G3831">
        <v>2025</v>
      </c>
      <c r="H3831" t="s">
        <v>22</v>
      </c>
      <c r="I3831" t="s">
        <v>373</v>
      </c>
      <c r="J3831" t="s">
        <v>374</v>
      </c>
      <c r="K3831" t="s">
        <v>375</v>
      </c>
      <c r="L3831" t="s">
        <v>25</v>
      </c>
      <c r="M3831">
        <v>949</v>
      </c>
      <c r="N3831">
        <v>949</v>
      </c>
      <c r="O3831">
        <v>949</v>
      </c>
      <c r="P3831">
        <v>949</v>
      </c>
      <c r="Q3831">
        <v>949</v>
      </c>
      <c r="R3831">
        <v>949</v>
      </c>
      <c r="S3831">
        <v>949</v>
      </c>
      <c r="T3831">
        <v>949</v>
      </c>
      <c r="U3831">
        <v>949</v>
      </c>
      <c r="V3831">
        <v>1037</v>
      </c>
      <c r="W3831">
        <v>949</v>
      </c>
      <c r="X3831">
        <v>1334</v>
      </c>
      <c r="Y3831">
        <v>11856</v>
      </c>
      <c r="Z3831">
        <f t="shared" si="140"/>
        <v>0</v>
      </c>
      <c r="AA3831">
        <f t="shared" si="141"/>
        <v>8892</v>
      </c>
    </row>
    <row r="3832" spans="1:27" x14ac:dyDescent="0.35">
      <c r="A3832" t="s">
        <v>427</v>
      </c>
      <c r="C3832">
        <v>502900</v>
      </c>
      <c r="D3832" t="s">
        <v>464</v>
      </c>
      <c r="E3832" t="s">
        <v>7</v>
      </c>
      <c r="F3832" t="s">
        <v>105</v>
      </c>
      <c r="G3832">
        <v>2026</v>
      </c>
      <c r="H3832" t="s">
        <v>22</v>
      </c>
      <c r="I3832" t="s">
        <v>373</v>
      </c>
      <c r="J3832" t="s">
        <v>374</v>
      </c>
      <c r="K3832" t="s">
        <v>375</v>
      </c>
      <c r="L3832" t="s">
        <v>25</v>
      </c>
      <c r="M3832">
        <v>977</v>
      </c>
      <c r="N3832">
        <v>977</v>
      </c>
      <c r="O3832">
        <v>977</v>
      </c>
      <c r="P3832">
        <v>977</v>
      </c>
      <c r="Q3832">
        <v>977</v>
      </c>
      <c r="R3832">
        <v>977</v>
      </c>
      <c r="S3832">
        <v>977</v>
      </c>
      <c r="T3832">
        <v>977</v>
      </c>
      <c r="U3832">
        <v>977</v>
      </c>
      <c r="V3832">
        <v>1069</v>
      </c>
      <c r="W3832">
        <v>977</v>
      </c>
      <c r="X3832">
        <v>1374</v>
      </c>
      <c r="Y3832">
        <v>12212</v>
      </c>
      <c r="Z3832">
        <f t="shared" si="140"/>
        <v>0</v>
      </c>
      <c r="AA3832">
        <f t="shared" si="141"/>
        <v>9159</v>
      </c>
    </row>
    <row r="3833" spans="1:27" x14ac:dyDescent="0.35">
      <c r="A3833" t="s">
        <v>427</v>
      </c>
      <c r="C3833">
        <v>512011</v>
      </c>
      <c r="D3833" t="s">
        <v>463</v>
      </c>
      <c r="E3833" t="s">
        <v>7</v>
      </c>
      <c r="F3833" t="s">
        <v>105</v>
      </c>
      <c r="G3833">
        <v>2021</v>
      </c>
      <c r="H3833" t="s">
        <v>22</v>
      </c>
      <c r="I3833" t="s">
        <v>588</v>
      </c>
      <c r="J3833" t="s">
        <v>853</v>
      </c>
      <c r="K3833" t="s">
        <v>486</v>
      </c>
      <c r="L3833" t="s">
        <v>25</v>
      </c>
      <c r="M3833">
        <v>1000</v>
      </c>
      <c r="N3833">
        <v>1000</v>
      </c>
      <c r="O3833">
        <v>1000</v>
      </c>
      <c r="P3833">
        <v>1000</v>
      </c>
      <c r="Q3833">
        <v>1000</v>
      </c>
      <c r="R3833">
        <v>1000</v>
      </c>
      <c r="S3833">
        <v>1000</v>
      </c>
      <c r="T3833">
        <v>1000</v>
      </c>
      <c r="U3833">
        <v>1000</v>
      </c>
      <c r="V3833">
        <v>1000</v>
      </c>
      <c r="W3833">
        <v>1000</v>
      </c>
      <c r="X3833">
        <v>1000</v>
      </c>
      <c r="Y3833">
        <v>12000</v>
      </c>
      <c r="Z3833">
        <f t="shared" si="140"/>
        <v>0</v>
      </c>
      <c r="AA3833">
        <f t="shared" si="141"/>
        <v>9000</v>
      </c>
    </row>
    <row r="3834" spans="1:27" x14ac:dyDescent="0.35">
      <c r="A3834" t="s">
        <v>427</v>
      </c>
      <c r="C3834">
        <v>512011</v>
      </c>
      <c r="D3834" t="s">
        <v>463</v>
      </c>
      <c r="E3834" t="s">
        <v>7</v>
      </c>
      <c r="F3834" t="s">
        <v>105</v>
      </c>
      <c r="G3834">
        <v>2022</v>
      </c>
      <c r="H3834" t="s">
        <v>22</v>
      </c>
      <c r="I3834" t="s">
        <v>588</v>
      </c>
      <c r="J3834" t="s">
        <v>853</v>
      </c>
      <c r="K3834" t="s">
        <v>486</v>
      </c>
      <c r="L3834" t="s">
        <v>25</v>
      </c>
      <c r="M3834">
        <v>1000</v>
      </c>
      <c r="N3834">
        <v>1000</v>
      </c>
      <c r="O3834">
        <v>1000</v>
      </c>
      <c r="P3834">
        <v>1000</v>
      </c>
      <c r="Q3834">
        <v>1000</v>
      </c>
      <c r="R3834">
        <v>1000</v>
      </c>
      <c r="S3834">
        <v>1000</v>
      </c>
      <c r="T3834">
        <v>1000</v>
      </c>
      <c r="U3834">
        <v>1000</v>
      </c>
      <c r="V3834">
        <v>1000</v>
      </c>
      <c r="W3834">
        <v>1000</v>
      </c>
      <c r="X3834">
        <v>1000</v>
      </c>
      <c r="Y3834">
        <v>12000</v>
      </c>
      <c r="Z3834">
        <f t="shared" si="140"/>
        <v>0</v>
      </c>
      <c r="AA3834">
        <f t="shared" si="141"/>
        <v>9000</v>
      </c>
    </row>
    <row r="3835" spans="1:27" x14ac:dyDescent="0.35">
      <c r="A3835" t="s">
        <v>427</v>
      </c>
      <c r="C3835">
        <v>512011</v>
      </c>
      <c r="D3835" t="s">
        <v>463</v>
      </c>
      <c r="E3835" t="s">
        <v>7</v>
      </c>
      <c r="F3835" t="s">
        <v>105</v>
      </c>
      <c r="G3835">
        <v>2023</v>
      </c>
      <c r="H3835" t="s">
        <v>22</v>
      </c>
      <c r="I3835" t="s">
        <v>588</v>
      </c>
      <c r="J3835" t="s">
        <v>853</v>
      </c>
      <c r="K3835" t="s">
        <v>486</v>
      </c>
      <c r="L3835" t="s">
        <v>25</v>
      </c>
      <c r="M3835">
        <v>1000</v>
      </c>
      <c r="N3835">
        <v>1000</v>
      </c>
      <c r="O3835">
        <v>1000</v>
      </c>
      <c r="P3835">
        <v>1000</v>
      </c>
      <c r="Q3835">
        <v>1000</v>
      </c>
      <c r="R3835">
        <v>1000</v>
      </c>
      <c r="S3835">
        <v>1000</v>
      </c>
      <c r="T3835">
        <v>1000</v>
      </c>
      <c r="U3835">
        <v>1000</v>
      </c>
      <c r="V3835">
        <v>1000</v>
      </c>
      <c r="W3835">
        <v>1000</v>
      </c>
      <c r="X3835">
        <v>1000</v>
      </c>
      <c r="Y3835">
        <v>12000</v>
      </c>
      <c r="Z3835">
        <f t="shared" si="140"/>
        <v>0</v>
      </c>
      <c r="AA3835">
        <f t="shared" si="141"/>
        <v>9000</v>
      </c>
    </row>
    <row r="3836" spans="1:27" x14ac:dyDescent="0.35">
      <c r="A3836" t="s">
        <v>427</v>
      </c>
      <c r="C3836">
        <v>512011</v>
      </c>
      <c r="D3836" t="s">
        <v>463</v>
      </c>
      <c r="E3836" t="s">
        <v>7</v>
      </c>
      <c r="F3836" t="s">
        <v>105</v>
      </c>
      <c r="G3836">
        <v>2024</v>
      </c>
      <c r="H3836" t="s">
        <v>22</v>
      </c>
      <c r="I3836" t="s">
        <v>588</v>
      </c>
      <c r="J3836" t="s">
        <v>853</v>
      </c>
      <c r="K3836" t="s">
        <v>486</v>
      </c>
      <c r="L3836" t="s">
        <v>25</v>
      </c>
      <c r="M3836">
        <v>1000</v>
      </c>
      <c r="N3836">
        <v>1000</v>
      </c>
      <c r="O3836">
        <v>1000</v>
      </c>
      <c r="P3836">
        <v>1000</v>
      </c>
      <c r="Q3836">
        <v>1000</v>
      </c>
      <c r="R3836">
        <v>1000</v>
      </c>
      <c r="S3836">
        <v>1000</v>
      </c>
      <c r="T3836">
        <v>1000</v>
      </c>
      <c r="U3836">
        <v>1000</v>
      </c>
      <c r="V3836">
        <v>1000</v>
      </c>
      <c r="W3836">
        <v>1000</v>
      </c>
      <c r="X3836">
        <v>1000</v>
      </c>
      <c r="Y3836">
        <v>12000</v>
      </c>
      <c r="Z3836">
        <f t="shared" si="140"/>
        <v>0</v>
      </c>
      <c r="AA3836">
        <f t="shared" si="141"/>
        <v>9000</v>
      </c>
    </row>
    <row r="3837" spans="1:27" x14ac:dyDescent="0.35">
      <c r="A3837" t="s">
        <v>427</v>
      </c>
      <c r="C3837">
        <v>512011</v>
      </c>
      <c r="D3837" t="s">
        <v>463</v>
      </c>
      <c r="E3837" t="s">
        <v>7</v>
      </c>
      <c r="F3837" t="s">
        <v>105</v>
      </c>
      <c r="G3837">
        <v>2025</v>
      </c>
      <c r="H3837" t="s">
        <v>22</v>
      </c>
      <c r="I3837" t="s">
        <v>588</v>
      </c>
      <c r="J3837" t="s">
        <v>853</v>
      </c>
      <c r="K3837" t="s">
        <v>486</v>
      </c>
      <c r="L3837" t="s">
        <v>25</v>
      </c>
      <c r="M3837">
        <v>1000</v>
      </c>
      <c r="N3837">
        <v>1000</v>
      </c>
      <c r="O3837">
        <v>1000</v>
      </c>
      <c r="P3837">
        <v>1000</v>
      </c>
      <c r="Q3837">
        <v>1000</v>
      </c>
      <c r="R3837">
        <v>1000</v>
      </c>
      <c r="S3837">
        <v>1000</v>
      </c>
      <c r="T3837">
        <v>1000</v>
      </c>
      <c r="U3837">
        <v>1000</v>
      </c>
      <c r="V3837">
        <v>1000</v>
      </c>
      <c r="W3837">
        <v>1000</v>
      </c>
      <c r="X3837">
        <v>1000</v>
      </c>
      <c r="Y3837">
        <v>12000</v>
      </c>
      <c r="Z3837">
        <f t="shared" si="140"/>
        <v>0</v>
      </c>
      <c r="AA3837">
        <f t="shared" si="141"/>
        <v>9000</v>
      </c>
    </row>
    <row r="3838" spans="1:27" x14ac:dyDescent="0.35">
      <c r="A3838" t="s">
        <v>427</v>
      </c>
      <c r="C3838">
        <v>512100</v>
      </c>
      <c r="D3838" t="s">
        <v>428</v>
      </c>
      <c r="E3838" t="s">
        <v>7</v>
      </c>
      <c r="F3838" t="s">
        <v>105</v>
      </c>
      <c r="G3838">
        <v>2021</v>
      </c>
      <c r="H3838" t="s">
        <v>22</v>
      </c>
      <c r="I3838" t="s">
        <v>589</v>
      </c>
      <c r="J3838" t="s">
        <v>590</v>
      </c>
      <c r="K3838" t="s">
        <v>555</v>
      </c>
      <c r="L3838" t="s">
        <v>25</v>
      </c>
      <c r="M3838">
        <v>1000</v>
      </c>
      <c r="N3838">
        <v>1000</v>
      </c>
      <c r="O3838">
        <v>1000</v>
      </c>
      <c r="P3838">
        <v>1000</v>
      </c>
      <c r="Q3838">
        <v>1000</v>
      </c>
      <c r="R3838">
        <v>1000</v>
      </c>
      <c r="S3838">
        <v>1000</v>
      </c>
      <c r="T3838">
        <v>1000</v>
      </c>
      <c r="U3838">
        <v>1000</v>
      </c>
      <c r="V3838">
        <v>1000</v>
      </c>
      <c r="W3838">
        <v>1000</v>
      </c>
      <c r="X3838">
        <v>1000</v>
      </c>
      <c r="Y3838">
        <v>12000</v>
      </c>
      <c r="Z3838">
        <f t="shared" si="140"/>
        <v>0</v>
      </c>
      <c r="AA3838">
        <f t="shared" si="141"/>
        <v>9000</v>
      </c>
    </row>
    <row r="3839" spans="1:27" x14ac:dyDescent="0.35">
      <c r="A3839" t="s">
        <v>427</v>
      </c>
      <c r="C3839">
        <v>512100</v>
      </c>
      <c r="D3839" t="s">
        <v>428</v>
      </c>
      <c r="E3839" t="s">
        <v>7</v>
      </c>
      <c r="F3839" t="s">
        <v>105</v>
      </c>
      <c r="G3839">
        <v>2022</v>
      </c>
      <c r="H3839" t="s">
        <v>22</v>
      </c>
      <c r="I3839" t="s">
        <v>589</v>
      </c>
      <c r="J3839" t="s">
        <v>590</v>
      </c>
      <c r="K3839" t="s">
        <v>555</v>
      </c>
      <c r="L3839" t="s">
        <v>25</v>
      </c>
      <c r="M3839">
        <v>1000</v>
      </c>
      <c r="N3839">
        <v>1000</v>
      </c>
      <c r="O3839">
        <v>1000</v>
      </c>
      <c r="P3839">
        <v>1000</v>
      </c>
      <c r="Q3839">
        <v>1000</v>
      </c>
      <c r="R3839">
        <v>1000</v>
      </c>
      <c r="S3839">
        <v>1000</v>
      </c>
      <c r="T3839">
        <v>1000</v>
      </c>
      <c r="U3839">
        <v>1000</v>
      </c>
      <c r="V3839">
        <v>1000</v>
      </c>
      <c r="W3839">
        <v>1000</v>
      </c>
      <c r="X3839">
        <v>1000</v>
      </c>
      <c r="Y3839">
        <v>12000</v>
      </c>
      <c r="Z3839">
        <f t="shared" si="140"/>
        <v>0</v>
      </c>
      <c r="AA3839">
        <f t="shared" si="141"/>
        <v>9000</v>
      </c>
    </row>
    <row r="3840" spans="1:27" x14ac:dyDescent="0.35">
      <c r="A3840" t="s">
        <v>427</v>
      </c>
      <c r="C3840">
        <v>512100</v>
      </c>
      <c r="D3840" t="s">
        <v>428</v>
      </c>
      <c r="E3840" t="s">
        <v>7</v>
      </c>
      <c r="F3840" t="s">
        <v>105</v>
      </c>
      <c r="G3840">
        <v>2023</v>
      </c>
      <c r="H3840" t="s">
        <v>22</v>
      </c>
      <c r="I3840" t="s">
        <v>589</v>
      </c>
      <c r="J3840" t="s">
        <v>590</v>
      </c>
      <c r="K3840" t="s">
        <v>555</v>
      </c>
      <c r="L3840" t="s">
        <v>25</v>
      </c>
      <c r="M3840">
        <v>1000</v>
      </c>
      <c r="N3840">
        <v>1000</v>
      </c>
      <c r="O3840">
        <v>1000</v>
      </c>
      <c r="P3840">
        <v>1000</v>
      </c>
      <c r="Q3840">
        <v>1000</v>
      </c>
      <c r="R3840">
        <v>1000</v>
      </c>
      <c r="S3840">
        <v>1000</v>
      </c>
      <c r="T3840">
        <v>1000</v>
      </c>
      <c r="U3840">
        <v>1000</v>
      </c>
      <c r="V3840">
        <v>1000</v>
      </c>
      <c r="W3840">
        <v>1000</v>
      </c>
      <c r="X3840">
        <v>1000</v>
      </c>
      <c r="Y3840">
        <v>12000</v>
      </c>
      <c r="Z3840">
        <f t="shared" si="140"/>
        <v>0</v>
      </c>
      <c r="AA3840">
        <f t="shared" si="141"/>
        <v>9000</v>
      </c>
    </row>
    <row r="3841" spans="1:27" x14ac:dyDescent="0.35">
      <c r="A3841" t="s">
        <v>427</v>
      </c>
      <c r="C3841">
        <v>512100</v>
      </c>
      <c r="D3841" t="s">
        <v>428</v>
      </c>
      <c r="E3841" t="s">
        <v>7</v>
      </c>
      <c r="F3841" t="s">
        <v>105</v>
      </c>
      <c r="G3841">
        <v>2024</v>
      </c>
      <c r="H3841" t="s">
        <v>22</v>
      </c>
      <c r="I3841" t="s">
        <v>589</v>
      </c>
      <c r="J3841" t="s">
        <v>590</v>
      </c>
      <c r="K3841" t="s">
        <v>555</v>
      </c>
      <c r="L3841" t="s">
        <v>25</v>
      </c>
      <c r="M3841">
        <v>1000</v>
      </c>
      <c r="N3841">
        <v>1000</v>
      </c>
      <c r="O3841">
        <v>1000</v>
      </c>
      <c r="P3841">
        <v>1000</v>
      </c>
      <c r="Q3841">
        <v>1000</v>
      </c>
      <c r="R3841">
        <v>1000</v>
      </c>
      <c r="S3841">
        <v>1000</v>
      </c>
      <c r="T3841">
        <v>1000</v>
      </c>
      <c r="U3841">
        <v>1000</v>
      </c>
      <c r="V3841">
        <v>1000</v>
      </c>
      <c r="W3841">
        <v>1000</v>
      </c>
      <c r="X3841">
        <v>1000</v>
      </c>
      <c r="Y3841">
        <v>12000</v>
      </c>
      <c r="Z3841">
        <f t="shared" si="140"/>
        <v>0</v>
      </c>
      <c r="AA3841">
        <f t="shared" si="141"/>
        <v>9000</v>
      </c>
    </row>
    <row r="3842" spans="1:27" x14ac:dyDescent="0.35">
      <c r="A3842" t="s">
        <v>427</v>
      </c>
      <c r="C3842">
        <v>512100</v>
      </c>
      <c r="D3842" t="s">
        <v>428</v>
      </c>
      <c r="E3842" t="s">
        <v>7</v>
      </c>
      <c r="F3842" t="s">
        <v>105</v>
      </c>
      <c r="G3842">
        <v>2025</v>
      </c>
      <c r="H3842" t="s">
        <v>22</v>
      </c>
      <c r="I3842" t="s">
        <v>589</v>
      </c>
      <c r="J3842" t="s">
        <v>590</v>
      </c>
      <c r="K3842" t="s">
        <v>555</v>
      </c>
      <c r="L3842" t="s">
        <v>25</v>
      </c>
      <c r="M3842">
        <v>1000</v>
      </c>
      <c r="N3842">
        <v>1000</v>
      </c>
      <c r="O3842">
        <v>1000</v>
      </c>
      <c r="P3842">
        <v>1000</v>
      </c>
      <c r="Q3842">
        <v>1000</v>
      </c>
      <c r="R3842">
        <v>1000</v>
      </c>
      <c r="S3842">
        <v>1000</v>
      </c>
      <c r="T3842">
        <v>1000</v>
      </c>
      <c r="U3842">
        <v>1000</v>
      </c>
      <c r="V3842">
        <v>1000</v>
      </c>
      <c r="W3842">
        <v>1000</v>
      </c>
      <c r="X3842">
        <v>1000</v>
      </c>
      <c r="Y3842">
        <v>12000</v>
      </c>
      <c r="Z3842">
        <f t="shared" si="140"/>
        <v>0</v>
      </c>
      <c r="AA3842">
        <f t="shared" si="141"/>
        <v>9000</v>
      </c>
    </row>
    <row r="3843" spans="1:27" x14ac:dyDescent="0.35">
      <c r="A3843" t="s">
        <v>427</v>
      </c>
      <c r="C3843">
        <v>502900</v>
      </c>
      <c r="D3843" t="s">
        <v>464</v>
      </c>
      <c r="E3843" t="s">
        <v>7</v>
      </c>
      <c r="F3843" t="s">
        <v>105</v>
      </c>
      <c r="G3843">
        <v>2027</v>
      </c>
      <c r="H3843" t="s">
        <v>22</v>
      </c>
      <c r="I3843" t="s">
        <v>373</v>
      </c>
      <c r="J3843" t="s">
        <v>374</v>
      </c>
      <c r="K3843" t="s">
        <v>375</v>
      </c>
      <c r="L3843" t="s">
        <v>25</v>
      </c>
      <c r="M3843">
        <v>1006</v>
      </c>
      <c r="N3843">
        <v>1006</v>
      </c>
      <c r="O3843">
        <v>1006</v>
      </c>
      <c r="P3843">
        <v>1006</v>
      </c>
      <c r="Q3843">
        <v>1006</v>
      </c>
      <c r="R3843">
        <v>1006</v>
      </c>
      <c r="S3843">
        <v>1006</v>
      </c>
      <c r="T3843">
        <v>1006</v>
      </c>
      <c r="U3843">
        <v>1006</v>
      </c>
      <c r="V3843">
        <v>1101</v>
      </c>
      <c r="W3843">
        <v>1006</v>
      </c>
      <c r="X3843">
        <v>1415</v>
      </c>
      <c r="Y3843">
        <v>12578</v>
      </c>
      <c r="Z3843">
        <f t="shared" si="140"/>
        <v>0</v>
      </c>
      <c r="AA3843">
        <f t="shared" si="141"/>
        <v>9433.5</v>
      </c>
    </row>
    <row r="3844" spans="1:27" x14ac:dyDescent="0.35">
      <c r="A3844" t="s">
        <v>427</v>
      </c>
      <c r="C3844">
        <v>512011</v>
      </c>
      <c r="D3844" t="s">
        <v>463</v>
      </c>
      <c r="E3844" t="s">
        <v>7</v>
      </c>
      <c r="F3844" t="s">
        <v>105</v>
      </c>
      <c r="G3844">
        <v>2026</v>
      </c>
      <c r="H3844" t="s">
        <v>22</v>
      </c>
      <c r="I3844" t="s">
        <v>588</v>
      </c>
      <c r="J3844" t="s">
        <v>853</v>
      </c>
      <c r="K3844" t="s">
        <v>486</v>
      </c>
      <c r="L3844" t="s">
        <v>25</v>
      </c>
      <c r="M3844">
        <v>1020</v>
      </c>
      <c r="N3844">
        <v>1020</v>
      </c>
      <c r="O3844">
        <v>1020</v>
      </c>
      <c r="P3844">
        <v>1020</v>
      </c>
      <c r="Q3844">
        <v>1020</v>
      </c>
      <c r="R3844">
        <v>1020</v>
      </c>
      <c r="S3844">
        <v>1020</v>
      </c>
      <c r="T3844">
        <v>1020</v>
      </c>
      <c r="U3844">
        <v>1020</v>
      </c>
      <c r="V3844">
        <v>1020</v>
      </c>
      <c r="W3844">
        <v>1020</v>
      </c>
      <c r="X3844">
        <v>1020</v>
      </c>
      <c r="Y3844">
        <v>12240</v>
      </c>
      <c r="Z3844">
        <f t="shared" si="140"/>
        <v>0</v>
      </c>
      <c r="AA3844">
        <f t="shared" si="141"/>
        <v>9180</v>
      </c>
    </row>
    <row r="3845" spans="1:27" x14ac:dyDescent="0.35">
      <c r="A3845" t="s">
        <v>427</v>
      </c>
      <c r="C3845">
        <v>512100</v>
      </c>
      <c r="D3845" t="s">
        <v>428</v>
      </c>
      <c r="E3845" t="s">
        <v>7</v>
      </c>
      <c r="F3845" t="s">
        <v>105</v>
      </c>
      <c r="G3845">
        <v>2026</v>
      </c>
      <c r="H3845" t="s">
        <v>22</v>
      </c>
      <c r="I3845" t="s">
        <v>589</v>
      </c>
      <c r="J3845" t="s">
        <v>590</v>
      </c>
      <c r="K3845" t="s">
        <v>555</v>
      </c>
      <c r="L3845" t="s">
        <v>25</v>
      </c>
      <c r="M3845">
        <v>1030</v>
      </c>
      <c r="N3845">
        <v>1030</v>
      </c>
      <c r="O3845">
        <v>1030</v>
      </c>
      <c r="P3845">
        <v>1030</v>
      </c>
      <c r="Q3845">
        <v>1030</v>
      </c>
      <c r="R3845">
        <v>1030</v>
      </c>
      <c r="S3845">
        <v>1030</v>
      </c>
      <c r="T3845">
        <v>1030</v>
      </c>
      <c r="U3845">
        <v>1030</v>
      </c>
      <c r="V3845">
        <v>1030</v>
      </c>
      <c r="W3845">
        <v>1030</v>
      </c>
      <c r="X3845">
        <v>1030</v>
      </c>
      <c r="Y3845">
        <v>12360</v>
      </c>
      <c r="Z3845">
        <f t="shared" si="140"/>
        <v>0</v>
      </c>
      <c r="AA3845">
        <f t="shared" si="141"/>
        <v>9270</v>
      </c>
    </row>
    <row r="3846" spans="1:27" x14ac:dyDescent="0.35">
      <c r="A3846" t="s">
        <v>427</v>
      </c>
      <c r="C3846">
        <v>502900</v>
      </c>
      <c r="D3846" t="s">
        <v>464</v>
      </c>
      <c r="E3846" t="s">
        <v>7</v>
      </c>
      <c r="F3846" t="s">
        <v>105</v>
      </c>
      <c r="G3846">
        <v>2028</v>
      </c>
      <c r="H3846" t="s">
        <v>22</v>
      </c>
      <c r="I3846" t="s">
        <v>373</v>
      </c>
      <c r="J3846" t="s">
        <v>374</v>
      </c>
      <c r="K3846" t="s">
        <v>375</v>
      </c>
      <c r="L3846" t="s">
        <v>25</v>
      </c>
      <c r="M3846">
        <v>1036</v>
      </c>
      <c r="N3846">
        <v>1036</v>
      </c>
      <c r="O3846">
        <v>1036</v>
      </c>
      <c r="P3846">
        <v>1036</v>
      </c>
      <c r="Q3846">
        <v>1036</v>
      </c>
      <c r="R3846">
        <v>1036</v>
      </c>
      <c r="S3846">
        <v>1036</v>
      </c>
      <c r="T3846">
        <v>1036</v>
      </c>
      <c r="U3846">
        <v>1036</v>
      </c>
      <c r="V3846">
        <v>1134</v>
      </c>
      <c r="W3846">
        <v>1036</v>
      </c>
      <c r="X3846">
        <v>1457</v>
      </c>
      <c r="Y3846">
        <v>12955</v>
      </c>
      <c r="Z3846">
        <f t="shared" si="140"/>
        <v>0</v>
      </c>
      <c r="AA3846">
        <f t="shared" si="141"/>
        <v>9716.25</v>
      </c>
    </row>
    <row r="3847" spans="1:27" x14ac:dyDescent="0.35">
      <c r="A3847" t="s">
        <v>427</v>
      </c>
      <c r="C3847">
        <v>512011</v>
      </c>
      <c r="D3847" t="s">
        <v>463</v>
      </c>
      <c r="E3847" t="s">
        <v>7</v>
      </c>
      <c r="F3847" t="s">
        <v>105</v>
      </c>
      <c r="G3847">
        <v>2027</v>
      </c>
      <c r="H3847" t="s">
        <v>22</v>
      </c>
      <c r="I3847" t="s">
        <v>588</v>
      </c>
      <c r="J3847" t="s">
        <v>853</v>
      </c>
      <c r="K3847" t="s">
        <v>486</v>
      </c>
      <c r="L3847" t="s">
        <v>25</v>
      </c>
      <c r="M3847">
        <v>1040</v>
      </c>
      <c r="N3847">
        <v>1040</v>
      </c>
      <c r="O3847">
        <v>1040</v>
      </c>
      <c r="P3847">
        <v>1040</v>
      </c>
      <c r="Q3847">
        <v>1040</v>
      </c>
      <c r="R3847">
        <v>1040</v>
      </c>
      <c r="S3847">
        <v>1040</v>
      </c>
      <c r="T3847">
        <v>1040</v>
      </c>
      <c r="U3847">
        <v>1040</v>
      </c>
      <c r="V3847">
        <v>1040</v>
      </c>
      <c r="W3847">
        <v>1040</v>
      </c>
      <c r="X3847">
        <v>1040</v>
      </c>
      <c r="Y3847">
        <v>12485</v>
      </c>
      <c r="Z3847">
        <f t="shared" si="140"/>
        <v>0</v>
      </c>
      <c r="AA3847">
        <f t="shared" si="141"/>
        <v>9363.75</v>
      </c>
    </row>
    <row r="3848" spans="1:27" x14ac:dyDescent="0.35">
      <c r="A3848" t="s">
        <v>427</v>
      </c>
      <c r="C3848">
        <v>512100</v>
      </c>
      <c r="D3848" t="s">
        <v>428</v>
      </c>
      <c r="E3848" t="s">
        <v>7</v>
      </c>
      <c r="F3848" t="s">
        <v>105</v>
      </c>
      <c r="G3848">
        <v>2027</v>
      </c>
      <c r="H3848" t="s">
        <v>22</v>
      </c>
      <c r="I3848" t="s">
        <v>589</v>
      </c>
      <c r="J3848" t="s">
        <v>590</v>
      </c>
      <c r="K3848" t="s">
        <v>555</v>
      </c>
      <c r="L3848" t="s">
        <v>25</v>
      </c>
      <c r="M3848">
        <v>1061</v>
      </c>
      <c r="N3848">
        <v>1061</v>
      </c>
      <c r="O3848">
        <v>1061</v>
      </c>
      <c r="P3848">
        <v>1061</v>
      </c>
      <c r="Q3848">
        <v>1061</v>
      </c>
      <c r="R3848">
        <v>1061</v>
      </c>
      <c r="S3848">
        <v>1061</v>
      </c>
      <c r="T3848">
        <v>1061</v>
      </c>
      <c r="U3848">
        <v>1061</v>
      </c>
      <c r="V3848">
        <v>1061</v>
      </c>
      <c r="W3848">
        <v>1061</v>
      </c>
      <c r="X3848">
        <v>1061</v>
      </c>
      <c r="Y3848">
        <v>12731</v>
      </c>
      <c r="Z3848">
        <f t="shared" ref="Z3848:Z3892" si="142">$Y3848*IF($E3848="Fixed",0.75,1)*IF(LEFT($F3848,4)="0311",1,IF(LEFT($F3848,4)="0301",0.403176412,0))</f>
        <v>0</v>
      </c>
      <c r="AA3848">
        <f t="shared" ref="AA3848:AA3892" si="143">$Y3848*IF($E3848="Fixed",0.75,1)*IF(LEFT($F3848,4)="0311",0,IF(LEFT($F3848,4)="0301",1-0.403176412,1))</f>
        <v>9548.25</v>
      </c>
    </row>
    <row r="3849" spans="1:27" x14ac:dyDescent="0.35">
      <c r="A3849" t="s">
        <v>427</v>
      </c>
      <c r="C3849">
        <v>512011</v>
      </c>
      <c r="D3849" t="s">
        <v>463</v>
      </c>
      <c r="E3849" t="s">
        <v>7</v>
      </c>
      <c r="F3849" t="s">
        <v>105</v>
      </c>
      <c r="G3849">
        <v>2028</v>
      </c>
      <c r="H3849" t="s">
        <v>22</v>
      </c>
      <c r="I3849" t="s">
        <v>588</v>
      </c>
      <c r="J3849" t="s">
        <v>853</v>
      </c>
      <c r="K3849" t="s">
        <v>486</v>
      </c>
      <c r="L3849" t="s">
        <v>25</v>
      </c>
      <c r="M3849">
        <v>1061</v>
      </c>
      <c r="N3849">
        <v>1061</v>
      </c>
      <c r="O3849">
        <v>1061</v>
      </c>
      <c r="P3849">
        <v>1061</v>
      </c>
      <c r="Q3849">
        <v>1061</v>
      </c>
      <c r="R3849">
        <v>1061</v>
      </c>
      <c r="S3849">
        <v>1061</v>
      </c>
      <c r="T3849">
        <v>1061</v>
      </c>
      <c r="U3849">
        <v>1061</v>
      </c>
      <c r="V3849">
        <v>1061</v>
      </c>
      <c r="W3849">
        <v>1061</v>
      </c>
      <c r="X3849">
        <v>1061</v>
      </c>
      <c r="Y3849">
        <v>12734</v>
      </c>
      <c r="Z3849">
        <f t="shared" si="142"/>
        <v>0</v>
      </c>
      <c r="AA3849">
        <f t="shared" si="143"/>
        <v>9550.5</v>
      </c>
    </row>
    <row r="3850" spans="1:27" x14ac:dyDescent="0.35">
      <c r="A3850" t="s">
        <v>427</v>
      </c>
      <c r="C3850">
        <v>502900</v>
      </c>
      <c r="D3850" t="s">
        <v>464</v>
      </c>
      <c r="E3850" t="s">
        <v>7</v>
      </c>
      <c r="F3850" t="s">
        <v>105</v>
      </c>
      <c r="G3850">
        <v>2029</v>
      </c>
      <c r="H3850" t="s">
        <v>22</v>
      </c>
      <c r="I3850" t="s">
        <v>373</v>
      </c>
      <c r="J3850" t="s">
        <v>374</v>
      </c>
      <c r="K3850" t="s">
        <v>375</v>
      </c>
      <c r="L3850" t="s">
        <v>25</v>
      </c>
      <c r="M3850">
        <v>1068</v>
      </c>
      <c r="N3850">
        <v>1068</v>
      </c>
      <c r="O3850">
        <v>1068</v>
      </c>
      <c r="P3850">
        <v>1068</v>
      </c>
      <c r="Q3850">
        <v>1068</v>
      </c>
      <c r="R3850">
        <v>1068</v>
      </c>
      <c r="S3850">
        <v>1068</v>
      </c>
      <c r="T3850">
        <v>1068</v>
      </c>
      <c r="U3850">
        <v>1068</v>
      </c>
      <c r="V3850">
        <v>1168</v>
      </c>
      <c r="W3850">
        <v>1068</v>
      </c>
      <c r="X3850">
        <v>1501</v>
      </c>
      <c r="Y3850">
        <v>13344</v>
      </c>
      <c r="Z3850">
        <f t="shared" si="142"/>
        <v>0</v>
      </c>
      <c r="AA3850">
        <f t="shared" si="143"/>
        <v>10008</v>
      </c>
    </row>
    <row r="3851" spans="1:27" x14ac:dyDescent="0.35">
      <c r="A3851" t="s">
        <v>427</v>
      </c>
      <c r="C3851">
        <v>500900</v>
      </c>
      <c r="D3851" t="s">
        <v>443</v>
      </c>
      <c r="E3851" t="s">
        <v>7</v>
      </c>
      <c r="F3851" t="s">
        <v>21</v>
      </c>
      <c r="G3851">
        <v>2025</v>
      </c>
      <c r="H3851" t="s">
        <v>365</v>
      </c>
      <c r="I3851" t="s">
        <v>387</v>
      </c>
      <c r="J3851" t="s">
        <v>388</v>
      </c>
      <c r="K3851" t="s">
        <v>378</v>
      </c>
      <c r="L3851" t="s">
        <v>25</v>
      </c>
      <c r="M3851">
        <v>1071</v>
      </c>
      <c r="N3851">
        <v>2160</v>
      </c>
      <c r="O3851">
        <v>2438</v>
      </c>
      <c r="P3851">
        <v>2457</v>
      </c>
      <c r="Q3851">
        <v>2760</v>
      </c>
      <c r="R3851">
        <v>3326</v>
      </c>
      <c r="S3851">
        <v>2976</v>
      </c>
      <c r="T3851">
        <v>2823</v>
      </c>
      <c r="U3851">
        <v>3186</v>
      </c>
      <c r="V3851">
        <v>2670</v>
      </c>
      <c r="W3851">
        <v>4569</v>
      </c>
      <c r="X3851">
        <v>4172</v>
      </c>
      <c r="Y3851">
        <v>34606</v>
      </c>
      <c r="Z3851">
        <f t="shared" si="142"/>
        <v>25954.5</v>
      </c>
      <c r="AA3851">
        <f t="shared" si="143"/>
        <v>0</v>
      </c>
    </row>
    <row r="3852" spans="1:27" x14ac:dyDescent="0.35">
      <c r="A3852" t="s">
        <v>427</v>
      </c>
      <c r="C3852">
        <v>500900</v>
      </c>
      <c r="D3852" t="s">
        <v>443</v>
      </c>
      <c r="E3852" t="s">
        <v>7</v>
      </c>
      <c r="F3852" t="s">
        <v>366</v>
      </c>
      <c r="G3852">
        <v>2021</v>
      </c>
      <c r="H3852" t="s">
        <v>22</v>
      </c>
      <c r="I3852">
        <v>124642</v>
      </c>
      <c r="J3852" t="s">
        <v>583</v>
      </c>
      <c r="K3852" t="s">
        <v>455</v>
      </c>
      <c r="L3852" t="s">
        <v>25</v>
      </c>
      <c r="M3852">
        <v>1080</v>
      </c>
      <c r="N3852">
        <v>1080</v>
      </c>
      <c r="O3852">
        <v>1080</v>
      </c>
      <c r="P3852">
        <v>1080</v>
      </c>
      <c r="Q3852">
        <v>1080</v>
      </c>
      <c r="R3852">
        <v>1080</v>
      </c>
      <c r="S3852">
        <v>1080</v>
      </c>
      <c r="T3852">
        <v>1080</v>
      </c>
      <c r="U3852">
        <v>1080</v>
      </c>
      <c r="V3852">
        <v>1080</v>
      </c>
      <c r="W3852">
        <v>1080</v>
      </c>
      <c r="X3852">
        <v>1080</v>
      </c>
      <c r="Y3852">
        <v>12954</v>
      </c>
      <c r="Z3852">
        <f t="shared" si="142"/>
        <v>3917.0604307859999</v>
      </c>
      <c r="AA3852">
        <f t="shared" si="143"/>
        <v>5798.4395692140006</v>
      </c>
    </row>
    <row r="3853" spans="1:27" x14ac:dyDescent="0.35">
      <c r="A3853" t="s">
        <v>427</v>
      </c>
      <c r="C3853">
        <v>500900</v>
      </c>
      <c r="D3853" t="s">
        <v>443</v>
      </c>
      <c r="E3853" t="s">
        <v>7</v>
      </c>
      <c r="F3853" t="s">
        <v>366</v>
      </c>
      <c r="G3853">
        <v>2022</v>
      </c>
      <c r="H3853" t="s">
        <v>22</v>
      </c>
      <c r="I3853">
        <v>124642</v>
      </c>
      <c r="J3853" t="s">
        <v>583</v>
      </c>
      <c r="K3853" t="s">
        <v>455</v>
      </c>
      <c r="L3853" t="s">
        <v>25</v>
      </c>
      <c r="M3853">
        <v>1080</v>
      </c>
      <c r="N3853">
        <v>1080</v>
      </c>
      <c r="O3853">
        <v>1080</v>
      </c>
      <c r="P3853">
        <v>1080</v>
      </c>
      <c r="Q3853">
        <v>1080</v>
      </c>
      <c r="R3853">
        <v>1080</v>
      </c>
      <c r="S3853">
        <v>1080</v>
      </c>
      <c r="T3853">
        <v>1080</v>
      </c>
      <c r="U3853">
        <v>1080</v>
      </c>
      <c r="V3853">
        <v>1080</v>
      </c>
      <c r="W3853">
        <v>1080</v>
      </c>
      <c r="X3853">
        <v>1080</v>
      </c>
      <c r="Y3853">
        <v>12954</v>
      </c>
      <c r="Z3853">
        <f t="shared" si="142"/>
        <v>3917.0604307859999</v>
      </c>
      <c r="AA3853">
        <f t="shared" si="143"/>
        <v>5798.4395692140006</v>
      </c>
    </row>
    <row r="3854" spans="1:27" x14ac:dyDescent="0.35">
      <c r="A3854" t="s">
        <v>427</v>
      </c>
      <c r="C3854">
        <v>500900</v>
      </c>
      <c r="D3854" t="s">
        <v>443</v>
      </c>
      <c r="E3854" t="s">
        <v>7</v>
      </c>
      <c r="F3854" t="s">
        <v>366</v>
      </c>
      <c r="G3854">
        <v>2023</v>
      </c>
      <c r="H3854" t="s">
        <v>22</v>
      </c>
      <c r="I3854">
        <v>124642</v>
      </c>
      <c r="J3854" t="s">
        <v>583</v>
      </c>
      <c r="K3854" t="s">
        <v>455</v>
      </c>
      <c r="L3854" t="s">
        <v>25</v>
      </c>
      <c r="M3854">
        <v>1080</v>
      </c>
      <c r="N3854">
        <v>1080</v>
      </c>
      <c r="O3854">
        <v>1080</v>
      </c>
      <c r="P3854">
        <v>1080</v>
      </c>
      <c r="Q3854">
        <v>1080</v>
      </c>
      <c r="R3854">
        <v>1080</v>
      </c>
      <c r="S3854">
        <v>1080</v>
      </c>
      <c r="T3854">
        <v>1080</v>
      </c>
      <c r="U3854">
        <v>1080</v>
      </c>
      <c r="V3854">
        <v>1080</v>
      </c>
      <c r="W3854">
        <v>1080</v>
      </c>
      <c r="X3854">
        <v>1080</v>
      </c>
      <c r="Y3854">
        <v>12954</v>
      </c>
      <c r="Z3854">
        <f t="shared" si="142"/>
        <v>3917.0604307859999</v>
      </c>
      <c r="AA3854">
        <f t="shared" si="143"/>
        <v>5798.4395692140006</v>
      </c>
    </row>
    <row r="3855" spans="1:27" x14ac:dyDescent="0.35">
      <c r="A3855" t="s">
        <v>427</v>
      </c>
      <c r="C3855">
        <v>500900</v>
      </c>
      <c r="D3855" t="s">
        <v>443</v>
      </c>
      <c r="E3855" t="s">
        <v>7</v>
      </c>
      <c r="F3855" t="s">
        <v>366</v>
      </c>
      <c r="G3855">
        <v>2024</v>
      </c>
      <c r="H3855" t="s">
        <v>22</v>
      </c>
      <c r="I3855">
        <v>124642</v>
      </c>
      <c r="J3855" t="s">
        <v>583</v>
      </c>
      <c r="K3855" t="s">
        <v>455</v>
      </c>
      <c r="L3855" t="s">
        <v>25</v>
      </c>
      <c r="M3855">
        <v>1080</v>
      </c>
      <c r="N3855">
        <v>1080</v>
      </c>
      <c r="O3855">
        <v>1080</v>
      </c>
      <c r="P3855">
        <v>1080</v>
      </c>
      <c r="Q3855">
        <v>1080</v>
      </c>
      <c r="R3855">
        <v>1080</v>
      </c>
      <c r="S3855">
        <v>1080</v>
      </c>
      <c r="T3855">
        <v>1080</v>
      </c>
      <c r="U3855">
        <v>1080</v>
      </c>
      <c r="V3855">
        <v>1080</v>
      </c>
      <c r="W3855">
        <v>1080</v>
      </c>
      <c r="X3855">
        <v>1080</v>
      </c>
      <c r="Y3855">
        <v>12954</v>
      </c>
      <c r="Z3855">
        <f t="shared" si="142"/>
        <v>3917.0604307859999</v>
      </c>
      <c r="AA3855">
        <f t="shared" si="143"/>
        <v>5798.4395692140006</v>
      </c>
    </row>
    <row r="3856" spans="1:27" x14ac:dyDescent="0.35">
      <c r="A3856" t="s">
        <v>427</v>
      </c>
      <c r="C3856">
        <v>512011</v>
      </c>
      <c r="D3856" t="s">
        <v>463</v>
      </c>
      <c r="E3856" t="s">
        <v>7</v>
      </c>
      <c r="F3856" t="s">
        <v>105</v>
      </c>
      <c r="G3856">
        <v>2029</v>
      </c>
      <c r="H3856" t="s">
        <v>22</v>
      </c>
      <c r="I3856" t="s">
        <v>588</v>
      </c>
      <c r="J3856" t="s">
        <v>853</v>
      </c>
      <c r="K3856" t="s">
        <v>486</v>
      </c>
      <c r="L3856" t="s">
        <v>25</v>
      </c>
      <c r="M3856">
        <v>1082</v>
      </c>
      <c r="N3856">
        <v>1082</v>
      </c>
      <c r="O3856">
        <v>1082</v>
      </c>
      <c r="P3856">
        <v>1082</v>
      </c>
      <c r="Q3856">
        <v>1082</v>
      </c>
      <c r="R3856">
        <v>1082</v>
      </c>
      <c r="S3856">
        <v>1082</v>
      </c>
      <c r="T3856">
        <v>1082</v>
      </c>
      <c r="U3856">
        <v>1082</v>
      </c>
      <c r="V3856">
        <v>1082</v>
      </c>
      <c r="W3856">
        <v>1082</v>
      </c>
      <c r="X3856">
        <v>1082</v>
      </c>
      <c r="Y3856">
        <v>12989</v>
      </c>
      <c r="Z3856">
        <f t="shared" si="142"/>
        <v>0</v>
      </c>
      <c r="AA3856">
        <f t="shared" si="143"/>
        <v>9741.75</v>
      </c>
    </row>
    <row r="3857" spans="1:27" x14ac:dyDescent="0.35">
      <c r="A3857" t="s">
        <v>427</v>
      </c>
      <c r="C3857">
        <v>512100</v>
      </c>
      <c r="D3857" t="s">
        <v>428</v>
      </c>
      <c r="E3857" t="s">
        <v>7</v>
      </c>
      <c r="F3857" t="s">
        <v>105</v>
      </c>
      <c r="G3857">
        <v>2028</v>
      </c>
      <c r="H3857" t="s">
        <v>22</v>
      </c>
      <c r="I3857" t="s">
        <v>589</v>
      </c>
      <c r="J3857" t="s">
        <v>590</v>
      </c>
      <c r="K3857" t="s">
        <v>555</v>
      </c>
      <c r="L3857" t="s">
        <v>25</v>
      </c>
      <c r="M3857">
        <v>1093</v>
      </c>
      <c r="N3857">
        <v>1093</v>
      </c>
      <c r="O3857">
        <v>1093</v>
      </c>
      <c r="P3857">
        <v>1093</v>
      </c>
      <c r="Q3857">
        <v>1093</v>
      </c>
      <c r="R3857">
        <v>1093</v>
      </c>
      <c r="S3857">
        <v>1093</v>
      </c>
      <c r="T3857">
        <v>1093</v>
      </c>
      <c r="U3857">
        <v>1093</v>
      </c>
      <c r="V3857">
        <v>1093</v>
      </c>
      <c r="W3857">
        <v>1093</v>
      </c>
      <c r="X3857">
        <v>1093</v>
      </c>
      <c r="Y3857">
        <v>13112</v>
      </c>
      <c r="Z3857">
        <f t="shared" si="142"/>
        <v>0</v>
      </c>
      <c r="AA3857">
        <f t="shared" si="143"/>
        <v>9834</v>
      </c>
    </row>
    <row r="3858" spans="1:27" x14ac:dyDescent="0.35">
      <c r="A3858" t="s">
        <v>427</v>
      </c>
      <c r="C3858">
        <v>502900</v>
      </c>
      <c r="D3858" t="s">
        <v>464</v>
      </c>
      <c r="E3858" t="s">
        <v>7</v>
      </c>
      <c r="F3858" t="s">
        <v>105</v>
      </c>
      <c r="G3858">
        <v>2030</v>
      </c>
      <c r="H3858" t="s">
        <v>22</v>
      </c>
      <c r="I3858" t="s">
        <v>373</v>
      </c>
      <c r="J3858" t="s">
        <v>374</v>
      </c>
      <c r="K3858" t="s">
        <v>375</v>
      </c>
      <c r="L3858" t="s">
        <v>25</v>
      </c>
      <c r="M3858">
        <v>1100</v>
      </c>
      <c r="N3858">
        <v>1100</v>
      </c>
      <c r="O3858">
        <v>1100</v>
      </c>
      <c r="P3858">
        <v>1100</v>
      </c>
      <c r="Q3858">
        <v>1100</v>
      </c>
      <c r="R3858">
        <v>1100</v>
      </c>
      <c r="S3858">
        <v>1100</v>
      </c>
      <c r="T3858">
        <v>1100</v>
      </c>
      <c r="U3858">
        <v>1100</v>
      </c>
      <c r="V3858">
        <v>1203</v>
      </c>
      <c r="W3858">
        <v>1100</v>
      </c>
      <c r="X3858">
        <v>1546</v>
      </c>
      <c r="Y3858">
        <v>13745</v>
      </c>
      <c r="Z3858">
        <f t="shared" si="142"/>
        <v>0</v>
      </c>
      <c r="AA3858">
        <f t="shared" si="143"/>
        <v>10308.75</v>
      </c>
    </row>
    <row r="3859" spans="1:27" x14ac:dyDescent="0.35">
      <c r="A3859" t="s">
        <v>427</v>
      </c>
      <c r="C3859">
        <v>500900</v>
      </c>
      <c r="D3859" t="s">
        <v>443</v>
      </c>
      <c r="E3859" t="s">
        <v>7</v>
      </c>
      <c r="F3859" t="s">
        <v>366</v>
      </c>
      <c r="G3859">
        <v>2025</v>
      </c>
      <c r="H3859" t="s">
        <v>22</v>
      </c>
      <c r="I3859">
        <v>124642</v>
      </c>
      <c r="J3859" t="s">
        <v>583</v>
      </c>
      <c r="K3859" t="s">
        <v>455</v>
      </c>
      <c r="L3859" t="s">
        <v>25</v>
      </c>
      <c r="M3859">
        <v>1101</v>
      </c>
      <c r="N3859">
        <v>1101</v>
      </c>
      <c r="O3859">
        <v>1101</v>
      </c>
      <c r="P3859">
        <v>1101</v>
      </c>
      <c r="Q3859">
        <v>1101</v>
      </c>
      <c r="R3859">
        <v>1101</v>
      </c>
      <c r="S3859">
        <v>1101</v>
      </c>
      <c r="T3859">
        <v>1101</v>
      </c>
      <c r="U3859">
        <v>1101</v>
      </c>
      <c r="V3859">
        <v>1101</v>
      </c>
      <c r="W3859">
        <v>1101</v>
      </c>
      <c r="X3859">
        <v>1101</v>
      </c>
      <c r="Y3859">
        <v>13210</v>
      </c>
      <c r="Z3859">
        <f t="shared" si="142"/>
        <v>3994.47030189</v>
      </c>
      <c r="AA3859">
        <f t="shared" si="143"/>
        <v>5913.02969811</v>
      </c>
    </row>
    <row r="3860" spans="1:27" x14ac:dyDescent="0.35">
      <c r="A3860" t="s">
        <v>427</v>
      </c>
      <c r="C3860">
        <v>502900</v>
      </c>
      <c r="D3860" t="s">
        <v>464</v>
      </c>
      <c r="E3860" t="s">
        <v>7</v>
      </c>
      <c r="F3860" t="s">
        <v>21</v>
      </c>
      <c r="G3860">
        <v>2023</v>
      </c>
      <c r="H3860" t="s">
        <v>22</v>
      </c>
      <c r="I3860" t="s">
        <v>373</v>
      </c>
      <c r="J3860" t="s">
        <v>374</v>
      </c>
      <c r="K3860" t="s">
        <v>375</v>
      </c>
      <c r="L3860" t="s">
        <v>25</v>
      </c>
      <c r="M3860">
        <v>1103</v>
      </c>
      <c r="N3860">
        <v>1103</v>
      </c>
      <c r="O3860">
        <v>1103</v>
      </c>
      <c r="P3860">
        <v>1012</v>
      </c>
      <c r="Q3860">
        <v>739</v>
      </c>
      <c r="R3860">
        <v>739</v>
      </c>
      <c r="S3860">
        <v>739</v>
      </c>
      <c r="T3860">
        <v>739</v>
      </c>
      <c r="U3860">
        <v>739</v>
      </c>
      <c r="V3860">
        <v>799</v>
      </c>
      <c r="W3860">
        <v>739</v>
      </c>
      <c r="X3860">
        <v>999</v>
      </c>
      <c r="Y3860">
        <v>10554</v>
      </c>
      <c r="Z3860">
        <f t="shared" si="142"/>
        <v>7915.5</v>
      </c>
      <c r="AA3860">
        <f t="shared" si="143"/>
        <v>0</v>
      </c>
    </row>
    <row r="3861" spans="1:27" x14ac:dyDescent="0.35">
      <c r="A3861" t="s">
        <v>427</v>
      </c>
      <c r="C3861">
        <v>502900</v>
      </c>
      <c r="D3861" t="s">
        <v>464</v>
      </c>
      <c r="E3861" t="s">
        <v>7</v>
      </c>
      <c r="F3861" t="s">
        <v>21</v>
      </c>
      <c r="G3861">
        <v>2022</v>
      </c>
      <c r="H3861" t="s">
        <v>22</v>
      </c>
      <c r="I3861" t="s">
        <v>373</v>
      </c>
      <c r="J3861" t="s">
        <v>374</v>
      </c>
      <c r="K3861" t="s">
        <v>375</v>
      </c>
      <c r="L3861" t="s">
        <v>25</v>
      </c>
      <c r="M3861">
        <v>1103</v>
      </c>
      <c r="N3861">
        <v>1103</v>
      </c>
      <c r="O3861">
        <v>1103</v>
      </c>
      <c r="P3861">
        <v>1103</v>
      </c>
      <c r="Q3861">
        <v>1103</v>
      </c>
      <c r="R3861">
        <v>1103</v>
      </c>
      <c r="S3861">
        <v>1103</v>
      </c>
      <c r="T3861">
        <v>1103</v>
      </c>
      <c r="U3861">
        <v>1103</v>
      </c>
      <c r="V3861">
        <v>1163</v>
      </c>
      <c r="W3861">
        <v>1103</v>
      </c>
      <c r="X3861">
        <v>1363</v>
      </c>
      <c r="Y3861">
        <v>13556</v>
      </c>
      <c r="Z3861">
        <f t="shared" si="142"/>
        <v>10167</v>
      </c>
      <c r="AA3861">
        <f t="shared" si="143"/>
        <v>0</v>
      </c>
    </row>
    <row r="3862" spans="1:27" x14ac:dyDescent="0.35">
      <c r="A3862" t="s">
        <v>427</v>
      </c>
      <c r="C3862">
        <v>500900</v>
      </c>
      <c r="D3862" t="s">
        <v>443</v>
      </c>
      <c r="E3862" t="s">
        <v>7</v>
      </c>
      <c r="F3862" t="s">
        <v>21</v>
      </c>
      <c r="G3862">
        <v>2026</v>
      </c>
      <c r="H3862" t="s">
        <v>365</v>
      </c>
      <c r="I3862" t="s">
        <v>387</v>
      </c>
      <c r="J3862" t="s">
        <v>388</v>
      </c>
      <c r="K3862" t="s">
        <v>378</v>
      </c>
      <c r="L3862" t="s">
        <v>25</v>
      </c>
      <c r="M3862">
        <v>1103</v>
      </c>
      <c r="N3862">
        <v>2225</v>
      </c>
      <c r="O3862">
        <v>2511</v>
      </c>
      <c r="P3862">
        <v>2530</v>
      </c>
      <c r="Q3862">
        <v>2843</v>
      </c>
      <c r="R3862">
        <v>3425</v>
      </c>
      <c r="S3862">
        <v>3065</v>
      </c>
      <c r="T3862">
        <v>2908</v>
      </c>
      <c r="U3862">
        <v>3281</v>
      </c>
      <c r="V3862">
        <v>2750</v>
      </c>
      <c r="W3862">
        <v>4706</v>
      </c>
      <c r="X3862">
        <v>4297</v>
      </c>
      <c r="Y3862">
        <v>35644</v>
      </c>
      <c r="Z3862">
        <f t="shared" si="142"/>
        <v>26733</v>
      </c>
      <c r="AA3862">
        <f t="shared" si="143"/>
        <v>0</v>
      </c>
    </row>
    <row r="3863" spans="1:27" x14ac:dyDescent="0.35">
      <c r="A3863" t="s">
        <v>427</v>
      </c>
      <c r="C3863">
        <v>512011</v>
      </c>
      <c r="D3863" t="s">
        <v>463</v>
      </c>
      <c r="E3863" t="s">
        <v>7</v>
      </c>
      <c r="F3863" t="s">
        <v>105</v>
      </c>
      <c r="G3863">
        <v>2030</v>
      </c>
      <c r="H3863" t="s">
        <v>22</v>
      </c>
      <c r="I3863" t="s">
        <v>588</v>
      </c>
      <c r="J3863" t="s">
        <v>853</v>
      </c>
      <c r="K3863" t="s">
        <v>486</v>
      </c>
      <c r="L3863" t="s">
        <v>25</v>
      </c>
      <c r="M3863">
        <v>1104</v>
      </c>
      <c r="N3863">
        <v>1104</v>
      </c>
      <c r="O3863">
        <v>1104</v>
      </c>
      <c r="P3863">
        <v>1104</v>
      </c>
      <c r="Q3863">
        <v>1104</v>
      </c>
      <c r="R3863">
        <v>1104</v>
      </c>
      <c r="S3863">
        <v>1104</v>
      </c>
      <c r="T3863">
        <v>1104</v>
      </c>
      <c r="U3863">
        <v>1104</v>
      </c>
      <c r="V3863">
        <v>1104</v>
      </c>
      <c r="W3863">
        <v>1104</v>
      </c>
      <c r="X3863">
        <v>1104</v>
      </c>
      <c r="Y3863">
        <v>13249</v>
      </c>
      <c r="Z3863">
        <f t="shared" si="142"/>
        <v>0</v>
      </c>
      <c r="AA3863">
        <f t="shared" si="143"/>
        <v>9936.75</v>
      </c>
    </row>
    <row r="3864" spans="1:27" x14ac:dyDescent="0.35">
      <c r="A3864" t="s">
        <v>427</v>
      </c>
      <c r="C3864">
        <v>500900</v>
      </c>
      <c r="D3864" t="s">
        <v>443</v>
      </c>
      <c r="E3864" t="s">
        <v>7</v>
      </c>
      <c r="F3864" t="s">
        <v>366</v>
      </c>
      <c r="G3864">
        <v>2026</v>
      </c>
      <c r="H3864" t="s">
        <v>22</v>
      </c>
      <c r="I3864">
        <v>124642</v>
      </c>
      <c r="J3864" t="s">
        <v>583</v>
      </c>
      <c r="K3864" t="s">
        <v>455</v>
      </c>
      <c r="L3864" t="s">
        <v>25</v>
      </c>
      <c r="M3864">
        <v>1123</v>
      </c>
      <c r="N3864">
        <v>1123</v>
      </c>
      <c r="O3864">
        <v>1123</v>
      </c>
      <c r="P3864">
        <v>1123</v>
      </c>
      <c r="Q3864">
        <v>1123</v>
      </c>
      <c r="R3864">
        <v>1123</v>
      </c>
      <c r="S3864">
        <v>1123</v>
      </c>
      <c r="T3864">
        <v>1123</v>
      </c>
      <c r="U3864">
        <v>1123</v>
      </c>
      <c r="V3864">
        <v>1123</v>
      </c>
      <c r="W3864">
        <v>1123</v>
      </c>
      <c r="X3864">
        <v>1123</v>
      </c>
      <c r="Y3864">
        <v>13474</v>
      </c>
      <c r="Z3864">
        <f t="shared" si="142"/>
        <v>4074.299231466</v>
      </c>
      <c r="AA3864">
        <f t="shared" si="143"/>
        <v>6031.2007685340004</v>
      </c>
    </row>
    <row r="3865" spans="1:27" x14ac:dyDescent="0.35">
      <c r="A3865" t="s">
        <v>427</v>
      </c>
      <c r="C3865">
        <v>512100</v>
      </c>
      <c r="D3865" t="s">
        <v>428</v>
      </c>
      <c r="E3865" t="s">
        <v>7</v>
      </c>
      <c r="F3865" t="s">
        <v>105</v>
      </c>
      <c r="G3865">
        <v>2029</v>
      </c>
      <c r="H3865" t="s">
        <v>22</v>
      </c>
      <c r="I3865" t="s">
        <v>589</v>
      </c>
      <c r="J3865" t="s">
        <v>590</v>
      </c>
      <c r="K3865" t="s">
        <v>555</v>
      </c>
      <c r="L3865" t="s">
        <v>25</v>
      </c>
      <c r="M3865">
        <v>1126</v>
      </c>
      <c r="N3865">
        <v>1126</v>
      </c>
      <c r="O3865">
        <v>1126</v>
      </c>
      <c r="P3865">
        <v>1126</v>
      </c>
      <c r="Q3865">
        <v>1126</v>
      </c>
      <c r="R3865">
        <v>1126</v>
      </c>
      <c r="S3865">
        <v>1126</v>
      </c>
      <c r="T3865">
        <v>1126</v>
      </c>
      <c r="U3865">
        <v>1126</v>
      </c>
      <c r="V3865">
        <v>1126</v>
      </c>
      <c r="W3865">
        <v>1126</v>
      </c>
      <c r="X3865">
        <v>1126</v>
      </c>
      <c r="Y3865">
        <v>13506</v>
      </c>
      <c r="Z3865">
        <f t="shared" si="142"/>
        <v>0</v>
      </c>
      <c r="AA3865">
        <f t="shared" si="143"/>
        <v>10129.5</v>
      </c>
    </row>
    <row r="3866" spans="1:27" x14ac:dyDescent="0.35">
      <c r="A3866" t="s">
        <v>427</v>
      </c>
      <c r="C3866">
        <v>500900</v>
      </c>
      <c r="D3866" t="s">
        <v>443</v>
      </c>
      <c r="E3866" t="s">
        <v>7</v>
      </c>
      <c r="F3866" t="s">
        <v>21</v>
      </c>
      <c r="G3866">
        <v>2027</v>
      </c>
      <c r="H3866" t="s">
        <v>365</v>
      </c>
      <c r="I3866" t="s">
        <v>387</v>
      </c>
      <c r="J3866" t="s">
        <v>388</v>
      </c>
      <c r="K3866" t="s">
        <v>378</v>
      </c>
      <c r="L3866" t="s">
        <v>25</v>
      </c>
      <c r="M3866">
        <v>1136</v>
      </c>
      <c r="N3866">
        <v>2291</v>
      </c>
      <c r="O3866">
        <v>2586</v>
      </c>
      <c r="P3866">
        <v>2606</v>
      </c>
      <c r="Q3866">
        <v>2929</v>
      </c>
      <c r="R3866">
        <v>3528</v>
      </c>
      <c r="S3866">
        <v>3157</v>
      </c>
      <c r="T3866">
        <v>2995</v>
      </c>
      <c r="U3866">
        <v>3380</v>
      </c>
      <c r="V3866">
        <v>2833</v>
      </c>
      <c r="W3866">
        <v>4847</v>
      </c>
      <c r="X3866">
        <v>4426</v>
      </c>
      <c r="Y3866">
        <v>36714</v>
      </c>
      <c r="Z3866">
        <f t="shared" si="142"/>
        <v>27535.5</v>
      </c>
      <c r="AA3866">
        <f t="shared" si="143"/>
        <v>0</v>
      </c>
    </row>
    <row r="3867" spans="1:27" x14ac:dyDescent="0.35">
      <c r="A3867" t="s">
        <v>427</v>
      </c>
      <c r="C3867">
        <v>500900</v>
      </c>
      <c r="D3867" t="s">
        <v>443</v>
      </c>
      <c r="E3867" t="s">
        <v>7</v>
      </c>
      <c r="F3867" t="s">
        <v>366</v>
      </c>
      <c r="G3867">
        <v>2027</v>
      </c>
      <c r="H3867" t="s">
        <v>22</v>
      </c>
      <c r="I3867">
        <v>124642</v>
      </c>
      <c r="J3867" t="s">
        <v>583</v>
      </c>
      <c r="K3867" t="s">
        <v>455</v>
      </c>
      <c r="L3867" t="s">
        <v>25</v>
      </c>
      <c r="M3867">
        <v>1145</v>
      </c>
      <c r="N3867">
        <v>1145</v>
      </c>
      <c r="O3867">
        <v>1145</v>
      </c>
      <c r="P3867">
        <v>1145</v>
      </c>
      <c r="Q3867">
        <v>1145</v>
      </c>
      <c r="R3867">
        <v>1145</v>
      </c>
      <c r="S3867">
        <v>1145</v>
      </c>
      <c r="T3867">
        <v>1145</v>
      </c>
      <c r="U3867">
        <v>1145</v>
      </c>
      <c r="V3867">
        <v>1145</v>
      </c>
      <c r="W3867">
        <v>1145</v>
      </c>
      <c r="X3867">
        <v>1145</v>
      </c>
      <c r="Y3867">
        <v>13744</v>
      </c>
      <c r="Z3867">
        <f t="shared" si="142"/>
        <v>4155.9424548959996</v>
      </c>
      <c r="AA3867">
        <f t="shared" si="143"/>
        <v>6152.0575451040004</v>
      </c>
    </row>
    <row r="3868" spans="1:27" x14ac:dyDescent="0.35">
      <c r="A3868" t="s">
        <v>427</v>
      </c>
      <c r="C3868">
        <v>502900</v>
      </c>
      <c r="D3868" t="s">
        <v>464</v>
      </c>
      <c r="E3868" t="s">
        <v>7</v>
      </c>
      <c r="F3868" t="s">
        <v>21</v>
      </c>
      <c r="G3868">
        <v>2021</v>
      </c>
      <c r="H3868" t="s">
        <v>22</v>
      </c>
      <c r="I3868" t="s">
        <v>373</v>
      </c>
      <c r="J3868" t="s">
        <v>374</v>
      </c>
      <c r="K3868" t="s">
        <v>375</v>
      </c>
      <c r="L3868" t="s">
        <v>25</v>
      </c>
      <c r="M3868">
        <v>1148</v>
      </c>
      <c r="N3868">
        <v>1148</v>
      </c>
      <c r="O3868">
        <v>1148</v>
      </c>
      <c r="P3868">
        <v>1148</v>
      </c>
      <c r="Q3868">
        <v>1148</v>
      </c>
      <c r="R3868">
        <v>1148</v>
      </c>
      <c r="S3868">
        <v>1148</v>
      </c>
      <c r="T3868">
        <v>1148</v>
      </c>
      <c r="U3868">
        <v>1148</v>
      </c>
      <c r="V3868">
        <v>1208</v>
      </c>
      <c r="W3868">
        <v>1148</v>
      </c>
      <c r="X3868">
        <v>1409</v>
      </c>
      <c r="Y3868">
        <v>14102</v>
      </c>
      <c r="Z3868">
        <f t="shared" si="142"/>
        <v>10576.5</v>
      </c>
      <c r="AA3868">
        <f t="shared" si="143"/>
        <v>0</v>
      </c>
    </row>
    <row r="3869" spans="1:27" x14ac:dyDescent="0.35">
      <c r="A3869" t="s">
        <v>427</v>
      </c>
      <c r="C3869">
        <v>512100</v>
      </c>
      <c r="D3869" t="s">
        <v>428</v>
      </c>
      <c r="E3869" t="s">
        <v>7</v>
      </c>
      <c r="F3869" t="s">
        <v>105</v>
      </c>
      <c r="G3869">
        <v>2030</v>
      </c>
      <c r="H3869" t="s">
        <v>22</v>
      </c>
      <c r="I3869" t="s">
        <v>589</v>
      </c>
      <c r="J3869" t="s">
        <v>590</v>
      </c>
      <c r="K3869" t="s">
        <v>555</v>
      </c>
      <c r="L3869" t="s">
        <v>25</v>
      </c>
      <c r="M3869">
        <v>1159</v>
      </c>
      <c r="N3869">
        <v>1159</v>
      </c>
      <c r="O3869">
        <v>1159</v>
      </c>
      <c r="P3869">
        <v>1159</v>
      </c>
      <c r="Q3869">
        <v>1159</v>
      </c>
      <c r="R3869">
        <v>1159</v>
      </c>
      <c r="S3869">
        <v>1159</v>
      </c>
      <c r="T3869">
        <v>1159</v>
      </c>
      <c r="U3869">
        <v>1159</v>
      </c>
      <c r="V3869">
        <v>1159</v>
      </c>
      <c r="W3869">
        <v>1159</v>
      </c>
      <c r="X3869">
        <v>1159</v>
      </c>
      <c r="Y3869">
        <v>13912</v>
      </c>
      <c r="Z3869">
        <f t="shared" si="142"/>
        <v>0</v>
      </c>
      <c r="AA3869">
        <f t="shared" si="143"/>
        <v>10434</v>
      </c>
    </row>
    <row r="3870" spans="1:27" x14ac:dyDescent="0.35">
      <c r="A3870" t="s">
        <v>427</v>
      </c>
      <c r="C3870">
        <v>500900</v>
      </c>
      <c r="D3870" t="s">
        <v>443</v>
      </c>
      <c r="E3870" t="s">
        <v>7</v>
      </c>
      <c r="F3870" t="s">
        <v>366</v>
      </c>
      <c r="G3870">
        <v>2028</v>
      </c>
      <c r="H3870" t="s">
        <v>22</v>
      </c>
      <c r="I3870">
        <v>124642</v>
      </c>
      <c r="J3870" t="s">
        <v>583</v>
      </c>
      <c r="K3870" t="s">
        <v>455</v>
      </c>
      <c r="L3870" t="s">
        <v>25</v>
      </c>
      <c r="M3870">
        <v>1168</v>
      </c>
      <c r="N3870">
        <v>1168</v>
      </c>
      <c r="O3870">
        <v>1168</v>
      </c>
      <c r="P3870">
        <v>1168</v>
      </c>
      <c r="Q3870">
        <v>1168</v>
      </c>
      <c r="R3870">
        <v>1168</v>
      </c>
      <c r="S3870">
        <v>1168</v>
      </c>
      <c r="T3870">
        <v>1168</v>
      </c>
      <c r="U3870">
        <v>1168</v>
      </c>
      <c r="V3870">
        <v>1168</v>
      </c>
      <c r="W3870">
        <v>1168</v>
      </c>
      <c r="X3870">
        <v>1168</v>
      </c>
      <c r="Y3870">
        <v>14019</v>
      </c>
      <c r="Z3870">
        <f t="shared" si="142"/>
        <v>4239.0975898709994</v>
      </c>
      <c r="AA3870">
        <f t="shared" si="143"/>
        <v>6275.1524101290006</v>
      </c>
    </row>
    <row r="3871" spans="1:27" x14ac:dyDescent="0.35">
      <c r="A3871" t="s">
        <v>427</v>
      </c>
      <c r="C3871">
        <v>500900</v>
      </c>
      <c r="D3871" t="s">
        <v>443</v>
      </c>
      <c r="E3871" t="s">
        <v>7</v>
      </c>
      <c r="F3871" t="s">
        <v>21</v>
      </c>
      <c r="G3871">
        <v>2028</v>
      </c>
      <c r="H3871" t="s">
        <v>365</v>
      </c>
      <c r="I3871" t="s">
        <v>387</v>
      </c>
      <c r="J3871" t="s">
        <v>388</v>
      </c>
      <c r="K3871" t="s">
        <v>378</v>
      </c>
      <c r="L3871" t="s">
        <v>25</v>
      </c>
      <c r="M3871">
        <v>1170</v>
      </c>
      <c r="N3871">
        <v>2360</v>
      </c>
      <c r="O3871">
        <v>2664</v>
      </c>
      <c r="P3871">
        <v>2684</v>
      </c>
      <c r="Q3871">
        <v>3016</v>
      </c>
      <c r="R3871">
        <v>3634</v>
      </c>
      <c r="S3871">
        <v>3252</v>
      </c>
      <c r="T3871">
        <v>3085</v>
      </c>
      <c r="U3871">
        <v>3481</v>
      </c>
      <c r="V3871">
        <v>2917</v>
      </c>
      <c r="W3871">
        <v>4992</v>
      </c>
      <c r="X3871">
        <v>4559</v>
      </c>
      <c r="Y3871">
        <v>37814</v>
      </c>
      <c r="Z3871">
        <f t="shared" si="142"/>
        <v>28360.5</v>
      </c>
      <c r="AA3871">
        <f t="shared" si="143"/>
        <v>0</v>
      </c>
    </row>
    <row r="3872" spans="1:27" x14ac:dyDescent="0.35">
      <c r="A3872" t="s">
        <v>427</v>
      </c>
      <c r="C3872">
        <v>500900</v>
      </c>
      <c r="D3872" t="s">
        <v>443</v>
      </c>
      <c r="E3872" t="s">
        <v>7</v>
      </c>
      <c r="F3872" t="s">
        <v>366</v>
      </c>
      <c r="G3872">
        <v>2029</v>
      </c>
      <c r="H3872" t="s">
        <v>22</v>
      </c>
      <c r="I3872">
        <v>124642</v>
      </c>
      <c r="J3872" t="s">
        <v>583</v>
      </c>
      <c r="K3872" t="s">
        <v>455</v>
      </c>
      <c r="L3872" t="s">
        <v>25</v>
      </c>
      <c r="M3872">
        <v>1192</v>
      </c>
      <c r="N3872">
        <v>1192</v>
      </c>
      <c r="O3872">
        <v>1192</v>
      </c>
      <c r="P3872">
        <v>1192</v>
      </c>
      <c r="Q3872">
        <v>1192</v>
      </c>
      <c r="R3872">
        <v>1192</v>
      </c>
      <c r="S3872">
        <v>1192</v>
      </c>
      <c r="T3872">
        <v>1192</v>
      </c>
      <c r="U3872">
        <v>1192</v>
      </c>
      <c r="V3872">
        <v>1192</v>
      </c>
      <c r="W3872">
        <v>1192</v>
      </c>
      <c r="X3872">
        <v>1192</v>
      </c>
      <c r="Y3872">
        <v>14298</v>
      </c>
      <c r="Z3872">
        <f t="shared" si="142"/>
        <v>4323.4622540820001</v>
      </c>
      <c r="AA3872">
        <f t="shared" si="143"/>
        <v>6400.0377459179999</v>
      </c>
    </row>
    <row r="3873" spans="1:27" x14ac:dyDescent="0.35">
      <c r="A3873" t="s">
        <v>427</v>
      </c>
      <c r="C3873">
        <v>500900</v>
      </c>
      <c r="D3873" t="s">
        <v>443</v>
      </c>
      <c r="E3873" t="s">
        <v>7</v>
      </c>
      <c r="F3873" t="s">
        <v>21</v>
      </c>
      <c r="G3873">
        <v>2029</v>
      </c>
      <c r="H3873" t="s">
        <v>365</v>
      </c>
      <c r="I3873" t="s">
        <v>387</v>
      </c>
      <c r="J3873" t="s">
        <v>388</v>
      </c>
      <c r="K3873" t="s">
        <v>378</v>
      </c>
      <c r="L3873" t="s">
        <v>25</v>
      </c>
      <c r="M3873">
        <v>1205</v>
      </c>
      <c r="N3873">
        <v>2431</v>
      </c>
      <c r="O3873">
        <v>2744</v>
      </c>
      <c r="P3873">
        <v>2765</v>
      </c>
      <c r="Q3873">
        <v>3107</v>
      </c>
      <c r="R3873">
        <v>3743</v>
      </c>
      <c r="S3873">
        <v>3349</v>
      </c>
      <c r="T3873">
        <v>3177</v>
      </c>
      <c r="U3873">
        <v>3586</v>
      </c>
      <c r="V3873">
        <v>3005</v>
      </c>
      <c r="W3873">
        <v>5142</v>
      </c>
      <c r="X3873">
        <v>4696</v>
      </c>
      <c r="Y3873">
        <v>38949</v>
      </c>
      <c r="Z3873">
        <f t="shared" si="142"/>
        <v>29211.75</v>
      </c>
      <c r="AA3873">
        <f t="shared" si="143"/>
        <v>0</v>
      </c>
    </row>
    <row r="3874" spans="1:27" x14ac:dyDescent="0.35">
      <c r="A3874" t="s">
        <v>427</v>
      </c>
      <c r="C3874">
        <v>500900</v>
      </c>
      <c r="D3874" t="s">
        <v>443</v>
      </c>
      <c r="E3874" t="s">
        <v>7</v>
      </c>
      <c r="F3874" t="s">
        <v>366</v>
      </c>
      <c r="G3874">
        <v>2030</v>
      </c>
      <c r="H3874" t="s">
        <v>22</v>
      </c>
      <c r="I3874">
        <v>124642</v>
      </c>
      <c r="J3874" t="s">
        <v>583</v>
      </c>
      <c r="K3874" t="s">
        <v>455</v>
      </c>
      <c r="L3874" t="s">
        <v>25</v>
      </c>
      <c r="M3874">
        <v>1215</v>
      </c>
      <c r="N3874">
        <v>1215</v>
      </c>
      <c r="O3874">
        <v>1215</v>
      </c>
      <c r="P3874">
        <v>1215</v>
      </c>
      <c r="Q3874">
        <v>1215</v>
      </c>
      <c r="R3874">
        <v>1215</v>
      </c>
      <c r="S3874">
        <v>1215</v>
      </c>
      <c r="T3874">
        <v>1215</v>
      </c>
      <c r="U3874">
        <v>1215</v>
      </c>
      <c r="V3874">
        <v>1215</v>
      </c>
      <c r="W3874">
        <v>1215</v>
      </c>
      <c r="X3874">
        <v>1215</v>
      </c>
      <c r="Y3874">
        <v>14585</v>
      </c>
      <c r="Z3874">
        <f t="shared" si="142"/>
        <v>4410.2459767649998</v>
      </c>
      <c r="AA3874">
        <f t="shared" si="143"/>
        <v>6528.5040232350002</v>
      </c>
    </row>
    <row r="3875" spans="1:27" x14ac:dyDescent="0.35">
      <c r="A3875" t="s">
        <v>427</v>
      </c>
      <c r="C3875">
        <v>500900</v>
      </c>
      <c r="D3875" t="s">
        <v>443</v>
      </c>
      <c r="E3875" t="s">
        <v>7</v>
      </c>
      <c r="F3875" t="s">
        <v>21</v>
      </c>
      <c r="G3875">
        <v>2030</v>
      </c>
      <c r="H3875" t="s">
        <v>365</v>
      </c>
      <c r="I3875" t="s">
        <v>387</v>
      </c>
      <c r="J3875" t="s">
        <v>388</v>
      </c>
      <c r="K3875" t="s">
        <v>378</v>
      </c>
      <c r="L3875" t="s">
        <v>25</v>
      </c>
      <c r="M3875">
        <v>1241</v>
      </c>
      <c r="N3875">
        <v>2504</v>
      </c>
      <c r="O3875">
        <v>2826</v>
      </c>
      <c r="P3875">
        <v>2848</v>
      </c>
      <c r="Q3875">
        <v>3200</v>
      </c>
      <c r="R3875">
        <v>3855</v>
      </c>
      <c r="S3875">
        <v>3450</v>
      </c>
      <c r="T3875">
        <v>3273</v>
      </c>
      <c r="U3875">
        <v>3693</v>
      </c>
      <c r="V3875">
        <v>3095</v>
      </c>
      <c r="W3875">
        <v>5297</v>
      </c>
      <c r="X3875">
        <v>4837</v>
      </c>
      <c r="Y3875">
        <v>40119</v>
      </c>
      <c r="Z3875">
        <f t="shared" si="142"/>
        <v>30089.25</v>
      </c>
      <c r="AA3875">
        <f t="shared" si="143"/>
        <v>0</v>
      </c>
    </row>
    <row r="3876" spans="1:27" x14ac:dyDescent="0.35">
      <c r="A3876" t="s">
        <v>427</v>
      </c>
      <c r="C3876">
        <v>500900</v>
      </c>
      <c r="D3876" t="s">
        <v>443</v>
      </c>
      <c r="E3876" t="s">
        <v>7</v>
      </c>
      <c r="F3876" t="s">
        <v>105</v>
      </c>
      <c r="G3876">
        <v>2025</v>
      </c>
      <c r="H3876" t="s">
        <v>365</v>
      </c>
      <c r="I3876" t="s">
        <v>385</v>
      </c>
      <c r="J3876" t="s">
        <v>386</v>
      </c>
      <c r="K3876" t="s">
        <v>378</v>
      </c>
      <c r="L3876" t="s">
        <v>25</v>
      </c>
      <c r="M3876">
        <v>1284</v>
      </c>
      <c r="N3876">
        <v>2590</v>
      </c>
      <c r="O3876">
        <v>2924</v>
      </c>
      <c r="P3876">
        <v>2947</v>
      </c>
      <c r="Q3876">
        <v>3311</v>
      </c>
      <c r="R3876">
        <v>3989</v>
      </c>
      <c r="S3876">
        <v>3569</v>
      </c>
      <c r="T3876">
        <v>3386</v>
      </c>
      <c r="U3876">
        <v>3821</v>
      </c>
      <c r="V3876">
        <v>3202</v>
      </c>
      <c r="W3876">
        <v>5480</v>
      </c>
      <c r="X3876">
        <v>5004</v>
      </c>
      <c r="Y3876">
        <v>41508</v>
      </c>
      <c r="Z3876">
        <f t="shared" si="142"/>
        <v>0</v>
      </c>
      <c r="AA3876">
        <f t="shared" si="143"/>
        <v>31131</v>
      </c>
    </row>
    <row r="3877" spans="1:27" x14ac:dyDescent="0.35">
      <c r="A3877" t="s">
        <v>427</v>
      </c>
      <c r="C3877">
        <v>511100</v>
      </c>
      <c r="D3877" t="s">
        <v>434</v>
      </c>
      <c r="E3877" t="s">
        <v>7</v>
      </c>
      <c r="F3877" t="s">
        <v>366</v>
      </c>
      <c r="G3877">
        <v>2022</v>
      </c>
      <c r="H3877" t="s">
        <v>22</v>
      </c>
      <c r="I3877" t="s">
        <v>456</v>
      </c>
      <c r="J3877" t="s">
        <v>852</v>
      </c>
      <c r="K3877" t="s">
        <v>378</v>
      </c>
      <c r="L3877" t="s">
        <v>25</v>
      </c>
      <c r="M3877">
        <v>1294</v>
      </c>
      <c r="N3877">
        <v>1259</v>
      </c>
      <c r="O3877">
        <v>1271</v>
      </c>
      <c r="P3877">
        <v>1374</v>
      </c>
      <c r="Q3877">
        <v>1358</v>
      </c>
      <c r="R3877">
        <v>1548</v>
      </c>
      <c r="S3877">
        <v>1506</v>
      </c>
      <c r="T3877">
        <v>1522</v>
      </c>
      <c r="U3877">
        <v>1585</v>
      </c>
      <c r="V3877">
        <v>1314</v>
      </c>
      <c r="W3877">
        <v>1605</v>
      </c>
      <c r="X3877">
        <v>1291</v>
      </c>
      <c r="Y3877">
        <v>16927</v>
      </c>
      <c r="Z3877">
        <f t="shared" si="142"/>
        <v>5118.4253444429996</v>
      </c>
      <c r="AA3877">
        <f t="shared" si="143"/>
        <v>7576.8246555570004</v>
      </c>
    </row>
    <row r="3878" spans="1:27" x14ac:dyDescent="0.35">
      <c r="A3878" t="s">
        <v>427</v>
      </c>
      <c r="C3878">
        <v>511100</v>
      </c>
      <c r="D3878" t="s">
        <v>434</v>
      </c>
      <c r="E3878" t="s">
        <v>7</v>
      </c>
      <c r="F3878" t="s">
        <v>366</v>
      </c>
      <c r="G3878">
        <v>2025</v>
      </c>
      <c r="H3878" t="s">
        <v>22</v>
      </c>
      <c r="I3878" t="s">
        <v>456</v>
      </c>
      <c r="J3878" t="s">
        <v>852</v>
      </c>
      <c r="K3878" t="s">
        <v>378</v>
      </c>
      <c r="L3878" t="s">
        <v>25</v>
      </c>
      <c r="M3878">
        <v>1299</v>
      </c>
      <c r="N3878">
        <v>1264</v>
      </c>
      <c r="O3878">
        <v>1276</v>
      </c>
      <c r="P3878">
        <v>1379</v>
      </c>
      <c r="Q3878">
        <v>1363</v>
      </c>
      <c r="R3878">
        <v>1554</v>
      </c>
      <c r="S3878">
        <v>1511</v>
      </c>
      <c r="T3878">
        <v>1527</v>
      </c>
      <c r="U3878">
        <v>1590</v>
      </c>
      <c r="V3878">
        <v>1320</v>
      </c>
      <c r="W3878">
        <v>1610</v>
      </c>
      <c r="X3878">
        <v>1296</v>
      </c>
      <c r="Y3878">
        <v>16988</v>
      </c>
      <c r="Z3878">
        <f t="shared" si="142"/>
        <v>5136.870665292</v>
      </c>
      <c r="AA3878">
        <f t="shared" si="143"/>
        <v>7604.129334708</v>
      </c>
    </row>
    <row r="3879" spans="1:27" x14ac:dyDescent="0.35">
      <c r="A3879" t="s">
        <v>427</v>
      </c>
      <c r="C3879">
        <v>502900</v>
      </c>
      <c r="D3879" t="s">
        <v>464</v>
      </c>
      <c r="E3879" t="s">
        <v>7</v>
      </c>
      <c r="F3879" t="s">
        <v>105</v>
      </c>
      <c r="G3879">
        <v>2023</v>
      </c>
      <c r="H3879" t="s">
        <v>22</v>
      </c>
      <c r="I3879" t="s">
        <v>383</v>
      </c>
      <c r="J3879" t="s">
        <v>384</v>
      </c>
      <c r="K3879" t="s">
        <v>378</v>
      </c>
      <c r="L3879" t="s">
        <v>25</v>
      </c>
      <c r="M3879">
        <v>1323</v>
      </c>
      <c r="N3879">
        <v>1323</v>
      </c>
      <c r="O3879">
        <v>1323</v>
      </c>
      <c r="P3879">
        <v>1214</v>
      </c>
      <c r="Q3879">
        <v>886</v>
      </c>
      <c r="R3879">
        <v>886</v>
      </c>
      <c r="S3879">
        <v>886</v>
      </c>
      <c r="T3879">
        <v>886</v>
      </c>
      <c r="U3879">
        <v>886</v>
      </c>
      <c r="V3879">
        <v>958</v>
      </c>
      <c r="W3879">
        <v>886</v>
      </c>
      <c r="X3879">
        <v>1199</v>
      </c>
      <c r="Y3879">
        <v>12658</v>
      </c>
      <c r="Z3879">
        <f t="shared" si="142"/>
        <v>0</v>
      </c>
      <c r="AA3879">
        <f t="shared" si="143"/>
        <v>9493.5</v>
      </c>
    </row>
    <row r="3880" spans="1:27" x14ac:dyDescent="0.35">
      <c r="A3880" t="s">
        <v>427</v>
      </c>
      <c r="C3880">
        <v>502900</v>
      </c>
      <c r="D3880" t="s">
        <v>464</v>
      </c>
      <c r="E3880" t="s">
        <v>7</v>
      </c>
      <c r="F3880" t="s">
        <v>105</v>
      </c>
      <c r="G3880">
        <v>2022</v>
      </c>
      <c r="H3880" t="s">
        <v>22</v>
      </c>
      <c r="I3880" t="s">
        <v>383</v>
      </c>
      <c r="J3880" t="s">
        <v>384</v>
      </c>
      <c r="K3880" t="s">
        <v>378</v>
      </c>
      <c r="L3880" t="s">
        <v>25</v>
      </c>
      <c r="M3880">
        <v>1323</v>
      </c>
      <c r="N3880">
        <v>1323</v>
      </c>
      <c r="O3880">
        <v>1323</v>
      </c>
      <c r="P3880">
        <v>1323</v>
      </c>
      <c r="Q3880">
        <v>1323</v>
      </c>
      <c r="R3880">
        <v>1323</v>
      </c>
      <c r="S3880">
        <v>1323</v>
      </c>
      <c r="T3880">
        <v>1323</v>
      </c>
      <c r="U3880">
        <v>1323</v>
      </c>
      <c r="V3880">
        <v>1395</v>
      </c>
      <c r="W3880">
        <v>1323</v>
      </c>
      <c r="X3880">
        <v>1635</v>
      </c>
      <c r="Y3880">
        <v>16259</v>
      </c>
      <c r="Z3880">
        <f t="shared" si="142"/>
        <v>0</v>
      </c>
      <c r="AA3880">
        <f t="shared" si="143"/>
        <v>12194.25</v>
      </c>
    </row>
    <row r="3881" spans="1:27" x14ac:dyDescent="0.35">
      <c r="A3881" t="s">
        <v>427</v>
      </c>
      <c r="C3881">
        <v>500900</v>
      </c>
      <c r="D3881" t="s">
        <v>443</v>
      </c>
      <c r="E3881" t="s">
        <v>7</v>
      </c>
      <c r="F3881" t="s">
        <v>105</v>
      </c>
      <c r="G3881">
        <v>2026</v>
      </c>
      <c r="H3881" t="s">
        <v>365</v>
      </c>
      <c r="I3881" t="s">
        <v>385</v>
      </c>
      <c r="J3881" t="s">
        <v>386</v>
      </c>
      <c r="K3881" t="s">
        <v>378</v>
      </c>
      <c r="L3881" t="s">
        <v>25</v>
      </c>
      <c r="M3881">
        <v>1323</v>
      </c>
      <c r="N3881">
        <v>2668</v>
      </c>
      <c r="O3881">
        <v>3012</v>
      </c>
      <c r="P3881">
        <v>3035</v>
      </c>
      <c r="Q3881">
        <v>3410</v>
      </c>
      <c r="R3881">
        <v>4108</v>
      </c>
      <c r="S3881">
        <v>3676</v>
      </c>
      <c r="T3881">
        <v>3488</v>
      </c>
      <c r="U3881">
        <v>3936</v>
      </c>
      <c r="V3881">
        <v>3298</v>
      </c>
      <c r="W3881">
        <v>5645</v>
      </c>
      <c r="X3881">
        <v>5154</v>
      </c>
      <c r="Y3881">
        <v>42753</v>
      </c>
      <c r="Z3881">
        <f t="shared" si="142"/>
        <v>0</v>
      </c>
      <c r="AA3881">
        <f t="shared" si="143"/>
        <v>32064.75</v>
      </c>
    </row>
    <row r="3882" spans="1:27" x14ac:dyDescent="0.35">
      <c r="A3882" t="s">
        <v>427</v>
      </c>
      <c r="C3882">
        <v>511100</v>
      </c>
      <c r="D3882" t="s">
        <v>434</v>
      </c>
      <c r="E3882" t="s">
        <v>7</v>
      </c>
      <c r="F3882" t="s">
        <v>366</v>
      </c>
      <c r="G3882">
        <v>2026</v>
      </c>
      <c r="H3882" t="s">
        <v>22</v>
      </c>
      <c r="I3882" t="s">
        <v>456</v>
      </c>
      <c r="J3882" t="s">
        <v>852</v>
      </c>
      <c r="K3882" t="s">
        <v>378</v>
      </c>
      <c r="L3882" t="s">
        <v>25</v>
      </c>
      <c r="M3882">
        <v>1335</v>
      </c>
      <c r="N3882">
        <v>1299</v>
      </c>
      <c r="O3882">
        <v>1311</v>
      </c>
      <c r="P3882">
        <v>1417</v>
      </c>
      <c r="Q3882">
        <v>1401</v>
      </c>
      <c r="R3882">
        <v>1597</v>
      </c>
      <c r="S3882">
        <v>1553</v>
      </c>
      <c r="T3882">
        <v>1570</v>
      </c>
      <c r="U3882">
        <v>1634</v>
      </c>
      <c r="V3882">
        <v>1356</v>
      </c>
      <c r="W3882">
        <v>1655</v>
      </c>
      <c r="X3882">
        <v>1332</v>
      </c>
      <c r="Y3882">
        <v>17459</v>
      </c>
      <c r="Z3882">
        <f t="shared" si="142"/>
        <v>5279.2927328309997</v>
      </c>
      <c r="AA3882">
        <f t="shared" si="143"/>
        <v>7814.9572671690003</v>
      </c>
    </row>
    <row r="3883" spans="1:27" x14ac:dyDescent="0.35">
      <c r="A3883" t="s">
        <v>427</v>
      </c>
      <c r="C3883">
        <v>500900</v>
      </c>
      <c r="D3883" t="s">
        <v>443</v>
      </c>
      <c r="E3883" t="s">
        <v>7</v>
      </c>
      <c r="F3883" t="s">
        <v>105</v>
      </c>
      <c r="G3883">
        <v>2027</v>
      </c>
      <c r="H3883" t="s">
        <v>365</v>
      </c>
      <c r="I3883" t="s">
        <v>385</v>
      </c>
      <c r="J3883" t="s">
        <v>386</v>
      </c>
      <c r="K3883" t="s">
        <v>378</v>
      </c>
      <c r="L3883" t="s">
        <v>25</v>
      </c>
      <c r="M3883">
        <v>1363</v>
      </c>
      <c r="N3883">
        <v>2748</v>
      </c>
      <c r="O3883">
        <v>3102</v>
      </c>
      <c r="P3883">
        <v>3126</v>
      </c>
      <c r="Q3883">
        <v>3513</v>
      </c>
      <c r="R3883">
        <v>4232</v>
      </c>
      <c r="S3883">
        <v>3786</v>
      </c>
      <c r="T3883">
        <v>3592</v>
      </c>
      <c r="U3883">
        <v>4054</v>
      </c>
      <c r="V3883">
        <v>3397</v>
      </c>
      <c r="W3883">
        <v>5814</v>
      </c>
      <c r="X3883">
        <v>5309</v>
      </c>
      <c r="Y3883">
        <v>44036</v>
      </c>
      <c r="Z3883">
        <f t="shared" si="142"/>
        <v>0</v>
      </c>
      <c r="AA3883">
        <f t="shared" si="143"/>
        <v>33027</v>
      </c>
    </row>
    <row r="3884" spans="1:27" x14ac:dyDescent="0.35">
      <c r="A3884" t="s">
        <v>427</v>
      </c>
      <c r="C3884">
        <v>511100</v>
      </c>
      <c r="D3884" t="s">
        <v>434</v>
      </c>
      <c r="E3884" t="s">
        <v>7</v>
      </c>
      <c r="F3884" t="s">
        <v>366</v>
      </c>
      <c r="G3884">
        <v>2027</v>
      </c>
      <c r="H3884" t="s">
        <v>22</v>
      </c>
      <c r="I3884" t="s">
        <v>456</v>
      </c>
      <c r="J3884" t="s">
        <v>852</v>
      </c>
      <c r="K3884" t="s">
        <v>378</v>
      </c>
      <c r="L3884" t="s">
        <v>25</v>
      </c>
      <c r="M3884">
        <v>1371</v>
      </c>
      <c r="N3884">
        <v>1335</v>
      </c>
      <c r="O3884">
        <v>1347</v>
      </c>
      <c r="P3884">
        <v>1456</v>
      </c>
      <c r="Q3884">
        <v>1439</v>
      </c>
      <c r="R3884">
        <v>1641</v>
      </c>
      <c r="S3884">
        <v>1596</v>
      </c>
      <c r="T3884">
        <v>1614</v>
      </c>
      <c r="U3884">
        <v>1680</v>
      </c>
      <c r="V3884">
        <v>1393</v>
      </c>
      <c r="W3884">
        <v>1701</v>
      </c>
      <c r="X3884">
        <v>1368</v>
      </c>
      <c r="Y3884">
        <v>17943</v>
      </c>
      <c r="Z3884">
        <f t="shared" si="142"/>
        <v>5425.6457703870001</v>
      </c>
      <c r="AA3884">
        <f t="shared" si="143"/>
        <v>8031.6042296129999</v>
      </c>
    </row>
    <row r="3885" spans="1:27" x14ac:dyDescent="0.35">
      <c r="A3885" t="s">
        <v>427</v>
      </c>
      <c r="C3885">
        <v>502900</v>
      </c>
      <c r="D3885" t="s">
        <v>464</v>
      </c>
      <c r="E3885" t="s">
        <v>7</v>
      </c>
      <c r="F3885" t="s">
        <v>105</v>
      </c>
      <c r="G3885">
        <v>2021</v>
      </c>
      <c r="H3885" t="s">
        <v>22</v>
      </c>
      <c r="I3885" t="s">
        <v>383</v>
      </c>
      <c r="J3885" t="s">
        <v>384</v>
      </c>
      <c r="K3885" t="s">
        <v>378</v>
      </c>
      <c r="L3885" t="s">
        <v>25</v>
      </c>
      <c r="M3885">
        <v>1377</v>
      </c>
      <c r="N3885">
        <v>1377</v>
      </c>
      <c r="O3885">
        <v>1377</v>
      </c>
      <c r="P3885">
        <v>1377</v>
      </c>
      <c r="Q3885">
        <v>1377</v>
      </c>
      <c r="R3885">
        <v>1377</v>
      </c>
      <c r="S3885">
        <v>1377</v>
      </c>
      <c r="T3885">
        <v>1377</v>
      </c>
      <c r="U3885">
        <v>1377</v>
      </c>
      <c r="V3885">
        <v>1450</v>
      </c>
      <c r="W3885">
        <v>1377</v>
      </c>
      <c r="X3885">
        <v>1690</v>
      </c>
      <c r="Y3885">
        <v>16914</v>
      </c>
      <c r="Z3885">
        <f t="shared" si="142"/>
        <v>0</v>
      </c>
      <c r="AA3885">
        <f t="shared" si="143"/>
        <v>12685.5</v>
      </c>
    </row>
    <row r="3886" spans="1:27" x14ac:dyDescent="0.35">
      <c r="A3886" t="s">
        <v>427</v>
      </c>
      <c r="C3886">
        <v>500900</v>
      </c>
      <c r="D3886" t="s">
        <v>443</v>
      </c>
      <c r="E3886" t="s">
        <v>7</v>
      </c>
      <c r="F3886" t="s">
        <v>105</v>
      </c>
      <c r="G3886">
        <v>2028</v>
      </c>
      <c r="H3886" t="s">
        <v>365</v>
      </c>
      <c r="I3886" t="s">
        <v>385</v>
      </c>
      <c r="J3886" t="s">
        <v>386</v>
      </c>
      <c r="K3886" t="s">
        <v>378</v>
      </c>
      <c r="L3886" t="s">
        <v>25</v>
      </c>
      <c r="M3886">
        <v>1403</v>
      </c>
      <c r="N3886">
        <v>2831</v>
      </c>
      <c r="O3886">
        <v>3195</v>
      </c>
      <c r="P3886">
        <v>3220</v>
      </c>
      <c r="Q3886">
        <v>3618</v>
      </c>
      <c r="R3886">
        <v>4358</v>
      </c>
      <c r="S3886">
        <v>3900</v>
      </c>
      <c r="T3886">
        <v>3700</v>
      </c>
      <c r="U3886">
        <v>4175</v>
      </c>
      <c r="V3886">
        <v>3499</v>
      </c>
      <c r="W3886">
        <v>5988</v>
      </c>
      <c r="X3886">
        <v>5468</v>
      </c>
      <c r="Y3886">
        <v>45356</v>
      </c>
      <c r="Z3886">
        <f t="shared" si="142"/>
        <v>0</v>
      </c>
      <c r="AA3886">
        <f t="shared" si="143"/>
        <v>34017</v>
      </c>
    </row>
    <row r="3887" spans="1:27" x14ac:dyDescent="0.35">
      <c r="A3887" t="s">
        <v>427</v>
      </c>
      <c r="C3887">
        <v>511100</v>
      </c>
      <c r="D3887" t="s">
        <v>434</v>
      </c>
      <c r="E3887" t="s">
        <v>7</v>
      </c>
      <c r="F3887" t="s">
        <v>366</v>
      </c>
      <c r="G3887">
        <v>2028</v>
      </c>
      <c r="H3887" t="s">
        <v>22</v>
      </c>
      <c r="I3887" t="s">
        <v>456</v>
      </c>
      <c r="J3887" t="s">
        <v>852</v>
      </c>
      <c r="K3887" t="s">
        <v>378</v>
      </c>
      <c r="L3887" t="s">
        <v>25</v>
      </c>
      <c r="M3887">
        <v>1409</v>
      </c>
      <c r="N3887">
        <v>1371</v>
      </c>
      <c r="O3887">
        <v>1384</v>
      </c>
      <c r="P3887">
        <v>1496</v>
      </c>
      <c r="Q3887">
        <v>1479</v>
      </c>
      <c r="R3887">
        <v>1687</v>
      </c>
      <c r="S3887">
        <v>1641</v>
      </c>
      <c r="T3887">
        <v>1659</v>
      </c>
      <c r="U3887">
        <v>1727</v>
      </c>
      <c r="V3887">
        <v>1432</v>
      </c>
      <c r="W3887">
        <v>1749</v>
      </c>
      <c r="X3887">
        <v>1406</v>
      </c>
      <c r="Y3887">
        <v>18440</v>
      </c>
      <c r="Z3887">
        <f t="shared" si="142"/>
        <v>5575.9297779600001</v>
      </c>
      <c r="AA3887">
        <f t="shared" si="143"/>
        <v>8254.0702220399999</v>
      </c>
    </row>
    <row r="3888" spans="1:27" x14ac:dyDescent="0.35">
      <c r="A3888" t="s">
        <v>427</v>
      </c>
      <c r="C3888">
        <v>500900</v>
      </c>
      <c r="D3888" t="s">
        <v>443</v>
      </c>
      <c r="E3888" t="s">
        <v>7</v>
      </c>
      <c r="F3888" t="s">
        <v>105</v>
      </c>
      <c r="G3888">
        <v>2029</v>
      </c>
      <c r="H3888" t="s">
        <v>365</v>
      </c>
      <c r="I3888" t="s">
        <v>385</v>
      </c>
      <c r="J3888" t="s">
        <v>386</v>
      </c>
      <c r="K3888" t="s">
        <v>378</v>
      </c>
      <c r="L3888" t="s">
        <v>25</v>
      </c>
      <c r="M3888">
        <v>1446</v>
      </c>
      <c r="N3888">
        <v>2916</v>
      </c>
      <c r="O3888">
        <v>3291</v>
      </c>
      <c r="P3888">
        <v>3316</v>
      </c>
      <c r="Q3888">
        <v>3726</v>
      </c>
      <c r="R3888">
        <v>4489</v>
      </c>
      <c r="S3888">
        <v>4017</v>
      </c>
      <c r="T3888">
        <v>3811</v>
      </c>
      <c r="U3888">
        <v>4301</v>
      </c>
      <c r="V3888">
        <v>3604</v>
      </c>
      <c r="W3888">
        <v>6168</v>
      </c>
      <c r="X3888">
        <v>5632</v>
      </c>
      <c r="Y3888">
        <v>46717</v>
      </c>
      <c r="Z3888">
        <f t="shared" si="142"/>
        <v>0</v>
      </c>
      <c r="AA3888">
        <f t="shared" si="143"/>
        <v>35037.75</v>
      </c>
    </row>
    <row r="3889" spans="1:27" x14ac:dyDescent="0.35">
      <c r="A3889" t="s">
        <v>427</v>
      </c>
      <c r="C3889">
        <v>511100</v>
      </c>
      <c r="D3889" t="s">
        <v>434</v>
      </c>
      <c r="E3889" t="s">
        <v>7</v>
      </c>
      <c r="F3889" t="s">
        <v>366</v>
      </c>
      <c r="G3889">
        <v>2029</v>
      </c>
      <c r="H3889" t="s">
        <v>22</v>
      </c>
      <c r="I3889" t="s">
        <v>456</v>
      </c>
      <c r="J3889" t="s">
        <v>852</v>
      </c>
      <c r="K3889" t="s">
        <v>378</v>
      </c>
      <c r="L3889" t="s">
        <v>25</v>
      </c>
      <c r="M3889">
        <v>1448</v>
      </c>
      <c r="N3889">
        <v>1409</v>
      </c>
      <c r="O3889">
        <v>1422</v>
      </c>
      <c r="P3889">
        <v>1538</v>
      </c>
      <c r="Q3889">
        <v>1520</v>
      </c>
      <c r="R3889">
        <v>1734</v>
      </c>
      <c r="S3889">
        <v>1686</v>
      </c>
      <c r="T3889">
        <v>1705</v>
      </c>
      <c r="U3889">
        <v>1775</v>
      </c>
      <c r="V3889">
        <v>1471</v>
      </c>
      <c r="W3889">
        <v>1798</v>
      </c>
      <c r="X3889">
        <v>1445</v>
      </c>
      <c r="Y3889">
        <v>18952</v>
      </c>
      <c r="Z3889">
        <f t="shared" si="142"/>
        <v>5730.7495201679994</v>
      </c>
      <c r="AA3889">
        <f t="shared" si="143"/>
        <v>8483.2504798320006</v>
      </c>
    </row>
    <row r="3890" spans="1:27" x14ac:dyDescent="0.35">
      <c r="A3890" t="s">
        <v>427</v>
      </c>
      <c r="C3890">
        <v>511100</v>
      </c>
      <c r="D3890" t="s">
        <v>434</v>
      </c>
      <c r="E3890" t="s">
        <v>7</v>
      </c>
      <c r="F3890" t="s">
        <v>366</v>
      </c>
      <c r="G3890">
        <v>2023</v>
      </c>
      <c r="H3890" t="s">
        <v>22</v>
      </c>
      <c r="I3890" t="s">
        <v>456</v>
      </c>
      <c r="J3890" t="s">
        <v>852</v>
      </c>
      <c r="K3890" t="s">
        <v>378</v>
      </c>
      <c r="L3890" t="s">
        <v>25</v>
      </c>
      <c r="M3890">
        <v>1475</v>
      </c>
      <c r="N3890">
        <v>1388</v>
      </c>
      <c r="O3890">
        <v>1399</v>
      </c>
      <c r="P3890">
        <v>1555</v>
      </c>
      <c r="Q3890">
        <v>1539</v>
      </c>
      <c r="R3890">
        <v>1782</v>
      </c>
      <c r="S3890">
        <v>1740</v>
      </c>
      <c r="T3890">
        <v>1756</v>
      </c>
      <c r="U3890">
        <v>1766</v>
      </c>
      <c r="V3890">
        <v>1496</v>
      </c>
      <c r="W3890">
        <v>1786</v>
      </c>
      <c r="X3890">
        <v>1419</v>
      </c>
      <c r="Y3890">
        <v>19101</v>
      </c>
      <c r="Z3890">
        <f t="shared" si="142"/>
        <v>5775.8044842089994</v>
      </c>
      <c r="AA3890">
        <f t="shared" si="143"/>
        <v>8549.9455157909997</v>
      </c>
    </row>
    <row r="3891" spans="1:27" x14ac:dyDescent="0.35">
      <c r="A3891" t="s">
        <v>427</v>
      </c>
      <c r="C3891">
        <v>511100</v>
      </c>
      <c r="D3891" t="s">
        <v>434</v>
      </c>
      <c r="E3891" t="s">
        <v>7</v>
      </c>
      <c r="F3891" t="s">
        <v>366</v>
      </c>
      <c r="G3891">
        <v>2030</v>
      </c>
      <c r="H3891" t="s">
        <v>22</v>
      </c>
      <c r="I3891" t="s">
        <v>456</v>
      </c>
      <c r="J3891" t="s">
        <v>852</v>
      </c>
      <c r="K3891" t="s">
        <v>378</v>
      </c>
      <c r="L3891" t="s">
        <v>25</v>
      </c>
      <c r="M3891">
        <v>1488</v>
      </c>
      <c r="N3891">
        <v>1448</v>
      </c>
      <c r="O3891">
        <v>1461</v>
      </c>
      <c r="P3891">
        <v>1581</v>
      </c>
      <c r="Q3891">
        <v>1562</v>
      </c>
      <c r="R3891">
        <v>1783</v>
      </c>
      <c r="S3891">
        <v>1733</v>
      </c>
      <c r="T3891">
        <v>1753</v>
      </c>
      <c r="U3891">
        <v>1825</v>
      </c>
      <c r="V3891">
        <v>1512</v>
      </c>
      <c r="W3891">
        <v>1848</v>
      </c>
      <c r="X3891">
        <v>1485</v>
      </c>
      <c r="Y3891">
        <v>19479</v>
      </c>
      <c r="Z3891">
        <f t="shared" si="142"/>
        <v>5890.1049970109998</v>
      </c>
      <c r="AA3891">
        <f t="shared" si="143"/>
        <v>8719.1450029890002</v>
      </c>
    </row>
    <row r="3892" spans="1:27" x14ac:dyDescent="0.35">
      <c r="A3892" t="s">
        <v>427</v>
      </c>
      <c r="C3892">
        <v>500900</v>
      </c>
      <c r="D3892" t="s">
        <v>443</v>
      </c>
      <c r="E3892" t="s">
        <v>7</v>
      </c>
      <c r="F3892" t="s">
        <v>105</v>
      </c>
      <c r="G3892">
        <v>2030</v>
      </c>
      <c r="H3892" t="s">
        <v>365</v>
      </c>
      <c r="I3892" t="s">
        <v>385</v>
      </c>
      <c r="J3892" t="s">
        <v>386</v>
      </c>
      <c r="K3892" t="s">
        <v>378</v>
      </c>
      <c r="L3892" t="s">
        <v>25</v>
      </c>
      <c r="M3892">
        <v>1489</v>
      </c>
      <c r="N3892">
        <v>3003</v>
      </c>
      <c r="O3892">
        <v>3390</v>
      </c>
      <c r="P3892">
        <v>3416</v>
      </c>
      <c r="Q3892">
        <v>3838</v>
      </c>
      <c r="R3892">
        <v>4624</v>
      </c>
      <c r="S3892">
        <v>4138</v>
      </c>
      <c r="T3892">
        <v>3925</v>
      </c>
      <c r="U3892">
        <v>4430</v>
      </c>
      <c r="V3892">
        <v>3712</v>
      </c>
      <c r="W3892">
        <v>6353</v>
      </c>
      <c r="X3892">
        <v>5801</v>
      </c>
      <c r="Y3892">
        <v>48120</v>
      </c>
      <c r="Z3892">
        <f t="shared" si="142"/>
        <v>0</v>
      </c>
      <c r="AA3892">
        <f t="shared" si="143"/>
        <v>36090</v>
      </c>
    </row>
    <row r="3893" spans="1:27" x14ac:dyDescent="0.35">
      <c r="A3893" t="s">
        <v>427</v>
      </c>
      <c r="C3893">
        <v>502100</v>
      </c>
      <c r="D3893" t="s">
        <v>429</v>
      </c>
      <c r="E3893" t="s">
        <v>7</v>
      </c>
      <c r="F3893" t="s">
        <v>366</v>
      </c>
      <c r="G3893">
        <v>2021</v>
      </c>
      <c r="H3893" t="s">
        <v>22</v>
      </c>
      <c r="I3893" t="s">
        <v>591</v>
      </c>
      <c r="J3893" t="s">
        <v>592</v>
      </c>
      <c r="K3893" t="s">
        <v>455</v>
      </c>
      <c r="L3893" t="s">
        <v>25</v>
      </c>
      <c r="M3893">
        <v>1580</v>
      </c>
      <c r="N3893">
        <v>2237</v>
      </c>
      <c r="O3893">
        <v>1580</v>
      </c>
      <c r="P3893">
        <v>1580</v>
      </c>
      <c r="Q3893">
        <v>1580</v>
      </c>
      <c r="R3893">
        <v>1580</v>
      </c>
      <c r="S3893">
        <v>1580</v>
      </c>
      <c r="T3893">
        <v>1580</v>
      </c>
      <c r="U3893">
        <v>1580</v>
      </c>
      <c r="V3893">
        <v>1580</v>
      </c>
      <c r="W3893">
        <v>1580</v>
      </c>
      <c r="X3893">
        <v>1580</v>
      </c>
      <c r="Y3893">
        <v>19617</v>
      </c>
      <c r="Z3893">
        <f t="shared" ref="Z3893:Z3943" si="144">$Y3893*IF($E3893="Fixed",0.75,1)*IF(LEFT($F3893,4)="0311",1,IF(LEFT($F3893,4)="0301",0.403176412,0))</f>
        <v>5931.8337556529996</v>
      </c>
      <c r="AA3893">
        <f t="shared" ref="AA3893:AA3943" si="145">$Y3893*IF($E3893="Fixed",0.75,1)*IF(LEFT($F3893,4)="0311",0,IF(LEFT($F3893,4)="0301",1-0.403176412,1))</f>
        <v>8780.9162443469995</v>
      </c>
    </row>
    <row r="3894" spans="1:27" x14ac:dyDescent="0.35">
      <c r="A3894" t="s">
        <v>427</v>
      </c>
      <c r="C3894">
        <v>502900</v>
      </c>
      <c r="D3894" t="s">
        <v>464</v>
      </c>
      <c r="E3894" t="s">
        <v>7</v>
      </c>
      <c r="F3894" t="s">
        <v>366</v>
      </c>
      <c r="G3894">
        <v>2024</v>
      </c>
      <c r="H3894" t="s">
        <v>22</v>
      </c>
      <c r="I3894" t="s">
        <v>456</v>
      </c>
      <c r="J3894" t="s">
        <v>852</v>
      </c>
      <c r="K3894" t="s">
        <v>378</v>
      </c>
      <c r="L3894" t="s">
        <v>25</v>
      </c>
      <c r="M3894">
        <v>1589</v>
      </c>
      <c r="N3894">
        <v>1589</v>
      </c>
      <c r="O3894">
        <v>1589</v>
      </c>
      <c r="P3894">
        <v>1589</v>
      </c>
      <c r="Q3894">
        <v>1589</v>
      </c>
      <c r="R3894">
        <v>1589</v>
      </c>
      <c r="S3894">
        <v>1589</v>
      </c>
      <c r="T3894">
        <v>1589</v>
      </c>
      <c r="U3894">
        <v>1589</v>
      </c>
      <c r="V3894">
        <v>1738</v>
      </c>
      <c r="W3894">
        <v>1589</v>
      </c>
      <c r="X3894">
        <v>2235</v>
      </c>
      <c r="Y3894">
        <v>19863</v>
      </c>
      <c r="Z3894">
        <f t="shared" si="144"/>
        <v>6006.2198036669997</v>
      </c>
      <c r="AA3894">
        <f t="shared" si="145"/>
        <v>8891.0301963330003</v>
      </c>
    </row>
    <row r="3895" spans="1:27" x14ac:dyDescent="0.35">
      <c r="A3895" t="s">
        <v>427</v>
      </c>
      <c r="C3895">
        <v>502900</v>
      </c>
      <c r="D3895" t="s">
        <v>464</v>
      </c>
      <c r="E3895" t="s">
        <v>7</v>
      </c>
      <c r="F3895" t="s">
        <v>366</v>
      </c>
      <c r="G3895">
        <v>2025</v>
      </c>
      <c r="H3895" t="s">
        <v>22</v>
      </c>
      <c r="I3895" t="s">
        <v>456</v>
      </c>
      <c r="J3895" t="s">
        <v>852</v>
      </c>
      <c r="K3895" t="s">
        <v>378</v>
      </c>
      <c r="L3895" t="s">
        <v>25</v>
      </c>
      <c r="M3895">
        <v>1589</v>
      </c>
      <c r="N3895">
        <v>1589</v>
      </c>
      <c r="O3895">
        <v>1589</v>
      </c>
      <c r="P3895">
        <v>1589</v>
      </c>
      <c r="Q3895">
        <v>1589</v>
      </c>
      <c r="R3895">
        <v>1589</v>
      </c>
      <c r="S3895">
        <v>1589</v>
      </c>
      <c r="T3895">
        <v>1589</v>
      </c>
      <c r="U3895">
        <v>1589</v>
      </c>
      <c r="V3895">
        <v>1738</v>
      </c>
      <c r="W3895">
        <v>1589</v>
      </c>
      <c r="X3895">
        <v>2235</v>
      </c>
      <c r="Y3895">
        <v>19863</v>
      </c>
      <c r="Z3895">
        <f t="shared" si="144"/>
        <v>6006.2198036669997</v>
      </c>
      <c r="AA3895">
        <f t="shared" si="145"/>
        <v>8891.0301963330003</v>
      </c>
    </row>
    <row r="3896" spans="1:27" x14ac:dyDescent="0.35">
      <c r="A3896" t="s">
        <v>427</v>
      </c>
      <c r="C3896">
        <v>512101</v>
      </c>
      <c r="D3896" t="s">
        <v>466</v>
      </c>
      <c r="E3896" t="s">
        <v>7</v>
      </c>
      <c r="F3896" t="s">
        <v>105</v>
      </c>
      <c r="G3896">
        <v>2021</v>
      </c>
      <c r="H3896" t="s">
        <v>22</v>
      </c>
      <c r="I3896" t="s">
        <v>383</v>
      </c>
      <c r="J3896" t="s">
        <v>384</v>
      </c>
      <c r="K3896" t="s">
        <v>378</v>
      </c>
      <c r="L3896" t="s">
        <v>25</v>
      </c>
      <c r="M3896">
        <v>1629</v>
      </c>
      <c r="N3896">
        <v>1629</v>
      </c>
      <c r="O3896">
        <v>1629</v>
      </c>
      <c r="P3896">
        <v>7730</v>
      </c>
      <c r="Q3896">
        <v>34029</v>
      </c>
      <c r="R3896">
        <v>17019</v>
      </c>
      <c r="S3896">
        <v>1629</v>
      </c>
      <c r="T3896">
        <v>15304</v>
      </c>
      <c r="U3896">
        <v>1629</v>
      </c>
      <c r="V3896">
        <v>1629</v>
      </c>
      <c r="W3896">
        <v>1629</v>
      </c>
      <c r="X3896">
        <v>1629</v>
      </c>
      <c r="Y3896">
        <v>87109</v>
      </c>
      <c r="Z3896">
        <f t="shared" si="144"/>
        <v>0</v>
      </c>
      <c r="AA3896">
        <f t="shared" si="145"/>
        <v>65331.75</v>
      </c>
    </row>
    <row r="3897" spans="1:27" x14ac:dyDescent="0.35">
      <c r="A3897" t="s">
        <v>427</v>
      </c>
      <c r="C3897">
        <v>512101</v>
      </c>
      <c r="D3897" t="s">
        <v>466</v>
      </c>
      <c r="E3897" t="s">
        <v>7</v>
      </c>
      <c r="F3897" t="s">
        <v>105</v>
      </c>
      <c r="G3897">
        <v>2022</v>
      </c>
      <c r="H3897" t="s">
        <v>22</v>
      </c>
      <c r="I3897" t="s">
        <v>383</v>
      </c>
      <c r="J3897" t="s">
        <v>384</v>
      </c>
      <c r="K3897" t="s">
        <v>378</v>
      </c>
      <c r="L3897" t="s">
        <v>25</v>
      </c>
      <c r="M3897">
        <v>1629</v>
      </c>
      <c r="N3897">
        <v>1629</v>
      </c>
      <c r="O3897">
        <v>1629</v>
      </c>
      <c r="P3897">
        <v>7730</v>
      </c>
      <c r="Q3897">
        <v>34029</v>
      </c>
      <c r="R3897">
        <v>17019</v>
      </c>
      <c r="S3897">
        <v>1629</v>
      </c>
      <c r="T3897">
        <v>15304</v>
      </c>
      <c r="U3897">
        <v>1629</v>
      </c>
      <c r="V3897">
        <v>1629</v>
      </c>
      <c r="W3897">
        <v>1629</v>
      </c>
      <c r="X3897">
        <v>1629</v>
      </c>
      <c r="Y3897">
        <v>87109</v>
      </c>
      <c r="Z3897">
        <f t="shared" si="144"/>
        <v>0</v>
      </c>
      <c r="AA3897">
        <f t="shared" si="145"/>
        <v>65331.75</v>
      </c>
    </row>
    <row r="3898" spans="1:27" x14ac:dyDescent="0.35">
      <c r="A3898" t="s">
        <v>427</v>
      </c>
      <c r="C3898">
        <v>512101</v>
      </c>
      <c r="D3898" t="s">
        <v>466</v>
      </c>
      <c r="E3898" t="s">
        <v>7</v>
      </c>
      <c r="F3898" t="s">
        <v>105</v>
      </c>
      <c r="G3898">
        <v>2023</v>
      </c>
      <c r="H3898" t="s">
        <v>22</v>
      </c>
      <c r="I3898" t="s">
        <v>383</v>
      </c>
      <c r="J3898" t="s">
        <v>384</v>
      </c>
      <c r="K3898" t="s">
        <v>378</v>
      </c>
      <c r="L3898" t="s">
        <v>25</v>
      </c>
      <c r="M3898">
        <v>1629</v>
      </c>
      <c r="N3898">
        <v>1629</v>
      </c>
      <c r="O3898">
        <v>1629</v>
      </c>
      <c r="P3898">
        <v>7730</v>
      </c>
      <c r="Q3898">
        <v>34029</v>
      </c>
      <c r="R3898">
        <v>17019</v>
      </c>
      <c r="S3898">
        <v>1629</v>
      </c>
      <c r="T3898">
        <v>15304</v>
      </c>
      <c r="U3898">
        <v>1629</v>
      </c>
      <c r="V3898">
        <v>1629</v>
      </c>
      <c r="W3898">
        <v>1629</v>
      </c>
      <c r="X3898">
        <v>1629</v>
      </c>
      <c r="Y3898">
        <v>87109</v>
      </c>
      <c r="Z3898">
        <f t="shared" si="144"/>
        <v>0</v>
      </c>
      <c r="AA3898">
        <f t="shared" si="145"/>
        <v>65331.75</v>
      </c>
    </row>
    <row r="3899" spans="1:27" x14ac:dyDescent="0.35">
      <c r="A3899" t="s">
        <v>427</v>
      </c>
      <c r="C3899">
        <v>512101</v>
      </c>
      <c r="D3899" t="s">
        <v>466</v>
      </c>
      <c r="E3899" t="s">
        <v>7</v>
      </c>
      <c r="F3899" t="s">
        <v>105</v>
      </c>
      <c r="G3899">
        <v>2024</v>
      </c>
      <c r="H3899" t="s">
        <v>22</v>
      </c>
      <c r="I3899" t="s">
        <v>383</v>
      </c>
      <c r="J3899" t="s">
        <v>384</v>
      </c>
      <c r="K3899" t="s">
        <v>378</v>
      </c>
      <c r="L3899" t="s">
        <v>25</v>
      </c>
      <c r="M3899">
        <v>1629</v>
      </c>
      <c r="N3899">
        <v>1629</v>
      </c>
      <c r="O3899">
        <v>1629</v>
      </c>
      <c r="P3899">
        <v>7730</v>
      </c>
      <c r="Q3899">
        <v>34029</v>
      </c>
      <c r="R3899">
        <v>17019</v>
      </c>
      <c r="S3899">
        <v>1629</v>
      </c>
      <c r="T3899">
        <v>15304</v>
      </c>
      <c r="U3899">
        <v>1629</v>
      </c>
      <c r="V3899">
        <v>1629</v>
      </c>
      <c r="W3899">
        <v>1629</v>
      </c>
      <c r="X3899">
        <v>1629</v>
      </c>
      <c r="Y3899">
        <v>87109</v>
      </c>
      <c r="Z3899">
        <f t="shared" si="144"/>
        <v>0</v>
      </c>
      <c r="AA3899">
        <f t="shared" si="145"/>
        <v>65331.75</v>
      </c>
    </row>
    <row r="3900" spans="1:27" x14ac:dyDescent="0.35">
      <c r="A3900" t="s">
        <v>427</v>
      </c>
      <c r="C3900">
        <v>512101</v>
      </c>
      <c r="D3900" t="s">
        <v>466</v>
      </c>
      <c r="E3900" t="s">
        <v>7</v>
      </c>
      <c r="F3900" t="s">
        <v>105</v>
      </c>
      <c r="G3900">
        <v>2025</v>
      </c>
      <c r="H3900" t="s">
        <v>22</v>
      </c>
      <c r="I3900" t="s">
        <v>383</v>
      </c>
      <c r="J3900" t="s">
        <v>384</v>
      </c>
      <c r="K3900" t="s">
        <v>378</v>
      </c>
      <c r="L3900" t="s">
        <v>25</v>
      </c>
      <c r="M3900">
        <v>1629</v>
      </c>
      <c r="N3900">
        <v>1629</v>
      </c>
      <c r="O3900">
        <v>1629</v>
      </c>
      <c r="P3900">
        <v>7730</v>
      </c>
      <c r="Q3900">
        <v>34029</v>
      </c>
      <c r="R3900">
        <v>17019</v>
      </c>
      <c r="S3900">
        <v>1629</v>
      </c>
      <c r="T3900">
        <v>15304</v>
      </c>
      <c r="U3900">
        <v>1629</v>
      </c>
      <c r="V3900">
        <v>1629</v>
      </c>
      <c r="W3900">
        <v>1629</v>
      </c>
      <c r="X3900">
        <v>1629</v>
      </c>
      <c r="Y3900">
        <v>87109</v>
      </c>
      <c r="Z3900">
        <f t="shared" si="144"/>
        <v>0</v>
      </c>
      <c r="AA3900">
        <f t="shared" si="145"/>
        <v>65331.75</v>
      </c>
    </row>
    <row r="3901" spans="1:27" x14ac:dyDescent="0.35">
      <c r="A3901" t="s">
        <v>427</v>
      </c>
      <c r="C3901">
        <v>502900</v>
      </c>
      <c r="D3901" t="s">
        <v>464</v>
      </c>
      <c r="E3901" t="s">
        <v>7</v>
      </c>
      <c r="F3901" t="s">
        <v>105</v>
      </c>
      <c r="G3901">
        <v>2023</v>
      </c>
      <c r="H3901" t="s">
        <v>22</v>
      </c>
      <c r="I3901" t="s">
        <v>373</v>
      </c>
      <c r="J3901" t="s">
        <v>374</v>
      </c>
      <c r="K3901" t="s">
        <v>375</v>
      </c>
      <c r="L3901" t="s">
        <v>25</v>
      </c>
      <c r="M3901">
        <v>1633</v>
      </c>
      <c r="N3901">
        <v>1633</v>
      </c>
      <c r="O3901">
        <v>1633</v>
      </c>
      <c r="P3901">
        <v>1499</v>
      </c>
      <c r="Q3901">
        <v>1094</v>
      </c>
      <c r="R3901">
        <v>1094</v>
      </c>
      <c r="S3901">
        <v>1094</v>
      </c>
      <c r="T3901">
        <v>1094</v>
      </c>
      <c r="U3901">
        <v>1094</v>
      </c>
      <c r="V3901">
        <v>1183</v>
      </c>
      <c r="W3901">
        <v>1094</v>
      </c>
      <c r="X3901">
        <v>1480</v>
      </c>
      <c r="Y3901">
        <v>15628</v>
      </c>
      <c r="Z3901">
        <f t="shared" si="144"/>
        <v>0</v>
      </c>
      <c r="AA3901">
        <f t="shared" si="145"/>
        <v>11721</v>
      </c>
    </row>
    <row r="3902" spans="1:27" x14ac:dyDescent="0.35">
      <c r="A3902" t="s">
        <v>427</v>
      </c>
      <c r="C3902">
        <v>502900</v>
      </c>
      <c r="D3902" t="s">
        <v>464</v>
      </c>
      <c r="E3902" t="s">
        <v>7</v>
      </c>
      <c r="F3902" t="s">
        <v>105</v>
      </c>
      <c r="G3902">
        <v>2022</v>
      </c>
      <c r="H3902" t="s">
        <v>22</v>
      </c>
      <c r="I3902" t="s">
        <v>373</v>
      </c>
      <c r="J3902" t="s">
        <v>374</v>
      </c>
      <c r="K3902" t="s">
        <v>375</v>
      </c>
      <c r="L3902" t="s">
        <v>25</v>
      </c>
      <c r="M3902">
        <v>1633</v>
      </c>
      <c r="N3902">
        <v>1633</v>
      </c>
      <c r="O3902">
        <v>1633</v>
      </c>
      <c r="P3902">
        <v>1633</v>
      </c>
      <c r="Q3902">
        <v>1633</v>
      </c>
      <c r="R3902">
        <v>1633</v>
      </c>
      <c r="S3902">
        <v>1633</v>
      </c>
      <c r="T3902">
        <v>1633</v>
      </c>
      <c r="U3902">
        <v>1633</v>
      </c>
      <c r="V3902">
        <v>1722</v>
      </c>
      <c r="W3902">
        <v>1633</v>
      </c>
      <c r="X3902">
        <v>2019</v>
      </c>
      <c r="Y3902">
        <v>20073</v>
      </c>
      <c r="Z3902">
        <f t="shared" si="144"/>
        <v>0</v>
      </c>
      <c r="AA3902">
        <f t="shared" si="145"/>
        <v>15054.75</v>
      </c>
    </row>
    <row r="3903" spans="1:27" x14ac:dyDescent="0.35">
      <c r="A3903" t="s">
        <v>427</v>
      </c>
      <c r="C3903">
        <v>502900</v>
      </c>
      <c r="D3903" t="s">
        <v>464</v>
      </c>
      <c r="E3903" t="s">
        <v>7</v>
      </c>
      <c r="F3903" t="s">
        <v>366</v>
      </c>
      <c r="G3903">
        <v>2026</v>
      </c>
      <c r="H3903" t="s">
        <v>22</v>
      </c>
      <c r="I3903" t="s">
        <v>456</v>
      </c>
      <c r="J3903" t="s">
        <v>852</v>
      </c>
      <c r="K3903" t="s">
        <v>378</v>
      </c>
      <c r="L3903" t="s">
        <v>25</v>
      </c>
      <c r="M3903">
        <v>1637</v>
      </c>
      <c r="N3903">
        <v>1637</v>
      </c>
      <c r="O3903">
        <v>1637</v>
      </c>
      <c r="P3903">
        <v>1637</v>
      </c>
      <c r="Q3903">
        <v>1637</v>
      </c>
      <c r="R3903">
        <v>1637</v>
      </c>
      <c r="S3903">
        <v>1637</v>
      </c>
      <c r="T3903">
        <v>1637</v>
      </c>
      <c r="U3903">
        <v>1637</v>
      </c>
      <c r="V3903">
        <v>1790</v>
      </c>
      <c r="W3903">
        <v>1637</v>
      </c>
      <c r="X3903">
        <v>2302</v>
      </c>
      <c r="Y3903">
        <v>20459</v>
      </c>
      <c r="Z3903">
        <f t="shared" si="144"/>
        <v>6186.4396598309995</v>
      </c>
      <c r="AA3903">
        <f t="shared" si="145"/>
        <v>9157.8103401690005</v>
      </c>
    </row>
    <row r="3904" spans="1:27" x14ac:dyDescent="0.35">
      <c r="A3904" t="s">
        <v>427</v>
      </c>
      <c r="C3904">
        <v>512101</v>
      </c>
      <c r="D3904" t="s">
        <v>466</v>
      </c>
      <c r="E3904" t="s">
        <v>7</v>
      </c>
      <c r="F3904" t="s">
        <v>105</v>
      </c>
      <c r="G3904">
        <v>2026</v>
      </c>
      <c r="H3904" t="s">
        <v>22</v>
      </c>
      <c r="I3904" t="s">
        <v>383</v>
      </c>
      <c r="J3904" t="s">
        <v>384</v>
      </c>
      <c r="K3904" t="s">
        <v>378</v>
      </c>
      <c r="L3904" t="s">
        <v>25</v>
      </c>
      <c r="M3904">
        <v>1662</v>
      </c>
      <c r="N3904">
        <v>1662</v>
      </c>
      <c r="O3904">
        <v>1662</v>
      </c>
      <c r="P3904">
        <v>7885</v>
      </c>
      <c r="Q3904">
        <v>35034</v>
      </c>
      <c r="R3904">
        <v>17514</v>
      </c>
      <c r="S3904">
        <v>1662</v>
      </c>
      <c r="T3904">
        <v>15748</v>
      </c>
      <c r="U3904">
        <v>1662</v>
      </c>
      <c r="V3904">
        <v>1662</v>
      </c>
      <c r="W3904">
        <v>1662</v>
      </c>
      <c r="X3904">
        <v>1662</v>
      </c>
      <c r="Y3904">
        <v>89478</v>
      </c>
      <c r="Z3904">
        <f t="shared" si="144"/>
        <v>0</v>
      </c>
      <c r="AA3904">
        <f t="shared" si="145"/>
        <v>67108.5</v>
      </c>
    </row>
    <row r="3905" spans="1:27" x14ac:dyDescent="0.35">
      <c r="A3905" t="s">
        <v>427</v>
      </c>
      <c r="C3905">
        <v>502900</v>
      </c>
      <c r="D3905" t="s">
        <v>464</v>
      </c>
      <c r="E3905" t="s">
        <v>7</v>
      </c>
      <c r="F3905" t="s">
        <v>366</v>
      </c>
      <c r="G3905">
        <v>2027</v>
      </c>
      <c r="H3905" t="s">
        <v>22</v>
      </c>
      <c r="I3905" t="s">
        <v>456</v>
      </c>
      <c r="J3905" t="s">
        <v>852</v>
      </c>
      <c r="K3905" t="s">
        <v>378</v>
      </c>
      <c r="L3905" t="s">
        <v>25</v>
      </c>
      <c r="M3905">
        <v>1686</v>
      </c>
      <c r="N3905">
        <v>1686</v>
      </c>
      <c r="O3905">
        <v>1686</v>
      </c>
      <c r="P3905">
        <v>1686</v>
      </c>
      <c r="Q3905">
        <v>1686</v>
      </c>
      <c r="R3905">
        <v>1686</v>
      </c>
      <c r="S3905">
        <v>1686</v>
      </c>
      <c r="T3905">
        <v>1686</v>
      </c>
      <c r="U3905">
        <v>1686</v>
      </c>
      <c r="V3905">
        <v>1844</v>
      </c>
      <c r="W3905">
        <v>1686</v>
      </c>
      <c r="X3905">
        <v>2371</v>
      </c>
      <c r="Y3905">
        <v>21073</v>
      </c>
      <c r="Z3905">
        <f t="shared" si="144"/>
        <v>6372.1023975569997</v>
      </c>
      <c r="AA3905">
        <f t="shared" si="145"/>
        <v>9432.6476024429994</v>
      </c>
    </row>
    <row r="3906" spans="1:27" x14ac:dyDescent="0.35">
      <c r="A3906" t="s">
        <v>427</v>
      </c>
      <c r="C3906">
        <v>511100</v>
      </c>
      <c r="D3906" t="s">
        <v>434</v>
      </c>
      <c r="E3906" t="s">
        <v>7</v>
      </c>
      <c r="F3906" t="s">
        <v>366</v>
      </c>
      <c r="G3906">
        <v>2021</v>
      </c>
      <c r="H3906" t="s">
        <v>22</v>
      </c>
      <c r="I3906" t="s">
        <v>456</v>
      </c>
      <c r="J3906" t="s">
        <v>852</v>
      </c>
      <c r="K3906" t="s">
        <v>378</v>
      </c>
      <c r="L3906" t="s">
        <v>25</v>
      </c>
      <c r="M3906">
        <v>1696</v>
      </c>
      <c r="N3906">
        <v>1608</v>
      </c>
      <c r="O3906">
        <v>1620</v>
      </c>
      <c r="P3906">
        <v>1776</v>
      </c>
      <c r="Q3906">
        <v>1760</v>
      </c>
      <c r="R3906">
        <v>2003</v>
      </c>
      <c r="S3906">
        <v>1960</v>
      </c>
      <c r="T3906">
        <v>1977</v>
      </c>
      <c r="U3906">
        <v>1986</v>
      </c>
      <c r="V3906">
        <v>1716</v>
      </c>
      <c r="W3906">
        <v>2006</v>
      </c>
      <c r="X3906">
        <v>1640</v>
      </c>
      <c r="Y3906">
        <v>21747</v>
      </c>
      <c r="Z3906">
        <f t="shared" si="144"/>
        <v>6575.9080738229995</v>
      </c>
      <c r="AA3906">
        <f t="shared" si="145"/>
        <v>9734.3419261769996</v>
      </c>
    </row>
    <row r="3907" spans="1:27" x14ac:dyDescent="0.35">
      <c r="A3907" t="s">
        <v>427</v>
      </c>
      <c r="C3907">
        <v>512101</v>
      </c>
      <c r="D3907" t="s">
        <v>466</v>
      </c>
      <c r="E3907" t="s">
        <v>7</v>
      </c>
      <c r="F3907" t="s">
        <v>105</v>
      </c>
      <c r="G3907">
        <v>2027</v>
      </c>
      <c r="H3907" t="s">
        <v>22</v>
      </c>
      <c r="I3907" t="s">
        <v>383</v>
      </c>
      <c r="J3907" t="s">
        <v>384</v>
      </c>
      <c r="K3907" t="s">
        <v>378</v>
      </c>
      <c r="L3907" t="s">
        <v>25</v>
      </c>
      <c r="M3907">
        <v>1696</v>
      </c>
      <c r="N3907">
        <v>1696</v>
      </c>
      <c r="O3907">
        <v>1696</v>
      </c>
      <c r="P3907">
        <v>8044</v>
      </c>
      <c r="Q3907">
        <v>36070</v>
      </c>
      <c r="R3907">
        <v>18024</v>
      </c>
      <c r="S3907">
        <v>1696</v>
      </c>
      <c r="T3907">
        <v>16204</v>
      </c>
      <c r="U3907">
        <v>1696</v>
      </c>
      <c r="V3907">
        <v>1696</v>
      </c>
      <c r="W3907">
        <v>1696</v>
      </c>
      <c r="X3907">
        <v>1696</v>
      </c>
      <c r="Y3907">
        <v>91913</v>
      </c>
      <c r="Z3907">
        <f t="shared" si="144"/>
        <v>0</v>
      </c>
      <c r="AA3907">
        <f t="shared" si="145"/>
        <v>68934.75</v>
      </c>
    </row>
    <row r="3908" spans="1:27" x14ac:dyDescent="0.35">
      <c r="A3908" t="s">
        <v>427</v>
      </c>
      <c r="C3908">
        <v>506100</v>
      </c>
      <c r="D3908" t="s">
        <v>432</v>
      </c>
      <c r="E3908" t="s">
        <v>7</v>
      </c>
      <c r="F3908" t="s">
        <v>366</v>
      </c>
      <c r="G3908">
        <v>2025</v>
      </c>
      <c r="H3908" t="s">
        <v>22</v>
      </c>
      <c r="I3908" t="s">
        <v>456</v>
      </c>
      <c r="J3908" t="s">
        <v>852</v>
      </c>
      <c r="K3908" t="s">
        <v>378</v>
      </c>
      <c r="L3908" t="s">
        <v>25</v>
      </c>
      <c r="M3908">
        <v>1701</v>
      </c>
      <c r="N3908">
        <v>1701</v>
      </c>
      <c r="O3908">
        <v>1701</v>
      </c>
      <c r="P3908">
        <v>1701</v>
      </c>
      <c r="Q3908">
        <v>1701</v>
      </c>
      <c r="R3908">
        <v>1701</v>
      </c>
      <c r="S3908">
        <v>1701</v>
      </c>
      <c r="T3908">
        <v>1701</v>
      </c>
      <c r="U3908">
        <v>1701</v>
      </c>
      <c r="V3908">
        <v>1701</v>
      </c>
      <c r="W3908">
        <v>1701</v>
      </c>
      <c r="X3908">
        <v>1701</v>
      </c>
      <c r="Y3908">
        <v>20406</v>
      </c>
      <c r="Z3908">
        <f t="shared" si="144"/>
        <v>6170.413397454</v>
      </c>
      <c r="AA3908">
        <f t="shared" si="145"/>
        <v>9134.086602546</v>
      </c>
    </row>
    <row r="3909" spans="1:27" x14ac:dyDescent="0.35">
      <c r="A3909" t="s">
        <v>427</v>
      </c>
      <c r="C3909">
        <v>502900</v>
      </c>
      <c r="D3909" t="s">
        <v>464</v>
      </c>
      <c r="E3909" t="s">
        <v>7</v>
      </c>
      <c r="F3909" t="s">
        <v>105</v>
      </c>
      <c r="G3909">
        <v>2021</v>
      </c>
      <c r="H3909" t="s">
        <v>22</v>
      </c>
      <c r="I3909" t="s">
        <v>373</v>
      </c>
      <c r="J3909" t="s">
        <v>374</v>
      </c>
      <c r="K3909" t="s">
        <v>375</v>
      </c>
      <c r="L3909" t="s">
        <v>25</v>
      </c>
      <c r="M3909">
        <v>1701</v>
      </c>
      <c r="N3909">
        <v>1701</v>
      </c>
      <c r="O3909">
        <v>1701</v>
      </c>
      <c r="P3909">
        <v>1701</v>
      </c>
      <c r="Q3909">
        <v>1701</v>
      </c>
      <c r="R3909">
        <v>1701</v>
      </c>
      <c r="S3909">
        <v>1701</v>
      </c>
      <c r="T3909">
        <v>1701</v>
      </c>
      <c r="U3909">
        <v>1701</v>
      </c>
      <c r="V3909">
        <v>1790</v>
      </c>
      <c r="W3909">
        <v>1701</v>
      </c>
      <c r="X3909">
        <v>2086</v>
      </c>
      <c r="Y3909">
        <v>20881</v>
      </c>
      <c r="Z3909">
        <f t="shared" si="144"/>
        <v>0</v>
      </c>
      <c r="AA3909">
        <f t="shared" si="145"/>
        <v>15660.75</v>
      </c>
    </row>
    <row r="3910" spans="1:27" x14ac:dyDescent="0.35">
      <c r="A3910" t="s">
        <v>427</v>
      </c>
      <c r="C3910">
        <v>512101</v>
      </c>
      <c r="D3910" t="s">
        <v>466</v>
      </c>
      <c r="E3910" t="s">
        <v>7</v>
      </c>
      <c r="F3910" t="s">
        <v>105</v>
      </c>
      <c r="G3910">
        <v>2028</v>
      </c>
      <c r="H3910" t="s">
        <v>22</v>
      </c>
      <c r="I3910" t="s">
        <v>383</v>
      </c>
      <c r="J3910" t="s">
        <v>384</v>
      </c>
      <c r="K3910" t="s">
        <v>378</v>
      </c>
      <c r="L3910" t="s">
        <v>25</v>
      </c>
      <c r="M3910">
        <v>1731</v>
      </c>
      <c r="N3910">
        <v>1731</v>
      </c>
      <c r="O3910">
        <v>1731</v>
      </c>
      <c r="P3910">
        <v>8206</v>
      </c>
      <c r="Q3910">
        <v>37135</v>
      </c>
      <c r="R3910">
        <v>18548</v>
      </c>
      <c r="S3910">
        <v>1731</v>
      </c>
      <c r="T3910">
        <v>16674</v>
      </c>
      <c r="U3910">
        <v>1731</v>
      </c>
      <c r="V3910">
        <v>1731</v>
      </c>
      <c r="W3910">
        <v>1731</v>
      </c>
      <c r="X3910">
        <v>1731</v>
      </c>
      <c r="Y3910">
        <v>94415</v>
      </c>
      <c r="Z3910">
        <f t="shared" si="144"/>
        <v>0</v>
      </c>
      <c r="AA3910">
        <f t="shared" si="145"/>
        <v>70811.25</v>
      </c>
    </row>
    <row r="3911" spans="1:27" x14ac:dyDescent="0.35">
      <c r="A3911" t="s">
        <v>427</v>
      </c>
      <c r="C3911">
        <v>502900</v>
      </c>
      <c r="D3911" t="s">
        <v>464</v>
      </c>
      <c r="E3911" t="s">
        <v>7</v>
      </c>
      <c r="F3911" t="s">
        <v>366</v>
      </c>
      <c r="G3911">
        <v>2028</v>
      </c>
      <c r="H3911" t="s">
        <v>22</v>
      </c>
      <c r="I3911" t="s">
        <v>456</v>
      </c>
      <c r="J3911" t="s">
        <v>852</v>
      </c>
      <c r="K3911" t="s">
        <v>378</v>
      </c>
      <c r="L3911" t="s">
        <v>25</v>
      </c>
      <c r="M3911">
        <v>1736</v>
      </c>
      <c r="N3911">
        <v>1736</v>
      </c>
      <c r="O3911">
        <v>1736</v>
      </c>
      <c r="P3911">
        <v>1736</v>
      </c>
      <c r="Q3911">
        <v>1736</v>
      </c>
      <c r="R3911">
        <v>1736</v>
      </c>
      <c r="S3911">
        <v>1736</v>
      </c>
      <c r="T3911">
        <v>1736</v>
      </c>
      <c r="U3911">
        <v>1736</v>
      </c>
      <c r="V3911">
        <v>1899</v>
      </c>
      <c r="W3911">
        <v>1736</v>
      </c>
      <c r="X3911">
        <v>2442</v>
      </c>
      <c r="Y3911">
        <v>21704</v>
      </c>
      <c r="Z3911">
        <f t="shared" si="144"/>
        <v>6562.9056345359995</v>
      </c>
      <c r="AA3911">
        <f t="shared" si="145"/>
        <v>9715.0943654639996</v>
      </c>
    </row>
    <row r="3912" spans="1:27" x14ac:dyDescent="0.35">
      <c r="A3912" t="s">
        <v>427</v>
      </c>
      <c r="C3912">
        <v>506100</v>
      </c>
      <c r="D3912" t="s">
        <v>432</v>
      </c>
      <c r="E3912" t="s">
        <v>7</v>
      </c>
      <c r="F3912" t="s">
        <v>366</v>
      </c>
      <c r="G3912">
        <v>2026</v>
      </c>
      <c r="H3912" t="s">
        <v>22</v>
      </c>
      <c r="I3912" t="s">
        <v>456</v>
      </c>
      <c r="J3912" t="s">
        <v>852</v>
      </c>
      <c r="K3912" t="s">
        <v>378</v>
      </c>
      <c r="L3912" t="s">
        <v>25</v>
      </c>
      <c r="M3912">
        <v>1736</v>
      </c>
      <c r="N3912">
        <v>1736</v>
      </c>
      <c r="O3912">
        <v>1736</v>
      </c>
      <c r="P3912">
        <v>1736</v>
      </c>
      <c r="Q3912">
        <v>1736</v>
      </c>
      <c r="R3912">
        <v>1736</v>
      </c>
      <c r="S3912">
        <v>1736</v>
      </c>
      <c r="T3912">
        <v>1736</v>
      </c>
      <c r="U3912">
        <v>1736</v>
      </c>
      <c r="V3912">
        <v>1736</v>
      </c>
      <c r="W3912">
        <v>1736</v>
      </c>
      <c r="X3912">
        <v>1736</v>
      </c>
      <c r="Y3912">
        <v>20838</v>
      </c>
      <c r="Z3912">
        <f t="shared" si="144"/>
        <v>6301.0425549419997</v>
      </c>
      <c r="AA3912">
        <f t="shared" si="145"/>
        <v>9327.4574450580003</v>
      </c>
    </row>
    <row r="3913" spans="1:27" x14ac:dyDescent="0.35">
      <c r="A3913" t="s">
        <v>427</v>
      </c>
      <c r="C3913">
        <v>502100</v>
      </c>
      <c r="D3913" t="s">
        <v>429</v>
      </c>
      <c r="E3913" t="s">
        <v>7</v>
      </c>
      <c r="F3913" t="s">
        <v>366</v>
      </c>
      <c r="G3913">
        <v>2022</v>
      </c>
      <c r="H3913" t="s">
        <v>22</v>
      </c>
      <c r="I3913" t="s">
        <v>591</v>
      </c>
      <c r="J3913" t="s">
        <v>592</v>
      </c>
      <c r="K3913" t="s">
        <v>455</v>
      </c>
      <c r="L3913" t="s">
        <v>25</v>
      </c>
      <c r="M3913">
        <v>1755</v>
      </c>
      <c r="N3913">
        <v>2155</v>
      </c>
      <c r="O3913">
        <v>1755</v>
      </c>
      <c r="P3913">
        <v>1755</v>
      </c>
      <c r="Q3913">
        <v>1755</v>
      </c>
      <c r="R3913">
        <v>1755</v>
      </c>
      <c r="S3913">
        <v>1755</v>
      </c>
      <c r="T3913">
        <v>1755</v>
      </c>
      <c r="U3913">
        <v>1755</v>
      </c>
      <c r="V3913">
        <v>1755</v>
      </c>
      <c r="W3913">
        <v>1755</v>
      </c>
      <c r="X3913">
        <v>1755</v>
      </c>
      <c r="Y3913">
        <v>21460</v>
      </c>
      <c r="Z3913">
        <f t="shared" si="144"/>
        <v>6489.1243511399998</v>
      </c>
      <c r="AA3913">
        <f t="shared" si="145"/>
        <v>9605.8756488600011</v>
      </c>
    </row>
    <row r="3914" spans="1:27" x14ac:dyDescent="0.35">
      <c r="A3914" t="s">
        <v>427</v>
      </c>
      <c r="C3914">
        <v>512101</v>
      </c>
      <c r="D3914" t="s">
        <v>466</v>
      </c>
      <c r="E3914" t="s">
        <v>7</v>
      </c>
      <c r="F3914" t="s">
        <v>105</v>
      </c>
      <c r="G3914">
        <v>2029</v>
      </c>
      <c r="H3914" t="s">
        <v>22</v>
      </c>
      <c r="I3914" t="s">
        <v>383</v>
      </c>
      <c r="J3914" t="s">
        <v>384</v>
      </c>
      <c r="K3914" t="s">
        <v>378</v>
      </c>
      <c r="L3914" t="s">
        <v>25</v>
      </c>
      <c r="M3914">
        <v>1767</v>
      </c>
      <c r="N3914">
        <v>1767</v>
      </c>
      <c r="O3914">
        <v>1767</v>
      </c>
      <c r="P3914">
        <v>8371</v>
      </c>
      <c r="Q3914">
        <v>38233</v>
      </c>
      <c r="R3914">
        <v>19089</v>
      </c>
      <c r="S3914">
        <v>1767</v>
      </c>
      <c r="T3914">
        <v>17159</v>
      </c>
      <c r="U3914">
        <v>1767</v>
      </c>
      <c r="V3914">
        <v>1767</v>
      </c>
      <c r="W3914">
        <v>1767</v>
      </c>
      <c r="X3914">
        <v>1767</v>
      </c>
      <c r="Y3914">
        <v>96988</v>
      </c>
      <c r="Z3914">
        <f t="shared" si="144"/>
        <v>0</v>
      </c>
      <c r="AA3914">
        <f t="shared" si="145"/>
        <v>72741</v>
      </c>
    </row>
    <row r="3915" spans="1:27" x14ac:dyDescent="0.35">
      <c r="A3915" t="s">
        <v>427</v>
      </c>
      <c r="C3915">
        <v>506100</v>
      </c>
      <c r="D3915" t="s">
        <v>432</v>
      </c>
      <c r="E3915" t="s">
        <v>7</v>
      </c>
      <c r="F3915" t="s">
        <v>366</v>
      </c>
      <c r="G3915">
        <v>2027</v>
      </c>
      <c r="H3915" t="s">
        <v>22</v>
      </c>
      <c r="I3915" t="s">
        <v>456</v>
      </c>
      <c r="J3915" t="s">
        <v>852</v>
      </c>
      <c r="K3915" t="s">
        <v>378</v>
      </c>
      <c r="L3915" t="s">
        <v>25</v>
      </c>
      <c r="M3915">
        <v>1773</v>
      </c>
      <c r="N3915">
        <v>1773</v>
      </c>
      <c r="O3915">
        <v>1773</v>
      </c>
      <c r="P3915">
        <v>1773</v>
      </c>
      <c r="Q3915">
        <v>1773</v>
      </c>
      <c r="R3915">
        <v>1773</v>
      </c>
      <c r="S3915">
        <v>1773</v>
      </c>
      <c r="T3915">
        <v>1773</v>
      </c>
      <c r="U3915">
        <v>1773</v>
      </c>
      <c r="V3915">
        <v>1773</v>
      </c>
      <c r="W3915">
        <v>1773</v>
      </c>
      <c r="X3915">
        <v>1773</v>
      </c>
      <c r="Y3915">
        <v>21279</v>
      </c>
      <c r="Z3915">
        <f t="shared" si="144"/>
        <v>6434.393153211</v>
      </c>
      <c r="AA3915">
        <f t="shared" si="145"/>
        <v>9524.856846789</v>
      </c>
    </row>
    <row r="3916" spans="1:27" x14ac:dyDescent="0.35">
      <c r="A3916" t="s">
        <v>427</v>
      </c>
      <c r="C3916">
        <v>502900</v>
      </c>
      <c r="D3916" t="s">
        <v>464</v>
      </c>
      <c r="E3916" t="s">
        <v>7</v>
      </c>
      <c r="F3916" t="s">
        <v>366</v>
      </c>
      <c r="G3916">
        <v>2029</v>
      </c>
      <c r="H3916" t="s">
        <v>22</v>
      </c>
      <c r="I3916" t="s">
        <v>456</v>
      </c>
      <c r="J3916" t="s">
        <v>852</v>
      </c>
      <c r="K3916" t="s">
        <v>378</v>
      </c>
      <c r="L3916" t="s">
        <v>25</v>
      </c>
      <c r="M3916">
        <v>1788</v>
      </c>
      <c r="N3916">
        <v>1788</v>
      </c>
      <c r="O3916">
        <v>1788</v>
      </c>
      <c r="P3916">
        <v>1788</v>
      </c>
      <c r="Q3916">
        <v>1788</v>
      </c>
      <c r="R3916">
        <v>1788</v>
      </c>
      <c r="S3916">
        <v>1788</v>
      </c>
      <c r="T3916">
        <v>1788</v>
      </c>
      <c r="U3916">
        <v>1788</v>
      </c>
      <c r="V3916">
        <v>1956</v>
      </c>
      <c r="W3916">
        <v>1788</v>
      </c>
      <c r="X3916">
        <v>2515</v>
      </c>
      <c r="Y3916">
        <v>22356</v>
      </c>
      <c r="Z3916">
        <f t="shared" si="144"/>
        <v>6760.058900004</v>
      </c>
      <c r="AA3916">
        <f t="shared" si="145"/>
        <v>10006.941099996</v>
      </c>
    </row>
    <row r="3917" spans="1:27" x14ac:dyDescent="0.35">
      <c r="A3917" t="s">
        <v>427</v>
      </c>
      <c r="C3917">
        <v>512101</v>
      </c>
      <c r="D3917" t="s">
        <v>466</v>
      </c>
      <c r="E3917" t="s">
        <v>7</v>
      </c>
      <c r="F3917" t="s">
        <v>105</v>
      </c>
      <c r="G3917">
        <v>2030</v>
      </c>
      <c r="H3917" t="s">
        <v>22</v>
      </c>
      <c r="I3917" t="s">
        <v>383</v>
      </c>
      <c r="J3917" t="s">
        <v>384</v>
      </c>
      <c r="K3917" t="s">
        <v>378</v>
      </c>
      <c r="L3917" t="s">
        <v>25</v>
      </c>
      <c r="M3917">
        <v>1804</v>
      </c>
      <c r="N3917">
        <v>1804</v>
      </c>
      <c r="O3917">
        <v>1804</v>
      </c>
      <c r="P3917">
        <v>8540</v>
      </c>
      <c r="Q3917">
        <v>39365</v>
      </c>
      <c r="R3917">
        <v>19645</v>
      </c>
      <c r="S3917">
        <v>1804</v>
      </c>
      <c r="T3917">
        <v>17657</v>
      </c>
      <c r="U3917">
        <v>1804</v>
      </c>
      <c r="V3917">
        <v>1804</v>
      </c>
      <c r="W3917">
        <v>1804</v>
      </c>
      <c r="X3917">
        <v>1804</v>
      </c>
      <c r="Y3917">
        <v>99637</v>
      </c>
      <c r="Z3917">
        <f t="shared" si="144"/>
        <v>0</v>
      </c>
      <c r="AA3917">
        <f t="shared" si="145"/>
        <v>74727.75</v>
      </c>
    </row>
    <row r="3918" spans="1:27" x14ac:dyDescent="0.35">
      <c r="A3918" t="s">
        <v>427</v>
      </c>
      <c r="C3918">
        <v>502100</v>
      </c>
      <c r="D3918" t="s">
        <v>429</v>
      </c>
      <c r="E3918" t="s">
        <v>7</v>
      </c>
      <c r="F3918" t="s">
        <v>366</v>
      </c>
      <c r="G3918">
        <v>2025</v>
      </c>
      <c r="H3918" t="s">
        <v>22</v>
      </c>
      <c r="I3918" t="s">
        <v>591</v>
      </c>
      <c r="J3918" t="s">
        <v>592</v>
      </c>
      <c r="K3918" t="s">
        <v>455</v>
      </c>
      <c r="L3918" t="s">
        <v>25</v>
      </c>
      <c r="M3918">
        <v>1808</v>
      </c>
      <c r="N3918">
        <v>1808</v>
      </c>
      <c r="O3918">
        <v>1808</v>
      </c>
      <c r="P3918">
        <v>1808</v>
      </c>
      <c r="Q3918">
        <v>1808</v>
      </c>
      <c r="R3918">
        <v>1808</v>
      </c>
      <c r="S3918">
        <v>1808</v>
      </c>
      <c r="T3918">
        <v>1808</v>
      </c>
      <c r="U3918">
        <v>1808</v>
      </c>
      <c r="V3918">
        <v>1808</v>
      </c>
      <c r="W3918">
        <v>1808</v>
      </c>
      <c r="X3918">
        <v>1808</v>
      </c>
      <c r="Y3918">
        <v>21696</v>
      </c>
      <c r="Z3918">
        <f t="shared" si="144"/>
        <v>6560.4865760639996</v>
      </c>
      <c r="AA3918">
        <f t="shared" si="145"/>
        <v>9711.5134239359995</v>
      </c>
    </row>
    <row r="3919" spans="1:27" x14ac:dyDescent="0.35">
      <c r="A3919" t="s">
        <v>427</v>
      </c>
      <c r="C3919">
        <v>502100</v>
      </c>
      <c r="D3919" t="s">
        <v>429</v>
      </c>
      <c r="E3919" t="s">
        <v>7</v>
      </c>
      <c r="F3919" t="s">
        <v>366</v>
      </c>
      <c r="G3919">
        <v>2024</v>
      </c>
      <c r="H3919" t="s">
        <v>22</v>
      </c>
      <c r="I3919" t="s">
        <v>591</v>
      </c>
      <c r="J3919" t="s">
        <v>592</v>
      </c>
      <c r="K3919" t="s">
        <v>455</v>
      </c>
      <c r="L3919" t="s">
        <v>25</v>
      </c>
      <c r="M3919">
        <v>1808</v>
      </c>
      <c r="N3919">
        <v>1820</v>
      </c>
      <c r="O3919">
        <v>1808</v>
      </c>
      <c r="P3919">
        <v>1808</v>
      </c>
      <c r="Q3919">
        <v>1808</v>
      </c>
      <c r="R3919">
        <v>1808</v>
      </c>
      <c r="S3919">
        <v>1808</v>
      </c>
      <c r="T3919">
        <v>1808</v>
      </c>
      <c r="U3919">
        <v>1808</v>
      </c>
      <c r="V3919">
        <v>1808</v>
      </c>
      <c r="W3919">
        <v>1808</v>
      </c>
      <c r="X3919">
        <v>1808</v>
      </c>
      <c r="Y3919">
        <v>21708</v>
      </c>
      <c r="Z3919">
        <f t="shared" si="144"/>
        <v>6564.1151637719995</v>
      </c>
      <c r="AA3919">
        <f t="shared" si="145"/>
        <v>9716.8848362280005</v>
      </c>
    </row>
    <row r="3920" spans="1:27" x14ac:dyDescent="0.35">
      <c r="A3920" t="s">
        <v>427</v>
      </c>
      <c r="C3920">
        <v>502100</v>
      </c>
      <c r="D3920" t="s">
        <v>429</v>
      </c>
      <c r="E3920" t="s">
        <v>7</v>
      </c>
      <c r="F3920" t="s">
        <v>366</v>
      </c>
      <c r="G3920">
        <v>2023</v>
      </c>
      <c r="H3920" t="s">
        <v>22</v>
      </c>
      <c r="I3920" t="s">
        <v>591</v>
      </c>
      <c r="J3920" t="s">
        <v>592</v>
      </c>
      <c r="K3920" t="s">
        <v>455</v>
      </c>
      <c r="L3920" t="s">
        <v>25</v>
      </c>
      <c r="M3920">
        <v>1808</v>
      </c>
      <c r="N3920">
        <v>2500</v>
      </c>
      <c r="O3920">
        <v>1808</v>
      </c>
      <c r="P3920">
        <v>1808</v>
      </c>
      <c r="Q3920">
        <v>1808</v>
      </c>
      <c r="R3920">
        <v>1808</v>
      </c>
      <c r="S3920">
        <v>1808</v>
      </c>
      <c r="T3920">
        <v>1808</v>
      </c>
      <c r="U3920">
        <v>1808</v>
      </c>
      <c r="V3920">
        <v>1808</v>
      </c>
      <c r="W3920">
        <v>1808</v>
      </c>
      <c r="X3920">
        <v>1808</v>
      </c>
      <c r="Y3920">
        <v>22388</v>
      </c>
      <c r="Z3920">
        <f t="shared" si="144"/>
        <v>6769.7351338919998</v>
      </c>
      <c r="AA3920">
        <f t="shared" si="145"/>
        <v>10021.264866108</v>
      </c>
    </row>
    <row r="3921" spans="1:27" x14ac:dyDescent="0.35">
      <c r="A3921" t="s">
        <v>427</v>
      </c>
      <c r="C3921">
        <v>506100</v>
      </c>
      <c r="D3921" t="s">
        <v>432</v>
      </c>
      <c r="E3921" t="s">
        <v>7</v>
      </c>
      <c r="F3921" t="s">
        <v>366</v>
      </c>
      <c r="G3921">
        <v>2028</v>
      </c>
      <c r="H3921" t="s">
        <v>22</v>
      </c>
      <c r="I3921" t="s">
        <v>456</v>
      </c>
      <c r="J3921" t="s">
        <v>852</v>
      </c>
      <c r="K3921" t="s">
        <v>378</v>
      </c>
      <c r="L3921" t="s">
        <v>25</v>
      </c>
      <c r="M3921">
        <v>1811</v>
      </c>
      <c r="N3921">
        <v>1811</v>
      </c>
      <c r="O3921">
        <v>1811</v>
      </c>
      <c r="P3921">
        <v>1811</v>
      </c>
      <c r="Q3921">
        <v>1811</v>
      </c>
      <c r="R3921">
        <v>1811</v>
      </c>
      <c r="S3921">
        <v>1811</v>
      </c>
      <c r="T3921">
        <v>1811</v>
      </c>
      <c r="U3921">
        <v>1811</v>
      </c>
      <c r="V3921">
        <v>1811</v>
      </c>
      <c r="W3921">
        <v>1811</v>
      </c>
      <c r="X3921">
        <v>1811</v>
      </c>
      <c r="Y3921">
        <v>21729</v>
      </c>
      <c r="Z3921">
        <f t="shared" si="144"/>
        <v>6570.4651922610001</v>
      </c>
      <c r="AA3921">
        <f t="shared" si="145"/>
        <v>9726.2848077390008</v>
      </c>
    </row>
    <row r="3922" spans="1:27" x14ac:dyDescent="0.35">
      <c r="A3922" t="s">
        <v>427</v>
      </c>
      <c r="C3922">
        <v>502900</v>
      </c>
      <c r="D3922" t="s">
        <v>464</v>
      </c>
      <c r="E3922" t="s">
        <v>7</v>
      </c>
      <c r="F3922" t="s">
        <v>366</v>
      </c>
      <c r="G3922">
        <v>2030</v>
      </c>
      <c r="H3922" t="s">
        <v>22</v>
      </c>
      <c r="I3922" t="s">
        <v>456</v>
      </c>
      <c r="J3922" t="s">
        <v>852</v>
      </c>
      <c r="K3922" t="s">
        <v>378</v>
      </c>
      <c r="L3922" t="s">
        <v>25</v>
      </c>
      <c r="M3922">
        <v>1842</v>
      </c>
      <c r="N3922">
        <v>1842</v>
      </c>
      <c r="O3922">
        <v>1842</v>
      </c>
      <c r="P3922">
        <v>1842</v>
      </c>
      <c r="Q3922">
        <v>1842</v>
      </c>
      <c r="R3922">
        <v>1842</v>
      </c>
      <c r="S3922">
        <v>1842</v>
      </c>
      <c r="T3922">
        <v>1842</v>
      </c>
      <c r="U3922">
        <v>1842</v>
      </c>
      <c r="V3922">
        <v>2015</v>
      </c>
      <c r="W3922">
        <v>1842</v>
      </c>
      <c r="X3922">
        <v>2590</v>
      </c>
      <c r="Y3922">
        <v>23027</v>
      </c>
      <c r="Z3922">
        <f t="shared" si="144"/>
        <v>6962.9574293429996</v>
      </c>
      <c r="AA3922">
        <f t="shared" si="145"/>
        <v>10307.292570657</v>
      </c>
    </row>
    <row r="3923" spans="1:27" x14ac:dyDescent="0.35">
      <c r="A3923" t="s">
        <v>427</v>
      </c>
      <c r="C3923">
        <v>506100</v>
      </c>
      <c r="D3923" t="s">
        <v>432</v>
      </c>
      <c r="E3923" t="s">
        <v>7</v>
      </c>
      <c r="F3923" t="s">
        <v>366</v>
      </c>
      <c r="G3923">
        <v>2029</v>
      </c>
      <c r="H3923" t="s">
        <v>22</v>
      </c>
      <c r="I3923" t="s">
        <v>456</v>
      </c>
      <c r="J3923" t="s">
        <v>852</v>
      </c>
      <c r="K3923" t="s">
        <v>378</v>
      </c>
      <c r="L3923" t="s">
        <v>25</v>
      </c>
      <c r="M3923">
        <v>1849</v>
      </c>
      <c r="N3923">
        <v>1849</v>
      </c>
      <c r="O3923">
        <v>1849</v>
      </c>
      <c r="P3923">
        <v>1849</v>
      </c>
      <c r="Q3923">
        <v>1849</v>
      </c>
      <c r="R3923">
        <v>1849</v>
      </c>
      <c r="S3923">
        <v>1849</v>
      </c>
      <c r="T3923">
        <v>1849</v>
      </c>
      <c r="U3923">
        <v>1849</v>
      </c>
      <c r="V3923">
        <v>1849</v>
      </c>
      <c r="W3923">
        <v>1849</v>
      </c>
      <c r="X3923">
        <v>1849</v>
      </c>
      <c r="Y3923">
        <v>22189</v>
      </c>
      <c r="Z3923">
        <f t="shared" si="144"/>
        <v>6709.5610544009996</v>
      </c>
      <c r="AA3923">
        <f t="shared" si="145"/>
        <v>9932.1889455990004</v>
      </c>
    </row>
    <row r="3924" spans="1:27" x14ac:dyDescent="0.35">
      <c r="A3924" t="s">
        <v>427</v>
      </c>
      <c r="C3924">
        <v>502100</v>
      </c>
      <c r="D3924" t="s">
        <v>429</v>
      </c>
      <c r="E3924" t="s">
        <v>7</v>
      </c>
      <c r="F3924" t="s">
        <v>366</v>
      </c>
      <c r="G3924">
        <v>2026</v>
      </c>
      <c r="H3924" t="s">
        <v>22</v>
      </c>
      <c r="I3924" t="s">
        <v>591</v>
      </c>
      <c r="J3924" t="s">
        <v>592</v>
      </c>
      <c r="K3924" t="s">
        <v>455</v>
      </c>
      <c r="L3924" t="s">
        <v>25</v>
      </c>
      <c r="M3924">
        <v>1862</v>
      </c>
      <c r="N3924">
        <v>1862</v>
      </c>
      <c r="O3924">
        <v>1862</v>
      </c>
      <c r="P3924">
        <v>1862</v>
      </c>
      <c r="Q3924">
        <v>1862</v>
      </c>
      <c r="R3924">
        <v>1862</v>
      </c>
      <c r="S3924">
        <v>1862</v>
      </c>
      <c r="T3924">
        <v>1862</v>
      </c>
      <c r="U3924">
        <v>1862</v>
      </c>
      <c r="V3924">
        <v>1862</v>
      </c>
      <c r="W3924">
        <v>1862</v>
      </c>
      <c r="X3924">
        <v>1862</v>
      </c>
      <c r="Y3924">
        <v>22347</v>
      </c>
      <c r="Z3924">
        <f t="shared" si="144"/>
        <v>6757.3374592229993</v>
      </c>
      <c r="AA3924">
        <f t="shared" si="145"/>
        <v>10002.912540777001</v>
      </c>
    </row>
    <row r="3925" spans="1:27" x14ac:dyDescent="0.35">
      <c r="A3925" t="s">
        <v>427</v>
      </c>
      <c r="C3925">
        <v>506100</v>
      </c>
      <c r="D3925" t="s">
        <v>432</v>
      </c>
      <c r="E3925" t="s">
        <v>7</v>
      </c>
      <c r="F3925" t="s">
        <v>366</v>
      </c>
      <c r="G3925">
        <v>2030</v>
      </c>
      <c r="H3925" t="s">
        <v>22</v>
      </c>
      <c r="I3925" t="s">
        <v>456</v>
      </c>
      <c r="J3925" t="s">
        <v>852</v>
      </c>
      <c r="K3925" t="s">
        <v>378</v>
      </c>
      <c r="L3925" t="s">
        <v>25</v>
      </c>
      <c r="M3925">
        <v>1888</v>
      </c>
      <c r="N3925">
        <v>1888</v>
      </c>
      <c r="O3925">
        <v>1888</v>
      </c>
      <c r="P3925">
        <v>1888</v>
      </c>
      <c r="Q3925">
        <v>1888</v>
      </c>
      <c r="R3925">
        <v>1888</v>
      </c>
      <c r="S3925">
        <v>1888</v>
      </c>
      <c r="T3925">
        <v>1888</v>
      </c>
      <c r="U3925">
        <v>1888</v>
      </c>
      <c r="V3925">
        <v>1888</v>
      </c>
      <c r="W3925">
        <v>1888</v>
      </c>
      <c r="X3925">
        <v>1888</v>
      </c>
      <c r="Y3925">
        <v>22660</v>
      </c>
      <c r="Z3925">
        <f t="shared" si="144"/>
        <v>6851.9831219399994</v>
      </c>
      <c r="AA3925">
        <f t="shared" si="145"/>
        <v>10143.01687806</v>
      </c>
    </row>
    <row r="3926" spans="1:27" x14ac:dyDescent="0.35">
      <c r="A3926" t="s">
        <v>427</v>
      </c>
      <c r="C3926">
        <v>512100</v>
      </c>
      <c r="D3926" t="s">
        <v>428</v>
      </c>
      <c r="E3926" t="s">
        <v>7</v>
      </c>
      <c r="F3926" t="s">
        <v>105</v>
      </c>
      <c r="G3926">
        <v>2023</v>
      </c>
      <c r="H3926" t="s">
        <v>22</v>
      </c>
      <c r="I3926" t="s">
        <v>544</v>
      </c>
      <c r="J3926" t="s">
        <v>545</v>
      </c>
      <c r="K3926" t="s">
        <v>496</v>
      </c>
      <c r="L3926" t="s">
        <v>25</v>
      </c>
      <c r="M3926">
        <v>1907</v>
      </c>
      <c r="N3926">
        <v>1907</v>
      </c>
      <c r="O3926">
        <v>1907</v>
      </c>
      <c r="P3926">
        <v>145077</v>
      </c>
      <c r="Q3926">
        <v>54907</v>
      </c>
      <c r="R3926">
        <v>1907</v>
      </c>
      <c r="S3926">
        <v>1907</v>
      </c>
      <c r="T3926">
        <v>11907</v>
      </c>
      <c r="U3926">
        <v>58182</v>
      </c>
      <c r="V3926">
        <v>96907</v>
      </c>
      <c r="W3926">
        <v>1907</v>
      </c>
      <c r="X3926">
        <v>1907</v>
      </c>
      <c r="Y3926">
        <v>380324</v>
      </c>
      <c r="Z3926">
        <f t="shared" si="144"/>
        <v>0</v>
      </c>
      <c r="AA3926">
        <f t="shared" si="145"/>
        <v>285243</v>
      </c>
    </row>
    <row r="3927" spans="1:27" x14ac:dyDescent="0.35">
      <c r="A3927" t="s">
        <v>427</v>
      </c>
      <c r="C3927">
        <v>512100</v>
      </c>
      <c r="D3927" t="s">
        <v>428</v>
      </c>
      <c r="E3927" t="s">
        <v>7</v>
      </c>
      <c r="F3927" t="s">
        <v>105</v>
      </c>
      <c r="G3927">
        <v>2024</v>
      </c>
      <c r="H3927" t="s">
        <v>22</v>
      </c>
      <c r="I3927" t="s">
        <v>544</v>
      </c>
      <c r="J3927" t="s">
        <v>545</v>
      </c>
      <c r="K3927" t="s">
        <v>496</v>
      </c>
      <c r="L3927" t="s">
        <v>25</v>
      </c>
      <c r="M3927">
        <v>1907</v>
      </c>
      <c r="N3927">
        <v>1907</v>
      </c>
      <c r="O3927">
        <v>1907</v>
      </c>
      <c r="P3927">
        <v>145077</v>
      </c>
      <c r="Q3927">
        <v>54907</v>
      </c>
      <c r="R3927">
        <v>1907</v>
      </c>
      <c r="S3927">
        <v>1907</v>
      </c>
      <c r="T3927">
        <v>11907</v>
      </c>
      <c r="U3927">
        <v>58182</v>
      </c>
      <c r="V3927">
        <v>96907</v>
      </c>
      <c r="W3927">
        <v>1907</v>
      </c>
      <c r="X3927">
        <v>1907</v>
      </c>
      <c r="Y3927">
        <v>380324</v>
      </c>
      <c r="Z3927">
        <f t="shared" si="144"/>
        <v>0</v>
      </c>
      <c r="AA3927">
        <f t="shared" si="145"/>
        <v>285243</v>
      </c>
    </row>
    <row r="3928" spans="1:27" x14ac:dyDescent="0.35">
      <c r="A3928" t="s">
        <v>427</v>
      </c>
      <c r="C3928">
        <v>512100</v>
      </c>
      <c r="D3928" t="s">
        <v>428</v>
      </c>
      <c r="E3928" t="s">
        <v>7</v>
      </c>
      <c r="F3928" t="s">
        <v>105</v>
      </c>
      <c r="G3928">
        <v>2025</v>
      </c>
      <c r="H3928" t="s">
        <v>22</v>
      </c>
      <c r="I3928" t="s">
        <v>544</v>
      </c>
      <c r="J3928" t="s">
        <v>545</v>
      </c>
      <c r="K3928" t="s">
        <v>496</v>
      </c>
      <c r="L3928" t="s">
        <v>25</v>
      </c>
      <c r="M3928">
        <v>1907</v>
      </c>
      <c r="N3928">
        <v>1907</v>
      </c>
      <c r="O3928">
        <v>1907</v>
      </c>
      <c r="P3928">
        <v>145077</v>
      </c>
      <c r="Q3928">
        <v>54907</v>
      </c>
      <c r="R3928">
        <v>1907</v>
      </c>
      <c r="S3928">
        <v>1907</v>
      </c>
      <c r="T3928">
        <v>11907</v>
      </c>
      <c r="U3928">
        <v>58182</v>
      </c>
      <c r="V3928">
        <v>96907</v>
      </c>
      <c r="W3928">
        <v>1907</v>
      </c>
      <c r="X3928">
        <v>1907</v>
      </c>
      <c r="Y3928">
        <v>380324</v>
      </c>
      <c r="Z3928">
        <f t="shared" si="144"/>
        <v>0</v>
      </c>
      <c r="AA3928">
        <f t="shared" si="145"/>
        <v>285243</v>
      </c>
    </row>
    <row r="3929" spans="1:27" x14ac:dyDescent="0.35">
      <c r="A3929" t="s">
        <v>427</v>
      </c>
      <c r="C3929">
        <v>502100</v>
      </c>
      <c r="D3929" t="s">
        <v>429</v>
      </c>
      <c r="E3929" t="s">
        <v>7</v>
      </c>
      <c r="F3929" t="s">
        <v>366</v>
      </c>
      <c r="G3929">
        <v>2027</v>
      </c>
      <c r="H3929" t="s">
        <v>22</v>
      </c>
      <c r="I3929" t="s">
        <v>591</v>
      </c>
      <c r="J3929" t="s">
        <v>592</v>
      </c>
      <c r="K3929" t="s">
        <v>455</v>
      </c>
      <c r="L3929" t="s">
        <v>25</v>
      </c>
      <c r="M3929">
        <v>1918</v>
      </c>
      <c r="N3929">
        <v>1918</v>
      </c>
      <c r="O3929">
        <v>1918</v>
      </c>
      <c r="P3929">
        <v>1918</v>
      </c>
      <c r="Q3929">
        <v>1918</v>
      </c>
      <c r="R3929">
        <v>1918</v>
      </c>
      <c r="S3929">
        <v>1918</v>
      </c>
      <c r="T3929">
        <v>1918</v>
      </c>
      <c r="U3929">
        <v>1918</v>
      </c>
      <c r="V3929">
        <v>1918</v>
      </c>
      <c r="W3929">
        <v>1918</v>
      </c>
      <c r="X3929">
        <v>1918</v>
      </c>
      <c r="Y3929">
        <v>23017</v>
      </c>
      <c r="Z3929">
        <f t="shared" si="144"/>
        <v>6959.9336062530001</v>
      </c>
      <c r="AA3929">
        <f t="shared" si="145"/>
        <v>10302.816393747</v>
      </c>
    </row>
    <row r="3930" spans="1:27" x14ac:dyDescent="0.35">
      <c r="A3930" t="s">
        <v>427</v>
      </c>
      <c r="C3930">
        <v>512100</v>
      </c>
      <c r="D3930" t="s">
        <v>428</v>
      </c>
      <c r="E3930" t="s">
        <v>7</v>
      </c>
      <c r="F3930" t="s">
        <v>105</v>
      </c>
      <c r="G3930">
        <v>2026</v>
      </c>
      <c r="H3930" t="s">
        <v>22</v>
      </c>
      <c r="I3930" t="s">
        <v>544</v>
      </c>
      <c r="J3930" t="s">
        <v>545</v>
      </c>
      <c r="K3930" t="s">
        <v>496</v>
      </c>
      <c r="L3930" t="s">
        <v>25</v>
      </c>
      <c r="M3930">
        <v>1945</v>
      </c>
      <c r="N3930">
        <v>1945</v>
      </c>
      <c r="O3930">
        <v>1945</v>
      </c>
      <c r="P3930">
        <v>147978</v>
      </c>
      <c r="Q3930">
        <v>56535</v>
      </c>
      <c r="R3930">
        <v>1945</v>
      </c>
      <c r="S3930">
        <v>1945</v>
      </c>
      <c r="T3930">
        <v>12245</v>
      </c>
      <c r="U3930">
        <v>59345</v>
      </c>
      <c r="V3930">
        <v>98845</v>
      </c>
      <c r="W3930">
        <v>1945</v>
      </c>
      <c r="X3930">
        <v>1945</v>
      </c>
      <c r="Y3930">
        <v>388560</v>
      </c>
      <c r="Z3930">
        <f t="shared" si="144"/>
        <v>0</v>
      </c>
      <c r="AA3930">
        <f t="shared" si="145"/>
        <v>291420</v>
      </c>
    </row>
    <row r="3931" spans="1:27" x14ac:dyDescent="0.35">
      <c r="A3931" t="s">
        <v>427</v>
      </c>
      <c r="C3931">
        <v>502100</v>
      </c>
      <c r="D3931" t="s">
        <v>429</v>
      </c>
      <c r="E3931" t="s">
        <v>7</v>
      </c>
      <c r="F3931" t="s">
        <v>366</v>
      </c>
      <c r="G3931">
        <v>2028</v>
      </c>
      <c r="H3931" t="s">
        <v>22</v>
      </c>
      <c r="I3931" t="s">
        <v>591</v>
      </c>
      <c r="J3931" t="s">
        <v>592</v>
      </c>
      <c r="K3931" t="s">
        <v>455</v>
      </c>
      <c r="L3931" t="s">
        <v>25</v>
      </c>
      <c r="M3931">
        <v>1976</v>
      </c>
      <c r="N3931">
        <v>1976</v>
      </c>
      <c r="O3931">
        <v>1976</v>
      </c>
      <c r="P3931">
        <v>1976</v>
      </c>
      <c r="Q3931">
        <v>1976</v>
      </c>
      <c r="R3931">
        <v>1976</v>
      </c>
      <c r="S3931">
        <v>1976</v>
      </c>
      <c r="T3931">
        <v>1976</v>
      </c>
      <c r="U3931">
        <v>1976</v>
      </c>
      <c r="V3931">
        <v>1976</v>
      </c>
      <c r="W3931">
        <v>1976</v>
      </c>
      <c r="X3931">
        <v>1976</v>
      </c>
      <c r="Y3931">
        <v>23707</v>
      </c>
      <c r="Z3931">
        <f t="shared" si="144"/>
        <v>7168.5773994629999</v>
      </c>
      <c r="AA3931">
        <f t="shared" si="145"/>
        <v>10611.672600537</v>
      </c>
    </row>
    <row r="3932" spans="1:27" x14ac:dyDescent="0.35">
      <c r="A3932" t="s">
        <v>427</v>
      </c>
      <c r="C3932">
        <v>512100</v>
      </c>
      <c r="D3932" t="s">
        <v>428</v>
      </c>
      <c r="E3932" t="s">
        <v>7</v>
      </c>
      <c r="F3932" t="s">
        <v>105</v>
      </c>
      <c r="G3932">
        <v>2027</v>
      </c>
      <c r="H3932" t="s">
        <v>22</v>
      </c>
      <c r="I3932" t="s">
        <v>544</v>
      </c>
      <c r="J3932" t="s">
        <v>545</v>
      </c>
      <c r="K3932" t="s">
        <v>496</v>
      </c>
      <c r="L3932" t="s">
        <v>25</v>
      </c>
      <c r="M3932">
        <v>1984</v>
      </c>
      <c r="N3932">
        <v>1984</v>
      </c>
      <c r="O3932">
        <v>1984</v>
      </c>
      <c r="P3932">
        <v>150938</v>
      </c>
      <c r="Q3932">
        <v>58211</v>
      </c>
      <c r="R3932">
        <v>1984</v>
      </c>
      <c r="S3932">
        <v>1984</v>
      </c>
      <c r="T3932">
        <v>12593</v>
      </c>
      <c r="U3932">
        <v>60532</v>
      </c>
      <c r="V3932">
        <v>100822</v>
      </c>
      <c r="W3932">
        <v>1984</v>
      </c>
      <c r="X3932">
        <v>1984</v>
      </c>
      <c r="Y3932">
        <v>396980</v>
      </c>
      <c r="Z3932">
        <f t="shared" si="144"/>
        <v>0</v>
      </c>
      <c r="AA3932">
        <f t="shared" si="145"/>
        <v>297735</v>
      </c>
    </row>
    <row r="3933" spans="1:27" x14ac:dyDescent="0.35">
      <c r="A3933" t="s">
        <v>427</v>
      </c>
      <c r="C3933">
        <v>512100</v>
      </c>
      <c r="D3933" t="s">
        <v>428</v>
      </c>
      <c r="E3933" t="s">
        <v>7</v>
      </c>
      <c r="F3933" t="s">
        <v>366</v>
      </c>
      <c r="G3933">
        <v>2021</v>
      </c>
      <c r="H3933" t="s">
        <v>22</v>
      </c>
      <c r="I3933" t="s">
        <v>593</v>
      </c>
      <c r="J3933" t="s">
        <v>594</v>
      </c>
      <c r="K3933" t="s">
        <v>405</v>
      </c>
      <c r="L3933" t="s">
        <v>25</v>
      </c>
      <c r="M3933">
        <v>2000</v>
      </c>
      <c r="N3933">
        <v>2000</v>
      </c>
      <c r="O3933">
        <v>2000</v>
      </c>
      <c r="P3933">
        <v>2000</v>
      </c>
      <c r="Q3933">
        <v>2000</v>
      </c>
      <c r="R3933">
        <v>2000</v>
      </c>
      <c r="S3933">
        <v>2000</v>
      </c>
      <c r="T3933">
        <v>2000</v>
      </c>
      <c r="U3933">
        <v>2000</v>
      </c>
      <c r="V3933">
        <v>2000</v>
      </c>
      <c r="W3933">
        <v>2000</v>
      </c>
      <c r="X3933">
        <v>2000</v>
      </c>
      <c r="Y3933">
        <v>24000</v>
      </c>
      <c r="Z3933">
        <f t="shared" si="144"/>
        <v>7257.175416</v>
      </c>
      <c r="AA3933">
        <f t="shared" si="145"/>
        <v>10742.824584</v>
      </c>
    </row>
    <row r="3934" spans="1:27" x14ac:dyDescent="0.35">
      <c r="A3934" t="s">
        <v>427</v>
      </c>
      <c r="C3934">
        <v>512100</v>
      </c>
      <c r="D3934" t="s">
        <v>428</v>
      </c>
      <c r="E3934" t="s">
        <v>7</v>
      </c>
      <c r="F3934" t="s">
        <v>366</v>
      </c>
      <c r="G3934">
        <v>2022</v>
      </c>
      <c r="H3934" t="s">
        <v>22</v>
      </c>
      <c r="I3934" t="s">
        <v>593</v>
      </c>
      <c r="J3934" t="s">
        <v>594</v>
      </c>
      <c r="K3934" t="s">
        <v>405</v>
      </c>
      <c r="L3934" t="s">
        <v>25</v>
      </c>
      <c r="M3934">
        <v>2000</v>
      </c>
      <c r="N3934">
        <v>2000</v>
      </c>
      <c r="O3934">
        <v>2000</v>
      </c>
      <c r="P3934">
        <v>2000</v>
      </c>
      <c r="Q3934">
        <v>2000</v>
      </c>
      <c r="R3934">
        <v>2000</v>
      </c>
      <c r="S3934">
        <v>2000</v>
      </c>
      <c r="T3934">
        <v>2000</v>
      </c>
      <c r="U3934">
        <v>2000</v>
      </c>
      <c r="V3934">
        <v>2000</v>
      </c>
      <c r="W3934">
        <v>2000</v>
      </c>
      <c r="X3934">
        <v>2000</v>
      </c>
      <c r="Y3934">
        <v>24000</v>
      </c>
      <c r="Z3934">
        <f t="shared" si="144"/>
        <v>7257.175416</v>
      </c>
      <c r="AA3934">
        <f t="shared" si="145"/>
        <v>10742.824584</v>
      </c>
    </row>
    <row r="3935" spans="1:27" x14ac:dyDescent="0.35">
      <c r="A3935" t="s">
        <v>427</v>
      </c>
      <c r="C3935">
        <v>512100</v>
      </c>
      <c r="D3935" t="s">
        <v>428</v>
      </c>
      <c r="E3935" t="s">
        <v>7</v>
      </c>
      <c r="F3935" t="s">
        <v>366</v>
      </c>
      <c r="G3935">
        <v>2023</v>
      </c>
      <c r="H3935" t="s">
        <v>22</v>
      </c>
      <c r="I3935" t="s">
        <v>593</v>
      </c>
      <c r="J3935" t="s">
        <v>594</v>
      </c>
      <c r="K3935" t="s">
        <v>405</v>
      </c>
      <c r="L3935" t="s">
        <v>25</v>
      </c>
      <c r="M3935">
        <v>2000</v>
      </c>
      <c r="N3935">
        <v>2000</v>
      </c>
      <c r="O3935">
        <v>2000</v>
      </c>
      <c r="P3935">
        <v>2000</v>
      </c>
      <c r="Q3935">
        <v>2000</v>
      </c>
      <c r="R3935">
        <v>2000</v>
      </c>
      <c r="S3935">
        <v>2000</v>
      </c>
      <c r="T3935">
        <v>2000</v>
      </c>
      <c r="U3935">
        <v>2000</v>
      </c>
      <c r="V3935">
        <v>2000</v>
      </c>
      <c r="W3935">
        <v>2000</v>
      </c>
      <c r="X3935">
        <v>2000</v>
      </c>
      <c r="Y3935">
        <v>24000</v>
      </c>
      <c r="Z3935">
        <f t="shared" si="144"/>
        <v>7257.175416</v>
      </c>
      <c r="AA3935">
        <f t="shared" si="145"/>
        <v>10742.824584</v>
      </c>
    </row>
    <row r="3936" spans="1:27" x14ac:dyDescent="0.35">
      <c r="A3936" t="s">
        <v>427</v>
      </c>
      <c r="C3936">
        <v>512100</v>
      </c>
      <c r="D3936" t="s">
        <v>428</v>
      </c>
      <c r="E3936" t="s">
        <v>7</v>
      </c>
      <c r="F3936" t="s">
        <v>366</v>
      </c>
      <c r="G3936">
        <v>2024</v>
      </c>
      <c r="H3936" t="s">
        <v>22</v>
      </c>
      <c r="I3936" t="s">
        <v>593</v>
      </c>
      <c r="J3936" t="s">
        <v>594</v>
      </c>
      <c r="K3936" t="s">
        <v>405</v>
      </c>
      <c r="L3936" t="s">
        <v>25</v>
      </c>
      <c r="M3936">
        <v>2000</v>
      </c>
      <c r="N3936">
        <v>2000</v>
      </c>
      <c r="O3936">
        <v>2000</v>
      </c>
      <c r="P3936">
        <v>2000</v>
      </c>
      <c r="Q3936">
        <v>2000</v>
      </c>
      <c r="R3936">
        <v>2000</v>
      </c>
      <c r="S3936">
        <v>2000</v>
      </c>
      <c r="T3936">
        <v>2000</v>
      </c>
      <c r="U3936">
        <v>2000</v>
      </c>
      <c r="V3936">
        <v>2000</v>
      </c>
      <c r="W3936">
        <v>2000</v>
      </c>
      <c r="X3936">
        <v>2000</v>
      </c>
      <c r="Y3936">
        <v>24000</v>
      </c>
      <c r="Z3936">
        <f t="shared" si="144"/>
        <v>7257.175416</v>
      </c>
      <c r="AA3936">
        <f t="shared" si="145"/>
        <v>10742.824584</v>
      </c>
    </row>
    <row r="3937" spans="1:27" x14ac:dyDescent="0.35">
      <c r="A3937" t="s">
        <v>427</v>
      </c>
      <c r="C3937">
        <v>512100</v>
      </c>
      <c r="D3937" t="s">
        <v>428</v>
      </c>
      <c r="E3937" t="s">
        <v>7</v>
      </c>
      <c r="F3937" t="s">
        <v>366</v>
      </c>
      <c r="G3937">
        <v>2025</v>
      </c>
      <c r="H3937" t="s">
        <v>22</v>
      </c>
      <c r="I3937" t="s">
        <v>593</v>
      </c>
      <c r="J3937" t="s">
        <v>594</v>
      </c>
      <c r="K3937" t="s">
        <v>405</v>
      </c>
      <c r="L3937" t="s">
        <v>25</v>
      </c>
      <c r="M3937">
        <v>2000</v>
      </c>
      <c r="N3937">
        <v>2000</v>
      </c>
      <c r="O3937">
        <v>2000</v>
      </c>
      <c r="P3937">
        <v>2000</v>
      </c>
      <c r="Q3937">
        <v>2000</v>
      </c>
      <c r="R3937">
        <v>2000</v>
      </c>
      <c r="S3937">
        <v>2000</v>
      </c>
      <c r="T3937">
        <v>2000</v>
      </c>
      <c r="U3937">
        <v>2000</v>
      </c>
      <c r="V3937">
        <v>2000</v>
      </c>
      <c r="W3937">
        <v>2000</v>
      </c>
      <c r="X3937">
        <v>2000</v>
      </c>
      <c r="Y3937">
        <v>24000</v>
      </c>
      <c r="Z3937">
        <f t="shared" si="144"/>
        <v>7257.175416</v>
      </c>
      <c r="AA3937">
        <f t="shared" si="145"/>
        <v>10742.824584</v>
      </c>
    </row>
    <row r="3938" spans="1:27" x14ac:dyDescent="0.35">
      <c r="A3938" t="s">
        <v>427</v>
      </c>
      <c r="C3938">
        <v>513100</v>
      </c>
      <c r="D3938" t="s">
        <v>438</v>
      </c>
      <c r="E3938" t="s">
        <v>7</v>
      </c>
      <c r="F3938" t="s">
        <v>21</v>
      </c>
      <c r="G3938">
        <v>2021</v>
      </c>
      <c r="H3938" t="s">
        <v>22</v>
      </c>
      <c r="I3938" t="s">
        <v>595</v>
      </c>
      <c r="J3938" t="s">
        <v>596</v>
      </c>
      <c r="K3938" t="s">
        <v>555</v>
      </c>
      <c r="L3938" t="s">
        <v>25</v>
      </c>
      <c r="M3938">
        <v>2000</v>
      </c>
      <c r="N3938">
        <v>2000</v>
      </c>
      <c r="O3938">
        <v>2000</v>
      </c>
      <c r="P3938">
        <v>2000</v>
      </c>
      <c r="Q3938">
        <v>2000</v>
      </c>
      <c r="R3938">
        <v>2000</v>
      </c>
      <c r="S3938">
        <v>2000</v>
      </c>
      <c r="T3938">
        <v>2000</v>
      </c>
      <c r="U3938">
        <v>2000</v>
      </c>
      <c r="V3938">
        <v>2000</v>
      </c>
      <c r="W3938">
        <v>2000</v>
      </c>
      <c r="X3938">
        <v>2000</v>
      </c>
      <c r="Y3938">
        <v>24000</v>
      </c>
      <c r="Z3938">
        <f t="shared" si="144"/>
        <v>18000</v>
      </c>
      <c r="AA3938">
        <f t="shared" si="145"/>
        <v>0</v>
      </c>
    </row>
    <row r="3939" spans="1:27" x14ac:dyDescent="0.35">
      <c r="A3939" t="s">
        <v>427</v>
      </c>
      <c r="C3939">
        <v>513100</v>
      </c>
      <c r="D3939" t="s">
        <v>438</v>
      </c>
      <c r="E3939" t="s">
        <v>7</v>
      </c>
      <c r="F3939" t="s">
        <v>21</v>
      </c>
      <c r="G3939">
        <v>2022</v>
      </c>
      <c r="H3939" t="s">
        <v>22</v>
      </c>
      <c r="I3939" t="s">
        <v>595</v>
      </c>
      <c r="J3939" t="s">
        <v>596</v>
      </c>
      <c r="K3939" t="s">
        <v>555</v>
      </c>
      <c r="L3939" t="s">
        <v>25</v>
      </c>
      <c r="M3939">
        <v>2000</v>
      </c>
      <c r="N3939">
        <v>2000</v>
      </c>
      <c r="O3939">
        <v>2000</v>
      </c>
      <c r="P3939">
        <v>2000</v>
      </c>
      <c r="Q3939">
        <v>2000</v>
      </c>
      <c r="R3939">
        <v>2000</v>
      </c>
      <c r="S3939">
        <v>2000</v>
      </c>
      <c r="T3939">
        <v>2000</v>
      </c>
      <c r="U3939">
        <v>2000</v>
      </c>
      <c r="V3939">
        <v>2000</v>
      </c>
      <c r="W3939">
        <v>2000</v>
      </c>
      <c r="X3939">
        <v>2000</v>
      </c>
      <c r="Y3939">
        <v>24000</v>
      </c>
      <c r="Z3939">
        <f t="shared" si="144"/>
        <v>18000</v>
      </c>
      <c r="AA3939">
        <f t="shared" si="145"/>
        <v>0</v>
      </c>
    </row>
    <row r="3940" spans="1:27" x14ac:dyDescent="0.35">
      <c r="A3940" t="s">
        <v>427</v>
      </c>
      <c r="C3940">
        <v>513100</v>
      </c>
      <c r="D3940" t="s">
        <v>438</v>
      </c>
      <c r="E3940" t="s">
        <v>7</v>
      </c>
      <c r="F3940" t="s">
        <v>21</v>
      </c>
      <c r="G3940">
        <v>2023</v>
      </c>
      <c r="H3940" t="s">
        <v>22</v>
      </c>
      <c r="I3940" t="s">
        <v>595</v>
      </c>
      <c r="J3940" t="s">
        <v>596</v>
      </c>
      <c r="K3940" t="s">
        <v>555</v>
      </c>
      <c r="L3940" t="s">
        <v>25</v>
      </c>
      <c r="M3940">
        <v>2000</v>
      </c>
      <c r="N3940">
        <v>2000</v>
      </c>
      <c r="O3940">
        <v>2000</v>
      </c>
      <c r="P3940">
        <v>2000</v>
      </c>
      <c r="Q3940">
        <v>2000</v>
      </c>
      <c r="R3940">
        <v>2000</v>
      </c>
      <c r="S3940">
        <v>2000</v>
      </c>
      <c r="T3940">
        <v>2000</v>
      </c>
      <c r="U3940">
        <v>2000</v>
      </c>
      <c r="V3940">
        <v>2000</v>
      </c>
      <c r="W3940">
        <v>2000</v>
      </c>
      <c r="X3940">
        <v>2000</v>
      </c>
      <c r="Y3940">
        <v>24000</v>
      </c>
      <c r="Z3940">
        <f t="shared" si="144"/>
        <v>18000</v>
      </c>
      <c r="AA3940">
        <f t="shared" si="145"/>
        <v>0</v>
      </c>
    </row>
    <row r="3941" spans="1:27" x14ac:dyDescent="0.35">
      <c r="A3941" t="s">
        <v>427</v>
      </c>
      <c r="C3941">
        <v>513100</v>
      </c>
      <c r="D3941" t="s">
        <v>438</v>
      </c>
      <c r="E3941" t="s">
        <v>7</v>
      </c>
      <c r="F3941" t="s">
        <v>21</v>
      </c>
      <c r="G3941">
        <v>2024</v>
      </c>
      <c r="H3941" t="s">
        <v>22</v>
      </c>
      <c r="I3941" t="s">
        <v>595</v>
      </c>
      <c r="J3941" t="s">
        <v>596</v>
      </c>
      <c r="K3941" t="s">
        <v>555</v>
      </c>
      <c r="L3941" t="s">
        <v>25</v>
      </c>
      <c r="M3941">
        <v>2000</v>
      </c>
      <c r="N3941">
        <v>2000</v>
      </c>
      <c r="O3941">
        <v>2000</v>
      </c>
      <c r="P3941">
        <v>2000</v>
      </c>
      <c r="Q3941">
        <v>2000</v>
      </c>
      <c r="R3941">
        <v>2000</v>
      </c>
      <c r="S3941">
        <v>2000</v>
      </c>
      <c r="T3941">
        <v>2000</v>
      </c>
      <c r="U3941">
        <v>2000</v>
      </c>
      <c r="V3941">
        <v>2000</v>
      </c>
      <c r="W3941">
        <v>2000</v>
      </c>
      <c r="X3941">
        <v>2000</v>
      </c>
      <c r="Y3941">
        <v>24000</v>
      </c>
      <c r="Z3941">
        <f t="shared" si="144"/>
        <v>18000</v>
      </c>
      <c r="AA3941">
        <f t="shared" si="145"/>
        <v>0</v>
      </c>
    </row>
    <row r="3942" spans="1:27" x14ac:dyDescent="0.35">
      <c r="A3942" t="s">
        <v>427</v>
      </c>
      <c r="C3942">
        <v>513100</v>
      </c>
      <c r="D3942" t="s">
        <v>438</v>
      </c>
      <c r="E3942" t="s">
        <v>7</v>
      </c>
      <c r="F3942" t="s">
        <v>21</v>
      </c>
      <c r="G3942">
        <v>2025</v>
      </c>
      <c r="H3942" t="s">
        <v>22</v>
      </c>
      <c r="I3942" t="s">
        <v>595</v>
      </c>
      <c r="J3942" t="s">
        <v>596</v>
      </c>
      <c r="K3942" t="s">
        <v>555</v>
      </c>
      <c r="L3942" t="s">
        <v>25</v>
      </c>
      <c r="M3942">
        <v>2000</v>
      </c>
      <c r="N3942">
        <v>2000</v>
      </c>
      <c r="O3942">
        <v>2000</v>
      </c>
      <c r="P3942">
        <v>2000</v>
      </c>
      <c r="Q3942">
        <v>2000</v>
      </c>
      <c r="R3942">
        <v>2000</v>
      </c>
      <c r="S3942">
        <v>2000</v>
      </c>
      <c r="T3942">
        <v>2000</v>
      </c>
      <c r="U3942">
        <v>2000</v>
      </c>
      <c r="V3942">
        <v>2000</v>
      </c>
      <c r="W3942">
        <v>2000</v>
      </c>
      <c r="X3942">
        <v>2000</v>
      </c>
      <c r="Y3942">
        <v>24000</v>
      </c>
      <c r="Z3942">
        <f t="shared" si="144"/>
        <v>18000</v>
      </c>
      <c r="AA3942">
        <f t="shared" si="145"/>
        <v>0</v>
      </c>
    </row>
    <row r="3943" spans="1:27" x14ac:dyDescent="0.35">
      <c r="A3943" t="s">
        <v>427</v>
      </c>
      <c r="C3943">
        <v>512101</v>
      </c>
      <c r="D3943" t="s">
        <v>466</v>
      </c>
      <c r="E3943" t="s">
        <v>7</v>
      </c>
      <c r="F3943" t="s">
        <v>105</v>
      </c>
      <c r="G3943">
        <v>2021</v>
      </c>
      <c r="H3943" t="s">
        <v>22</v>
      </c>
      <c r="I3943" t="s">
        <v>586</v>
      </c>
      <c r="J3943" t="s">
        <v>587</v>
      </c>
      <c r="K3943" t="s">
        <v>486</v>
      </c>
      <c r="L3943" t="s">
        <v>25</v>
      </c>
      <c r="M3943">
        <v>2011</v>
      </c>
      <c r="N3943">
        <v>2011</v>
      </c>
      <c r="O3943">
        <v>2011</v>
      </c>
      <c r="P3943">
        <v>9543</v>
      </c>
      <c r="Q3943">
        <v>42011</v>
      </c>
      <c r="R3943">
        <v>21011</v>
      </c>
      <c r="S3943">
        <v>2011</v>
      </c>
      <c r="T3943">
        <v>18894</v>
      </c>
      <c r="U3943">
        <v>2011</v>
      </c>
      <c r="V3943">
        <v>2011</v>
      </c>
      <c r="W3943">
        <v>2011</v>
      </c>
      <c r="X3943">
        <v>2011</v>
      </c>
      <c r="Y3943">
        <v>107542</v>
      </c>
      <c r="Z3943">
        <f t="shared" si="144"/>
        <v>0</v>
      </c>
      <c r="AA3943">
        <f t="shared" si="145"/>
        <v>80656.5</v>
      </c>
    </row>
    <row r="3944" spans="1:27" x14ac:dyDescent="0.35">
      <c r="A3944" t="s">
        <v>427</v>
      </c>
      <c r="C3944">
        <v>512101</v>
      </c>
      <c r="D3944" t="s">
        <v>466</v>
      </c>
      <c r="E3944" t="s">
        <v>7</v>
      </c>
      <c r="F3944" t="s">
        <v>105</v>
      </c>
      <c r="G3944">
        <v>2022</v>
      </c>
      <c r="H3944" t="s">
        <v>22</v>
      </c>
      <c r="I3944" t="s">
        <v>586</v>
      </c>
      <c r="J3944" t="s">
        <v>587</v>
      </c>
      <c r="K3944" t="s">
        <v>486</v>
      </c>
      <c r="L3944" t="s">
        <v>25</v>
      </c>
      <c r="M3944">
        <v>2011</v>
      </c>
      <c r="N3944">
        <v>2011</v>
      </c>
      <c r="O3944">
        <v>2011</v>
      </c>
      <c r="P3944">
        <v>9543</v>
      </c>
      <c r="Q3944">
        <v>42011</v>
      </c>
      <c r="R3944">
        <v>21011</v>
      </c>
      <c r="S3944">
        <v>2011</v>
      </c>
      <c r="T3944">
        <v>18894</v>
      </c>
      <c r="U3944">
        <v>2011</v>
      </c>
      <c r="V3944">
        <v>2011</v>
      </c>
      <c r="W3944">
        <v>2011</v>
      </c>
      <c r="X3944">
        <v>2011</v>
      </c>
      <c r="Y3944">
        <v>107542</v>
      </c>
      <c r="Z3944">
        <f t="shared" ref="Z3944:Z3998" si="146">$Y3944*IF($E3944="Fixed",0.75,1)*IF(LEFT($F3944,4)="0311",1,IF(LEFT($F3944,4)="0301",0.403176412,0))</f>
        <v>0</v>
      </c>
      <c r="AA3944">
        <f t="shared" ref="AA3944:AA3998" si="147">$Y3944*IF($E3944="Fixed",0.75,1)*IF(LEFT($F3944,4)="0311",0,IF(LEFT($F3944,4)="0301",1-0.403176412,1))</f>
        <v>80656.5</v>
      </c>
    </row>
    <row r="3945" spans="1:27" x14ac:dyDescent="0.35">
      <c r="A3945" t="s">
        <v>427</v>
      </c>
      <c r="C3945">
        <v>512101</v>
      </c>
      <c r="D3945" t="s">
        <v>466</v>
      </c>
      <c r="E3945" t="s">
        <v>7</v>
      </c>
      <c r="F3945" t="s">
        <v>105</v>
      </c>
      <c r="G3945">
        <v>2023</v>
      </c>
      <c r="H3945" t="s">
        <v>22</v>
      </c>
      <c r="I3945" t="s">
        <v>586</v>
      </c>
      <c r="J3945" t="s">
        <v>587</v>
      </c>
      <c r="K3945" t="s">
        <v>486</v>
      </c>
      <c r="L3945" t="s">
        <v>25</v>
      </c>
      <c r="M3945">
        <v>2011</v>
      </c>
      <c r="N3945">
        <v>2011</v>
      </c>
      <c r="O3945">
        <v>2011</v>
      </c>
      <c r="P3945">
        <v>9543</v>
      </c>
      <c r="Q3945">
        <v>42011</v>
      </c>
      <c r="R3945">
        <v>21011</v>
      </c>
      <c r="S3945">
        <v>2011</v>
      </c>
      <c r="T3945">
        <v>18894</v>
      </c>
      <c r="U3945">
        <v>2011</v>
      </c>
      <c r="V3945">
        <v>2011</v>
      </c>
      <c r="W3945">
        <v>2011</v>
      </c>
      <c r="X3945">
        <v>2011</v>
      </c>
      <c r="Y3945">
        <v>107542</v>
      </c>
      <c r="Z3945">
        <f t="shared" si="146"/>
        <v>0</v>
      </c>
      <c r="AA3945">
        <f t="shared" si="147"/>
        <v>80656.5</v>
      </c>
    </row>
    <row r="3946" spans="1:27" x14ac:dyDescent="0.35">
      <c r="A3946" t="s">
        <v>427</v>
      </c>
      <c r="C3946">
        <v>512101</v>
      </c>
      <c r="D3946" t="s">
        <v>466</v>
      </c>
      <c r="E3946" t="s">
        <v>7</v>
      </c>
      <c r="F3946" t="s">
        <v>105</v>
      </c>
      <c r="G3946">
        <v>2024</v>
      </c>
      <c r="H3946" t="s">
        <v>22</v>
      </c>
      <c r="I3946" t="s">
        <v>586</v>
      </c>
      <c r="J3946" t="s">
        <v>587</v>
      </c>
      <c r="K3946" t="s">
        <v>486</v>
      </c>
      <c r="L3946" t="s">
        <v>25</v>
      </c>
      <c r="M3946">
        <v>2011</v>
      </c>
      <c r="N3946">
        <v>2011</v>
      </c>
      <c r="O3946">
        <v>2011</v>
      </c>
      <c r="P3946">
        <v>9543</v>
      </c>
      <c r="Q3946">
        <v>42011</v>
      </c>
      <c r="R3946">
        <v>21011</v>
      </c>
      <c r="S3946">
        <v>2011</v>
      </c>
      <c r="T3946">
        <v>18894</v>
      </c>
      <c r="U3946">
        <v>2011</v>
      </c>
      <c r="V3946">
        <v>2011</v>
      </c>
      <c r="W3946">
        <v>2011</v>
      </c>
      <c r="X3946">
        <v>2011</v>
      </c>
      <c r="Y3946">
        <v>107542</v>
      </c>
      <c r="Z3946">
        <f t="shared" si="146"/>
        <v>0</v>
      </c>
      <c r="AA3946">
        <f t="shared" si="147"/>
        <v>80656.5</v>
      </c>
    </row>
    <row r="3947" spans="1:27" x14ac:dyDescent="0.35">
      <c r="A3947" t="s">
        <v>427</v>
      </c>
      <c r="C3947">
        <v>512101</v>
      </c>
      <c r="D3947" t="s">
        <v>466</v>
      </c>
      <c r="E3947" t="s">
        <v>7</v>
      </c>
      <c r="F3947" t="s">
        <v>105</v>
      </c>
      <c r="G3947">
        <v>2025</v>
      </c>
      <c r="H3947" t="s">
        <v>22</v>
      </c>
      <c r="I3947" t="s">
        <v>586</v>
      </c>
      <c r="J3947" t="s">
        <v>587</v>
      </c>
      <c r="K3947" t="s">
        <v>486</v>
      </c>
      <c r="L3947" t="s">
        <v>25</v>
      </c>
      <c r="M3947">
        <v>2011</v>
      </c>
      <c r="N3947">
        <v>2011</v>
      </c>
      <c r="O3947">
        <v>2011</v>
      </c>
      <c r="P3947">
        <v>9543</v>
      </c>
      <c r="Q3947">
        <v>42011</v>
      </c>
      <c r="R3947">
        <v>21011</v>
      </c>
      <c r="S3947">
        <v>2011</v>
      </c>
      <c r="T3947">
        <v>18894</v>
      </c>
      <c r="U3947">
        <v>2011</v>
      </c>
      <c r="V3947">
        <v>2011</v>
      </c>
      <c r="W3947">
        <v>2011</v>
      </c>
      <c r="X3947">
        <v>2011</v>
      </c>
      <c r="Y3947">
        <v>107542</v>
      </c>
      <c r="Z3947">
        <f t="shared" si="146"/>
        <v>0</v>
      </c>
      <c r="AA3947">
        <f t="shared" si="147"/>
        <v>80656.5</v>
      </c>
    </row>
    <row r="3948" spans="1:27" x14ac:dyDescent="0.35">
      <c r="A3948" t="s">
        <v>427</v>
      </c>
      <c r="C3948">
        <v>512100</v>
      </c>
      <c r="D3948" t="s">
        <v>428</v>
      </c>
      <c r="E3948" t="s">
        <v>7</v>
      </c>
      <c r="F3948" t="s">
        <v>105</v>
      </c>
      <c r="G3948">
        <v>2028</v>
      </c>
      <c r="H3948" t="s">
        <v>22</v>
      </c>
      <c r="I3948" t="s">
        <v>544</v>
      </c>
      <c r="J3948" t="s">
        <v>545</v>
      </c>
      <c r="K3948" t="s">
        <v>496</v>
      </c>
      <c r="L3948" t="s">
        <v>25</v>
      </c>
      <c r="M3948">
        <v>2023</v>
      </c>
      <c r="N3948">
        <v>2023</v>
      </c>
      <c r="O3948">
        <v>2023</v>
      </c>
      <c r="P3948">
        <v>153955</v>
      </c>
      <c r="Q3948">
        <v>59936</v>
      </c>
      <c r="R3948">
        <v>2023</v>
      </c>
      <c r="S3948">
        <v>2023</v>
      </c>
      <c r="T3948">
        <v>12950</v>
      </c>
      <c r="U3948">
        <v>61742</v>
      </c>
      <c r="V3948">
        <v>102837</v>
      </c>
      <c r="W3948">
        <v>2023</v>
      </c>
      <c r="X3948">
        <v>2023</v>
      </c>
      <c r="Y3948">
        <v>405584</v>
      </c>
      <c r="Z3948">
        <f t="shared" si="146"/>
        <v>0</v>
      </c>
      <c r="AA3948">
        <f t="shared" si="147"/>
        <v>304188</v>
      </c>
    </row>
    <row r="3949" spans="1:27" x14ac:dyDescent="0.35">
      <c r="A3949" t="s">
        <v>427</v>
      </c>
      <c r="C3949">
        <v>502100</v>
      </c>
      <c r="D3949" t="s">
        <v>429</v>
      </c>
      <c r="E3949" t="s">
        <v>7</v>
      </c>
      <c r="F3949" t="s">
        <v>366</v>
      </c>
      <c r="G3949">
        <v>2029</v>
      </c>
      <c r="H3949" t="s">
        <v>22</v>
      </c>
      <c r="I3949" t="s">
        <v>591</v>
      </c>
      <c r="J3949" t="s">
        <v>592</v>
      </c>
      <c r="K3949" t="s">
        <v>455</v>
      </c>
      <c r="L3949" t="s">
        <v>25</v>
      </c>
      <c r="M3949">
        <v>2035</v>
      </c>
      <c r="N3949">
        <v>2035</v>
      </c>
      <c r="O3949">
        <v>2035</v>
      </c>
      <c r="P3949">
        <v>2035</v>
      </c>
      <c r="Q3949">
        <v>2035</v>
      </c>
      <c r="R3949">
        <v>2035</v>
      </c>
      <c r="S3949">
        <v>2035</v>
      </c>
      <c r="T3949">
        <v>2035</v>
      </c>
      <c r="U3949">
        <v>2035</v>
      </c>
      <c r="V3949">
        <v>2035</v>
      </c>
      <c r="W3949">
        <v>2035</v>
      </c>
      <c r="X3949">
        <v>2035</v>
      </c>
      <c r="Y3949">
        <v>24419</v>
      </c>
      <c r="Z3949">
        <f t="shared" si="146"/>
        <v>7383.873603471</v>
      </c>
      <c r="AA3949">
        <f t="shared" si="147"/>
        <v>10930.376396529</v>
      </c>
    </row>
    <row r="3950" spans="1:27" x14ac:dyDescent="0.35">
      <c r="A3950" t="s">
        <v>427</v>
      </c>
      <c r="C3950">
        <v>513100</v>
      </c>
      <c r="D3950" t="s">
        <v>438</v>
      </c>
      <c r="E3950" t="s">
        <v>7</v>
      </c>
      <c r="F3950" t="s">
        <v>21</v>
      </c>
      <c r="G3950">
        <v>2026</v>
      </c>
      <c r="H3950" t="s">
        <v>22</v>
      </c>
      <c r="I3950" t="s">
        <v>595</v>
      </c>
      <c r="J3950" t="s">
        <v>596</v>
      </c>
      <c r="K3950" t="s">
        <v>555</v>
      </c>
      <c r="L3950" t="s">
        <v>25</v>
      </c>
      <c r="M3950">
        <v>2040</v>
      </c>
      <c r="N3950">
        <v>2040</v>
      </c>
      <c r="O3950">
        <v>2040</v>
      </c>
      <c r="P3950">
        <v>2040</v>
      </c>
      <c r="Q3950">
        <v>2040</v>
      </c>
      <c r="R3950">
        <v>2040</v>
      </c>
      <c r="S3950">
        <v>2040</v>
      </c>
      <c r="T3950">
        <v>2040</v>
      </c>
      <c r="U3950">
        <v>2040</v>
      </c>
      <c r="V3950">
        <v>2040</v>
      </c>
      <c r="W3950">
        <v>2040</v>
      </c>
      <c r="X3950">
        <v>2040</v>
      </c>
      <c r="Y3950">
        <v>24480</v>
      </c>
      <c r="Z3950">
        <f t="shared" si="146"/>
        <v>18360</v>
      </c>
      <c r="AA3950">
        <f t="shared" si="147"/>
        <v>0</v>
      </c>
    </row>
    <row r="3951" spans="1:27" x14ac:dyDescent="0.35">
      <c r="A3951" t="s">
        <v>427</v>
      </c>
      <c r="C3951">
        <v>512101</v>
      </c>
      <c r="D3951" t="s">
        <v>466</v>
      </c>
      <c r="E3951" t="s">
        <v>7</v>
      </c>
      <c r="F3951" t="s">
        <v>105</v>
      </c>
      <c r="G3951">
        <v>2026</v>
      </c>
      <c r="H3951" t="s">
        <v>22</v>
      </c>
      <c r="I3951" t="s">
        <v>586</v>
      </c>
      <c r="J3951" t="s">
        <v>587</v>
      </c>
      <c r="K3951" t="s">
        <v>486</v>
      </c>
      <c r="L3951" t="s">
        <v>25</v>
      </c>
      <c r="M3951">
        <v>2052</v>
      </c>
      <c r="N3951">
        <v>2052</v>
      </c>
      <c r="O3951">
        <v>2052</v>
      </c>
      <c r="P3951">
        <v>9735</v>
      </c>
      <c r="Q3951">
        <v>43252</v>
      </c>
      <c r="R3951">
        <v>21622</v>
      </c>
      <c r="S3951">
        <v>2052</v>
      </c>
      <c r="T3951">
        <v>19442</v>
      </c>
      <c r="U3951">
        <v>2052</v>
      </c>
      <c r="V3951">
        <v>2052</v>
      </c>
      <c r="W3951">
        <v>2052</v>
      </c>
      <c r="X3951">
        <v>2052</v>
      </c>
      <c r="Y3951">
        <v>110467</v>
      </c>
      <c r="Z3951">
        <f t="shared" si="146"/>
        <v>0</v>
      </c>
      <c r="AA3951">
        <f t="shared" si="147"/>
        <v>82850.25</v>
      </c>
    </row>
    <row r="3952" spans="1:27" x14ac:dyDescent="0.35">
      <c r="A3952" t="s">
        <v>427</v>
      </c>
      <c r="C3952">
        <v>512100</v>
      </c>
      <c r="D3952" t="s">
        <v>428</v>
      </c>
      <c r="E3952" t="s">
        <v>7</v>
      </c>
      <c r="F3952" t="s">
        <v>366</v>
      </c>
      <c r="G3952">
        <v>2026</v>
      </c>
      <c r="H3952" t="s">
        <v>22</v>
      </c>
      <c r="I3952" t="s">
        <v>593</v>
      </c>
      <c r="J3952" t="s">
        <v>594</v>
      </c>
      <c r="K3952" t="s">
        <v>405</v>
      </c>
      <c r="L3952" t="s">
        <v>25</v>
      </c>
      <c r="M3952">
        <v>2060</v>
      </c>
      <c r="N3952">
        <v>2060</v>
      </c>
      <c r="O3952">
        <v>2060</v>
      </c>
      <c r="P3952">
        <v>2060</v>
      </c>
      <c r="Q3952">
        <v>2060</v>
      </c>
      <c r="R3952">
        <v>2060</v>
      </c>
      <c r="S3952">
        <v>2060</v>
      </c>
      <c r="T3952">
        <v>2060</v>
      </c>
      <c r="U3952">
        <v>2060</v>
      </c>
      <c r="V3952">
        <v>2060</v>
      </c>
      <c r="W3952">
        <v>2060</v>
      </c>
      <c r="X3952">
        <v>2060</v>
      </c>
      <c r="Y3952">
        <v>24720</v>
      </c>
      <c r="Z3952">
        <f t="shared" si="146"/>
        <v>7474.8906784800001</v>
      </c>
      <c r="AA3952">
        <f t="shared" si="147"/>
        <v>11065.10932152</v>
      </c>
    </row>
    <row r="3953" spans="1:27" x14ac:dyDescent="0.35">
      <c r="A3953" t="s">
        <v>427</v>
      </c>
      <c r="C3953">
        <v>512100</v>
      </c>
      <c r="D3953" t="s">
        <v>428</v>
      </c>
      <c r="E3953" t="s">
        <v>7</v>
      </c>
      <c r="F3953" t="s">
        <v>105</v>
      </c>
      <c r="G3953">
        <v>2029</v>
      </c>
      <c r="H3953" t="s">
        <v>22</v>
      </c>
      <c r="I3953" t="s">
        <v>544</v>
      </c>
      <c r="J3953" t="s">
        <v>545</v>
      </c>
      <c r="K3953" t="s">
        <v>496</v>
      </c>
      <c r="L3953" t="s">
        <v>25</v>
      </c>
      <c r="M3953">
        <v>2064</v>
      </c>
      <c r="N3953">
        <v>2064</v>
      </c>
      <c r="O3953">
        <v>2064</v>
      </c>
      <c r="P3953">
        <v>157031</v>
      </c>
      <c r="Q3953">
        <v>61715</v>
      </c>
      <c r="R3953">
        <v>2064</v>
      </c>
      <c r="S3953">
        <v>2064</v>
      </c>
      <c r="T3953">
        <v>13319</v>
      </c>
      <c r="U3953">
        <v>62976</v>
      </c>
      <c r="V3953">
        <v>104892</v>
      </c>
      <c r="W3953">
        <v>2064</v>
      </c>
      <c r="X3953">
        <v>2064</v>
      </c>
      <c r="Y3953">
        <v>414378</v>
      </c>
      <c r="Z3953">
        <f t="shared" si="146"/>
        <v>0</v>
      </c>
      <c r="AA3953">
        <f t="shared" si="147"/>
        <v>310783.5</v>
      </c>
    </row>
    <row r="3954" spans="1:27" x14ac:dyDescent="0.35">
      <c r="A3954" t="s">
        <v>427</v>
      </c>
      <c r="C3954">
        <v>513100</v>
      </c>
      <c r="D3954" t="s">
        <v>438</v>
      </c>
      <c r="E3954" t="s">
        <v>7</v>
      </c>
      <c r="F3954" t="s">
        <v>21</v>
      </c>
      <c r="G3954">
        <v>2027</v>
      </c>
      <c r="H3954" t="s">
        <v>22</v>
      </c>
      <c r="I3954" t="s">
        <v>595</v>
      </c>
      <c r="J3954" t="s">
        <v>596</v>
      </c>
      <c r="K3954" t="s">
        <v>555</v>
      </c>
      <c r="L3954" t="s">
        <v>25</v>
      </c>
      <c r="M3954">
        <v>2081</v>
      </c>
      <c r="N3954">
        <v>2081</v>
      </c>
      <c r="O3954">
        <v>2081</v>
      </c>
      <c r="P3954">
        <v>2081</v>
      </c>
      <c r="Q3954">
        <v>2081</v>
      </c>
      <c r="R3954">
        <v>2081</v>
      </c>
      <c r="S3954">
        <v>2081</v>
      </c>
      <c r="T3954">
        <v>2081</v>
      </c>
      <c r="U3954">
        <v>2081</v>
      </c>
      <c r="V3954">
        <v>2081</v>
      </c>
      <c r="W3954">
        <v>2081</v>
      </c>
      <c r="X3954">
        <v>2081</v>
      </c>
      <c r="Y3954">
        <v>24970</v>
      </c>
      <c r="Z3954">
        <f t="shared" si="146"/>
        <v>18727.5</v>
      </c>
      <c r="AA3954">
        <f t="shared" si="147"/>
        <v>0</v>
      </c>
    </row>
    <row r="3955" spans="1:27" x14ac:dyDescent="0.35">
      <c r="A3955" t="s">
        <v>427</v>
      </c>
      <c r="C3955">
        <v>512101</v>
      </c>
      <c r="D3955" t="s">
        <v>466</v>
      </c>
      <c r="E3955" t="s">
        <v>7</v>
      </c>
      <c r="F3955" t="s">
        <v>105</v>
      </c>
      <c r="G3955">
        <v>2027</v>
      </c>
      <c r="H3955" t="s">
        <v>22</v>
      </c>
      <c r="I3955" t="s">
        <v>586</v>
      </c>
      <c r="J3955" t="s">
        <v>587</v>
      </c>
      <c r="K3955" t="s">
        <v>486</v>
      </c>
      <c r="L3955" t="s">
        <v>25</v>
      </c>
      <c r="M3955">
        <v>2094</v>
      </c>
      <c r="N3955">
        <v>2094</v>
      </c>
      <c r="O3955">
        <v>2094</v>
      </c>
      <c r="P3955">
        <v>9931</v>
      </c>
      <c r="Q3955">
        <v>44530</v>
      </c>
      <c r="R3955">
        <v>22251</v>
      </c>
      <c r="S3955">
        <v>2094</v>
      </c>
      <c r="T3955">
        <v>20006</v>
      </c>
      <c r="U3955">
        <v>2094</v>
      </c>
      <c r="V3955">
        <v>2094</v>
      </c>
      <c r="W3955">
        <v>2094</v>
      </c>
      <c r="X3955">
        <v>2094</v>
      </c>
      <c r="Y3955">
        <v>113473</v>
      </c>
      <c r="Z3955">
        <f t="shared" si="146"/>
        <v>0</v>
      </c>
      <c r="AA3955">
        <f t="shared" si="147"/>
        <v>85104.75</v>
      </c>
    </row>
    <row r="3956" spans="1:27" x14ac:dyDescent="0.35">
      <c r="A3956" t="s">
        <v>427</v>
      </c>
      <c r="C3956">
        <v>502100</v>
      </c>
      <c r="D3956" t="s">
        <v>429</v>
      </c>
      <c r="E3956" t="s">
        <v>7</v>
      </c>
      <c r="F3956" t="s">
        <v>366</v>
      </c>
      <c r="G3956">
        <v>2030</v>
      </c>
      <c r="H3956" t="s">
        <v>22</v>
      </c>
      <c r="I3956" t="s">
        <v>591</v>
      </c>
      <c r="J3956" t="s">
        <v>592</v>
      </c>
      <c r="K3956" t="s">
        <v>455</v>
      </c>
      <c r="L3956" t="s">
        <v>25</v>
      </c>
      <c r="M3956">
        <v>2096</v>
      </c>
      <c r="N3956">
        <v>2096</v>
      </c>
      <c r="O3956">
        <v>2096</v>
      </c>
      <c r="P3956">
        <v>2096</v>
      </c>
      <c r="Q3956">
        <v>2096</v>
      </c>
      <c r="R3956">
        <v>2096</v>
      </c>
      <c r="S3956">
        <v>2096</v>
      </c>
      <c r="T3956">
        <v>2096</v>
      </c>
      <c r="U3956">
        <v>2096</v>
      </c>
      <c r="V3956">
        <v>2096</v>
      </c>
      <c r="W3956">
        <v>2096</v>
      </c>
      <c r="X3956">
        <v>2096</v>
      </c>
      <c r="Y3956">
        <v>25152</v>
      </c>
      <c r="Z3956">
        <f t="shared" si="146"/>
        <v>7605.5198359679998</v>
      </c>
      <c r="AA3956">
        <f t="shared" si="147"/>
        <v>11258.480164032</v>
      </c>
    </row>
    <row r="3957" spans="1:27" x14ac:dyDescent="0.35">
      <c r="A3957" t="s">
        <v>427</v>
      </c>
      <c r="C3957">
        <v>512100</v>
      </c>
      <c r="D3957" t="s">
        <v>428</v>
      </c>
      <c r="E3957" t="s">
        <v>7</v>
      </c>
      <c r="F3957" t="s">
        <v>105</v>
      </c>
      <c r="G3957">
        <v>2030</v>
      </c>
      <c r="H3957" t="s">
        <v>22</v>
      </c>
      <c r="I3957" t="s">
        <v>544</v>
      </c>
      <c r="J3957" t="s">
        <v>545</v>
      </c>
      <c r="K3957" t="s">
        <v>496</v>
      </c>
      <c r="L3957" t="s">
        <v>25</v>
      </c>
      <c r="M3957">
        <v>2105</v>
      </c>
      <c r="N3957">
        <v>2105</v>
      </c>
      <c r="O3957">
        <v>2105</v>
      </c>
      <c r="P3957">
        <v>160179</v>
      </c>
      <c r="Q3957">
        <v>63548</v>
      </c>
      <c r="R3957">
        <v>2105</v>
      </c>
      <c r="S3957">
        <v>2105</v>
      </c>
      <c r="T3957">
        <v>13698</v>
      </c>
      <c r="U3957">
        <v>64238</v>
      </c>
      <c r="V3957">
        <v>106995</v>
      </c>
      <c r="W3957">
        <v>2105</v>
      </c>
      <c r="X3957">
        <v>2105</v>
      </c>
      <c r="Y3957">
        <v>423393</v>
      </c>
      <c r="Z3957">
        <f t="shared" si="146"/>
        <v>0</v>
      </c>
      <c r="AA3957">
        <f t="shared" si="147"/>
        <v>317544.75</v>
      </c>
    </row>
    <row r="3958" spans="1:27" x14ac:dyDescent="0.35">
      <c r="A3958" t="s">
        <v>427</v>
      </c>
      <c r="C3958">
        <v>512100</v>
      </c>
      <c r="D3958" t="s">
        <v>428</v>
      </c>
      <c r="E3958" t="s">
        <v>7</v>
      </c>
      <c r="F3958" t="s">
        <v>366</v>
      </c>
      <c r="G3958">
        <v>2027</v>
      </c>
      <c r="H3958" t="s">
        <v>22</v>
      </c>
      <c r="I3958" t="s">
        <v>593</v>
      </c>
      <c r="J3958" t="s">
        <v>594</v>
      </c>
      <c r="K3958" t="s">
        <v>405</v>
      </c>
      <c r="L3958" t="s">
        <v>25</v>
      </c>
      <c r="M3958">
        <v>2122</v>
      </c>
      <c r="N3958">
        <v>2122</v>
      </c>
      <c r="O3958">
        <v>2122</v>
      </c>
      <c r="P3958">
        <v>2122</v>
      </c>
      <c r="Q3958">
        <v>2122</v>
      </c>
      <c r="R3958">
        <v>2122</v>
      </c>
      <c r="S3958">
        <v>2122</v>
      </c>
      <c r="T3958">
        <v>2122</v>
      </c>
      <c r="U3958">
        <v>2122</v>
      </c>
      <c r="V3958">
        <v>2122</v>
      </c>
      <c r="W3958">
        <v>2122</v>
      </c>
      <c r="X3958">
        <v>2122</v>
      </c>
      <c r="Y3958">
        <v>25462</v>
      </c>
      <c r="Z3958">
        <f t="shared" si="146"/>
        <v>7699.2583517579997</v>
      </c>
      <c r="AA3958">
        <f t="shared" si="147"/>
        <v>11397.241648241999</v>
      </c>
    </row>
    <row r="3959" spans="1:27" x14ac:dyDescent="0.35">
      <c r="A3959" t="s">
        <v>427</v>
      </c>
      <c r="C3959">
        <v>513100</v>
      </c>
      <c r="D3959" t="s">
        <v>438</v>
      </c>
      <c r="E3959" t="s">
        <v>7</v>
      </c>
      <c r="F3959" t="s">
        <v>21</v>
      </c>
      <c r="G3959">
        <v>2028</v>
      </c>
      <c r="H3959" t="s">
        <v>22</v>
      </c>
      <c r="I3959" t="s">
        <v>595</v>
      </c>
      <c r="J3959" t="s">
        <v>596</v>
      </c>
      <c r="K3959" t="s">
        <v>555</v>
      </c>
      <c r="L3959" t="s">
        <v>25</v>
      </c>
      <c r="M3959">
        <v>2122</v>
      </c>
      <c r="N3959">
        <v>2122</v>
      </c>
      <c r="O3959">
        <v>2122</v>
      </c>
      <c r="P3959">
        <v>2122</v>
      </c>
      <c r="Q3959">
        <v>2122</v>
      </c>
      <c r="R3959">
        <v>2122</v>
      </c>
      <c r="S3959">
        <v>2122</v>
      </c>
      <c r="T3959">
        <v>2122</v>
      </c>
      <c r="U3959">
        <v>2122</v>
      </c>
      <c r="V3959">
        <v>2122</v>
      </c>
      <c r="W3959">
        <v>2122</v>
      </c>
      <c r="X3959">
        <v>2122</v>
      </c>
      <c r="Y3959">
        <v>25469</v>
      </c>
      <c r="Z3959">
        <f t="shared" si="146"/>
        <v>19101.75</v>
      </c>
      <c r="AA3959">
        <f t="shared" si="147"/>
        <v>0</v>
      </c>
    </row>
    <row r="3960" spans="1:27" x14ac:dyDescent="0.35">
      <c r="A3960" t="s">
        <v>427</v>
      </c>
      <c r="C3960">
        <v>512100</v>
      </c>
      <c r="D3960" t="s">
        <v>428</v>
      </c>
      <c r="E3960" t="s">
        <v>7</v>
      </c>
      <c r="F3960" t="s">
        <v>21</v>
      </c>
      <c r="G3960">
        <v>2021</v>
      </c>
      <c r="H3960" t="s">
        <v>22</v>
      </c>
      <c r="I3960" t="s">
        <v>597</v>
      </c>
      <c r="J3960" t="s">
        <v>598</v>
      </c>
      <c r="K3960" t="s">
        <v>496</v>
      </c>
      <c r="L3960" t="s">
        <v>25</v>
      </c>
      <c r="M3960">
        <v>2123</v>
      </c>
      <c r="N3960">
        <v>2123</v>
      </c>
      <c r="O3960">
        <v>2123</v>
      </c>
      <c r="P3960">
        <v>2123</v>
      </c>
      <c r="Q3960">
        <v>2123</v>
      </c>
      <c r="R3960">
        <v>2123</v>
      </c>
      <c r="S3960">
        <v>2123</v>
      </c>
      <c r="T3960">
        <v>2123</v>
      </c>
      <c r="U3960">
        <v>2123</v>
      </c>
      <c r="V3960">
        <v>41123</v>
      </c>
      <c r="W3960">
        <v>2123</v>
      </c>
      <c r="X3960">
        <v>2123</v>
      </c>
      <c r="Y3960">
        <v>64481</v>
      </c>
      <c r="Z3960">
        <f t="shared" si="146"/>
        <v>48360.75</v>
      </c>
      <c r="AA3960">
        <f t="shared" si="147"/>
        <v>0</v>
      </c>
    </row>
    <row r="3961" spans="1:27" x14ac:dyDescent="0.35">
      <c r="A3961" t="s">
        <v>427</v>
      </c>
      <c r="C3961">
        <v>512100</v>
      </c>
      <c r="D3961" t="s">
        <v>428</v>
      </c>
      <c r="E3961" t="s">
        <v>7</v>
      </c>
      <c r="F3961" t="s">
        <v>21</v>
      </c>
      <c r="G3961">
        <v>2022</v>
      </c>
      <c r="H3961" t="s">
        <v>22</v>
      </c>
      <c r="I3961" t="s">
        <v>597</v>
      </c>
      <c r="J3961" t="s">
        <v>598</v>
      </c>
      <c r="K3961" t="s">
        <v>496</v>
      </c>
      <c r="L3961" t="s">
        <v>25</v>
      </c>
      <c r="M3961">
        <v>2123</v>
      </c>
      <c r="N3961">
        <v>2123</v>
      </c>
      <c r="O3961">
        <v>2123</v>
      </c>
      <c r="P3961">
        <v>2123</v>
      </c>
      <c r="Q3961">
        <v>2123</v>
      </c>
      <c r="R3961">
        <v>2123</v>
      </c>
      <c r="S3961">
        <v>2123</v>
      </c>
      <c r="T3961">
        <v>2123</v>
      </c>
      <c r="U3961">
        <v>2123</v>
      </c>
      <c r="V3961">
        <v>41123</v>
      </c>
      <c r="W3961">
        <v>2123</v>
      </c>
      <c r="X3961">
        <v>2123</v>
      </c>
      <c r="Y3961">
        <v>64481</v>
      </c>
      <c r="Z3961">
        <f t="shared" si="146"/>
        <v>48360.75</v>
      </c>
      <c r="AA3961">
        <f t="shared" si="147"/>
        <v>0</v>
      </c>
    </row>
    <row r="3962" spans="1:27" x14ac:dyDescent="0.35">
      <c r="A3962" t="s">
        <v>427</v>
      </c>
      <c r="C3962">
        <v>512100</v>
      </c>
      <c r="D3962" t="s">
        <v>428</v>
      </c>
      <c r="E3962" t="s">
        <v>7</v>
      </c>
      <c r="F3962" t="s">
        <v>21</v>
      </c>
      <c r="G3962">
        <v>2023</v>
      </c>
      <c r="H3962" t="s">
        <v>22</v>
      </c>
      <c r="I3962" t="s">
        <v>597</v>
      </c>
      <c r="J3962" t="s">
        <v>598</v>
      </c>
      <c r="K3962" t="s">
        <v>496</v>
      </c>
      <c r="L3962" t="s">
        <v>25</v>
      </c>
      <c r="M3962">
        <v>2123</v>
      </c>
      <c r="N3962">
        <v>2123</v>
      </c>
      <c r="O3962">
        <v>2123</v>
      </c>
      <c r="P3962">
        <v>2123</v>
      </c>
      <c r="Q3962">
        <v>2123</v>
      </c>
      <c r="R3962">
        <v>2123</v>
      </c>
      <c r="S3962">
        <v>2123</v>
      </c>
      <c r="T3962">
        <v>2123</v>
      </c>
      <c r="U3962">
        <v>2123</v>
      </c>
      <c r="V3962">
        <v>41123</v>
      </c>
      <c r="W3962">
        <v>2123</v>
      </c>
      <c r="X3962">
        <v>2123</v>
      </c>
      <c r="Y3962">
        <v>64481</v>
      </c>
      <c r="Z3962">
        <f t="shared" si="146"/>
        <v>48360.75</v>
      </c>
      <c r="AA3962">
        <f t="shared" si="147"/>
        <v>0</v>
      </c>
    </row>
    <row r="3963" spans="1:27" x14ac:dyDescent="0.35">
      <c r="A3963" t="s">
        <v>427</v>
      </c>
      <c r="C3963">
        <v>512100</v>
      </c>
      <c r="D3963" t="s">
        <v>428</v>
      </c>
      <c r="E3963" t="s">
        <v>7</v>
      </c>
      <c r="F3963" t="s">
        <v>21</v>
      </c>
      <c r="G3963">
        <v>2024</v>
      </c>
      <c r="H3963" t="s">
        <v>22</v>
      </c>
      <c r="I3963" t="s">
        <v>597</v>
      </c>
      <c r="J3963" t="s">
        <v>598</v>
      </c>
      <c r="K3963" t="s">
        <v>496</v>
      </c>
      <c r="L3963" t="s">
        <v>25</v>
      </c>
      <c r="M3963">
        <v>2123</v>
      </c>
      <c r="N3963">
        <v>2123</v>
      </c>
      <c r="O3963">
        <v>2123</v>
      </c>
      <c r="P3963">
        <v>2123</v>
      </c>
      <c r="Q3963">
        <v>2123</v>
      </c>
      <c r="R3963">
        <v>2123</v>
      </c>
      <c r="S3963">
        <v>2123</v>
      </c>
      <c r="T3963">
        <v>2123</v>
      </c>
      <c r="U3963">
        <v>2123</v>
      </c>
      <c r="V3963">
        <v>41123</v>
      </c>
      <c r="W3963">
        <v>2123</v>
      </c>
      <c r="X3963">
        <v>2123</v>
      </c>
      <c r="Y3963">
        <v>64481</v>
      </c>
      <c r="Z3963">
        <f t="shared" si="146"/>
        <v>48360.75</v>
      </c>
      <c r="AA3963">
        <f t="shared" si="147"/>
        <v>0</v>
      </c>
    </row>
    <row r="3964" spans="1:27" x14ac:dyDescent="0.35">
      <c r="A3964" t="s">
        <v>427</v>
      </c>
      <c r="C3964">
        <v>512100</v>
      </c>
      <c r="D3964" t="s">
        <v>428</v>
      </c>
      <c r="E3964" t="s">
        <v>7</v>
      </c>
      <c r="F3964" t="s">
        <v>21</v>
      </c>
      <c r="G3964">
        <v>2025</v>
      </c>
      <c r="H3964" t="s">
        <v>22</v>
      </c>
      <c r="I3964" t="s">
        <v>597</v>
      </c>
      <c r="J3964" t="s">
        <v>598</v>
      </c>
      <c r="K3964" t="s">
        <v>496</v>
      </c>
      <c r="L3964" t="s">
        <v>25</v>
      </c>
      <c r="M3964">
        <v>2123</v>
      </c>
      <c r="N3964">
        <v>2123</v>
      </c>
      <c r="O3964">
        <v>2123</v>
      </c>
      <c r="P3964">
        <v>2123</v>
      </c>
      <c r="Q3964">
        <v>2123</v>
      </c>
      <c r="R3964">
        <v>2123</v>
      </c>
      <c r="S3964">
        <v>2123</v>
      </c>
      <c r="T3964">
        <v>2123</v>
      </c>
      <c r="U3964">
        <v>2123</v>
      </c>
      <c r="V3964">
        <v>41123</v>
      </c>
      <c r="W3964">
        <v>2123</v>
      </c>
      <c r="X3964">
        <v>2123</v>
      </c>
      <c r="Y3964">
        <v>64481</v>
      </c>
      <c r="Z3964">
        <f t="shared" si="146"/>
        <v>48360.75</v>
      </c>
      <c r="AA3964">
        <f t="shared" si="147"/>
        <v>0</v>
      </c>
    </row>
    <row r="3965" spans="1:27" x14ac:dyDescent="0.35">
      <c r="A3965" t="s">
        <v>427</v>
      </c>
      <c r="C3965">
        <v>506100</v>
      </c>
      <c r="D3965" t="s">
        <v>432</v>
      </c>
      <c r="E3965" t="s">
        <v>7</v>
      </c>
      <c r="F3965" t="s">
        <v>366</v>
      </c>
      <c r="G3965">
        <v>2024</v>
      </c>
      <c r="H3965" t="s">
        <v>22</v>
      </c>
      <c r="I3965" t="s">
        <v>456</v>
      </c>
      <c r="J3965" t="s">
        <v>852</v>
      </c>
      <c r="K3965" t="s">
        <v>378</v>
      </c>
      <c r="L3965" t="s">
        <v>25</v>
      </c>
      <c r="M3965">
        <v>2132</v>
      </c>
      <c r="N3965">
        <v>2132</v>
      </c>
      <c r="O3965">
        <v>2132</v>
      </c>
      <c r="P3965">
        <v>2132</v>
      </c>
      <c r="Q3965">
        <v>2132</v>
      </c>
      <c r="R3965">
        <v>2132</v>
      </c>
      <c r="S3965">
        <v>2132</v>
      </c>
      <c r="T3965">
        <v>2132</v>
      </c>
      <c r="U3965">
        <v>2132</v>
      </c>
      <c r="V3965">
        <v>2132</v>
      </c>
      <c r="W3965">
        <v>2132</v>
      </c>
      <c r="X3965">
        <v>2132</v>
      </c>
      <c r="Y3965">
        <v>25587</v>
      </c>
      <c r="Z3965">
        <f t="shared" si="146"/>
        <v>7737.0561403829997</v>
      </c>
      <c r="AA3965">
        <f t="shared" si="147"/>
        <v>11453.193859617</v>
      </c>
    </row>
    <row r="3966" spans="1:27" x14ac:dyDescent="0.35">
      <c r="A3966" t="s">
        <v>427</v>
      </c>
      <c r="C3966">
        <v>512101</v>
      </c>
      <c r="D3966" t="s">
        <v>466</v>
      </c>
      <c r="E3966" t="s">
        <v>7</v>
      </c>
      <c r="F3966" t="s">
        <v>105</v>
      </c>
      <c r="G3966">
        <v>2028</v>
      </c>
      <c r="H3966" t="s">
        <v>22</v>
      </c>
      <c r="I3966" t="s">
        <v>586</v>
      </c>
      <c r="J3966" t="s">
        <v>587</v>
      </c>
      <c r="K3966" t="s">
        <v>486</v>
      </c>
      <c r="L3966" t="s">
        <v>25</v>
      </c>
      <c r="M3966">
        <v>2138</v>
      </c>
      <c r="N3966">
        <v>2138</v>
      </c>
      <c r="O3966">
        <v>2138</v>
      </c>
      <c r="P3966">
        <v>10131</v>
      </c>
      <c r="Q3966">
        <v>45846</v>
      </c>
      <c r="R3966">
        <v>22899</v>
      </c>
      <c r="S3966">
        <v>2138</v>
      </c>
      <c r="T3966">
        <v>20586</v>
      </c>
      <c r="U3966">
        <v>2138</v>
      </c>
      <c r="V3966">
        <v>2138</v>
      </c>
      <c r="W3966">
        <v>2138</v>
      </c>
      <c r="X3966">
        <v>2138</v>
      </c>
      <c r="Y3966">
        <v>116561</v>
      </c>
      <c r="Z3966">
        <f t="shared" si="146"/>
        <v>0</v>
      </c>
      <c r="AA3966">
        <f t="shared" si="147"/>
        <v>87420.75</v>
      </c>
    </row>
    <row r="3967" spans="1:27" x14ac:dyDescent="0.35">
      <c r="A3967" t="s">
        <v>427</v>
      </c>
      <c r="C3967">
        <v>511100</v>
      </c>
      <c r="D3967" t="s">
        <v>434</v>
      </c>
      <c r="E3967" t="s">
        <v>7</v>
      </c>
      <c r="F3967" t="s">
        <v>366</v>
      </c>
      <c r="G3967">
        <v>2024</v>
      </c>
      <c r="H3967" t="s">
        <v>22</v>
      </c>
      <c r="I3967" t="s">
        <v>456</v>
      </c>
      <c r="J3967" t="s">
        <v>852</v>
      </c>
      <c r="K3967" t="s">
        <v>378</v>
      </c>
      <c r="L3967" t="s">
        <v>25</v>
      </c>
      <c r="M3967">
        <v>2145</v>
      </c>
      <c r="N3967">
        <v>2111</v>
      </c>
      <c r="O3967">
        <v>2122</v>
      </c>
      <c r="P3967">
        <v>2225</v>
      </c>
      <c r="Q3967">
        <v>2209</v>
      </c>
      <c r="R3967">
        <v>2400</v>
      </c>
      <c r="S3967">
        <v>2357</v>
      </c>
      <c r="T3967">
        <v>2374</v>
      </c>
      <c r="U3967">
        <v>2436</v>
      </c>
      <c r="V3967">
        <v>2166</v>
      </c>
      <c r="W3967">
        <v>2456</v>
      </c>
      <c r="X3967">
        <v>2142</v>
      </c>
      <c r="Y3967">
        <v>27144</v>
      </c>
      <c r="Z3967">
        <f t="shared" si="146"/>
        <v>8207.8653954959991</v>
      </c>
      <c r="AA3967">
        <f t="shared" si="147"/>
        <v>12150.134604504001</v>
      </c>
    </row>
    <row r="3968" spans="1:27" x14ac:dyDescent="0.35">
      <c r="A3968" t="s">
        <v>427</v>
      </c>
      <c r="C3968">
        <v>513100</v>
      </c>
      <c r="D3968" t="s">
        <v>438</v>
      </c>
      <c r="E3968" t="s">
        <v>7</v>
      </c>
      <c r="F3968" t="s">
        <v>21</v>
      </c>
      <c r="G3968">
        <v>2029</v>
      </c>
      <c r="H3968" t="s">
        <v>22</v>
      </c>
      <c r="I3968" t="s">
        <v>595</v>
      </c>
      <c r="J3968" t="s">
        <v>596</v>
      </c>
      <c r="K3968" t="s">
        <v>555</v>
      </c>
      <c r="L3968" t="s">
        <v>25</v>
      </c>
      <c r="M3968">
        <v>2165</v>
      </c>
      <c r="N3968">
        <v>2165</v>
      </c>
      <c r="O3968">
        <v>2165</v>
      </c>
      <c r="P3968">
        <v>2165</v>
      </c>
      <c r="Q3968">
        <v>2165</v>
      </c>
      <c r="R3968">
        <v>2165</v>
      </c>
      <c r="S3968">
        <v>2165</v>
      </c>
      <c r="T3968">
        <v>2165</v>
      </c>
      <c r="U3968">
        <v>2165</v>
      </c>
      <c r="V3968">
        <v>2165</v>
      </c>
      <c r="W3968">
        <v>2165</v>
      </c>
      <c r="X3968">
        <v>2165</v>
      </c>
      <c r="Y3968">
        <v>25978</v>
      </c>
      <c r="Z3968">
        <f t="shared" si="146"/>
        <v>19483.5</v>
      </c>
      <c r="AA3968">
        <f t="shared" si="147"/>
        <v>0</v>
      </c>
    </row>
    <row r="3969" spans="1:27" x14ac:dyDescent="0.35">
      <c r="A3969" t="s">
        <v>427</v>
      </c>
      <c r="C3969">
        <v>512100</v>
      </c>
      <c r="D3969" t="s">
        <v>428</v>
      </c>
      <c r="E3969" t="s">
        <v>7</v>
      </c>
      <c r="F3969" t="s">
        <v>21</v>
      </c>
      <c r="G3969">
        <v>2026</v>
      </c>
      <c r="H3969" t="s">
        <v>22</v>
      </c>
      <c r="I3969" t="s">
        <v>597</v>
      </c>
      <c r="J3969" t="s">
        <v>598</v>
      </c>
      <c r="K3969" t="s">
        <v>496</v>
      </c>
      <c r="L3969" t="s">
        <v>25</v>
      </c>
      <c r="M3969">
        <v>2166</v>
      </c>
      <c r="N3969">
        <v>2166</v>
      </c>
      <c r="O3969">
        <v>2166</v>
      </c>
      <c r="P3969">
        <v>2166</v>
      </c>
      <c r="Q3969">
        <v>2166</v>
      </c>
      <c r="R3969">
        <v>2166</v>
      </c>
      <c r="S3969">
        <v>2166</v>
      </c>
      <c r="T3969">
        <v>2166</v>
      </c>
      <c r="U3969">
        <v>2166</v>
      </c>
      <c r="V3969">
        <v>41946</v>
      </c>
      <c r="W3969">
        <v>2166</v>
      </c>
      <c r="X3969">
        <v>2166</v>
      </c>
      <c r="Y3969">
        <v>65770</v>
      </c>
      <c r="Z3969">
        <f t="shared" si="146"/>
        <v>49327.5</v>
      </c>
      <c r="AA3969">
        <f t="shared" si="147"/>
        <v>0</v>
      </c>
    </row>
    <row r="3970" spans="1:27" x14ac:dyDescent="0.35">
      <c r="A3970" t="s">
        <v>427</v>
      </c>
      <c r="C3970">
        <v>512101</v>
      </c>
      <c r="D3970" t="s">
        <v>466</v>
      </c>
      <c r="E3970" t="s">
        <v>7</v>
      </c>
      <c r="F3970" t="s">
        <v>105</v>
      </c>
      <c r="G3970">
        <v>2029</v>
      </c>
      <c r="H3970" t="s">
        <v>22</v>
      </c>
      <c r="I3970" t="s">
        <v>586</v>
      </c>
      <c r="J3970" t="s">
        <v>587</v>
      </c>
      <c r="K3970" t="s">
        <v>486</v>
      </c>
      <c r="L3970" t="s">
        <v>25</v>
      </c>
      <c r="M3970">
        <v>2182</v>
      </c>
      <c r="N3970">
        <v>2182</v>
      </c>
      <c r="O3970">
        <v>2182</v>
      </c>
      <c r="P3970">
        <v>10334</v>
      </c>
      <c r="Q3970">
        <v>47202</v>
      </c>
      <c r="R3970">
        <v>23566</v>
      </c>
      <c r="S3970">
        <v>2182</v>
      </c>
      <c r="T3970">
        <v>21183</v>
      </c>
      <c r="U3970">
        <v>2182</v>
      </c>
      <c r="V3970">
        <v>2182</v>
      </c>
      <c r="W3970">
        <v>2182</v>
      </c>
      <c r="X3970">
        <v>2182</v>
      </c>
      <c r="Y3970">
        <v>119739</v>
      </c>
      <c r="Z3970">
        <f t="shared" si="146"/>
        <v>0</v>
      </c>
      <c r="AA3970">
        <f t="shared" si="147"/>
        <v>89804.25</v>
      </c>
    </row>
    <row r="3971" spans="1:27" x14ac:dyDescent="0.35">
      <c r="A3971" t="s">
        <v>427</v>
      </c>
      <c r="C3971">
        <v>512017</v>
      </c>
      <c r="D3971" t="s">
        <v>446</v>
      </c>
      <c r="E3971" t="s">
        <v>7</v>
      </c>
      <c r="F3971" t="s">
        <v>21</v>
      </c>
      <c r="G3971">
        <v>2023</v>
      </c>
      <c r="H3971" t="s">
        <v>22</v>
      </c>
      <c r="I3971" t="s">
        <v>373</v>
      </c>
      <c r="J3971" t="s">
        <v>374</v>
      </c>
      <c r="K3971" t="s">
        <v>375</v>
      </c>
      <c r="L3971" t="s">
        <v>25</v>
      </c>
      <c r="M3971">
        <v>2183</v>
      </c>
      <c r="N3971">
        <v>2183</v>
      </c>
      <c r="O3971">
        <v>2183</v>
      </c>
      <c r="P3971">
        <v>3393</v>
      </c>
      <c r="Q3971">
        <v>3393</v>
      </c>
      <c r="R3971">
        <v>3796</v>
      </c>
      <c r="S3971">
        <v>3796</v>
      </c>
      <c r="T3971">
        <v>3796</v>
      </c>
      <c r="U3971">
        <v>3796</v>
      </c>
      <c r="V3971">
        <v>3796</v>
      </c>
      <c r="W3971">
        <v>2183</v>
      </c>
      <c r="X3971">
        <v>2183</v>
      </c>
      <c r="Y3971">
        <v>36682</v>
      </c>
      <c r="Z3971">
        <f t="shared" si="146"/>
        <v>27511.5</v>
      </c>
      <c r="AA3971">
        <f t="shared" si="147"/>
        <v>0</v>
      </c>
    </row>
    <row r="3972" spans="1:27" x14ac:dyDescent="0.35">
      <c r="A3972" t="s">
        <v>427</v>
      </c>
      <c r="C3972">
        <v>512017</v>
      </c>
      <c r="D3972" t="s">
        <v>446</v>
      </c>
      <c r="E3972" t="s">
        <v>7</v>
      </c>
      <c r="F3972" t="s">
        <v>21</v>
      </c>
      <c r="G3972">
        <v>2024</v>
      </c>
      <c r="H3972" t="s">
        <v>22</v>
      </c>
      <c r="I3972" t="s">
        <v>373</v>
      </c>
      <c r="J3972" t="s">
        <v>374</v>
      </c>
      <c r="K3972" t="s">
        <v>375</v>
      </c>
      <c r="L3972" t="s">
        <v>25</v>
      </c>
      <c r="M3972">
        <v>2183</v>
      </c>
      <c r="N3972">
        <v>2183</v>
      </c>
      <c r="O3972">
        <v>2183</v>
      </c>
      <c r="P3972">
        <v>3393</v>
      </c>
      <c r="Q3972">
        <v>3393</v>
      </c>
      <c r="R3972">
        <v>3796</v>
      </c>
      <c r="S3972">
        <v>3796</v>
      </c>
      <c r="T3972">
        <v>3796</v>
      </c>
      <c r="U3972">
        <v>3796</v>
      </c>
      <c r="V3972">
        <v>3796</v>
      </c>
      <c r="W3972">
        <v>2183</v>
      </c>
      <c r="X3972">
        <v>2183</v>
      </c>
      <c r="Y3972">
        <v>36682</v>
      </c>
      <c r="Z3972">
        <f t="shared" si="146"/>
        <v>27511.5</v>
      </c>
      <c r="AA3972">
        <f t="shared" si="147"/>
        <v>0</v>
      </c>
    </row>
    <row r="3973" spans="1:27" x14ac:dyDescent="0.35">
      <c r="A3973" t="s">
        <v>427</v>
      </c>
      <c r="C3973">
        <v>512017</v>
      </c>
      <c r="D3973" t="s">
        <v>446</v>
      </c>
      <c r="E3973" t="s">
        <v>7</v>
      </c>
      <c r="F3973" t="s">
        <v>21</v>
      </c>
      <c r="G3973">
        <v>2025</v>
      </c>
      <c r="H3973" t="s">
        <v>22</v>
      </c>
      <c r="I3973" t="s">
        <v>373</v>
      </c>
      <c r="J3973" t="s">
        <v>374</v>
      </c>
      <c r="K3973" t="s">
        <v>375</v>
      </c>
      <c r="L3973" t="s">
        <v>25</v>
      </c>
      <c r="M3973">
        <v>2183</v>
      </c>
      <c r="N3973">
        <v>2183</v>
      </c>
      <c r="O3973">
        <v>2183</v>
      </c>
      <c r="P3973">
        <v>3393</v>
      </c>
      <c r="Q3973">
        <v>3393</v>
      </c>
      <c r="R3973">
        <v>3796</v>
      </c>
      <c r="S3973">
        <v>3796</v>
      </c>
      <c r="T3973">
        <v>3796</v>
      </c>
      <c r="U3973">
        <v>3796</v>
      </c>
      <c r="V3973">
        <v>3796</v>
      </c>
      <c r="W3973">
        <v>2183</v>
      </c>
      <c r="X3973">
        <v>2183</v>
      </c>
      <c r="Y3973">
        <v>36682</v>
      </c>
      <c r="Z3973">
        <f t="shared" si="146"/>
        <v>27511.5</v>
      </c>
      <c r="AA3973">
        <f t="shared" si="147"/>
        <v>0</v>
      </c>
    </row>
    <row r="3974" spans="1:27" x14ac:dyDescent="0.35">
      <c r="A3974" t="s">
        <v>427</v>
      </c>
      <c r="C3974">
        <v>512100</v>
      </c>
      <c r="D3974" t="s">
        <v>428</v>
      </c>
      <c r="E3974" t="s">
        <v>7</v>
      </c>
      <c r="F3974" t="s">
        <v>366</v>
      </c>
      <c r="G3974">
        <v>2028</v>
      </c>
      <c r="H3974" t="s">
        <v>22</v>
      </c>
      <c r="I3974" t="s">
        <v>593</v>
      </c>
      <c r="J3974" t="s">
        <v>594</v>
      </c>
      <c r="K3974" t="s">
        <v>405</v>
      </c>
      <c r="L3974" t="s">
        <v>25</v>
      </c>
      <c r="M3974">
        <v>2185</v>
      </c>
      <c r="N3974">
        <v>2185</v>
      </c>
      <c r="O3974">
        <v>2185</v>
      </c>
      <c r="P3974">
        <v>2185</v>
      </c>
      <c r="Q3974">
        <v>2185</v>
      </c>
      <c r="R3974">
        <v>2185</v>
      </c>
      <c r="S3974">
        <v>2185</v>
      </c>
      <c r="T3974">
        <v>2185</v>
      </c>
      <c r="U3974">
        <v>2185</v>
      </c>
      <c r="V3974">
        <v>2185</v>
      </c>
      <c r="W3974">
        <v>2185</v>
      </c>
      <c r="X3974">
        <v>2185</v>
      </c>
      <c r="Y3974">
        <v>26225</v>
      </c>
      <c r="Z3974">
        <f t="shared" si="146"/>
        <v>7929.9760535249998</v>
      </c>
      <c r="AA3974">
        <f t="shared" si="147"/>
        <v>11738.773946475001</v>
      </c>
    </row>
    <row r="3975" spans="1:27" x14ac:dyDescent="0.35">
      <c r="A3975" t="s">
        <v>427</v>
      </c>
      <c r="C3975">
        <v>513100</v>
      </c>
      <c r="D3975" t="s">
        <v>438</v>
      </c>
      <c r="E3975" t="s">
        <v>7</v>
      </c>
      <c r="F3975" t="s">
        <v>105</v>
      </c>
      <c r="G3975">
        <v>2021</v>
      </c>
      <c r="H3975" t="s">
        <v>22</v>
      </c>
      <c r="I3975" t="s">
        <v>579</v>
      </c>
      <c r="J3975" t="s">
        <v>580</v>
      </c>
      <c r="K3975" t="s">
        <v>499</v>
      </c>
      <c r="L3975" t="s">
        <v>25</v>
      </c>
      <c r="M3975">
        <v>2200</v>
      </c>
      <c r="N3975">
        <v>2200</v>
      </c>
      <c r="O3975">
        <v>2200</v>
      </c>
      <c r="P3975">
        <v>2200</v>
      </c>
      <c r="Q3975">
        <v>2200</v>
      </c>
      <c r="R3975">
        <v>2200</v>
      </c>
      <c r="S3975">
        <v>2200</v>
      </c>
      <c r="T3975">
        <v>2200</v>
      </c>
      <c r="U3975">
        <v>2200</v>
      </c>
      <c r="V3975">
        <v>2200</v>
      </c>
      <c r="W3975">
        <v>2200</v>
      </c>
      <c r="X3975">
        <v>2200</v>
      </c>
      <c r="Y3975">
        <v>26400</v>
      </c>
      <c r="Z3975">
        <f t="shared" si="146"/>
        <v>0</v>
      </c>
      <c r="AA3975">
        <f t="shared" si="147"/>
        <v>19800</v>
      </c>
    </row>
    <row r="3976" spans="1:27" x14ac:dyDescent="0.35">
      <c r="A3976" t="s">
        <v>427</v>
      </c>
      <c r="C3976">
        <v>513100</v>
      </c>
      <c r="D3976" t="s">
        <v>438</v>
      </c>
      <c r="E3976" t="s">
        <v>7</v>
      </c>
      <c r="F3976" t="s">
        <v>105</v>
      </c>
      <c r="G3976">
        <v>2022</v>
      </c>
      <c r="H3976" t="s">
        <v>22</v>
      </c>
      <c r="I3976" t="s">
        <v>579</v>
      </c>
      <c r="J3976" t="s">
        <v>580</v>
      </c>
      <c r="K3976" t="s">
        <v>499</v>
      </c>
      <c r="L3976" t="s">
        <v>25</v>
      </c>
      <c r="M3976">
        <v>2200</v>
      </c>
      <c r="N3976">
        <v>2200</v>
      </c>
      <c r="O3976">
        <v>2200</v>
      </c>
      <c r="P3976">
        <v>2200</v>
      </c>
      <c r="Q3976">
        <v>2200</v>
      </c>
      <c r="R3976">
        <v>2200</v>
      </c>
      <c r="S3976">
        <v>2200</v>
      </c>
      <c r="T3976">
        <v>2200</v>
      </c>
      <c r="U3976">
        <v>2200</v>
      </c>
      <c r="V3976">
        <v>2200</v>
      </c>
      <c r="W3976">
        <v>2200</v>
      </c>
      <c r="X3976">
        <v>2200</v>
      </c>
      <c r="Y3976">
        <v>26400</v>
      </c>
      <c r="Z3976">
        <f t="shared" si="146"/>
        <v>0</v>
      </c>
      <c r="AA3976">
        <f t="shared" si="147"/>
        <v>19800</v>
      </c>
    </row>
    <row r="3977" spans="1:27" x14ac:dyDescent="0.35">
      <c r="A3977" t="s">
        <v>427</v>
      </c>
      <c r="C3977">
        <v>513100</v>
      </c>
      <c r="D3977" t="s">
        <v>438</v>
      </c>
      <c r="E3977" t="s">
        <v>7</v>
      </c>
      <c r="F3977" t="s">
        <v>105</v>
      </c>
      <c r="G3977">
        <v>2023</v>
      </c>
      <c r="H3977" t="s">
        <v>22</v>
      </c>
      <c r="I3977" t="s">
        <v>579</v>
      </c>
      <c r="J3977" t="s">
        <v>580</v>
      </c>
      <c r="K3977" t="s">
        <v>499</v>
      </c>
      <c r="L3977" t="s">
        <v>25</v>
      </c>
      <c r="M3977">
        <v>2200</v>
      </c>
      <c r="N3977">
        <v>2200</v>
      </c>
      <c r="O3977">
        <v>2200</v>
      </c>
      <c r="P3977">
        <v>2200</v>
      </c>
      <c r="Q3977">
        <v>2200</v>
      </c>
      <c r="R3977">
        <v>2200</v>
      </c>
      <c r="S3977">
        <v>2200</v>
      </c>
      <c r="T3977">
        <v>2200</v>
      </c>
      <c r="U3977">
        <v>2200</v>
      </c>
      <c r="V3977">
        <v>2200</v>
      </c>
      <c r="W3977">
        <v>2200</v>
      </c>
      <c r="X3977">
        <v>2200</v>
      </c>
      <c r="Y3977">
        <v>26400</v>
      </c>
      <c r="Z3977">
        <f t="shared" si="146"/>
        <v>0</v>
      </c>
      <c r="AA3977">
        <f t="shared" si="147"/>
        <v>19800</v>
      </c>
    </row>
    <row r="3978" spans="1:27" x14ac:dyDescent="0.35">
      <c r="A3978" t="s">
        <v>427</v>
      </c>
      <c r="C3978">
        <v>513100</v>
      </c>
      <c r="D3978" t="s">
        <v>438</v>
      </c>
      <c r="E3978" t="s">
        <v>7</v>
      </c>
      <c r="F3978" t="s">
        <v>105</v>
      </c>
      <c r="G3978">
        <v>2024</v>
      </c>
      <c r="H3978" t="s">
        <v>22</v>
      </c>
      <c r="I3978" t="s">
        <v>579</v>
      </c>
      <c r="J3978" t="s">
        <v>580</v>
      </c>
      <c r="K3978" t="s">
        <v>499</v>
      </c>
      <c r="L3978" t="s">
        <v>25</v>
      </c>
      <c r="M3978">
        <v>2200</v>
      </c>
      <c r="N3978">
        <v>2200</v>
      </c>
      <c r="O3978">
        <v>2200</v>
      </c>
      <c r="P3978">
        <v>2200</v>
      </c>
      <c r="Q3978">
        <v>2200</v>
      </c>
      <c r="R3978">
        <v>2200</v>
      </c>
      <c r="S3978">
        <v>2200</v>
      </c>
      <c r="T3978">
        <v>2200</v>
      </c>
      <c r="U3978">
        <v>2200</v>
      </c>
      <c r="V3978">
        <v>2200</v>
      </c>
      <c r="W3978">
        <v>2200</v>
      </c>
      <c r="X3978">
        <v>2200</v>
      </c>
      <c r="Y3978">
        <v>26400</v>
      </c>
      <c r="Z3978">
        <f t="shared" si="146"/>
        <v>0</v>
      </c>
      <c r="AA3978">
        <f t="shared" si="147"/>
        <v>19800</v>
      </c>
    </row>
    <row r="3979" spans="1:27" x14ac:dyDescent="0.35">
      <c r="A3979" t="s">
        <v>427</v>
      </c>
      <c r="C3979">
        <v>513100</v>
      </c>
      <c r="D3979" t="s">
        <v>438</v>
      </c>
      <c r="E3979" t="s">
        <v>7</v>
      </c>
      <c r="F3979" t="s">
        <v>105</v>
      </c>
      <c r="G3979">
        <v>2025</v>
      </c>
      <c r="H3979" t="s">
        <v>22</v>
      </c>
      <c r="I3979" t="s">
        <v>579</v>
      </c>
      <c r="J3979" t="s">
        <v>580</v>
      </c>
      <c r="K3979" t="s">
        <v>499</v>
      </c>
      <c r="L3979" t="s">
        <v>25</v>
      </c>
      <c r="M3979">
        <v>2200</v>
      </c>
      <c r="N3979">
        <v>2200</v>
      </c>
      <c r="O3979">
        <v>2200</v>
      </c>
      <c r="P3979">
        <v>2200</v>
      </c>
      <c r="Q3979">
        <v>2200</v>
      </c>
      <c r="R3979">
        <v>2200</v>
      </c>
      <c r="S3979">
        <v>2200</v>
      </c>
      <c r="T3979">
        <v>2200</v>
      </c>
      <c r="U3979">
        <v>2200</v>
      </c>
      <c r="V3979">
        <v>2200</v>
      </c>
      <c r="W3979">
        <v>2200</v>
      </c>
      <c r="X3979">
        <v>2200</v>
      </c>
      <c r="Y3979">
        <v>26400</v>
      </c>
      <c r="Z3979">
        <f t="shared" si="146"/>
        <v>0</v>
      </c>
      <c r="AA3979">
        <f t="shared" si="147"/>
        <v>19800</v>
      </c>
    </row>
    <row r="3980" spans="1:27" x14ac:dyDescent="0.35">
      <c r="A3980" t="s">
        <v>427</v>
      </c>
      <c r="C3980">
        <v>513100</v>
      </c>
      <c r="D3980" t="s">
        <v>438</v>
      </c>
      <c r="E3980" t="s">
        <v>7</v>
      </c>
      <c r="F3980" t="s">
        <v>21</v>
      </c>
      <c r="G3980">
        <v>2030</v>
      </c>
      <c r="H3980" t="s">
        <v>22</v>
      </c>
      <c r="I3980" t="s">
        <v>595</v>
      </c>
      <c r="J3980" t="s">
        <v>596</v>
      </c>
      <c r="K3980" t="s">
        <v>555</v>
      </c>
      <c r="L3980" t="s">
        <v>25</v>
      </c>
      <c r="M3980">
        <v>2208</v>
      </c>
      <c r="N3980">
        <v>2208</v>
      </c>
      <c r="O3980">
        <v>2208</v>
      </c>
      <c r="P3980">
        <v>2208</v>
      </c>
      <c r="Q3980">
        <v>2208</v>
      </c>
      <c r="R3980">
        <v>2208</v>
      </c>
      <c r="S3980">
        <v>2208</v>
      </c>
      <c r="T3980">
        <v>2208</v>
      </c>
      <c r="U3980">
        <v>2208</v>
      </c>
      <c r="V3980">
        <v>2208</v>
      </c>
      <c r="W3980">
        <v>2208</v>
      </c>
      <c r="X3980">
        <v>2208</v>
      </c>
      <c r="Y3980">
        <v>26498</v>
      </c>
      <c r="Z3980">
        <f t="shared" si="146"/>
        <v>19873.5</v>
      </c>
      <c r="AA3980">
        <f t="shared" si="147"/>
        <v>0</v>
      </c>
    </row>
    <row r="3981" spans="1:27" x14ac:dyDescent="0.35">
      <c r="A3981" t="s">
        <v>427</v>
      </c>
      <c r="C3981">
        <v>512100</v>
      </c>
      <c r="D3981" t="s">
        <v>428</v>
      </c>
      <c r="E3981" t="s">
        <v>7</v>
      </c>
      <c r="F3981" t="s">
        <v>21</v>
      </c>
      <c r="G3981">
        <v>2027</v>
      </c>
      <c r="H3981" t="s">
        <v>22</v>
      </c>
      <c r="I3981" t="s">
        <v>597</v>
      </c>
      <c r="J3981" t="s">
        <v>598</v>
      </c>
      <c r="K3981" t="s">
        <v>496</v>
      </c>
      <c r="L3981" t="s">
        <v>25</v>
      </c>
      <c r="M3981">
        <v>2209</v>
      </c>
      <c r="N3981">
        <v>2209</v>
      </c>
      <c r="O3981">
        <v>2209</v>
      </c>
      <c r="P3981">
        <v>2209</v>
      </c>
      <c r="Q3981">
        <v>2209</v>
      </c>
      <c r="R3981">
        <v>2209</v>
      </c>
      <c r="S3981">
        <v>2209</v>
      </c>
      <c r="T3981">
        <v>2209</v>
      </c>
      <c r="U3981">
        <v>2209</v>
      </c>
      <c r="V3981">
        <v>42785</v>
      </c>
      <c r="W3981">
        <v>2209</v>
      </c>
      <c r="X3981">
        <v>2209</v>
      </c>
      <c r="Y3981">
        <v>67086</v>
      </c>
      <c r="Z3981">
        <f t="shared" si="146"/>
        <v>50314.5</v>
      </c>
      <c r="AA3981">
        <f t="shared" si="147"/>
        <v>0</v>
      </c>
    </row>
    <row r="3982" spans="1:27" x14ac:dyDescent="0.35">
      <c r="A3982" t="s">
        <v>427</v>
      </c>
      <c r="C3982">
        <v>512101</v>
      </c>
      <c r="D3982" t="s">
        <v>466</v>
      </c>
      <c r="E3982" t="s">
        <v>7</v>
      </c>
      <c r="F3982" t="s">
        <v>105</v>
      </c>
      <c r="G3982">
        <v>2030</v>
      </c>
      <c r="H3982" t="s">
        <v>22</v>
      </c>
      <c r="I3982" t="s">
        <v>586</v>
      </c>
      <c r="J3982" t="s">
        <v>587</v>
      </c>
      <c r="K3982" t="s">
        <v>486</v>
      </c>
      <c r="L3982" t="s">
        <v>25</v>
      </c>
      <c r="M3982">
        <v>2227</v>
      </c>
      <c r="N3982">
        <v>2227</v>
      </c>
      <c r="O3982">
        <v>2227</v>
      </c>
      <c r="P3982">
        <v>10543</v>
      </c>
      <c r="Q3982">
        <v>48599</v>
      </c>
      <c r="R3982">
        <v>24254</v>
      </c>
      <c r="S3982">
        <v>2227</v>
      </c>
      <c r="T3982">
        <v>21799</v>
      </c>
      <c r="U3982">
        <v>2227</v>
      </c>
      <c r="V3982">
        <v>2227</v>
      </c>
      <c r="W3982">
        <v>2227</v>
      </c>
      <c r="X3982">
        <v>2227</v>
      </c>
      <c r="Y3982">
        <v>123009</v>
      </c>
      <c r="Z3982">
        <f t="shared" si="146"/>
        <v>0</v>
      </c>
      <c r="AA3982">
        <f t="shared" si="147"/>
        <v>92256.75</v>
      </c>
    </row>
    <row r="3983" spans="1:27" x14ac:dyDescent="0.35">
      <c r="A3983" t="s">
        <v>427</v>
      </c>
      <c r="C3983">
        <v>513100</v>
      </c>
      <c r="D3983" t="s">
        <v>438</v>
      </c>
      <c r="E3983" t="s">
        <v>7</v>
      </c>
      <c r="F3983" t="s">
        <v>105</v>
      </c>
      <c r="G3983">
        <v>2026</v>
      </c>
      <c r="H3983" t="s">
        <v>22</v>
      </c>
      <c r="I3983" t="s">
        <v>579</v>
      </c>
      <c r="J3983" t="s">
        <v>580</v>
      </c>
      <c r="K3983" t="s">
        <v>499</v>
      </c>
      <c r="L3983" t="s">
        <v>25</v>
      </c>
      <c r="M3983">
        <v>2244</v>
      </c>
      <c r="N3983">
        <v>2244</v>
      </c>
      <c r="O3983">
        <v>2244</v>
      </c>
      <c r="P3983">
        <v>2244</v>
      </c>
      <c r="Q3983">
        <v>2244</v>
      </c>
      <c r="R3983">
        <v>2244</v>
      </c>
      <c r="S3983">
        <v>2244</v>
      </c>
      <c r="T3983">
        <v>2244</v>
      </c>
      <c r="U3983">
        <v>2244</v>
      </c>
      <c r="V3983">
        <v>2244</v>
      </c>
      <c r="W3983">
        <v>2244</v>
      </c>
      <c r="X3983">
        <v>2244</v>
      </c>
      <c r="Y3983">
        <v>26928</v>
      </c>
      <c r="Z3983">
        <f t="shared" si="146"/>
        <v>0</v>
      </c>
      <c r="AA3983">
        <f t="shared" si="147"/>
        <v>20196</v>
      </c>
    </row>
    <row r="3984" spans="1:27" x14ac:dyDescent="0.35">
      <c r="A3984" t="s">
        <v>427</v>
      </c>
      <c r="C3984">
        <v>506100</v>
      </c>
      <c r="D3984" t="s">
        <v>432</v>
      </c>
      <c r="E3984" t="s">
        <v>7</v>
      </c>
      <c r="F3984" t="s">
        <v>366</v>
      </c>
      <c r="G3984">
        <v>2021</v>
      </c>
      <c r="H3984" t="s">
        <v>365</v>
      </c>
      <c r="I3984" t="s">
        <v>456</v>
      </c>
      <c r="J3984" t="s">
        <v>852</v>
      </c>
      <c r="K3984" t="s">
        <v>378</v>
      </c>
      <c r="L3984" t="s">
        <v>25</v>
      </c>
      <c r="M3984">
        <v>2248</v>
      </c>
      <c r="N3984">
        <v>2256</v>
      </c>
      <c r="O3984">
        <v>2467</v>
      </c>
      <c r="P3984">
        <v>2328</v>
      </c>
      <c r="Q3984">
        <v>2215</v>
      </c>
      <c r="R3984">
        <v>2316</v>
      </c>
      <c r="S3984">
        <v>2283</v>
      </c>
      <c r="T3984">
        <v>2452</v>
      </c>
      <c r="U3984">
        <v>2352</v>
      </c>
      <c r="V3984">
        <v>2344</v>
      </c>
      <c r="W3984">
        <v>2198</v>
      </c>
      <c r="X3984">
        <v>2190</v>
      </c>
      <c r="Y3984">
        <v>27651</v>
      </c>
      <c r="Z3984">
        <f t="shared" si="146"/>
        <v>8361.1732261590005</v>
      </c>
      <c r="AA3984">
        <f t="shared" si="147"/>
        <v>12377.076773841</v>
      </c>
    </row>
    <row r="3985" spans="1:27" x14ac:dyDescent="0.35">
      <c r="A3985" t="s">
        <v>427</v>
      </c>
      <c r="C3985">
        <v>512017</v>
      </c>
      <c r="D3985" t="s">
        <v>446</v>
      </c>
      <c r="E3985" t="s">
        <v>7</v>
      </c>
      <c r="F3985" t="s">
        <v>21</v>
      </c>
      <c r="G3985">
        <v>2026</v>
      </c>
      <c r="H3985" t="s">
        <v>22</v>
      </c>
      <c r="I3985" t="s">
        <v>373</v>
      </c>
      <c r="J3985" t="s">
        <v>374</v>
      </c>
      <c r="K3985" t="s">
        <v>375</v>
      </c>
      <c r="L3985" t="s">
        <v>25</v>
      </c>
      <c r="M3985">
        <v>2249</v>
      </c>
      <c r="N3985">
        <v>2249</v>
      </c>
      <c r="O3985">
        <v>2249</v>
      </c>
      <c r="P3985">
        <v>3495</v>
      </c>
      <c r="Q3985">
        <v>3495</v>
      </c>
      <c r="R3985">
        <v>3910</v>
      </c>
      <c r="S3985">
        <v>3910</v>
      </c>
      <c r="T3985">
        <v>3910</v>
      </c>
      <c r="U3985">
        <v>3910</v>
      </c>
      <c r="V3985">
        <v>3910</v>
      </c>
      <c r="W3985">
        <v>2249</v>
      </c>
      <c r="X3985">
        <v>2249</v>
      </c>
      <c r="Y3985">
        <v>37783</v>
      </c>
      <c r="Z3985">
        <f t="shared" si="146"/>
        <v>28337.25</v>
      </c>
      <c r="AA3985">
        <f t="shared" si="147"/>
        <v>0</v>
      </c>
    </row>
    <row r="3986" spans="1:27" x14ac:dyDescent="0.35">
      <c r="A3986" t="s">
        <v>427</v>
      </c>
      <c r="C3986">
        <v>512100</v>
      </c>
      <c r="D3986" t="s">
        <v>428</v>
      </c>
      <c r="E3986" t="s">
        <v>7</v>
      </c>
      <c r="F3986" t="s">
        <v>366</v>
      </c>
      <c r="G3986">
        <v>2029</v>
      </c>
      <c r="H3986" t="s">
        <v>22</v>
      </c>
      <c r="I3986" t="s">
        <v>593</v>
      </c>
      <c r="J3986" t="s">
        <v>594</v>
      </c>
      <c r="K3986" t="s">
        <v>405</v>
      </c>
      <c r="L3986" t="s">
        <v>25</v>
      </c>
      <c r="M3986">
        <v>2251</v>
      </c>
      <c r="N3986">
        <v>2251</v>
      </c>
      <c r="O3986">
        <v>2251</v>
      </c>
      <c r="P3986">
        <v>2251</v>
      </c>
      <c r="Q3986">
        <v>2251</v>
      </c>
      <c r="R3986">
        <v>2251</v>
      </c>
      <c r="S3986">
        <v>2251</v>
      </c>
      <c r="T3986">
        <v>2251</v>
      </c>
      <c r="U3986">
        <v>2251</v>
      </c>
      <c r="V3986">
        <v>2251</v>
      </c>
      <c r="W3986">
        <v>2251</v>
      </c>
      <c r="X3986">
        <v>2251</v>
      </c>
      <c r="Y3986">
        <v>27012</v>
      </c>
      <c r="Z3986">
        <f t="shared" si="146"/>
        <v>8167.9509307079998</v>
      </c>
      <c r="AA3986">
        <f t="shared" si="147"/>
        <v>12091.049069292001</v>
      </c>
    </row>
    <row r="3987" spans="1:27" x14ac:dyDescent="0.35">
      <c r="A3987" t="s">
        <v>427</v>
      </c>
      <c r="C3987">
        <v>512100</v>
      </c>
      <c r="D3987" t="s">
        <v>428</v>
      </c>
      <c r="E3987" t="s">
        <v>7</v>
      </c>
      <c r="F3987" t="s">
        <v>21</v>
      </c>
      <c r="G3987">
        <v>2028</v>
      </c>
      <c r="H3987" t="s">
        <v>22</v>
      </c>
      <c r="I3987" t="s">
        <v>597</v>
      </c>
      <c r="J3987" t="s">
        <v>598</v>
      </c>
      <c r="K3987" t="s">
        <v>496</v>
      </c>
      <c r="L3987" t="s">
        <v>25</v>
      </c>
      <c r="M3987">
        <v>2253</v>
      </c>
      <c r="N3987">
        <v>2253</v>
      </c>
      <c r="O3987">
        <v>2253</v>
      </c>
      <c r="P3987">
        <v>2253</v>
      </c>
      <c r="Q3987">
        <v>2253</v>
      </c>
      <c r="R3987">
        <v>2253</v>
      </c>
      <c r="S3987">
        <v>2253</v>
      </c>
      <c r="T3987">
        <v>2253</v>
      </c>
      <c r="U3987">
        <v>2253</v>
      </c>
      <c r="V3987">
        <v>43640</v>
      </c>
      <c r="W3987">
        <v>2253</v>
      </c>
      <c r="X3987">
        <v>2253</v>
      </c>
      <c r="Y3987">
        <v>68427</v>
      </c>
      <c r="Z3987">
        <f t="shared" si="146"/>
        <v>51320.25</v>
      </c>
      <c r="AA3987">
        <f t="shared" si="147"/>
        <v>0</v>
      </c>
    </row>
    <row r="3988" spans="1:27" x14ac:dyDescent="0.35">
      <c r="A3988" t="s">
        <v>427</v>
      </c>
      <c r="C3988">
        <v>513100</v>
      </c>
      <c r="D3988" t="s">
        <v>438</v>
      </c>
      <c r="E3988" t="s">
        <v>7</v>
      </c>
      <c r="F3988" t="s">
        <v>105</v>
      </c>
      <c r="G3988">
        <v>2027</v>
      </c>
      <c r="H3988" t="s">
        <v>22</v>
      </c>
      <c r="I3988" t="s">
        <v>579</v>
      </c>
      <c r="J3988" t="s">
        <v>580</v>
      </c>
      <c r="K3988" t="s">
        <v>499</v>
      </c>
      <c r="L3988" t="s">
        <v>25</v>
      </c>
      <c r="M3988">
        <v>2289</v>
      </c>
      <c r="N3988">
        <v>2289</v>
      </c>
      <c r="O3988">
        <v>2289</v>
      </c>
      <c r="P3988">
        <v>2289</v>
      </c>
      <c r="Q3988">
        <v>2289</v>
      </c>
      <c r="R3988">
        <v>2289</v>
      </c>
      <c r="S3988">
        <v>2289</v>
      </c>
      <c r="T3988">
        <v>2289</v>
      </c>
      <c r="U3988">
        <v>2289</v>
      </c>
      <c r="V3988">
        <v>2289</v>
      </c>
      <c r="W3988">
        <v>2289</v>
      </c>
      <c r="X3988">
        <v>2289</v>
      </c>
      <c r="Y3988">
        <v>27467</v>
      </c>
      <c r="Z3988">
        <f t="shared" si="146"/>
        <v>0</v>
      </c>
      <c r="AA3988">
        <f t="shared" si="147"/>
        <v>20600.25</v>
      </c>
    </row>
    <row r="3989" spans="1:27" x14ac:dyDescent="0.35">
      <c r="A3989" t="s">
        <v>427</v>
      </c>
      <c r="C3989">
        <v>512100</v>
      </c>
      <c r="D3989" t="s">
        <v>428</v>
      </c>
      <c r="E3989" t="s">
        <v>7</v>
      </c>
      <c r="F3989" t="s">
        <v>21</v>
      </c>
      <c r="G3989">
        <v>2029</v>
      </c>
      <c r="H3989" t="s">
        <v>22</v>
      </c>
      <c r="I3989" t="s">
        <v>597</v>
      </c>
      <c r="J3989" t="s">
        <v>598</v>
      </c>
      <c r="K3989" t="s">
        <v>496</v>
      </c>
      <c r="L3989" t="s">
        <v>25</v>
      </c>
      <c r="M3989">
        <v>2298</v>
      </c>
      <c r="N3989">
        <v>2298</v>
      </c>
      <c r="O3989">
        <v>2298</v>
      </c>
      <c r="P3989">
        <v>2298</v>
      </c>
      <c r="Q3989">
        <v>2298</v>
      </c>
      <c r="R3989">
        <v>2298</v>
      </c>
      <c r="S3989">
        <v>2298</v>
      </c>
      <c r="T3989">
        <v>2298</v>
      </c>
      <c r="U3989">
        <v>2298</v>
      </c>
      <c r="V3989">
        <v>44512</v>
      </c>
      <c r="W3989">
        <v>2298</v>
      </c>
      <c r="X3989">
        <v>2298</v>
      </c>
      <c r="Y3989">
        <v>69794</v>
      </c>
      <c r="Z3989">
        <f t="shared" si="146"/>
        <v>52345.5</v>
      </c>
      <c r="AA3989">
        <f t="shared" si="147"/>
        <v>0</v>
      </c>
    </row>
    <row r="3990" spans="1:27" x14ac:dyDescent="0.35">
      <c r="A3990" t="s">
        <v>427</v>
      </c>
      <c r="C3990">
        <v>506100</v>
      </c>
      <c r="D3990" t="s">
        <v>432</v>
      </c>
      <c r="E3990" t="s">
        <v>7</v>
      </c>
      <c r="F3990" t="s">
        <v>366</v>
      </c>
      <c r="G3990">
        <v>2022</v>
      </c>
      <c r="H3990" t="s">
        <v>365</v>
      </c>
      <c r="I3990" t="s">
        <v>456</v>
      </c>
      <c r="J3990" t="s">
        <v>852</v>
      </c>
      <c r="K3990" t="s">
        <v>378</v>
      </c>
      <c r="L3990" t="s">
        <v>25</v>
      </c>
      <c r="M3990">
        <v>2306</v>
      </c>
      <c r="N3990">
        <v>2315</v>
      </c>
      <c r="O3990">
        <v>2531</v>
      </c>
      <c r="P3990">
        <v>2292</v>
      </c>
      <c r="Q3990">
        <v>2368</v>
      </c>
      <c r="R3990">
        <v>2376</v>
      </c>
      <c r="S3990">
        <v>2245</v>
      </c>
      <c r="T3990">
        <v>2643</v>
      </c>
      <c r="U3990">
        <v>2445</v>
      </c>
      <c r="V3990">
        <v>2404</v>
      </c>
      <c r="W3990">
        <v>2286</v>
      </c>
      <c r="X3990">
        <v>2149</v>
      </c>
      <c r="Y3990">
        <v>28357</v>
      </c>
      <c r="Z3990">
        <f t="shared" si="146"/>
        <v>8574.6551363130002</v>
      </c>
      <c r="AA3990">
        <f t="shared" si="147"/>
        <v>12693.094863687</v>
      </c>
    </row>
    <row r="3991" spans="1:27" x14ac:dyDescent="0.35">
      <c r="A3991" t="s">
        <v>427</v>
      </c>
      <c r="C3991">
        <v>512017</v>
      </c>
      <c r="D3991" t="s">
        <v>446</v>
      </c>
      <c r="E3991" t="s">
        <v>7</v>
      </c>
      <c r="F3991" t="s">
        <v>21</v>
      </c>
      <c r="G3991">
        <v>2027</v>
      </c>
      <c r="H3991" t="s">
        <v>22</v>
      </c>
      <c r="I3991" t="s">
        <v>373</v>
      </c>
      <c r="J3991" t="s">
        <v>374</v>
      </c>
      <c r="K3991" t="s">
        <v>375</v>
      </c>
      <c r="L3991" t="s">
        <v>25</v>
      </c>
      <c r="M3991">
        <v>2316</v>
      </c>
      <c r="N3991">
        <v>2316</v>
      </c>
      <c r="O3991">
        <v>2316</v>
      </c>
      <c r="P3991">
        <v>3599</v>
      </c>
      <c r="Q3991">
        <v>3599</v>
      </c>
      <c r="R3991">
        <v>4027</v>
      </c>
      <c r="S3991">
        <v>4027</v>
      </c>
      <c r="T3991">
        <v>4027</v>
      </c>
      <c r="U3991">
        <v>4027</v>
      </c>
      <c r="V3991">
        <v>4027</v>
      </c>
      <c r="W3991">
        <v>2316</v>
      </c>
      <c r="X3991">
        <v>2316</v>
      </c>
      <c r="Y3991">
        <v>38916</v>
      </c>
      <c r="Z3991">
        <f t="shared" si="146"/>
        <v>29187</v>
      </c>
      <c r="AA3991">
        <f t="shared" si="147"/>
        <v>0</v>
      </c>
    </row>
    <row r="3992" spans="1:27" x14ac:dyDescent="0.35">
      <c r="A3992" t="s">
        <v>427</v>
      </c>
      <c r="C3992">
        <v>512100</v>
      </c>
      <c r="D3992" t="s">
        <v>428</v>
      </c>
      <c r="E3992" t="s">
        <v>7</v>
      </c>
      <c r="F3992" t="s">
        <v>366</v>
      </c>
      <c r="G3992">
        <v>2030</v>
      </c>
      <c r="H3992" t="s">
        <v>22</v>
      </c>
      <c r="I3992" t="s">
        <v>593</v>
      </c>
      <c r="J3992" t="s">
        <v>594</v>
      </c>
      <c r="K3992" t="s">
        <v>405</v>
      </c>
      <c r="L3992" t="s">
        <v>25</v>
      </c>
      <c r="M3992">
        <v>2319</v>
      </c>
      <c r="N3992">
        <v>2319</v>
      </c>
      <c r="O3992">
        <v>2319</v>
      </c>
      <c r="P3992">
        <v>2319</v>
      </c>
      <c r="Q3992">
        <v>2319</v>
      </c>
      <c r="R3992">
        <v>2319</v>
      </c>
      <c r="S3992">
        <v>2319</v>
      </c>
      <c r="T3992">
        <v>2319</v>
      </c>
      <c r="U3992">
        <v>2319</v>
      </c>
      <c r="V3992">
        <v>2319</v>
      </c>
      <c r="W3992">
        <v>2319</v>
      </c>
      <c r="X3992">
        <v>2319</v>
      </c>
      <c r="Y3992">
        <v>27823</v>
      </c>
      <c r="Z3992">
        <f t="shared" si="146"/>
        <v>8413.1829833070005</v>
      </c>
      <c r="AA3992">
        <f t="shared" si="147"/>
        <v>12454.067016692999</v>
      </c>
    </row>
    <row r="3993" spans="1:27" x14ac:dyDescent="0.35">
      <c r="A3993" t="s">
        <v>427</v>
      </c>
      <c r="C3993">
        <v>513100</v>
      </c>
      <c r="D3993" t="s">
        <v>438</v>
      </c>
      <c r="E3993" t="s">
        <v>7</v>
      </c>
      <c r="F3993" t="s">
        <v>105</v>
      </c>
      <c r="G3993">
        <v>2028</v>
      </c>
      <c r="H3993" t="s">
        <v>22</v>
      </c>
      <c r="I3993" t="s">
        <v>579</v>
      </c>
      <c r="J3993" t="s">
        <v>580</v>
      </c>
      <c r="K3993" t="s">
        <v>499</v>
      </c>
      <c r="L3993" t="s">
        <v>25</v>
      </c>
      <c r="M3993">
        <v>2335</v>
      </c>
      <c r="N3993">
        <v>2335</v>
      </c>
      <c r="O3993">
        <v>2335</v>
      </c>
      <c r="P3993">
        <v>2335</v>
      </c>
      <c r="Q3993">
        <v>2335</v>
      </c>
      <c r="R3993">
        <v>2335</v>
      </c>
      <c r="S3993">
        <v>2335</v>
      </c>
      <c r="T3993">
        <v>2335</v>
      </c>
      <c r="U3993">
        <v>2335</v>
      </c>
      <c r="V3993">
        <v>2335</v>
      </c>
      <c r="W3993">
        <v>2335</v>
      </c>
      <c r="X3993">
        <v>2335</v>
      </c>
      <c r="Y3993">
        <v>28016</v>
      </c>
      <c r="Z3993">
        <f t="shared" si="146"/>
        <v>0</v>
      </c>
      <c r="AA3993">
        <f t="shared" si="147"/>
        <v>21012</v>
      </c>
    </row>
    <row r="3994" spans="1:27" x14ac:dyDescent="0.35">
      <c r="A3994" t="s">
        <v>427</v>
      </c>
      <c r="C3994">
        <v>512100</v>
      </c>
      <c r="D3994" t="s">
        <v>428</v>
      </c>
      <c r="E3994" t="s">
        <v>7</v>
      </c>
      <c r="F3994" t="s">
        <v>21</v>
      </c>
      <c r="G3994">
        <v>2030</v>
      </c>
      <c r="H3994" t="s">
        <v>22</v>
      </c>
      <c r="I3994" t="s">
        <v>597</v>
      </c>
      <c r="J3994" t="s">
        <v>598</v>
      </c>
      <c r="K3994" t="s">
        <v>496</v>
      </c>
      <c r="L3994" t="s">
        <v>25</v>
      </c>
      <c r="M3994">
        <v>2344</v>
      </c>
      <c r="N3994">
        <v>2344</v>
      </c>
      <c r="O3994">
        <v>2344</v>
      </c>
      <c r="P3994">
        <v>2344</v>
      </c>
      <c r="Q3994">
        <v>2344</v>
      </c>
      <c r="R3994">
        <v>2344</v>
      </c>
      <c r="S3994">
        <v>2344</v>
      </c>
      <c r="T3994">
        <v>2344</v>
      </c>
      <c r="U3994">
        <v>2344</v>
      </c>
      <c r="V3994">
        <v>45404</v>
      </c>
      <c r="W3994">
        <v>2344</v>
      </c>
      <c r="X3994">
        <v>2344</v>
      </c>
      <c r="Y3994">
        <v>71193</v>
      </c>
      <c r="Z3994">
        <f t="shared" si="146"/>
        <v>53394.75</v>
      </c>
      <c r="AA3994">
        <f t="shared" si="147"/>
        <v>0</v>
      </c>
    </row>
    <row r="3995" spans="1:27" x14ac:dyDescent="0.35">
      <c r="A3995" t="s">
        <v>427</v>
      </c>
      <c r="C3995">
        <v>513100</v>
      </c>
      <c r="D3995" t="s">
        <v>438</v>
      </c>
      <c r="E3995" t="s">
        <v>7</v>
      </c>
      <c r="F3995" t="s">
        <v>105</v>
      </c>
      <c r="G3995">
        <v>2029</v>
      </c>
      <c r="H3995" t="s">
        <v>22</v>
      </c>
      <c r="I3995" t="s">
        <v>579</v>
      </c>
      <c r="J3995" t="s">
        <v>580</v>
      </c>
      <c r="K3995" t="s">
        <v>499</v>
      </c>
      <c r="L3995" t="s">
        <v>25</v>
      </c>
      <c r="M3995">
        <v>2381</v>
      </c>
      <c r="N3995">
        <v>2381</v>
      </c>
      <c r="O3995">
        <v>2381</v>
      </c>
      <c r="P3995">
        <v>2381</v>
      </c>
      <c r="Q3995">
        <v>2381</v>
      </c>
      <c r="R3995">
        <v>2381</v>
      </c>
      <c r="S3995">
        <v>2381</v>
      </c>
      <c r="T3995">
        <v>2381</v>
      </c>
      <c r="U3995">
        <v>2381</v>
      </c>
      <c r="V3995">
        <v>2381</v>
      </c>
      <c r="W3995">
        <v>2381</v>
      </c>
      <c r="X3995">
        <v>2381</v>
      </c>
      <c r="Y3995">
        <v>28575</v>
      </c>
      <c r="Z3995">
        <f t="shared" si="146"/>
        <v>0</v>
      </c>
      <c r="AA3995">
        <f t="shared" si="147"/>
        <v>21431.25</v>
      </c>
    </row>
    <row r="3996" spans="1:27" x14ac:dyDescent="0.35">
      <c r="A3996" t="s">
        <v>427</v>
      </c>
      <c r="C3996">
        <v>512017</v>
      </c>
      <c r="D3996" t="s">
        <v>446</v>
      </c>
      <c r="E3996" t="s">
        <v>7</v>
      </c>
      <c r="F3996" t="s">
        <v>21</v>
      </c>
      <c r="G3996">
        <v>2028</v>
      </c>
      <c r="H3996" t="s">
        <v>22</v>
      </c>
      <c r="I3996" t="s">
        <v>373</v>
      </c>
      <c r="J3996" t="s">
        <v>374</v>
      </c>
      <c r="K3996" t="s">
        <v>375</v>
      </c>
      <c r="L3996" t="s">
        <v>25</v>
      </c>
      <c r="M3996">
        <v>2386</v>
      </c>
      <c r="N3996">
        <v>2386</v>
      </c>
      <c r="O3996">
        <v>2386</v>
      </c>
      <c r="P3996">
        <v>3707</v>
      </c>
      <c r="Q3996">
        <v>3707</v>
      </c>
      <c r="R3996">
        <v>4148</v>
      </c>
      <c r="S3996">
        <v>4148</v>
      </c>
      <c r="T3996">
        <v>4148</v>
      </c>
      <c r="U3996">
        <v>4148</v>
      </c>
      <c r="V3996">
        <v>4148</v>
      </c>
      <c r="W3996">
        <v>2386</v>
      </c>
      <c r="X3996">
        <v>2386</v>
      </c>
      <c r="Y3996">
        <v>40083</v>
      </c>
      <c r="Z3996">
        <f t="shared" si="146"/>
        <v>30062.25</v>
      </c>
      <c r="AA3996">
        <f t="shared" si="147"/>
        <v>0</v>
      </c>
    </row>
    <row r="3997" spans="1:27" x14ac:dyDescent="0.35">
      <c r="A3997" t="s">
        <v>427</v>
      </c>
      <c r="C3997">
        <v>513100</v>
      </c>
      <c r="D3997" t="s">
        <v>438</v>
      </c>
      <c r="E3997" t="s">
        <v>7</v>
      </c>
      <c r="F3997" t="s">
        <v>105</v>
      </c>
      <c r="G3997">
        <v>2030</v>
      </c>
      <c r="H3997" t="s">
        <v>22</v>
      </c>
      <c r="I3997" t="s">
        <v>579</v>
      </c>
      <c r="J3997" t="s">
        <v>580</v>
      </c>
      <c r="K3997" t="s">
        <v>499</v>
      </c>
      <c r="L3997" t="s">
        <v>25</v>
      </c>
      <c r="M3997">
        <v>2429</v>
      </c>
      <c r="N3997">
        <v>2429</v>
      </c>
      <c r="O3997">
        <v>2429</v>
      </c>
      <c r="P3997">
        <v>2429</v>
      </c>
      <c r="Q3997">
        <v>2429</v>
      </c>
      <c r="R3997">
        <v>2429</v>
      </c>
      <c r="S3997">
        <v>2429</v>
      </c>
      <c r="T3997">
        <v>2429</v>
      </c>
      <c r="U3997">
        <v>2429</v>
      </c>
      <c r="V3997">
        <v>2429</v>
      </c>
      <c r="W3997">
        <v>2429</v>
      </c>
      <c r="X3997">
        <v>2429</v>
      </c>
      <c r="Y3997">
        <v>29148</v>
      </c>
      <c r="Z3997">
        <f t="shared" si="146"/>
        <v>0</v>
      </c>
      <c r="AA3997">
        <f t="shared" si="147"/>
        <v>21861</v>
      </c>
    </row>
    <row r="3998" spans="1:27" x14ac:dyDescent="0.35">
      <c r="A3998" t="s">
        <v>427</v>
      </c>
      <c r="C3998">
        <v>512102</v>
      </c>
      <c r="D3998" t="s">
        <v>465</v>
      </c>
      <c r="E3998" t="s">
        <v>7</v>
      </c>
      <c r="F3998" t="s">
        <v>105</v>
      </c>
      <c r="G3998">
        <v>2021</v>
      </c>
      <c r="H3998" t="s">
        <v>22</v>
      </c>
      <c r="I3998" t="s">
        <v>383</v>
      </c>
      <c r="J3998" t="s">
        <v>384</v>
      </c>
      <c r="K3998" t="s">
        <v>378</v>
      </c>
      <c r="L3998" t="s">
        <v>25</v>
      </c>
      <c r="M3998">
        <v>2430</v>
      </c>
      <c r="N3998">
        <v>2430</v>
      </c>
      <c r="O3998">
        <v>2430</v>
      </c>
      <c r="P3998">
        <v>2430</v>
      </c>
      <c r="Q3998">
        <v>2430</v>
      </c>
      <c r="R3998">
        <v>2430</v>
      </c>
      <c r="S3998">
        <v>2430</v>
      </c>
      <c r="T3998">
        <v>2430</v>
      </c>
      <c r="U3998">
        <v>2430</v>
      </c>
      <c r="V3998">
        <v>2430</v>
      </c>
      <c r="W3998">
        <v>2430</v>
      </c>
      <c r="X3998">
        <v>2430</v>
      </c>
      <c r="Y3998">
        <v>29160</v>
      </c>
      <c r="Z3998">
        <f t="shared" si="146"/>
        <v>0</v>
      </c>
      <c r="AA3998">
        <f t="shared" si="147"/>
        <v>21870</v>
      </c>
    </row>
    <row r="3999" spans="1:27" x14ac:dyDescent="0.35">
      <c r="A3999" t="s">
        <v>427</v>
      </c>
      <c r="C3999">
        <v>512102</v>
      </c>
      <c r="D3999" t="s">
        <v>465</v>
      </c>
      <c r="E3999" t="s">
        <v>7</v>
      </c>
      <c r="F3999" t="s">
        <v>105</v>
      </c>
      <c r="G3999">
        <v>2022</v>
      </c>
      <c r="H3999" t="s">
        <v>22</v>
      </c>
      <c r="I3999" t="s">
        <v>383</v>
      </c>
      <c r="J3999" t="s">
        <v>384</v>
      </c>
      <c r="K3999" t="s">
        <v>378</v>
      </c>
      <c r="L3999" t="s">
        <v>25</v>
      </c>
      <c r="M3999">
        <v>2430</v>
      </c>
      <c r="N3999">
        <v>2430</v>
      </c>
      <c r="O3999">
        <v>2430</v>
      </c>
      <c r="P3999">
        <v>2430</v>
      </c>
      <c r="Q3999">
        <v>2430</v>
      </c>
      <c r="R3999">
        <v>2430</v>
      </c>
      <c r="S3999">
        <v>2430</v>
      </c>
      <c r="T3999">
        <v>2430</v>
      </c>
      <c r="U3999">
        <v>2430</v>
      </c>
      <c r="V3999">
        <v>2430</v>
      </c>
      <c r="W3999">
        <v>2430</v>
      </c>
      <c r="X3999">
        <v>2430</v>
      </c>
      <c r="Y3999">
        <v>29160</v>
      </c>
      <c r="Z3999">
        <f t="shared" ref="Z3999:Z4056" si="148">$Y3999*IF($E3999="Fixed",0.75,1)*IF(LEFT($F3999,4)="0311",1,IF(LEFT($F3999,4)="0301",0.403176412,0))</f>
        <v>0</v>
      </c>
      <c r="AA3999">
        <f t="shared" ref="AA3999:AA4056" si="149">$Y3999*IF($E3999="Fixed",0.75,1)*IF(LEFT($F3999,4)="0311",0,IF(LEFT($F3999,4)="0301",1-0.403176412,1))</f>
        <v>21870</v>
      </c>
    </row>
    <row r="4000" spans="1:27" x14ac:dyDescent="0.35">
      <c r="A4000" t="s">
        <v>427</v>
      </c>
      <c r="C4000">
        <v>512102</v>
      </c>
      <c r="D4000" t="s">
        <v>465</v>
      </c>
      <c r="E4000" t="s">
        <v>7</v>
      </c>
      <c r="F4000" t="s">
        <v>105</v>
      </c>
      <c r="G4000">
        <v>2023</v>
      </c>
      <c r="H4000" t="s">
        <v>22</v>
      </c>
      <c r="I4000" t="s">
        <v>383</v>
      </c>
      <c r="J4000" t="s">
        <v>384</v>
      </c>
      <c r="K4000" t="s">
        <v>378</v>
      </c>
      <c r="L4000" t="s">
        <v>25</v>
      </c>
      <c r="M4000">
        <v>2430</v>
      </c>
      <c r="N4000">
        <v>2430</v>
      </c>
      <c r="O4000">
        <v>2430</v>
      </c>
      <c r="P4000">
        <v>2430</v>
      </c>
      <c r="Q4000">
        <v>2430</v>
      </c>
      <c r="R4000">
        <v>2430</v>
      </c>
      <c r="S4000">
        <v>2430</v>
      </c>
      <c r="T4000">
        <v>2430</v>
      </c>
      <c r="U4000">
        <v>2430</v>
      </c>
      <c r="V4000">
        <v>2430</v>
      </c>
      <c r="W4000">
        <v>2430</v>
      </c>
      <c r="X4000">
        <v>2430</v>
      </c>
      <c r="Y4000">
        <v>29160</v>
      </c>
      <c r="Z4000">
        <f t="shared" si="148"/>
        <v>0</v>
      </c>
      <c r="AA4000">
        <f t="shared" si="149"/>
        <v>21870</v>
      </c>
    </row>
    <row r="4001" spans="1:27" x14ac:dyDescent="0.35">
      <c r="A4001" t="s">
        <v>427</v>
      </c>
      <c r="C4001">
        <v>512102</v>
      </c>
      <c r="D4001" t="s">
        <v>465</v>
      </c>
      <c r="E4001" t="s">
        <v>7</v>
      </c>
      <c r="F4001" t="s">
        <v>105</v>
      </c>
      <c r="G4001">
        <v>2024</v>
      </c>
      <c r="H4001" t="s">
        <v>22</v>
      </c>
      <c r="I4001" t="s">
        <v>383</v>
      </c>
      <c r="J4001" t="s">
        <v>384</v>
      </c>
      <c r="K4001" t="s">
        <v>378</v>
      </c>
      <c r="L4001" t="s">
        <v>25</v>
      </c>
      <c r="M4001">
        <v>2430</v>
      </c>
      <c r="N4001">
        <v>2430</v>
      </c>
      <c r="O4001">
        <v>2430</v>
      </c>
      <c r="P4001">
        <v>2430</v>
      </c>
      <c r="Q4001">
        <v>2430</v>
      </c>
      <c r="R4001">
        <v>2430</v>
      </c>
      <c r="S4001">
        <v>2430</v>
      </c>
      <c r="T4001">
        <v>2430</v>
      </c>
      <c r="U4001">
        <v>2430</v>
      </c>
      <c r="V4001">
        <v>2430</v>
      </c>
      <c r="W4001">
        <v>2430</v>
      </c>
      <c r="X4001">
        <v>2430</v>
      </c>
      <c r="Y4001">
        <v>29160</v>
      </c>
      <c r="Z4001">
        <f t="shared" si="148"/>
        <v>0</v>
      </c>
      <c r="AA4001">
        <f t="shared" si="149"/>
        <v>21870</v>
      </c>
    </row>
    <row r="4002" spans="1:27" x14ac:dyDescent="0.35">
      <c r="A4002" t="s">
        <v>427</v>
      </c>
      <c r="C4002">
        <v>512102</v>
      </c>
      <c r="D4002" t="s">
        <v>465</v>
      </c>
      <c r="E4002" t="s">
        <v>7</v>
      </c>
      <c r="F4002" t="s">
        <v>105</v>
      </c>
      <c r="G4002">
        <v>2025</v>
      </c>
      <c r="H4002" t="s">
        <v>22</v>
      </c>
      <c r="I4002" t="s">
        <v>383</v>
      </c>
      <c r="J4002" t="s">
        <v>384</v>
      </c>
      <c r="K4002" t="s">
        <v>378</v>
      </c>
      <c r="L4002" t="s">
        <v>25</v>
      </c>
      <c r="M4002">
        <v>2430</v>
      </c>
      <c r="N4002">
        <v>2430</v>
      </c>
      <c r="O4002">
        <v>2430</v>
      </c>
      <c r="P4002">
        <v>2430</v>
      </c>
      <c r="Q4002">
        <v>2430</v>
      </c>
      <c r="R4002">
        <v>2430</v>
      </c>
      <c r="S4002">
        <v>2430</v>
      </c>
      <c r="T4002">
        <v>2430</v>
      </c>
      <c r="U4002">
        <v>2430</v>
      </c>
      <c r="V4002">
        <v>2430</v>
      </c>
      <c r="W4002">
        <v>2430</v>
      </c>
      <c r="X4002">
        <v>2430</v>
      </c>
      <c r="Y4002">
        <v>29160</v>
      </c>
      <c r="Z4002">
        <f t="shared" si="148"/>
        <v>0</v>
      </c>
      <c r="AA4002">
        <f t="shared" si="149"/>
        <v>21870</v>
      </c>
    </row>
    <row r="4003" spans="1:27" x14ac:dyDescent="0.35">
      <c r="A4003" t="s">
        <v>427</v>
      </c>
      <c r="C4003">
        <v>506100</v>
      </c>
      <c r="D4003" t="s">
        <v>432</v>
      </c>
      <c r="E4003" t="s">
        <v>7</v>
      </c>
      <c r="F4003" t="s">
        <v>366</v>
      </c>
      <c r="G4003">
        <v>2021</v>
      </c>
      <c r="H4003" t="s">
        <v>22</v>
      </c>
      <c r="I4003" t="s">
        <v>456</v>
      </c>
      <c r="J4003" t="s">
        <v>852</v>
      </c>
      <c r="K4003" t="s">
        <v>378</v>
      </c>
      <c r="L4003" t="s">
        <v>25</v>
      </c>
      <c r="M4003">
        <v>2445</v>
      </c>
      <c r="N4003">
        <v>2445</v>
      </c>
      <c r="O4003">
        <v>2445</v>
      </c>
      <c r="P4003">
        <v>2445</v>
      </c>
      <c r="Q4003">
        <v>2445</v>
      </c>
      <c r="R4003">
        <v>2445</v>
      </c>
      <c r="S4003">
        <v>2445</v>
      </c>
      <c r="T4003">
        <v>2445</v>
      </c>
      <c r="U4003">
        <v>2445</v>
      </c>
      <c r="V4003">
        <v>2445</v>
      </c>
      <c r="W4003">
        <v>2445</v>
      </c>
      <c r="X4003">
        <v>2445</v>
      </c>
      <c r="Y4003">
        <v>29338</v>
      </c>
      <c r="Z4003">
        <f t="shared" si="148"/>
        <v>8871.2921814419988</v>
      </c>
      <c r="AA4003">
        <f t="shared" si="149"/>
        <v>13132.207818558001</v>
      </c>
    </row>
    <row r="4004" spans="1:27" x14ac:dyDescent="0.35">
      <c r="A4004" t="s">
        <v>427</v>
      </c>
      <c r="C4004">
        <v>506100</v>
      </c>
      <c r="D4004" t="s">
        <v>432</v>
      </c>
      <c r="E4004" t="s">
        <v>7</v>
      </c>
      <c r="F4004" t="s">
        <v>366</v>
      </c>
      <c r="G4004">
        <v>2022</v>
      </c>
      <c r="H4004" t="s">
        <v>22</v>
      </c>
      <c r="I4004" t="s">
        <v>456</v>
      </c>
      <c r="J4004" t="s">
        <v>852</v>
      </c>
      <c r="K4004" t="s">
        <v>378</v>
      </c>
      <c r="L4004" t="s">
        <v>25</v>
      </c>
      <c r="M4004">
        <v>2445</v>
      </c>
      <c r="N4004">
        <v>2445</v>
      </c>
      <c r="O4004">
        <v>2445</v>
      </c>
      <c r="P4004">
        <v>2445</v>
      </c>
      <c r="Q4004">
        <v>2445</v>
      </c>
      <c r="R4004">
        <v>2445</v>
      </c>
      <c r="S4004">
        <v>2445</v>
      </c>
      <c r="T4004">
        <v>2445</v>
      </c>
      <c r="U4004">
        <v>2445</v>
      </c>
      <c r="V4004">
        <v>2445</v>
      </c>
      <c r="W4004">
        <v>2445</v>
      </c>
      <c r="X4004">
        <v>2445</v>
      </c>
      <c r="Y4004">
        <v>29338</v>
      </c>
      <c r="Z4004">
        <f t="shared" si="148"/>
        <v>8871.2921814419988</v>
      </c>
      <c r="AA4004">
        <f t="shared" si="149"/>
        <v>13132.207818558001</v>
      </c>
    </row>
    <row r="4005" spans="1:27" x14ac:dyDescent="0.35">
      <c r="A4005" t="s">
        <v>427</v>
      </c>
      <c r="C4005">
        <v>506100</v>
      </c>
      <c r="D4005" t="s">
        <v>432</v>
      </c>
      <c r="E4005" t="s">
        <v>7</v>
      </c>
      <c r="F4005" t="s">
        <v>366</v>
      </c>
      <c r="G4005">
        <v>2023</v>
      </c>
      <c r="H4005" t="s">
        <v>22</v>
      </c>
      <c r="I4005" t="s">
        <v>456</v>
      </c>
      <c r="J4005" t="s">
        <v>852</v>
      </c>
      <c r="K4005" t="s">
        <v>378</v>
      </c>
      <c r="L4005" t="s">
        <v>25</v>
      </c>
      <c r="M4005">
        <v>2445</v>
      </c>
      <c r="N4005">
        <v>2445</v>
      </c>
      <c r="O4005">
        <v>2445</v>
      </c>
      <c r="P4005">
        <v>2445</v>
      </c>
      <c r="Q4005">
        <v>2445</v>
      </c>
      <c r="R4005">
        <v>2445</v>
      </c>
      <c r="S4005">
        <v>2445</v>
      </c>
      <c r="T4005">
        <v>2445</v>
      </c>
      <c r="U4005">
        <v>2445</v>
      </c>
      <c r="V4005">
        <v>2445</v>
      </c>
      <c r="W4005">
        <v>2445</v>
      </c>
      <c r="X4005">
        <v>2445</v>
      </c>
      <c r="Y4005">
        <v>29338</v>
      </c>
      <c r="Z4005">
        <f t="shared" si="148"/>
        <v>8871.2921814419988</v>
      </c>
      <c r="AA4005">
        <f t="shared" si="149"/>
        <v>13132.207818558001</v>
      </c>
    </row>
    <row r="4006" spans="1:27" x14ac:dyDescent="0.35">
      <c r="A4006" t="s">
        <v>427</v>
      </c>
      <c r="C4006">
        <v>512017</v>
      </c>
      <c r="D4006" t="s">
        <v>446</v>
      </c>
      <c r="E4006" t="s">
        <v>7</v>
      </c>
      <c r="F4006" t="s">
        <v>21</v>
      </c>
      <c r="G4006">
        <v>2029</v>
      </c>
      <c r="H4006" t="s">
        <v>22</v>
      </c>
      <c r="I4006" t="s">
        <v>373</v>
      </c>
      <c r="J4006" t="s">
        <v>374</v>
      </c>
      <c r="K4006" t="s">
        <v>375</v>
      </c>
      <c r="L4006" t="s">
        <v>25</v>
      </c>
      <c r="M4006">
        <v>2457</v>
      </c>
      <c r="N4006">
        <v>2457</v>
      </c>
      <c r="O4006">
        <v>2457</v>
      </c>
      <c r="P4006">
        <v>3819</v>
      </c>
      <c r="Q4006">
        <v>3819</v>
      </c>
      <c r="R4006">
        <v>4272</v>
      </c>
      <c r="S4006">
        <v>4272</v>
      </c>
      <c r="T4006">
        <v>4272</v>
      </c>
      <c r="U4006">
        <v>4272</v>
      </c>
      <c r="V4006">
        <v>4272</v>
      </c>
      <c r="W4006">
        <v>2457</v>
      </c>
      <c r="X4006">
        <v>2457</v>
      </c>
      <c r="Y4006">
        <v>41286</v>
      </c>
      <c r="Z4006">
        <f t="shared" si="148"/>
        <v>30964.5</v>
      </c>
      <c r="AA4006">
        <f t="shared" si="149"/>
        <v>0</v>
      </c>
    </row>
    <row r="4007" spans="1:27" x14ac:dyDescent="0.35">
      <c r="A4007" t="s">
        <v>427</v>
      </c>
      <c r="C4007">
        <v>512005</v>
      </c>
      <c r="D4007" t="s">
        <v>452</v>
      </c>
      <c r="E4007" t="s">
        <v>7</v>
      </c>
      <c r="F4007" t="s">
        <v>21</v>
      </c>
      <c r="G4007">
        <v>2021</v>
      </c>
      <c r="H4007" t="s">
        <v>22</v>
      </c>
      <c r="I4007" t="s">
        <v>599</v>
      </c>
      <c r="J4007" t="s">
        <v>600</v>
      </c>
      <c r="K4007" t="s">
        <v>486</v>
      </c>
      <c r="L4007" t="s">
        <v>25</v>
      </c>
      <c r="M4007">
        <v>2474</v>
      </c>
      <c r="N4007">
        <v>2474</v>
      </c>
      <c r="O4007">
        <v>9364</v>
      </c>
      <c r="P4007">
        <v>2474</v>
      </c>
      <c r="Q4007">
        <v>2474</v>
      </c>
      <c r="R4007">
        <v>2474</v>
      </c>
      <c r="S4007">
        <v>2474</v>
      </c>
      <c r="T4007">
        <v>2474</v>
      </c>
      <c r="U4007">
        <v>2474</v>
      </c>
      <c r="V4007">
        <v>2474</v>
      </c>
      <c r="W4007">
        <v>2474</v>
      </c>
      <c r="X4007">
        <v>15898</v>
      </c>
      <c r="Y4007">
        <v>50000</v>
      </c>
      <c r="Z4007">
        <f t="shared" si="148"/>
        <v>37500</v>
      </c>
      <c r="AA4007">
        <f t="shared" si="149"/>
        <v>0</v>
      </c>
    </row>
    <row r="4008" spans="1:27" x14ac:dyDescent="0.35">
      <c r="A4008" t="s">
        <v>427</v>
      </c>
      <c r="C4008">
        <v>512005</v>
      </c>
      <c r="D4008" t="s">
        <v>452</v>
      </c>
      <c r="E4008" t="s">
        <v>7</v>
      </c>
      <c r="F4008" t="s">
        <v>21</v>
      </c>
      <c r="G4008">
        <v>2022</v>
      </c>
      <c r="H4008" t="s">
        <v>22</v>
      </c>
      <c r="I4008" t="s">
        <v>599</v>
      </c>
      <c r="J4008" t="s">
        <v>600</v>
      </c>
      <c r="K4008" t="s">
        <v>486</v>
      </c>
      <c r="L4008" t="s">
        <v>25</v>
      </c>
      <c r="M4008">
        <v>2474</v>
      </c>
      <c r="N4008">
        <v>2474</v>
      </c>
      <c r="O4008">
        <v>9364</v>
      </c>
      <c r="P4008">
        <v>2474</v>
      </c>
      <c r="Q4008">
        <v>2474</v>
      </c>
      <c r="R4008">
        <v>2474</v>
      </c>
      <c r="S4008">
        <v>2474</v>
      </c>
      <c r="T4008">
        <v>2474</v>
      </c>
      <c r="U4008">
        <v>2474</v>
      </c>
      <c r="V4008">
        <v>2474</v>
      </c>
      <c r="W4008">
        <v>2474</v>
      </c>
      <c r="X4008">
        <v>15898</v>
      </c>
      <c r="Y4008">
        <v>50000</v>
      </c>
      <c r="Z4008">
        <f t="shared" si="148"/>
        <v>37500</v>
      </c>
      <c r="AA4008">
        <f t="shared" si="149"/>
        <v>0</v>
      </c>
    </row>
    <row r="4009" spans="1:27" x14ac:dyDescent="0.35">
      <c r="A4009" t="s">
        <v>427</v>
      </c>
      <c r="C4009">
        <v>512005</v>
      </c>
      <c r="D4009" t="s">
        <v>452</v>
      </c>
      <c r="E4009" t="s">
        <v>7</v>
      </c>
      <c r="F4009" t="s">
        <v>21</v>
      </c>
      <c r="G4009">
        <v>2023</v>
      </c>
      <c r="H4009" t="s">
        <v>22</v>
      </c>
      <c r="I4009" t="s">
        <v>599</v>
      </c>
      <c r="J4009" t="s">
        <v>600</v>
      </c>
      <c r="K4009" t="s">
        <v>486</v>
      </c>
      <c r="L4009" t="s">
        <v>25</v>
      </c>
      <c r="M4009">
        <v>2474</v>
      </c>
      <c r="N4009">
        <v>2474</v>
      </c>
      <c r="O4009">
        <v>9364</v>
      </c>
      <c r="P4009">
        <v>2474</v>
      </c>
      <c r="Q4009">
        <v>2474</v>
      </c>
      <c r="R4009">
        <v>2474</v>
      </c>
      <c r="S4009">
        <v>2474</v>
      </c>
      <c r="T4009">
        <v>2474</v>
      </c>
      <c r="U4009">
        <v>2474</v>
      </c>
      <c r="V4009">
        <v>2474</v>
      </c>
      <c r="W4009">
        <v>2474</v>
      </c>
      <c r="X4009">
        <v>15898</v>
      </c>
      <c r="Y4009">
        <v>50000</v>
      </c>
      <c r="Z4009">
        <f t="shared" si="148"/>
        <v>37500</v>
      </c>
      <c r="AA4009">
        <f t="shared" si="149"/>
        <v>0</v>
      </c>
    </row>
    <row r="4010" spans="1:27" x14ac:dyDescent="0.35">
      <c r="A4010" t="s">
        <v>427</v>
      </c>
      <c r="C4010">
        <v>512005</v>
      </c>
      <c r="D4010" t="s">
        <v>452</v>
      </c>
      <c r="E4010" t="s">
        <v>7</v>
      </c>
      <c r="F4010" t="s">
        <v>21</v>
      </c>
      <c r="G4010">
        <v>2024</v>
      </c>
      <c r="H4010" t="s">
        <v>22</v>
      </c>
      <c r="I4010" t="s">
        <v>599</v>
      </c>
      <c r="J4010" t="s">
        <v>600</v>
      </c>
      <c r="K4010" t="s">
        <v>486</v>
      </c>
      <c r="L4010" t="s">
        <v>25</v>
      </c>
      <c r="M4010">
        <v>2474</v>
      </c>
      <c r="N4010">
        <v>2474</v>
      </c>
      <c r="O4010">
        <v>9364</v>
      </c>
      <c r="P4010">
        <v>2474</v>
      </c>
      <c r="Q4010">
        <v>2474</v>
      </c>
      <c r="R4010">
        <v>2474</v>
      </c>
      <c r="S4010">
        <v>2474</v>
      </c>
      <c r="T4010">
        <v>2474</v>
      </c>
      <c r="U4010">
        <v>2474</v>
      </c>
      <c r="V4010">
        <v>2474</v>
      </c>
      <c r="W4010">
        <v>2474</v>
      </c>
      <c r="X4010">
        <v>15898</v>
      </c>
      <c r="Y4010">
        <v>50000</v>
      </c>
      <c r="Z4010">
        <f t="shared" si="148"/>
        <v>37500</v>
      </c>
      <c r="AA4010">
        <f t="shared" si="149"/>
        <v>0</v>
      </c>
    </row>
    <row r="4011" spans="1:27" x14ac:dyDescent="0.35">
      <c r="A4011" t="s">
        <v>427</v>
      </c>
      <c r="C4011">
        <v>512005</v>
      </c>
      <c r="D4011" t="s">
        <v>452</v>
      </c>
      <c r="E4011" t="s">
        <v>7</v>
      </c>
      <c r="F4011" t="s">
        <v>21</v>
      </c>
      <c r="G4011">
        <v>2025</v>
      </c>
      <c r="H4011" t="s">
        <v>22</v>
      </c>
      <c r="I4011" t="s">
        <v>599</v>
      </c>
      <c r="J4011" t="s">
        <v>600</v>
      </c>
      <c r="K4011" t="s">
        <v>486</v>
      </c>
      <c r="L4011" t="s">
        <v>25</v>
      </c>
      <c r="M4011">
        <v>2474</v>
      </c>
      <c r="N4011">
        <v>2474</v>
      </c>
      <c r="O4011">
        <v>9364</v>
      </c>
      <c r="P4011">
        <v>2474</v>
      </c>
      <c r="Q4011">
        <v>2474</v>
      </c>
      <c r="R4011">
        <v>2474</v>
      </c>
      <c r="S4011">
        <v>2474</v>
      </c>
      <c r="T4011">
        <v>2474</v>
      </c>
      <c r="U4011">
        <v>2474</v>
      </c>
      <c r="V4011">
        <v>2474</v>
      </c>
      <c r="W4011">
        <v>2474</v>
      </c>
      <c r="X4011">
        <v>15898</v>
      </c>
      <c r="Y4011">
        <v>50000</v>
      </c>
      <c r="Z4011">
        <f t="shared" si="148"/>
        <v>37500</v>
      </c>
      <c r="AA4011">
        <f t="shared" si="149"/>
        <v>0</v>
      </c>
    </row>
    <row r="4012" spans="1:27" x14ac:dyDescent="0.35">
      <c r="A4012" t="s">
        <v>427</v>
      </c>
      <c r="C4012">
        <v>512102</v>
      </c>
      <c r="D4012" t="s">
        <v>465</v>
      </c>
      <c r="E4012" t="s">
        <v>7</v>
      </c>
      <c r="F4012" t="s">
        <v>105</v>
      </c>
      <c r="G4012">
        <v>2026</v>
      </c>
      <c r="H4012" t="s">
        <v>22</v>
      </c>
      <c r="I4012" t="s">
        <v>383</v>
      </c>
      <c r="J4012" t="s">
        <v>384</v>
      </c>
      <c r="K4012" t="s">
        <v>378</v>
      </c>
      <c r="L4012" t="s">
        <v>25</v>
      </c>
      <c r="M4012">
        <v>2479</v>
      </c>
      <c r="N4012">
        <v>2479</v>
      </c>
      <c r="O4012">
        <v>2479</v>
      </c>
      <c r="P4012">
        <v>2479</v>
      </c>
      <c r="Q4012">
        <v>2479</v>
      </c>
      <c r="R4012">
        <v>2479</v>
      </c>
      <c r="S4012">
        <v>2479</v>
      </c>
      <c r="T4012">
        <v>2479</v>
      </c>
      <c r="U4012">
        <v>2479</v>
      </c>
      <c r="V4012">
        <v>2479</v>
      </c>
      <c r="W4012">
        <v>2479</v>
      </c>
      <c r="X4012">
        <v>2479</v>
      </c>
      <c r="Y4012">
        <v>29743</v>
      </c>
      <c r="Z4012">
        <f t="shared" si="148"/>
        <v>0</v>
      </c>
      <c r="AA4012">
        <f t="shared" si="149"/>
        <v>22307.25</v>
      </c>
    </row>
    <row r="4013" spans="1:27" x14ac:dyDescent="0.35">
      <c r="A4013" t="s">
        <v>427</v>
      </c>
      <c r="C4013">
        <v>506100</v>
      </c>
      <c r="D4013" t="s">
        <v>432</v>
      </c>
      <c r="E4013" t="s">
        <v>7</v>
      </c>
      <c r="F4013" t="s">
        <v>366</v>
      </c>
      <c r="G4013">
        <v>2023</v>
      </c>
      <c r="H4013" t="s">
        <v>365</v>
      </c>
      <c r="I4013" t="s">
        <v>456</v>
      </c>
      <c r="J4013" t="s">
        <v>852</v>
      </c>
      <c r="K4013" t="s">
        <v>378</v>
      </c>
      <c r="L4013" t="s">
        <v>25</v>
      </c>
      <c r="M4013">
        <v>2507</v>
      </c>
      <c r="N4013">
        <v>2384</v>
      </c>
      <c r="O4013">
        <v>2606</v>
      </c>
      <c r="P4013">
        <v>2228</v>
      </c>
      <c r="Q4013">
        <v>2571</v>
      </c>
      <c r="R4013">
        <v>2480</v>
      </c>
      <c r="S4013">
        <v>2312</v>
      </c>
      <c r="T4013">
        <v>2723</v>
      </c>
      <c r="U4013">
        <v>2353</v>
      </c>
      <c r="V4013">
        <v>2608</v>
      </c>
      <c r="W4013">
        <v>2354</v>
      </c>
      <c r="X4013">
        <v>2081</v>
      </c>
      <c r="Y4013">
        <v>29207</v>
      </c>
      <c r="Z4013">
        <f t="shared" si="148"/>
        <v>8831.6800989629992</v>
      </c>
      <c r="AA4013">
        <f t="shared" si="149"/>
        <v>13073.569901037001</v>
      </c>
    </row>
    <row r="4014" spans="1:27" x14ac:dyDescent="0.35">
      <c r="A4014" t="s">
        <v>427</v>
      </c>
      <c r="C4014">
        <v>512100</v>
      </c>
      <c r="D4014" t="s">
        <v>428</v>
      </c>
      <c r="E4014" t="s">
        <v>7</v>
      </c>
      <c r="F4014" t="s">
        <v>21</v>
      </c>
      <c r="G4014">
        <v>2021</v>
      </c>
      <c r="H4014" t="s">
        <v>22</v>
      </c>
      <c r="I4014" t="s">
        <v>601</v>
      </c>
      <c r="J4014" t="s">
        <v>602</v>
      </c>
      <c r="K4014" t="s">
        <v>496</v>
      </c>
      <c r="L4014" t="s">
        <v>25</v>
      </c>
      <c r="M4014">
        <v>2523</v>
      </c>
      <c r="N4014">
        <v>2523</v>
      </c>
      <c r="O4014">
        <v>2523</v>
      </c>
      <c r="P4014">
        <v>2523</v>
      </c>
      <c r="Q4014">
        <v>2523</v>
      </c>
      <c r="R4014">
        <v>2523</v>
      </c>
      <c r="S4014">
        <v>2523</v>
      </c>
      <c r="T4014">
        <v>2523</v>
      </c>
      <c r="U4014">
        <v>2523</v>
      </c>
      <c r="V4014">
        <v>2523</v>
      </c>
      <c r="W4014">
        <v>2523</v>
      </c>
      <c r="X4014">
        <v>2523</v>
      </c>
      <c r="Y4014">
        <v>30280</v>
      </c>
      <c r="Z4014">
        <f t="shared" si="148"/>
        <v>22710</v>
      </c>
      <c r="AA4014">
        <f t="shared" si="149"/>
        <v>0</v>
      </c>
    </row>
    <row r="4015" spans="1:27" x14ac:dyDescent="0.35">
      <c r="A4015" t="s">
        <v>427</v>
      </c>
      <c r="C4015">
        <v>512100</v>
      </c>
      <c r="D4015" t="s">
        <v>428</v>
      </c>
      <c r="E4015" t="s">
        <v>7</v>
      </c>
      <c r="F4015" t="s">
        <v>21</v>
      </c>
      <c r="G4015">
        <v>2022</v>
      </c>
      <c r="H4015" t="s">
        <v>22</v>
      </c>
      <c r="I4015" t="s">
        <v>601</v>
      </c>
      <c r="J4015" t="s">
        <v>602</v>
      </c>
      <c r="K4015" t="s">
        <v>496</v>
      </c>
      <c r="L4015" t="s">
        <v>25</v>
      </c>
      <c r="M4015">
        <v>2523</v>
      </c>
      <c r="N4015">
        <v>2523</v>
      </c>
      <c r="O4015">
        <v>2523</v>
      </c>
      <c r="P4015">
        <v>2523</v>
      </c>
      <c r="Q4015">
        <v>2523</v>
      </c>
      <c r="R4015">
        <v>2523</v>
      </c>
      <c r="S4015">
        <v>2523</v>
      </c>
      <c r="T4015">
        <v>2523</v>
      </c>
      <c r="U4015">
        <v>2523</v>
      </c>
      <c r="V4015">
        <v>2523</v>
      </c>
      <c r="W4015">
        <v>2523</v>
      </c>
      <c r="X4015">
        <v>2523</v>
      </c>
      <c r="Y4015">
        <v>30280</v>
      </c>
      <c r="Z4015">
        <f t="shared" si="148"/>
        <v>22710</v>
      </c>
      <c r="AA4015">
        <f t="shared" si="149"/>
        <v>0</v>
      </c>
    </row>
    <row r="4016" spans="1:27" x14ac:dyDescent="0.35">
      <c r="A4016" t="s">
        <v>427</v>
      </c>
      <c r="C4016">
        <v>512100</v>
      </c>
      <c r="D4016" t="s">
        <v>428</v>
      </c>
      <c r="E4016" t="s">
        <v>7</v>
      </c>
      <c r="F4016" t="s">
        <v>21</v>
      </c>
      <c r="G4016">
        <v>2023</v>
      </c>
      <c r="H4016" t="s">
        <v>22</v>
      </c>
      <c r="I4016" t="s">
        <v>601</v>
      </c>
      <c r="J4016" t="s">
        <v>602</v>
      </c>
      <c r="K4016" t="s">
        <v>496</v>
      </c>
      <c r="L4016" t="s">
        <v>25</v>
      </c>
      <c r="M4016">
        <v>2523</v>
      </c>
      <c r="N4016">
        <v>2523</v>
      </c>
      <c r="O4016">
        <v>2523</v>
      </c>
      <c r="P4016">
        <v>2523</v>
      </c>
      <c r="Q4016">
        <v>2523</v>
      </c>
      <c r="R4016">
        <v>2523</v>
      </c>
      <c r="S4016">
        <v>2523</v>
      </c>
      <c r="T4016">
        <v>2523</v>
      </c>
      <c r="U4016">
        <v>2523</v>
      </c>
      <c r="V4016">
        <v>2523</v>
      </c>
      <c r="W4016">
        <v>2523</v>
      </c>
      <c r="X4016">
        <v>2523</v>
      </c>
      <c r="Y4016">
        <v>30280</v>
      </c>
      <c r="Z4016">
        <f t="shared" si="148"/>
        <v>22710</v>
      </c>
      <c r="AA4016">
        <f t="shared" si="149"/>
        <v>0</v>
      </c>
    </row>
    <row r="4017" spans="1:27" x14ac:dyDescent="0.35">
      <c r="A4017" t="s">
        <v>427</v>
      </c>
      <c r="C4017">
        <v>512100</v>
      </c>
      <c r="D4017" t="s">
        <v>428</v>
      </c>
      <c r="E4017" t="s">
        <v>7</v>
      </c>
      <c r="F4017" t="s">
        <v>21</v>
      </c>
      <c r="G4017">
        <v>2024</v>
      </c>
      <c r="H4017" t="s">
        <v>22</v>
      </c>
      <c r="I4017" t="s">
        <v>601</v>
      </c>
      <c r="J4017" t="s">
        <v>602</v>
      </c>
      <c r="K4017" t="s">
        <v>496</v>
      </c>
      <c r="L4017" t="s">
        <v>25</v>
      </c>
      <c r="M4017">
        <v>2523</v>
      </c>
      <c r="N4017">
        <v>2523</v>
      </c>
      <c r="O4017">
        <v>2523</v>
      </c>
      <c r="P4017">
        <v>2523</v>
      </c>
      <c r="Q4017">
        <v>2523</v>
      </c>
      <c r="R4017">
        <v>2523</v>
      </c>
      <c r="S4017">
        <v>2523</v>
      </c>
      <c r="T4017">
        <v>2523</v>
      </c>
      <c r="U4017">
        <v>2523</v>
      </c>
      <c r="V4017">
        <v>2523</v>
      </c>
      <c r="W4017">
        <v>2523</v>
      </c>
      <c r="X4017">
        <v>2523</v>
      </c>
      <c r="Y4017">
        <v>30280</v>
      </c>
      <c r="Z4017">
        <f t="shared" si="148"/>
        <v>22710</v>
      </c>
      <c r="AA4017">
        <f t="shared" si="149"/>
        <v>0</v>
      </c>
    </row>
    <row r="4018" spans="1:27" x14ac:dyDescent="0.35">
      <c r="A4018" t="s">
        <v>427</v>
      </c>
      <c r="C4018">
        <v>512100</v>
      </c>
      <c r="D4018" t="s">
        <v>428</v>
      </c>
      <c r="E4018" t="s">
        <v>7</v>
      </c>
      <c r="F4018" t="s">
        <v>21</v>
      </c>
      <c r="G4018">
        <v>2025</v>
      </c>
      <c r="H4018" t="s">
        <v>22</v>
      </c>
      <c r="I4018" t="s">
        <v>601</v>
      </c>
      <c r="J4018" t="s">
        <v>602</v>
      </c>
      <c r="K4018" t="s">
        <v>496</v>
      </c>
      <c r="L4018" t="s">
        <v>25</v>
      </c>
      <c r="M4018">
        <v>2523</v>
      </c>
      <c r="N4018">
        <v>2523</v>
      </c>
      <c r="O4018">
        <v>2523</v>
      </c>
      <c r="P4018">
        <v>2523</v>
      </c>
      <c r="Q4018">
        <v>2523</v>
      </c>
      <c r="R4018">
        <v>2523</v>
      </c>
      <c r="S4018">
        <v>2523</v>
      </c>
      <c r="T4018">
        <v>2523</v>
      </c>
      <c r="U4018">
        <v>2523</v>
      </c>
      <c r="V4018">
        <v>2523</v>
      </c>
      <c r="W4018">
        <v>2523</v>
      </c>
      <c r="X4018">
        <v>2523</v>
      </c>
      <c r="Y4018">
        <v>30280</v>
      </c>
      <c r="Z4018">
        <f t="shared" si="148"/>
        <v>22710</v>
      </c>
      <c r="AA4018">
        <f t="shared" si="149"/>
        <v>0</v>
      </c>
    </row>
    <row r="4019" spans="1:27" x14ac:dyDescent="0.35">
      <c r="A4019" t="s">
        <v>427</v>
      </c>
      <c r="C4019">
        <v>512005</v>
      </c>
      <c r="D4019" t="s">
        <v>452</v>
      </c>
      <c r="E4019" t="s">
        <v>7</v>
      </c>
      <c r="F4019" t="s">
        <v>21</v>
      </c>
      <c r="G4019">
        <v>2026</v>
      </c>
      <c r="H4019" t="s">
        <v>22</v>
      </c>
      <c r="I4019" t="s">
        <v>599</v>
      </c>
      <c r="J4019" t="s">
        <v>600</v>
      </c>
      <c r="K4019" t="s">
        <v>486</v>
      </c>
      <c r="L4019" t="s">
        <v>25</v>
      </c>
      <c r="M4019">
        <v>2523</v>
      </c>
      <c r="N4019">
        <v>2523</v>
      </c>
      <c r="O4019">
        <v>9620</v>
      </c>
      <c r="P4019">
        <v>2523</v>
      </c>
      <c r="Q4019">
        <v>2523</v>
      </c>
      <c r="R4019">
        <v>2523</v>
      </c>
      <c r="S4019">
        <v>2523</v>
      </c>
      <c r="T4019">
        <v>2523</v>
      </c>
      <c r="U4019">
        <v>2523</v>
      </c>
      <c r="V4019">
        <v>2523</v>
      </c>
      <c r="W4019">
        <v>2523</v>
      </c>
      <c r="X4019">
        <v>16350</v>
      </c>
      <c r="Y4019">
        <v>51204</v>
      </c>
      <c r="Z4019">
        <f t="shared" si="148"/>
        <v>38403</v>
      </c>
      <c r="AA4019">
        <f t="shared" si="149"/>
        <v>0</v>
      </c>
    </row>
    <row r="4020" spans="1:27" x14ac:dyDescent="0.35">
      <c r="A4020" t="s">
        <v>427</v>
      </c>
      <c r="C4020">
        <v>512102</v>
      </c>
      <c r="D4020" t="s">
        <v>465</v>
      </c>
      <c r="E4020" t="s">
        <v>7</v>
      </c>
      <c r="F4020" t="s">
        <v>105</v>
      </c>
      <c r="G4020">
        <v>2027</v>
      </c>
      <c r="H4020" t="s">
        <v>22</v>
      </c>
      <c r="I4020" t="s">
        <v>383</v>
      </c>
      <c r="J4020" t="s">
        <v>384</v>
      </c>
      <c r="K4020" t="s">
        <v>378</v>
      </c>
      <c r="L4020" t="s">
        <v>25</v>
      </c>
      <c r="M4020">
        <v>2528</v>
      </c>
      <c r="N4020">
        <v>2528</v>
      </c>
      <c r="O4020">
        <v>2528</v>
      </c>
      <c r="P4020">
        <v>2528</v>
      </c>
      <c r="Q4020">
        <v>2528</v>
      </c>
      <c r="R4020">
        <v>2528</v>
      </c>
      <c r="S4020">
        <v>2528</v>
      </c>
      <c r="T4020">
        <v>2528</v>
      </c>
      <c r="U4020">
        <v>2528</v>
      </c>
      <c r="V4020">
        <v>2528</v>
      </c>
      <c r="W4020">
        <v>2528</v>
      </c>
      <c r="X4020">
        <v>2528</v>
      </c>
      <c r="Y4020">
        <v>30338</v>
      </c>
      <c r="Z4020">
        <f t="shared" si="148"/>
        <v>0</v>
      </c>
      <c r="AA4020">
        <f t="shared" si="149"/>
        <v>22753.5</v>
      </c>
    </row>
    <row r="4021" spans="1:27" x14ac:dyDescent="0.35">
      <c r="A4021" t="s">
        <v>427</v>
      </c>
      <c r="C4021">
        <v>512017</v>
      </c>
      <c r="D4021" t="s">
        <v>446</v>
      </c>
      <c r="E4021" t="s">
        <v>7</v>
      </c>
      <c r="F4021" t="s">
        <v>21</v>
      </c>
      <c r="G4021">
        <v>2030</v>
      </c>
      <c r="H4021" t="s">
        <v>22</v>
      </c>
      <c r="I4021" t="s">
        <v>373</v>
      </c>
      <c r="J4021" t="s">
        <v>374</v>
      </c>
      <c r="K4021" t="s">
        <v>375</v>
      </c>
      <c r="L4021" t="s">
        <v>25</v>
      </c>
      <c r="M4021">
        <v>2531</v>
      </c>
      <c r="N4021">
        <v>2531</v>
      </c>
      <c r="O4021">
        <v>2531</v>
      </c>
      <c r="P4021">
        <v>3933</v>
      </c>
      <c r="Q4021">
        <v>3933</v>
      </c>
      <c r="R4021">
        <v>4401</v>
      </c>
      <c r="S4021">
        <v>4401</v>
      </c>
      <c r="T4021">
        <v>4401</v>
      </c>
      <c r="U4021">
        <v>4401</v>
      </c>
      <c r="V4021">
        <v>4401</v>
      </c>
      <c r="W4021">
        <v>2531</v>
      </c>
      <c r="X4021">
        <v>2531</v>
      </c>
      <c r="Y4021">
        <v>42526</v>
      </c>
      <c r="Z4021">
        <f t="shared" si="148"/>
        <v>31894.5</v>
      </c>
      <c r="AA4021">
        <f t="shared" si="149"/>
        <v>0</v>
      </c>
    </row>
    <row r="4022" spans="1:27" x14ac:dyDescent="0.35">
      <c r="A4022" t="s">
        <v>427</v>
      </c>
      <c r="C4022">
        <v>501990</v>
      </c>
      <c r="D4022" t="s">
        <v>442</v>
      </c>
      <c r="E4022" t="s">
        <v>7</v>
      </c>
      <c r="F4022" t="s">
        <v>21</v>
      </c>
      <c r="G4022">
        <v>2021</v>
      </c>
      <c r="H4022" t="s">
        <v>22</v>
      </c>
      <c r="I4022" t="s">
        <v>373</v>
      </c>
      <c r="J4022" t="s">
        <v>374</v>
      </c>
      <c r="K4022" t="s">
        <v>375</v>
      </c>
      <c r="L4022" t="s">
        <v>25</v>
      </c>
      <c r="M4022">
        <v>2535</v>
      </c>
      <c r="N4022">
        <v>2555</v>
      </c>
      <c r="O4022">
        <v>3494</v>
      </c>
      <c r="P4022">
        <v>2366</v>
      </c>
      <c r="Q4022">
        <v>3942</v>
      </c>
      <c r="R4022">
        <v>3194</v>
      </c>
      <c r="S4022">
        <v>2730</v>
      </c>
      <c r="T4022">
        <v>2329</v>
      </c>
      <c r="U4022">
        <v>2910</v>
      </c>
      <c r="V4022">
        <v>3569</v>
      </c>
      <c r="W4022">
        <v>2252</v>
      </c>
      <c r="X4022">
        <v>2607</v>
      </c>
      <c r="Y4022">
        <v>34483</v>
      </c>
      <c r="Z4022">
        <f t="shared" si="148"/>
        <v>25862.25</v>
      </c>
      <c r="AA4022">
        <f t="shared" si="149"/>
        <v>0</v>
      </c>
    </row>
    <row r="4023" spans="1:27" x14ac:dyDescent="0.35">
      <c r="A4023" t="s">
        <v>427</v>
      </c>
      <c r="C4023">
        <v>501990</v>
      </c>
      <c r="D4023" t="s">
        <v>442</v>
      </c>
      <c r="E4023" t="s">
        <v>7</v>
      </c>
      <c r="F4023" t="s">
        <v>21</v>
      </c>
      <c r="G4023">
        <v>2022</v>
      </c>
      <c r="H4023" t="s">
        <v>22</v>
      </c>
      <c r="I4023" t="s">
        <v>373</v>
      </c>
      <c r="J4023" t="s">
        <v>374</v>
      </c>
      <c r="K4023" t="s">
        <v>375</v>
      </c>
      <c r="L4023" t="s">
        <v>25</v>
      </c>
      <c r="M4023">
        <v>2535</v>
      </c>
      <c r="N4023">
        <v>2555</v>
      </c>
      <c r="O4023">
        <v>3494</v>
      </c>
      <c r="P4023">
        <v>2366</v>
      </c>
      <c r="Q4023">
        <v>3942</v>
      </c>
      <c r="R4023">
        <v>3194</v>
      </c>
      <c r="S4023">
        <v>2730</v>
      </c>
      <c r="T4023">
        <v>2329</v>
      </c>
      <c r="U4023">
        <v>2910</v>
      </c>
      <c r="V4023">
        <v>3569</v>
      </c>
      <c r="W4023">
        <v>2252</v>
      </c>
      <c r="X4023">
        <v>2607</v>
      </c>
      <c r="Y4023">
        <v>34483</v>
      </c>
      <c r="Z4023">
        <f t="shared" si="148"/>
        <v>25862.25</v>
      </c>
      <c r="AA4023">
        <f t="shared" si="149"/>
        <v>0</v>
      </c>
    </row>
    <row r="4024" spans="1:27" x14ac:dyDescent="0.35">
      <c r="A4024" t="s">
        <v>427</v>
      </c>
      <c r="C4024">
        <v>512100</v>
      </c>
      <c r="D4024" t="s">
        <v>428</v>
      </c>
      <c r="E4024" t="s">
        <v>7</v>
      </c>
      <c r="F4024" t="s">
        <v>21</v>
      </c>
      <c r="G4024">
        <v>2026</v>
      </c>
      <c r="H4024" t="s">
        <v>22</v>
      </c>
      <c r="I4024" t="s">
        <v>601</v>
      </c>
      <c r="J4024" t="s">
        <v>602</v>
      </c>
      <c r="K4024" t="s">
        <v>496</v>
      </c>
      <c r="L4024" t="s">
        <v>25</v>
      </c>
      <c r="M4024">
        <v>2574</v>
      </c>
      <c r="N4024">
        <v>2574</v>
      </c>
      <c r="O4024">
        <v>2574</v>
      </c>
      <c r="P4024">
        <v>2574</v>
      </c>
      <c r="Q4024">
        <v>2574</v>
      </c>
      <c r="R4024">
        <v>2574</v>
      </c>
      <c r="S4024">
        <v>2574</v>
      </c>
      <c r="T4024">
        <v>2574</v>
      </c>
      <c r="U4024">
        <v>2574</v>
      </c>
      <c r="V4024">
        <v>2574</v>
      </c>
      <c r="W4024">
        <v>2574</v>
      </c>
      <c r="X4024">
        <v>2574</v>
      </c>
      <c r="Y4024">
        <v>30886</v>
      </c>
      <c r="Z4024">
        <f t="shared" si="148"/>
        <v>23164.5</v>
      </c>
      <c r="AA4024">
        <f t="shared" si="149"/>
        <v>0</v>
      </c>
    </row>
    <row r="4025" spans="1:27" x14ac:dyDescent="0.35">
      <c r="A4025" t="s">
        <v>427</v>
      </c>
      <c r="C4025">
        <v>512005</v>
      </c>
      <c r="D4025" t="s">
        <v>452</v>
      </c>
      <c r="E4025" t="s">
        <v>7</v>
      </c>
      <c r="F4025" t="s">
        <v>21</v>
      </c>
      <c r="G4025">
        <v>2027</v>
      </c>
      <c r="H4025" t="s">
        <v>22</v>
      </c>
      <c r="I4025" t="s">
        <v>599</v>
      </c>
      <c r="J4025" t="s">
        <v>600</v>
      </c>
      <c r="K4025" t="s">
        <v>486</v>
      </c>
      <c r="L4025" t="s">
        <v>25</v>
      </c>
      <c r="M4025">
        <v>2574</v>
      </c>
      <c r="N4025">
        <v>2574</v>
      </c>
      <c r="O4025">
        <v>9884</v>
      </c>
      <c r="P4025">
        <v>2574</v>
      </c>
      <c r="Q4025">
        <v>2574</v>
      </c>
      <c r="R4025">
        <v>2574</v>
      </c>
      <c r="S4025">
        <v>2574</v>
      </c>
      <c r="T4025">
        <v>2574</v>
      </c>
      <c r="U4025">
        <v>2574</v>
      </c>
      <c r="V4025">
        <v>2574</v>
      </c>
      <c r="W4025">
        <v>2574</v>
      </c>
      <c r="X4025">
        <v>16815</v>
      </c>
      <c r="Y4025">
        <v>52437</v>
      </c>
      <c r="Z4025">
        <f t="shared" si="148"/>
        <v>39327.75</v>
      </c>
      <c r="AA4025">
        <f t="shared" si="149"/>
        <v>0</v>
      </c>
    </row>
    <row r="4026" spans="1:27" x14ac:dyDescent="0.35">
      <c r="A4026" t="s">
        <v>427</v>
      </c>
      <c r="C4026">
        <v>512102</v>
      </c>
      <c r="D4026" t="s">
        <v>465</v>
      </c>
      <c r="E4026" t="s">
        <v>7</v>
      </c>
      <c r="F4026" t="s">
        <v>105</v>
      </c>
      <c r="G4026">
        <v>2028</v>
      </c>
      <c r="H4026" t="s">
        <v>22</v>
      </c>
      <c r="I4026" t="s">
        <v>383</v>
      </c>
      <c r="J4026" t="s">
        <v>384</v>
      </c>
      <c r="K4026" t="s">
        <v>378</v>
      </c>
      <c r="L4026" t="s">
        <v>25</v>
      </c>
      <c r="M4026">
        <v>2579</v>
      </c>
      <c r="N4026">
        <v>2579</v>
      </c>
      <c r="O4026">
        <v>2579</v>
      </c>
      <c r="P4026">
        <v>2579</v>
      </c>
      <c r="Q4026">
        <v>2579</v>
      </c>
      <c r="R4026">
        <v>2579</v>
      </c>
      <c r="S4026">
        <v>2579</v>
      </c>
      <c r="T4026">
        <v>2579</v>
      </c>
      <c r="U4026">
        <v>2579</v>
      </c>
      <c r="V4026">
        <v>2579</v>
      </c>
      <c r="W4026">
        <v>2579</v>
      </c>
      <c r="X4026">
        <v>2579</v>
      </c>
      <c r="Y4026">
        <v>30945</v>
      </c>
      <c r="Z4026">
        <f t="shared" si="148"/>
        <v>0</v>
      </c>
      <c r="AA4026">
        <f t="shared" si="149"/>
        <v>23208.75</v>
      </c>
    </row>
    <row r="4027" spans="1:27" x14ac:dyDescent="0.35">
      <c r="A4027" t="s">
        <v>427</v>
      </c>
      <c r="C4027">
        <v>512100</v>
      </c>
      <c r="D4027" t="s">
        <v>428</v>
      </c>
      <c r="E4027" t="s">
        <v>7</v>
      </c>
      <c r="F4027" t="s">
        <v>105</v>
      </c>
      <c r="G4027">
        <v>2021</v>
      </c>
      <c r="H4027" t="s">
        <v>22</v>
      </c>
      <c r="I4027" t="s">
        <v>601</v>
      </c>
      <c r="J4027" t="s">
        <v>602</v>
      </c>
      <c r="K4027" t="s">
        <v>496</v>
      </c>
      <c r="L4027" t="s">
        <v>25</v>
      </c>
      <c r="M4027">
        <v>2618</v>
      </c>
      <c r="N4027">
        <v>2618</v>
      </c>
      <c r="O4027">
        <v>2618</v>
      </c>
      <c r="P4027">
        <v>2618</v>
      </c>
      <c r="Q4027">
        <v>2618</v>
      </c>
      <c r="R4027">
        <v>2618</v>
      </c>
      <c r="S4027">
        <v>2618</v>
      </c>
      <c r="T4027">
        <v>2618</v>
      </c>
      <c r="U4027">
        <v>2618</v>
      </c>
      <c r="V4027">
        <v>2618</v>
      </c>
      <c r="W4027">
        <v>2618</v>
      </c>
      <c r="X4027">
        <v>2618</v>
      </c>
      <c r="Y4027">
        <v>31420</v>
      </c>
      <c r="Z4027">
        <f t="shared" si="148"/>
        <v>0</v>
      </c>
      <c r="AA4027">
        <f t="shared" si="149"/>
        <v>23565</v>
      </c>
    </row>
    <row r="4028" spans="1:27" x14ac:dyDescent="0.35">
      <c r="A4028" t="s">
        <v>427</v>
      </c>
      <c r="C4028">
        <v>512100</v>
      </c>
      <c r="D4028" t="s">
        <v>428</v>
      </c>
      <c r="E4028" t="s">
        <v>7</v>
      </c>
      <c r="F4028" t="s">
        <v>105</v>
      </c>
      <c r="G4028">
        <v>2022</v>
      </c>
      <c r="H4028" t="s">
        <v>22</v>
      </c>
      <c r="I4028" t="s">
        <v>601</v>
      </c>
      <c r="J4028" t="s">
        <v>602</v>
      </c>
      <c r="K4028" t="s">
        <v>496</v>
      </c>
      <c r="L4028" t="s">
        <v>25</v>
      </c>
      <c r="M4028">
        <v>2618</v>
      </c>
      <c r="N4028">
        <v>2618</v>
      </c>
      <c r="O4028">
        <v>2618</v>
      </c>
      <c r="P4028">
        <v>2618</v>
      </c>
      <c r="Q4028">
        <v>2618</v>
      </c>
      <c r="R4028">
        <v>2618</v>
      </c>
      <c r="S4028">
        <v>2618</v>
      </c>
      <c r="T4028">
        <v>2618</v>
      </c>
      <c r="U4028">
        <v>2618</v>
      </c>
      <c r="V4028">
        <v>2618</v>
      </c>
      <c r="W4028">
        <v>2618</v>
      </c>
      <c r="X4028">
        <v>2618</v>
      </c>
      <c r="Y4028">
        <v>31420</v>
      </c>
      <c r="Z4028">
        <f t="shared" si="148"/>
        <v>0</v>
      </c>
      <c r="AA4028">
        <f t="shared" si="149"/>
        <v>23565</v>
      </c>
    </row>
    <row r="4029" spans="1:27" x14ac:dyDescent="0.35">
      <c r="A4029" t="s">
        <v>427</v>
      </c>
      <c r="C4029">
        <v>512100</v>
      </c>
      <c r="D4029" t="s">
        <v>428</v>
      </c>
      <c r="E4029" t="s">
        <v>7</v>
      </c>
      <c r="F4029" t="s">
        <v>105</v>
      </c>
      <c r="G4029">
        <v>2024</v>
      </c>
      <c r="H4029" t="s">
        <v>22</v>
      </c>
      <c r="I4029" t="s">
        <v>601</v>
      </c>
      <c r="J4029" t="s">
        <v>602</v>
      </c>
      <c r="K4029" t="s">
        <v>496</v>
      </c>
      <c r="L4029" t="s">
        <v>25</v>
      </c>
      <c r="M4029">
        <v>2618</v>
      </c>
      <c r="N4029">
        <v>2618</v>
      </c>
      <c r="O4029">
        <v>2618</v>
      </c>
      <c r="P4029">
        <v>2618</v>
      </c>
      <c r="Q4029">
        <v>2618</v>
      </c>
      <c r="R4029">
        <v>2618</v>
      </c>
      <c r="S4029">
        <v>2618</v>
      </c>
      <c r="T4029">
        <v>2618</v>
      </c>
      <c r="U4029">
        <v>2618</v>
      </c>
      <c r="V4029">
        <v>2618</v>
      </c>
      <c r="W4029">
        <v>2618</v>
      </c>
      <c r="X4029">
        <v>2618</v>
      </c>
      <c r="Y4029">
        <v>31420</v>
      </c>
      <c r="Z4029">
        <f t="shared" si="148"/>
        <v>0</v>
      </c>
      <c r="AA4029">
        <f t="shared" si="149"/>
        <v>23565</v>
      </c>
    </row>
    <row r="4030" spans="1:27" x14ac:dyDescent="0.35">
      <c r="A4030" t="s">
        <v>427</v>
      </c>
      <c r="C4030">
        <v>512100</v>
      </c>
      <c r="D4030" t="s">
        <v>428</v>
      </c>
      <c r="E4030" t="s">
        <v>7</v>
      </c>
      <c r="F4030" t="s">
        <v>105</v>
      </c>
      <c r="G4030">
        <v>2025</v>
      </c>
      <c r="H4030" t="s">
        <v>22</v>
      </c>
      <c r="I4030" t="s">
        <v>601</v>
      </c>
      <c r="J4030" t="s">
        <v>602</v>
      </c>
      <c r="K4030" t="s">
        <v>496</v>
      </c>
      <c r="L4030" t="s">
        <v>25</v>
      </c>
      <c r="M4030">
        <v>2618</v>
      </c>
      <c r="N4030">
        <v>2618</v>
      </c>
      <c r="O4030">
        <v>2618</v>
      </c>
      <c r="P4030">
        <v>2618</v>
      </c>
      <c r="Q4030">
        <v>2618</v>
      </c>
      <c r="R4030">
        <v>2618</v>
      </c>
      <c r="S4030">
        <v>2618</v>
      </c>
      <c r="T4030">
        <v>2618</v>
      </c>
      <c r="U4030">
        <v>2618</v>
      </c>
      <c r="V4030">
        <v>2618</v>
      </c>
      <c r="W4030">
        <v>2618</v>
      </c>
      <c r="X4030">
        <v>2618</v>
      </c>
      <c r="Y4030">
        <v>31420</v>
      </c>
      <c r="Z4030">
        <f t="shared" si="148"/>
        <v>0</v>
      </c>
      <c r="AA4030">
        <f t="shared" si="149"/>
        <v>23565</v>
      </c>
    </row>
    <row r="4031" spans="1:27" x14ac:dyDescent="0.35">
      <c r="A4031" t="s">
        <v>427</v>
      </c>
      <c r="C4031">
        <v>512100</v>
      </c>
      <c r="D4031" t="s">
        <v>428</v>
      </c>
      <c r="E4031" t="s">
        <v>7</v>
      </c>
      <c r="F4031" t="s">
        <v>105</v>
      </c>
      <c r="G4031">
        <v>2023</v>
      </c>
      <c r="H4031" t="s">
        <v>22</v>
      </c>
      <c r="I4031" t="s">
        <v>601</v>
      </c>
      <c r="J4031" t="s">
        <v>602</v>
      </c>
      <c r="K4031" t="s">
        <v>496</v>
      </c>
      <c r="L4031" t="s">
        <v>25</v>
      </c>
      <c r="M4031">
        <v>2618</v>
      </c>
      <c r="N4031">
        <v>2618</v>
      </c>
      <c r="O4031">
        <v>2618</v>
      </c>
      <c r="P4031">
        <v>51018</v>
      </c>
      <c r="Q4031">
        <v>2618</v>
      </c>
      <c r="R4031">
        <v>2618</v>
      </c>
      <c r="S4031">
        <v>2618</v>
      </c>
      <c r="T4031">
        <v>2618</v>
      </c>
      <c r="U4031">
        <v>2618</v>
      </c>
      <c r="V4031">
        <v>2618</v>
      </c>
      <c r="W4031">
        <v>2618</v>
      </c>
      <c r="X4031">
        <v>2618</v>
      </c>
      <c r="Y4031">
        <v>79820</v>
      </c>
      <c r="Z4031">
        <f t="shared" si="148"/>
        <v>0</v>
      </c>
      <c r="AA4031">
        <f t="shared" si="149"/>
        <v>59865</v>
      </c>
    </row>
    <row r="4032" spans="1:27" x14ac:dyDescent="0.35">
      <c r="A4032" t="s">
        <v>427</v>
      </c>
      <c r="C4032">
        <v>512017</v>
      </c>
      <c r="D4032" t="s">
        <v>446</v>
      </c>
      <c r="E4032" t="s">
        <v>7</v>
      </c>
      <c r="F4032" t="s">
        <v>105</v>
      </c>
      <c r="G4032">
        <v>2023</v>
      </c>
      <c r="H4032" t="s">
        <v>22</v>
      </c>
      <c r="I4032" t="s">
        <v>383</v>
      </c>
      <c r="J4032" t="s">
        <v>384</v>
      </c>
      <c r="K4032" t="s">
        <v>378</v>
      </c>
      <c r="L4032" t="s">
        <v>25</v>
      </c>
      <c r="M4032">
        <v>2619</v>
      </c>
      <c r="N4032">
        <v>2619</v>
      </c>
      <c r="O4032">
        <v>2619</v>
      </c>
      <c r="P4032">
        <v>4069</v>
      </c>
      <c r="Q4032">
        <v>4069</v>
      </c>
      <c r="R4032">
        <v>34664</v>
      </c>
      <c r="S4032">
        <v>4553</v>
      </c>
      <c r="T4032">
        <v>4553</v>
      </c>
      <c r="U4032">
        <v>4553</v>
      </c>
      <c r="V4032">
        <v>4553</v>
      </c>
      <c r="W4032">
        <v>2619</v>
      </c>
      <c r="X4032">
        <v>2619</v>
      </c>
      <c r="Y4032">
        <v>74108</v>
      </c>
      <c r="Z4032">
        <f t="shared" si="148"/>
        <v>0</v>
      </c>
      <c r="AA4032">
        <f t="shared" si="149"/>
        <v>55581</v>
      </c>
    </row>
    <row r="4033" spans="1:27" x14ac:dyDescent="0.35">
      <c r="A4033" t="s">
        <v>427</v>
      </c>
      <c r="C4033">
        <v>512017</v>
      </c>
      <c r="D4033" t="s">
        <v>446</v>
      </c>
      <c r="E4033" t="s">
        <v>7</v>
      </c>
      <c r="F4033" t="s">
        <v>105</v>
      </c>
      <c r="G4033">
        <v>2024</v>
      </c>
      <c r="H4033" t="s">
        <v>22</v>
      </c>
      <c r="I4033" t="s">
        <v>383</v>
      </c>
      <c r="J4033" t="s">
        <v>384</v>
      </c>
      <c r="K4033" t="s">
        <v>378</v>
      </c>
      <c r="L4033" t="s">
        <v>25</v>
      </c>
      <c r="M4033">
        <v>2619</v>
      </c>
      <c r="N4033">
        <v>2619</v>
      </c>
      <c r="O4033">
        <v>2619</v>
      </c>
      <c r="P4033">
        <v>4069</v>
      </c>
      <c r="Q4033">
        <v>4069</v>
      </c>
      <c r="R4033">
        <v>34664</v>
      </c>
      <c r="S4033">
        <v>4553</v>
      </c>
      <c r="T4033">
        <v>4553</v>
      </c>
      <c r="U4033">
        <v>4553</v>
      </c>
      <c r="V4033">
        <v>4553</v>
      </c>
      <c r="W4033">
        <v>2619</v>
      </c>
      <c r="X4033">
        <v>2619</v>
      </c>
      <c r="Y4033">
        <v>74108</v>
      </c>
      <c r="Z4033">
        <f t="shared" si="148"/>
        <v>0</v>
      </c>
      <c r="AA4033">
        <f t="shared" si="149"/>
        <v>55581</v>
      </c>
    </row>
    <row r="4034" spans="1:27" x14ac:dyDescent="0.35">
      <c r="A4034" t="s">
        <v>427</v>
      </c>
      <c r="C4034">
        <v>512017</v>
      </c>
      <c r="D4034" t="s">
        <v>446</v>
      </c>
      <c r="E4034" t="s">
        <v>7</v>
      </c>
      <c r="F4034" t="s">
        <v>105</v>
      </c>
      <c r="G4034">
        <v>2025</v>
      </c>
      <c r="H4034" t="s">
        <v>22</v>
      </c>
      <c r="I4034" t="s">
        <v>383</v>
      </c>
      <c r="J4034" t="s">
        <v>384</v>
      </c>
      <c r="K4034" t="s">
        <v>378</v>
      </c>
      <c r="L4034" t="s">
        <v>25</v>
      </c>
      <c r="M4034">
        <v>2619</v>
      </c>
      <c r="N4034">
        <v>2619</v>
      </c>
      <c r="O4034">
        <v>2619</v>
      </c>
      <c r="P4034">
        <v>4069</v>
      </c>
      <c r="Q4034">
        <v>4069</v>
      </c>
      <c r="R4034">
        <v>34664</v>
      </c>
      <c r="S4034">
        <v>4553</v>
      </c>
      <c r="T4034">
        <v>4553</v>
      </c>
      <c r="U4034">
        <v>4553</v>
      </c>
      <c r="V4034">
        <v>4553</v>
      </c>
      <c r="W4034">
        <v>2619</v>
      </c>
      <c r="X4034">
        <v>2619</v>
      </c>
      <c r="Y4034">
        <v>74108</v>
      </c>
      <c r="Z4034">
        <f t="shared" si="148"/>
        <v>0</v>
      </c>
      <c r="AA4034">
        <f t="shared" si="149"/>
        <v>55581</v>
      </c>
    </row>
    <row r="4035" spans="1:27" x14ac:dyDescent="0.35">
      <c r="A4035" t="s">
        <v>427</v>
      </c>
      <c r="C4035">
        <v>512005</v>
      </c>
      <c r="D4035" t="s">
        <v>452</v>
      </c>
      <c r="E4035" t="s">
        <v>7</v>
      </c>
      <c r="F4035" t="s">
        <v>21</v>
      </c>
      <c r="G4035">
        <v>2028</v>
      </c>
      <c r="H4035" t="s">
        <v>22</v>
      </c>
      <c r="I4035" t="s">
        <v>599</v>
      </c>
      <c r="J4035" t="s">
        <v>600</v>
      </c>
      <c r="K4035" t="s">
        <v>486</v>
      </c>
      <c r="L4035" t="s">
        <v>25</v>
      </c>
      <c r="M4035">
        <v>2625</v>
      </c>
      <c r="N4035">
        <v>2625</v>
      </c>
      <c r="O4035">
        <v>10154</v>
      </c>
      <c r="P4035">
        <v>2625</v>
      </c>
      <c r="Q4035">
        <v>2625</v>
      </c>
      <c r="R4035">
        <v>2625</v>
      </c>
      <c r="S4035">
        <v>2625</v>
      </c>
      <c r="T4035">
        <v>2625</v>
      </c>
      <c r="U4035">
        <v>2625</v>
      </c>
      <c r="V4035">
        <v>2625</v>
      </c>
      <c r="W4035">
        <v>2625</v>
      </c>
      <c r="X4035">
        <v>17294</v>
      </c>
      <c r="Y4035">
        <v>53700</v>
      </c>
      <c r="Z4035">
        <f t="shared" si="148"/>
        <v>40275</v>
      </c>
      <c r="AA4035">
        <f t="shared" si="149"/>
        <v>0</v>
      </c>
    </row>
    <row r="4036" spans="1:27" x14ac:dyDescent="0.35">
      <c r="A4036" t="s">
        <v>427</v>
      </c>
      <c r="C4036">
        <v>512100</v>
      </c>
      <c r="D4036" t="s">
        <v>428</v>
      </c>
      <c r="E4036" t="s">
        <v>7</v>
      </c>
      <c r="F4036" t="s">
        <v>21</v>
      </c>
      <c r="G4036">
        <v>2027</v>
      </c>
      <c r="H4036" t="s">
        <v>22</v>
      </c>
      <c r="I4036" t="s">
        <v>601</v>
      </c>
      <c r="J4036" t="s">
        <v>602</v>
      </c>
      <c r="K4036" t="s">
        <v>496</v>
      </c>
      <c r="L4036" t="s">
        <v>25</v>
      </c>
      <c r="M4036">
        <v>2625</v>
      </c>
      <c r="N4036">
        <v>2625</v>
      </c>
      <c r="O4036">
        <v>2625</v>
      </c>
      <c r="P4036">
        <v>2625</v>
      </c>
      <c r="Q4036">
        <v>2625</v>
      </c>
      <c r="R4036">
        <v>2625</v>
      </c>
      <c r="S4036">
        <v>2625</v>
      </c>
      <c r="T4036">
        <v>2625</v>
      </c>
      <c r="U4036">
        <v>2625</v>
      </c>
      <c r="V4036">
        <v>2625</v>
      </c>
      <c r="W4036">
        <v>2625</v>
      </c>
      <c r="X4036">
        <v>2625</v>
      </c>
      <c r="Y4036">
        <v>31503</v>
      </c>
      <c r="Z4036">
        <f t="shared" si="148"/>
        <v>23627.25</v>
      </c>
      <c r="AA4036">
        <f t="shared" si="149"/>
        <v>0</v>
      </c>
    </row>
    <row r="4037" spans="1:27" x14ac:dyDescent="0.35">
      <c r="A4037" t="s">
        <v>427</v>
      </c>
      <c r="C4037">
        <v>512102</v>
      </c>
      <c r="D4037" t="s">
        <v>465</v>
      </c>
      <c r="E4037" t="s">
        <v>7</v>
      </c>
      <c r="F4037" t="s">
        <v>105</v>
      </c>
      <c r="G4037">
        <v>2029</v>
      </c>
      <c r="H4037" t="s">
        <v>22</v>
      </c>
      <c r="I4037" t="s">
        <v>383</v>
      </c>
      <c r="J4037" t="s">
        <v>384</v>
      </c>
      <c r="K4037" t="s">
        <v>378</v>
      </c>
      <c r="L4037" t="s">
        <v>25</v>
      </c>
      <c r="M4037">
        <v>2630</v>
      </c>
      <c r="N4037">
        <v>2630</v>
      </c>
      <c r="O4037">
        <v>2630</v>
      </c>
      <c r="P4037">
        <v>2630</v>
      </c>
      <c r="Q4037">
        <v>2630</v>
      </c>
      <c r="R4037">
        <v>2630</v>
      </c>
      <c r="S4037">
        <v>2630</v>
      </c>
      <c r="T4037">
        <v>2630</v>
      </c>
      <c r="U4037">
        <v>2630</v>
      </c>
      <c r="V4037">
        <v>2630</v>
      </c>
      <c r="W4037">
        <v>2630</v>
      </c>
      <c r="X4037">
        <v>2630</v>
      </c>
      <c r="Y4037">
        <v>31563</v>
      </c>
      <c r="Z4037">
        <f t="shared" si="148"/>
        <v>0</v>
      </c>
      <c r="AA4037">
        <f t="shared" si="149"/>
        <v>23672.25</v>
      </c>
    </row>
    <row r="4038" spans="1:27" x14ac:dyDescent="0.35">
      <c r="A4038" t="s">
        <v>427</v>
      </c>
      <c r="C4038">
        <v>512100</v>
      </c>
      <c r="D4038" t="s">
        <v>428</v>
      </c>
      <c r="E4038" t="s">
        <v>7</v>
      </c>
      <c r="F4038" t="s">
        <v>105</v>
      </c>
      <c r="G4038">
        <v>2026</v>
      </c>
      <c r="H4038" t="s">
        <v>22</v>
      </c>
      <c r="I4038" t="s">
        <v>601</v>
      </c>
      <c r="J4038" t="s">
        <v>602</v>
      </c>
      <c r="K4038" t="s">
        <v>496</v>
      </c>
      <c r="L4038" t="s">
        <v>25</v>
      </c>
      <c r="M4038">
        <v>2671</v>
      </c>
      <c r="N4038">
        <v>2671</v>
      </c>
      <c r="O4038">
        <v>2671</v>
      </c>
      <c r="P4038">
        <v>2671</v>
      </c>
      <c r="Q4038">
        <v>2671</v>
      </c>
      <c r="R4038">
        <v>2671</v>
      </c>
      <c r="S4038">
        <v>2671</v>
      </c>
      <c r="T4038">
        <v>2671</v>
      </c>
      <c r="U4038">
        <v>2671</v>
      </c>
      <c r="V4038">
        <v>2671</v>
      </c>
      <c r="W4038">
        <v>2671</v>
      </c>
      <c r="X4038">
        <v>2671</v>
      </c>
      <c r="Y4038">
        <v>32048</v>
      </c>
      <c r="Z4038">
        <f t="shared" si="148"/>
        <v>0</v>
      </c>
      <c r="AA4038">
        <f t="shared" si="149"/>
        <v>24036</v>
      </c>
    </row>
    <row r="4039" spans="1:27" x14ac:dyDescent="0.35">
      <c r="A4039" t="s">
        <v>427</v>
      </c>
      <c r="C4039">
        <v>512005</v>
      </c>
      <c r="D4039" t="s">
        <v>452</v>
      </c>
      <c r="E4039" t="s">
        <v>7</v>
      </c>
      <c r="F4039" t="s">
        <v>21</v>
      </c>
      <c r="G4039">
        <v>2029</v>
      </c>
      <c r="H4039" t="s">
        <v>22</v>
      </c>
      <c r="I4039" t="s">
        <v>599</v>
      </c>
      <c r="J4039" t="s">
        <v>600</v>
      </c>
      <c r="K4039" t="s">
        <v>486</v>
      </c>
      <c r="L4039" t="s">
        <v>25</v>
      </c>
      <c r="M4039">
        <v>2678</v>
      </c>
      <c r="N4039">
        <v>2678</v>
      </c>
      <c r="O4039">
        <v>10433</v>
      </c>
      <c r="P4039">
        <v>2678</v>
      </c>
      <c r="Q4039">
        <v>2678</v>
      </c>
      <c r="R4039">
        <v>2678</v>
      </c>
      <c r="S4039">
        <v>2678</v>
      </c>
      <c r="T4039">
        <v>2678</v>
      </c>
      <c r="U4039">
        <v>2678</v>
      </c>
      <c r="V4039">
        <v>2678</v>
      </c>
      <c r="W4039">
        <v>2678</v>
      </c>
      <c r="X4039">
        <v>17786</v>
      </c>
      <c r="Y4039">
        <v>54996</v>
      </c>
      <c r="Z4039">
        <f t="shared" si="148"/>
        <v>41247</v>
      </c>
      <c r="AA4039">
        <f t="shared" si="149"/>
        <v>0</v>
      </c>
    </row>
    <row r="4040" spans="1:27" x14ac:dyDescent="0.35">
      <c r="A4040" t="s">
        <v>427</v>
      </c>
      <c r="C4040">
        <v>512100</v>
      </c>
      <c r="D4040" t="s">
        <v>428</v>
      </c>
      <c r="E4040" t="s">
        <v>7</v>
      </c>
      <c r="F4040" t="s">
        <v>21</v>
      </c>
      <c r="G4040">
        <v>2028</v>
      </c>
      <c r="H4040" t="s">
        <v>22</v>
      </c>
      <c r="I4040" t="s">
        <v>601</v>
      </c>
      <c r="J4040" t="s">
        <v>602</v>
      </c>
      <c r="K4040" t="s">
        <v>496</v>
      </c>
      <c r="L4040" t="s">
        <v>25</v>
      </c>
      <c r="M4040">
        <v>2678</v>
      </c>
      <c r="N4040">
        <v>2678</v>
      </c>
      <c r="O4040">
        <v>2678</v>
      </c>
      <c r="P4040">
        <v>2678</v>
      </c>
      <c r="Q4040">
        <v>2678</v>
      </c>
      <c r="R4040">
        <v>2678</v>
      </c>
      <c r="S4040">
        <v>2678</v>
      </c>
      <c r="T4040">
        <v>2678</v>
      </c>
      <c r="U4040">
        <v>2678</v>
      </c>
      <c r="V4040">
        <v>2678</v>
      </c>
      <c r="W4040">
        <v>2678</v>
      </c>
      <c r="X4040">
        <v>2678</v>
      </c>
      <c r="Y4040">
        <v>32133</v>
      </c>
      <c r="Z4040">
        <f t="shared" si="148"/>
        <v>24099.75</v>
      </c>
      <c r="AA4040">
        <f t="shared" si="149"/>
        <v>0</v>
      </c>
    </row>
    <row r="4041" spans="1:27" x14ac:dyDescent="0.35">
      <c r="A4041" t="s">
        <v>427</v>
      </c>
      <c r="C4041">
        <v>512102</v>
      </c>
      <c r="D4041" t="s">
        <v>465</v>
      </c>
      <c r="E4041" t="s">
        <v>7</v>
      </c>
      <c r="F4041" t="s">
        <v>105</v>
      </c>
      <c r="G4041">
        <v>2030</v>
      </c>
      <c r="H4041" t="s">
        <v>22</v>
      </c>
      <c r="I4041" t="s">
        <v>383</v>
      </c>
      <c r="J4041" t="s">
        <v>384</v>
      </c>
      <c r="K4041" t="s">
        <v>378</v>
      </c>
      <c r="L4041" t="s">
        <v>25</v>
      </c>
      <c r="M4041">
        <v>2683</v>
      </c>
      <c r="N4041">
        <v>2683</v>
      </c>
      <c r="O4041">
        <v>2683</v>
      </c>
      <c r="P4041">
        <v>2683</v>
      </c>
      <c r="Q4041">
        <v>2683</v>
      </c>
      <c r="R4041">
        <v>2683</v>
      </c>
      <c r="S4041">
        <v>2683</v>
      </c>
      <c r="T4041">
        <v>2683</v>
      </c>
      <c r="U4041">
        <v>2683</v>
      </c>
      <c r="V4041">
        <v>2683</v>
      </c>
      <c r="W4041">
        <v>2683</v>
      </c>
      <c r="X4041">
        <v>2683</v>
      </c>
      <c r="Y4041">
        <v>32196</v>
      </c>
      <c r="Z4041">
        <f t="shared" si="148"/>
        <v>0</v>
      </c>
      <c r="AA4041">
        <f t="shared" si="149"/>
        <v>24147</v>
      </c>
    </row>
    <row r="4042" spans="1:27" x14ac:dyDescent="0.35">
      <c r="A4042" t="s">
        <v>427</v>
      </c>
      <c r="C4042">
        <v>506100</v>
      </c>
      <c r="D4042" t="s">
        <v>432</v>
      </c>
      <c r="E4042" t="s">
        <v>7</v>
      </c>
      <c r="F4042" t="s">
        <v>366</v>
      </c>
      <c r="G4042">
        <v>2024</v>
      </c>
      <c r="H4042" t="s">
        <v>365</v>
      </c>
      <c r="I4042" t="s">
        <v>456</v>
      </c>
      <c r="J4042" t="s">
        <v>852</v>
      </c>
      <c r="K4042" t="s">
        <v>378</v>
      </c>
      <c r="L4042" t="s">
        <v>25</v>
      </c>
      <c r="M4042">
        <v>2684</v>
      </c>
      <c r="N4042">
        <v>2553</v>
      </c>
      <c r="O4042">
        <v>2403</v>
      </c>
      <c r="P4042">
        <v>2509</v>
      </c>
      <c r="Q4042">
        <v>2613</v>
      </c>
      <c r="R4042">
        <v>2203</v>
      </c>
      <c r="S4042">
        <v>2565</v>
      </c>
      <c r="T4042">
        <v>2638</v>
      </c>
      <c r="U4042">
        <v>2397</v>
      </c>
      <c r="V4042">
        <v>2753</v>
      </c>
      <c r="W4042">
        <v>2221</v>
      </c>
      <c r="X4042">
        <v>2152</v>
      </c>
      <c r="Y4042">
        <v>29691</v>
      </c>
      <c r="Z4042">
        <f t="shared" si="148"/>
        <v>8978.0331365189995</v>
      </c>
      <c r="AA4042">
        <f t="shared" si="149"/>
        <v>13290.216863481</v>
      </c>
    </row>
    <row r="4043" spans="1:27" x14ac:dyDescent="0.35">
      <c r="A4043" t="s">
        <v>427</v>
      </c>
      <c r="C4043">
        <v>510900</v>
      </c>
      <c r="D4043" t="s">
        <v>436</v>
      </c>
      <c r="E4043" t="s">
        <v>7</v>
      </c>
      <c r="F4043" t="s">
        <v>21</v>
      </c>
      <c r="G4043">
        <v>2025</v>
      </c>
      <c r="H4043" t="s">
        <v>22</v>
      </c>
      <c r="I4043" t="s">
        <v>373</v>
      </c>
      <c r="J4043" t="s">
        <v>374</v>
      </c>
      <c r="K4043" t="s">
        <v>375</v>
      </c>
      <c r="L4043" t="s">
        <v>25</v>
      </c>
      <c r="M4043">
        <v>2687</v>
      </c>
      <c r="N4043">
        <v>3111</v>
      </c>
      <c r="O4043">
        <v>8569</v>
      </c>
      <c r="P4043">
        <v>5225</v>
      </c>
      <c r="Q4043">
        <v>5827</v>
      </c>
      <c r="R4043">
        <v>8406</v>
      </c>
      <c r="S4043">
        <v>8161</v>
      </c>
      <c r="T4043">
        <v>4411</v>
      </c>
      <c r="U4043">
        <v>8891</v>
      </c>
      <c r="V4043">
        <v>6399</v>
      </c>
      <c r="W4043">
        <v>10211</v>
      </c>
      <c r="X4043">
        <v>2960</v>
      </c>
      <c r="Y4043">
        <v>74856</v>
      </c>
      <c r="Z4043">
        <f t="shared" si="148"/>
        <v>56142</v>
      </c>
      <c r="AA4043">
        <f t="shared" si="149"/>
        <v>0</v>
      </c>
    </row>
    <row r="4044" spans="1:27" x14ac:dyDescent="0.35">
      <c r="A4044" t="s">
        <v>427</v>
      </c>
      <c r="C4044">
        <v>512017</v>
      </c>
      <c r="D4044" t="s">
        <v>446</v>
      </c>
      <c r="E4044" t="s">
        <v>7</v>
      </c>
      <c r="F4044" t="s">
        <v>105</v>
      </c>
      <c r="G4044">
        <v>2026</v>
      </c>
      <c r="H4044" t="s">
        <v>22</v>
      </c>
      <c r="I4044" t="s">
        <v>383</v>
      </c>
      <c r="J4044" t="s">
        <v>384</v>
      </c>
      <c r="K4044" t="s">
        <v>378</v>
      </c>
      <c r="L4044" t="s">
        <v>25</v>
      </c>
      <c r="M4044">
        <v>2697</v>
      </c>
      <c r="N4044">
        <v>2697</v>
      </c>
      <c r="O4044">
        <v>2697</v>
      </c>
      <c r="P4044">
        <v>4191</v>
      </c>
      <c r="Q4044">
        <v>4191</v>
      </c>
      <c r="R4044">
        <v>35703</v>
      </c>
      <c r="S4044">
        <v>4689</v>
      </c>
      <c r="T4044">
        <v>4689</v>
      </c>
      <c r="U4044">
        <v>4689</v>
      </c>
      <c r="V4044">
        <v>4689</v>
      </c>
      <c r="W4044">
        <v>2697</v>
      </c>
      <c r="X4044">
        <v>2697</v>
      </c>
      <c r="Y4044">
        <v>76331</v>
      </c>
      <c r="Z4044">
        <f t="shared" si="148"/>
        <v>0</v>
      </c>
      <c r="AA4044">
        <f t="shared" si="149"/>
        <v>57248.25</v>
      </c>
    </row>
    <row r="4045" spans="1:27" x14ac:dyDescent="0.35">
      <c r="A4045" t="s">
        <v>427</v>
      </c>
      <c r="C4045">
        <v>512100</v>
      </c>
      <c r="D4045" t="s">
        <v>428</v>
      </c>
      <c r="E4045" t="s">
        <v>7</v>
      </c>
      <c r="F4045" t="s">
        <v>105</v>
      </c>
      <c r="G4045">
        <v>2027</v>
      </c>
      <c r="H4045" t="s">
        <v>22</v>
      </c>
      <c r="I4045" t="s">
        <v>601</v>
      </c>
      <c r="J4045" t="s">
        <v>602</v>
      </c>
      <c r="K4045" t="s">
        <v>496</v>
      </c>
      <c r="L4045" t="s">
        <v>25</v>
      </c>
      <c r="M4045">
        <v>2724</v>
      </c>
      <c r="N4045">
        <v>2724</v>
      </c>
      <c r="O4045">
        <v>2724</v>
      </c>
      <c r="P4045">
        <v>2724</v>
      </c>
      <c r="Q4045">
        <v>2724</v>
      </c>
      <c r="R4045">
        <v>2724</v>
      </c>
      <c r="S4045">
        <v>2724</v>
      </c>
      <c r="T4045">
        <v>2724</v>
      </c>
      <c r="U4045">
        <v>2724</v>
      </c>
      <c r="V4045">
        <v>2724</v>
      </c>
      <c r="W4045">
        <v>2724</v>
      </c>
      <c r="X4045">
        <v>2724</v>
      </c>
      <c r="Y4045">
        <v>32689</v>
      </c>
      <c r="Z4045">
        <f t="shared" si="148"/>
        <v>0</v>
      </c>
      <c r="AA4045">
        <f t="shared" si="149"/>
        <v>24516.75</v>
      </c>
    </row>
    <row r="4046" spans="1:27" x14ac:dyDescent="0.35">
      <c r="A4046" t="s">
        <v>427</v>
      </c>
      <c r="C4046">
        <v>512100</v>
      </c>
      <c r="D4046" t="s">
        <v>428</v>
      </c>
      <c r="E4046" t="s">
        <v>7</v>
      </c>
      <c r="F4046" t="s">
        <v>21</v>
      </c>
      <c r="G4046">
        <v>2029</v>
      </c>
      <c r="H4046" t="s">
        <v>22</v>
      </c>
      <c r="I4046" t="s">
        <v>601</v>
      </c>
      <c r="J4046" t="s">
        <v>602</v>
      </c>
      <c r="K4046" t="s">
        <v>496</v>
      </c>
      <c r="L4046" t="s">
        <v>25</v>
      </c>
      <c r="M4046">
        <v>2731</v>
      </c>
      <c r="N4046">
        <v>2731</v>
      </c>
      <c r="O4046">
        <v>2731</v>
      </c>
      <c r="P4046">
        <v>2731</v>
      </c>
      <c r="Q4046">
        <v>2731</v>
      </c>
      <c r="R4046">
        <v>2731</v>
      </c>
      <c r="S4046">
        <v>2731</v>
      </c>
      <c r="T4046">
        <v>2731</v>
      </c>
      <c r="U4046">
        <v>2731</v>
      </c>
      <c r="V4046">
        <v>2731</v>
      </c>
      <c r="W4046">
        <v>2731</v>
      </c>
      <c r="X4046">
        <v>2731</v>
      </c>
      <c r="Y4046">
        <v>32775</v>
      </c>
      <c r="Z4046">
        <f t="shared" si="148"/>
        <v>24581.25</v>
      </c>
      <c r="AA4046">
        <f t="shared" si="149"/>
        <v>0</v>
      </c>
    </row>
    <row r="4047" spans="1:27" x14ac:dyDescent="0.35">
      <c r="A4047" t="s">
        <v>427</v>
      </c>
      <c r="C4047">
        <v>512005</v>
      </c>
      <c r="D4047" t="s">
        <v>452</v>
      </c>
      <c r="E4047" t="s">
        <v>7</v>
      </c>
      <c r="F4047" t="s">
        <v>21</v>
      </c>
      <c r="G4047">
        <v>2030</v>
      </c>
      <c r="H4047" t="s">
        <v>22</v>
      </c>
      <c r="I4047" t="s">
        <v>599</v>
      </c>
      <c r="J4047" t="s">
        <v>600</v>
      </c>
      <c r="K4047" t="s">
        <v>486</v>
      </c>
      <c r="L4047" t="s">
        <v>25</v>
      </c>
      <c r="M4047">
        <v>2731</v>
      </c>
      <c r="N4047">
        <v>2731</v>
      </c>
      <c r="O4047">
        <v>10719</v>
      </c>
      <c r="P4047">
        <v>2731</v>
      </c>
      <c r="Q4047">
        <v>2731</v>
      </c>
      <c r="R4047">
        <v>2731</v>
      </c>
      <c r="S4047">
        <v>2731</v>
      </c>
      <c r="T4047">
        <v>2731</v>
      </c>
      <c r="U4047">
        <v>2731</v>
      </c>
      <c r="V4047">
        <v>2731</v>
      </c>
      <c r="W4047">
        <v>2731</v>
      </c>
      <c r="X4047">
        <v>18294</v>
      </c>
      <c r="Y4047">
        <v>56327</v>
      </c>
      <c r="Z4047">
        <f t="shared" si="148"/>
        <v>42245.25</v>
      </c>
      <c r="AA4047">
        <f t="shared" si="149"/>
        <v>0</v>
      </c>
    </row>
    <row r="4048" spans="1:27" x14ac:dyDescent="0.35">
      <c r="A4048" t="s">
        <v>427</v>
      </c>
      <c r="C4048">
        <v>502900</v>
      </c>
      <c r="D4048" t="s">
        <v>464</v>
      </c>
      <c r="E4048" t="s">
        <v>7</v>
      </c>
      <c r="F4048" t="s">
        <v>366</v>
      </c>
      <c r="G4048">
        <v>2023</v>
      </c>
      <c r="H4048" t="s">
        <v>22</v>
      </c>
      <c r="I4048" t="s">
        <v>456</v>
      </c>
      <c r="J4048" t="s">
        <v>852</v>
      </c>
      <c r="K4048" t="s">
        <v>378</v>
      </c>
      <c r="L4048" t="s">
        <v>25</v>
      </c>
      <c r="M4048">
        <v>2736</v>
      </c>
      <c r="N4048">
        <v>2736</v>
      </c>
      <c r="O4048">
        <v>2736</v>
      </c>
      <c r="P4048">
        <v>2511</v>
      </c>
      <c r="Q4048">
        <v>1833</v>
      </c>
      <c r="R4048">
        <v>1833</v>
      </c>
      <c r="S4048">
        <v>1833</v>
      </c>
      <c r="T4048">
        <v>1833</v>
      </c>
      <c r="U4048">
        <v>1833</v>
      </c>
      <c r="V4048">
        <v>1982</v>
      </c>
      <c r="W4048">
        <v>1833</v>
      </c>
      <c r="X4048">
        <v>2479</v>
      </c>
      <c r="Y4048">
        <v>26181</v>
      </c>
      <c r="Z4048">
        <f t="shared" si="148"/>
        <v>7916.671231929</v>
      </c>
      <c r="AA4048">
        <f t="shared" si="149"/>
        <v>11719.078768071</v>
      </c>
    </row>
    <row r="4049" spans="1:27" x14ac:dyDescent="0.35">
      <c r="A4049" t="s">
        <v>427</v>
      </c>
      <c r="C4049">
        <v>502900</v>
      </c>
      <c r="D4049" t="s">
        <v>464</v>
      </c>
      <c r="E4049" t="s">
        <v>7</v>
      </c>
      <c r="F4049" t="s">
        <v>366</v>
      </c>
      <c r="G4049">
        <v>2022</v>
      </c>
      <c r="H4049" t="s">
        <v>22</v>
      </c>
      <c r="I4049" t="s">
        <v>456</v>
      </c>
      <c r="J4049" t="s">
        <v>852</v>
      </c>
      <c r="K4049" t="s">
        <v>378</v>
      </c>
      <c r="L4049" t="s">
        <v>25</v>
      </c>
      <c r="M4049">
        <v>2736</v>
      </c>
      <c r="N4049">
        <v>2736</v>
      </c>
      <c r="O4049">
        <v>2736</v>
      </c>
      <c r="P4049">
        <v>2736</v>
      </c>
      <c r="Q4049">
        <v>2736</v>
      </c>
      <c r="R4049">
        <v>2736</v>
      </c>
      <c r="S4049">
        <v>2736</v>
      </c>
      <c r="T4049">
        <v>2736</v>
      </c>
      <c r="U4049">
        <v>2736</v>
      </c>
      <c r="V4049">
        <v>2885</v>
      </c>
      <c r="W4049">
        <v>2736</v>
      </c>
      <c r="X4049">
        <v>3382</v>
      </c>
      <c r="Y4049">
        <v>33629</v>
      </c>
      <c r="Z4049">
        <f t="shared" si="148"/>
        <v>10168.814669361</v>
      </c>
      <c r="AA4049">
        <f t="shared" si="149"/>
        <v>15052.935330639</v>
      </c>
    </row>
    <row r="4050" spans="1:27" x14ac:dyDescent="0.35">
      <c r="A4050" t="s">
        <v>427</v>
      </c>
      <c r="C4050">
        <v>506100</v>
      </c>
      <c r="D4050" t="s">
        <v>432</v>
      </c>
      <c r="E4050" t="s">
        <v>7</v>
      </c>
      <c r="F4050" t="s">
        <v>366</v>
      </c>
      <c r="G4050">
        <v>2025</v>
      </c>
      <c r="H4050" t="s">
        <v>365</v>
      </c>
      <c r="I4050" t="s">
        <v>456</v>
      </c>
      <c r="J4050" t="s">
        <v>852</v>
      </c>
      <c r="K4050" t="s">
        <v>378</v>
      </c>
      <c r="L4050" t="s">
        <v>25</v>
      </c>
      <c r="M4050">
        <v>2752</v>
      </c>
      <c r="N4050">
        <v>2478</v>
      </c>
      <c r="O4050">
        <v>2464</v>
      </c>
      <c r="P4050">
        <v>2573</v>
      </c>
      <c r="Q4050">
        <v>2539</v>
      </c>
      <c r="R4050">
        <v>2400</v>
      </c>
      <c r="S4050">
        <v>2630</v>
      </c>
      <c r="T4050">
        <v>2706</v>
      </c>
      <c r="U4050">
        <v>2599</v>
      </c>
      <c r="V4050">
        <v>2824</v>
      </c>
      <c r="W4050">
        <v>2136</v>
      </c>
      <c r="X4050">
        <v>2346</v>
      </c>
      <c r="Y4050">
        <v>30447</v>
      </c>
      <c r="Z4050">
        <f t="shared" si="148"/>
        <v>9206.6341621230004</v>
      </c>
      <c r="AA4050">
        <f t="shared" si="149"/>
        <v>13628.615837877</v>
      </c>
    </row>
    <row r="4051" spans="1:27" x14ac:dyDescent="0.35">
      <c r="A4051" t="s">
        <v>427</v>
      </c>
      <c r="C4051">
        <v>510900</v>
      </c>
      <c r="D4051" t="s">
        <v>436</v>
      </c>
      <c r="E4051" t="s">
        <v>7</v>
      </c>
      <c r="F4051" t="s">
        <v>21</v>
      </c>
      <c r="G4051">
        <v>2026</v>
      </c>
      <c r="H4051" t="s">
        <v>22</v>
      </c>
      <c r="I4051" t="s">
        <v>373</v>
      </c>
      <c r="J4051" t="s">
        <v>374</v>
      </c>
      <c r="K4051" t="s">
        <v>375</v>
      </c>
      <c r="L4051" t="s">
        <v>25</v>
      </c>
      <c r="M4051">
        <v>2764</v>
      </c>
      <c r="N4051">
        <v>3198</v>
      </c>
      <c r="O4051">
        <v>8822</v>
      </c>
      <c r="P4051">
        <v>5379</v>
      </c>
      <c r="Q4051">
        <v>5995</v>
      </c>
      <c r="R4051">
        <v>8649</v>
      </c>
      <c r="S4051">
        <v>8394</v>
      </c>
      <c r="T4051">
        <v>4537</v>
      </c>
      <c r="U4051">
        <v>9151</v>
      </c>
      <c r="V4051">
        <v>6587</v>
      </c>
      <c r="W4051">
        <v>10512</v>
      </c>
      <c r="X4051">
        <v>3046</v>
      </c>
      <c r="Y4051">
        <v>77034</v>
      </c>
      <c r="Z4051">
        <f t="shared" si="148"/>
        <v>57775.5</v>
      </c>
      <c r="AA4051">
        <f t="shared" si="149"/>
        <v>0</v>
      </c>
    </row>
    <row r="4052" spans="1:27" x14ac:dyDescent="0.35">
      <c r="A4052" t="s">
        <v>427</v>
      </c>
      <c r="C4052">
        <v>512017</v>
      </c>
      <c r="D4052" t="s">
        <v>446</v>
      </c>
      <c r="E4052" t="s">
        <v>7</v>
      </c>
      <c r="F4052" t="s">
        <v>105</v>
      </c>
      <c r="G4052">
        <v>2027</v>
      </c>
      <c r="H4052" t="s">
        <v>22</v>
      </c>
      <c r="I4052" t="s">
        <v>383</v>
      </c>
      <c r="J4052" t="s">
        <v>384</v>
      </c>
      <c r="K4052" t="s">
        <v>378</v>
      </c>
      <c r="L4052" t="s">
        <v>25</v>
      </c>
      <c r="M4052">
        <v>2778</v>
      </c>
      <c r="N4052">
        <v>2778</v>
      </c>
      <c r="O4052">
        <v>2778</v>
      </c>
      <c r="P4052">
        <v>4317</v>
      </c>
      <c r="Q4052">
        <v>4317</v>
      </c>
      <c r="R4052">
        <v>36775</v>
      </c>
      <c r="S4052">
        <v>4830</v>
      </c>
      <c r="T4052">
        <v>4830</v>
      </c>
      <c r="U4052">
        <v>4830</v>
      </c>
      <c r="V4052">
        <v>4830</v>
      </c>
      <c r="W4052">
        <v>2778</v>
      </c>
      <c r="X4052">
        <v>2778</v>
      </c>
      <c r="Y4052">
        <v>78621</v>
      </c>
      <c r="Z4052">
        <f t="shared" si="148"/>
        <v>0</v>
      </c>
      <c r="AA4052">
        <f t="shared" si="149"/>
        <v>58965.75</v>
      </c>
    </row>
    <row r="4053" spans="1:27" x14ac:dyDescent="0.35">
      <c r="A4053" t="s">
        <v>427</v>
      </c>
      <c r="C4053">
        <v>512100</v>
      </c>
      <c r="D4053" t="s">
        <v>428</v>
      </c>
      <c r="E4053" t="s">
        <v>7</v>
      </c>
      <c r="F4053" t="s">
        <v>105</v>
      </c>
      <c r="G4053">
        <v>2028</v>
      </c>
      <c r="H4053" t="s">
        <v>22</v>
      </c>
      <c r="I4053" t="s">
        <v>601</v>
      </c>
      <c r="J4053" t="s">
        <v>602</v>
      </c>
      <c r="K4053" t="s">
        <v>496</v>
      </c>
      <c r="L4053" t="s">
        <v>25</v>
      </c>
      <c r="M4053">
        <v>2779</v>
      </c>
      <c r="N4053">
        <v>2779</v>
      </c>
      <c r="O4053">
        <v>2779</v>
      </c>
      <c r="P4053">
        <v>2779</v>
      </c>
      <c r="Q4053">
        <v>2779</v>
      </c>
      <c r="R4053">
        <v>2779</v>
      </c>
      <c r="S4053">
        <v>2779</v>
      </c>
      <c r="T4053">
        <v>2779</v>
      </c>
      <c r="U4053">
        <v>2779</v>
      </c>
      <c r="V4053">
        <v>2779</v>
      </c>
      <c r="W4053">
        <v>2779</v>
      </c>
      <c r="X4053">
        <v>2779</v>
      </c>
      <c r="Y4053">
        <v>33343</v>
      </c>
      <c r="Z4053">
        <f t="shared" si="148"/>
        <v>0</v>
      </c>
      <c r="AA4053">
        <f t="shared" si="149"/>
        <v>25007.25</v>
      </c>
    </row>
    <row r="4054" spans="1:27" x14ac:dyDescent="0.35">
      <c r="A4054" t="s">
        <v>427</v>
      </c>
      <c r="C4054">
        <v>512100</v>
      </c>
      <c r="D4054" t="s">
        <v>428</v>
      </c>
      <c r="E4054" t="s">
        <v>7</v>
      </c>
      <c r="F4054" t="s">
        <v>21</v>
      </c>
      <c r="G4054">
        <v>2030</v>
      </c>
      <c r="H4054" t="s">
        <v>22</v>
      </c>
      <c r="I4054" t="s">
        <v>601</v>
      </c>
      <c r="J4054" t="s">
        <v>602</v>
      </c>
      <c r="K4054" t="s">
        <v>496</v>
      </c>
      <c r="L4054" t="s">
        <v>25</v>
      </c>
      <c r="M4054">
        <v>2786</v>
      </c>
      <c r="N4054">
        <v>2786</v>
      </c>
      <c r="O4054">
        <v>2786</v>
      </c>
      <c r="P4054">
        <v>2786</v>
      </c>
      <c r="Q4054">
        <v>2786</v>
      </c>
      <c r="R4054">
        <v>2786</v>
      </c>
      <c r="S4054">
        <v>2786</v>
      </c>
      <c r="T4054">
        <v>2786</v>
      </c>
      <c r="U4054">
        <v>2786</v>
      </c>
      <c r="V4054">
        <v>2786</v>
      </c>
      <c r="W4054">
        <v>2786</v>
      </c>
      <c r="X4054">
        <v>2786</v>
      </c>
      <c r="Y4054">
        <v>33432</v>
      </c>
      <c r="Z4054">
        <f t="shared" si="148"/>
        <v>25074</v>
      </c>
      <c r="AA4054">
        <f t="shared" si="149"/>
        <v>0</v>
      </c>
    </row>
    <row r="4055" spans="1:27" x14ac:dyDescent="0.35">
      <c r="A4055" t="s">
        <v>427</v>
      </c>
      <c r="C4055">
        <v>512100</v>
      </c>
      <c r="D4055" t="s">
        <v>428</v>
      </c>
      <c r="E4055" t="s">
        <v>7</v>
      </c>
      <c r="F4055" t="s">
        <v>105</v>
      </c>
      <c r="G4055">
        <v>2029</v>
      </c>
      <c r="H4055" t="s">
        <v>22</v>
      </c>
      <c r="I4055" t="s">
        <v>601</v>
      </c>
      <c r="J4055" t="s">
        <v>602</v>
      </c>
      <c r="K4055" t="s">
        <v>496</v>
      </c>
      <c r="L4055" t="s">
        <v>25</v>
      </c>
      <c r="M4055">
        <v>2834</v>
      </c>
      <c r="N4055">
        <v>2834</v>
      </c>
      <c r="O4055">
        <v>2834</v>
      </c>
      <c r="P4055">
        <v>2834</v>
      </c>
      <c r="Q4055">
        <v>2834</v>
      </c>
      <c r="R4055">
        <v>2834</v>
      </c>
      <c r="S4055">
        <v>2834</v>
      </c>
      <c r="T4055">
        <v>2834</v>
      </c>
      <c r="U4055">
        <v>2834</v>
      </c>
      <c r="V4055">
        <v>2834</v>
      </c>
      <c r="W4055">
        <v>2834</v>
      </c>
      <c r="X4055">
        <v>2834</v>
      </c>
      <c r="Y4055">
        <v>34009</v>
      </c>
      <c r="Z4055">
        <f t="shared" si="148"/>
        <v>0</v>
      </c>
      <c r="AA4055">
        <f t="shared" si="149"/>
        <v>25506.75</v>
      </c>
    </row>
    <row r="4056" spans="1:27" x14ac:dyDescent="0.35">
      <c r="A4056" t="s">
        <v>427</v>
      </c>
      <c r="C4056">
        <v>506100</v>
      </c>
      <c r="D4056" t="s">
        <v>432</v>
      </c>
      <c r="E4056" t="s">
        <v>7</v>
      </c>
      <c r="F4056" t="s">
        <v>366</v>
      </c>
      <c r="G4056">
        <v>2026</v>
      </c>
      <c r="H4056" t="s">
        <v>365</v>
      </c>
      <c r="I4056" t="s">
        <v>456</v>
      </c>
      <c r="J4056" t="s">
        <v>852</v>
      </c>
      <c r="K4056" t="s">
        <v>378</v>
      </c>
      <c r="L4056" t="s">
        <v>25</v>
      </c>
      <c r="M4056">
        <v>2835</v>
      </c>
      <c r="N4056">
        <v>2553</v>
      </c>
      <c r="O4056">
        <v>2538</v>
      </c>
      <c r="P4056">
        <v>2651</v>
      </c>
      <c r="Q4056">
        <v>2615</v>
      </c>
      <c r="R4056">
        <v>2472</v>
      </c>
      <c r="S4056">
        <v>2709</v>
      </c>
      <c r="T4056">
        <v>2788</v>
      </c>
      <c r="U4056">
        <v>2677</v>
      </c>
      <c r="V4056">
        <v>2908</v>
      </c>
      <c r="W4056">
        <v>2200</v>
      </c>
      <c r="X4056">
        <v>2416</v>
      </c>
      <c r="Y4056">
        <v>31361</v>
      </c>
      <c r="Z4056">
        <f t="shared" si="148"/>
        <v>9483.011592548999</v>
      </c>
      <c r="AA4056">
        <f t="shared" si="149"/>
        <v>14037.738407451001</v>
      </c>
    </row>
    <row r="4057" spans="1:27" x14ac:dyDescent="0.35">
      <c r="A4057" t="s">
        <v>427</v>
      </c>
      <c r="C4057">
        <v>510900</v>
      </c>
      <c r="D4057" t="s">
        <v>436</v>
      </c>
      <c r="E4057" t="s">
        <v>7</v>
      </c>
      <c r="F4057" t="s">
        <v>21</v>
      </c>
      <c r="G4057">
        <v>2027</v>
      </c>
      <c r="H4057" t="s">
        <v>22</v>
      </c>
      <c r="I4057" t="s">
        <v>373</v>
      </c>
      <c r="J4057" t="s">
        <v>374</v>
      </c>
      <c r="K4057" t="s">
        <v>375</v>
      </c>
      <c r="L4057" t="s">
        <v>25</v>
      </c>
      <c r="M4057">
        <v>2844</v>
      </c>
      <c r="N4057">
        <v>3287</v>
      </c>
      <c r="O4057">
        <v>9084</v>
      </c>
      <c r="P4057">
        <v>5537</v>
      </c>
      <c r="Q4057">
        <v>6168</v>
      </c>
      <c r="R4057">
        <v>8899</v>
      </c>
      <c r="S4057">
        <v>8635</v>
      </c>
      <c r="T4057">
        <v>4666</v>
      </c>
      <c r="U4057">
        <v>9419</v>
      </c>
      <c r="V4057">
        <v>6782</v>
      </c>
      <c r="W4057">
        <v>10821</v>
      </c>
      <c r="X4057">
        <v>3134</v>
      </c>
      <c r="Y4057">
        <v>79277</v>
      </c>
      <c r="Z4057">
        <f t="shared" ref="Z4057:Z4116" si="150">$Y4057*IF($E4057="Fixed",0.75,1)*IF(LEFT($F4057,4)="0311",1,IF(LEFT($F4057,4)="0301",0.403176412,0))</f>
        <v>59457.75</v>
      </c>
      <c r="AA4057">
        <f t="shared" ref="AA4057:AA4116" si="151">$Y4057*IF($E4057="Fixed",0.75,1)*IF(LEFT($F4057,4)="0311",0,IF(LEFT($F4057,4)="0301",1-0.403176412,1))</f>
        <v>0</v>
      </c>
    </row>
    <row r="4058" spans="1:27" x14ac:dyDescent="0.35">
      <c r="A4058" t="s">
        <v>427</v>
      </c>
      <c r="C4058">
        <v>502900</v>
      </c>
      <c r="D4058" t="s">
        <v>464</v>
      </c>
      <c r="E4058" t="s">
        <v>7</v>
      </c>
      <c r="F4058" t="s">
        <v>366</v>
      </c>
      <c r="G4058">
        <v>2021</v>
      </c>
      <c r="H4058" t="s">
        <v>22</v>
      </c>
      <c r="I4058" t="s">
        <v>456</v>
      </c>
      <c r="J4058" t="s">
        <v>852</v>
      </c>
      <c r="K4058" t="s">
        <v>378</v>
      </c>
      <c r="L4058" t="s">
        <v>25</v>
      </c>
      <c r="M4058">
        <v>2849</v>
      </c>
      <c r="N4058">
        <v>2849</v>
      </c>
      <c r="O4058">
        <v>2849</v>
      </c>
      <c r="P4058">
        <v>2849</v>
      </c>
      <c r="Q4058">
        <v>2849</v>
      </c>
      <c r="R4058">
        <v>2849</v>
      </c>
      <c r="S4058">
        <v>2849</v>
      </c>
      <c r="T4058">
        <v>2849</v>
      </c>
      <c r="U4058">
        <v>2849</v>
      </c>
      <c r="V4058">
        <v>2998</v>
      </c>
      <c r="W4058">
        <v>2849</v>
      </c>
      <c r="X4058">
        <v>3494</v>
      </c>
      <c r="Y4058">
        <v>34983</v>
      </c>
      <c r="Z4058">
        <f t="shared" si="150"/>
        <v>10578.240315747</v>
      </c>
      <c r="AA4058">
        <f t="shared" si="151"/>
        <v>15659.009684253</v>
      </c>
    </row>
    <row r="4059" spans="1:27" x14ac:dyDescent="0.35">
      <c r="A4059" t="s">
        <v>427</v>
      </c>
      <c r="C4059">
        <v>512017</v>
      </c>
      <c r="D4059" t="s">
        <v>446</v>
      </c>
      <c r="E4059" t="s">
        <v>7</v>
      </c>
      <c r="F4059" t="s">
        <v>105</v>
      </c>
      <c r="G4059">
        <v>2028</v>
      </c>
      <c r="H4059" t="s">
        <v>22</v>
      </c>
      <c r="I4059" t="s">
        <v>383</v>
      </c>
      <c r="J4059" t="s">
        <v>384</v>
      </c>
      <c r="K4059" t="s">
        <v>378</v>
      </c>
      <c r="L4059" t="s">
        <v>25</v>
      </c>
      <c r="M4059">
        <v>2862</v>
      </c>
      <c r="N4059">
        <v>2862</v>
      </c>
      <c r="O4059">
        <v>2862</v>
      </c>
      <c r="P4059">
        <v>4447</v>
      </c>
      <c r="Q4059">
        <v>4447</v>
      </c>
      <c r="R4059">
        <v>37877</v>
      </c>
      <c r="S4059">
        <v>4975</v>
      </c>
      <c r="T4059">
        <v>4975</v>
      </c>
      <c r="U4059">
        <v>4975</v>
      </c>
      <c r="V4059">
        <v>4975</v>
      </c>
      <c r="W4059">
        <v>2862</v>
      </c>
      <c r="X4059">
        <v>2862</v>
      </c>
      <c r="Y4059">
        <v>80978</v>
      </c>
      <c r="Z4059">
        <f t="shared" si="150"/>
        <v>0</v>
      </c>
      <c r="AA4059">
        <f t="shared" si="151"/>
        <v>60733.5</v>
      </c>
    </row>
    <row r="4060" spans="1:27" x14ac:dyDescent="0.35">
      <c r="A4060" t="s">
        <v>427</v>
      </c>
      <c r="C4060">
        <v>501990</v>
      </c>
      <c r="D4060" t="s">
        <v>442</v>
      </c>
      <c r="E4060" t="s">
        <v>7</v>
      </c>
      <c r="F4060" t="s">
        <v>21</v>
      </c>
      <c r="G4060">
        <v>2023</v>
      </c>
      <c r="H4060" t="s">
        <v>22</v>
      </c>
      <c r="I4060" t="s">
        <v>373</v>
      </c>
      <c r="J4060" t="s">
        <v>374</v>
      </c>
      <c r="K4060" t="s">
        <v>375</v>
      </c>
      <c r="L4060" t="s">
        <v>25</v>
      </c>
      <c r="M4060">
        <v>2874</v>
      </c>
      <c r="N4060">
        <v>2874</v>
      </c>
      <c r="O4060">
        <v>2874</v>
      </c>
      <c r="P4060">
        <v>2874</v>
      </c>
      <c r="Q4060">
        <v>2874</v>
      </c>
      <c r="R4060">
        <v>2874</v>
      </c>
      <c r="S4060">
        <v>2874</v>
      </c>
      <c r="T4060">
        <v>2874</v>
      </c>
      <c r="U4060">
        <v>2874</v>
      </c>
      <c r="V4060">
        <v>2874</v>
      </c>
      <c r="W4060">
        <v>2874</v>
      </c>
      <c r="X4060">
        <v>2874</v>
      </c>
      <c r="Y4060">
        <v>34484</v>
      </c>
      <c r="Z4060">
        <f t="shared" si="150"/>
        <v>25863</v>
      </c>
      <c r="AA4060">
        <f t="shared" si="151"/>
        <v>0</v>
      </c>
    </row>
    <row r="4061" spans="1:27" x14ac:dyDescent="0.35">
      <c r="A4061" t="s">
        <v>427</v>
      </c>
      <c r="C4061">
        <v>501990</v>
      </c>
      <c r="D4061" t="s">
        <v>442</v>
      </c>
      <c r="E4061" t="s">
        <v>7</v>
      </c>
      <c r="F4061" t="s">
        <v>21</v>
      </c>
      <c r="G4061">
        <v>2024</v>
      </c>
      <c r="H4061" t="s">
        <v>22</v>
      </c>
      <c r="I4061" t="s">
        <v>373</v>
      </c>
      <c r="J4061" t="s">
        <v>374</v>
      </c>
      <c r="K4061" t="s">
        <v>375</v>
      </c>
      <c r="L4061" t="s">
        <v>25</v>
      </c>
      <c r="M4061">
        <v>2874</v>
      </c>
      <c r="N4061">
        <v>2874</v>
      </c>
      <c r="O4061">
        <v>2874</v>
      </c>
      <c r="P4061">
        <v>2874</v>
      </c>
      <c r="Q4061">
        <v>2874</v>
      </c>
      <c r="R4061">
        <v>2874</v>
      </c>
      <c r="S4061">
        <v>2874</v>
      </c>
      <c r="T4061">
        <v>2874</v>
      </c>
      <c r="U4061">
        <v>2874</v>
      </c>
      <c r="V4061">
        <v>2874</v>
      </c>
      <c r="W4061">
        <v>2874</v>
      </c>
      <c r="X4061">
        <v>2874</v>
      </c>
      <c r="Y4061">
        <v>34484</v>
      </c>
      <c r="Z4061">
        <f t="shared" si="150"/>
        <v>25863</v>
      </c>
      <c r="AA4061">
        <f t="shared" si="151"/>
        <v>0</v>
      </c>
    </row>
    <row r="4062" spans="1:27" x14ac:dyDescent="0.35">
      <c r="A4062" t="s">
        <v>427</v>
      </c>
      <c r="C4062">
        <v>512100</v>
      </c>
      <c r="D4062" t="s">
        <v>428</v>
      </c>
      <c r="E4062" t="s">
        <v>7</v>
      </c>
      <c r="F4062" t="s">
        <v>105</v>
      </c>
      <c r="G4062">
        <v>2030</v>
      </c>
      <c r="H4062" t="s">
        <v>22</v>
      </c>
      <c r="I4062" t="s">
        <v>601</v>
      </c>
      <c r="J4062" t="s">
        <v>602</v>
      </c>
      <c r="K4062" t="s">
        <v>496</v>
      </c>
      <c r="L4062" t="s">
        <v>25</v>
      </c>
      <c r="M4062">
        <v>2891</v>
      </c>
      <c r="N4062">
        <v>2891</v>
      </c>
      <c r="O4062">
        <v>2891</v>
      </c>
      <c r="P4062">
        <v>2891</v>
      </c>
      <c r="Q4062">
        <v>2891</v>
      </c>
      <c r="R4062">
        <v>2891</v>
      </c>
      <c r="S4062">
        <v>2891</v>
      </c>
      <c r="T4062">
        <v>2891</v>
      </c>
      <c r="U4062">
        <v>2891</v>
      </c>
      <c r="V4062">
        <v>2891</v>
      </c>
      <c r="W4062">
        <v>2891</v>
      </c>
      <c r="X4062">
        <v>2891</v>
      </c>
      <c r="Y4062">
        <v>34691</v>
      </c>
      <c r="Z4062">
        <f t="shared" si="150"/>
        <v>0</v>
      </c>
      <c r="AA4062">
        <f t="shared" si="151"/>
        <v>26018.25</v>
      </c>
    </row>
    <row r="4063" spans="1:27" x14ac:dyDescent="0.35">
      <c r="A4063" t="s">
        <v>427</v>
      </c>
      <c r="C4063">
        <v>501990</v>
      </c>
      <c r="D4063" t="s">
        <v>442</v>
      </c>
      <c r="E4063" t="s">
        <v>7</v>
      </c>
      <c r="F4063" t="s">
        <v>21</v>
      </c>
      <c r="G4063">
        <v>2025</v>
      </c>
      <c r="H4063" t="s">
        <v>22</v>
      </c>
      <c r="I4063" t="s">
        <v>373</v>
      </c>
      <c r="J4063" t="s">
        <v>374</v>
      </c>
      <c r="K4063" t="s">
        <v>375</v>
      </c>
      <c r="L4063" t="s">
        <v>25</v>
      </c>
      <c r="M4063">
        <v>2893</v>
      </c>
      <c r="N4063">
        <v>2893</v>
      </c>
      <c r="O4063">
        <v>2893</v>
      </c>
      <c r="P4063">
        <v>2893</v>
      </c>
      <c r="Q4063">
        <v>2893</v>
      </c>
      <c r="R4063">
        <v>2893</v>
      </c>
      <c r="S4063">
        <v>2893</v>
      </c>
      <c r="T4063">
        <v>2893</v>
      </c>
      <c r="U4063">
        <v>2893</v>
      </c>
      <c r="V4063">
        <v>2893</v>
      </c>
      <c r="W4063">
        <v>2893</v>
      </c>
      <c r="X4063">
        <v>2893</v>
      </c>
      <c r="Y4063">
        <v>34716</v>
      </c>
      <c r="Z4063">
        <f t="shared" si="150"/>
        <v>26037</v>
      </c>
      <c r="AA4063">
        <f t="shared" si="151"/>
        <v>0</v>
      </c>
    </row>
    <row r="4064" spans="1:27" x14ac:dyDescent="0.35">
      <c r="A4064" t="s">
        <v>427</v>
      </c>
      <c r="C4064">
        <v>500900</v>
      </c>
      <c r="D4064" t="s">
        <v>443</v>
      </c>
      <c r="E4064" t="s">
        <v>7</v>
      </c>
      <c r="F4064" t="s">
        <v>21</v>
      </c>
      <c r="G4064">
        <v>2024</v>
      </c>
      <c r="H4064" t="s">
        <v>365</v>
      </c>
      <c r="I4064" t="s">
        <v>373</v>
      </c>
      <c r="J4064" t="s">
        <v>374</v>
      </c>
      <c r="K4064" t="s">
        <v>375</v>
      </c>
      <c r="L4064" t="s">
        <v>25</v>
      </c>
      <c r="M4064">
        <v>2904</v>
      </c>
      <c r="N4064">
        <v>74</v>
      </c>
      <c r="O4064">
        <v>-2488</v>
      </c>
      <c r="P4064">
        <v>-2563</v>
      </c>
      <c r="Q4064">
        <v>-2282</v>
      </c>
      <c r="R4064">
        <v>-7420</v>
      </c>
      <c r="S4064">
        <v>-4594</v>
      </c>
      <c r="T4064">
        <v>-4081</v>
      </c>
      <c r="U4064">
        <v>-6975</v>
      </c>
      <c r="V4064">
        <v>-3487</v>
      </c>
      <c r="W4064">
        <v>-9433</v>
      </c>
      <c r="X4064">
        <v>-10674</v>
      </c>
      <c r="Y4064">
        <v>-51018</v>
      </c>
      <c r="Z4064">
        <f t="shared" si="150"/>
        <v>-38263.5</v>
      </c>
      <c r="AA4064">
        <f t="shared" si="151"/>
        <v>0</v>
      </c>
    </row>
    <row r="4065" spans="1:27" x14ac:dyDescent="0.35">
      <c r="A4065" t="s">
        <v>427</v>
      </c>
      <c r="C4065">
        <v>506100</v>
      </c>
      <c r="D4065" t="s">
        <v>432</v>
      </c>
      <c r="E4065" t="s">
        <v>7</v>
      </c>
      <c r="F4065" t="s">
        <v>366</v>
      </c>
      <c r="G4065">
        <v>2027</v>
      </c>
      <c r="H4065" t="s">
        <v>365</v>
      </c>
      <c r="I4065" t="s">
        <v>456</v>
      </c>
      <c r="J4065" t="s">
        <v>852</v>
      </c>
      <c r="K4065" t="s">
        <v>378</v>
      </c>
      <c r="L4065" t="s">
        <v>25</v>
      </c>
      <c r="M4065">
        <v>2920</v>
      </c>
      <c r="N4065">
        <v>2629</v>
      </c>
      <c r="O4065">
        <v>2614</v>
      </c>
      <c r="P4065">
        <v>2730</v>
      </c>
      <c r="Q4065">
        <v>2694</v>
      </c>
      <c r="R4065">
        <v>2546</v>
      </c>
      <c r="S4065">
        <v>2790</v>
      </c>
      <c r="T4065">
        <v>2871</v>
      </c>
      <c r="U4065">
        <v>2757</v>
      </c>
      <c r="V4065">
        <v>2995</v>
      </c>
      <c r="W4065">
        <v>2266</v>
      </c>
      <c r="X4065">
        <v>2489</v>
      </c>
      <c r="Y4065">
        <v>32302</v>
      </c>
      <c r="Z4065">
        <f t="shared" si="150"/>
        <v>9767.5533453179996</v>
      </c>
      <c r="AA4065">
        <f t="shared" si="151"/>
        <v>14458.946654682</v>
      </c>
    </row>
    <row r="4066" spans="1:27" x14ac:dyDescent="0.35">
      <c r="A4066" t="s">
        <v>427</v>
      </c>
      <c r="C4066">
        <v>510900</v>
      </c>
      <c r="D4066" t="s">
        <v>436</v>
      </c>
      <c r="E4066" t="s">
        <v>7</v>
      </c>
      <c r="F4066" t="s">
        <v>21</v>
      </c>
      <c r="G4066">
        <v>2028</v>
      </c>
      <c r="H4066" t="s">
        <v>22</v>
      </c>
      <c r="I4066" t="s">
        <v>373</v>
      </c>
      <c r="J4066" t="s">
        <v>374</v>
      </c>
      <c r="K4066" t="s">
        <v>375</v>
      </c>
      <c r="L4066" t="s">
        <v>25</v>
      </c>
      <c r="M4066">
        <v>2926</v>
      </c>
      <c r="N4066">
        <v>3379</v>
      </c>
      <c r="O4066">
        <v>9353</v>
      </c>
      <c r="P4066">
        <v>5700</v>
      </c>
      <c r="Q4066">
        <v>6347</v>
      </c>
      <c r="R4066">
        <v>9157</v>
      </c>
      <c r="S4066">
        <v>8881</v>
      </c>
      <c r="T4066">
        <v>4799</v>
      </c>
      <c r="U4066">
        <v>9695</v>
      </c>
      <c r="V4066">
        <v>6982</v>
      </c>
      <c r="W4066">
        <v>11140</v>
      </c>
      <c r="X4066">
        <v>3225</v>
      </c>
      <c r="Y4066">
        <v>81582</v>
      </c>
      <c r="Z4066">
        <f t="shared" si="150"/>
        <v>61186.5</v>
      </c>
      <c r="AA4066">
        <f t="shared" si="151"/>
        <v>0</v>
      </c>
    </row>
    <row r="4067" spans="1:27" x14ac:dyDescent="0.35">
      <c r="A4067" t="s">
        <v>427</v>
      </c>
      <c r="C4067">
        <v>512017</v>
      </c>
      <c r="D4067" t="s">
        <v>446</v>
      </c>
      <c r="E4067" t="s">
        <v>7</v>
      </c>
      <c r="F4067" t="s">
        <v>105</v>
      </c>
      <c r="G4067">
        <v>2029</v>
      </c>
      <c r="H4067" t="s">
        <v>22</v>
      </c>
      <c r="I4067" t="s">
        <v>383</v>
      </c>
      <c r="J4067" t="s">
        <v>384</v>
      </c>
      <c r="K4067" t="s">
        <v>378</v>
      </c>
      <c r="L4067" t="s">
        <v>25</v>
      </c>
      <c r="M4067">
        <v>2948</v>
      </c>
      <c r="N4067">
        <v>2948</v>
      </c>
      <c r="O4067">
        <v>2948</v>
      </c>
      <c r="P4067">
        <v>4580</v>
      </c>
      <c r="Q4067">
        <v>4580</v>
      </c>
      <c r="R4067">
        <v>39014</v>
      </c>
      <c r="S4067">
        <v>5124</v>
      </c>
      <c r="T4067">
        <v>5124</v>
      </c>
      <c r="U4067">
        <v>5124</v>
      </c>
      <c r="V4067">
        <v>5124</v>
      </c>
      <c r="W4067">
        <v>2948</v>
      </c>
      <c r="X4067">
        <v>2948</v>
      </c>
      <c r="Y4067">
        <v>83409</v>
      </c>
      <c r="Z4067">
        <f t="shared" si="150"/>
        <v>0</v>
      </c>
      <c r="AA4067">
        <f t="shared" si="151"/>
        <v>62556.75</v>
      </c>
    </row>
    <row r="4068" spans="1:27" x14ac:dyDescent="0.35">
      <c r="A4068" t="s">
        <v>427</v>
      </c>
      <c r="C4068">
        <v>501990</v>
      </c>
      <c r="D4068" t="s">
        <v>442</v>
      </c>
      <c r="E4068" t="s">
        <v>7</v>
      </c>
      <c r="F4068" t="s">
        <v>21</v>
      </c>
      <c r="G4068">
        <v>2026</v>
      </c>
      <c r="H4068" t="s">
        <v>22</v>
      </c>
      <c r="I4068" t="s">
        <v>373</v>
      </c>
      <c r="J4068" t="s">
        <v>374</v>
      </c>
      <c r="K4068" t="s">
        <v>375</v>
      </c>
      <c r="L4068" t="s">
        <v>25</v>
      </c>
      <c r="M4068">
        <v>2962</v>
      </c>
      <c r="N4068">
        <v>2962</v>
      </c>
      <c r="O4068">
        <v>2962</v>
      </c>
      <c r="P4068">
        <v>2962</v>
      </c>
      <c r="Q4068">
        <v>2962</v>
      </c>
      <c r="R4068">
        <v>2962</v>
      </c>
      <c r="S4068">
        <v>2962</v>
      </c>
      <c r="T4068">
        <v>2962</v>
      </c>
      <c r="U4068">
        <v>2962</v>
      </c>
      <c r="V4068">
        <v>2962</v>
      </c>
      <c r="W4068">
        <v>2962</v>
      </c>
      <c r="X4068">
        <v>2962</v>
      </c>
      <c r="Y4068">
        <v>35542</v>
      </c>
      <c r="Z4068">
        <f t="shared" si="150"/>
        <v>26656.5</v>
      </c>
      <c r="AA4068">
        <f t="shared" si="151"/>
        <v>0</v>
      </c>
    </row>
    <row r="4069" spans="1:27" x14ac:dyDescent="0.35">
      <c r="A4069" t="s">
        <v>427</v>
      </c>
      <c r="C4069">
        <v>926002</v>
      </c>
      <c r="D4069" t="s">
        <v>460</v>
      </c>
      <c r="E4069" t="s">
        <v>7</v>
      </c>
      <c r="F4069" t="s">
        <v>105</v>
      </c>
      <c r="G4069">
        <v>2021</v>
      </c>
      <c r="H4069" t="s">
        <v>365</v>
      </c>
      <c r="I4069" t="s">
        <v>383</v>
      </c>
      <c r="J4069" t="s">
        <v>384</v>
      </c>
      <c r="K4069" t="s">
        <v>378</v>
      </c>
      <c r="L4069" t="s">
        <v>25</v>
      </c>
      <c r="M4069">
        <v>2981</v>
      </c>
      <c r="N4069">
        <v>2990</v>
      </c>
      <c r="O4069">
        <v>3264</v>
      </c>
      <c r="P4069">
        <v>3054</v>
      </c>
      <c r="Q4069">
        <v>2885</v>
      </c>
      <c r="R4069">
        <v>3009</v>
      </c>
      <c r="S4069">
        <v>2945</v>
      </c>
      <c r="T4069">
        <v>3227</v>
      </c>
      <c r="U4069">
        <v>3084</v>
      </c>
      <c r="V4069">
        <v>3057</v>
      </c>
      <c r="W4069">
        <v>2865</v>
      </c>
      <c r="X4069">
        <v>2764</v>
      </c>
      <c r="Y4069">
        <v>36125</v>
      </c>
      <c r="Z4069">
        <f t="shared" si="150"/>
        <v>0</v>
      </c>
      <c r="AA4069">
        <f t="shared" si="151"/>
        <v>27093.75</v>
      </c>
    </row>
    <row r="4070" spans="1:27" x14ac:dyDescent="0.35">
      <c r="A4070" t="s">
        <v>427</v>
      </c>
      <c r="C4070">
        <v>506100</v>
      </c>
      <c r="D4070" t="s">
        <v>432</v>
      </c>
      <c r="E4070" t="s">
        <v>7</v>
      </c>
      <c r="F4070" t="s">
        <v>366</v>
      </c>
      <c r="G4070">
        <v>2021</v>
      </c>
      <c r="H4070" t="s">
        <v>22</v>
      </c>
      <c r="I4070" t="s">
        <v>603</v>
      </c>
      <c r="J4070" t="s">
        <v>603</v>
      </c>
      <c r="K4070" t="s">
        <v>455</v>
      </c>
      <c r="L4070" t="s">
        <v>25</v>
      </c>
      <c r="M4070">
        <v>3000</v>
      </c>
      <c r="N4070">
        <v>3000</v>
      </c>
      <c r="O4070">
        <v>3000</v>
      </c>
      <c r="P4070">
        <v>3000</v>
      </c>
      <c r="Q4070">
        <v>3000</v>
      </c>
      <c r="R4070">
        <v>3000</v>
      </c>
      <c r="S4070">
        <v>3000</v>
      </c>
      <c r="T4070">
        <v>3000</v>
      </c>
      <c r="U4070">
        <v>3000</v>
      </c>
      <c r="V4070">
        <v>3000</v>
      </c>
      <c r="W4070">
        <v>3000</v>
      </c>
      <c r="X4070">
        <v>3000</v>
      </c>
      <c r="Y4070">
        <v>36000</v>
      </c>
      <c r="Z4070">
        <f t="shared" si="150"/>
        <v>10885.763123999999</v>
      </c>
      <c r="AA4070">
        <f t="shared" si="151"/>
        <v>16114.236876000001</v>
      </c>
    </row>
    <row r="4071" spans="1:27" x14ac:dyDescent="0.35">
      <c r="A4071" t="s">
        <v>427</v>
      </c>
      <c r="C4071">
        <v>506100</v>
      </c>
      <c r="D4071" t="s">
        <v>432</v>
      </c>
      <c r="E4071" t="s">
        <v>7</v>
      </c>
      <c r="F4071" t="s">
        <v>366</v>
      </c>
      <c r="G4071">
        <v>2022</v>
      </c>
      <c r="H4071" t="s">
        <v>22</v>
      </c>
      <c r="I4071" t="s">
        <v>603</v>
      </c>
      <c r="J4071" t="s">
        <v>603</v>
      </c>
      <c r="K4071" t="s">
        <v>455</v>
      </c>
      <c r="L4071" t="s">
        <v>25</v>
      </c>
      <c r="M4071">
        <v>3000</v>
      </c>
      <c r="N4071">
        <v>3000</v>
      </c>
      <c r="O4071">
        <v>3000</v>
      </c>
      <c r="P4071">
        <v>3000</v>
      </c>
      <c r="Q4071">
        <v>3000</v>
      </c>
      <c r="R4071">
        <v>3000</v>
      </c>
      <c r="S4071">
        <v>3000</v>
      </c>
      <c r="T4071">
        <v>3000</v>
      </c>
      <c r="U4071">
        <v>3000</v>
      </c>
      <c r="V4071">
        <v>3000</v>
      </c>
      <c r="W4071">
        <v>3000</v>
      </c>
      <c r="X4071">
        <v>3000</v>
      </c>
      <c r="Y4071">
        <v>36000</v>
      </c>
      <c r="Z4071">
        <f t="shared" si="150"/>
        <v>10885.763123999999</v>
      </c>
      <c r="AA4071">
        <f t="shared" si="151"/>
        <v>16114.236876000001</v>
      </c>
    </row>
    <row r="4072" spans="1:27" x14ac:dyDescent="0.35">
      <c r="A4072" t="s">
        <v>427</v>
      </c>
      <c r="C4072">
        <v>506100</v>
      </c>
      <c r="D4072" t="s">
        <v>432</v>
      </c>
      <c r="E4072" t="s">
        <v>7</v>
      </c>
      <c r="F4072" t="s">
        <v>366</v>
      </c>
      <c r="G4072">
        <v>2023</v>
      </c>
      <c r="H4072" t="s">
        <v>22</v>
      </c>
      <c r="I4072" t="s">
        <v>603</v>
      </c>
      <c r="J4072" t="s">
        <v>603</v>
      </c>
      <c r="K4072" t="s">
        <v>455</v>
      </c>
      <c r="L4072" t="s">
        <v>25</v>
      </c>
      <c r="M4072">
        <v>3000</v>
      </c>
      <c r="N4072">
        <v>3000</v>
      </c>
      <c r="O4072">
        <v>3000</v>
      </c>
      <c r="P4072">
        <v>3000</v>
      </c>
      <c r="Q4072">
        <v>3000</v>
      </c>
      <c r="R4072">
        <v>3000</v>
      </c>
      <c r="S4072">
        <v>3000</v>
      </c>
      <c r="T4072">
        <v>3000</v>
      </c>
      <c r="U4072">
        <v>3000</v>
      </c>
      <c r="V4072">
        <v>3000</v>
      </c>
      <c r="W4072">
        <v>3000</v>
      </c>
      <c r="X4072">
        <v>3000</v>
      </c>
      <c r="Y4072">
        <v>36000</v>
      </c>
      <c r="Z4072">
        <f t="shared" si="150"/>
        <v>10885.763123999999</v>
      </c>
      <c r="AA4072">
        <f t="shared" si="151"/>
        <v>16114.236876000001</v>
      </c>
    </row>
    <row r="4073" spans="1:27" x14ac:dyDescent="0.35">
      <c r="A4073" t="s">
        <v>427</v>
      </c>
      <c r="C4073">
        <v>506100</v>
      </c>
      <c r="D4073" t="s">
        <v>432</v>
      </c>
      <c r="E4073" t="s">
        <v>7</v>
      </c>
      <c r="F4073" t="s">
        <v>366</v>
      </c>
      <c r="G4073">
        <v>2024</v>
      </c>
      <c r="H4073" t="s">
        <v>22</v>
      </c>
      <c r="I4073" t="s">
        <v>603</v>
      </c>
      <c r="J4073" t="s">
        <v>603</v>
      </c>
      <c r="K4073" t="s">
        <v>455</v>
      </c>
      <c r="L4073" t="s">
        <v>25</v>
      </c>
      <c r="M4073">
        <v>3000</v>
      </c>
      <c r="N4073">
        <v>3000</v>
      </c>
      <c r="O4073">
        <v>3000</v>
      </c>
      <c r="P4073">
        <v>3000</v>
      </c>
      <c r="Q4073">
        <v>3000</v>
      </c>
      <c r="R4073">
        <v>3000</v>
      </c>
      <c r="S4073">
        <v>3000</v>
      </c>
      <c r="T4073">
        <v>3000</v>
      </c>
      <c r="U4073">
        <v>3000</v>
      </c>
      <c r="V4073">
        <v>3000</v>
      </c>
      <c r="W4073">
        <v>3000</v>
      </c>
      <c r="X4073">
        <v>3000</v>
      </c>
      <c r="Y4073">
        <v>36000</v>
      </c>
      <c r="Z4073">
        <f t="shared" si="150"/>
        <v>10885.763123999999</v>
      </c>
      <c r="AA4073">
        <f t="shared" si="151"/>
        <v>16114.236876000001</v>
      </c>
    </row>
    <row r="4074" spans="1:27" x14ac:dyDescent="0.35">
      <c r="A4074" t="s">
        <v>427</v>
      </c>
      <c r="C4074">
        <v>506100</v>
      </c>
      <c r="D4074" t="s">
        <v>432</v>
      </c>
      <c r="E4074" t="s">
        <v>7</v>
      </c>
      <c r="F4074" t="s">
        <v>366</v>
      </c>
      <c r="G4074">
        <v>2025</v>
      </c>
      <c r="H4074" t="s">
        <v>22</v>
      </c>
      <c r="I4074" t="s">
        <v>603</v>
      </c>
      <c r="J4074" t="s">
        <v>603</v>
      </c>
      <c r="K4074" t="s">
        <v>455</v>
      </c>
      <c r="L4074" t="s">
        <v>25</v>
      </c>
      <c r="M4074">
        <v>3000</v>
      </c>
      <c r="N4074">
        <v>3000</v>
      </c>
      <c r="O4074">
        <v>3000</v>
      </c>
      <c r="P4074">
        <v>3000</v>
      </c>
      <c r="Q4074">
        <v>3000</v>
      </c>
      <c r="R4074">
        <v>3000</v>
      </c>
      <c r="S4074">
        <v>3000</v>
      </c>
      <c r="T4074">
        <v>3000</v>
      </c>
      <c r="U4074">
        <v>3000</v>
      </c>
      <c r="V4074">
        <v>3000</v>
      </c>
      <c r="W4074">
        <v>3000</v>
      </c>
      <c r="X4074">
        <v>3000</v>
      </c>
      <c r="Y4074">
        <v>36000</v>
      </c>
      <c r="Z4074">
        <f t="shared" si="150"/>
        <v>10885.763123999999</v>
      </c>
      <c r="AA4074">
        <f t="shared" si="151"/>
        <v>16114.236876000001</v>
      </c>
    </row>
    <row r="4075" spans="1:27" x14ac:dyDescent="0.35">
      <c r="A4075" t="s">
        <v>427</v>
      </c>
      <c r="C4075">
        <v>512102</v>
      </c>
      <c r="D4075" t="s">
        <v>465</v>
      </c>
      <c r="E4075" t="s">
        <v>7</v>
      </c>
      <c r="F4075" t="s">
        <v>105</v>
      </c>
      <c r="G4075">
        <v>2021</v>
      </c>
      <c r="H4075" t="s">
        <v>22</v>
      </c>
      <c r="I4075" t="s">
        <v>604</v>
      </c>
      <c r="J4075" t="s">
        <v>605</v>
      </c>
      <c r="K4075" t="s">
        <v>486</v>
      </c>
      <c r="L4075" t="s">
        <v>25</v>
      </c>
      <c r="M4075">
        <v>3000</v>
      </c>
      <c r="N4075">
        <v>3000</v>
      </c>
      <c r="O4075">
        <v>3000</v>
      </c>
      <c r="P4075">
        <v>3000</v>
      </c>
      <c r="Q4075">
        <v>3000</v>
      </c>
      <c r="R4075">
        <v>3000</v>
      </c>
      <c r="S4075">
        <v>3000</v>
      </c>
      <c r="T4075">
        <v>3000</v>
      </c>
      <c r="U4075">
        <v>3000</v>
      </c>
      <c r="V4075">
        <v>3000</v>
      </c>
      <c r="W4075">
        <v>3000</v>
      </c>
      <c r="X4075">
        <v>3000</v>
      </c>
      <c r="Y4075">
        <v>36000</v>
      </c>
      <c r="Z4075">
        <f t="shared" si="150"/>
        <v>0</v>
      </c>
      <c r="AA4075">
        <f t="shared" si="151"/>
        <v>27000</v>
      </c>
    </row>
    <row r="4076" spans="1:27" x14ac:dyDescent="0.35">
      <c r="A4076" t="s">
        <v>427</v>
      </c>
      <c r="C4076">
        <v>512102</v>
      </c>
      <c r="D4076" t="s">
        <v>465</v>
      </c>
      <c r="E4076" t="s">
        <v>7</v>
      </c>
      <c r="F4076" t="s">
        <v>105</v>
      </c>
      <c r="G4076">
        <v>2022</v>
      </c>
      <c r="H4076" t="s">
        <v>22</v>
      </c>
      <c r="I4076" t="s">
        <v>604</v>
      </c>
      <c r="J4076" t="s">
        <v>605</v>
      </c>
      <c r="K4076" t="s">
        <v>486</v>
      </c>
      <c r="L4076" t="s">
        <v>25</v>
      </c>
      <c r="M4076">
        <v>3000</v>
      </c>
      <c r="N4076">
        <v>3000</v>
      </c>
      <c r="O4076">
        <v>3000</v>
      </c>
      <c r="P4076">
        <v>3000</v>
      </c>
      <c r="Q4076">
        <v>3000</v>
      </c>
      <c r="R4076">
        <v>3000</v>
      </c>
      <c r="S4076">
        <v>3000</v>
      </c>
      <c r="T4076">
        <v>3000</v>
      </c>
      <c r="U4076">
        <v>3000</v>
      </c>
      <c r="V4076">
        <v>3000</v>
      </c>
      <c r="W4076">
        <v>3000</v>
      </c>
      <c r="X4076">
        <v>3000</v>
      </c>
      <c r="Y4076">
        <v>36000</v>
      </c>
      <c r="Z4076">
        <f t="shared" si="150"/>
        <v>0</v>
      </c>
      <c r="AA4076">
        <f t="shared" si="151"/>
        <v>27000</v>
      </c>
    </row>
    <row r="4077" spans="1:27" x14ac:dyDescent="0.35">
      <c r="A4077" t="s">
        <v>427</v>
      </c>
      <c r="C4077">
        <v>512102</v>
      </c>
      <c r="D4077" t="s">
        <v>465</v>
      </c>
      <c r="E4077" t="s">
        <v>7</v>
      </c>
      <c r="F4077" t="s">
        <v>105</v>
      </c>
      <c r="G4077">
        <v>2023</v>
      </c>
      <c r="H4077" t="s">
        <v>22</v>
      </c>
      <c r="I4077" t="s">
        <v>604</v>
      </c>
      <c r="J4077" t="s">
        <v>605</v>
      </c>
      <c r="K4077" t="s">
        <v>486</v>
      </c>
      <c r="L4077" t="s">
        <v>25</v>
      </c>
      <c r="M4077">
        <v>3000</v>
      </c>
      <c r="N4077">
        <v>3000</v>
      </c>
      <c r="O4077">
        <v>3000</v>
      </c>
      <c r="P4077">
        <v>3000</v>
      </c>
      <c r="Q4077">
        <v>3000</v>
      </c>
      <c r="R4077">
        <v>3000</v>
      </c>
      <c r="S4077">
        <v>3000</v>
      </c>
      <c r="T4077">
        <v>3000</v>
      </c>
      <c r="U4077">
        <v>3000</v>
      </c>
      <c r="V4077">
        <v>3000</v>
      </c>
      <c r="W4077">
        <v>3000</v>
      </c>
      <c r="X4077">
        <v>3000</v>
      </c>
      <c r="Y4077">
        <v>36000</v>
      </c>
      <c r="Z4077">
        <f t="shared" si="150"/>
        <v>0</v>
      </c>
      <c r="AA4077">
        <f t="shared" si="151"/>
        <v>27000</v>
      </c>
    </row>
    <row r="4078" spans="1:27" x14ac:dyDescent="0.35">
      <c r="A4078" t="s">
        <v>427</v>
      </c>
      <c r="C4078">
        <v>512102</v>
      </c>
      <c r="D4078" t="s">
        <v>465</v>
      </c>
      <c r="E4078" t="s">
        <v>7</v>
      </c>
      <c r="F4078" t="s">
        <v>105</v>
      </c>
      <c r="G4078">
        <v>2024</v>
      </c>
      <c r="H4078" t="s">
        <v>22</v>
      </c>
      <c r="I4078" t="s">
        <v>604</v>
      </c>
      <c r="J4078" t="s">
        <v>605</v>
      </c>
      <c r="K4078" t="s">
        <v>486</v>
      </c>
      <c r="L4078" t="s">
        <v>25</v>
      </c>
      <c r="M4078">
        <v>3000</v>
      </c>
      <c r="N4078">
        <v>3000</v>
      </c>
      <c r="O4078">
        <v>3000</v>
      </c>
      <c r="P4078">
        <v>3000</v>
      </c>
      <c r="Q4078">
        <v>3000</v>
      </c>
      <c r="R4078">
        <v>3000</v>
      </c>
      <c r="S4078">
        <v>3000</v>
      </c>
      <c r="T4078">
        <v>3000</v>
      </c>
      <c r="U4078">
        <v>3000</v>
      </c>
      <c r="V4078">
        <v>3000</v>
      </c>
      <c r="W4078">
        <v>3000</v>
      </c>
      <c r="X4078">
        <v>3000</v>
      </c>
      <c r="Y4078">
        <v>36000</v>
      </c>
      <c r="Z4078">
        <f t="shared" si="150"/>
        <v>0</v>
      </c>
      <c r="AA4078">
        <f t="shared" si="151"/>
        <v>27000</v>
      </c>
    </row>
    <row r="4079" spans="1:27" x14ac:dyDescent="0.35">
      <c r="A4079" t="s">
        <v>427</v>
      </c>
      <c r="C4079">
        <v>512102</v>
      </c>
      <c r="D4079" t="s">
        <v>465</v>
      </c>
      <c r="E4079" t="s">
        <v>7</v>
      </c>
      <c r="F4079" t="s">
        <v>105</v>
      </c>
      <c r="G4079">
        <v>2025</v>
      </c>
      <c r="H4079" t="s">
        <v>22</v>
      </c>
      <c r="I4079" t="s">
        <v>604</v>
      </c>
      <c r="J4079" t="s">
        <v>605</v>
      </c>
      <c r="K4079" t="s">
        <v>486</v>
      </c>
      <c r="L4079" t="s">
        <v>25</v>
      </c>
      <c r="M4079">
        <v>3000</v>
      </c>
      <c r="N4079">
        <v>3000</v>
      </c>
      <c r="O4079">
        <v>3000</v>
      </c>
      <c r="P4079">
        <v>3000</v>
      </c>
      <c r="Q4079">
        <v>3000</v>
      </c>
      <c r="R4079">
        <v>3000</v>
      </c>
      <c r="S4079">
        <v>3000</v>
      </c>
      <c r="T4079">
        <v>3000</v>
      </c>
      <c r="U4079">
        <v>3000</v>
      </c>
      <c r="V4079">
        <v>3000</v>
      </c>
      <c r="W4079">
        <v>3000</v>
      </c>
      <c r="X4079">
        <v>3000</v>
      </c>
      <c r="Y4079">
        <v>36000</v>
      </c>
      <c r="Z4079">
        <f t="shared" si="150"/>
        <v>0</v>
      </c>
      <c r="AA4079">
        <f t="shared" si="151"/>
        <v>27000</v>
      </c>
    </row>
    <row r="4080" spans="1:27" x14ac:dyDescent="0.35">
      <c r="A4080" t="s">
        <v>427</v>
      </c>
      <c r="C4080">
        <v>506100</v>
      </c>
      <c r="D4080" t="s">
        <v>432</v>
      </c>
      <c r="E4080" t="s">
        <v>7</v>
      </c>
      <c r="F4080" t="s">
        <v>366</v>
      </c>
      <c r="G4080">
        <v>2028</v>
      </c>
      <c r="H4080" t="s">
        <v>365</v>
      </c>
      <c r="I4080" t="s">
        <v>456</v>
      </c>
      <c r="J4080" t="s">
        <v>852</v>
      </c>
      <c r="K4080" t="s">
        <v>378</v>
      </c>
      <c r="L4080" t="s">
        <v>25</v>
      </c>
      <c r="M4080">
        <v>3007</v>
      </c>
      <c r="N4080">
        <v>2708</v>
      </c>
      <c r="O4080">
        <v>2693</v>
      </c>
      <c r="P4080">
        <v>2812</v>
      </c>
      <c r="Q4080">
        <v>2774</v>
      </c>
      <c r="R4080">
        <v>2622</v>
      </c>
      <c r="S4080">
        <v>2874</v>
      </c>
      <c r="T4080">
        <v>2957</v>
      </c>
      <c r="U4080">
        <v>2840</v>
      </c>
      <c r="V4080">
        <v>3085</v>
      </c>
      <c r="W4080">
        <v>2334</v>
      </c>
      <c r="X4080">
        <v>2563</v>
      </c>
      <c r="Y4080">
        <v>33270</v>
      </c>
      <c r="Z4080">
        <f t="shared" si="150"/>
        <v>10060.25942043</v>
      </c>
      <c r="AA4080">
        <f t="shared" si="151"/>
        <v>14892.24057957</v>
      </c>
    </row>
    <row r="4081" spans="1:27" x14ac:dyDescent="0.35">
      <c r="A4081" t="s">
        <v>427</v>
      </c>
      <c r="C4081">
        <v>510900</v>
      </c>
      <c r="D4081" t="s">
        <v>436</v>
      </c>
      <c r="E4081" t="s">
        <v>7</v>
      </c>
      <c r="F4081" t="s">
        <v>21</v>
      </c>
      <c r="G4081">
        <v>2029</v>
      </c>
      <c r="H4081" t="s">
        <v>22</v>
      </c>
      <c r="I4081" t="s">
        <v>373</v>
      </c>
      <c r="J4081" t="s">
        <v>374</v>
      </c>
      <c r="K4081" t="s">
        <v>375</v>
      </c>
      <c r="L4081" t="s">
        <v>25</v>
      </c>
      <c r="M4081">
        <v>3010</v>
      </c>
      <c r="N4081">
        <v>3474</v>
      </c>
      <c r="O4081">
        <v>9630</v>
      </c>
      <c r="P4081">
        <v>5867</v>
      </c>
      <c r="Q4081">
        <v>6530</v>
      </c>
      <c r="R4081">
        <v>9422</v>
      </c>
      <c r="S4081">
        <v>9136</v>
      </c>
      <c r="T4081">
        <v>4937</v>
      </c>
      <c r="U4081">
        <v>9979</v>
      </c>
      <c r="V4081">
        <v>7188</v>
      </c>
      <c r="W4081">
        <v>11469</v>
      </c>
      <c r="X4081">
        <v>3318</v>
      </c>
      <c r="Y4081">
        <v>83959</v>
      </c>
      <c r="Z4081">
        <f t="shared" si="150"/>
        <v>62969.25</v>
      </c>
      <c r="AA4081">
        <f t="shared" si="151"/>
        <v>0</v>
      </c>
    </row>
    <row r="4082" spans="1:27" x14ac:dyDescent="0.35">
      <c r="A4082" t="s">
        <v>427</v>
      </c>
      <c r="C4082">
        <v>501990</v>
      </c>
      <c r="D4082" t="s">
        <v>442</v>
      </c>
      <c r="E4082" t="s">
        <v>7</v>
      </c>
      <c r="F4082" t="s">
        <v>21</v>
      </c>
      <c r="G4082">
        <v>2027</v>
      </c>
      <c r="H4082" t="s">
        <v>22</v>
      </c>
      <c r="I4082" t="s">
        <v>373</v>
      </c>
      <c r="J4082" t="s">
        <v>374</v>
      </c>
      <c r="K4082" t="s">
        <v>375</v>
      </c>
      <c r="L4082" t="s">
        <v>25</v>
      </c>
      <c r="M4082">
        <v>3032</v>
      </c>
      <c r="N4082">
        <v>3032</v>
      </c>
      <c r="O4082">
        <v>3032</v>
      </c>
      <c r="P4082">
        <v>3032</v>
      </c>
      <c r="Q4082">
        <v>3032</v>
      </c>
      <c r="R4082">
        <v>3032</v>
      </c>
      <c r="S4082">
        <v>3032</v>
      </c>
      <c r="T4082">
        <v>3032</v>
      </c>
      <c r="U4082">
        <v>3032</v>
      </c>
      <c r="V4082">
        <v>3032</v>
      </c>
      <c r="W4082">
        <v>3032</v>
      </c>
      <c r="X4082">
        <v>3032</v>
      </c>
      <c r="Y4082">
        <v>36390</v>
      </c>
      <c r="Z4082">
        <f t="shared" si="150"/>
        <v>27292.5</v>
      </c>
      <c r="AA4082">
        <f t="shared" si="151"/>
        <v>0</v>
      </c>
    </row>
    <row r="4083" spans="1:27" x14ac:dyDescent="0.35">
      <c r="A4083" t="s">
        <v>427</v>
      </c>
      <c r="C4083">
        <v>510900</v>
      </c>
      <c r="D4083" t="s">
        <v>436</v>
      </c>
      <c r="E4083" t="s">
        <v>7</v>
      </c>
      <c r="F4083" t="s">
        <v>21</v>
      </c>
      <c r="G4083">
        <v>2022</v>
      </c>
      <c r="H4083" t="s">
        <v>22</v>
      </c>
      <c r="I4083" t="s">
        <v>373</v>
      </c>
      <c r="J4083" t="s">
        <v>374</v>
      </c>
      <c r="K4083" t="s">
        <v>375</v>
      </c>
      <c r="L4083" t="s">
        <v>25</v>
      </c>
      <c r="M4083">
        <v>3033</v>
      </c>
      <c r="N4083">
        <v>3597</v>
      </c>
      <c r="O4083">
        <v>8748</v>
      </c>
      <c r="P4083">
        <v>5623</v>
      </c>
      <c r="Q4083">
        <v>5736</v>
      </c>
      <c r="R4083">
        <v>8414</v>
      </c>
      <c r="S4083">
        <v>7838</v>
      </c>
      <c r="T4083">
        <v>5247</v>
      </c>
      <c r="U4083">
        <v>9055</v>
      </c>
      <c r="V4083">
        <v>6247</v>
      </c>
      <c r="W4083">
        <v>12080</v>
      </c>
      <c r="X4083">
        <v>3306</v>
      </c>
      <c r="Y4083">
        <v>78924</v>
      </c>
      <c r="Z4083">
        <f t="shared" si="150"/>
        <v>59193</v>
      </c>
      <c r="AA4083">
        <f t="shared" si="151"/>
        <v>0</v>
      </c>
    </row>
    <row r="4084" spans="1:27" x14ac:dyDescent="0.35">
      <c r="A4084" t="s">
        <v>427</v>
      </c>
      <c r="C4084">
        <v>512017</v>
      </c>
      <c r="D4084" t="s">
        <v>446</v>
      </c>
      <c r="E4084" t="s">
        <v>7</v>
      </c>
      <c r="F4084" t="s">
        <v>105</v>
      </c>
      <c r="G4084">
        <v>2030</v>
      </c>
      <c r="H4084" t="s">
        <v>22</v>
      </c>
      <c r="I4084" t="s">
        <v>383</v>
      </c>
      <c r="J4084" t="s">
        <v>384</v>
      </c>
      <c r="K4084" t="s">
        <v>378</v>
      </c>
      <c r="L4084" t="s">
        <v>25</v>
      </c>
      <c r="M4084">
        <v>3036</v>
      </c>
      <c r="N4084">
        <v>3036</v>
      </c>
      <c r="O4084">
        <v>3036</v>
      </c>
      <c r="P4084">
        <v>4718</v>
      </c>
      <c r="Q4084">
        <v>4718</v>
      </c>
      <c r="R4084">
        <v>40185</v>
      </c>
      <c r="S4084">
        <v>5278</v>
      </c>
      <c r="T4084">
        <v>5278</v>
      </c>
      <c r="U4084">
        <v>5278</v>
      </c>
      <c r="V4084">
        <v>5278</v>
      </c>
      <c r="W4084">
        <v>3036</v>
      </c>
      <c r="X4084">
        <v>3036</v>
      </c>
      <c r="Y4084">
        <v>85914</v>
      </c>
      <c r="Z4084">
        <f t="shared" si="150"/>
        <v>0</v>
      </c>
      <c r="AA4084">
        <f t="shared" si="151"/>
        <v>64435.5</v>
      </c>
    </row>
    <row r="4085" spans="1:27" x14ac:dyDescent="0.35">
      <c r="A4085" t="s">
        <v>427</v>
      </c>
      <c r="C4085">
        <v>501990</v>
      </c>
      <c r="D4085" t="s">
        <v>442</v>
      </c>
      <c r="E4085" t="s">
        <v>7</v>
      </c>
      <c r="F4085" t="s">
        <v>105</v>
      </c>
      <c r="G4085">
        <v>2021</v>
      </c>
      <c r="H4085" t="s">
        <v>22</v>
      </c>
      <c r="I4085" t="s">
        <v>383</v>
      </c>
      <c r="J4085" t="s">
        <v>384</v>
      </c>
      <c r="K4085" t="s">
        <v>378</v>
      </c>
      <c r="L4085" t="s">
        <v>25</v>
      </c>
      <c r="M4085">
        <v>3040</v>
      </c>
      <c r="N4085">
        <v>3065</v>
      </c>
      <c r="O4085">
        <v>4191</v>
      </c>
      <c r="P4085">
        <v>2838</v>
      </c>
      <c r="Q4085">
        <v>4728</v>
      </c>
      <c r="R4085">
        <v>3831</v>
      </c>
      <c r="S4085">
        <v>3274</v>
      </c>
      <c r="T4085">
        <v>2794</v>
      </c>
      <c r="U4085">
        <v>3491</v>
      </c>
      <c r="V4085">
        <v>4281</v>
      </c>
      <c r="W4085">
        <v>2701</v>
      </c>
      <c r="X4085">
        <v>3127</v>
      </c>
      <c r="Y4085">
        <v>41360</v>
      </c>
      <c r="Z4085">
        <f t="shared" si="150"/>
        <v>0</v>
      </c>
      <c r="AA4085">
        <f t="shared" si="151"/>
        <v>31020</v>
      </c>
    </row>
    <row r="4086" spans="1:27" x14ac:dyDescent="0.35">
      <c r="A4086" t="s">
        <v>427</v>
      </c>
      <c r="C4086">
        <v>501990</v>
      </c>
      <c r="D4086" t="s">
        <v>442</v>
      </c>
      <c r="E4086" t="s">
        <v>7</v>
      </c>
      <c r="F4086" t="s">
        <v>105</v>
      </c>
      <c r="G4086">
        <v>2022</v>
      </c>
      <c r="H4086" t="s">
        <v>22</v>
      </c>
      <c r="I4086" t="s">
        <v>383</v>
      </c>
      <c r="J4086" t="s">
        <v>384</v>
      </c>
      <c r="K4086" t="s">
        <v>378</v>
      </c>
      <c r="L4086" t="s">
        <v>25</v>
      </c>
      <c r="M4086">
        <v>3040</v>
      </c>
      <c r="N4086">
        <v>3065</v>
      </c>
      <c r="O4086">
        <v>4191</v>
      </c>
      <c r="P4086">
        <v>2838</v>
      </c>
      <c r="Q4086">
        <v>4728</v>
      </c>
      <c r="R4086">
        <v>3831</v>
      </c>
      <c r="S4086">
        <v>3274</v>
      </c>
      <c r="T4086">
        <v>2794</v>
      </c>
      <c r="U4086">
        <v>3491</v>
      </c>
      <c r="V4086">
        <v>4281</v>
      </c>
      <c r="W4086">
        <v>2701</v>
      </c>
      <c r="X4086">
        <v>3127</v>
      </c>
      <c r="Y4086">
        <v>41360</v>
      </c>
      <c r="Z4086">
        <f t="shared" si="150"/>
        <v>0</v>
      </c>
      <c r="AA4086">
        <f t="shared" si="151"/>
        <v>31020</v>
      </c>
    </row>
    <row r="4087" spans="1:27" x14ac:dyDescent="0.35">
      <c r="A4087" t="s">
        <v>427</v>
      </c>
      <c r="C4087">
        <v>510900</v>
      </c>
      <c r="D4087" t="s">
        <v>436</v>
      </c>
      <c r="E4087" t="s">
        <v>7</v>
      </c>
      <c r="F4087" t="s">
        <v>21</v>
      </c>
      <c r="G4087">
        <v>2021</v>
      </c>
      <c r="H4087" t="s">
        <v>22</v>
      </c>
      <c r="I4087" t="s">
        <v>373</v>
      </c>
      <c r="J4087" t="s">
        <v>374</v>
      </c>
      <c r="K4087" t="s">
        <v>375</v>
      </c>
      <c r="L4087" t="s">
        <v>25</v>
      </c>
      <c r="M4087">
        <v>3054</v>
      </c>
      <c r="N4087">
        <v>3610</v>
      </c>
      <c r="O4087">
        <v>5842</v>
      </c>
      <c r="P4087">
        <v>6524</v>
      </c>
      <c r="Q4087">
        <v>11360</v>
      </c>
      <c r="R4087">
        <v>9323</v>
      </c>
      <c r="S4087">
        <v>7851</v>
      </c>
      <c r="T4087">
        <v>6149</v>
      </c>
      <c r="U4087">
        <v>10854</v>
      </c>
      <c r="V4087">
        <v>6348</v>
      </c>
      <c r="W4087">
        <v>13751</v>
      </c>
      <c r="X4087">
        <v>3328</v>
      </c>
      <c r="Y4087">
        <v>87994</v>
      </c>
      <c r="Z4087">
        <f t="shared" si="150"/>
        <v>65995.5</v>
      </c>
      <c r="AA4087">
        <f t="shared" si="151"/>
        <v>0</v>
      </c>
    </row>
    <row r="4088" spans="1:27" x14ac:dyDescent="0.35">
      <c r="A4088" t="s">
        <v>427</v>
      </c>
      <c r="C4088">
        <v>506100</v>
      </c>
      <c r="D4088" t="s">
        <v>432</v>
      </c>
      <c r="E4088" t="s">
        <v>7</v>
      </c>
      <c r="F4088" t="s">
        <v>366</v>
      </c>
      <c r="G4088">
        <v>2026</v>
      </c>
      <c r="H4088" t="s">
        <v>22</v>
      </c>
      <c r="I4088" t="s">
        <v>603</v>
      </c>
      <c r="J4088" t="s">
        <v>603</v>
      </c>
      <c r="K4088" t="s">
        <v>455</v>
      </c>
      <c r="L4088" t="s">
        <v>25</v>
      </c>
      <c r="M4088">
        <v>3060</v>
      </c>
      <c r="N4088">
        <v>3060</v>
      </c>
      <c r="O4088">
        <v>3060</v>
      </c>
      <c r="P4088">
        <v>3060</v>
      </c>
      <c r="Q4088">
        <v>3060</v>
      </c>
      <c r="R4088">
        <v>3060</v>
      </c>
      <c r="S4088">
        <v>3060</v>
      </c>
      <c r="T4088">
        <v>3060</v>
      </c>
      <c r="U4088">
        <v>3060</v>
      </c>
      <c r="V4088">
        <v>3060</v>
      </c>
      <c r="W4088">
        <v>3060</v>
      </c>
      <c r="X4088">
        <v>3060</v>
      </c>
      <c r="Y4088">
        <v>36720</v>
      </c>
      <c r="Z4088">
        <f t="shared" si="150"/>
        <v>11103.478386479999</v>
      </c>
      <c r="AA4088">
        <f t="shared" si="151"/>
        <v>16436.521613519999</v>
      </c>
    </row>
    <row r="4089" spans="1:27" x14ac:dyDescent="0.35">
      <c r="A4089" t="s">
        <v>427</v>
      </c>
      <c r="C4089">
        <v>512102</v>
      </c>
      <c r="D4089" t="s">
        <v>465</v>
      </c>
      <c r="E4089" t="s">
        <v>7</v>
      </c>
      <c r="F4089" t="s">
        <v>105</v>
      </c>
      <c r="G4089">
        <v>2026</v>
      </c>
      <c r="H4089" t="s">
        <v>22</v>
      </c>
      <c r="I4089" t="s">
        <v>604</v>
      </c>
      <c r="J4089" t="s">
        <v>605</v>
      </c>
      <c r="K4089" t="s">
        <v>486</v>
      </c>
      <c r="L4089" t="s">
        <v>25</v>
      </c>
      <c r="M4089">
        <v>3060</v>
      </c>
      <c r="N4089">
        <v>3060</v>
      </c>
      <c r="O4089">
        <v>3060</v>
      </c>
      <c r="P4089">
        <v>3060</v>
      </c>
      <c r="Q4089">
        <v>3060</v>
      </c>
      <c r="R4089">
        <v>3060</v>
      </c>
      <c r="S4089">
        <v>3060</v>
      </c>
      <c r="T4089">
        <v>3060</v>
      </c>
      <c r="U4089">
        <v>3060</v>
      </c>
      <c r="V4089">
        <v>3060</v>
      </c>
      <c r="W4089">
        <v>3060</v>
      </c>
      <c r="X4089">
        <v>3060</v>
      </c>
      <c r="Y4089">
        <v>36720</v>
      </c>
      <c r="Z4089">
        <f t="shared" si="150"/>
        <v>0</v>
      </c>
      <c r="AA4089">
        <f t="shared" si="151"/>
        <v>27540</v>
      </c>
    </row>
    <row r="4090" spans="1:27" x14ac:dyDescent="0.35">
      <c r="A4090" t="s">
        <v>427</v>
      </c>
      <c r="C4090">
        <v>510900</v>
      </c>
      <c r="D4090" t="s">
        <v>436</v>
      </c>
      <c r="E4090" t="s">
        <v>7</v>
      </c>
      <c r="F4090" t="s">
        <v>21</v>
      </c>
      <c r="G4090">
        <v>2030</v>
      </c>
      <c r="H4090" t="s">
        <v>22</v>
      </c>
      <c r="I4090" t="s">
        <v>373</v>
      </c>
      <c r="J4090" t="s">
        <v>374</v>
      </c>
      <c r="K4090" t="s">
        <v>375</v>
      </c>
      <c r="L4090" t="s">
        <v>25</v>
      </c>
      <c r="M4090">
        <v>3097</v>
      </c>
      <c r="N4090">
        <v>3571</v>
      </c>
      <c r="O4090">
        <v>9916</v>
      </c>
      <c r="P4090">
        <v>6040</v>
      </c>
      <c r="Q4090">
        <v>6719</v>
      </c>
      <c r="R4090">
        <v>9695</v>
      </c>
      <c r="S4090">
        <v>9398</v>
      </c>
      <c r="T4090">
        <v>5078</v>
      </c>
      <c r="U4090">
        <v>10272</v>
      </c>
      <c r="V4090">
        <v>7400</v>
      </c>
      <c r="W4090">
        <v>11808</v>
      </c>
      <c r="X4090">
        <v>3414</v>
      </c>
      <c r="Y4090">
        <v>86408</v>
      </c>
      <c r="Z4090">
        <f t="shared" si="150"/>
        <v>64806</v>
      </c>
      <c r="AA4090">
        <f t="shared" si="151"/>
        <v>0</v>
      </c>
    </row>
    <row r="4091" spans="1:27" x14ac:dyDescent="0.35">
      <c r="A4091" t="s">
        <v>427</v>
      </c>
      <c r="C4091">
        <v>506100</v>
      </c>
      <c r="D4091" t="s">
        <v>432</v>
      </c>
      <c r="E4091" t="s">
        <v>7</v>
      </c>
      <c r="F4091" t="s">
        <v>366</v>
      </c>
      <c r="G4091">
        <v>2029</v>
      </c>
      <c r="H4091" t="s">
        <v>365</v>
      </c>
      <c r="I4091" t="s">
        <v>456</v>
      </c>
      <c r="J4091" t="s">
        <v>852</v>
      </c>
      <c r="K4091" t="s">
        <v>378</v>
      </c>
      <c r="L4091" t="s">
        <v>25</v>
      </c>
      <c r="M4091">
        <v>3098</v>
      </c>
      <c r="N4091">
        <v>2789</v>
      </c>
      <c r="O4091">
        <v>2773</v>
      </c>
      <c r="P4091">
        <v>2896</v>
      </c>
      <c r="Q4091">
        <v>2858</v>
      </c>
      <c r="R4091">
        <v>2701</v>
      </c>
      <c r="S4091">
        <v>2960</v>
      </c>
      <c r="T4091">
        <v>3046</v>
      </c>
      <c r="U4091">
        <v>2925</v>
      </c>
      <c r="V4091">
        <v>3178</v>
      </c>
      <c r="W4091">
        <v>2404</v>
      </c>
      <c r="X4091">
        <v>2640</v>
      </c>
      <c r="Y4091">
        <v>34268</v>
      </c>
      <c r="Z4091">
        <f t="shared" si="150"/>
        <v>10362.036964811999</v>
      </c>
      <c r="AA4091">
        <f t="shared" si="151"/>
        <v>15338.963035188001</v>
      </c>
    </row>
    <row r="4092" spans="1:27" x14ac:dyDescent="0.35">
      <c r="A4092" t="s">
        <v>427</v>
      </c>
      <c r="C4092">
        <v>501990</v>
      </c>
      <c r="D4092" t="s">
        <v>442</v>
      </c>
      <c r="E4092" t="s">
        <v>7</v>
      </c>
      <c r="F4092" t="s">
        <v>21</v>
      </c>
      <c r="G4092">
        <v>2028</v>
      </c>
      <c r="H4092" t="s">
        <v>22</v>
      </c>
      <c r="I4092" t="s">
        <v>373</v>
      </c>
      <c r="J4092" t="s">
        <v>374</v>
      </c>
      <c r="K4092" t="s">
        <v>375</v>
      </c>
      <c r="L4092" t="s">
        <v>25</v>
      </c>
      <c r="M4092">
        <v>3105</v>
      </c>
      <c r="N4092">
        <v>3105</v>
      </c>
      <c r="O4092">
        <v>3105</v>
      </c>
      <c r="P4092">
        <v>3105</v>
      </c>
      <c r="Q4092">
        <v>3105</v>
      </c>
      <c r="R4092">
        <v>3105</v>
      </c>
      <c r="S4092">
        <v>3105</v>
      </c>
      <c r="T4092">
        <v>3105</v>
      </c>
      <c r="U4092">
        <v>3105</v>
      </c>
      <c r="V4092">
        <v>3105</v>
      </c>
      <c r="W4092">
        <v>3105</v>
      </c>
      <c r="X4092">
        <v>3105</v>
      </c>
      <c r="Y4092">
        <v>37257</v>
      </c>
      <c r="Z4092">
        <f t="shared" si="150"/>
        <v>27942.75</v>
      </c>
      <c r="AA4092">
        <f t="shared" si="151"/>
        <v>0</v>
      </c>
    </row>
    <row r="4093" spans="1:27" x14ac:dyDescent="0.35">
      <c r="A4093" t="s">
        <v>427</v>
      </c>
      <c r="C4093">
        <v>506100</v>
      </c>
      <c r="D4093" t="s">
        <v>432</v>
      </c>
      <c r="E4093" t="s">
        <v>7</v>
      </c>
      <c r="F4093" t="s">
        <v>366</v>
      </c>
      <c r="G4093">
        <v>2027</v>
      </c>
      <c r="H4093" t="s">
        <v>22</v>
      </c>
      <c r="I4093" t="s">
        <v>603</v>
      </c>
      <c r="J4093" t="s">
        <v>603</v>
      </c>
      <c r="K4093" t="s">
        <v>455</v>
      </c>
      <c r="L4093" t="s">
        <v>25</v>
      </c>
      <c r="M4093">
        <v>3121</v>
      </c>
      <c r="N4093">
        <v>3121</v>
      </c>
      <c r="O4093">
        <v>3121</v>
      </c>
      <c r="P4093">
        <v>3121</v>
      </c>
      <c r="Q4093">
        <v>3121</v>
      </c>
      <c r="R4093">
        <v>3121</v>
      </c>
      <c r="S4093">
        <v>3121</v>
      </c>
      <c r="T4093">
        <v>3121</v>
      </c>
      <c r="U4093">
        <v>3121</v>
      </c>
      <c r="V4093">
        <v>3121</v>
      </c>
      <c r="W4093">
        <v>3121</v>
      </c>
      <c r="X4093">
        <v>3121</v>
      </c>
      <c r="Y4093">
        <v>37454</v>
      </c>
      <c r="Z4093">
        <f t="shared" si="150"/>
        <v>11325.427001286</v>
      </c>
      <c r="AA4093">
        <f t="shared" si="151"/>
        <v>16765.072998714</v>
      </c>
    </row>
    <row r="4094" spans="1:27" x14ac:dyDescent="0.35">
      <c r="A4094" t="s">
        <v>427</v>
      </c>
      <c r="C4094">
        <v>512102</v>
      </c>
      <c r="D4094" t="s">
        <v>465</v>
      </c>
      <c r="E4094" t="s">
        <v>7</v>
      </c>
      <c r="F4094" t="s">
        <v>105</v>
      </c>
      <c r="G4094">
        <v>2027</v>
      </c>
      <c r="H4094" t="s">
        <v>22</v>
      </c>
      <c r="I4094" t="s">
        <v>604</v>
      </c>
      <c r="J4094" t="s">
        <v>605</v>
      </c>
      <c r="K4094" t="s">
        <v>486</v>
      </c>
      <c r="L4094" t="s">
        <v>25</v>
      </c>
      <c r="M4094">
        <v>3121</v>
      </c>
      <c r="N4094">
        <v>3121</v>
      </c>
      <c r="O4094">
        <v>3121</v>
      </c>
      <c r="P4094">
        <v>3121</v>
      </c>
      <c r="Q4094">
        <v>3121</v>
      </c>
      <c r="R4094">
        <v>3121</v>
      </c>
      <c r="S4094">
        <v>3121</v>
      </c>
      <c r="T4094">
        <v>3121</v>
      </c>
      <c r="U4094">
        <v>3121</v>
      </c>
      <c r="V4094">
        <v>3121</v>
      </c>
      <c r="W4094">
        <v>3121</v>
      </c>
      <c r="X4094">
        <v>3121</v>
      </c>
      <c r="Y4094">
        <v>37454</v>
      </c>
      <c r="Z4094">
        <f t="shared" si="150"/>
        <v>0</v>
      </c>
      <c r="AA4094">
        <f t="shared" si="151"/>
        <v>28090.5</v>
      </c>
    </row>
    <row r="4095" spans="1:27" x14ac:dyDescent="0.35">
      <c r="A4095" t="s">
        <v>427</v>
      </c>
      <c r="C4095">
        <v>511100</v>
      </c>
      <c r="D4095" t="s">
        <v>434</v>
      </c>
      <c r="E4095" t="s">
        <v>7</v>
      </c>
      <c r="F4095" t="s">
        <v>21</v>
      </c>
      <c r="G4095">
        <v>2021</v>
      </c>
      <c r="H4095" t="s">
        <v>365</v>
      </c>
      <c r="I4095" t="s">
        <v>373</v>
      </c>
      <c r="J4095" t="s">
        <v>374</v>
      </c>
      <c r="K4095" t="s">
        <v>375</v>
      </c>
      <c r="L4095" t="s">
        <v>25</v>
      </c>
      <c r="M4095">
        <v>3169</v>
      </c>
      <c r="N4095">
        <v>3161</v>
      </c>
      <c r="O4095">
        <v>3468</v>
      </c>
      <c r="P4095">
        <v>3259</v>
      </c>
      <c r="Q4095">
        <v>3090</v>
      </c>
      <c r="R4095">
        <v>3223</v>
      </c>
      <c r="S4095">
        <v>3167</v>
      </c>
      <c r="T4095">
        <v>3410</v>
      </c>
      <c r="U4095">
        <v>3288</v>
      </c>
      <c r="V4095">
        <v>3253</v>
      </c>
      <c r="W4095">
        <v>3083</v>
      </c>
      <c r="X4095">
        <v>3025</v>
      </c>
      <c r="Y4095">
        <v>38595</v>
      </c>
      <c r="Z4095">
        <f t="shared" si="150"/>
        <v>28946.25</v>
      </c>
      <c r="AA4095">
        <f t="shared" si="151"/>
        <v>0</v>
      </c>
    </row>
    <row r="4096" spans="1:27" x14ac:dyDescent="0.35">
      <c r="A4096" t="s">
        <v>427</v>
      </c>
      <c r="C4096">
        <v>501990</v>
      </c>
      <c r="D4096" t="s">
        <v>442</v>
      </c>
      <c r="E4096" t="s">
        <v>7</v>
      </c>
      <c r="F4096" t="s">
        <v>21</v>
      </c>
      <c r="G4096">
        <v>2029</v>
      </c>
      <c r="H4096" t="s">
        <v>22</v>
      </c>
      <c r="I4096" t="s">
        <v>373</v>
      </c>
      <c r="J4096" t="s">
        <v>374</v>
      </c>
      <c r="K4096" t="s">
        <v>375</v>
      </c>
      <c r="L4096" t="s">
        <v>25</v>
      </c>
      <c r="M4096">
        <v>3179</v>
      </c>
      <c r="N4096">
        <v>3179</v>
      </c>
      <c r="O4096">
        <v>3179</v>
      </c>
      <c r="P4096">
        <v>3179</v>
      </c>
      <c r="Q4096">
        <v>3179</v>
      </c>
      <c r="R4096">
        <v>3179</v>
      </c>
      <c r="S4096">
        <v>3179</v>
      </c>
      <c r="T4096">
        <v>3179</v>
      </c>
      <c r="U4096">
        <v>3179</v>
      </c>
      <c r="V4096">
        <v>3179</v>
      </c>
      <c r="W4096">
        <v>3179</v>
      </c>
      <c r="X4096">
        <v>3179</v>
      </c>
      <c r="Y4096">
        <v>38147</v>
      </c>
      <c r="Z4096">
        <f t="shared" si="150"/>
        <v>28610.25</v>
      </c>
      <c r="AA4096">
        <f t="shared" si="151"/>
        <v>0</v>
      </c>
    </row>
    <row r="4097" spans="1:27" x14ac:dyDescent="0.35">
      <c r="A4097" t="s">
        <v>427</v>
      </c>
      <c r="C4097">
        <v>506100</v>
      </c>
      <c r="D4097" t="s">
        <v>432</v>
      </c>
      <c r="E4097" t="s">
        <v>7</v>
      </c>
      <c r="F4097" t="s">
        <v>366</v>
      </c>
      <c r="G4097">
        <v>2028</v>
      </c>
      <c r="H4097" t="s">
        <v>22</v>
      </c>
      <c r="I4097" t="s">
        <v>603</v>
      </c>
      <c r="J4097" t="s">
        <v>603</v>
      </c>
      <c r="K4097" t="s">
        <v>455</v>
      </c>
      <c r="L4097" t="s">
        <v>25</v>
      </c>
      <c r="M4097">
        <v>3184</v>
      </c>
      <c r="N4097">
        <v>3184</v>
      </c>
      <c r="O4097">
        <v>3184</v>
      </c>
      <c r="P4097">
        <v>3184</v>
      </c>
      <c r="Q4097">
        <v>3184</v>
      </c>
      <c r="R4097">
        <v>3184</v>
      </c>
      <c r="S4097">
        <v>3184</v>
      </c>
      <c r="T4097">
        <v>3184</v>
      </c>
      <c r="U4097">
        <v>3184</v>
      </c>
      <c r="V4097">
        <v>3184</v>
      </c>
      <c r="W4097">
        <v>3184</v>
      </c>
      <c r="X4097">
        <v>3184</v>
      </c>
      <c r="Y4097">
        <v>38203</v>
      </c>
      <c r="Z4097">
        <f t="shared" si="150"/>
        <v>11551.911350726999</v>
      </c>
      <c r="AA4097">
        <f t="shared" si="151"/>
        <v>17100.338649272999</v>
      </c>
    </row>
    <row r="4098" spans="1:27" x14ac:dyDescent="0.35">
      <c r="A4098" t="s">
        <v>427</v>
      </c>
      <c r="C4098">
        <v>512102</v>
      </c>
      <c r="D4098" t="s">
        <v>465</v>
      </c>
      <c r="E4098" t="s">
        <v>7</v>
      </c>
      <c r="F4098" t="s">
        <v>105</v>
      </c>
      <c r="G4098">
        <v>2028</v>
      </c>
      <c r="H4098" t="s">
        <v>22</v>
      </c>
      <c r="I4098" t="s">
        <v>604</v>
      </c>
      <c r="J4098" t="s">
        <v>605</v>
      </c>
      <c r="K4098" t="s">
        <v>486</v>
      </c>
      <c r="L4098" t="s">
        <v>25</v>
      </c>
      <c r="M4098">
        <v>3184</v>
      </c>
      <c r="N4098">
        <v>3184</v>
      </c>
      <c r="O4098">
        <v>3184</v>
      </c>
      <c r="P4098">
        <v>3184</v>
      </c>
      <c r="Q4098">
        <v>3184</v>
      </c>
      <c r="R4098">
        <v>3184</v>
      </c>
      <c r="S4098">
        <v>3184</v>
      </c>
      <c r="T4098">
        <v>3184</v>
      </c>
      <c r="U4098">
        <v>3184</v>
      </c>
      <c r="V4098">
        <v>3184</v>
      </c>
      <c r="W4098">
        <v>3184</v>
      </c>
      <c r="X4098">
        <v>3184</v>
      </c>
      <c r="Y4098">
        <v>38203</v>
      </c>
      <c r="Z4098">
        <f t="shared" si="150"/>
        <v>0</v>
      </c>
      <c r="AA4098">
        <f t="shared" si="151"/>
        <v>28652.25</v>
      </c>
    </row>
    <row r="4099" spans="1:27" x14ac:dyDescent="0.35">
      <c r="A4099" t="s">
        <v>427</v>
      </c>
      <c r="C4099">
        <v>506100</v>
      </c>
      <c r="D4099" t="s">
        <v>432</v>
      </c>
      <c r="E4099" t="s">
        <v>7</v>
      </c>
      <c r="F4099" t="s">
        <v>366</v>
      </c>
      <c r="G4099">
        <v>2030</v>
      </c>
      <c r="H4099" t="s">
        <v>365</v>
      </c>
      <c r="I4099" t="s">
        <v>456</v>
      </c>
      <c r="J4099" t="s">
        <v>852</v>
      </c>
      <c r="K4099" t="s">
        <v>378</v>
      </c>
      <c r="L4099" t="s">
        <v>25</v>
      </c>
      <c r="M4099">
        <v>3191</v>
      </c>
      <c r="N4099">
        <v>2873</v>
      </c>
      <c r="O4099">
        <v>2857</v>
      </c>
      <c r="P4099">
        <v>2983</v>
      </c>
      <c r="Q4099">
        <v>2944</v>
      </c>
      <c r="R4099">
        <v>2782</v>
      </c>
      <c r="S4099">
        <v>3049</v>
      </c>
      <c r="T4099">
        <v>3137</v>
      </c>
      <c r="U4099">
        <v>3013</v>
      </c>
      <c r="V4099">
        <v>3273</v>
      </c>
      <c r="W4099">
        <v>2476</v>
      </c>
      <c r="X4099">
        <v>2719</v>
      </c>
      <c r="Y4099">
        <v>35298</v>
      </c>
      <c r="Z4099">
        <f t="shared" si="150"/>
        <v>10673.490743082</v>
      </c>
      <c r="AA4099">
        <f t="shared" si="151"/>
        <v>15800.009256918</v>
      </c>
    </row>
    <row r="4100" spans="1:27" x14ac:dyDescent="0.35">
      <c r="A4100" t="s">
        <v>427</v>
      </c>
      <c r="C4100">
        <v>512011</v>
      </c>
      <c r="D4100" t="s">
        <v>463</v>
      </c>
      <c r="E4100" t="s">
        <v>7</v>
      </c>
      <c r="F4100" t="s">
        <v>105</v>
      </c>
      <c r="G4100">
        <v>2021</v>
      </c>
      <c r="H4100" t="s">
        <v>22</v>
      </c>
      <c r="I4100" t="s">
        <v>606</v>
      </c>
      <c r="J4100" t="s">
        <v>607</v>
      </c>
      <c r="K4100" t="s">
        <v>486</v>
      </c>
      <c r="L4100" t="s">
        <v>25</v>
      </c>
      <c r="M4100">
        <v>3200</v>
      </c>
      <c r="N4100">
        <v>3200</v>
      </c>
      <c r="O4100">
        <v>3200</v>
      </c>
      <c r="P4100">
        <v>3200</v>
      </c>
      <c r="Q4100">
        <v>3200</v>
      </c>
      <c r="R4100">
        <v>3200</v>
      </c>
      <c r="S4100">
        <v>3200</v>
      </c>
      <c r="T4100">
        <v>3200</v>
      </c>
      <c r="U4100">
        <v>3200</v>
      </c>
      <c r="V4100">
        <v>3200</v>
      </c>
      <c r="W4100">
        <v>3200</v>
      </c>
      <c r="X4100">
        <v>3200</v>
      </c>
      <c r="Y4100">
        <v>38400</v>
      </c>
      <c r="Z4100">
        <f t="shared" si="150"/>
        <v>0</v>
      </c>
      <c r="AA4100">
        <f t="shared" si="151"/>
        <v>28800</v>
      </c>
    </row>
    <row r="4101" spans="1:27" x14ac:dyDescent="0.35">
      <c r="A4101" t="s">
        <v>427</v>
      </c>
      <c r="C4101">
        <v>512011</v>
      </c>
      <c r="D4101" t="s">
        <v>463</v>
      </c>
      <c r="E4101" t="s">
        <v>7</v>
      </c>
      <c r="F4101" t="s">
        <v>105</v>
      </c>
      <c r="G4101">
        <v>2022</v>
      </c>
      <c r="H4101" t="s">
        <v>22</v>
      </c>
      <c r="I4101" t="s">
        <v>606</v>
      </c>
      <c r="J4101" t="s">
        <v>607</v>
      </c>
      <c r="K4101" t="s">
        <v>486</v>
      </c>
      <c r="L4101" t="s">
        <v>25</v>
      </c>
      <c r="M4101">
        <v>3200</v>
      </c>
      <c r="N4101">
        <v>3200</v>
      </c>
      <c r="O4101">
        <v>3200</v>
      </c>
      <c r="P4101">
        <v>3200</v>
      </c>
      <c r="Q4101">
        <v>3200</v>
      </c>
      <c r="R4101">
        <v>3200</v>
      </c>
      <c r="S4101">
        <v>3200</v>
      </c>
      <c r="T4101">
        <v>3200</v>
      </c>
      <c r="U4101">
        <v>3200</v>
      </c>
      <c r="V4101">
        <v>3200</v>
      </c>
      <c r="W4101">
        <v>3200</v>
      </c>
      <c r="X4101">
        <v>3200</v>
      </c>
      <c r="Y4101">
        <v>38400</v>
      </c>
      <c r="Z4101">
        <f t="shared" si="150"/>
        <v>0</v>
      </c>
      <c r="AA4101">
        <f t="shared" si="151"/>
        <v>28800</v>
      </c>
    </row>
    <row r="4102" spans="1:27" x14ac:dyDescent="0.35">
      <c r="A4102" t="s">
        <v>427</v>
      </c>
      <c r="C4102">
        <v>512011</v>
      </c>
      <c r="D4102" t="s">
        <v>463</v>
      </c>
      <c r="E4102" t="s">
        <v>7</v>
      </c>
      <c r="F4102" t="s">
        <v>105</v>
      </c>
      <c r="G4102">
        <v>2023</v>
      </c>
      <c r="H4102" t="s">
        <v>22</v>
      </c>
      <c r="I4102" t="s">
        <v>606</v>
      </c>
      <c r="J4102" t="s">
        <v>607</v>
      </c>
      <c r="K4102" t="s">
        <v>486</v>
      </c>
      <c r="L4102" t="s">
        <v>25</v>
      </c>
      <c r="M4102">
        <v>3200</v>
      </c>
      <c r="N4102">
        <v>3200</v>
      </c>
      <c r="O4102">
        <v>3200</v>
      </c>
      <c r="P4102">
        <v>3200</v>
      </c>
      <c r="Q4102">
        <v>3200</v>
      </c>
      <c r="R4102">
        <v>3200</v>
      </c>
      <c r="S4102">
        <v>3200</v>
      </c>
      <c r="T4102">
        <v>3200</v>
      </c>
      <c r="U4102">
        <v>3200</v>
      </c>
      <c r="V4102">
        <v>3200</v>
      </c>
      <c r="W4102">
        <v>3200</v>
      </c>
      <c r="X4102">
        <v>3200</v>
      </c>
      <c r="Y4102">
        <v>38400</v>
      </c>
      <c r="Z4102">
        <f t="shared" si="150"/>
        <v>0</v>
      </c>
      <c r="AA4102">
        <f t="shared" si="151"/>
        <v>28800</v>
      </c>
    </row>
    <row r="4103" spans="1:27" x14ac:dyDescent="0.35">
      <c r="A4103" t="s">
        <v>427</v>
      </c>
      <c r="C4103">
        <v>512011</v>
      </c>
      <c r="D4103" t="s">
        <v>463</v>
      </c>
      <c r="E4103" t="s">
        <v>7</v>
      </c>
      <c r="F4103" t="s">
        <v>105</v>
      </c>
      <c r="G4103">
        <v>2024</v>
      </c>
      <c r="H4103" t="s">
        <v>22</v>
      </c>
      <c r="I4103" t="s">
        <v>606</v>
      </c>
      <c r="J4103" t="s">
        <v>607</v>
      </c>
      <c r="K4103" t="s">
        <v>486</v>
      </c>
      <c r="L4103" t="s">
        <v>25</v>
      </c>
      <c r="M4103">
        <v>3200</v>
      </c>
      <c r="N4103">
        <v>3200</v>
      </c>
      <c r="O4103">
        <v>3200</v>
      </c>
      <c r="P4103">
        <v>3200</v>
      </c>
      <c r="Q4103">
        <v>3200</v>
      </c>
      <c r="R4103">
        <v>3200</v>
      </c>
      <c r="S4103">
        <v>3200</v>
      </c>
      <c r="T4103">
        <v>3200</v>
      </c>
      <c r="U4103">
        <v>3200</v>
      </c>
      <c r="V4103">
        <v>3200</v>
      </c>
      <c r="W4103">
        <v>3200</v>
      </c>
      <c r="X4103">
        <v>3200</v>
      </c>
      <c r="Y4103">
        <v>38400</v>
      </c>
      <c r="Z4103">
        <f t="shared" si="150"/>
        <v>0</v>
      </c>
      <c r="AA4103">
        <f t="shared" si="151"/>
        <v>28800</v>
      </c>
    </row>
    <row r="4104" spans="1:27" x14ac:dyDescent="0.35">
      <c r="A4104" t="s">
        <v>427</v>
      </c>
      <c r="C4104">
        <v>512011</v>
      </c>
      <c r="D4104" t="s">
        <v>463</v>
      </c>
      <c r="E4104" t="s">
        <v>7</v>
      </c>
      <c r="F4104" t="s">
        <v>105</v>
      </c>
      <c r="G4104">
        <v>2025</v>
      </c>
      <c r="H4104" t="s">
        <v>22</v>
      </c>
      <c r="I4104" t="s">
        <v>606</v>
      </c>
      <c r="J4104" t="s">
        <v>607</v>
      </c>
      <c r="K4104" t="s">
        <v>486</v>
      </c>
      <c r="L4104" t="s">
        <v>25</v>
      </c>
      <c r="M4104">
        <v>3200</v>
      </c>
      <c r="N4104">
        <v>3200</v>
      </c>
      <c r="O4104">
        <v>3200</v>
      </c>
      <c r="P4104">
        <v>3200</v>
      </c>
      <c r="Q4104">
        <v>3200</v>
      </c>
      <c r="R4104">
        <v>3200</v>
      </c>
      <c r="S4104">
        <v>3200</v>
      </c>
      <c r="T4104">
        <v>3200</v>
      </c>
      <c r="U4104">
        <v>3200</v>
      </c>
      <c r="V4104">
        <v>3200</v>
      </c>
      <c r="W4104">
        <v>3200</v>
      </c>
      <c r="X4104">
        <v>3200</v>
      </c>
      <c r="Y4104">
        <v>38400</v>
      </c>
      <c r="Z4104">
        <f t="shared" si="150"/>
        <v>0</v>
      </c>
      <c r="AA4104">
        <f t="shared" si="151"/>
        <v>28800</v>
      </c>
    </row>
    <row r="4105" spans="1:27" x14ac:dyDescent="0.35">
      <c r="A4105" t="s">
        <v>427</v>
      </c>
      <c r="C4105">
        <v>926004</v>
      </c>
      <c r="D4105" t="s">
        <v>462</v>
      </c>
      <c r="E4105" t="s">
        <v>7</v>
      </c>
      <c r="F4105" t="s">
        <v>105</v>
      </c>
      <c r="G4105">
        <v>2021</v>
      </c>
      <c r="H4105" t="s">
        <v>365</v>
      </c>
      <c r="I4105" t="s">
        <v>383</v>
      </c>
      <c r="J4105" t="s">
        <v>384</v>
      </c>
      <c r="K4105" t="s">
        <v>378</v>
      </c>
      <c r="L4105" t="s">
        <v>25</v>
      </c>
      <c r="M4105">
        <v>3201</v>
      </c>
      <c r="N4105">
        <v>3211</v>
      </c>
      <c r="O4105">
        <v>3504</v>
      </c>
      <c r="P4105">
        <v>3280</v>
      </c>
      <c r="Q4105">
        <v>3098</v>
      </c>
      <c r="R4105">
        <v>3231</v>
      </c>
      <c r="S4105">
        <v>3162</v>
      </c>
      <c r="T4105">
        <v>3465</v>
      </c>
      <c r="U4105">
        <v>3312</v>
      </c>
      <c r="V4105">
        <v>3282</v>
      </c>
      <c r="W4105">
        <v>3076</v>
      </c>
      <c r="X4105">
        <v>2968</v>
      </c>
      <c r="Y4105">
        <v>38789</v>
      </c>
      <c r="Z4105">
        <f t="shared" si="150"/>
        <v>0</v>
      </c>
      <c r="AA4105">
        <f t="shared" si="151"/>
        <v>29091.75</v>
      </c>
    </row>
    <row r="4106" spans="1:27" x14ac:dyDescent="0.35">
      <c r="A4106" t="s">
        <v>427</v>
      </c>
      <c r="C4106">
        <v>510900</v>
      </c>
      <c r="D4106" t="s">
        <v>436</v>
      </c>
      <c r="E4106" t="s">
        <v>7</v>
      </c>
      <c r="F4106" t="s">
        <v>105</v>
      </c>
      <c r="G4106">
        <v>2025</v>
      </c>
      <c r="H4106" t="s">
        <v>22</v>
      </c>
      <c r="I4106" t="s">
        <v>383</v>
      </c>
      <c r="J4106" t="s">
        <v>384</v>
      </c>
      <c r="K4106" t="s">
        <v>378</v>
      </c>
      <c r="L4106" t="s">
        <v>25</v>
      </c>
      <c r="M4106">
        <v>3222</v>
      </c>
      <c r="N4106">
        <v>3732</v>
      </c>
      <c r="O4106">
        <v>10277</v>
      </c>
      <c r="P4106">
        <v>6267</v>
      </c>
      <c r="Q4106">
        <v>6989</v>
      </c>
      <c r="R4106">
        <v>10082</v>
      </c>
      <c r="S4106">
        <v>9789</v>
      </c>
      <c r="T4106">
        <v>5290</v>
      </c>
      <c r="U4106">
        <v>10664</v>
      </c>
      <c r="V4106">
        <v>7675</v>
      </c>
      <c r="W4106">
        <v>12247</v>
      </c>
      <c r="X4106">
        <v>3551</v>
      </c>
      <c r="Y4106">
        <v>89785</v>
      </c>
      <c r="Z4106">
        <f t="shared" si="150"/>
        <v>0</v>
      </c>
      <c r="AA4106">
        <f t="shared" si="151"/>
        <v>67338.75</v>
      </c>
    </row>
    <row r="4107" spans="1:27" x14ac:dyDescent="0.35">
      <c r="A4107" t="s">
        <v>427</v>
      </c>
      <c r="C4107">
        <v>512017</v>
      </c>
      <c r="D4107" t="s">
        <v>446</v>
      </c>
      <c r="E4107" t="s">
        <v>7</v>
      </c>
      <c r="F4107" t="s">
        <v>105</v>
      </c>
      <c r="G4107">
        <v>2023</v>
      </c>
      <c r="H4107" t="s">
        <v>22</v>
      </c>
      <c r="I4107" t="s">
        <v>373</v>
      </c>
      <c r="J4107" t="s">
        <v>374</v>
      </c>
      <c r="K4107" t="s">
        <v>375</v>
      </c>
      <c r="L4107" t="s">
        <v>25</v>
      </c>
      <c r="M4107">
        <v>3233</v>
      </c>
      <c r="N4107">
        <v>3233</v>
      </c>
      <c r="O4107">
        <v>3233</v>
      </c>
      <c r="P4107">
        <v>5024</v>
      </c>
      <c r="Q4107">
        <v>5024</v>
      </c>
      <c r="R4107">
        <v>5621</v>
      </c>
      <c r="S4107">
        <v>5621</v>
      </c>
      <c r="T4107">
        <v>5621</v>
      </c>
      <c r="U4107">
        <v>5621</v>
      </c>
      <c r="V4107">
        <v>5621</v>
      </c>
      <c r="W4107">
        <v>3233</v>
      </c>
      <c r="X4107">
        <v>3233</v>
      </c>
      <c r="Y4107">
        <v>54318</v>
      </c>
      <c r="Z4107">
        <f t="shared" si="150"/>
        <v>0</v>
      </c>
      <c r="AA4107">
        <f t="shared" si="151"/>
        <v>40738.5</v>
      </c>
    </row>
    <row r="4108" spans="1:27" x14ac:dyDescent="0.35">
      <c r="A4108" t="s">
        <v>427</v>
      </c>
      <c r="C4108">
        <v>512017</v>
      </c>
      <c r="D4108" t="s">
        <v>446</v>
      </c>
      <c r="E4108" t="s">
        <v>7</v>
      </c>
      <c r="F4108" t="s">
        <v>105</v>
      </c>
      <c r="G4108">
        <v>2024</v>
      </c>
      <c r="H4108" t="s">
        <v>22</v>
      </c>
      <c r="I4108" t="s">
        <v>373</v>
      </c>
      <c r="J4108" t="s">
        <v>374</v>
      </c>
      <c r="K4108" t="s">
        <v>375</v>
      </c>
      <c r="L4108" t="s">
        <v>25</v>
      </c>
      <c r="M4108">
        <v>3233</v>
      </c>
      <c r="N4108">
        <v>3233</v>
      </c>
      <c r="O4108">
        <v>3233</v>
      </c>
      <c r="P4108">
        <v>5024</v>
      </c>
      <c r="Q4108">
        <v>5024</v>
      </c>
      <c r="R4108">
        <v>5621</v>
      </c>
      <c r="S4108">
        <v>5621</v>
      </c>
      <c r="T4108">
        <v>5621</v>
      </c>
      <c r="U4108">
        <v>5621</v>
      </c>
      <c r="V4108">
        <v>5621</v>
      </c>
      <c r="W4108">
        <v>3233</v>
      </c>
      <c r="X4108">
        <v>3233</v>
      </c>
      <c r="Y4108">
        <v>54318</v>
      </c>
      <c r="Z4108">
        <f t="shared" si="150"/>
        <v>0</v>
      </c>
      <c r="AA4108">
        <f t="shared" si="151"/>
        <v>40738.5</v>
      </c>
    </row>
    <row r="4109" spans="1:27" x14ac:dyDescent="0.35">
      <c r="A4109" t="s">
        <v>427</v>
      </c>
      <c r="C4109">
        <v>512017</v>
      </c>
      <c r="D4109" t="s">
        <v>446</v>
      </c>
      <c r="E4109" t="s">
        <v>7</v>
      </c>
      <c r="F4109" t="s">
        <v>105</v>
      </c>
      <c r="G4109">
        <v>2025</v>
      </c>
      <c r="H4109" t="s">
        <v>22</v>
      </c>
      <c r="I4109" t="s">
        <v>373</v>
      </c>
      <c r="J4109" t="s">
        <v>374</v>
      </c>
      <c r="K4109" t="s">
        <v>375</v>
      </c>
      <c r="L4109" t="s">
        <v>25</v>
      </c>
      <c r="M4109">
        <v>3233</v>
      </c>
      <c r="N4109">
        <v>3233</v>
      </c>
      <c r="O4109">
        <v>3233</v>
      </c>
      <c r="P4109">
        <v>5024</v>
      </c>
      <c r="Q4109">
        <v>5024</v>
      </c>
      <c r="R4109">
        <v>5621</v>
      </c>
      <c r="S4109">
        <v>5621</v>
      </c>
      <c r="T4109">
        <v>5621</v>
      </c>
      <c r="U4109">
        <v>5621</v>
      </c>
      <c r="V4109">
        <v>5621</v>
      </c>
      <c r="W4109">
        <v>3233</v>
      </c>
      <c r="X4109">
        <v>3233</v>
      </c>
      <c r="Y4109">
        <v>54318</v>
      </c>
      <c r="Z4109">
        <f t="shared" si="150"/>
        <v>0</v>
      </c>
      <c r="AA4109">
        <f t="shared" si="151"/>
        <v>40738.5</v>
      </c>
    </row>
    <row r="4110" spans="1:27" x14ac:dyDescent="0.35">
      <c r="A4110" t="s">
        <v>427</v>
      </c>
      <c r="C4110">
        <v>511100</v>
      </c>
      <c r="D4110" t="s">
        <v>434</v>
      </c>
      <c r="E4110" t="s">
        <v>7</v>
      </c>
      <c r="F4110" t="s">
        <v>21</v>
      </c>
      <c r="G4110">
        <v>2022</v>
      </c>
      <c r="H4110" t="s">
        <v>365</v>
      </c>
      <c r="I4110" t="s">
        <v>373</v>
      </c>
      <c r="J4110" t="s">
        <v>374</v>
      </c>
      <c r="K4110" t="s">
        <v>375</v>
      </c>
      <c r="L4110" t="s">
        <v>25</v>
      </c>
      <c r="M4110">
        <v>3246</v>
      </c>
      <c r="N4110">
        <v>3238</v>
      </c>
      <c r="O4110">
        <v>3552</v>
      </c>
      <c r="P4110">
        <v>3199</v>
      </c>
      <c r="Q4110">
        <v>3293</v>
      </c>
      <c r="R4110">
        <v>3293</v>
      </c>
      <c r="S4110">
        <v>3098</v>
      </c>
      <c r="T4110">
        <v>3668</v>
      </c>
      <c r="U4110">
        <v>3408</v>
      </c>
      <c r="V4110">
        <v>3326</v>
      </c>
      <c r="W4110">
        <v>3196</v>
      </c>
      <c r="X4110">
        <v>2944</v>
      </c>
      <c r="Y4110">
        <v>39462</v>
      </c>
      <c r="Z4110">
        <f t="shared" si="150"/>
        <v>29596.5</v>
      </c>
      <c r="AA4110">
        <f t="shared" si="151"/>
        <v>0</v>
      </c>
    </row>
    <row r="4111" spans="1:27" x14ac:dyDescent="0.35">
      <c r="A4111" t="s">
        <v>427</v>
      </c>
      <c r="C4111">
        <v>506100</v>
      </c>
      <c r="D4111" t="s">
        <v>432</v>
      </c>
      <c r="E4111" t="s">
        <v>7</v>
      </c>
      <c r="F4111" t="s">
        <v>366</v>
      </c>
      <c r="G4111">
        <v>2029</v>
      </c>
      <c r="H4111" t="s">
        <v>22</v>
      </c>
      <c r="I4111" t="s">
        <v>603</v>
      </c>
      <c r="J4111" t="s">
        <v>603</v>
      </c>
      <c r="K4111" t="s">
        <v>455</v>
      </c>
      <c r="L4111" t="s">
        <v>25</v>
      </c>
      <c r="M4111">
        <v>3247</v>
      </c>
      <c r="N4111">
        <v>3247</v>
      </c>
      <c r="O4111">
        <v>3247</v>
      </c>
      <c r="P4111">
        <v>3247</v>
      </c>
      <c r="Q4111">
        <v>3247</v>
      </c>
      <c r="R4111">
        <v>3247</v>
      </c>
      <c r="S4111">
        <v>3247</v>
      </c>
      <c r="T4111">
        <v>3247</v>
      </c>
      <c r="U4111">
        <v>3247</v>
      </c>
      <c r="V4111">
        <v>3247</v>
      </c>
      <c r="W4111">
        <v>3247</v>
      </c>
      <c r="X4111">
        <v>3247</v>
      </c>
      <c r="Y4111">
        <v>38966</v>
      </c>
      <c r="Z4111">
        <f t="shared" si="150"/>
        <v>11782.629052494</v>
      </c>
      <c r="AA4111">
        <f t="shared" si="151"/>
        <v>17441.870947506002</v>
      </c>
    </row>
    <row r="4112" spans="1:27" x14ac:dyDescent="0.35">
      <c r="A4112" t="s">
        <v>427</v>
      </c>
      <c r="C4112">
        <v>512102</v>
      </c>
      <c r="D4112" t="s">
        <v>465</v>
      </c>
      <c r="E4112" t="s">
        <v>7</v>
      </c>
      <c r="F4112" t="s">
        <v>105</v>
      </c>
      <c r="G4112">
        <v>2029</v>
      </c>
      <c r="H4112" t="s">
        <v>22</v>
      </c>
      <c r="I4112" t="s">
        <v>604</v>
      </c>
      <c r="J4112" t="s">
        <v>605</v>
      </c>
      <c r="K4112" t="s">
        <v>486</v>
      </c>
      <c r="L4112" t="s">
        <v>25</v>
      </c>
      <c r="M4112">
        <v>3247</v>
      </c>
      <c r="N4112">
        <v>3247</v>
      </c>
      <c r="O4112">
        <v>3247</v>
      </c>
      <c r="P4112">
        <v>3247</v>
      </c>
      <c r="Q4112">
        <v>3247</v>
      </c>
      <c r="R4112">
        <v>3247</v>
      </c>
      <c r="S4112">
        <v>3247</v>
      </c>
      <c r="T4112">
        <v>3247</v>
      </c>
      <c r="U4112">
        <v>3247</v>
      </c>
      <c r="V4112">
        <v>3247</v>
      </c>
      <c r="W4112">
        <v>3247</v>
      </c>
      <c r="X4112">
        <v>3247</v>
      </c>
      <c r="Y4112">
        <v>38966</v>
      </c>
      <c r="Z4112">
        <f t="shared" si="150"/>
        <v>0</v>
      </c>
      <c r="AA4112">
        <f t="shared" si="151"/>
        <v>29224.5</v>
      </c>
    </row>
    <row r="4113" spans="1:27" x14ac:dyDescent="0.35">
      <c r="A4113" t="s">
        <v>427</v>
      </c>
      <c r="C4113">
        <v>510900</v>
      </c>
      <c r="D4113" t="s">
        <v>436</v>
      </c>
      <c r="E4113" t="s">
        <v>7</v>
      </c>
      <c r="F4113" t="s">
        <v>21</v>
      </c>
      <c r="G4113">
        <v>2024</v>
      </c>
      <c r="H4113" t="s">
        <v>22</v>
      </c>
      <c r="I4113" t="s">
        <v>373</v>
      </c>
      <c r="J4113" t="s">
        <v>374</v>
      </c>
      <c r="K4113" t="s">
        <v>375</v>
      </c>
      <c r="L4113" t="s">
        <v>25</v>
      </c>
      <c r="M4113">
        <v>3249</v>
      </c>
      <c r="N4113">
        <v>3823</v>
      </c>
      <c r="O4113">
        <v>9525</v>
      </c>
      <c r="P4113">
        <v>5909</v>
      </c>
      <c r="Q4113">
        <v>6569</v>
      </c>
      <c r="R4113">
        <v>9141</v>
      </c>
      <c r="S4113">
        <v>8331</v>
      </c>
      <c r="T4113">
        <v>5540</v>
      </c>
      <c r="U4113">
        <v>9893</v>
      </c>
      <c r="V4113">
        <v>7124</v>
      </c>
      <c r="W4113">
        <v>10776</v>
      </c>
      <c r="X4113">
        <v>3522</v>
      </c>
      <c r="Y4113">
        <v>83402</v>
      </c>
      <c r="Z4113">
        <f t="shared" si="150"/>
        <v>62551.5</v>
      </c>
      <c r="AA4113">
        <f t="shared" si="151"/>
        <v>0</v>
      </c>
    </row>
    <row r="4114" spans="1:27" x14ac:dyDescent="0.35">
      <c r="A4114" t="s">
        <v>427</v>
      </c>
      <c r="C4114">
        <v>501990</v>
      </c>
      <c r="D4114" t="s">
        <v>442</v>
      </c>
      <c r="E4114" t="s">
        <v>7</v>
      </c>
      <c r="F4114" t="s">
        <v>21</v>
      </c>
      <c r="G4114">
        <v>2030</v>
      </c>
      <c r="H4114" t="s">
        <v>22</v>
      </c>
      <c r="I4114" t="s">
        <v>373</v>
      </c>
      <c r="J4114" t="s">
        <v>374</v>
      </c>
      <c r="K4114" t="s">
        <v>375</v>
      </c>
      <c r="L4114" t="s">
        <v>25</v>
      </c>
      <c r="M4114">
        <v>3255</v>
      </c>
      <c r="N4114">
        <v>3255</v>
      </c>
      <c r="O4114">
        <v>3255</v>
      </c>
      <c r="P4114">
        <v>3255</v>
      </c>
      <c r="Q4114">
        <v>3255</v>
      </c>
      <c r="R4114">
        <v>3255</v>
      </c>
      <c r="S4114">
        <v>3255</v>
      </c>
      <c r="T4114">
        <v>3255</v>
      </c>
      <c r="U4114">
        <v>3255</v>
      </c>
      <c r="V4114">
        <v>3255</v>
      </c>
      <c r="W4114">
        <v>3255</v>
      </c>
      <c r="X4114">
        <v>3255</v>
      </c>
      <c r="Y4114">
        <v>39061</v>
      </c>
      <c r="Z4114">
        <f t="shared" si="150"/>
        <v>29295.75</v>
      </c>
      <c r="AA4114">
        <f t="shared" si="151"/>
        <v>0</v>
      </c>
    </row>
    <row r="4115" spans="1:27" x14ac:dyDescent="0.35">
      <c r="A4115" t="s">
        <v>427</v>
      </c>
      <c r="C4115">
        <v>926004</v>
      </c>
      <c r="D4115" t="s">
        <v>462</v>
      </c>
      <c r="E4115" t="s">
        <v>7</v>
      </c>
      <c r="F4115" t="s">
        <v>105</v>
      </c>
      <c r="G4115">
        <v>2022</v>
      </c>
      <c r="H4115" t="s">
        <v>365</v>
      </c>
      <c r="I4115" t="s">
        <v>383</v>
      </c>
      <c r="J4115" t="s">
        <v>384</v>
      </c>
      <c r="K4115" t="s">
        <v>378</v>
      </c>
      <c r="L4115" t="s">
        <v>25</v>
      </c>
      <c r="M4115">
        <v>3264</v>
      </c>
      <c r="N4115">
        <v>3274</v>
      </c>
      <c r="O4115">
        <v>3572</v>
      </c>
      <c r="P4115">
        <v>3202</v>
      </c>
      <c r="Q4115">
        <v>3289</v>
      </c>
      <c r="R4115">
        <v>3287</v>
      </c>
      <c r="S4115">
        <v>3077</v>
      </c>
      <c r="T4115">
        <v>3696</v>
      </c>
      <c r="U4115">
        <v>3419</v>
      </c>
      <c r="V4115">
        <v>3341</v>
      </c>
      <c r="W4115">
        <v>3176</v>
      </c>
      <c r="X4115">
        <v>2870</v>
      </c>
      <c r="Y4115">
        <v>39466</v>
      </c>
      <c r="Z4115">
        <f t="shared" si="150"/>
        <v>0</v>
      </c>
      <c r="AA4115">
        <f t="shared" si="151"/>
        <v>29599.5</v>
      </c>
    </row>
    <row r="4116" spans="1:27" x14ac:dyDescent="0.35">
      <c r="A4116" t="s">
        <v>427</v>
      </c>
      <c r="C4116">
        <v>512011</v>
      </c>
      <c r="D4116" t="s">
        <v>463</v>
      </c>
      <c r="E4116" t="s">
        <v>7</v>
      </c>
      <c r="F4116" t="s">
        <v>105</v>
      </c>
      <c r="G4116">
        <v>2026</v>
      </c>
      <c r="H4116" t="s">
        <v>22</v>
      </c>
      <c r="I4116" t="s">
        <v>606</v>
      </c>
      <c r="J4116" t="s">
        <v>607</v>
      </c>
      <c r="K4116" t="s">
        <v>486</v>
      </c>
      <c r="L4116" t="s">
        <v>25</v>
      </c>
      <c r="M4116">
        <v>3264</v>
      </c>
      <c r="N4116">
        <v>3264</v>
      </c>
      <c r="O4116">
        <v>3264</v>
      </c>
      <c r="P4116">
        <v>3264</v>
      </c>
      <c r="Q4116">
        <v>3264</v>
      </c>
      <c r="R4116">
        <v>3264</v>
      </c>
      <c r="S4116">
        <v>3264</v>
      </c>
      <c r="T4116">
        <v>3264</v>
      </c>
      <c r="U4116">
        <v>3264</v>
      </c>
      <c r="V4116">
        <v>3264</v>
      </c>
      <c r="W4116">
        <v>3264</v>
      </c>
      <c r="X4116">
        <v>3264</v>
      </c>
      <c r="Y4116">
        <v>39168</v>
      </c>
      <c r="Z4116">
        <f t="shared" si="150"/>
        <v>0</v>
      </c>
      <c r="AA4116">
        <f t="shared" si="151"/>
        <v>29376</v>
      </c>
    </row>
    <row r="4117" spans="1:27" x14ac:dyDescent="0.35">
      <c r="A4117" t="s">
        <v>427</v>
      </c>
      <c r="C4117">
        <v>506100</v>
      </c>
      <c r="D4117" t="s">
        <v>432</v>
      </c>
      <c r="E4117" t="s">
        <v>7</v>
      </c>
      <c r="F4117" t="s">
        <v>366</v>
      </c>
      <c r="G4117">
        <v>2030</v>
      </c>
      <c r="H4117" t="s">
        <v>22</v>
      </c>
      <c r="I4117" t="s">
        <v>603</v>
      </c>
      <c r="J4117" t="s">
        <v>603</v>
      </c>
      <c r="K4117" t="s">
        <v>455</v>
      </c>
      <c r="L4117" t="s">
        <v>25</v>
      </c>
      <c r="M4117">
        <v>3312</v>
      </c>
      <c r="N4117">
        <v>3312</v>
      </c>
      <c r="O4117">
        <v>3312</v>
      </c>
      <c r="P4117">
        <v>3312</v>
      </c>
      <c r="Q4117">
        <v>3312</v>
      </c>
      <c r="R4117">
        <v>3312</v>
      </c>
      <c r="S4117">
        <v>3312</v>
      </c>
      <c r="T4117">
        <v>3312</v>
      </c>
      <c r="U4117">
        <v>3312</v>
      </c>
      <c r="V4117">
        <v>3312</v>
      </c>
      <c r="W4117">
        <v>3312</v>
      </c>
      <c r="X4117">
        <v>3312</v>
      </c>
      <c r="Y4117">
        <v>39748</v>
      </c>
      <c r="Z4117">
        <f t="shared" ref="Z4117:Z4176" si="152">$Y4117*IF($E4117="Fixed",0.75,1)*IF(LEFT($F4117,4)="0311",1,IF(LEFT($F4117,4)="0301",0.403176412,0))</f>
        <v>12019.092018132</v>
      </c>
      <c r="AA4117">
        <f t="shared" ref="AA4117:AA4176" si="153">$Y4117*IF($E4117="Fixed",0.75,1)*IF(LEFT($F4117,4)="0311",0,IF(LEFT($F4117,4)="0301",1-0.403176412,1))</f>
        <v>17791.907981868</v>
      </c>
    </row>
    <row r="4118" spans="1:27" x14ac:dyDescent="0.35">
      <c r="A4118" t="s">
        <v>427</v>
      </c>
      <c r="C4118">
        <v>512102</v>
      </c>
      <c r="D4118" t="s">
        <v>465</v>
      </c>
      <c r="E4118" t="s">
        <v>7</v>
      </c>
      <c r="F4118" t="s">
        <v>105</v>
      </c>
      <c r="G4118">
        <v>2030</v>
      </c>
      <c r="H4118" t="s">
        <v>22</v>
      </c>
      <c r="I4118" t="s">
        <v>604</v>
      </c>
      <c r="J4118" t="s">
        <v>605</v>
      </c>
      <c r="K4118" t="s">
        <v>486</v>
      </c>
      <c r="L4118" t="s">
        <v>25</v>
      </c>
      <c r="M4118">
        <v>3312</v>
      </c>
      <c r="N4118">
        <v>3312</v>
      </c>
      <c r="O4118">
        <v>3312</v>
      </c>
      <c r="P4118">
        <v>3312</v>
      </c>
      <c r="Q4118">
        <v>3312</v>
      </c>
      <c r="R4118">
        <v>3312</v>
      </c>
      <c r="S4118">
        <v>3312</v>
      </c>
      <c r="T4118">
        <v>3312</v>
      </c>
      <c r="U4118">
        <v>3312</v>
      </c>
      <c r="V4118">
        <v>3312</v>
      </c>
      <c r="W4118">
        <v>3312</v>
      </c>
      <c r="X4118">
        <v>3312</v>
      </c>
      <c r="Y4118">
        <v>39748</v>
      </c>
      <c r="Z4118">
        <f t="shared" si="152"/>
        <v>0</v>
      </c>
      <c r="AA4118">
        <f t="shared" si="153"/>
        <v>29811</v>
      </c>
    </row>
    <row r="4119" spans="1:27" x14ac:dyDescent="0.35">
      <c r="A4119" t="s">
        <v>427</v>
      </c>
      <c r="C4119">
        <v>510900</v>
      </c>
      <c r="D4119" t="s">
        <v>436</v>
      </c>
      <c r="E4119" t="s">
        <v>7</v>
      </c>
      <c r="F4119" t="s">
        <v>105</v>
      </c>
      <c r="G4119">
        <v>2026</v>
      </c>
      <c r="H4119" t="s">
        <v>22</v>
      </c>
      <c r="I4119" t="s">
        <v>383</v>
      </c>
      <c r="J4119" t="s">
        <v>384</v>
      </c>
      <c r="K4119" t="s">
        <v>378</v>
      </c>
      <c r="L4119" t="s">
        <v>25</v>
      </c>
      <c r="M4119">
        <v>3315</v>
      </c>
      <c r="N4119">
        <v>3836</v>
      </c>
      <c r="O4119">
        <v>10582</v>
      </c>
      <c r="P4119">
        <v>6451</v>
      </c>
      <c r="Q4119">
        <v>7191</v>
      </c>
      <c r="R4119">
        <v>10374</v>
      </c>
      <c r="S4119">
        <v>10068</v>
      </c>
      <c r="T4119">
        <v>5441</v>
      </c>
      <c r="U4119">
        <v>10976</v>
      </c>
      <c r="V4119">
        <v>7901</v>
      </c>
      <c r="W4119">
        <v>12608</v>
      </c>
      <c r="X4119">
        <v>3653</v>
      </c>
      <c r="Y4119">
        <v>92397</v>
      </c>
      <c r="Z4119">
        <f t="shared" si="152"/>
        <v>0</v>
      </c>
      <c r="AA4119">
        <f t="shared" si="153"/>
        <v>69297.75</v>
      </c>
    </row>
    <row r="4120" spans="1:27" x14ac:dyDescent="0.35">
      <c r="A4120" t="s">
        <v>427</v>
      </c>
      <c r="C4120">
        <v>512011</v>
      </c>
      <c r="D4120" t="s">
        <v>463</v>
      </c>
      <c r="E4120" t="s">
        <v>7</v>
      </c>
      <c r="F4120" t="s">
        <v>105</v>
      </c>
      <c r="G4120">
        <v>2027</v>
      </c>
      <c r="H4120" t="s">
        <v>22</v>
      </c>
      <c r="I4120" t="s">
        <v>606</v>
      </c>
      <c r="J4120" t="s">
        <v>607</v>
      </c>
      <c r="K4120" t="s">
        <v>486</v>
      </c>
      <c r="L4120" t="s">
        <v>25</v>
      </c>
      <c r="M4120">
        <v>3329</v>
      </c>
      <c r="N4120">
        <v>3329</v>
      </c>
      <c r="O4120">
        <v>3329</v>
      </c>
      <c r="P4120">
        <v>3329</v>
      </c>
      <c r="Q4120">
        <v>3329</v>
      </c>
      <c r="R4120">
        <v>3329</v>
      </c>
      <c r="S4120">
        <v>3329</v>
      </c>
      <c r="T4120">
        <v>3329</v>
      </c>
      <c r="U4120">
        <v>3329</v>
      </c>
      <c r="V4120">
        <v>3329</v>
      </c>
      <c r="W4120">
        <v>3329</v>
      </c>
      <c r="X4120">
        <v>3329</v>
      </c>
      <c r="Y4120">
        <v>39951</v>
      </c>
      <c r="Z4120">
        <f t="shared" si="152"/>
        <v>0</v>
      </c>
      <c r="AA4120">
        <f t="shared" si="153"/>
        <v>29963.25</v>
      </c>
    </row>
    <row r="4121" spans="1:27" x14ac:dyDescent="0.35">
      <c r="A4121" t="s">
        <v>427</v>
      </c>
      <c r="C4121">
        <v>512017</v>
      </c>
      <c r="D4121" t="s">
        <v>446</v>
      </c>
      <c r="E4121" t="s">
        <v>7</v>
      </c>
      <c r="F4121" t="s">
        <v>105</v>
      </c>
      <c r="G4121">
        <v>2026</v>
      </c>
      <c r="H4121" t="s">
        <v>22</v>
      </c>
      <c r="I4121" t="s">
        <v>373</v>
      </c>
      <c r="J4121" t="s">
        <v>374</v>
      </c>
      <c r="K4121" t="s">
        <v>375</v>
      </c>
      <c r="L4121" t="s">
        <v>25</v>
      </c>
      <c r="M4121">
        <v>3330</v>
      </c>
      <c r="N4121">
        <v>3330</v>
      </c>
      <c r="O4121">
        <v>3330</v>
      </c>
      <c r="P4121">
        <v>5175</v>
      </c>
      <c r="Q4121">
        <v>5175</v>
      </c>
      <c r="R4121">
        <v>5789</v>
      </c>
      <c r="S4121">
        <v>5789</v>
      </c>
      <c r="T4121">
        <v>5789</v>
      </c>
      <c r="U4121">
        <v>5789</v>
      </c>
      <c r="V4121">
        <v>5789</v>
      </c>
      <c r="W4121">
        <v>3330</v>
      </c>
      <c r="X4121">
        <v>3330</v>
      </c>
      <c r="Y4121">
        <v>55947</v>
      </c>
      <c r="Z4121">
        <f t="shared" si="152"/>
        <v>0</v>
      </c>
      <c r="AA4121">
        <f t="shared" si="153"/>
        <v>41960.25</v>
      </c>
    </row>
    <row r="4122" spans="1:27" x14ac:dyDescent="0.35">
      <c r="A4122" t="s">
        <v>427</v>
      </c>
      <c r="C4122">
        <v>512011</v>
      </c>
      <c r="D4122" t="s">
        <v>463</v>
      </c>
      <c r="E4122" t="s">
        <v>7</v>
      </c>
      <c r="F4122" t="s">
        <v>105</v>
      </c>
      <c r="G4122">
        <v>2028</v>
      </c>
      <c r="H4122" t="s">
        <v>22</v>
      </c>
      <c r="I4122" t="s">
        <v>606</v>
      </c>
      <c r="J4122" t="s">
        <v>607</v>
      </c>
      <c r="K4122" t="s">
        <v>486</v>
      </c>
      <c r="L4122" t="s">
        <v>25</v>
      </c>
      <c r="M4122">
        <v>3396</v>
      </c>
      <c r="N4122">
        <v>3396</v>
      </c>
      <c r="O4122">
        <v>3396</v>
      </c>
      <c r="P4122">
        <v>3396</v>
      </c>
      <c r="Q4122">
        <v>3396</v>
      </c>
      <c r="R4122">
        <v>3396</v>
      </c>
      <c r="S4122">
        <v>3396</v>
      </c>
      <c r="T4122">
        <v>3396</v>
      </c>
      <c r="U4122">
        <v>3396</v>
      </c>
      <c r="V4122">
        <v>3396</v>
      </c>
      <c r="W4122">
        <v>3396</v>
      </c>
      <c r="X4122">
        <v>3396</v>
      </c>
      <c r="Y4122">
        <v>40750</v>
      </c>
      <c r="Z4122">
        <f t="shared" si="152"/>
        <v>0</v>
      </c>
      <c r="AA4122">
        <f t="shared" si="153"/>
        <v>30562.5</v>
      </c>
    </row>
    <row r="4123" spans="1:27" x14ac:dyDescent="0.35">
      <c r="A4123" t="s">
        <v>427</v>
      </c>
      <c r="C4123">
        <v>512011</v>
      </c>
      <c r="D4123" t="s">
        <v>463</v>
      </c>
      <c r="E4123" t="s">
        <v>7</v>
      </c>
      <c r="F4123" t="s">
        <v>105</v>
      </c>
      <c r="G4123">
        <v>2021</v>
      </c>
      <c r="H4123" t="s">
        <v>22</v>
      </c>
      <c r="I4123" t="s">
        <v>383</v>
      </c>
      <c r="J4123" t="s">
        <v>384</v>
      </c>
      <c r="K4123" t="s">
        <v>378</v>
      </c>
      <c r="L4123" t="s">
        <v>25</v>
      </c>
      <c r="M4123">
        <v>3402</v>
      </c>
      <c r="N4123">
        <v>3402</v>
      </c>
      <c r="O4123">
        <v>3402</v>
      </c>
      <c r="P4123">
        <v>3402</v>
      </c>
      <c r="Q4123">
        <v>3402</v>
      </c>
      <c r="R4123">
        <v>3402</v>
      </c>
      <c r="S4123">
        <v>3402</v>
      </c>
      <c r="T4123">
        <v>3402</v>
      </c>
      <c r="U4123">
        <v>3402</v>
      </c>
      <c r="V4123">
        <v>3402</v>
      </c>
      <c r="W4123">
        <v>3402</v>
      </c>
      <c r="X4123">
        <v>3402</v>
      </c>
      <c r="Y4123">
        <v>40824</v>
      </c>
      <c r="Z4123">
        <f t="shared" si="152"/>
        <v>0</v>
      </c>
      <c r="AA4123">
        <f t="shared" si="153"/>
        <v>30618</v>
      </c>
    </row>
    <row r="4124" spans="1:27" x14ac:dyDescent="0.35">
      <c r="A4124" t="s">
        <v>427</v>
      </c>
      <c r="C4124">
        <v>512011</v>
      </c>
      <c r="D4124" t="s">
        <v>463</v>
      </c>
      <c r="E4124" t="s">
        <v>7</v>
      </c>
      <c r="F4124" t="s">
        <v>105</v>
      </c>
      <c r="G4124">
        <v>2022</v>
      </c>
      <c r="H4124" t="s">
        <v>22</v>
      </c>
      <c r="I4124" t="s">
        <v>383</v>
      </c>
      <c r="J4124" t="s">
        <v>384</v>
      </c>
      <c r="K4124" t="s">
        <v>378</v>
      </c>
      <c r="L4124" t="s">
        <v>25</v>
      </c>
      <c r="M4124">
        <v>3402</v>
      </c>
      <c r="N4124">
        <v>3402</v>
      </c>
      <c r="O4124">
        <v>3402</v>
      </c>
      <c r="P4124">
        <v>3402</v>
      </c>
      <c r="Q4124">
        <v>3402</v>
      </c>
      <c r="R4124">
        <v>3402</v>
      </c>
      <c r="S4124">
        <v>3402</v>
      </c>
      <c r="T4124">
        <v>3402</v>
      </c>
      <c r="U4124">
        <v>3402</v>
      </c>
      <c r="V4124">
        <v>3402</v>
      </c>
      <c r="W4124">
        <v>3402</v>
      </c>
      <c r="X4124">
        <v>3402</v>
      </c>
      <c r="Y4124">
        <v>40824</v>
      </c>
      <c r="Z4124">
        <f t="shared" si="152"/>
        <v>0</v>
      </c>
      <c r="AA4124">
        <f t="shared" si="153"/>
        <v>30618</v>
      </c>
    </row>
    <row r="4125" spans="1:27" x14ac:dyDescent="0.35">
      <c r="A4125" t="s">
        <v>427</v>
      </c>
      <c r="C4125">
        <v>512011</v>
      </c>
      <c r="D4125" t="s">
        <v>463</v>
      </c>
      <c r="E4125" t="s">
        <v>7</v>
      </c>
      <c r="F4125" t="s">
        <v>105</v>
      </c>
      <c r="G4125">
        <v>2023</v>
      </c>
      <c r="H4125" t="s">
        <v>22</v>
      </c>
      <c r="I4125" t="s">
        <v>383</v>
      </c>
      <c r="J4125" t="s">
        <v>384</v>
      </c>
      <c r="K4125" t="s">
        <v>378</v>
      </c>
      <c r="L4125" t="s">
        <v>25</v>
      </c>
      <c r="M4125">
        <v>3402</v>
      </c>
      <c r="N4125">
        <v>3402</v>
      </c>
      <c r="O4125">
        <v>3402</v>
      </c>
      <c r="P4125">
        <v>3402</v>
      </c>
      <c r="Q4125">
        <v>3402</v>
      </c>
      <c r="R4125">
        <v>3402</v>
      </c>
      <c r="S4125">
        <v>3402</v>
      </c>
      <c r="T4125">
        <v>3402</v>
      </c>
      <c r="U4125">
        <v>3402</v>
      </c>
      <c r="V4125">
        <v>3402</v>
      </c>
      <c r="W4125">
        <v>3402</v>
      </c>
      <c r="X4125">
        <v>3402</v>
      </c>
      <c r="Y4125">
        <v>40824</v>
      </c>
      <c r="Z4125">
        <f t="shared" si="152"/>
        <v>0</v>
      </c>
      <c r="AA4125">
        <f t="shared" si="153"/>
        <v>30618</v>
      </c>
    </row>
    <row r="4126" spans="1:27" x14ac:dyDescent="0.35">
      <c r="A4126" t="s">
        <v>427</v>
      </c>
      <c r="C4126">
        <v>512011</v>
      </c>
      <c r="D4126" t="s">
        <v>463</v>
      </c>
      <c r="E4126" t="s">
        <v>7</v>
      </c>
      <c r="F4126" t="s">
        <v>105</v>
      </c>
      <c r="G4126">
        <v>2024</v>
      </c>
      <c r="H4126" t="s">
        <v>22</v>
      </c>
      <c r="I4126" t="s">
        <v>383</v>
      </c>
      <c r="J4126" t="s">
        <v>384</v>
      </c>
      <c r="K4126" t="s">
        <v>378</v>
      </c>
      <c r="L4126" t="s">
        <v>25</v>
      </c>
      <c r="M4126">
        <v>3402</v>
      </c>
      <c r="N4126">
        <v>3402</v>
      </c>
      <c r="O4126">
        <v>3402</v>
      </c>
      <c r="P4126">
        <v>3402</v>
      </c>
      <c r="Q4126">
        <v>3402</v>
      </c>
      <c r="R4126">
        <v>3402</v>
      </c>
      <c r="S4126">
        <v>3402</v>
      </c>
      <c r="T4126">
        <v>3402</v>
      </c>
      <c r="U4126">
        <v>3402</v>
      </c>
      <c r="V4126">
        <v>3402</v>
      </c>
      <c r="W4126">
        <v>3402</v>
      </c>
      <c r="X4126">
        <v>3402</v>
      </c>
      <c r="Y4126">
        <v>40824</v>
      </c>
      <c r="Z4126">
        <f t="shared" si="152"/>
        <v>0</v>
      </c>
      <c r="AA4126">
        <f t="shared" si="153"/>
        <v>30618</v>
      </c>
    </row>
    <row r="4127" spans="1:27" x14ac:dyDescent="0.35">
      <c r="A4127" t="s">
        <v>427</v>
      </c>
      <c r="C4127">
        <v>512011</v>
      </c>
      <c r="D4127" t="s">
        <v>463</v>
      </c>
      <c r="E4127" t="s">
        <v>7</v>
      </c>
      <c r="F4127" t="s">
        <v>105</v>
      </c>
      <c r="G4127">
        <v>2025</v>
      </c>
      <c r="H4127" t="s">
        <v>22</v>
      </c>
      <c r="I4127" t="s">
        <v>383</v>
      </c>
      <c r="J4127" t="s">
        <v>384</v>
      </c>
      <c r="K4127" t="s">
        <v>378</v>
      </c>
      <c r="L4127" t="s">
        <v>25</v>
      </c>
      <c r="M4127">
        <v>3402</v>
      </c>
      <c r="N4127">
        <v>3402</v>
      </c>
      <c r="O4127">
        <v>3402</v>
      </c>
      <c r="P4127">
        <v>3402</v>
      </c>
      <c r="Q4127">
        <v>3402</v>
      </c>
      <c r="R4127">
        <v>3402</v>
      </c>
      <c r="S4127">
        <v>3402</v>
      </c>
      <c r="T4127">
        <v>3402</v>
      </c>
      <c r="U4127">
        <v>3402</v>
      </c>
      <c r="V4127">
        <v>3402</v>
      </c>
      <c r="W4127">
        <v>3402</v>
      </c>
      <c r="X4127">
        <v>3402</v>
      </c>
      <c r="Y4127">
        <v>40824</v>
      </c>
      <c r="Z4127">
        <f t="shared" si="152"/>
        <v>0</v>
      </c>
      <c r="AA4127">
        <f t="shared" si="153"/>
        <v>30618</v>
      </c>
    </row>
    <row r="4128" spans="1:27" x14ac:dyDescent="0.35">
      <c r="A4128" t="s">
        <v>427</v>
      </c>
      <c r="C4128">
        <v>510900</v>
      </c>
      <c r="D4128" t="s">
        <v>436</v>
      </c>
      <c r="E4128" t="s">
        <v>7</v>
      </c>
      <c r="F4128" t="s">
        <v>21</v>
      </c>
      <c r="G4128">
        <v>2023</v>
      </c>
      <c r="H4128" t="s">
        <v>22</v>
      </c>
      <c r="I4128" t="s">
        <v>373</v>
      </c>
      <c r="J4128" t="s">
        <v>374</v>
      </c>
      <c r="K4128" t="s">
        <v>375</v>
      </c>
      <c r="L4128" t="s">
        <v>25</v>
      </c>
      <c r="M4128">
        <v>3408</v>
      </c>
      <c r="N4128">
        <v>3977</v>
      </c>
      <c r="O4128">
        <v>10263</v>
      </c>
      <c r="P4128">
        <v>6403</v>
      </c>
      <c r="Q4128">
        <v>6517</v>
      </c>
      <c r="R4128">
        <v>10268</v>
      </c>
      <c r="S4128">
        <v>8216</v>
      </c>
      <c r="T4128">
        <v>6024</v>
      </c>
      <c r="U4128">
        <v>10573</v>
      </c>
      <c r="V4128">
        <v>7051</v>
      </c>
      <c r="W4128">
        <v>10966</v>
      </c>
      <c r="X4128">
        <v>3631</v>
      </c>
      <c r="Y4128">
        <v>87298</v>
      </c>
      <c r="Z4128">
        <f t="shared" si="152"/>
        <v>65473.5</v>
      </c>
      <c r="AA4128">
        <f t="shared" si="153"/>
        <v>0</v>
      </c>
    </row>
    <row r="4129" spans="1:27" x14ac:dyDescent="0.35">
      <c r="A4129" t="s">
        <v>427</v>
      </c>
      <c r="C4129">
        <v>510900</v>
      </c>
      <c r="D4129" t="s">
        <v>436</v>
      </c>
      <c r="E4129" t="s">
        <v>7</v>
      </c>
      <c r="F4129" t="s">
        <v>105</v>
      </c>
      <c r="G4129">
        <v>2027</v>
      </c>
      <c r="H4129" t="s">
        <v>22</v>
      </c>
      <c r="I4129" t="s">
        <v>383</v>
      </c>
      <c r="J4129" t="s">
        <v>384</v>
      </c>
      <c r="K4129" t="s">
        <v>378</v>
      </c>
      <c r="L4129" t="s">
        <v>25</v>
      </c>
      <c r="M4129">
        <v>3411</v>
      </c>
      <c r="N4129">
        <v>3943</v>
      </c>
      <c r="O4129">
        <v>10895</v>
      </c>
      <c r="P4129">
        <v>6641</v>
      </c>
      <c r="Q4129">
        <v>7398</v>
      </c>
      <c r="R4129">
        <v>10674</v>
      </c>
      <c r="S4129">
        <v>10356</v>
      </c>
      <c r="T4129">
        <v>5597</v>
      </c>
      <c r="U4129">
        <v>11298</v>
      </c>
      <c r="V4129">
        <v>8134</v>
      </c>
      <c r="W4129">
        <v>12979</v>
      </c>
      <c r="X4129">
        <v>3759</v>
      </c>
      <c r="Y4129">
        <v>95086</v>
      </c>
      <c r="Z4129">
        <f t="shared" si="152"/>
        <v>0</v>
      </c>
      <c r="AA4129">
        <f t="shared" si="153"/>
        <v>71314.5</v>
      </c>
    </row>
    <row r="4130" spans="1:27" x14ac:dyDescent="0.35">
      <c r="A4130" t="s">
        <v>427</v>
      </c>
      <c r="C4130">
        <v>501090</v>
      </c>
      <c r="D4130" t="s">
        <v>435</v>
      </c>
      <c r="E4130" t="s">
        <v>7</v>
      </c>
      <c r="F4130" t="s">
        <v>21</v>
      </c>
      <c r="G4130">
        <v>2021</v>
      </c>
      <c r="H4130" t="s">
        <v>365</v>
      </c>
      <c r="I4130" t="s">
        <v>373</v>
      </c>
      <c r="J4130" t="s">
        <v>374</v>
      </c>
      <c r="K4130" t="s">
        <v>375</v>
      </c>
      <c r="L4130" t="s">
        <v>25</v>
      </c>
      <c r="M4130">
        <v>3412</v>
      </c>
      <c r="N4130">
        <v>3419</v>
      </c>
      <c r="O4130">
        <v>3731</v>
      </c>
      <c r="P4130">
        <v>3476</v>
      </c>
      <c r="Q4130">
        <v>3270</v>
      </c>
      <c r="R4130">
        <v>3407</v>
      </c>
      <c r="S4130">
        <v>3321</v>
      </c>
      <c r="T4130">
        <v>3651</v>
      </c>
      <c r="U4130">
        <v>3510</v>
      </c>
      <c r="V4130">
        <v>3465</v>
      </c>
      <c r="W4130">
        <v>3250</v>
      </c>
      <c r="X4130">
        <v>3077</v>
      </c>
      <c r="Y4130">
        <v>40989</v>
      </c>
      <c r="Z4130">
        <f t="shared" si="152"/>
        <v>30741.75</v>
      </c>
      <c r="AA4130">
        <f t="shared" si="153"/>
        <v>0</v>
      </c>
    </row>
    <row r="4131" spans="1:27" x14ac:dyDescent="0.35">
      <c r="A4131" t="s">
        <v>427</v>
      </c>
      <c r="C4131">
        <v>512017</v>
      </c>
      <c r="D4131" t="s">
        <v>446</v>
      </c>
      <c r="E4131" t="s">
        <v>7</v>
      </c>
      <c r="F4131" t="s">
        <v>105</v>
      </c>
      <c r="G4131">
        <v>2027</v>
      </c>
      <c r="H4131" t="s">
        <v>22</v>
      </c>
      <c r="I4131" t="s">
        <v>373</v>
      </c>
      <c r="J4131" t="s">
        <v>374</v>
      </c>
      <c r="K4131" t="s">
        <v>375</v>
      </c>
      <c r="L4131" t="s">
        <v>25</v>
      </c>
      <c r="M4131">
        <v>3430</v>
      </c>
      <c r="N4131">
        <v>3430</v>
      </c>
      <c r="O4131">
        <v>3430</v>
      </c>
      <c r="P4131">
        <v>5330</v>
      </c>
      <c r="Q4131">
        <v>5330</v>
      </c>
      <c r="R4131">
        <v>5963</v>
      </c>
      <c r="S4131">
        <v>5963</v>
      </c>
      <c r="T4131">
        <v>5963</v>
      </c>
      <c r="U4131">
        <v>5963</v>
      </c>
      <c r="V4131">
        <v>5963</v>
      </c>
      <c r="W4131">
        <v>3430</v>
      </c>
      <c r="X4131">
        <v>3430</v>
      </c>
      <c r="Y4131">
        <v>57626</v>
      </c>
      <c r="Z4131">
        <f t="shared" si="152"/>
        <v>0</v>
      </c>
      <c r="AA4131">
        <f t="shared" si="153"/>
        <v>43219.5</v>
      </c>
    </row>
    <row r="4132" spans="1:27" x14ac:dyDescent="0.35">
      <c r="A4132" t="s">
        <v>427</v>
      </c>
      <c r="C4132">
        <v>501990</v>
      </c>
      <c r="D4132" t="s">
        <v>442</v>
      </c>
      <c r="E4132" t="s">
        <v>7</v>
      </c>
      <c r="F4132" t="s">
        <v>105</v>
      </c>
      <c r="G4132">
        <v>2023</v>
      </c>
      <c r="H4132" t="s">
        <v>22</v>
      </c>
      <c r="I4132" t="s">
        <v>383</v>
      </c>
      <c r="J4132" t="s">
        <v>384</v>
      </c>
      <c r="K4132" t="s">
        <v>378</v>
      </c>
      <c r="L4132" t="s">
        <v>25</v>
      </c>
      <c r="M4132">
        <v>3447</v>
      </c>
      <c r="N4132">
        <v>3447</v>
      </c>
      <c r="O4132">
        <v>3447</v>
      </c>
      <c r="P4132">
        <v>3447</v>
      </c>
      <c r="Q4132">
        <v>3447</v>
      </c>
      <c r="R4132">
        <v>3447</v>
      </c>
      <c r="S4132">
        <v>3447</v>
      </c>
      <c r="T4132">
        <v>3447</v>
      </c>
      <c r="U4132">
        <v>3447</v>
      </c>
      <c r="V4132">
        <v>3447</v>
      </c>
      <c r="W4132">
        <v>3447</v>
      </c>
      <c r="X4132">
        <v>3447</v>
      </c>
      <c r="Y4132">
        <v>41361</v>
      </c>
      <c r="Z4132">
        <f t="shared" si="152"/>
        <v>0</v>
      </c>
      <c r="AA4132">
        <f t="shared" si="153"/>
        <v>31020.75</v>
      </c>
    </row>
    <row r="4133" spans="1:27" x14ac:dyDescent="0.35">
      <c r="A4133" t="s">
        <v>427</v>
      </c>
      <c r="C4133">
        <v>501990</v>
      </c>
      <c r="D4133" t="s">
        <v>442</v>
      </c>
      <c r="E4133" t="s">
        <v>7</v>
      </c>
      <c r="F4133" t="s">
        <v>105</v>
      </c>
      <c r="G4133">
        <v>2024</v>
      </c>
      <c r="H4133" t="s">
        <v>22</v>
      </c>
      <c r="I4133" t="s">
        <v>383</v>
      </c>
      <c r="J4133" t="s">
        <v>384</v>
      </c>
      <c r="K4133" t="s">
        <v>378</v>
      </c>
      <c r="L4133" t="s">
        <v>25</v>
      </c>
      <c r="M4133">
        <v>3447</v>
      </c>
      <c r="N4133">
        <v>3447</v>
      </c>
      <c r="O4133">
        <v>3447</v>
      </c>
      <c r="P4133">
        <v>3447</v>
      </c>
      <c r="Q4133">
        <v>3447</v>
      </c>
      <c r="R4133">
        <v>3447</v>
      </c>
      <c r="S4133">
        <v>3447</v>
      </c>
      <c r="T4133">
        <v>3447</v>
      </c>
      <c r="U4133">
        <v>3447</v>
      </c>
      <c r="V4133">
        <v>3447</v>
      </c>
      <c r="W4133">
        <v>3447</v>
      </c>
      <c r="X4133">
        <v>3447</v>
      </c>
      <c r="Y4133">
        <v>41361</v>
      </c>
      <c r="Z4133">
        <f t="shared" si="152"/>
        <v>0</v>
      </c>
      <c r="AA4133">
        <f t="shared" si="153"/>
        <v>31020.75</v>
      </c>
    </row>
    <row r="4134" spans="1:27" x14ac:dyDescent="0.35">
      <c r="A4134" t="s">
        <v>427</v>
      </c>
      <c r="C4134">
        <v>512011</v>
      </c>
      <c r="D4134" t="s">
        <v>463</v>
      </c>
      <c r="E4134" t="s">
        <v>7</v>
      </c>
      <c r="F4134" t="s">
        <v>105</v>
      </c>
      <c r="G4134">
        <v>2029</v>
      </c>
      <c r="H4134" t="s">
        <v>22</v>
      </c>
      <c r="I4134" t="s">
        <v>606</v>
      </c>
      <c r="J4134" t="s">
        <v>607</v>
      </c>
      <c r="K4134" t="s">
        <v>486</v>
      </c>
      <c r="L4134" t="s">
        <v>25</v>
      </c>
      <c r="M4134">
        <v>3464</v>
      </c>
      <c r="N4134">
        <v>3464</v>
      </c>
      <c r="O4134">
        <v>3464</v>
      </c>
      <c r="P4134">
        <v>3464</v>
      </c>
      <c r="Q4134">
        <v>3464</v>
      </c>
      <c r="R4134">
        <v>3464</v>
      </c>
      <c r="S4134">
        <v>3464</v>
      </c>
      <c r="T4134">
        <v>3464</v>
      </c>
      <c r="U4134">
        <v>3464</v>
      </c>
      <c r="V4134">
        <v>3464</v>
      </c>
      <c r="W4134">
        <v>3464</v>
      </c>
      <c r="X4134">
        <v>3464</v>
      </c>
      <c r="Y4134">
        <v>41564</v>
      </c>
      <c r="Z4134">
        <f t="shared" si="152"/>
        <v>0</v>
      </c>
      <c r="AA4134">
        <f t="shared" si="153"/>
        <v>31173</v>
      </c>
    </row>
    <row r="4135" spans="1:27" x14ac:dyDescent="0.35">
      <c r="A4135" t="s">
        <v>427</v>
      </c>
      <c r="C4135">
        <v>501990</v>
      </c>
      <c r="D4135" t="s">
        <v>442</v>
      </c>
      <c r="E4135" t="s">
        <v>7</v>
      </c>
      <c r="F4135" t="s">
        <v>105</v>
      </c>
      <c r="G4135">
        <v>2025</v>
      </c>
      <c r="H4135" t="s">
        <v>22</v>
      </c>
      <c r="I4135" t="s">
        <v>383</v>
      </c>
      <c r="J4135" t="s">
        <v>384</v>
      </c>
      <c r="K4135" t="s">
        <v>378</v>
      </c>
      <c r="L4135" t="s">
        <v>25</v>
      </c>
      <c r="M4135">
        <v>3470</v>
      </c>
      <c r="N4135">
        <v>3470</v>
      </c>
      <c r="O4135">
        <v>3470</v>
      </c>
      <c r="P4135">
        <v>3470</v>
      </c>
      <c r="Q4135">
        <v>3470</v>
      </c>
      <c r="R4135">
        <v>3470</v>
      </c>
      <c r="S4135">
        <v>3470</v>
      </c>
      <c r="T4135">
        <v>3470</v>
      </c>
      <c r="U4135">
        <v>3470</v>
      </c>
      <c r="V4135">
        <v>3470</v>
      </c>
      <c r="W4135">
        <v>3470</v>
      </c>
      <c r="X4135">
        <v>3470</v>
      </c>
      <c r="Y4135">
        <v>41639</v>
      </c>
      <c r="Z4135">
        <f t="shared" si="152"/>
        <v>0</v>
      </c>
      <c r="AA4135">
        <f t="shared" si="153"/>
        <v>31229.25</v>
      </c>
    </row>
    <row r="4136" spans="1:27" x14ac:dyDescent="0.35">
      <c r="A4136" t="s">
        <v>427</v>
      </c>
      <c r="C4136">
        <v>512011</v>
      </c>
      <c r="D4136" t="s">
        <v>463</v>
      </c>
      <c r="E4136" t="s">
        <v>7</v>
      </c>
      <c r="F4136" t="s">
        <v>105</v>
      </c>
      <c r="G4136">
        <v>2026</v>
      </c>
      <c r="H4136" t="s">
        <v>22</v>
      </c>
      <c r="I4136" t="s">
        <v>383</v>
      </c>
      <c r="J4136" t="s">
        <v>384</v>
      </c>
      <c r="K4136" t="s">
        <v>378</v>
      </c>
      <c r="L4136" t="s">
        <v>25</v>
      </c>
      <c r="M4136">
        <v>3470</v>
      </c>
      <c r="N4136">
        <v>3470</v>
      </c>
      <c r="O4136">
        <v>3470</v>
      </c>
      <c r="P4136">
        <v>3470</v>
      </c>
      <c r="Q4136">
        <v>3470</v>
      </c>
      <c r="R4136">
        <v>3470</v>
      </c>
      <c r="S4136">
        <v>3470</v>
      </c>
      <c r="T4136">
        <v>3470</v>
      </c>
      <c r="U4136">
        <v>3470</v>
      </c>
      <c r="V4136">
        <v>3470</v>
      </c>
      <c r="W4136">
        <v>3470</v>
      </c>
      <c r="X4136">
        <v>3470</v>
      </c>
      <c r="Y4136">
        <v>41640</v>
      </c>
      <c r="Z4136">
        <f t="shared" si="152"/>
        <v>0</v>
      </c>
      <c r="AA4136">
        <f t="shared" si="153"/>
        <v>31230</v>
      </c>
    </row>
    <row r="4137" spans="1:27" x14ac:dyDescent="0.35">
      <c r="A4137" t="s">
        <v>427</v>
      </c>
      <c r="C4137">
        <v>500900</v>
      </c>
      <c r="D4137" t="s">
        <v>443</v>
      </c>
      <c r="E4137" t="s">
        <v>7</v>
      </c>
      <c r="F4137" t="s">
        <v>105</v>
      </c>
      <c r="G4137">
        <v>2024</v>
      </c>
      <c r="H4137" t="s">
        <v>365</v>
      </c>
      <c r="I4137" t="s">
        <v>383</v>
      </c>
      <c r="J4137" t="s">
        <v>384</v>
      </c>
      <c r="K4137" t="s">
        <v>378</v>
      </c>
      <c r="L4137" t="s">
        <v>25</v>
      </c>
      <c r="M4137">
        <v>3484</v>
      </c>
      <c r="N4137">
        <v>88</v>
      </c>
      <c r="O4137">
        <v>-2984</v>
      </c>
      <c r="P4137">
        <v>-3074</v>
      </c>
      <c r="Q4137">
        <v>-2737</v>
      </c>
      <c r="R4137">
        <v>-8900</v>
      </c>
      <c r="S4137">
        <v>-5510</v>
      </c>
      <c r="T4137">
        <v>-4895</v>
      </c>
      <c r="U4137">
        <v>-8367</v>
      </c>
      <c r="V4137">
        <v>-4182</v>
      </c>
      <c r="W4137">
        <v>-11314</v>
      </c>
      <c r="X4137">
        <v>-12803</v>
      </c>
      <c r="Y4137">
        <v>-61192</v>
      </c>
      <c r="Z4137">
        <f t="shared" si="152"/>
        <v>0</v>
      </c>
      <c r="AA4137">
        <f t="shared" si="153"/>
        <v>-45894</v>
      </c>
    </row>
    <row r="4138" spans="1:27" x14ac:dyDescent="0.35">
      <c r="A4138" t="s">
        <v>427</v>
      </c>
      <c r="C4138">
        <v>501090</v>
      </c>
      <c r="D4138" t="s">
        <v>435</v>
      </c>
      <c r="E4138" t="s">
        <v>7</v>
      </c>
      <c r="F4138" t="s">
        <v>21</v>
      </c>
      <c r="G4138">
        <v>2022</v>
      </c>
      <c r="H4138" t="s">
        <v>365</v>
      </c>
      <c r="I4138" t="s">
        <v>373</v>
      </c>
      <c r="J4138" t="s">
        <v>374</v>
      </c>
      <c r="K4138" t="s">
        <v>375</v>
      </c>
      <c r="L4138" t="s">
        <v>25</v>
      </c>
      <c r="M4138">
        <v>3498</v>
      </c>
      <c r="N4138">
        <v>3507</v>
      </c>
      <c r="O4138">
        <v>3826</v>
      </c>
      <c r="P4138">
        <v>3416</v>
      </c>
      <c r="Q4138">
        <v>3501</v>
      </c>
      <c r="R4138">
        <v>3494</v>
      </c>
      <c r="S4138">
        <v>3256</v>
      </c>
      <c r="T4138">
        <v>3943</v>
      </c>
      <c r="U4138">
        <v>3649</v>
      </c>
      <c r="V4138">
        <v>3554</v>
      </c>
      <c r="W4138">
        <v>3381</v>
      </c>
      <c r="X4138">
        <v>3003</v>
      </c>
      <c r="Y4138">
        <v>42028</v>
      </c>
      <c r="Z4138">
        <f t="shared" si="152"/>
        <v>31521</v>
      </c>
      <c r="AA4138">
        <f t="shared" si="153"/>
        <v>0</v>
      </c>
    </row>
    <row r="4139" spans="1:27" x14ac:dyDescent="0.35">
      <c r="A4139" t="s">
        <v>427</v>
      </c>
      <c r="C4139">
        <v>512100</v>
      </c>
      <c r="D4139" t="s">
        <v>428</v>
      </c>
      <c r="E4139" t="s">
        <v>7</v>
      </c>
      <c r="F4139" t="s">
        <v>105</v>
      </c>
      <c r="G4139">
        <v>2021</v>
      </c>
      <c r="H4139" t="s">
        <v>22</v>
      </c>
      <c r="I4139" t="s">
        <v>608</v>
      </c>
      <c r="J4139" t="s">
        <v>609</v>
      </c>
      <c r="K4139" t="s">
        <v>499</v>
      </c>
      <c r="L4139" t="s">
        <v>25</v>
      </c>
      <c r="M4139">
        <v>3500</v>
      </c>
      <c r="N4139">
        <v>3500</v>
      </c>
      <c r="O4139">
        <v>3500</v>
      </c>
      <c r="P4139">
        <v>3500</v>
      </c>
      <c r="Q4139">
        <v>3500</v>
      </c>
      <c r="R4139">
        <v>3500</v>
      </c>
      <c r="S4139">
        <v>3500</v>
      </c>
      <c r="T4139">
        <v>3500</v>
      </c>
      <c r="U4139">
        <v>3500</v>
      </c>
      <c r="V4139">
        <v>3500</v>
      </c>
      <c r="W4139">
        <v>3500</v>
      </c>
      <c r="X4139">
        <v>3500</v>
      </c>
      <c r="Y4139">
        <v>42000</v>
      </c>
      <c r="Z4139">
        <f t="shared" si="152"/>
        <v>0</v>
      </c>
      <c r="AA4139">
        <f t="shared" si="153"/>
        <v>31500</v>
      </c>
    </row>
    <row r="4140" spans="1:27" x14ac:dyDescent="0.35">
      <c r="A4140" t="s">
        <v>427</v>
      </c>
      <c r="C4140">
        <v>512100</v>
      </c>
      <c r="D4140" t="s">
        <v>428</v>
      </c>
      <c r="E4140" t="s">
        <v>7</v>
      </c>
      <c r="F4140" t="s">
        <v>105</v>
      </c>
      <c r="G4140">
        <v>2022</v>
      </c>
      <c r="H4140" t="s">
        <v>22</v>
      </c>
      <c r="I4140" t="s">
        <v>608</v>
      </c>
      <c r="J4140" t="s">
        <v>609</v>
      </c>
      <c r="K4140" t="s">
        <v>499</v>
      </c>
      <c r="L4140" t="s">
        <v>25</v>
      </c>
      <c r="M4140">
        <v>3500</v>
      </c>
      <c r="N4140">
        <v>3500</v>
      </c>
      <c r="O4140">
        <v>3500</v>
      </c>
      <c r="P4140">
        <v>3500</v>
      </c>
      <c r="Q4140">
        <v>3500</v>
      </c>
      <c r="R4140">
        <v>3500</v>
      </c>
      <c r="S4140">
        <v>3500</v>
      </c>
      <c r="T4140">
        <v>3500</v>
      </c>
      <c r="U4140">
        <v>3500</v>
      </c>
      <c r="V4140">
        <v>3500</v>
      </c>
      <c r="W4140">
        <v>3500</v>
      </c>
      <c r="X4140">
        <v>3500</v>
      </c>
      <c r="Y4140">
        <v>42000</v>
      </c>
      <c r="Z4140">
        <f t="shared" si="152"/>
        <v>0</v>
      </c>
      <c r="AA4140">
        <f t="shared" si="153"/>
        <v>31500</v>
      </c>
    </row>
    <row r="4141" spans="1:27" x14ac:dyDescent="0.35">
      <c r="A4141" t="s">
        <v>427</v>
      </c>
      <c r="C4141">
        <v>512100</v>
      </c>
      <c r="D4141" t="s">
        <v>428</v>
      </c>
      <c r="E4141" t="s">
        <v>7</v>
      </c>
      <c r="F4141" t="s">
        <v>105</v>
      </c>
      <c r="G4141">
        <v>2023</v>
      </c>
      <c r="H4141" t="s">
        <v>22</v>
      </c>
      <c r="I4141" t="s">
        <v>608</v>
      </c>
      <c r="J4141" t="s">
        <v>609</v>
      </c>
      <c r="K4141" t="s">
        <v>499</v>
      </c>
      <c r="L4141" t="s">
        <v>25</v>
      </c>
      <c r="M4141">
        <v>3500</v>
      </c>
      <c r="N4141">
        <v>3500</v>
      </c>
      <c r="O4141">
        <v>3500</v>
      </c>
      <c r="P4141">
        <v>3500</v>
      </c>
      <c r="Q4141">
        <v>3500</v>
      </c>
      <c r="R4141">
        <v>3500</v>
      </c>
      <c r="S4141">
        <v>3500</v>
      </c>
      <c r="T4141">
        <v>3500</v>
      </c>
      <c r="U4141">
        <v>3500</v>
      </c>
      <c r="V4141">
        <v>3500</v>
      </c>
      <c r="W4141">
        <v>3500</v>
      </c>
      <c r="X4141">
        <v>3500</v>
      </c>
      <c r="Y4141">
        <v>42000</v>
      </c>
      <c r="Z4141">
        <f t="shared" si="152"/>
        <v>0</v>
      </c>
      <c r="AA4141">
        <f t="shared" si="153"/>
        <v>31500</v>
      </c>
    </row>
    <row r="4142" spans="1:27" x14ac:dyDescent="0.35">
      <c r="A4142" t="s">
        <v>427</v>
      </c>
      <c r="C4142">
        <v>512100</v>
      </c>
      <c r="D4142" t="s">
        <v>428</v>
      </c>
      <c r="E4142" t="s">
        <v>7</v>
      </c>
      <c r="F4142" t="s">
        <v>105</v>
      </c>
      <c r="G4142">
        <v>2024</v>
      </c>
      <c r="H4142" t="s">
        <v>22</v>
      </c>
      <c r="I4142" t="s">
        <v>608</v>
      </c>
      <c r="J4142" t="s">
        <v>609</v>
      </c>
      <c r="K4142" t="s">
        <v>499</v>
      </c>
      <c r="L4142" t="s">
        <v>25</v>
      </c>
      <c r="M4142">
        <v>3500</v>
      </c>
      <c r="N4142">
        <v>3500</v>
      </c>
      <c r="O4142">
        <v>3500</v>
      </c>
      <c r="P4142">
        <v>3500</v>
      </c>
      <c r="Q4142">
        <v>3500</v>
      </c>
      <c r="R4142">
        <v>3500</v>
      </c>
      <c r="S4142">
        <v>3500</v>
      </c>
      <c r="T4142">
        <v>3500</v>
      </c>
      <c r="U4142">
        <v>3500</v>
      </c>
      <c r="V4142">
        <v>3500</v>
      </c>
      <c r="W4142">
        <v>3500</v>
      </c>
      <c r="X4142">
        <v>3500</v>
      </c>
      <c r="Y4142">
        <v>42000</v>
      </c>
      <c r="Z4142">
        <f t="shared" si="152"/>
        <v>0</v>
      </c>
      <c r="AA4142">
        <f t="shared" si="153"/>
        <v>31500</v>
      </c>
    </row>
    <row r="4143" spans="1:27" x14ac:dyDescent="0.35">
      <c r="A4143" t="s">
        <v>427</v>
      </c>
      <c r="C4143">
        <v>512100</v>
      </c>
      <c r="D4143" t="s">
        <v>428</v>
      </c>
      <c r="E4143" t="s">
        <v>7</v>
      </c>
      <c r="F4143" t="s">
        <v>105</v>
      </c>
      <c r="G4143">
        <v>2025</v>
      </c>
      <c r="H4143" t="s">
        <v>22</v>
      </c>
      <c r="I4143" t="s">
        <v>608</v>
      </c>
      <c r="J4143" t="s">
        <v>609</v>
      </c>
      <c r="K4143" t="s">
        <v>499</v>
      </c>
      <c r="L4143" t="s">
        <v>25</v>
      </c>
      <c r="M4143">
        <v>3500</v>
      </c>
      <c r="N4143">
        <v>3500</v>
      </c>
      <c r="O4143">
        <v>3500</v>
      </c>
      <c r="P4143">
        <v>3500</v>
      </c>
      <c r="Q4143">
        <v>3500</v>
      </c>
      <c r="R4143">
        <v>3500</v>
      </c>
      <c r="S4143">
        <v>3500</v>
      </c>
      <c r="T4143">
        <v>3500</v>
      </c>
      <c r="U4143">
        <v>3500</v>
      </c>
      <c r="V4143">
        <v>3500</v>
      </c>
      <c r="W4143">
        <v>3500</v>
      </c>
      <c r="X4143">
        <v>3500</v>
      </c>
      <c r="Y4143">
        <v>42000</v>
      </c>
      <c r="Z4143">
        <f t="shared" si="152"/>
        <v>0</v>
      </c>
      <c r="AA4143">
        <f t="shared" si="153"/>
        <v>31500</v>
      </c>
    </row>
    <row r="4144" spans="1:27" x14ac:dyDescent="0.35">
      <c r="A4144" t="s">
        <v>427</v>
      </c>
      <c r="C4144">
        <v>510900</v>
      </c>
      <c r="D4144" t="s">
        <v>436</v>
      </c>
      <c r="E4144" t="s">
        <v>7</v>
      </c>
      <c r="F4144" t="s">
        <v>105</v>
      </c>
      <c r="G4144">
        <v>2028</v>
      </c>
      <c r="H4144" t="s">
        <v>22</v>
      </c>
      <c r="I4144" t="s">
        <v>383</v>
      </c>
      <c r="J4144" t="s">
        <v>384</v>
      </c>
      <c r="K4144" t="s">
        <v>378</v>
      </c>
      <c r="L4144" t="s">
        <v>25</v>
      </c>
      <c r="M4144">
        <v>3509</v>
      </c>
      <c r="N4144">
        <v>4053</v>
      </c>
      <c r="O4144">
        <v>11218</v>
      </c>
      <c r="P4144">
        <v>6836</v>
      </c>
      <c r="Q4144">
        <v>7612</v>
      </c>
      <c r="R4144">
        <v>10983</v>
      </c>
      <c r="S4144">
        <v>10653</v>
      </c>
      <c r="T4144">
        <v>5756</v>
      </c>
      <c r="U4144">
        <v>11629</v>
      </c>
      <c r="V4144">
        <v>8374</v>
      </c>
      <c r="W4144">
        <v>13362</v>
      </c>
      <c r="X4144">
        <v>3868</v>
      </c>
      <c r="Y4144">
        <v>97852</v>
      </c>
      <c r="Z4144">
        <f t="shared" si="152"/>
        <v>0</v>
      </c>
      <c r="AA4144">
        <f t="shared" si="153"/>
        <v>73389</v>
      </c>
    </row>
    <row r="4145" spans="1:27" x14ac:dyDescent="0.35">
      <c r="A4145" t="s">
        <v>427</v>
      </c>
      <c r="C4145">
        <v>513100</v>
      </c>
      <c r="D4145" t="s">
        <v>438</v>
      </c>
      <c r="E4145" t="s">
        <v>7</v>
      </c>
      <c r="F4145" t="s">
        <v>105</v>
      </c>
      <c r="G4145">
        <v>2021</v>
      </c>
      <c r="H4145" t="s">
        <v>22</v>
      </c>
      <c r="I4145" t="s">
        <v>610</v>
      </c>
      <c r="J4145" t="s">
        <v>611</v>
      </c>
      <c r="K4145" t="s">
        <v>555</v>
      </c>
      <c r="L4145" t="s">
        <v>25</v>
      </c>
      <c r="M4145">
        <v>3511</v>
      </c>
      <c r="N4145">
        <v>3511</v>
      </c>
      <c r="O4145">
        <v>3511</v>
      </c>
      <c r="P4145">
        <v>3511</v>
      </c>
      <c r="Q4145">
        <v>3511</v>
      </c>
      <c r="R4145">
        <v>3511</v>
      </c>
      <c r="S4145">
        <v>3511</v>
      </c>
      <c r="T4145">
        <v>3511</v>
      </c>
      <c r="U4145">
        <v>3511</v>
      </c>
      <c r="V4145">
        <v>3511</v>
      </c>
      <c r="W4145">
        <v>3511</v>
      </c>
      <c r="X4145">
        <v>3511</v>
      </c>
      <c r="Y4145">
        <v>42134</v>
      </c>
      <c r="Z4145">
        <f t="shared" si="152"/>
        <v>0</v>
      </c>
      <c r="AA4145">
        <f t="shared" si="153"/>
        <v>31600.5</v>
      </c>
    </row>
    <row r="4146" spans="1:27" x14ac:dyDescent="0.35">
      <c r="A4146" t="s">
        <v>427</v>
      </c>
      <c r="C4146">
        <v>513100</v>
      </c>
      <c r="D4146" t="s">
        <v>438</v>
      </c>
      <c r="E4146" t="s">
        <v>7</v>
      </c>
      <c r="F4146" t="s">
        <v>105</v>
      </c>
      <c r="G4146">
        <v>2022</v>
      </c>
      <c r="H4146" t="s">
        <v>22</v>
      </c>
      <c r="I4146" t="s">
        <v>610</v>
      </c>
      <c r="J4146" t="s">
        <v>611</v>
      </c>
      <c r="K4146" t="s">
        <v>555</v>
      </c>
      <c r="L4146" t="s">
        <v>25</v>
      </c>
      <c r="M4146">
        <v>3511</v>
      </c>
      <c r="N4146">
        <v>3511</v>
      </c>
      <c r="O4146">
        <v>3511</v>
      </c>
      <c r="P4146">
        <v>3511</v>
      </c>
      <c r="Q4146">
        <v>3511</v>
      </c>
      <c r="R4146">
        <v>3511</v>
      </c>
      <c r="S4146">
        <v>3511</v>
      </c>
      <c r="T4146">
        <v>3511</v>
      </c>
      <c r="U4146">
        <v>3511</v>
      </c>
      <c r="V4146">
        <v>3511</v>
      </c>
      <c r="W4146">
        <v>3511</v>
      </c>
      <c r="X4146">
        <v>3511</v>
      </c>
      <c r="Y4146">
        <v>42134</v>
      </c>
      <c r="Z4146">
        <f t="shared" si="152"/>
        <v>0</v>
      </c>
      <c r="AA4146">
        <f t="shared" si="153"/>
        <v>31600.5</v>
      </c>
    </row>
    <row r="4147" spans="1:27" x14ac:dyDescent="0.35">
      <c r="A4147" t="s">
        <v>427</v>
      </c>
      <c r="C4147">
        <v>513100</v>
      </c>
      <c r="D4147" t="s">
        <v>438</v>
      </c>
      <c r="E4147" t="s">
        <v>7</v>
      </c>
      <c r="F4147" t="s">
        <v>105</v>
      </c>
      <c r="G4147">
        <v>2023</v>
      </c>
      <c r="H4147" t="s">
        <v>22</v>
      </c>
      <c r="I4147" t="s">
        <v>610</v>
      </c>
      <c r="J4147" t="s">
        <v>611</v>
      </c>
      <c r="K4147" t="s">
        <v>555</v>
      </c>
      <c r="L4147" t="s">
        <v>25</v>
      </c>
      <c r="M4147">
        <v>3511</v>
      </c>
      <c r="N4147">
        <v>3511</v>
      </c>
      <c r="O4147">
        <v>3511</v>
      </c>
      <c r="P4147">
        <v>3511</v>
      </c>
      <c r="Q4147">
        <v>3511</v>
      </c>
      <c r="R4147">
        <v>3511</v>
      </c>
      <c r="S4147">
        <v>3511</v>
      </c>
      <c r="T4147">
        <v>3511</v>
      </c>
      <c r="U4147">
        <v>3511</v>
      </c>
      <c r="V4147">
        <v>3511</v>
      </c>
      <c r="W4147">
        <v>3511</v>
      </c>
      <c r="X4147">
        <v>3511</v>
      </c>
      <c r="Y4147">
        <v>42134</v>
      </c>
      <c r="Z4147">
        <f t="shared" si="152"/>
        <v>0</v>
      </c>
      <c r="AA4147">
        <f t="shared" si="153"/>
        <v>31600.5</v>
      </c>
    </row>
    <row r="4148" spans="1:27" x14ac:dyDescent="0.35">
      <c r="A4148" t="s">
        <v>427</v>
      </c>
      <c r="C4148">
        <v>513100</v>
      </c>
      <c r="D4148" t="s">
        <v>438</v>
      </c>
      <c r="E4148" t="s">
        <v>7</v>
      </c>
      <c r="F4148" t="s">
        <v>105</v>
      </c>
      <c r="G4148">
        <v>2024</v>
      </c>
      <c r="H4148" t="s">
        <v>22</v>
      </c>
      <c r="I4148" t="s">
        <v>610</v>
      </c>
      <c r="J4148" t="s">
        <v>611</v>
      </c>
      <c r="K4148" t="s">
        <v>555</v>
      </c>
      <c r="L4148" t="s">
        <v>25</v>
      </c>
      <c r="M4148">
        <v>3511</v>
      </c>
      <c r="N4148">
        <v>3511</v>
      </c>
      <c r="O4148">
        <v>3511</v>
      </c>
      <c r="P4148">
        <v>3511</v>
      </c>
      <c r="Q4148">
        <v>3511</v>
      </c>
      <c r="R4148">
        <v>3511</v>
      </c>
      <c r="S4148">
        <v>3511</v>
      </c>
      <c r="T4148">
        <v>3511</v>
      </c>
      <c r="U4148">
        <v>3511</v>
      </c>
      <c r="V4148">
        <v>3511</v>
      </c>
      <c r="W4148">
        <v>3511</v>
      </c>
      <c r="X4148">
        <v>3511</v>
      </c>
      <c r="Y4148">
        <v>42134</v>
      </c>
      <c r="Z4148">
        <f t="shared" si="152"/>
        <v>0</v>
      </c>
      <c r="AA4148">
        <f t="shared" si="153"/>
        <v>31600.5</v>
      </c>
    </row>
    <row r="4149" spans="1:27" x14ac:dyDescent="0.35">
      <c r="A4149" t="s">
        <v>427</v>
      </c>
      <c r="C4149">
        <v>513100</v>
      </c>
      <c r="D4149" t="s">
        <v>438</v>
      </c>
      <c r="E4149" t="s">
        <v>7</v>
      </c>
      <c r="F4149" t="s">
        <v>105</v>
      </c>
      <c r="G4149">
        <v>2025</v>
      </c>
      <c r="H4149" t="s">
        <v>22</v>
      </c>
      <c r="I4149" t="s">
        <v>610</v>
      </c>
      <c r="J4149" t="s">
        <v>611</v>
      </c>
      <c r="K4149" t="s">
        <v>555</v>
      </c>
      <c r="L4149" t="s">
        <v>25</v>
      </c>
      <c r="M4149">
        <v>3511</v>
      </c>
      <c r="N4149">
        <v>3511</v>
      </c>
      <c r="O4149">
        <v>3511</v>
      </c>
      <c r="P4149">
        <v>3511</v>
      </c>
      <c r="Q4149">
        <v>3511</v>
      </c>
      <c r="R4149">
        <v>3511</v>
      </c>
      <c r="S4149">
        <v>3511</v>
      </c>
      <c r="T4149">
        <v>3511</v>
      </c>
      <c r="U4149">
        <v>3511</v>
      </c>
      <c r="V4149">
        <v>3511</v>
      </c>
      <c r="W4149">
        <v>3511</v>
      </c>
      <c r="X4149">
        <v>3511</v>
      </c>
      <c r="Y4149">
        <v>42134</v>
      </c>
      <c r="Z4149">
        <f t="shared" si="152"/>
        <v>0</v>
      </c>
      <c r="AA4149">
        <f t="shared" si="153"/>
        <v>31600.5</v>
      </c>
    </row>
    <row r="4150" spans="1:27" x14ac:dyDescent="0.35">
      <c r="A4150" t="s">
        <v>427</v>
      </c>
      <c r="C4150">
        <v>511100</v>
      </c>
      <c r="D4150" t="s">
        <v>434</v>
      </c>
      <c r="E4150" t="s">
        <v>7</v>
      </c>
      <c r="F4150" t="s">
        <v>21</v>
      </c>
      <c r="G4150">
        <v>2023</v>
      </c>
      <c r="H4150" t="s">
        <v>365</v>
      </c>
      <c r="I4150" t="s">
        <v>373</v>
      </c>
      <c r="J4150" t="s">
        <v>374</v>
      </c>
      <c r="K4150" t="s">
        <v>375</v>
      </c>
      <c r="L4150" t="s">
        <v>25</v>
      </c>
      <c r="M4150">
        <v>3524</v>
      </c>
      <c r="N4150">
        <v>3330</v>
      </c>
      <c r="O4150">
        <v>3652</v>
      </c>
      <c r="P4150">
        <v>3099</v>
      </c>
      <c r="Q4150">
        <v>3564</v>
      </c>
      <c r="R4150">
        <v>3424</v>
      </c>
      <c r="S4150">
        <v>3173</v>
      </c>
      <c r="T4150">
        <v>3766</v>
      </c>
      <c r="U4150">
        <v>3268</v>
      </c>
      <c r="V4150">
        <v>3597</v>
      </c>
      <c r="W4150">
        <v>3279</v>
      </c>
      <c r="X4150">
        <v>2820</v>
      </c>
      <c r="Y4150">
        <v>40494</v>
      </c>
      <c r="Z4150">
        <f t="shared" si="152"/>
        <v>30370.5</v>
      </c>
      <c r="AA4150">
        <f t="shared" si="153"/>
        <v>0</v>
      </c>
    </row>
    <row r="4151" spans="1:27" x14ac:dyDescent="0.35">
      <c r="A4151" t="s">
        <v>427</v>
      </c>
      <c r="C4151">
        <v>512017</v>
      </c>
      <c r="D4151" t="s">
        <v>446</v>
      </c>
      <c r="E4151" t="s">
        <v>7</v>
      </c>
      <c r="F4151" t="s">
        <v>105</v>
      </c>
      <c r="G4151">
        <v>2028</v>
      </c>
      <c r="H4151" t="s">
        <v>22</v>
      </c>
      <c r="I4151" t="s">
        <v>373</v>
      </c>
      <c r="J4151" t="s">
        <v>374</v>
      </c>
      <c r="K4151" t="s">
        <v>375</v>
      </c>
      <c r="L4151" t="s">
        <v>25</v>
      </c>
      <c r="M4151">
        <v>3533</v>
      </c>
      <c r="N4151">
        <v>3533</v>
      </c>
      <c r="O4151">
        <v>3533</v>
      </c>
      <c r="P4151">
        <v>5490</v>
      </c>
      <c r="Q4151">
        <v>5490</v>
      </c>
      <c r="R4151">
        <v>6142</v>
      </c>
      <c r="S4151">
        <v>6142</v>
      </c>
      <c r="T4151">
        <v>6142</v>
      </c>
      <c r="U4151">
        <v>6142</v>
      </c>
      <c r="V4151">
        <v>6142</v>
      </c>
      <c r="W4151">
        <v>3533</v>
      </c>
      <c r="X4151">
        <v>3533</v>
      </c>
      <c r="Y4151">
        <v>59353</v>
      </c>
      <c r="Z4151">
        <f t="shared" si="152"/>
        <v>0</v>
      </c>
      <c r="AA4151">
        <f t="shared" si="153"/>
        <v>44514.75</v>
      </c>
    </row>
    <row r="4152" spans="1:27" x14ac:dyDescent="0.35">
      <c r="A4152" t="s">
        <v>427</v>
      </c>
      <c r="C4152">
        <v>512011</v>
      </c>
      <c r="D4152" t="s">
        <v>463</v>
      </c>
      <c r="E4152" t="s">
        <v>7</v>
      </c>
      <c r="F4152" t="s">
        <v>105</v>
      </c>
      <c r="G4152">
        <v>2030</v>
      </c>
      <c r="H4152" t="s">
        <v>22</v>
      </c>
      <c r="I4152" t="s">
        <v>606</v>
      </c>
      <c r="J4152" t="s">
        <v>607</v>
      </c>
      <c r="K4152" t="s">
        <v>486</v>
      </c>
      <c r="L4152" t="s">
        <v>25</v>
      </c>
      <c r="M4152">
        <v>3533</v>
      </c>
      <c r="N4152">
        <v>3533</v>
      </c>
      <c r="O4152">
        <v>3533</v>
      </c>
      <c r="P4152">
        <v>3533</v>
      </c>
      <c r="Q4152">
        <v>3533</v>
      </c>
      <c r="R4152">
        <v>3533</v>
      </c>
      <c r="S4152">
        <v>3533</v>
      </c>
      <c r="T4152">
        <v>3533</v>
      </c>
      <c r="U4152">
        <v>3533</v>
      </c>
      <c r="V4152">
        <v>3533</v>
      </c>
      <c r="W4152">
        <v>3533</v>
      </c>
      <c r="X4152">
        <v>3533</v>
      </c>
      <c r="Y4152">
        <v>42397</v>
      </c>
      <c r="Z4152">
        <f t="shared" si="152"/>
        <v>0</v>
      </c>
      <c r="AA4152">
        <f t="shared" si="153"/>
        <v>31797.75</v>
      </c>
    </row>
    <row r="4153" spans="1:27" x14ac:dyDescent="0.35">
      <c r="A4153" t="s">
        <v>427</v>
      </c>
      <c r="C4153">
        <v>512011</v>
      </c>
      <c r="D4153" t="s">
        <v>463</v>
      </c>
      <c r="E4153" t="s">
        <v>7</v>
      </c>
      <c r="F4153" t="s">
        <v>105</v>
      </c>
      <c r="G4153">
        <v>2027</v>
      </c>
      <c r="H4153" t="s">
        <v>22</v>
      </c>
      <c r="I4153" t="s">
        <v>383</v>
      </c>
      <c r="J4153" t="s">
        <v>384</v>
      </c>
      <c r="K4153" t="s">
        <v>378</v>
      </c>
      <c r="L4153" t="s">
        <v>25</v>
      </c>
      <c r="M4153">
        <v>3539</v>
      </c>
      <c r="N4153">
        <v>3539</v>
      </c>
      <c r="O4153">
        <v>3539</v>
      </c>
      <c r="P4153">
        <v>3539</v>
      </c>
      <c r="Q4153">
        <v>3539</v>
      </c>
      <c r="R4153">
        <v>3539</v>
      </c>
      <c r="S4153">
        <v>3539</v>
      </c>
      <c r="T4153">
        <v>3539</v>
      </c>
      <c r="U4153">
        <v>3539</v>
      </c>
      <c r="V4153">
        <v>3539</v>
      </c>
      <c r="W4153">
        <v>3539</v>
      </c>
      <c r="X4153">
        <v>3539</v>
      </c>
      <c r="Y4153">
        <v>42473</v>
      </c>
      <c r="Z4153">
        <f t="shared" si="152"/>
        <v>0</v>
      </c>
      <c r="AA4153">
        <f t="shared" si="153"/>
        <v>31854.75</v>
      </c>
    </row>
    <row r="4154" spans="1:27" x14ac:dyDescent="0.35">
      <c r="A4154" t="s">
        <v>427</v>
      </c>
      <c r="C4154">
        <v>501990</v>
      </c>
      <c r="D4154" t="s">
        <v>442</v>
      </c>
      <c r="E4154" t="s">
        <v>7</v>
      </c>
      <c r="F4154" t="s">
        <v>105</v>
      </c>
      <c r="G4154">
        <v>2026</v>
      </c>
      <c r="H4154" t="s">
        <v>22</v>
      </c>
      <c r="I4154" t="s">
        <v>383</v>
      </c>
      <c r="J4154" t="s">
        <v>384</v>
      </c>
      <c r="K4154" t="s">
        <v>378</v>
      </c>
      <c r="L4154" t="s">
        <v>25</v>
      </c>
      <c r="M4154">
        <v>3553</v>
      </c>
      <c r="N4154">
        <v>3553</v>
      </c>
      <c r="O4154">
        <v>3553</v>
      </c>
      <c r="P4154">
        <v>3553</v>
      </c>
      <c r="Q4154">
        <v>3553</v>
      </c>
      <c r="R4154">
        <v>3553</v>
      </c>
      <c r="S4154">
        <v>3553</v>
      </c>
      <c r="T4154">
        <v>3553</v>
      </c>
      <c r="U4154">
        <v>3553</v>
      </c>
      <c r="V4154">
        <v>3553</v>
      </c>
      <c r="W4154">
        <v>3553</v>
      </c>
      <c r="X4154">
        <v>3553</v>
      </c>
      <c r="Y4154">
        <v>42631</v>
      </c>
      <c r="Z4154">
        <f t="shared" si="152"/>
        <v>0</v>
      </c>
      <c r="AA4154">
        <f t="shared" si="153"/>
        <v>31973.25</v>
      </c>
    </row>
    <row r="4155" spans="1:27" x14ac:dyDescent="0.35">
      <c r="A4155" t="s">
        <v>427</v>
      </c>
      <c r="C4155">
        <v>512100</v>
      </c>
      <c r="D4155" t="s">
        <v>428</v>
      </c>
      <c r="E4155" t="s">
        <v>7</v>
      </c>
      <c r="F4155" t="s">
        <v>105</v>
      </c>
      <c r="G4155">
        <v>2026</v>
      </c>
      <c r="H4155" t="s">
        <v>22</v>
      </c>
      <c r="I4155" t="s">
        <v>608</v>
      </c>
      <c r="J4155" t="s">
        <v>609</v>
      </c>
      <c r="K4155" t="s">
        <v>499</v>
      </c>
      <c r="L4155" t="s">
        <v>25</v>
      </c>
      <c r="M4155">
        <v>3570</v>
      </c>
      <c r="N4155">
        <v>3570</v>
      </c>
      <c r="O4155">
        <v>3570</v>
      </c>
      <c r="P4155">
        <v>3570</v>
      </c>
      <c r="Q4155">
        <v>3570</v>
      </c>
      <c r="R4155">
        <v>3570</v>
      </c>
      <c r="S4155">
        <v>3570</v>
      </c>
      <c r="T4155">
        <v>3570</v>
      </c>
      <c r="U4155">
        <v>3570</v>
      </c>
      <c r="V4155">
        <v>3570</v>
      </c>
      <c r="W4155">
        <v>3570</v>
      </c>
      <c r="X4155">
        <v>3570</v>
      </c>
      <c r="Y4155">
        <v>42840</v>
      </c>
      <c r="Z4155">
        <f t="shared" si="152"/>
        <v>0</v>
      </c>
      <c r="AA4155">
        <f t="shared" si="153"/>
        <v>32130</v>
      </c>
    </row>
    <row r="4156" spans="1:27" x14ac:dyDescent="0.35">
      <c r="A4156" t="s">
        <v>427</v>
      </c>
      <c r="C4156">
        <v>513100</v>
      </c>
      <c r="D4156" t="s">
        <v>438</v>
      </c>
      <c r="E4156" t="s">
        <v>7</v>
      </c>
      <c r="F4156" t="s">
        <v>105</v>
      </c>
      <c r="G4156">
        <v>2026</v>
      </c>
      <c r="H4156" t="s">
        <v>22</v>
      </c>
      <c r="I4156" t="s">
        <v>610</v>
      </c>
      <c r="J4156" t="s">
        <v>611</v>
      </c>
      <c r="K4156" t="s">
        <v>555</v>
      </c>
      <c r="L4156" t="s">
        <v>25</v>
      </c>
      <c r="M4156">
        <v>3581</v>
      </c>
      <c r="N4156">
        <v>3581</v>
      </c>
      <c r="O4156">
        <v>3581</v>
      </c>
      <c r="P4156">
        <v>3581</v>
      </c>
      <c r="Q4156">
        <v>3581</v>
      </c>
      <c r="R4156">
        <v>3581</v>
      </c>
      <c r="S4156">
        <v>3581</v>
      </c>
      <c r="T4156">
        <v>3581</v>
      </c>
      <c r="U4156">
        <v>3581</v>
      </c>
      <c r="V4156">
        <v>3581</v>
      </c>
      <c r="W4156">
        <v>3581</v>
      </c>
      <c r="X4156">
        <v>3581</v>
      </c>
      <c r="Y4156">
        <v>42976</v>
      </c>
      <c r="Z4156">
        <f t="shared" si="152"/>
        <v>0</v>
      </c>
      <c r="AA4156">
        <f t="shared" si="153"/>
        <v>32232</v>
      </c>
    </row>
    <row r="4157" spans="1:27" x14ac:dyDescent="0.35">
      <c r="A4157" t="s">
        <v>427</v>
      </c>
      <c r="C4157">
        <v>510900</v>
      </c>
      <c r="D4157" t="s">
        <v>436</v>
      </c>
      <c r="E4157" t="s">
        <v>7</v>
      </c>
      <c r="F4157" t="s">
        <v>105</v>
      </c>
      <c r="G4157">
        <v>2029</v>
      </c>
      <c r="H4157" t="s">
        <v>22</v>
      </c>
      <c r="I4157" t="s">
        <v>383</v>
      </c>
      <c r="J4157" t="s">
        <v>384</v>
      </c>
      <c r="K4157" t="s">
        <v>378</v>
      </c>
      <c r="L4157" t="s">
        <v>25</v>
      </c>
      <c r="M4157">
        <v>3610</v>
      </c>
      <c r="N4157">
        <v>4167</v>
      </c>
      <c r="O4157">
        <v>11551</v>
      </c>
      <c r="P4157">
        <v>7037</v>
      </c>
      <c r="Q4157">
        <v>7832</v>
      </c>
      <c r="R4157">
        <v>11301</v>
      </c>
      <c r="S4157">
        <v>10958</v>
      </c>
      <c r="T4157">
        <v>5921</v>
      </c>
      <c r="U4157">
        <v>11969</v>
      </c>
      <c r="V4157">
        <v>8621</v>
      </c>
      <c r="W4157">
        <v>13756</v>
      </c>
      <c r="X4157">
        <v>3980</v>
      </c>
      <c r="Y4157">
        <v>100703</v>
      </c>
      <c r="Z4157">
        <f t="shared" si="152"/>
        <v>0</v>
      </c>
      <c r="AA4157">
        <f t="shared" si="153"/>
        <v>75527.25</v>
      </c>
    </row>
    <row r="4158" spans="1:27" x14ac:dyDescent="0.35">
      <c r="A4158" t="s">
        <v>427</v>
      </c>
      <c r="C4158">
        <v>512011</v>
      </c>
      <c r="D4158" t="s">
        <v>463</v>
      </c>
      <c r="E4158" t="s">
        <v>7</v>
      </c>
      <c r="F4158" t="s">
        <v>105</v>
      </c>
      <c r="G4158">
        <v>2028</v>
      </c>
      <c r="H4158" t="s">
        <v>22</v>
      </c>
      <c r="I4158" t="s">
        <v>383</v>
      </c>
      <c r="J4158" t="s">
        <v>384</v>
      </c>
      <c r="K4158" t="s">
        <v>378</v>
      </c>
      <c r="L4158" t="s">
        <v>25</v>
      </c>
      <c r="M4158">
        <v>3610</v>
      </c>
      <c r="N4158">
        <v>3610</v>
      </c>
      <c r="O4158">
        <v>3610</v>
      </c>
      <c r="P4158">
        <v>3610</v>
      </c>
      <c r="Q4158">
        <v>3610</v>
      </c>
      <c r="R4158">
        <v>3610</v>
      </c>
      <c r="S4158">
        <v>3610</v>
      </c>
      <c r="T4158">
        <v>3610</v>
      </c>
      <c r="U4158">
        <v>3610</v>
      </c>
      <c r="V4158">
        <v>3610</v>
      </c>
      <c r="W4158">
        <v>3610</v>
      </c>
      <c r="X4158">
        <v>3610</v>
      </c>
      <c r="Y4158">
        <v>43323</v>
      </c>
      <c r="Z4158">
        <f t="shared" si="152"/>
        <v>0</v>
      </c>
      <c r="AA4158">
        <f t="shared" si="153"/>
        <v>32492.25</v>
      </c>
    </row>
    <row r="4159" spans="1:27" x14ac:dyDescent="0.35">
      <c r="A4159" t="s">
        <v>427</v>
      </c>
      <c r="C4159">
        <v>926005</v>
      </c>
      <c r="D4159" t="s">
        <v>461</v>
      </c>
      <c r="E4159" t="s">
        <v>7</v>
      </c>
      <c r="F4159" t="s">
        <v>105</v>
      </c>
      <c r="G4159">
        <v>2021</v>
      </c>
      <c r="H4159" t="s">
        <v>365</v>
      </c>
      <c r="I4159" t="s">
        <v>383</v>
      </c>
      <c r="J4159" t="s">
        <v>384</v>
      </c>
      <c r="K4159" t="s">
        <v>378</v>
      </c>
      <c r="L4159" t="s">
        <v>25</v>
      </c>
      <c r="M4159">
        <v>3610</v>
      </c>
      <c r="N4159">
        <v>3621</v>
      </c>
      <c r="O4159">
        <v>3952</v>
      </c>
      <c r="P4159">
        <v>3699</v>
      </c>
      <c r="Q4159">
        <v>3494</v>
      </c>
      <c r="R4159">
        <v>3644</v>
      </c>
      <c r="S4159">
        <v>3567</v>
      </c>
      <c r="T4159">
        <v>3908</v>
      </c>
      <c r="U4159">
        <v>3735</v>
      </c>
      <c r="V4159">
        <v>3702</v>
      </c>
      <c r="W4159">
        <v>3469</v>
      </c>
      <c r="X4159">
        <v>3347</v>
      </c>
      <c r="Y4159">
        <v>43747</v>
      </c>
      <c r="Z4159">
        <f t="shared" si="152"/>
        <v>0</v>
      </c>
      <c r="AA4159">
        <f t="shared" si="153"/>
        <v>32810.25</v>
      </c>
    </row>
    <row r="4160" spans="1:27" x14ac:dyDescent="0.35">
      <c r="A4160" t="s">
        <v>427</v>
      </c>
      <c r="C4160">
        <v>501990</v>
      </c>
      <c r="D4160" t="s">
        <v>442</v>
      </c>
      <c r="E4160" t="s">
        <v>7</v>
      </c>
      <c r="F4160" t="s">
        <v>105</v>
      </c>
      <c r="G4160">
        <v>2027</v>
      </c>
      <c r="H4160" t="s">
        <v>22</v>
      </c>
      <c r="I4160" t="s">
        <v>383</v>
      </c>
      <c r="J4160" t="s">
        <v>384</v>
      </c>
      <c r="K4160" t="s">
        <v>378</v>
      </c>
      <c r="L4160" t="s">
        <v>25</v>
      </c>
      <c r="M4160">
        <v>3637</v>
      </c>
      <c r="N4160">
        <v>3637</v>
      </c>
      <c r="O4160">
        <v>3637</v>
      </c>
      <c r="P4160">
        <v>3637</v>
      </c>
      <c r="Q4160">
        <v>3637</v>
      </c>
      <c r="R4160">
        <v>3637</v>
      </c>
      <c r="S4160">
        <v>3637</v>
      </c>
      <c r="T4160">
        <v>3637</v>
      </c>
      <c r="U4160">
        <v>3637</v>
      </c>
      <c r="V4160">
        <v>3637</v>
      </c>
      <c r="W4160">
        <v>3637</v>
      </c>
      <c r="X4160">
        <v>3637</v>
      </c>
      <c r="Y4160">
        <v>43647</v>
      </c>
      <c r="Z4160">
        <f t="shared" si="152"/>
        <v>0</v>
      </c>
      <c r="AA4160">
        <f t="shared" si="153"/>
        <v>32735.25</v>
      </c>
    </row>
    <row r="4161" spans="1:27" x14ac:dyDescent="0.35">
      <c r="A4161" t="s">
        <v>427</v>
      </c>
      <c r="C4161">
        <v>510900</v>
      </c>
      <c r="D4161" t="s">
        <v>436</v>
      </c>
      <c r="E4161" t="s">
        <v>7</v>
      </c>
      <c r="F4161" t="s">
        <v>105</v>
      </c>
      <c r="G4161">
        <v>2022</v>
      </c>
      <c r="H4161" t="s">
        <v>22</v>
      </c>
      <c r="I4161" t="s">
        <v>383</v>
      </c>
      <c r="J4161" t="s">
        <v>384</v>
      </c>
      <c r="K4161" t="s">
        <v>378</v>
      </c>
      <c r="L4161" t="s">
        <v>25</v>
      </c>
      <c r="M4161">
        <v>3638</v>
      </c>
      <c r="N4161">
        <v>4314</v>
      </c>
      <c r="O4161">
        <v>10492</v>
      </c>
      <c r="P4161">
        <v>6744</v>
      </c>
      <c r="Q4161">
        <v>6879</v>
      </c>
      <c r="R4161">
        <v>10092</v>
      </c>
      <c r="S4161">
        <v>9402</v>
      </c>
      <c r="T4161">
        <v>6294</v>
      </c>
      <c r="U4161">
        <v>10860</v>
      </c>
      <c r="V4161">
        <v>7493</v>
      </c>
      <c r="W4161">
        <v>14489</v>
      </c>
      <c r="X4161">
        <v>3966</v>
      </c>
      <c r="Y4161">
        <v>94663</v>
      </c>
      <c r="Z4161">
        <f t="shared" si="152"/>
        <v>0</v>
      </c>
      <c r="AA4161">
        <f t="shared" si="153"/>
        <v>70997.25</v>
      </c>
    </row>
    <row r="4162" spans="1:27" x14ac:dyDescent="0.35">
      <c r="A4162" t="s">
        <v>427</v>
      </c>
      <c r="C4162">
        <v>512017</v>
      </c>
      <c r="D4162" t="s">
        <v>446</v>
      </c>
      <c r="E4162" t="s">
        <v>7</v>
      </c>
      <c r="F4162" t="s">
        <v>105</v>
      </c>
      <c r="G4162">
        <v>2029</v>
      </c>
      <c r="H4162" t="s">
        <v>22</v>
      </c>
      <c r="I4162" t="s">
        <v>373</v>
      </c>
      <c r="J4162" t="s">
        <v>374</v>
      </c>
      <c r="K4162" t="s">
        <v>375</v>
      </c>
      <c r="L4162" t="s">
        <v>25</v>
      </c>
      <c r="M4162">
        <v>3639</v>
      </c>
      <c r="N4162">
        <v>3639</v>
      </c>
      <c r="O4162">
        <v>3639</v>
      </c>
      <c r="P4162">
        <v>5654</v>
      </c>
      <c r="Q4162">
        <v>5654</v>
      </c>
      <c r="R4162">
        <v>6326</v>
      </c>
      <c r="S4162">
        <v>6326</v>
      </c>
      <c r="T4162">
        <v>6326</v>
      </c>
      <c r="U4162">
        <v>6326</v>
      </c>
      <c r="V4162">
        <v>6326</v>
      </c>
      <c r="W4162">
        <v>3639</v>
      </c>
      <c r="X4162">
        <v>3639</v>
      </c>
      <c r="Y4162">
        <v>61135</v>
      </c>
      <c r="Z4162">
        <f t="shared" si="152"/>
        <v>0</v>
      </c>
      <c r="AA4162">
        <f t="shared" si="153"/>
        <v>45851.25</v>
      </c>
    </row>
    <row r="4163" spans="1:27" x14ac:dyDescent="0.35">
      <c r="A4163" t="s">
        <v>427</v>
      </c>
      <c r="C4163">
        <v>512100</v>
      </c>
      <c r="D4163" t="s">
        <v>428</v>
      </c>
      <c r="E4163" t="s">
        <v>7</v>
      </c>
      <c r="F4163" t="s">
        <v>105</v>
      </c>
      <c r="G4163">
        <v>2027</v>
      </c>
      <c r="H4163" t="s">
        <v>22</v>
      </c>
      <c r="I4163" t="s">
        <v>608</v>
      </c>
      <c r="J4163" t="s">
        <v>609</v>
      </c>
      <c r="K4163" t="s">
        <v>499</v>
      </c>
      <c r="L4163" t="s">
        <v>25</v>
      </c>
      <c r="M4163">
        <v>3641</v>
      </c>
      <c r="N4163">
        <v>3641</v>
      </c>
      <c r="O4163">
        <v>3641</v>
      </c>
      <c r="P4163">
        <v>3641</v>
      </c>
      <c r="Q4163">
        <v>3641</v>
      </c>
      <c r="R4163">
        <v>3641</v>
      </c>
      <c r="S4163">
        <v>3641</v>
      </c>
      <c r="T4163">
        <v>3641</v>
      </c>
      <c r="U4163">
        <v>3641</v>
      </c>
      <c r="V4163">
        <v>3641</v>
      </c>
      <c r="W4163">
        <v>3641</v>
      </c>
      <c r="X4163">
        <v>3641</v>
      </c>
      <c r="Y4163">
        <v>43697</v>
      </c>
      <c r="Z4163">
        <f t="shared" si="152"/>
        <v>0</v>
      </c>
      <c r="AA4163">
        <f t="shared" si="153"/>
        <v>32772.75</v>
      </c>
    </row>
    <row r="4164" spans="1:27" x14ac:dyDescent="0.35">
      <c r="A4164" t="s">
        <v>427</v>
      </c>
      <c r="C4164">
        <v>513100</v>
      </c>
      <c r="D4164" t="s">
        <v>438</v>
      </c>
      <c r="E4164" t="s">
        <v>7</v>
      </c>
      <c r="F4164" t="s">
        <v>105</v>
      </c>
      <c r="G4164">
        <v>2027</v>
      </c>
      <c r="H4164" t="s">
        <v>22</v>
      </c>
      <c r="I4164" t="s">
        <v>610</v>
      </c>
      <c r="J4164" t="s">
        <v>611</v>
      </c>
      <c r="K4164" t="s">
        <v>555</v>
      </c>
      <c r="L4164" t="s">
        <v>25</v>
      </c>
      <c r="M4164">
        <v>3653</v>
      </c>
      <c r="N4164">
        <v>3653</v>
      </c>
      <c r="O4164">
        <v>3653</v>
      </c>
      <c r="P4164">
        <v>3653</v>
      </c>
      <c r="Q4164">
        <v>3653</v>
      </c>
      <c r="R4164">
        <v>3653</v>
      </c>
      <c r="S4164">
        <v>3653</v>
      </c>
      <c r="T4164">
        <v>3653</v>
      </c>
      <c r="U4164">
        <v>3653</v>
      </c>
      <c r="V4164">
        <v>3653</v>
      </c>
      <c r="W4164">
        <v>3653</v>
      </c>
      <c r="X4164">
        <v>3653</v>
      </c>
      <c r="Y4164">
        <v>43836</v>
      </c>
      <c r="Z4164">
        <f t="shared" si="152"/>
        <v>0</v>
      </c>
      <c r="AA4164">
        <f t="shared" si="153"/>
        <v>32877</v>
      </c>
    </row>
    <row r="4165" spans="1:27" x14ac:dyDescent="0.35">
      <c r="A4165" t="s">
        <v>427</v>
      </c>
      <c r="C4165">
        <v>510900</v>
      </c>
      <c r="D4165" t="s">
        <v>436</v>
      </c>
      <c r="E4165" t="s">
        <v>7</v>
      </c>
      <c r="F4165" t="s">
        <v>105</v>
      </c>
      <c r="G4165">
        <v>2021</v>
      </c>
      <c r="H4165" t="s">
        <v>22</v>
      </c>
      <c r="I4165" t="s">
        <v>383</v>
      </c>
      <c r="J4165" t="s">
        <v>384</v>
      </c>
      <c r="K4165" t="s">
        <v>378</v>
      </c>
      <c r="L4165" t="s">
        <v>25</v>
      </c>
      <c r="M4165">
        <v>3663</v>
      </c>
      <c r="N4165">
        <v>4330</v>
      </c>
      <c r="O4165">
        <v>7007</v>
      </c>
      <c r="P4165">
        <v>7825</v>
      </c>
      <c r="Q4165">
        <v>13626</v>
      </c>
      <c r="R4165">
        <v>11182</v>
      </c>
      <c r="S4165">
        <v>9417</v>
      </c>
      <c r="T4165">
        <v>7375</v>
      </c>
      <c r="U4165">
        <v>13019</v>
      </c>
      <c r="V4165">
        <v>7614</v>
      </c>
      <c r="W4165">
        <v>16494</v>
      </c>
      <c r="X4165">
        <v>3991</v>
      </c>
      <c r="Y4165">
        <v>105543</v>
      </c>
      <c r="Z4165">
        <f t="shared" si="152"/>
        <v>0</v>
      </c>
      <c r="AA4165">
        <f t="shared" si="153"/>
        <v>79157.25</v>
      </c>
    </row>
    <row r="4166" spans="1:27" x14ac:dyDescent="0.35">
      <c r="A4166" t="s">
        <v>427</v>
      </c>
      <c r="C4166">
        <v>512011</v>
      </c>
      <c r="D4166" t="s">
        <v>463</v>
      </c>
      <c r="E4166" t="s">
        <v>7</v>
      </c>
      <c r="F4166" t="s">
        <v>105</v>
      </c>
      <c r="G4166">
        <v>2029</v>
      </c>
      <c r="H4166" t="s">
        <v>22</v>
      </c>
      <c r="I4166" t="s">
        <v>383</v>
      </c>
      <c r="J4166" t="s">
        <v>384</v>
      </c>
      <c r="K4166" t="s">
        <v>378</v>
      </c>
      <c r="L4166" t="s">
        <v>25</v>
      </c>
      <c r="M4166">
        <v>3682</v>
      </c>
      <c r="N4166">
        <v>3682</v>
      </c>
      <c r="O4166">
        <v>3682</v>
      </c>
      <c r="P4166">
        <v>3682</v>
      </c>
      <c r="Q4166">
        <v>3682</v>
      </c>
      <c r="R4166">
        <v>3682</v>
      </c>
      <c r="S4166">
        <v>3682</v>
      </c>
      <c r="T4166">
        <v>3682</v>
      </c>
      <c r="U4166">
        <v>3682</v>
      </c>
      <c r="V4166">
        <v>3682</v>
      </c>
      <c r="W4166">
        <v>3682</v>
      </c>
      <c r="X4166">
        <v>3682</v>
      </c>
      <c r="Y4166">
        <v>44188</v>
      </c>
      <c r="Z4166">
        <f t="shared" si="152"/>
        <v>0</v>
      </c>
      <c r="AA4166">
        <f t="shared" si="153"/>
        <v>33141</v>
      </c>
    </row>
    <row r="4167" spans="1:27" x14ac:dyDescent="0.35">
      <c r="A4167" t="s">
        <v>427</v>
      </c>
      <c r="C4167">
        <v>926005</v>
      </c>
      <c r="D4167" t="s">
        <v>461</v>
      </c>
      <c r="E4167" t="s">
        <v>7</v>
      </c>
      <c r="F4167" t="s">
        <v>105</v>
      </c>
      <c r="G4167">
        <v>2022</v>
      </c>
      <c r="H4167" t="s">
        <v>365</v>
      </c>
      <c r="I4167" t="s">
        <v>383</v>
      </c>
      <c r="J4167" t="s">
        <v>384</v>
      </c>
      <c r="K4167" t="s">
        <v>378</v>
      </c>
      <c r="L4167" t="s">
        <v>25</v>
      </c>
      <c r="M4167">
        <v>3707</v>
      </c>
      <c r="N4167">
        <v>3718</v>
      </c>
      <c r="O4167">
        <v>4057</v>
      </c>
      <c r="P4167">
        <v>3637</v>
      </c>
      <c r="Q4167">
        <v>3736</v>
      </c>
      <c r="R4167">
        <v>3733</v>
      </c>
      <c r="S4167">
        <v>3494</v>
      </c>
      <c r="T4167">
        <v>4198</v>
      </c>
      <c r="U4167">
        <v>3883</v>
      </c>
      <c r="V4167">
        <v>3794</v>
      </c>
      <c r="W4167">
        <v>3607</v>
      </c>
      <c r="X4167">
        <v>3260</v>
      </c>
      <c r="Y4167">
        <v>44823</v>
      </c>
      <c r="Z4167">
        <f t="shared" si="152"/>
        <v>0</v>
      </c>
      <c r="AA4167">
        <f t="shared" si="153"/>
        <v>33617.25</v>
      </c>
    </row>
    <row r="4168" spans="1:27" x14ac:dyDescent="0.35">
      <c r="A4168" t="s">
        <v>427</v>
      </c>
      <c r="C4168">
        <v>512100</v>
      </c>
      <c r="D4168" t="s">
        <v>428</v>
      </c>
      <c r="E4168" t="s">
        <v>7</v>
      </c>
      <c r="F4168" t="s">
        <v>105</v>
      </c>
      <c r="G4168">
        <v>2028</v>
      </c>
      <c r="H4168" t="s">
        <v>22</v>
      </c>
      <c r="I4168" t="s">
        <v>608</v>
      </c>
      <c r="J4168" t="s">
        <v>609</v>
      </c>
      <c r="K4168" t="s">
        <v>499</v>
      </c>
      <c r="L4168" t="s">
        <v>25</v>
      </c>
      <c r="M4168">
        <v>3714</v>
      </c>
      <c r="N4168">
        <v>3714</v>
      </c>
      <c r="O4168">
        <v>3714</v>
      </c>
      <c r="P4168">
        <v>3714</v>
      </c>
      <c r="Q4168">
        <v>3714</v>
      </c>
      <c r="R4168">
        <v>3714</v>
      </c>
      <c r="S4168">
        <v>3714</v>
      </c>
      <c r="T4168">
        <v>3714</v>
      </c>
      <c r="U4168">
        <v>3714</v>
      </c>
      <c r="V4168">
        <v>3714</v>
      </c>
      <c r="W4168">
        <v>3714</v>
      </c>
      <c r="X4168">
        <v>3714</v>
      </c>
      <c r="Y4168">
        <v>44570</v>
      </c>
      <c r="Z4168">
        <f t="shared" si="152"/>
        <v>0</v>
      </c>
      <c r="AA4168">
        <f t="shared" si="153"/>
        <v>33427.5</v>
      </c>
    </row>
    <row r="4169" spans="1:27" x14ac:dyDescent="0.35">
      <c r="A4169" t="s">
        <v>427</v>
      </c>
      <c r="C4169">
        <v>510900</v>
      </c>
      <c r="D4169" t="s">
        <v>436</v>
      </c>
      <c r="E4169" t="s">
        <v>7</v>
      </c>
      <c r="F4169" t="s">
        <v>105</v>
      </c>
      <c r="G4169">
        <v>2030</v>
      </c>
      <c r="H4169" t="s">
        <v>22</v>
      </c>
      <c r="I4169" t="s">
        <v>383</v>
      </c>
      <c r="J4169" t="s">
        <v>384</v>
      </c>
      <c r="K4169" t="s">
        <v>378</v>
      </c>
      <c r="L4169" t="s">
        <v>25</v>
      </c>
      <c r="M4169">
        <v>3714</v>
      </c>
      <c r="N4169">
        <v>4283</v>
      </c>
      <c r="O4169">
        <v>11893</v>
      </c>
      <c r="P4169">
        <v>7244</v>
      </c>
      <c r="Q4169">
        <v>8059</v>
      </c>
      <c r="R4169">
        <v>11629</v>
      </c>
      <c r="S4169">
        <v>11272</v>
      </c>
      <c r="T4169">
        <v>6090</v>
      </c>
      <c r="U4169">
        <v>12320</v>
      </c>
      <c r="V4169">
        <v>8876</v>
      </c>
      <c r="W4169">
        <v>14162</v>
      </c>
      <c r="X4169">
        <v>4095</v>
      </c>
      <c r="Y4169">
        <v>103640</v>
      </c>
      <c r="Z4169">
        <f t="shared" si="152"/>
        <v>0</v>
      </c>
      <c r="AA4169">
        <f t="shared" si="153"/>
        <v>77730</v>
      </c>
    </row>
    <row r="4170" spans="1:27" x14ac:dyDescent="0.35">
      <c r="A4170" t="s">
        <v>427</v>
      </c>
      <c r="C4170">
        <v>501990</v>
      </c>
      <c r="D4170" t="s">
        <v>442</v>
      </c>
      <c r="E4170" t="s">
        <v>7</v>
      </c>
      <c r="F4170" t="s">
        <v>105</v>
      </c>
      <c r="G4170">
        <v>2028</v>
      </c>
      <c r="H4170" t="s">
        <v>22</v>
      </c>
      <c r="I4170" t="s">
        <v>383</v>
      </c>
      <c r="J4170" t="s">
        <v>384</v>
      </c>
      <c r="K4170" t="s">
        <v>378</v>
      </c>
      <c r="L4170" t="s">
        <v>25</v>
      </c>
      <c r="M4170">
        <v>3724</v>
      </c>
      <c r="N4170">
        <v>3724</v>
      </c>
      <c r="O4170">
        <v>3724</v>
      </c>
      <c r="P4170">
        <v>3724</v>
      </c>
      <c r="Q4170">
        <v>3724</v>
      </c>
      <c r="R4170">
        <v>3724</v>
      </c>
      <c r="S4170">
        <v>3724</v>
      </c>
      <c r="T4170">
        <v>3724</v>
      </c>
      <c r="U4170">
        <v>3724</v>
      </c>
      <c r="V4170">
        <v>3724</v>
      </c>
      <c r="W4170">
        <v>3724</v>
      </c>
      <c r="X4170">
        <v>3724</v>
      </c>
      <c r="Y4170">
        <v>44688</v>
      </c>
      <c r="Z4170">
        <f t="shared" si="152"/>
        <v>0</v>
      </c>
      <c r="AA4170">
        <f t="shared" si="153"/>
        <v>33516</v>
      </c>
    </row>
    <row r="4171" spans="1:27" x14ac:dyDescent="0.35">
      <c r="A4171" t="s">
        <v>427</v>
      </c>
      <c r="C4171">
        <v>513100</v>
      </c>
      <c r="D4171" t="s">
        <v>438</v>
      </c>
      <c r="E4171" t="s">
        <v>7</v>
      </c>
      <c r="F4171" t="s">
        <v>105</v>
      </c>
      <c r="G4171">
        <v>2028</v>
      </c>
      <c r="H4171" t="s">
        <v>22</v>
      </c>
      <c r="I4171" t="s">
        <v>610</v>
      </c>
      <c r="J4171" t="s">
        <v>611</v>
      </c>
      <c r="K4171" t="s">
        <v>555</v>
      </c>
      <c r="L4171" t="s">
        <v>25</v>
      </c>
      <c r="M4171">
        <v>3726</v>
      </c>
      <c r="N4171">
        <v>3726</v>
      </c>
      <c r="O4171">
        <v>3726</v>
      </c>
      <c r="P4171">
        <v>3726</v>
      </c>
      <c r="Q4171">
        <v>3726</v>
      </c>
      <c r="R4171">
        <v>3726</v>
      </c>
      <c r="S4171">
        <v>3726</v>
      </c>
      <c r="T4171">
        <v>3726</v>
      </c>
      <c r="U4171">
        <v>3726</v>
      </c>
      <c r="V4171">
        <v>3726</v>
      </c>
      <c r="W4171">
        <v>3726</v>
      </c>
      <c r="X4171">
        <v>3726</v>
      </c>
      <c r="Y4171">
        <v>44712</v>
      </c>
      <c r="Z4171">
        <f t="shared" si="152"/>
        <v>0</v>
      </c>
      <c r="AA4171">
        <f t="shared" si="153"/>
        <v>33534</v>
      </c>
    </row>
    <row r="4172" spans="1:27" x14ac:dyDescent="0.35">
      <c r="A4172" t="s">
        <v>427</v>
      </c>
      <c r="C4172">
        <v>512017</v>
      </c>
      <c r="D4172" t="s">
        <v>446</v>
      </c>
      <c r="E4172" t="s">
        <v>7</v>
      </c>
      <c r="F4172" t="s">
        <v>105</v>
      </c>
      <c r="G4172">
        <v>2030</v>
      </c>
      <c r="H4172" t="s">
        <v>22</v>
      </c>
      <c r="I4172" t="s">
        <v>373</v>
      </c>
      <c r="J4172" t="s">
        <v>374</v>
      </c>
      <c r="K4172" t="s">
        <v>375</v>
      </c>
      <c r="L4172" t="s">
        <v>25</v>
      </c>
      <c r="M4172">
        <v>3748</v>
      </c>
      <c r="N4172">
        <v>3748</v>
      </c>
      <c r="O4172">
        <v>3748</v>
      </c>
      <c r="P4172">
        <v>5824</v>
      </c>
      <c r="Q4172">
        <v>5824</v>
      </c>
      <c r="R4172">
        <v>6516</v>
      </c>
      <c r="S4172">
        <v>6516</v>
      </c>
      <c r="T4172">
        <v>6516</v>
      </c>
      <c r="U4172">
        <v>6516</v>
      </c>
      <c r="V4172">
        <v>6516</v>
      </c>
      <c r="W4172">
        <v>3748</v>
      </c>
      <c r="X4172">
        <v>3748</v>
      </c>
      <c r="Y4172">
        <v>62971</v>
      </c>
      <c r="Z4172">
        <f t="shared" si="152"/>
        <v>0</v>
      </c>
      <c r="AA4172">
        <f t="shared" si="153"/>
        <v>47228.25</v>
      </c>
    </row>
    <row r="4173" spans="1:27" x14ac:dyDescent="0.35">
      <c r="A4173" t="s">
        <v>427</v>
      </c>
      <c r="C4173">
        <v>501990</v>
      </c>
      <c r="D4173" t="s">
        <v>442</v>
      </c>
      <c r="E4173" t="s">
        <v>7</v>
      </c>
      <c r="F4173" t="s">
        <v>105</v>
      </c>
      <c r="G4173">
        <v>2021</v>
      </c>
      <c r="H4173" t="s">
        <v>22</v>
      </c>
      <c r="I4173" t="s">
        <v>373</v>
      </c>
      <c r="J4173" t="s">
        <v>374</v>
      </c>
      <c r="K4173" t="s">
        <v>375</v>
      </c>
      <c r="L4173" t="s">
        <v>25</v>
      </c>
      <c r="M4173">
        <v>3753</v>
      </c>
      <c r="N4173">
        <v>3783</v>
      </c>
      <c r="O4173">
        <v>5173</v>
      </c>
      <c r="P4173">
        <v>3504</v>
      </c>
      <c r="Q4173">
        <v>5837</v>
      </c>
      <c r="R4173">
        <v>4730</v>
      </c>
      <c r="S4173">
        <v>4042</v>
      </c>
      <c r="T4173">
        <v>3449</v>
      </c>
      <c r="U4173">
        <v>4309</v>
      </c>
      <c r="V4173">
        <v>5285</v>
      </c>
      <c r="W4173">
        <v>3335</v>
      </c>
      <c r="X4173">
        <v>3861</v>
      </c>
      <c r="Y4173">
        <v>51062</v>
      </c>
      <c r="Z4173">
        <f t="shared" si="152"/>
        <v>0</v>
      </c>
      <c r="AA4173">
        <f t="shared" si="153"/>
        <v>38296.5</v>
      </c>
    </row>
    <row r="4174" spans="1:27" x14ac:dyDescent="0.35">
      <c r="A4174" t="s">
        <v>427</v>
      </c>
      <c r="C4174">
        <v>501990</v>
      </c>
      <c r="D4174" t="s">
        <v>442</v>
      </c>
      <c r="E4174" t="s">
        <v>7</v>
      </c>
      <c r="F4174" t="s">
        <v>105</v>
      </c>
      <c r="G4174">
        <v>2022</v>
      </c>
      <c r="H4174" t="s">
        <v>22</v>
      </c>
      <c r="I4174" t="s">
        <v>373</v>
      </c>
      <c r="J4174" t="s">
        <v>374</v>
      </c>
      <c r="K4174" t="s">
        <v>375</v>
      </c>
      <c r="L4174" t="s">
        <v>25</v>
      </c>
      <c r="M4174">
        <v>3753</v>
      </c>
      <c r="N4174">
        <v>3783</v>
      </c>
      <c r="O4174">
        <v>5173</v>
      </c>
      <c r="P4174">
        <v>3504</v>
      </c>
      <c r="Q4174">
        <v>5837</v>
      </c>
      <c r="R4174">
        <v>4730</v>
      </c>
      <c r="S4174">
        <v>4042</v>
      </c>
      <c r="T4174">
        <v>3449</v>
      </c>
      <c r="U4174">
        <v>4309</v>
      </c>
      <c r="V4174">
        <v>5285</v>
      </c>
      <c r="W4174">
        <v>3335</v>
      </c>
      <c r="X4174">
        <v>3861</v>
      </c>
      <c r="Y4174">
        <v>51062</v>
      </c>
      <c r="Z4174">
        <f t="shared" si="152"/>
        <v>0</v>
      </c>
      <c r="AA4174">
        <f t="shared" si="153"/>
        <v>38296.5</v>
      </c>
    </row>
    <row r="4175" spans="1:27" x14ac:dyDescent="0.35">
      <c r="A4175" t="s">
        <v>427</v>
      </c>
      <c r="C4175">
        <v>512011</v>
      </c>
      <c r="D4175" t="s">
        <v>463</v>
      </c>
      <c r="E4175" t="s">
        <v>7</v>
      </c>
      <c r="F4175" t="s">
        <v>105</v>
      </c>
      <c r="G4175">
        <v>2030</v>
      </c>
      <c r="H4175" t="s">
        <v>22</v>
      </c>
      <c r="I4175" t="s">
        <v>383</v>
      </c>
      <c r="J4175" t="s">
        <v>384</v>
      </c>
      <c r="K4175" t="s">
        <v>378</v>
      </c>
      <c r="L4175" t="s">
        <v>25</v>
      </c>
      <c r="M4175">
        <v>3756</v>
      </c>
      <c r="N4175">
        <v>3756</v>
      </c>
      <c r="O4175">
        <v>3756</v>
      </c>
      <c r="P4175">
        <v>3756</v>
      </c>
      <c r="Q4175">
        <v>3756</v>
      </c>
      <c r="R4175">
        <v>3756</v>
      </c>
      <c r="S4175">
        <v>3756</v>
      </c>
      <c r="T4175">
        <v>3756</v>
      </c>
      <c r="U4175">
        <v>3756</v>
      </c>
      <c r="V4175">
        <v>3756</v>
      </c>
      <c r="W4175">
        <v>3756</v>
      </c>
      <c r="X4175">
        <v>3756</v>
      </c>
      <c r="Y4175">
        <v>45074</v>
      </c>
      <c r="Z4175">
        <f t="shared" si="152"/>
        <v>0</v>
      </c>
      <c r="AA4175">
        <f t="shared" si="153"/>
        <v>33805.5</v>
      </c>
    </row>
    <row r="4176" spans="1:27" x14ac:dyDescent="0.35">
      <c r="A4176" t="s">
        <v>427</v>
      </c>
      <c r="C4176">
        <v>512100</v>
      </c>
      <c r="D4176" t="s">
        <v>428</v>
      </c>
      <c r="E4176" t="s">
        <v>7</v>
      </c>
      <c r="F4176" t="s">
        <v>105</v>
      </c>
      <c r="G4176">
        <v>2029</v>
      </c>
      <c r="H4176" t="s">
        <v>22</v>
      </c>
      <c r="I4176" t="s">
        <v>608</v>
      </c>
      <c r="J4176" t="s">
        <v>609</v>
      </c>
      <c r="K4176" t="s">
        <v>499</v>
      </c>
      <c r="L4176" t="s">
        <v>25</v>
      </c>
      <c r="M4176">
        <v>3788</v>
      </c>
      <c r="N4176">
        <v>3788</v>
      </c>
      <c r="O4176">
        <v>3788</v>
      </c>
      <c r="P4176">
        <v>3788</v>
      </c>
      <c r="Q4176">
        <v>3788</v>
      </c>
      <c r="R4176">
        <v>3788</v>
      </c>
      <c r="S4176">
        <v>3788</v>
      </c>
      <c r="T4176">
        <v>3788</v>
      </c>
      <c r="U4176">
        <v>3788</v>
      </c>
      <c r="V4176">
        <v>3788</v>
      </c>
      <c r="W4176">
        <v>3788</v>
      </c>
      <c r="X4176">
        <v>3788</v>
      </c>
      <c r="Y4176">
        <v>45461</v>
      </c>
      <c r="Z4176">
        <f t="shared" si="152"/>
        <v>0</v>
      </c>
      <c r="AA4176">
        <f t="shared" si="153"/>
        <v>34095.75</v>
      </c>
    </row>
    <row r="4177" spans="1:27" x14ac:dyDescent="0.35">
      <c r="A4177" t="s">
        <v>427</v>
      </c>
      <c r="C4177">
        <v>511100</v>
      </c>
      <c r="D4177" t="s">
        <v>434</v>
      </c>
      <c r="E4177" t="s">
        <v>7</v>
      </c>
      <c r="F4177" t="s">
        <v>21</v>
      </c>
      <c r="G4177">
        <v>2024</v>
      </c>
      <c r="H4177" t="s">
        <v>365</v>
      </c>
      <c r="I4177" t="s">
        <v>373</v>
      </c>
      <c r="J4177" t="s">
        <v>374</v>
      </c>
      <c r="K4177" t="s">
        <v>375</v>
      </c>
      <c r="L4177" t="s">
        <v>25</v>
      </c>
      <c r="M4177">
        <v>3799</v>
      </c>
      <c r="N4177">
        <v>3597</v>
      </c>
      <c r="O4177">
        <v>3403</v>
      </c>
      <c r="P4177">
        <v>3549</v>
      </c>
      <c r="Q4177">
        <v>3694</v>
      </c>
      <c r="R4177">
        <v>3115</v>
      </c>
      <c r="S4177">
        <v>3623</v>
      </c>
      <c r="T4177">
        <v>3711</v>
      </c>
      <c r="U4177">
        <v>3388</v>
      </c>
      <c r="V4177">
        <v>3871</v>
      </c>
      <c r="W4177">
        <v>3159</v>
      </c>
      <c r="X4177">
        <v>3063</v>
      </c>
      <c r="Y4177">
        <v>41971</v>
      </c>
      <c r="Z4177">
        <f t="shared" ref="Z4177:Z4236" si="154">$Y4177*IF($E4177="Fixed",0.75,1)*IF(LEFT($F4177,4)="0311",1,IF(LEFT($F4177,4)="0301",0.403176412,0))</f>
        <v>31478.25</v>
      </c>
      <c r="AA4177">
        <f t="shared" ref="AA4177:AA4236" si="155">$Y4177*IF($E4177="Fixed",0.75,1)*IF(LEFT($F4177,4)="0311",0,IF(LEFT($F4177,4)="0301",1-0.403176412,1))</f>
        <v>0</v>
      </c>
    </row>
    <row r="4178" spans="1:27" x14ac:dyDescent="0.35">
      <c r="A4178" t="s">
        <v>427</v>
      </c>
      <c r="C4178">
        <v>513100</v>
      </c>
      <c r="D4178" t="s">
        <v>438</v>
      </c>
      <c r="E4178" t="s">
        <v>7</v>
      </c>
      <c r="F4178" t="s">
        <v>105</v>
      </c>
      <c r="G4178">
        <v>2029</v>
      </c>
      <c r="H4178" t="s">
        <v>22</v>
      </c>
      <c r="I4178" t="s">
        <v>610</v>
      </c>
      <c r="J4178" t="s">
        <v>611</v>
      </c>
      <c r="K4178" t="s">
        <v>555</v>
      </c>
      <c r="L4178" t="s">
        <v>25</v>
      </c>
      <c r="M4178">
        <v>3800</v>
      </c>
      <c r="N4178">
        <v>3800</v>
      </c>
      <c r="O4178">
        <v>3800</v>
      </c>
      <c r="P4178">
        <v>3800</v>
      </c>
      <c r="Q4178">
        <v>3800</v>
      </c>
      <c r="R4178">
        <v>3800</v>
      </c>
      <c r="S4178">
        <v>3800</v>
      </c>
      <c r="T4178">
        <v>3800</v>
      </c>
      <c r="U4178">
        <v>3800</v>
      </c>
      <c r="V4178">
        <v>3800</v>
      </c>
      <c r="W4178">
        <v>3800</v>
      </c>
      <c r="X4178">
        <v>3800</v>
      </c>
      <c r="Y4178">
        <v>45606</v>
      </c>
      <c r="Z4178">
        <f t="shared" si="154"/>
        <v>0</v>
      </c>
      <c r="AA4178">
        <f t="shared" si="155"/>
        <v>34204.5</v>
      </c>
    </row>
    <row r="4179" spans="1:27" x14ac:dyDescent="0.35">
      <c r="A4179" t="s">
        <v>427</v>
      </c>
      <c r="C4179">
        <v>511100</v>
      </c>
      <c r="D4179" t="s">
        <v>434</v>
      </c>
      <c r="E4179" t="s">
        <v>7</v>
      </c>
      <c r="F4179" t="s">
        <v>105</v>
      </c>
      <c r="G4179">
        <v>2021</v>
      </c>
      <c r="H4179" t="s">
        <v>365</v>
      </c>
      <c r="I4179" t="s">
        <v>383</v>
      </c>
      <c r="J4179" t="s">
        <v>384</v>
      </c>
      <c r="K4179" t="s">
        <v>378</v>
      </c>
      <c r="L4179" t="s">
        <v>25</v>
      </c>
      <c r="M4179">
        <v>3801</v>
      </c>
      <c r="N4179">
        <v>3791</v>
      </c>
      <c r="O4179">
        <v>4160</v>
      </c>
      <c r="P4179">
        <v>3909</v>
      </c>
      <c r="Q4179">
        <v>3706</v>
      </c>
      <c r="R4179">
        <v>3866</v>
      </c>
      <c r="S4179">
        <v>3798</v>
      </c>
      <c r="T4179">
        <v>4090</v>
      </c>
      <c r="U4179">
        <v>3943</v>
      </c>
      <c r="V4179">
        <v>3901</v>
      </c>
      <c r="W4179">
        <v>3697</v>
      </c>
      <c r="X4179">
        <v>3629</v>
      </c>
      <c r="Y4179">
        <v>46292</v>
      </c>
      <c r="Z4179">
        <f t="shared" si="154"/>
        <v>0</v>
      </c>
      <c r="AA4179">
        <f t="shared" si="155"/>
        <v>34719</v>
      </c>
    </row>
    <row r="4180" spans="1:27" x14ac:dyDescent="0.35">
      <c r="A4180" t="s">
        <v>427</v>
      </c>
      <c r="C4180">
        <v>501090</v>
      </c>
      <c r="D4180" t="s">
        <v>435</v>
      </c>
      <c r="E4180" t="s">
        <v>7</v>
      </c>
      <c r="F4180" t="s">
        <v>21</v>
      </c>
      <c r="G4180">
        <v>2023</v>
      </c>
      <c r="H4180" t="s">
        <v>365</v>
      </c>
      <c r="I4180" t="s">
        <v>373</v>
      </c>
      <c r="J4180" t="s">
        <v>374</v>
      </c>
      <c r="K4180" t="s">
        <v>375</v>
      </c>
      <c r="L4180" t="s">
        <v>25</v>
      </c>
      <c r="M4180">
        <v>3807</v>
      </c>
      <c r="N4180">
        <v>3612</v>
      </c>
      <c r="O4180">
        <v>3941</v>
      </c>
      <c r="P4180">
        <v>3314</v>
      </c>
      <c r="Q4180">
        <v>3810</v>
      </c>
      <c r="R4180">
        <v>3649</v>
      </c>
      <c r="S4180">
        <v>3353</v>
      </c>
      <c r="T4180">
        <v>4061</v>
      </c>
      <c r="U4180">
        <v>3503</v>
      </c>
      <c r="V4180">
        <v>3865</v>
      </c>
      <c r="W4180">
        <v>3483</v>
      </c>
      <c r="X4180">
        <v>2889</v>
      </c>
      <c r="Y4180">
        <v>43289</v>
      </c>
      <c r="Z4180">
        <f t="shared" si="154"/>
        <v>32466.75</v>
      </c>
      <c r="AA4180">
        <f t="shared" si="155"/>
        <v>0</v>
      </c>
    </row>
    <row r="4181" spans="1:27" x14ac:dyDescent="0.35">
      <c r="A4181" t="s">
        <v>427</v>
      </c>
      <c r="C4181">
        <v>501990</v>
      </c>
      <c r="D4181" t="s">
        <v>442</v>
      </c>
      <c r="E4181" t="s">
        <v>7</v>
      </c>
      <c r="F4181" t="s">
        <v>105</v>
      </c>
      <c r="G4181">
        <v>2029</v>
      </c>
      <c r="H4181" t="s">
        <v>22</v>
      </c>
      <c r="I4181" t="s">
        <v>383</v>
      </c>
      <c r="J4181" t="s">
        <v>384</v>
      </c>
      <c r="K4181" t="s">
        <v>378</v>
      </c>
      <c r="L4181" t="s">
        <v>25</v>
      </c>
      <c r="M4181">
        <v>3813</v>
      </c>
      <c r="N4181">
        <v>3813</v>
      </c>
      <c r="O4181">
        <v>3813</v>
      </c>
      <c r="P4181">
        <v>3813</v>
      </c>
      <c r="Q4181">
        <v>3813</v>
      </c>
      <c r="R4181">
        <v>3813</v>
      </c>
      <c r="S4181">
        <v>3813</v>
      </c>
      <c r="T4181">
        <v>3813</v>
      </c>
      <c r="U4181">
        <v>3813</v>
      </c>
      <c r="V4181">
        <v>3813</v>
      </c>
      <c r="W4181">
        <v>3813</v>
      </c>
      <c r="X4181">
        <v>3813</v>
      </c>
      <c r="Y4181">
        <v>45755</v>
      </c>
      <c r="Z4181">
        <f t="shared" si="154"/>
        <v>0</v>
      </c>
      <c r="AA4181">
        <f t="shared" si="155"/>
        <v>34316.25</v>
      </c>
    </row>
    <row r="4182" spans="1:27" x14ac:dyDescent="0.35">
      <c r="A4182" t="s">
        <v>427</v>
      </c>
      <c r="C4182">
        <v>926004</v>
      </c>
      <c r="D4182" t="s">
        <v>462</v>
      </c>
      <c r="E4182" t="s">
        <v>7</v>
      </c>
      <c r="F4182" t="s">
        <v>105</v>
      </c>
      <c r="G4182">
        <v>2024</v>
      </c>
      <c r="H4182" t="s">
        <v>365</v>
      </c>
      <c r="I4182" t="s">
        <v>383</v>
      </c>
      <c r="J4182" t="s">
        <v>384</v>
      </c>
      <c r="K4182" t="s">
        <v>378</v>
      </c>
      <c r="L4182" t="s">
        <v>25</v>
      </c>
      <c r="M4182">
        <v>3814</v>
      </c>
      <c r="N4182">
        <v>3627</v>
      </c>
      <c r="O4182">
        <v>3408</v>
      </c>
      <c r="P4182">
        <v>3548</v>
      </c>
      <c r="Q4182">
        <v>3688</v>
      </c>
      <c r="R4182">
        <v>3097</v>
      </c>
      <c r="S4182">
        <v>3603</v>
      </c>
      <c r="T4182">
        <v>3729</v>
      </c>
      <c r="U4182">
        <v>3387</v>
      </c>
      <c r="V4182">
        <v>3887</v>
      </c>
      <c r="W4182">
        <v>3128</v>
      </c>
      <c r="X4182">
        <v>2986</v>
      </c>
      <c r="Y4182">
        <v>41902</v>
      </c>
      <c r="Z4182">
        <f t="shared" si="154"/>
        <v>0</v>
      </c>
      <c r="AA4182">
        <f t="shared" si="155"/>
        <v>31426.5</v>
      </c>
    </row>
    <row r="4183" spans="1:27" x14ac:dyDescent="0.35">
      <c r="A4183" t="s">
        <v>427</v>
      </c>
      <c r="C4183">
        <v>512100</v>
      </c>
      <c r="D4183" t="s">
        <v>428</v>
      </c>
      <c r="E4183" t="s">
        <v>7</v>
      </c>
      <c r="F4183" t="s">
        <v>366</v>
      </c>
      <c r="G4183">
        <v>2021</v>
      </c>
      <c r="H4183" t="s">
        <v>365</v>
      </c>
      <c r="I4183" t="s">
        <v>612</v>
      </c>
      <c r="J4183" t="s">
        <v>613</v>
      </c>
      <c r="K4183" t="s">
        <v>455</v>
      </c>
      <c r="L4183" t="s">
        <v>25</v>
      </c>
      <c r="M4183">
        <v>3824</v>
      </c>
      <c r="N4183">
        <v>3641</v>
      </c>
      <c r="O4183">
        <v>4188</v>
      </c>
      <c r="P4183">
        <v>4006</v>
      </c>
      <c r="Q4183">
        <v>3824</v>
      </c>
      <c r="R4183">
        <v>4006</v>
      </c>
      <c r="S4183">
        <v>4006</v>
      </c>
      <c r="T4183">
        <v>4006</v>
      </c>
      <c r="U4183">
        <v>4006</v>
      </c>
      <c r="V4183">
        <v>3824</v>
      </c>
      <c r="W4183">
        <v>4006</v>
      </c>
      <c r="X4183">
        <v>4188</v>
      </c>
      <c r="Y4183">
        <v>47528</v>
      </c>
      <c r="Z4183">
        <f t="shared" si="154"/>
        <v>14371.626382151999</v>
      </c>
      <c r="AA4183">
        <f t="shared" si="155"/>
        <v>21274.373617847999</v>
      </c>
    </row>
    <row r="4184" spans="1:27" x14ac:dyDescent="0.35">
      <c r="A4184" t="s">
        <v>427</v>
      </c>
      <c r="C4184">
        <v>512100</v>
      </c>
      <c r="D4184" t="s">
        <v>428</v>
      </c>
      <c r="E4184" t="s">
        <v>7</v>
      </c>
      <c r="F4184" t="s">
        <v>366</v>
      </c>
      <c r="G4184">
        <v>2021</v>
      </c>
      <c r="H4184" t="s">
        <v>22</v>
      </c>
      <c r="I4184" t="s">
        <v>614</v>
      </c>
      <c r="J4184" t="s">
        <v>615</v>
      </c>
      <c r="K4184" t="s">
        <v>616</v>
      </c>
      <c r="L4184" t="s">
        <v>25</v>
      </c>
      <c r="M4184">
        <v>3825</v>
      </c>
      <c r="N4184">
        <v>3825</v>
      </c>
      <c r="O4184">
        <v>3825</v>
      </c>
      <c r="P4184">
        <v>3825</v>
      </c>
      <c r="Q4184">
        <v>3825</v>
      </c>
      <c r="R4184">
        <v>3825</v>
      </c>
      <c r="S4184">
        <v>3825</v>
      </c>
      <c r="T4184">
        <v>3825</v>
      </c>
      <c r="U4184">
        <v>3825</v>
      </c>
      <c r="V4184">
        <v>3825</v>
      </c>
      <c r="W4184">
        <v>3825</v>
      </c>
      <c r="X4184">
        <v>3825</v>
      </c>
      <c r="Y4184">
        <v>45900</v>
      </c>
      <c r="Z4184">
        <f t="shared" si="154"/>
        <v>13879.347983099999</v>
      </c>
      <c r="AA4184">
        <f t="shared" si="155"/>
        <v>20545.6520169</v>
      </c>
    </row>
    <row r="4185" spans="1:27" x14ac:dyDescent="0.35">
      <c r="A4185" t="s">
        <v>427</v>
      </c>
      <c r="C4185">
        <v>512100</v>
      </c>
      <c r="D4185" t="s">
        <v>428</v>
      </c>
      <c r="E4185" t="s">
        <v>7</v>
      </c>
      <c r="F4185" t="s">
        <v>366</v>
      </c>
      <c r="G4185">
        <v>2022</v>
      </c>
      <c r="H4185" t="s">
        <v>22</v>
      </c>
      <c r="I4185" t="s">
        <v>614</v>
      </c>
      <c r="J4185" t="s">
        <v>615</v>
      </c>
      <c r="K4185" t="s">
        <v>616</v>
      </c>
      <c r="L4185" t="s">
        <v>25</v>
      </c>
      <c r="M4185">
        <v>3825</v>
      </c>
      <c r="N4185">
        <v>3825</v>
      </c>
      <c r="O4185">
        <v>3825</v>
      </c>
      <c r="P4185">
        <v>3825</v>
      </c>
      <c r="Q4185">
        <v>3825</v>
      </c>
      <c r="R4185">
        <v>3825</v>
      </c>
      <c r="S4185">
        <v>3825</v>
      </c>
      <c r="T4185">
        <v>3825</v>
      </c>
      <c r="U4185">
        <v>3825</v>
      </c>
      <c r="V4185">
        <v>3825</v>
      </c>
      <c r="W4185">
        <v>3825</v>
      </c>
      <c r="X4185">
        <v>3825</v>
      </c>
      <c r="Y4185">
        <v>45900</v>
      </c>
      <c r="Z4185">
        <f t="shared" si="154"/>
        <v>13879.347983099999</v>
      </c>
      <c r="AA4185">
        <f t="shared" si="155"/>
        <v>20545.6520169</v>
      </c>
    </row>
    <row r="4186" spans="1:27" x14ac:dyDescent="0.35">
      <c r="A4186" t="s">
        <v>427</v>
      </c>
      <c r="C4186">
        <v>512100</v>
      </c>
      <c r="D4186" t="s">
        <v>428</v>
      </c>
      <c r="E4186" t="s">
        <v>7</v>
      </c>
      <c r="F4186" t="s">
        <v>366</v>
      </c>
      <c r="G4186">
        <v>2023</v>
      </c>
      <c r="H4186" t="s">
        <v>22</v>
      </c>
      <c r="I4186" t="s">
        <v>614</v>
      </c>
      <c r="J4186" t="s">
        <v>615</v>
      </c>
      <c r="K4186" t="s">
        <v>616</v>
      </c>
      <c r="L4186" t="s">
        <v>25</v>
      </c>
      <c r="M4186">
        <v>3825</v>
      </c>
      <c r="N4186">
        <v>3825</v>
      </c>
      <c r="O4186">
        <v>3825</v>
      </c>
      <c r="P4186">
        <v>3825</v>
      </c>
      <c r="Q4186">
        <v>3825</v>
      </c>
      <c r="R4186">
        <v>3825</v>
      </c>
      <c r="S4186">
        <v>3825</v>
      </c>
      <c r="T4186">
        <v>3825</v>
      </c>
      <c r="U4186">
        <v>3825</v>
      </c>
      <c r="V4186">
        <v>3825</v>
      </c>
      <c r="W4186">
        <v>3825</v>
      </c>
      <c r="X4186">
        <v>3825</v>
      </c>
      <c r="Y4186">
        <v>45900</v>
      </c>
      <c r="Z4186">
        <f t="shared" si="154"/>
        <v>13879.347983099999</v>
      </c>
      <c r="AA4186">
        <f t="shared" si="155"/>
        <v>20545.6520169</v>
      </c>
    </row>
    <row r="4187" spans="1:27" x14ac:dyDescent="0.35">
      <c r="A4187" t="s">
        <v>427</v>
      </c>
      <c r="C4187">
        <v>512100</v>
      </c>
      <c r="D4187" t="s">
        <v>428</v>
      </c>
      <c r="E4187" t="s">
        <v>7</v>
      </c>
      <c r="F4187" t="s">
        <v>366</v>
      </c>
      <c r="G4187">
        <v>2024</v>
      </c>
      <c r="H4187" t="s">
        <v>22</v>
      </c>
      <c r="I4187" t="s">
        <v>614</v>
      </c>
      <c r="J4187" t="s">
        <v>615</v>
      </c>
      <c r="K4187" t="s">
        <v>616</v>
      </c>
      <c r="L4187" t="s">
        <v>25</v>
      </c>
      <c r="M4187">
        <v>3825</v>
      </c>
      <c r="N4187">
        <v>3825</v>
      </c>
      <c r="O4187">
        <v>3825</v>
      </c>
      <c r="P4187">
        <v>3825</v>
      </c>
      <c r="Q4187">
        <v>3825</v>
      </c>
      <c r="R4187">
        <v>3825</v>
      </c>
      <c r="S4187">
        <v>3825</v>
      </c>
      <c r="T4187">
        <v>3825</v>
      </c>
      <c r="U4187">
        <v>3825</v>
      </c>
      <c r="V4187">
        <v>3825</v>
      </c>
      <c r="W4187">
        <v>3825</v>
      </c>
      <c r="X4187">
        <v>3825</v>
      </c>
      <c r="Y4187">
        <v>45900</v>
      </c>
      <c r="Z4187">
        <f t="shared" si="154"/>
        <v>13879.347983099999</v>
      </c>
      <c r="AA4187">
        <f t="shared" si="155"/>
        <v>20545.6520169</v>
      </c>
    </row>
    <row r="4188" spans="1:27" x14ac:dyDescent="0.35">
      <c r="A4188" t="s">
        <v>427</v>
      </c>
      <c r="C4188">
        <v>512100</v>
      </c>
      <c r="D4188" t="s">
        <v>428</v>
      </c>
      <c r="E4188" t="s">
        <v>7</v>
      </c>
      <c r="F4188" t="s">
        <v>366</v>
      </c>
      <c r="G4188">
        <v>2025</v>
      </c>
      <c r="H4188" t="s">
        <v>22</v>
      </c>
      <c r="I4188" t="s">
        <v>614</v>
      </c>
      <c r="J4188" t="s">
        <v>615</v>
      </c>
      <c r="K4188" t="s">
        <v>616</v>
      </c>
      <c r="L4188" t="s">
        <v>25</v>
      </c>
      <c r="M4188">
        <v>3825</v>
      </c>
      <c r="N4188">
        <v>3825</v>
      </c>
      <c r="O4188">
        <v>3825</v>
      </c>
      <c r="P4188">
        <v>3825</v>
      </c>
      <c r="Q4188">
        <v>3825</v>
      </c>
      <c r="R4188">
        <v>3825</v>
      </c>
      <c r="S4188">
        <v>3825</v>
      </c>
      <c r="T4188">
        <v>3825</v>
      </c>
      <c r="U4188">
        <v>3825</v>
      </c>
      <c r="V4188">
        <v>3825</v>
      </c>
      <c r="W4188">
        <v>3825</v>
      </c>
      <c r="X4188">
        <v>3825</v>
      </c>
      <c r="Y4188">
        <v>45900</v>
      </c>
      <c r="Z4188">
        <f t="shared" si="154"/>
        <v>13879.347983099999</v>
      </c>
      <c r="AA4188">
        <f t="shared" si="155"/>
        <v>20545.6520169</v>
      </c>
    </row>
    <row r="4189" spans="1:27" x14ac:dyDescent="0.35">
      <c r="A4189" t="s">
        <v>427</v>
      </c>
      <c r="C4189">
        <v>926002</v>
      </c>
      <c r="D4189" t="s">
        <v>460</v>
      </c>
      <c r="E4189" t="s">
        <v>7</v>
      </c>
      <c r="F4189" t="s">
        <v>105</v>
      </c>
      <c r="G4189">
        <v>2022</v>
      </c>
      <c r="H4189" t="s">
        <v>365</v>
      </c>
      <c r="I4189" t="s">
        <v>383</v>
      </c>
      <c r="J4189" t="s">
        <v>384</v>
      </c>
      <c r="K4189" t="s">
        <v>378</v>
      </c>
      <c r="L4189" t="s">
        <v>25</v>
      </c>
      <c r="M4189">
        <v>3845</v>
      </c>
      <c r="N4189">
        <v>3857</v>
      </c>
      <c r="O4189">
        <v>4208</v>
      </c>
      <c r="P4189">
        <v>3772</v>
      </c>
      <c r="Q4189">
        <v>3875</v>
      </c>
      <c r="R4189">
        <v>3873</v>
      </c>
      <c r="S4189">
        <v>3625</v>
      </c>
      <c r="T4189">
        <v>4354</v>
      </c>
      <c r="U4189">
        <v>4027</v>
      </c>
      <c r="V4189">
        <v>3936</v>
      </c>
      <c r="W4189">
        <v>3741</v>
      </c>
      <c r="X4189">
        <v>3381</v>
      </c>
      <c r="Y4189">
        <v>46494</v>
      </c>
      <c r="Z4189">
        <f t="shared" si="154"/>
        <v>0</v>
      </c>
      <c r="AA4189">
        <f t="shared" si="155"/>
        <v>34870.5</v>
      </c>
    </row>
    <row r="4190" spans="1:27" x14ac:dyDescent="0.35">
      <c r="A4190" t="s">
        <v>427</v>
      </c>
      <c r="C4190">
        <v>512100</v>
      </c>
      <c r="D4190" t="s">
        <v>428</v>
      </c>
      <c r="E4190" t="s">
        <v>7</v>
      </c>
      <c r="F4190" t="s">
        <v>105</v>
      </c>
      <c r="G4190">
        <v>2030</v>
      </c>
      <c r="H4190" t="s">
        <v>22</v>
      </c>
      <c r="I4190" t="s">
        <v>608</v>
      </c>
      <c r="J4190" t="s">
        <v>609</v>
      </c>
      <c r="K4190" t="s">
        <v>499</v>
      </c>
      <c r="L4190" t="s">
        <v>25</v>
      </c>
      <c r="M4190">
        <v>3864</v>
      </c>
      <c r="N4190">
        <v>3864</v>
      </c>
      <c r="O4190">
        <v>3864</v>
      </c>
      <c r="P4190">
        <v>3864</v>
      </c>
      <c r="Q4190">
        <v>3864</v>
      </c>
      <c r="R4190">
        <v>3864</v>
      </c>
      <c r="S4190">
        <v>3864</v>
      </c>
      <c r="T4190">
        <v>3864</v>
      </c>
      <c r="U4190">
        <v>3864</v>
      </c>
      <c r="V4190">
        <v>3864</v>
      </c>
      <c r="W4190">
        <v>3864</v>
      </c>
      <c r="X4190">
        <v>3864</v>
      </c>
      <c r="Y4190">
        <v>46372</v>
      </c>
      <c r="Z4190">
        <f t="shared" si="154"/>
        <v>0</v>
      </c>
      <c r="AA4190">
        <f t="shared" si="155"/>
        <v>34779</v>
      </c>
    </row>
    <row r="4191" spans="1:27" x14ac:dyDescent="0.35">
      <c r="A4191" t="s">
        <v>427</v>
      </c>
      <c r="C4191">
        <v>513100</v>
      </c>
      <c r="D4191" t="s">
        <v>438</v>
      </c>
      <c r="E4191" t="s">
        <v>7</v>
      </c>
      <c r="F4191" t="s">
        <v>105</v>
      </c>
      <c r="G4191">
        <v>2030</v>
      </c>
      <c r="H4191" t="s">
        <v>22</v>
      </c>
      <c r="I4191" t="s">
        <v>610</v>
      </c>
      <c r="J4191" t="s">
        <v>611</v>
      </c>
      <c r="K4191" t="s">
        <v>555</v>
      </c>
      <c r="L4191" t="s">
        <v>25</v>
      </c>
      <c r="M4191">
        <v>3877</v>
      </c>
      <c r="N4191">
        <v>3877</v>
      </c>
      <c r="O4191">
        <v>3877</v>
      </c>
      <c r="P4191">
        <v>3877</v>
      </c>
      <c r="Q4191">
        <v>3877</v>
      </c>
      <c r="R4191">
        <v>3877</v>
      </c>
      <c r="S4191">
        <v>3877</v>
      </c>
      <c r="T4191">
        <v>3877</v>
      </c>
      <c r="U4191">
        <v>3877</v>
      </c>
      <c r="V4191">
        <v>3877</v>
      </c>
      <c r="W4191">
        <v>3877</v>
      </c>
      <c r="X4191">
        <v>3877</v>
      </c>
      <c r="Y4191">
        <v>46520</v>
      </c>
      <c r="Z4191">
        <f t="shared" si="154"/>
        <v>0</v>
      </c>
      <c r="AA4191">
        <f t="shared" si="155"/>
        <v>34890</v>
      </c>
    </row>
    <row r="4192" spans="1:27" x14ac:dyDescent="0.35">
      <c r="A4192" t="s">
        <v>427</v>
      </c>
      <c r="C4192">
        <v>926004</v>
      </c>
      <c r="D4192" t="s">
        <v>462</v>
      </c>
      <c r="E4192" t="s">
        <v>7</v>
      </c>
      <c r="F4192" t="s">
        <v>105</v>
      </c>
      <c r="G4192">
        <v>2025</v>
      </c>
      <c r="H4192" t="s">
        <v>365</v>
      </c>
      <c r="I4192" t="s">
        <v>383</v>
      </c>
      <c r="J4192" t="s">
        <v>384</v>
      </c>
      <c r="K4192" t="s">
        <v>378</v>
      </c>
      <c r="L4192" t="s">
        <v>25</v>
      </c>
      <c r="M4192">
        <v>3890</v>
      </c>
      <c r="N4192">
        <v>3500</v>
      </c>
      <c r="O4192">
        <v>3474</v>
      </c>
      <c r="P4192">
        <v>3615</v>
      </c>
      <c r="Q4192">
        <v>3556</v>
      </c>
      <c r="R4192">
        <v>3351</v>
      </c>
      <c r="S4192">
        <v>3666</v>
      </c>
      <c r="T4192">
        <v>3800</v>
      </c>
      <c r="U4192">
        <v>3650</v>
      </c>
      <c r="V4192">
        <v>3960</v>
      </c>
      <c r="W4192">
        <v>2985</v>
      </c>
      <c r="X4192">
        <v>3228</v>
      </c>
      <c r="Y4192">
        <v>42675</v>
      </c>
      <c r="Z4192">
        <f t="shared" si="154"/>
        <v>0</v>
      </c>
      <c r="AA4192">
        <f t="shared" si="155"/>
        <v>32006.25</v>
      </c>
    </row>
    <row r="4193" spans="1:27" x14ac:dyDescent="0.35">
      <c r="A4193" t="s">
        <v>427</v>
      </c>
      <c r="C4193">
        <v>511100</v>
      </c>
      <c r="D4193" t="s">
        <v>434</v>
      </c>
      <c r="E4193" t="s">
        <v>7</v>
      </c>
      <c r="F4193" t="s">
        <v>21</v>
      </c>
      <c r="G4193">
        <v>2025</v>
      </c>
      <c r="H4193" t="s">
        <v>365</v>
      </c>
      <c r="I4193" t="s">
        <v>373</v>
      </c>
      <c r="J4193" t="s">
        <v>374</v>
      </c>
      <c r="K4193" t="s">
        <v>375</v>
      </c>
      <c r="L4193" t="s">
        <v>25</v>
      </c>
      <c r="M4193">
        <v>3894</v>
      </c>
      <c r="N4193">
        <v>3489</v>
      </c>
      <c r="O4193">
        <v>3485</v>
      </c>
      <c r="P4193">
        <v>3632</v>
      </c>
      <c r="Q4193">
        <v>3581</v>
      </c>
      <c r="R4193">
        <v>3380</v>
      </c>
      <c r="S4193">
        <v>3701</v>
      </c>
      <c r="T4193">
        <v>3798</v>
      </c>
      <c r="U4193">
        <v>3664</v>
      </c>
      <c r="V4193">
        <v>3961</v>
      </c>
      <c r="W4193">
        <v>3032</v>
      </c>
      <c r="X4193">
        <v>3315</v>
      </c>
      <c r="Y4193">
        <v>42932</v>
      </c>
      <c r="Z4193">
        <f t="shared" si="154"/>
        <v>32199</v>
      </c>
      <c r="AA4193">
        <f t="shared" si="155"/>
        <v>0</v>
      </c>
    </row>
    <row r="4194" spans="1:27" x14ac:dyDescent="0.35">
      <c r="A4194" t="s">
        <v>427</v>
      </c>
      <c r="C4194">
        <v>511100</v>
      </c>
      <c r="D4194" t="s">
        <v>434</v>
      </c>
      <c r="E4194" t="s">
        <v>7</v>
      </c>
      <c r="F4194" t="s">
        <v>105</v>
      </c>
      <c r="G4194">
        <v>2022</v>
      </c>
      <c r="H4194" t="s">
        <v>365</v>
      </c>
      <c r="I4194" t="s">
        <v>383</v>
      </c>
      <c r="J4194" t="s">
        <v>384</v>
      </c>
      <c r="K4194" t="s">
        <v>378</v>
      </c>
      <c r="L4194" t="s">
        <v>25</v>
      </c>
      <c r="M4194">
        <v>3894</v>
      </c>
      <c r="N4194">
        <v>3884</v>
      </c>
      <c r="O4194">
        <v>4261</v>
      </c>
      <c r="P4194">
        <v>3837</v>
      </c>
      <c r="Q4194">
        <v>3950</v>
      </c>
      <c r="R4194">
        <v>3950</v>
      </c>
      <c r="S4194">
        <v>3715</v>
      </c>
      <c r="T4194">
        <v>4400</v>
      </c>
      <c r="U4194">
        <v>4088</v>
      </c>
      <c r="V4194">
        <v>3989</v>
      </c>
      <c r="W4194">
        <v>3833</v>
      </c>
      <c r="X4194">
        <v>3531</v>
      </c>
      <c r="Y4194">
        <v>47332</v>
      </c>
      <c r="Z4194">
        <f t="shared" si="154"/>
        <v>0</v>
      </c>
      <c r="AA4194">
        <f t="shared" si="155"/>
        <v>35499</v>
      </c>
    </row>
    <row r="4195" spans="1:27" x14ac:dyDescent="0.35">
      <c r="A4195" t="s">
        <v>427</v>
      </c>
      <c r="C4195">
        <v>510900</v>
      </c>
      <c r="D4195" t="s">
        <v>436</v>
      </c>
      <c r="E4195" t="s">
        <v>7</v>
      </c>
      <c r="F4195" t="s">
        <v>105</v>
      </c>
      <c r="G4195">
        <v>2024</v>
      </c>
      <c r="H4195" t="s">
        <v>22</v>
      </c>
      <c r="I4195" t="s">
        <v>383</v>
      </c>
      <c r="J4195" t="s">
        <v>384</v>
      </c>
      <c r="K4195" t="s">
        <v>378</v>
      </c>
      <c r="L4195" t="s">
        <v>25</v>
      </c>
      <c r="M4195">
        <v>3897</v>
      </c>
      <c r="N4195">
        <v>4585</v>
      </c>
      <c r="O4195">
        <v>11424</v>
      </c>
      <c r="P4195">
        <v>7087</v>
      </c>
      <c r="Q4195">
        <v>7879</v>
      </c>
      <c r="R4195">
        <v>10964</v>
      </c>
      <c r="S4195">
        <v>9992</v>
      </c>
      <c r="T4195">
        <v>6644</v>
      </c>
      <c r="U4195">
        <v>11866</v>
      </c>
      <c r="V4195">
        <v>8545</v>
      </c>
      <c r="W4195">
        <v>12925</v>
      </c>
      <c r="X4195">
        <v>4225</v>
      </c>
      <c r="Y4195">
        <v>100034</v>
      </c>
      <c r="Z4195">
        <f t="shared" si="154"/>
        <v>0</v>
      </c>
      <c r="AA4195">
        <f t="shared" si="155"/>
        <v>75025.5</v>
      </c>
    </row>
    <row r="4196" spans="1:27" x14ac:dyDescent="0.35">
      <c r="A4196" t="s">
        <v>427</v>
      </c>
      <c r="C4196">
        <v>512100</v>
      </c>
      <c r="D4196" t="s">
        <v>428</v>
      </c>
      <c r="E4196" t="s">
        <v>7</v>
      </c>
      <c r="F4196" t="s">
        <v>366</v>
      </c>
      <c r="G4196">
        <v>2026</v>
      </c>
      <c r="H4196" t="s">
        <v>22</v>
      </c>
      <c r="I4196" t="s">
        <v>614</v>
      </c>
      <c r="J4196" t="s">
        <v>615</v>
      </c>
      <c r="K4196" t="s">
        <v>616</v>
      </c>
      <c r="L4196" t="s">
        <v>25</v>
      </c>
      <c r="M4196">
        <v>3901</v>
      </c>
      <c r="N4196">
        <v>3901</v>
      </c>
      <c r="O4196">
        <v>3901</v>
      </c>
      <c r="P4196">
        <v>3901</v>
      </c>
      <c r="Q4196">
        <v>3901</v>
      </c>
      <c r="R4196">
        <v>3901</v>
      </c>
      <c r="S4196">
        <v>3901</v>
      </c>
      <c r="T4196">
        <v>3901</v>
      </c>
      <c r="U4196">
        <v>3901</v>
      </c>
      <c r="V4196">
        <v>3901</v>
      </c>
      <c r="W4196">
        <v>3901</v>
      </c>
      <c r="X4196">
        <v>3901</v>
      </c>
      <c r="Y4196">
        <v>46818</v>
      </c>
      <c r="Z4196">
        <f t="shared" si="154"/>
        <v>14156.934942762</v>
      </c>
      <c r="AA4196">
        <f t="shared" si="155"/>
        <v>20956.565057238</v>
      </c>
    </row>
    <row r="4197" spans="1:27" x14ac:dyDescent="0.35">
      <c r="A4197" t="s">
        <v>427</v>
      </c>
      <c r="C4197">
        <v>501990</v>
      </c>
      <c r="D4197" t="s">
        <v>442</v>
      </c>
      <c r="E4197" t="s">
        <v>7</v>
      </c>
      <c r="F4197" t="s">
        <v>105</v>
      </c>
      <c r="G4197">
        <v>2030</v>
      </c>
      <c r="H4197" t="s">
        <v>22</v>
      </c>
      <c r="I4197" t="s">
        <v>383</v>
      </c>
      <c r="J4197" t="s">
        <v>384</v>
      </c>
      <c r="K4197" t="s">
        <v>378</v>
      </c>
      <c r="L4197" t="s">
        <v>25</v>
      </c>
      <c r="M4197">
        <v>3904</v>
      </c>
      <c r="N4197">
        <v>3904</v>
      </c>
      <c r="O4197">
        <v>3904</v>
      </c>
      <c r="P4197">
        <v>3904</v>
      </c>
      <c r="Q4197">
        <v>3904</v>
      </c>
      <c r="R4197">
        <v>3904</v>
      </c>
      <c r="S4197">
        <v>3904</v>
      </c>
      <c r="T4197">
        <v>3904</v>
      </c>
      <c r="U4197">
        <v>3904</v>
      </c>
      <c r="V4197">
        <v>3904</v>
      </c>
      <c r="W4197">
        <v>3904</v>
      </c>
      <c r="X4197">
        <v>3904</v>
      </c>
      <c r="Y4197">
        <v>46850</v>
      </c>
      <c r="Z4197">
        <f t="shared" si="154"/>
        <v>0</v>
      </c>
      <c r="AA4197">
        <f t="shared" si="155"/>
        <v>35137.5</v>
      </c>
    </row>
    <row r="4198" spans="1:27" x14ac:dyDescent="0.35">
      <c r="A4198" t="s">
        <v>427</v>
      </c>
      <c r="C4198">
        <v>926004</v>
      </c>
      <c r="D4198" t="s">
        <v>462</v>
      </c>
      <c r="E4198" t="s">
        <v>7</v>
      </c>
      <c r="F4198" t="s">
        <v>105</v>
      </c>
      <c r="G4198">
        <v>2026</v>
      </c>
      <c r="H4198" t="s">
        <v>365</v>
      </c>
      <c r="I4198" t="s">
        <v>383</v>
      </c>
      <c r="J4198" t="s">
        <v>384</v>
      </c>
      <c r="K4198" t="s">
        <v>378</v>
      </c>
      <c r="L4198" t="s">
        <v>25</v>
      </c>
      <c r="M4198">
        <v>3953</v>
      </c>
      <c r="N4198">
        <v>3557</v>
      </c>
      <c r="O4198">
        <v>3531</v>
      </c>
      <c r="P4198">
        <v>3673</v>
      </c>
      <c r="Q4198">
        <v>3613</v>
      </c>
      <c r="R4198">
        <v>3404</v>
      </c>
      <c r="S4198">
        <v>3724</v>
      </c>
      <c r="T4198">
        <v>3861</v>
      </c>
      <c r="U4198">
        <v>3709</v>
      </c>
      <c r="V4198">
        <v>4023</v>
      </c>
      <c r="W4198">
        <v>3032</v>
      </c>
      <c r="X4198">
        <v>3278</v>
      </c>
      <c r="Y4198">
        <v>43358</v>
      </c>
      <c r="Z4198">
        <f t="shared" si="154"/>
        <v>0</v>
      </c>
      <c r="AA4198">
        <f t="shared" si="155"/>
        <v>32518.5</v>
      </c>
    </row>
    <row r="4199" spans="1:27" x14ac:dyDescent="0.35">
      <c r="A4199" t="s">
        <v>427</v>
      </c>
      <c r="C4199">
        <v>506100</v>
      </c>
      <c r="D4199" t="s">
        <v>432</v>
      </c>
      <c r="E4199" t="s">
        <v>7</v>
      </c>
      <c r="F4199" t="s">
        <v>366</v>
      </c>
      <c r="G4199">
        <v>2021</v>
      </c>
      <c r="H4199" t="s">
        <v>22</v>
      </c>
      <c r="I4199">
        <v>124642</v>
      </c>
      <c r="J4199" t="s">
        <v>583</v>
      </c>
      <c r="K4199" t="s">
        <v>455</v>
      </c>
      <c r="L4199" t="s">
        <v>25</v>
      </c>
      <c r="M4199">
        <v>3971</v>
      </c>
      <c r="N4199">
        <v>3971</v>
      </c>
      <c r="O4199">
        <v>3971</v>
      </c>
      <c r="P4199">
        <v>3971</v>
      </c>
      <c r="Q4199">
        <v>3971</v>
      </c>
      <c r="R4199">
        <v>3971</v>
      </c>
      <c r="S4199">
        <v>3971</v>
      </c>
      <c r="T4199">
        <v>3971</v>
      </c>
      <c r="U4199">
        <v>3971</v>
      </c>
      <c r="V4199">
        <v>3971</v>
      </c>
      <c r="W4199">
        <v>3971</v>
      </c>
      <c r="X4199">
        <v>3971</v>
      </c>
      <c r="Y4199">
        <v>47649</v>
      </c>
      <c r="Z4199">
        <f t="shared" si="154"/>
        <v>14408.214641540999</v>
      </c>
      <c r="AA4199">
        <f t="shared" si="155"/>
        <v>21328.535358459001</v>
      </c>
    </row>
    <row r="4200" spans="1:27" x14ac:dyDescent="0.35">
      <c r="A4200" t="s">
        <v>427</v>
      </c>
      <c r="C4200">
        <v>506100</v>
      </c>
      <c r="D4200" t="s">
        <v>432</v>
      </c>
      <c r="E4200" t="s">
        <v>7</v>
      </c>
      <c r="F4200" t="s">
        <v>366</v>
      </c>
      <c r="G4200">
        <v>2022</v>
      </c>
      <c r="H4200" t="s">
        <v>22</v>
      </c>
      <c r="I4200">
        <v>124642</v>
      </c>
      <c r="J4200" t="s">
        <v>583</v>
      </c>
      <c r="K4200" t="s">
        <v>455</v>
      </c>
      <c r="L4200" t="s">
        <v>25</v>
      </c>
      <c r="M4200">
        <v>3971</v>
      </c>
      <c r="N4200">
        <v>3971</v>
      </c>
      <c r="O4200">
        <v>3971</v>
      </c>
      <c r="P4200">
        <v>3971</v>
      </c>
      <c r="Q4200">
        <v>3971</v>
      </c>
      <c r="R4200">
        <v>3971</v>
      </c>
      <c r="S4200">
        <v>3971</v>
      </c>
      <c r="T4200">
        <v>3971</v>
      </c>
      <c r="U4200">
        <v>3971</v>
      </c>
      <c r="V4200">
        <v>3971</v>
      </c>
      <c r="W4200">
        <v>3971</v>
      </c>
      <c r="X4200">
        <v>3971</v>
      </c>
      <c r="Y4200">
        <v>47649</v>
      </c>
      <c r="Z4200">
        <f t="shared" si="154"/>
        <v>14408.214641540999</v>
      </c>
      <c r="AA4200">
        <f t="shared" si="155"/>
        <v>21328.535358459001</v>
      </c>
    </row>
    <row r="4201" spans="1:27" x14ac:dyDescent="0.35">
      <c r="A4201" t="s">
        <v>427</v>
      </c>
      <c r="C4201">
        <v>506100</v>
      </c>
      <c r="D4201" t="s">
        <v>432</v>
      </c>
      <c r="E4201" t="s">
        <v>7</v>
      </c>
      <c r="F4201" t="s">
        <v>366</v>
      </c>
      <c r="G4201">
        <v>2023</v>
      </c>
      <c r="H4201" t="s">
        <v>22</v>
      </c>
      <c r="I4201">
        <v>124642</v>
      </c>
      <c r="J4201" t="s">
        <v>583</v>
      </c>
      <c r="K4201" t="s">
        <v>455</v>
      </c>
      <c r="L4201" t="s">
        <v>25</v>
      </c>
      <c r="M4201">
        <v>3971</v>
      </c>
      <c r="N4201">
        <v>3971</v>
      </c>
      <c r="O4201">
        <v>3971</v>
      </c>
      <c r="P4201">
        <v>3971</v>
      </c>
      <c r="Q4201">
        <v>3971</v>
      </c>
      <c r="R4201">
        <v>3971</v>
      </c>
      <c r="S4201">
        <v>3971</v>
      </c>
      <c r="T4201">
        <v>3971</v>
      </c>
      <c r="U4201">
        <v>3971</v>
      </c>
      <c r="V4201">
        <v>3971</v>
      </c>
      <c r="W4201">
        <v>3971</v>
      </c>
      <c r="X4201">
        <v>3971</v>
      </c>
      <c r="Y4201">
        <v>47649</v>
      </c>
      <c r="Z4201">
        <f t="shared" si="154"/>
        <v>14408.214641540999</v>
      </c>
      <c r="AA4201">
        <f t="shared" si="155"/>
        <v>21328.535358459001</v>
      </c>
    </row>
    <row r="4202" spans="1:27" x14ac:dyDescent="0.35">
      <c r="A4202" t="s">
        <v>427</v>
      </c>
      <c r="C4202">
        <v>506100</v>
      </c>
      <c r="D4202" t="s">
        <v>432</v>
      </c>
      <c r="E4202" t="s">
        <v>7</v>
      </c>
      <c r="F4202" t="s">
        <v>366</v>
      </c>
      <c r="G4202">
        <v>2024</v>
      </c>
      <c r="H4202" t="s">
        <v>22</v>
      </c>
      <c r="I4202">
        <v>124642</v>
      </c>
      <c r="J4202" t="s">
        <v>583</v>
      </c>
      <c r="K4202" t="s">
        <v>455</v>
      </c>
      <c r="L4202" t="s">
        <v>25</v>
      </c>
      <c r="M4202">
        <v>3971</v>
      </c>
      <c r="N4202">
        <v>3971</v>
      </c>
      <c r="O4202">
        <v>3971</v>
      </c>
      <c r="P4202">
        <v>3971</v>
      </c>
      <c r="Q4202">
        <v>3971</v>
      </c>
      <c r="R4202">
        <v>3971</v>
      </c>
      <c r="S4202">
        <v>3971</v>
      </c>
      <c r="T4202">
        <v>3971</v>
      </c>
      <c r="U4202">
        <v>3971</v>
      </c>
      <c r="V4202">
        <v>3971</v>
      </c>
      <c r="W4202">
        <v>3971</v>
      </c>
      <c r="X4202">
        <v>3971</v>
      </c>
      <c r="Y4202">
        <v>47649</v>
      </c>
      <c r="Z4202">
        <f t="shared" si="154"/>
        <v>14408.214641540999</v>
      </c>
      <c r="AA4202">
        <f t="shared" si="155"/>
        <v>21328.535358459001</v>
      </c>
    </row>
    <row r="4203" spans="1:27" x14ac:dyDescent="0.35">
      <c r="A4203" t="s">
        <v>427</v>
      </c>
      <c r="C4203">
        <v>510900</v>
      </c>
      <c r="D4203" t="s">
        <v>436</v>
      </c>
      <c r="E4203" t="s">
        <v>7</v>
      </c>
      <c r="F4203" t="s">
        <v>105</v>
      </c>
      <c r="G4203">
        <v>2025</v>
      </c>
      <c r="H4203" t="s">
        <v>22</v>
      </c>
      <c r="I4203" t="s">
        <v>373</v>
      </c>
      <c r="J4203" t="s">
        <v>374</v>
      </c>
      <c r="K4203" t="s">
        <v>375</v>
      </c>
      <c r="L4203" t="s">
        <v>25</v>
      </c>
      <c r="M4203">
        <v>3978</v>
      </c>
      <c r="N4203">
        <v>4607</v>
      </c>
      <c r="O4203">
        <v>12688</v>
      </c>
      <c r="P4203">
        <v>7737</v>
      </c>
      <c r="Q4203">
        <v>8628</v>
      </c>
      <c r="R4203">
        <v>12447</v>
      </c>
      <c r="S4203">
        <v>12085</v>
      </c>
      <c r="T4203">
        <v>6531</v>
      </c>
      <c r="U4203">
        <v>13166</v>
      </c>
      <c r="V4203">
        <v>9475</v>
      </c>
      <c r="W4203">
        <v>15120</v>
      </c>
      <c r="X4203">
        <v>4383</v>
      </c>
      <c r="Y4203">
        <v>110845</v>
      </c>
      <c r="Z4203">
        <f t="shared" si="154"/>
        <v>0</v>
      </c>
      <c r="AA4203">
        <f t="shared" si="155"/>
        <v>83133.75</v>
      </c>
    </row>
    <row r="4204" spans="1:27" x14ac:dyDescent="0.35">
      <c r="A4204" t="s">
        <v>427</v>
      </c>
      <c r="C4204">
        <v>512100</v>
      </c>
      <c r="D4204" t="s">
        <v>428</v>
      </c>
      <c r="E4204" t="s">
        <v>7</v>
      </c>
      <c r="F4204" t="s">
        <v>366</v>
      </c>
      <c r="G4204">
        <v>2027</v>
      </c>
      <c r="H4204" t="s">
        <v>22</v>
      </c>
      <c r="I4204" t="s">
        <v>614</v>
      </c>
      <c r="J4204" t="s">
        <v>615</v>
      </c>
      <c r="K4204" t="s">
        <v>616</v>
      </c>
      <c r="L4204" t="s">
        <v>25</v>
      </c>
      <c r="M4204">
        <v>3980</v>
      </c>
      <c r="N4204">
        <v>3980</v>
      </c>
      <c r="O4204">
        <v>3980</v>
      </c>
      <c r="P4204">
        <v>3980</v>
      </c>
      <c r="Q4204">
        <v>3980</v>
      </c>
      <c r="R4204">
        <v>3980</v>
      </c>
      <c r="S4204">
        <v>3980</v>
      </c>
      <c r="T4204">
        <v>3980</v>
      </c>
      <c r="U4204">
        <v>3980</v>
      </c>
      <c r="V4204">
        <v>3980</v>
      </c>
      <c r="W4204">
        <v>3980</v>
      </c>
      <c r="X4204">
        <v>3980</v>
      </c>
      <c r="Y4204">
        <v>47754</v>
      </c>
      <c r="Z4204">
        <f t="shared" si="154"/>
        <v>14439.964783985999</v>
      </c>
      <c r="AA4204">
        <f t="shared" si="155"/>
        <v>21375.535216013999</v>
      </c>
    </row>
    <row r="4205" spans="1:27" x14ac:dyDescent="0.35">
      <c r="A4205" t="s">
        <v>427</v>
      </c>
      <c r="C4205">
        <v>513100</v>
      </c>
      <c r="D4205" t="s">
        <v>438</v>
      </c>
      <c r="E4205" t="s">
        <v>7</v>
      </c>
      <c r="F4205" t="s">
        <v>21</v>
      </c>
      <c r="G4205">
        <v>2021</v>
      </c>
      <c r="H4205" t="s">
        <v>22</v>
      </c>
      <c r="I4205" t="s">
        <v>551</v>
      </c>
      <c r="J4205" t="s">
        <v>552</v>
      </c>
      <c r="K4205" t="s">
        <v>499</v>
      </c>
      <c r="L4205" t="s">
        <v>25</v>
      </c>
      <c r="M4205">
        <v>4000</v>
      </c>
      <c r="N4205">
        <v>4000</v>
      </c>
      <c r="O4205">
        <v>4000</v>
      </c>
      <c r="P4205">
        <v>4000</v>
      </c>
      <c r="Q4205">
        <v>4000</v>
      </c>
      <c r="R4205">
        <v>4000</v>
      </c>
      <c r="S4205">
        <v>4000</v>
      </c>
      <c r="T4205">
        <v>4000</v>
      </c>
      <c r="U4205">
        <v>44000</v>
      </c>
      <c r="V4205">
        <v>4000</v>
      </c>
      <c r="W4205">
        <v>4000</v>
      </c>
      <c r="X4205">
        <v>4000</v>
      </c>
      <c r="Y4205">
        <v>88000</v>
      </c>
      <c r="Z4205">
        <f t="shared" si="154"/>
        <v>66000</v>
      </c>
      <c r="AA4205">
        <f t="shared" si="155"/>
        <v>0</v>
      </c>
    </row>
    <row r="4206" spans="1:27" x14ac:dyDescent="0.35">
      <c r="A4206" t="s">
        <v>427</v>
      </c>
      <c r="C4206">
        <v>513100</v>
      </c>
      <c r="D4206" t="s">
        <v>438</v>
      </c>
      <c r="E4206" t="s">
        <v>7</v>
      </c>
      <c r="F4206" t="s">
        <v>21</v>
      </c>
      <c r="G4206">
        <v>2022</v>
      </c>
      <c r="H4206" t="s">
        <v>22</v>
      </c>
      <c r="I4206" t="s">
        <v>551</v>
      </c>
      <c r="J4206" t="s">
        <v>552</v>
      </c>
      <c r="K4206" t="s">
        <v>499</v>
      </c>
      <c r="L4206" t="s">
        <v>25</v>
      </c>
      <c r="M4206">
        <v>4000</v>
      </c>
      <c r="N4206">
        <v>4000</v>
      </c>
      <c r="O4206">
        <v>4000</v>
      </c>
      <c r="P4206">
        <v>4000</v>
      </c>
      <c r="Q4206">
        <v>4000</v>
      </c>
      <c r="R4206">
        <v>4000</v>
      </c>
      <c r="S4206">
        <v>4000</v>
      </c>
      <c r="T4206">
        <v>4000</v>
      </c>
      <c r="U4206">
        <v>44000</v>
      </c>
      <c r="V4206">
        <v>4000</v>
      </c>
      <c r="W4206">
        <v>4000</v>
      </c>
      <c r="X4206">
        <v>4000</v>
      </c>
      <c r="Y4206">
        <v>88000</v>
      </c>
      <c r="Z4206">
        <f t="shared" si="154"/>
        <v>66000</v>
      </c>
      <c r="AA4206">
        <f t="shared" si="155"/>
        <v>0</v>
      </c>
    </row>
    <row r="4207" spans="1:27" x14ac:dyDescent="0.35">
      <c r="A4207" t="s">
        <v>427</v>
      </c>
      <c r="C4207">
        <v>513100</v>
      </c>
      <c r="D4207" t="s">
        <v>438</v>
      </c>
      <c r="E4207" t="s">
        <v>7</v>
      </c>
      <c r="F4207" t="s">
        <v>21</v>
      </c>
      <c r="G4207">
        <v>2023</v>
      </c>
      <c r="H4207" t="s">
        <v>22</v>
      </c>
      <c r="I4207" t="s">
        <v>551</v>
      </c>
      <c r="J4207" t="s">
        <v>552</v>
      </c>
      <c r="K4207" t="s">
        <v>499</v>
      </c>
      <c r="L4207" t="s">
        <v>25</v>
      </c>
      <c r="M4207">
        <v>4000</v>
      </c>
      <c r="N4207">
        <v>4000</v>
      </c>
      <c r="O4207">
        <v>4000</v>
      </c>
      <c r="P4207">
        <v>4000</v>
      </c>
      <c r="Q4207">
        <v>4000</v>
      </c>
      <c r="R4207">
        <v>4000</v>
      </c>
      <c r="S4207">
        <v>4000</v>
      </c>
      <c r="T4207">
        <v>43674</v>
      </c>
      <c r="U4207">
        <v>4000</v>
      </c>
      <c r="V4207">
        <v>4000</v>
      </c>
      <c r="W4207">
        <v>4000</v>
      </c>
      <c r="X4207">
        <v>4000</v>
      </c>
      <c r="Y4207">
        <v>87674</v>
      </c>
      <c r="Z4207">
        <f t="shared" si="154"/>
        <v>65755.5</v>
      </c>
      <c r="AA4207">
        <f t="shared" si="155"/>
        <v>0</v>
      </c>
    </row>
    <row r="4208" spans="1:27" x14ac:dyDescent="0.35">
      <c r="A4208" t="s">
        <v>427</v>
      </c>
      <c r="C4208">
        <v>513100</v>
      </c>
      <c r="D4208" t="s">
        <v>438</v>
      </c>
      <c r="E4208" t="s">
        <v>7</v>
      </c>
      <c r="F4208" t="s">
        <v>21</v>
      </c>
      <c r="G4208">
        <v>2024</v>
      </c>
      <c r="H4208" t="s">
        <v>22</v>
      </c>
      <c r="I4208" t="s">
        <v>551</v>
      </c>
      <c r="J4208" t="s">
        <v>552</v>
      </c>
      <c r="K4208" t="s">
        <v>499</v>
      </c>
      <c r="L4208" t="s">
        <v>25</v>
      </c>
      <c r="M4208">
        <v>4000</v>
      </c>
      <c r="N4208">
        <v>4000</v>
      </c>
      <c r="O4208">
        <v>4000</v>
      </c>
      <c r="P4208">
        <v>4000</v>
      </c>
      <c r="Q4208">
        <v>4000</v>
      </c>
      <c r="R4208">
        <v>4000</v>
      </c>
      <c r="S4208">
        <v>4000</v>
      </c>
      <c r="T4208">
        <v>4000</v>
      </c>
      <c r="U4208">
        <v>44000</v>
      </c>
      <c r="V4208">
        <v>4000</v>
      </c>
      <c r="W4208">
        <v>4000</v>
      </c>
      <c r="X4208">
        <v>4000</v>
      </c>
      <c r="Y4208">
        <v>88000</v>
      </c>
      <c r="Z4208">
        <f t="shared" si="154"/>
        <v>66000</v>
      </c>
      <c r="AA4208">
        <f t="shared" si="155"/>
        <v>0</v>
      </c>
    </row>
    <row r="4209" spans="1:27" x14ac:dyDescent="0.35">
      <c r="A4209" t="s">
        <v>427</v>
      </c>
      <c r="C4209">
        <v>513100</v>
      </c>
      <c r="D4209" t="s">
        <v>438</v>
      </c>
      <c r="E4209" t="s">
        <v>7</v>
      </c>
      <c r="F4209" t="s">
        <v>21</v>
      </c>
      <c r="G4209">
        <v>2025</v>
      </c>
      <c r="H4209" t="s">
        <v>22</v>
      </c>
      <c r="I4209" t="s">
        <v>551</v>
      </c>
      <c r="J4209" t="s">
        <v>552</v>
      </c>
      <c r="K4209" t="s">
        <v>499</v>
      </c>
      <c r="L4209" t="s">
        <v>25</v>
      </c>
      <c r="M4209">
        <v>4000</v>
      </c>
      <c r="N4209">
        <v>4000</v>
      </c>
      <c r="O4209">
        <v>4000</v>
      </c>
      <c r="P4209">
        <v>4000</v>
      </c>
      <c r="Q4209">
        <v>4000</v>
      </c>
      <c r="R4209">
        <v>4000</v>
      </c>
      <c r="S4209">
        <v>4000</v>
      </c>
      <c r="T4209">
        <v>4000</v>
      </c>
      <c r="U4209">
        <v>44000</v>
      </c>
      <c r="V4209">
        <v>4000</v>
      </c>
      <c r="W4209">
        <v>4000</v>
      </c>
      <c r="X4209">
        <v>4000</v>
      </c>
      <c r="Y4209">
        <v>88000</v>
      </c>
      <c r="Z4209">
        <f t="shared" si="154"/>
        <v>66000</v>
      </c>
      <c r="AA4209">
        <f t="shared" si="155"/>
        <v>0</v>
      </c>
    </row>
    <row r="4210" spans="1:27" x14ac:dyDescent="0.35">
      <c r="A4210" t="s">
        <v>427</v>
      </c>
      <c r="C4210">
        <v>511100</v>
      </c>
      <c r="D4210" t="s">
        <v>434</v>
      </c>
      <c r="E4210" t="s">
        <v>7</v>
      </c>
      <c r="F4210" t="s">
        <v>21</v>
      </c>
      <c r="G4210">
        <v>2026</v>
      </c>
      <c r="H4210" t="s">
        <v>365</v>
      </c>
      <c r="I4210" t="s">
        <v>373</v>
      </c>
      <c r="J4210" t="s">
        <v>374</v>
      </c>
      <c r="K4210" t="s">
        <v>375</v>
      </c>
      <c r="L4210" t="s">
        <v>25</v>
      </c>
      <c r="M4210">
        <v>4010</v>
      </c>
      <c r="N4210">
        <v>3593</v>
      </c>
      <c r="O4210">
        <v>3590</v>
      </c>
      <c r="P4210">
        <v>3741</v>
      </c>
      <c r="Q4210">
        <v>3688</v>
      </c>
      <c r="R4210">
        <v>3482</v>
      </c>
      <c r="S4210">
        <v>3812</v>
      </c>
      <c r="T4210">
        <v>3912</v>
      </c>
      <c r="U4210">
        <v>3774</v>
      </c>
      <c r="V4210">
        <v>4080</v>
      </c>
      <c r="W4210">
        <v>3123</v>
      </c>
      <c r="X4210">
        <v>3415</v>
      </c>
      <c r="Y4210">
        <v>44220</v>
      </c>
      <c r="Z4210">
        <f t="shared" si="154"/>
        <v>33165</v>
      </c>
      <c r="AA4210">
        <f t="shared" si="155"/>
        <v>0</v>
      </c>
    </row>
    <row r="4211" spans="1:27" x14ac:dyDescent="0.35">
      <c r="A4211" t="s">
        <v>427</v>
      </c>
      <c r="C4211">
        <v>926004</v>
      </c>
      <c r="D4211" t="s">
        <v>462</v>
      </c>
      <c r="E4211" t="s">
        <v>7</v>
      </c>
      <c r="F4211" t="s">
        <v>105</v>
      </c>
      <c r="G4211">
        <v>2023</v>
      </c>
      <c r="H4211" t="s">
        <v>365</v>
      </c>
      <c r="I4211" t="s">
        <v>383</v>
      </c>
      <c r="J4211" t="s">
        <v>384</v>
      </c>
      <c r="K4211" t="s">
        <v>378</v>
      </c>
      <c r="L4211" t="s">
        <v>25</v>
      </c>
      <c r="M4211">
        <v>4018</v>
      </c>
      <c r="N4211">
        <v>3815</v>
      </c>
      <c r="O4211">
        <v>4162</v>
      </c>
      <c r="P4211">
        <v>3513</v>
      </c>
      <c r="Q4211">
        <v>4041</v>
      </c>
      <c r="R4211">
        <v>3876</v>
      </c>
      <c r="S4211">
        <v>3627</v>
      </c>
      <c r="T4211">
        <v>4363</v>
      </c>
      <c r="U4211">
        <v>3764</v>
      </c>
      <c r="V4211">
        <v>4159</v>
      </c>
      <c r="W4211">
        <v>3747</v>
      </c>
      <c r="X4211">
        <v>3160</v>
      </c>
      <c r="Y4211">
        <v>46246</v>
      </c>
      <c r="Z4211">
        <f t="shared" si="154"/>
        <v>0</v>
      </c>
      <c r="AA4211">
        <f t="shared" si="155"/>
        <v>34684.5</v>
      </c>
    </row>
    <row r="4212" spans="1:27" x14ac:dyDescent="0.35">
      <c r="A4212" t="s">
        <v>427</v>
      </c>
      <c r="C4212">
        <v>926005</v>
      </c>
      <c r="D4212" t="s">
        <v>461</v>
      </c>
      <c r="E4212" t="s">
        <v>7</v>
      </c>
      <c r="F4212" t="s">
        <v>105</v>
      </c>
      <c r="G4212">
        <v>2023</v>
      </c>
      <c r="H4212" t="s">
        <v>365</v>
      </c>
      <c r="I4212" t="s">
        <v>383</v>
      </c>
      <c r="J4212" t="s">
        <v>384</v>
      </c>
      <c r="K4212" t="s">
        <v>378</v>
      </c>
      <c r="L4212" t="s">
        <v>25</v>
      </c>
      <c r="M4212">
        <v>4018</v>
      </c>
      <c r="N4212">
        <v>3815</v>
      </c>
      <c r="O4212">
        <v>4162</v>
      </c>
      <c r="P4212">
        <v>3513</v>
      </c>
      <c r="Q4212">
        <v>4041</v>
      </c>
      <c r="R4212">
        <v>3876</v>
      </c>
      <c r="S4212">
        <v>3627</v>
      </c>
      <c r="T4212">
        <v>4363</v>
      </c>
      <c r="U4212">
        <v>3764</v>
      </c>
      <c r="V4212">
        <v>4159</v>
      </c>
      <c r="W4212">
        <v>3747</v>
      </c>
      <c r="X4212">
        <v>3160</v>
      </c>
      <c r="Y4212">
        <v>46246</v>
      </c>
      <c r="Z4212">
        <f t="shared" si="154"/>
        <v>0</v>
      </c>
      <c r="AA4212">
        <f t="shared" si="155"/>
        <v>34684.5</v>
      </c>
    </row>
    <row r="4213" spans="1:27" x14ac:dyDescent="0.35">
      <c r="A4213" t="s">
        <v>427</v>
      </c>
      <c r="C4213">
        <v>506100</v>
      </c>
      <c r="D4213" t="s">
        <v>432</v>
      </c>
      <c r="E4213" t="s">
        <v>7</v>
      </c>
      <c r="F4213" t="s">
        <v>366</v>
      </c>
      <c r="G4213">
        <v>2025</v>
      </c>
      <c r="H4213" t="s">
        <v>22</v>
      </c>
      <c r="I4213">
        <v>124642</v>
      </c>
      <c r="J4213" t="s">
        <v>583</v>
      </c>
      <c r="K4213" t="s">
        <v>455</v>
      </c>
      <c r="L4213" t="s">
        <v>25</v>
      </c>
      <c r="M4213">
        <v>4050</v>
      </c>
      <c r="N4213">
        <v>4050</v>
      </c>
      <c r="O4213">
        <v>4050</v>
      </c>
      <c r="P4213">
        <v>4050</v>
      </c>
      <c r="Q4213">
        <v>4050</v>
      </c>
      <c r="R4213">
        <v>4050</v>
      </c>
      <c r="S4213">
        <v>4050</v>
      </c>
      <c r="T4213">
        <v>4050</v>
      </c>
      <c r="U4213">
        <v>4050</v>
      </c>
      <c r="V4213">
        <v>4050</v>
      </c>
      <c r="W4213">
        <v>4050</v>
      </c>
      <c r="X4213">
        <v>4050</v>
      </c>
      <c r="Y4213">
        <v>48597</v>
      </c>
      <c r="Z4213">
        <f t="shared" si="154"/>
        <v>14694.873070472999</v>
      </c>
      <c r="AA4213">
        <f t="shared" si="155"/>
        <v>21752.876929526999</v>
      </c>
    </row>
    <row r="4214" spans="1:27" x14ac:dyDescent="0.35">
      <c r="A4214" t="s">
        <v>427</v>
      </c>
      <c r="C4214">
        <v>512100</v>
      </c>
      <c r="D4214" t="s">
        <v>428</v>
      </c>
      <c r="E4214" t="s">
        <v>7</v>
      </c>
      <c r="F4214" t="s">
        <v>366</v>
      </c>
      <c r="G4214">
        <v>2028</v>
      </c>
      <c r="H4214" t="s">
        <v>22</v>
      </c>
      <c r="I4214" t="s">
        <v>614</v>
      </c>
      <c r="J4214" t="s">
        <v>615</v>
      </c>
      <c r="K4214" t="s">
        <v>616</v>
      </c>
      <c r="L4214" t="s">
        <v>25</v>
      </c>
      <c r="M4214">
        <v>4059</v>
      </c>
      <c r="N4214">
        <v>4059</v>
      </c>
      <c r="O4214">
        <v>4059</v>
      </c>
      <c r="P4214">
        <v>4059</v>
      </c>
      <c r="Q4214">
        <v>4059</v>
      </c>
      <c r="R4214">
        <v>4059</v>
      </c>
      <c r="S4214">
        <v>4059</v>
      </c>
      <c r="T4214">
        <v>4059</v>
      </c>
      <c r="U4214">
        <v>4059</v>
      </c>
      <c r="V4214">
        <v>4059</v>
      </c>
      <c r="W4214">
        <v>4059</v>
      </c>
      <c r="X4214">
        <v>4059</v>
      </c>
      <c r="Y4214">
        <v>48709</v>
      </c>
      <c r="Z4214">
        <f t="shared" si="154"/>
        <v>14728.739889081</v>
      </c>
      <c r="AA4214">
        <f t="shared" si="155"/>
        <v>21803.010110919</v>
      </c>
    </row>
    <row r="4215" spans="1:27" x14ac:dyDescent="0.35">
      <c r="A4215" t="s">
        <v>427</v>
      </c>
      <c r="C4215">
        <v>926004</v>
      </c>
      <c r="D4215" t="s">
        <v>462</v>
      </c>
      <c r="E4215" t="s">
        <v>7</v>
      </c>
      <c r="F4215" t="s">
        <v>105</v>
      </c>
      <c r="G4215">
        <v>2027</v>
      </c>
      <c r="H4215" t="s">
        <v>365</v>
      </c>
      <c r="I4215" t="s">
        <v>383</v>
      </c>
      <c r="J4215" t="s">
        <v>384</v>
      </c>
      <c r="K4215" t="s">
        <v>378</v>
      </c>
      <c r="L4215" t="s">
        <v>25</v>
      </c>
      <c r="M4215">
        <v>4072</v>
      </c>
      <c r="N4215">
        <v>3664</v>
      </c>
      <c r="O4215">
        <v>3636</v>
      </c>
      <c r="P4215">
        <v>3784</v>
      </c>
      <c r="Q4215">
        <v>3721</v>
      </c>
      <c r="R4215">
        <v>3507</v>
      </c>
      <c r="S4215">
        <v>3836</v>
      </c>
      <c r="T4215">
        <v>3977</v>
      </c>
      <c r="U4215">
        <v>3820</v>
      </c>
      <c r="V4215">
        <v>4144</v>
      </c>
      <c r="W4215">
        <v>3123</v>
      </c>
      <c r="X4215">
        <v>3376</v>
      </c>
      <c r="Y4215">
        <v>44659</v>
      </c>
      <c r="Z4215">
        <f t="shared" si="154"/>
        <v>0</v>
      </c>
      <c r="AA4215">
        <f t="shared" si="155"/>
        <v>33494.25</v>
      </c>
    </row>
    <row r="4216" spans="1:27" x14ac:dyDescent="0.35">
      <c r="A4216" t="s">
        <v>427</v>
      </c>
      <c r="C4216">
        <v>513100</v>
      </c>
      <c r="D4216" t="s">
        <v>438</v>
      </c>
      <c r="E4216" t="s">
        <v>7</v>
      </c>
      <c r="F4216" t="s">
        <v>21</v>
      </c>
      <c r="G4216">
        <v>2026</v>
      </c>
      <c r="H4216" t="s">
        <v>22</v>
      </c>
      <c r="I4216" t="s">
        <v>551</v>
      </c>
      <c r="J4216" t="s">
        <v>552</v>
      </c>
      <c r="K4216" t="s">
        <v>499</v>
      </c>
      <c r="L4216" t="s">
        <v>25</v>
      </c>
      <c r="M4216">
        <v>4080</v>
      </c>
      <c r="N4216">
        <v>4080</v>
      </c>
      <c r="O4216">
        <v>4080</v>
      </c>
      <c r="P4216">
        <v>4080</v>
      </c>
      <c r="Q4216">
        <v>4080</v>
      </c>
      <c r="R4216">
        <v>4080</v>
      </c>
      <c r="S4216">
        <v>4080</v>
      </c>
      <c r="T4216">
        <v>4080</v>
      </c>
      <c r="U4216">
        <v>44880</v>
      </c>
      <c r="V4216">
        <v>4080</v>
      </c>
      <c r="W4216">
        <v>4080</v>
      </c>
      <c r="X4216">
        <v>4080</v>
      </c>
      <c r="Y4216">
        <v>89760</v>
      </c>
      <c r="Z4216">
        <f t="shared" si="154"/>
        <v>67320</v>
      </c>
      <c r="AA4216">
        <f t="shared" si="155"/>
        <v>0</v>
      </c>
    </row>
    <row r="4217" spans="1:27" x14ac:dyDescent="0.35">
      <c r="A4217" t="s">
        <v>427</v>
      </c>
      <c r="C4217">
        <v>510900</v>
      </c>
      <c r="D4217" t="s">
        <v>436</v>
      </c>
      <c r="E4217" t="s">
        <v>7</v>
      </c>
      <c r="F4217" t="s">
        <v>105</v>
      </c>
      <c r="G4217">
        <v>2023</v>
      </c>
      <c r="H4217" t="s">
        <v>22</v>
      </c>
      <c r="I4217" t="s">
        <v>383</v>
      </c>
      <c r="J4217" t="s">
        <v>384</v>
      </c>
      <c r="K4217" t="s">
        <v>378</v>
      </c>
      <c r="L4217" t="s">
        <v>25</v>
      </c>
      <c r="M4217">
        <v>4088</v>
      </c>
      <c r="N4217">
        <v>4770</v>
      </c>
      <c r="O4217">
        <v>12310</v>
      </c>
      <c r="P4217">
        <v>7680</v>
      </c>
      <c r="Q4217">
        <v>7817</v>
      </c>
      <c r="R4217">
        <v>12316</v>
      </c>
      <c r="S4217">
        <v>9854</v>
      </c>
      <c r="T4217">
        <v>7226</v>
      </c>
      <c r="U4217">
        <v>12682</v>
      </c>
      <c r="V4217">
        <v>8457</v>
      </c>
      <c r="W4217">
        <v>13152</v>
      </c>
      <c r="X4217">
        <v>4356</v>
      </c>
      <c r="Y4217">
        <v>104708</v>
      </c>
      <c r="Z4217">
        <f t="shared" si="154"/>
        <v>0</v>
      </c>
      <c r="AA4217">
        <f t="shared" si="155"/>
        <v>78531</v>
      </c>
    </row>
    <row r="4218" spans="1:27" x14ac:dyDescent="0.35">
      <c r="A4218" t="s">
        <v>427</v>
      </c>
      <c r="C4218">
        <v>501090</v>
      </c>
      <c r="D4218" t="s">
        <v>435</v>
      </c>
      <c r="E4218" t="s">
        <v>7</v>
      </c>
      <c r="F4218" t="s">
        <v>105</v>
      </c>
      <c r="G4218">
        <v>2021</v>
      </c>
      <c r="H4218" t="s">
        <v>365</v>
      </c>
      <c r="I4218" t="s">
        <v>383</v>
      </c>
      <c r="J4218" t="s">
        <v>384</v>
      </c>
      <c r="K4218" t="s">
        <v>378</v>
      </c>
      <c r="L4218" t="s">
        <v>25</v>
      </c>
      <c r="M4218">
        <v>4092</v>
      </c>
      <c r="N4218">
        <v>4101</v>
      </c>
      <c r="O4218">
        <v>4475</v>
      </c>
      <c r="P4218">
        <v>4169</v>
      </c>
      <c r="Q4218">
        <v>3922</v>
      </c>
      <c r="R4218">
        <v>4087</v>
      </c>
      <c r="S4218">
        <v>3983</v>
      </c>
      <c r="T4218">
        <v>4380</v>
      </c>
      <c r="U4218">
        <v>4210</v>
      </c>
      <c r="V4218">
        <v>4156</v>
      </c>
      <c r="W4218">
        <v>3899</v>
      </c>
      <c r="X4218">
        <v>3690</v>
      </c>
      <c r="Y4218">
        <v>49163</v>
      </c>
      <c r="Z4218">
        <f t="shared" si="154"/>
        <v>0</v>
      </c>
      <c r="AA4218">
        <f t="shared" si="155"/>
        <v>36872.25</v>
      </c>
    </row>
    <row r="4219" spans="1:27" x14ac:dyDescent="0.35">
      <c r="A4219" t="s">
        <v>427</v>
      </c>
      <c r="C4219">
        <v>510900</v>
      </c>
      <c r="D4219" t="s">
        <v>436</v>
      </c>
      <c r="E4219" t="s">
        <v>7</v>
      </c>
      <c r="F4219" t="s">
        <v>105</v>
      </c>
      <c r="G4219">
        <v>2026</v>
      </c>
      <c r="H4219" t="s">
        <v>22</v>
      </c>
      <c r="I4219" t="s">
        <v>373</v>
      </c>
      <c r="J4219" t="s">
        <v>374</v>
      </c>
      <c r="K4219" t="s">
        <v>375</v>
      </c>
      <c r="L4219" t="s">
        <v>25</v>
      </c>
      <c r="M4219">
        <v>4093</v>
      </c>
      <c r="N4219">
        <v>4735</v>
      </c>
      <c r="O4219">
        <v>13064</v>
      </c>
      <c r="P4219">
        <v>7965</v>
      </c>
      <c r="Q4219">
        <v>8877</v>
      </c>
      <c r="R4219">
        <v>12807</v>
      </c>
      <c r="S4219">
        <v>12430</v>
      </c>
      <c r="T4219">
        <v>6718</v>
      </c>
      <c r="U4219">
        <v>13551</v>
      </c>
      <c r="V4219">
        <v>9755</v>
      </c>
      <c r="W4219">
        <v>15565</v>
      </c>
      <c r="X4219">
        <v>4510</v>
      </c>
      <c r="Y4219">
        <v>114070</v>
      </c>
      <c r="Z4219">
        <f t="shared" si="154"/>
        <v>0</v>
      </c>
      <c r="AA4219">
        <f t="shared" si="155"/>
        <v>85552.5</v>
      </c>
    </row>
    <row r="4220" spans="1:27" x14ac:dyDescent="0.35">
      <c r="A4220" t="s">
        <v>427</v>
      </c>
      <c r="C4220">
        <v>501090</v>
      </c>
      <c r="D4220" t="s">
        <v>435</v>
      </c>
      <c r="E4220" t="s">
        <v>7</v>
      </c>
      <c r="F4220" t="s">
        <v>21</v>
      </c>
      <c r="G4220">
        <v>2024</v>
      </c>
      <c r="H4220" t="s">
        <v>365</v>
      </c>
      <c r="I4220" t="s">
        <v>373</v>
      </c>
      <c r="J4220" t="s">
        <v>374</v>
      </c>
      <c r="K4220" t="s">
        <v>375</v>
      </c>
      <c r="L4220" t="s">
        <v>25</v>
      </c>
      <c r="M4220">
        <v>4108</v>
      </c>
      <c r="N4220">
        <v>3903</v>
      </c>
      <c r="O4220">
        <v>3662</v>
      </c>
      <c r="P4220">
        <v>3802</v>
      </c>
      <c r="Q4220">
        <v>3944</v>
      </c>
      <c r="R4220">
        <v>3298</v>
      </c>
      <c r="S4220">
        <v>3835</v>
      </c>
      <c r="T4220">
        <v>3992</v>
      </c>
      <c r="U4220">
        <v>3627</v>
      </c>
      <c r="V4220">
        <v>4157</v>
      </c>
      <c r="W4220">
        <v>3341</v>
      </c>
      <c r="X4220">
        <v>3135</v>
      </c>
      <c r="Y4220">
        <v>44806</v>
      </c>
      <c r="Z4220">
        <f t="shared" si="154"/>
        <v>33604.5</v>
      </c>
      <c r="AA4220">
        <f t="shared" si="155"/>
        <v>0</v>
      </c>
    </row>
    <row r="4221" spans="1:27" x14ac:dyDescent="0.35">
      <c r="A4221" t="s">
        <v>427</v>
      </c>
      <c r="C4221">
        <v>511100</v>
      </c>
      <c r="D4221" t="s">
        <v>434</v>
      </c>
      <c r="E4221" t="s">
        <v>7</v>
      </c>
      <c r="F4221" t="s">
        <v>21</v>
      </c>
      <c r="G4221">
        <v>2027</v>
      </c>
      <c r="H4221" t="s">
        <v>365</v>
      </c>
      <c r="I4221" t="s">
        <v>373</v>
      </c>
      <c r="J4221" t="s">
        <v>374</v>
      </c>
      <c r="K4221" t="s">
        <v>375</v>
      </c>
      <c r="L4221" t="s">
        <v>25</v>
      </c>
      <c r="M4221">
        <v>4131</v>
      </c>
      <c r="N4221">
        <v>3701</v>
      </c>
      <c r="O4221">
        <v>3697</v>
      </c>
      <c r="P4221">
        <v>3854</v>
      </c>
      <c r="Q4221">
        <v>3799</v>
      </c>
      <c r="R4221">
        <v>3586</v>
      </c>
      <c r="S4221">
        <v>3927</v>
      </c>
      <c r="T4221">
        <v>4029</v>
      </c>
      <c r="U4221">
        <v>3887</v>
      </c>
      <c r="V4221">
        <v>4202</v>
      </c>
      <c r="W4221">
        <v>3217</v>
      </c>
      <c r="X4221">
        <v>3517</v>
      </c>
      <c r="Y4221">
        <v>45546</v>
      </c>
      <c r="Z4221">
        <f t="shared" si="154"/>
        <v>34159.5</v>
      </c>
      <c r="AA4221">
        <f t="shared" si="155"/>
        <v>0</v>
      </c>
    </row>
    <row r="4222" spans="1:27" x14ac:dyDescent="0.35">
      <c r="A4222" t="s">
        <v>427</v>
      </c>
      <c r="C4222">
        <v>506100</v>
      </c>
      <c r="D4222" t="s">
        <v>432</v>
      </c>
      <c r="E4222" t="s">
        <v>7</v>
      </c>
      <c r="F4222" t="s">
        <v>366</v>
      </c>
      <c r="G4222">
        <v>2026</v>
      </c>
      <c r="H4222" t="s">
        <v>22</v>
      </c>
      <c r="I4222">
        <v>124642</v>
      </c>
      <c r="J4222" t="s">
        <v>583</v>
      </c>
      <c r="K4222" t="s">
        <v>455</v>
      </c>
      <c r="L4222" t="s">
        <v>25</v>
      </c>
      <c r="M4222">
        <v>4131</v>
      </c>
      <c r="N4222">
        <v>4131</v>
      </c>
      <c r="O4222">
        <v>4131</v>
      </c>
      <c r="P4222">
        <v>4131</v>
      </c>
      <c r="Q4222">
        <v>4131</v>
      </c>
      <c r="R4222">
        <v>4131</v>
      </c>
      <c r="S4222">
        <v>4131</v>
      </c>
      <c r="T4222">
        <v>4131</v>
      </c>
      <c r="U4222">
        <v>4131</v>
      </c>
      <c r="V4222">
        <v>4131</v>
      </c>
      <c r="W4222">
        <v>4131</v>
      </c>
      <c r="X4222">
        <v>4131</v>
      </c>
      <c r="Y4222">
        <v>49569</v>
      </c>
      <c r="Z4222">
        <f t="shared" si="154"/>
        <v>14988.788674821</v>
      </c>
      <c r="AA4222">
        <f t="shared" si="155"/>
        <v>22187.961325179</v>
      </c>
    </row>
    <row r="4223" spans="1:27" x14ac:dyDescent="0.35">
      <c r="A4223" t="s">
        <v>427</v>
      </c>
      <c r="C4223">
        <v>512100</v>
      </c>
      <c r="D4223" t="s">
        <v>428</v>
      </c>
      <c r="E4223" t="s">
        <v>7</v>
      </c>
      <c r="F4223" t="s">
        <v>366</v>
      </c>
      <c r="G4223">
        <v>2029</v>
      </c>
      <c r="H4223" t="s">
        <v>22</v>
      </c>
      <c r="I4223" t="s">
        <v>614</v>
      </c>
      <c r="J4223" t="s">
        <v>615</v>
      </c>
      <c r="K4223" t="s">
        <v>616</v>
      </c>
      <c r="L4223" t="s">
        <v>25</v>
      </c>
      <c r="M4223">
        <v>4140</v>
      </c>
      <c r="N4223">
        <v>4140</v>
      </c>
      <c r="O4223">
        <v>4140</v>
      </c>
      <c r="P4223">
        <v>4140</v>
      </c>
      <c r="Q4223">
        <v>4140</v>
      </c>
      <c r="R4223">
        <v>4140</v>
      </c>
      <c r="S4223">
        <v>4140</v>
      </c>
      <c r="T4223">
        <v>4140</v>
      </c>
      <c r="U4223">
        <v>4140</v>
      </c>
      <c r="V4223">
        <v>4140</v>
      </c>
      <c r="W4223">
        <v>4140</v>
      </c>
      <c r="X4223">
        <v>4140</v>
      </c>
      <c r="Y4223">
        <v>49682</v>
      </c>
      <c r="Z4223">
        <f t="shared" si="154"/>
        <v>15022.957875737999</v>
      </c>
      <c r="AA4223">
        <f t="shared" si="155"/>
        <v>22238.542124262</v>
      </c>
    </row>
    <row r="4224" spans="1:27" x14ac:dyDescent="0.35">
      <c r="A4224" t="s">
        <v>427</v>
      </c>
      <c r="C4224">
        <v>513100</v>
      </c>
      <c r="D4224" t="s">
        <v>438</v>
      </c>
      <c r="E4224" t="s">
        <v>7</v>
      </c>
      <c r="F4224" t="s">
        <v>21</v>
      </c>
      <c r="G4224">
        <v>2027</v>
      </c>
      <c r="H4224" t="s">
        <v>22</v>
      </c>
      <c r="I4224" t="s">
        <v>551</v>
      </c>
      <c r="J4224" t="s">
        <v>552</v>
      </c>
      <c r="K4224" t="s">
        <v>499</v>
      </c>
      <c r="L4224" t="s">
        <v>25</v>
      </c>
      <c r="M4224">
        <v>4162</v>
      </c>
      <c r="N4224">
        <v>4162</v>
      </c>
      <c r="O4224">
        <v>4162</v>
      </c>
      <c r="P4224">
        <v>4162</v>
      </c>
      <c r="Q4224">
        <v>4162</v>
      </c>
      <c r="R4224">
        <v>4162</v>
      </c>
      <c r="S4224">
        <v>4162</v>
      </c>
      <c r="T4224">
        <v>4162</v>
      </c>
      <c r="U4224">
        <v>45778</v>
      </c>
      <c r="V4224">
        <v>4162</v>
      </c>
      <c r="W4224">
        <v>4162</v>
      </c>
      <c r="X4224">
        <v>4162</v>
      </c>
      <c r="Y4224">
        <v>91555</v>
      </c>
      <c r="Z4224">
        <f t="shared" si="154"/>
        <v>68666.25</v>
      </c>
      <c r="AA4224">
        <f t="shared" si="155"/>
        <v>0</v>
      </c>
    </row>
    <row r="4225" spans="1:27" x14ac:dyDescent="0.35">
      <c r="A4225" t="s">
        <v>427</v>
      </c>
      <c r="C4225">
        <v>512100</v>
      </c>
      <c r="D4225" t="s">
        <v>428</v>
      </c>
      <c r="E4225" t="s">
        <v>7</v>
      </c>
      <c r="F4225" t="s">
        <v>21</v>
      </c>
      <c r="G4225">
        <v>2023</v>
      </c>
      <c r="H4225" t="s">
        <v>22</v>
      </c>
      <c r="I4225" t="s">
        <v>494</v>
      </c>
      <c r="J4225" t="s">
        <v>495</v>
      </c>
      <c r="K4225" t="s">
        <v>496</v>
      </c>
      <c r="L4225" t="s">
        <v>25</v>
      </c>
      <c r="M4225">
        <v>4167</v>
      </c>
      <c r="N4225">
        <v>4167</v>
      </c>
      <c r="O4225">
        <v>4167</v>
      </c>
      <c r="P4225">
        <v>4167</v>
      </c>
      <c r="Q4225">
        <v>249167</v>
      </c>
      <c r="R4225">
        <v>370267</v>
      </c>
      <c r="S4225">
        <v>4167</v>
      </c>
      <c r="T4225">
        <v>117467</v>
      </c>
      <c r="U4225">
        <v>54167</v>
      </c>
      <c r="V4225">
        <v>112842</v>
      </c>
      <c r="W4225">
        <v>4167</v>
      </c>
      <c r="X4225">
        <v>251335</v>
      </c>
      <c r="Y4225">
        <v>1180244</v>
      </c>
      <c r="Z4225">
        <f t="shared" si="154"/>
        <v>885183</v>
      </c>
      <c r="AA4225">
        <f t="shared" si="155"/>
        <v>0</v>
      </c>
    </row>
    <row r="4226" spans="1:27" x14ac:dyDescent="0.35">
      <c r="A4226" t="s">
        <v>427</v>
      </c>
      <c r="C4226">
        <v>512100</v>
      </c>
      <c r="D4226" t="s">
        <v>428</v>
      </c>
      <c r="E4226" t="s">
        <v>7</v>
      </c>
      <c r="F4226" t="s">
        <v>21</v>
      </c>
      <c r="G4226">
        <v>2024</v>
      </c>
      <c r="H4226" t="s">
        <v>22</v>
      </c>
      <c r="I4226" t="s">
        <v>494</v>
      </c>
      <c r="J4226" t="s">
        <v>495</v>
      </c>
      <c r="K4226" t="s">
        <v>496</v>
      </c>
      <c r="L4226" t="s">
        <v>25</v>
      </c>
      <c r="M4226">
        <v>4167</v>
      </c>
      <c r="N4226">
        <v>4167</v>
      </c>
      <c r="O4226">
        <v>4167</v>
      </c>
      <c r="P4226">
        <v>4167</v>
      </c>
      <c r="Q4226">
        <v>249167</v>
      </c>
      <c r="R4226">
        <v>404367</v>
      </c>
      <c r="S4226">
        <v>4167</v>
      </c>
      <c r="T4226">
        <v>117467</v>
      </c>
      <c r="U4226">
        <v>54167</v>
      </c>
      <c r="V4226">
        <v>78742</v>
      </c>
      <c r="W4226">
        <v>4167</v>
      </c>
      <c r="X4226">
        <v>34635</v>
      </c>
      <c r="Y4226">
        <v>963544</v>
      </c>
      <c r="Z4226">
        <f t="shared" si="154"/>
        <v>722658</v>
      </c>
      <c r="AA4226">
        <f t="shared" si="155"/>
        <v>0</v>
      </c>
    </row>
    <row r="4227" spans="1:27" x14ac:dyDescent="0.35">
      <c r="A4227" t="s">
        <v>427</v>
      </c>
      <c r="C4227">
        <v>512100</v>
      </c>
      <c r="D4227" t="s">
        <v>428</v>
      </c>
      <c r="E4227" t="s">
        <v>7</v>
      </c>
      <c r="F4227" t="s">
        <v>21</v>
      </c>
      <c r="G4227">
        <v>2025</v>
      </c>
      <c r="H4227" t="s">
        <v>22</v>
      </c>
      <c r="I4227" t="s">
        <v>494</v>
      </c>
      <c r="J4227" t="s">
        <v>495</v>
      </c>
      <c r="K4227" t="s">
        <v>496</v>
      </c>
      <c r="L4227" t="s">
        <v>25</v>
      </c>
      <c r="M4227">
        <v>4167</v>
      </c>
      <c r="N4227">
        <v>4167</v>
      </c>
      <c r="O4227">
        <v>4167</v>
      </c>
      <c r="P4227">
        <v>4167</v>
      </c>
      <c r="Q4227">
        <v>249167</v>
      </c>
      <c r="R4227">
        <v>404367</v>
      </c>
      <c r="S4227">
        <v>4167</v>
      </c>
      <c r="T4227">
        <v>117467</v>
      </c>
      <c r="U4227">
        <v>54167</v>
      </c>
      <c r="V4227">
        <v>188967</v>
      </c>
      <c r="W4227">
        <v>4167</v>
      </c>
      <c r="X4227">
        <v>86667</v>
      </c>
      <c r="Y4227">
        <v>1125800</v>
      </c>
      <c r="Z4227">
        <f t="shared" si="154"/>
        <v>844350</v>
      </c>
      <c r="AA4227">
        <f t="shared" si="155"/>
        <v>0</v>
      </c>
    </row>
    <row r="4228" spans="1:27" x14ac:dyDescent="0.35">
      <c r="A4228" t="s">
        <v>427</v>
      </c>
      <c r="C4228">
        <v>926002</v>
      </c>
      <c r="D4228" t="s">
        <v>460</v>
      </c>
      <c r="E4228" t="s">
        <v>7</v>
      </c>
      <c r="F4228" t="s">
        <v>105</v>
      </c>
      <c r="G4228">
        <v>2023</v>
      </c>
      <c r="H4228" t="s">
        <v>365</v>
      </c>
      <c r="I4228" t="s">
        <v>383</v>
      </c>
      <c r="J4228" t="s">
        <v>384</v>
      </c>
      <c r="K4228" t="s">
        <v>378</v>
      </c>
      <c r="L4228" t="s">
        <v>25</v>
      </c>
      <c r="M4228">
        <v>4168</v>
      </c>
      <c r="N4228">
        <v>3957</v>
      </c>
      <c r="O4228">
        <v>4317</v>
      </c>
      <c r="P4228">
        <v>3644</v>
      </c>
      <c r="Q4228">
        <v>4192</v>
      </c>
      <c r="R4228">
        <v>4021</v>
      </c>
      <c r="S4228">
        <v>3762</v>
      </c>
      <c r="T4228">
        <v>4526</v>
      </c>
      <c r="U4228">
        <v>3904</v>
      </c>
      <c r="V4228">
        <v>4314</v>
      </c>
      <c r="W4228">
        <v>3887</v>
      </c>
      <c r="X4228">
        <v>3278</v>
      </c>
      <c r="Y4228">
        <v>47970</v>
      </c>
      <c r="Z4228">
        <f t="shared" si="154"/>
        <v>0</v>
      </c>
      <c r="AA4228">
        <f t="shared" si="155"/>
        <v>35977.5</v>
      </c>
    </row>
    <row r="4229" spans="1:27" x14ac:dyDescent="0.35">
      <c r="A4229" t="s">
        <v>427</v>
      </c>
      <c r="C4229">
        <v>926004</v>
      </c>
      <c r="D4229" t="s">
        <v>462</v>
      </c>
      <c r="E4229" t="s">
        <v>7</v>
      </c>
      <c r="F4229" t="s">
        <v>105</v>
      </c>
      <c r="G4229">
        <v>2028</v>
      </c>
      <c r="H4229" t="s">
        <v>365</v>
      </c>
      <c r="I4229" t="s">
        <v>383</v>
      </c>
      <c r="J4229" t="s">
        <v>384</v>
      </c>
      <c r="K4229" t="s">
        <v>378</v>
      </c>
      <c r="L4229" t="s">
        <v>25</v>
      </c>
      <c r="M4229">
        <v>4194</v>
      </c>
      <c r="N4229">
        <v>3774</v>
      </c>
      <c r="O4229">
        <v>3745</v>
      </c>
      <c r="P4229">
        <v>3897</v>
      </c>
      <c r="Q4229">
        <v>3833</v>
      </c>
      <c r="R4229">
        <v>3612</v>
      </c>
      <c r="S4229">
        <v>3951</v>
      </c>
      <c r="T4229">
        <v>4096</v>
      </c>
      <c r="U4229">
        <v>3934</v>
      </c>
      <c r="V4229">
        <v>4268</v>
      </c>
      <c r="W4229">
        <v>3217</v>
      </c>
      <c r="X4229">
        <v>3478</v>
      </c>
      <c r="Y4229">
        <v>45998</v>
      </c>
      <c r="Z4229">
        <f t="shared" si="154"/>
        <v>0</v>
      </c>
      <c r="AA4229">
        <f t="shared" si="155"/>
        <v>34498.5</v>
      </c>
    </row>
    <row r="4230" spans="1:27" x14ac:dyDescent="0.35">
      <c r="A4230" t="s">
        <v>427</v>
      </c>
      <c r="C4230">
        <v>501090</v>
      </c>
      <c r="D4230" t="s">
        <v>435</v>
      </c>
      <c r="E4230" t="s">
        <v>7</v>
      </c>
      <c r="F4230" t="s">
        <v>105</v>
      </c>
      <c r="G4230">
        <v>2022</v>
      </c>
      <c r="H4230" t="s">
        <v>365</v>
      </c>
      <c r="I4230" t="s">
        <v>383</v>
      </c>
      <c r="J4230" t="s">
        <v>384</v>
      </c>
      <c r="K4230" t="s">
        <v>378</v>
      </c>
      <c r="L4230" t="s">
        <v>25</v>
      </c>
      <c r="M4230">
        <v>4196</v>
      </c>
      <c r="N4230">
        <v>4206</v>
      </c>
      <c r="O4230">
        <v>4589</v>
      </c>
      <c r="P4230">
        <v>4097</v>
      </c>
      <c r="Q4230">
        <v>4199</v>
      </c>
      <c r="R4230">
        <v>4190</v>
      </c>
      <c r="S4230">
        <v>3905</v>
      </c>
      <c r="T4230">
        <v>4729</v>
      </c>
      <c r="U4230">
        <v>4377</v>
      </c>
      <c r="V4230">
        <v>4263</v>
      </c>
      <c r="W4230">
        <v>4056</v>
      </c>
      <c r="X4230">
        <v>3602</v>
      </c>
      <c r="Y4230">
        <v>50410</v>
      </c>
      <c r="Z4230">
        <f t="shared" si="154"/>
        <v>0</v>
      </c>
      <c r="AA4230">
        <f t="shared" si="155"/>
        <v>37807.5</v>
      </c>
    </row>
    <row r="4231" spans="1:27" x14ac:dyDescent="0.35">
      <c r="A4231" t="s">
        <v>427</v>
      </c>
      <c r="C4231">
        <v>510900</v>
      </c>
      <c r="D4231" t="s">
        <v>436</v>
      </c>
      <c r="E4231" t="s">
        <v>7</v>
      </c>
      <c r="F4231" t="s">
        <v>105</v>
      </c>
      <c r="G4231">
        <v>2027</v>
      </c>
      <c r="H4231" t="s">
        <v>22</v>
      </c>
      <c r="I4231" t="s">
        <v>373</v>
      </c>
      <c r="J4231" t="s">
        <v>374</v>
      </c>
      <c r="K4231" t="s">
        <v>375</v>
      </c>
      <c r="L4231" t="s">
        <v>25</v>
      </c>
      <c r="M4231">
        <v>4211</v>
      </c>
      <c r="N4231">
        <v>4868</v>
      </c>
      <c r="O4231">
        <v>13451</v>
      </c>
      <c r="P4231">
        <v>8199</v>
      </c>
      <c r="Q4231">
        <v>9134</v>
      </c>
      <c r="R4231">
        <v>13178</v>
      </c>
      <c r="S4231">
        <v>12786</v>
      </c>
      <c r="T4231">
        <v>6909</v>
      </c>
      <c r="U4231">
        <v>13948</v>
      </c>
      <c r="V4231">
        <v>10042</v>
      </c>
      <c r="W4231">
        <v>16024</v>
      </c>
      <c r="X4231">
        <v>4641</v>
      </c>
      <c r="Y4231">
        <v>117390</v>
      </c>
      <c r="Z4231">
        <f t="shared" si="154"/>
        <v>0</v>
      </c>
      <c r="AA4231">
        <f t="shared" si="155"/>
        <v>88042.5</v>
      </c>
    </row>
    <row r="4232" spans="1:27" x14ac:dyDescent="0.35">
      <c r="A4232" t="s">
        <v>427</v>
      </c>
      <c r="C4232">
        <v>501090</v>
      </c>
      <c r="D4232" t="s">
        <v>435</v>
      </c>
      <c r="E4232" t="s">
        <v>7</v>
      </c>
      <c r="F4232" t="s">
        <v>21</v>
      </c>
      <c r="G4232">
        <v>2025</v>
      </c>
      <c r="H4232" t="s">
        <v>365</v>
      </c>
      <c r="I4232" t="s">
        <v>373</v>
      </c>
      <c r="J4232" t="s">
        <v>374</v>
      </c>
      <c r="K4232" t="s">
        <v>375</v>
      </c>
      <c r="L4232" t="s">
        <v>25</v>
      </c>
      <c r="M4232">
        <v>4213</v>
      </c>
      <c r="N4232">
        <v>3786</v>
      </c>
      <c r="O4232">
        <v>3756</v>
      </c>
      <c r="P4232">
        <v>3899</v>
      </c>
      <c r="Q4232">
        <v>3826</v>
      </c>
      <c r="R4232">
        <v>3599</v>
      </c>
      <c r="S4232">
        <v>3932</v>
      </c>
      <c r="T4232">
        <v>4095</v>
      </c>
      <c r="U4232">
        <v>3937</v>
      </c>
      <c r="V4232">
        <v>4263</v>
      </c>
      <c r="W4232">
        <v>3207</v>
      </c>
      <c r="X4232">
        <v>3429</v>
      </c>
      <c r="Y4232">
        <v>45942</v>
      </c>
      <c r="Z4232">
        <f t="shared" si="154"/>
        <v>34456.5</v>
      </c>
      <c r="AA4232">
        <f t="shared" si="155"/>
        <v>0</v>
      </c>
    </row>
    <row r="4233" spans="1:27" x14ac:dyDescent="0.35">
      <c r="A4233" t="s">
        <v>427</v>
      </c>
      <c r="C4233">
        <v>506100</v>
      </c>
      <c r="D4233" t="s">
        <v>432</v>
      </c>
      <c r="E4233" t="s">
        <v>7</v>
      </c>
      <c r="F4233" t="s">
        <v>366</v>
      </c>
      <c r="G4233">
        <v>2027</v>
      </c>
      <c r="H4233" t="s">
        <v>22</v>
      </c>
      <c r="I4233">
        <v>124642</v>
      </c>
      <c r="J4233" t="s">
        <v>583</v>
      </c>
      <c r="K4233" t="s">
        <v>455</v>
      </c>
      <c r="L4233" t="s">
        <v>25</v>
      </c>
      <c r="M4233">
        <v>4213</v>
      </c>
      <c r="N4233">
        <v>4213</v>
      </c>
      <c r="O4233">
        <v>4213</v>
      </c>
      <c r="P4233">
        <v>4213</v>
      </c>
      <c r="Q4233">
        <v>4213</v>
      </c>
      <c r="R4233">
        <v>4213</v>
      </c>
      <c r="S4233">
        <v>4213</v>
      </c>
      <c r="T4233">
        <v>4213</v>
      </c>
      <c r="U4233">
        <v>4213</v>
      </c>
      <c r="V4233">
        <v>4213</v>
      </c>
      <c r="W4233">
        <v>4213</v>
      </c>
      <c r="X4233">
        <v>4213</v>
      </c>
      <c r="Y4233">
        <v>50561</v>
      </c>
      <c r="Z4233">
        <f t="shared" si="154"/>
        <v>15288.751925348999</v>
      </c>
      <c r="AA4233">
        <f t="shared" si="155"/>
        <v>22631.998074651001</v>
      </c>
    </row>
    <row r="4234" spans="1:27" x14ac:dyDescent="0.35">
      <c r="A4234" t="s">
        <v>427</v>
      </c>
      <c r="C4234">
        <v>512100</v>
      </c>
      <c r="D4234" t="s">
        <v>428</v>
      </c>
      <c r="E4234" t="s">
        <v>7</v>
      </c>
      <c r="F4234" t="s">
        <v>366</v>
      </c>
      <c r="G4234">
        <v>2030</v>
      </c>
      <c r="H4234" t="s">
        <v>22</v>
      </c>
      <c r="I4234" t="s">
        <v>614</v>
      </c>
      <c r="J4234" t="s">
        <v>615</v>
      </c>
      <c r="K4234" t="s">
        <v>616</v>
      </c>
      <c r="L4234" t="s">
        <v>25</v>
      </c>
      <c r="M4234">
        <v>4223</v>
      </c>
      <c r="N4234">
        <v>4223</v>
      </c>
      <c r="O4234">
        <v>4223</v>
      </c>
      <c r="P4234">
        <v>4223</v>
      </c>
      <c r="Q4234">
        <v>4223</v>
      </c>
      <c r="R4234">
        <v>4223</v>
      </c>
      <c r="S4234">
        <v>4223</v>
      </c>
      <c r="T4234">
        <v>4223</v>
      </c>
      <c r="U4234">
        <v>4223</v>
      </c>
      <c r="V4234">
        <v>4223</v>
      </c>
      <c r="W4234">
        <v>4223</v>
      </c>
      <c r="X4234">
        <v>4223</v>
      </c>
      <c r="Y4234">
        <v>50678</v>
      </c>
      <c r="Z4234">
        <f t="shared" si="154"/>
        <v>15324.130655502</v>
      </c>
      <c r="AA4234">
        <f t="shared" si="155"/>
        <v>22684.369344498002</v>
      </c>
    </row>
    <row r="4235" spans="1:27" x14ac:dyDescent="0.35">
      <c r="A4235" t="s">
        <v>427</v>
      </c>
      <c r="C4235">
        <v>511100</v>
      </c>
      <c r="D4235" t="s">
        <v>434</v>
      </c>
      <c r="E4235" t="s">
        <v>7</v>
      </c>
      <c r="F4235" t="s">
        <v>105</v>
      </c>
      <c r="G4235">
        <v>2023</v>
      </c>
      <c r="H4235" t="s">
        <v>365</v>
      </c>
      <c r="I4235" t="s">
        <v>383</v>
      </c>
      <c r="J4235" t="s">
        <v>384</v>
      </c>
      <c r="K4235" t="s">
        <v>378</v>
      </c>
      <c r="L4235" t="s">
        <v>25</v>
      </c>
      <c r="M4235">
        <v>4226</v>
      </c>
      <c r="N4235">
        <v>3994</v>
      </c>
      <c r="O4235">
        <v>4380</v>
      </c>
      <c r="P4235">
        <v>3717</v>
      </c>
      <c r="Q4235">
        <v>4275</v>
      </c>
      <c r="R4235">
        <v>4106</v>
      </c>
      <c r="S4235">
        <v>3805</v>
      </c>
      <c r="T4235">
        <v>4518</v>
      </c>
      <c r="U4235">
        <v>3920</v>
      </c>
      <c r="V4235">
        <v>4314</v>
      </c>
      <c r="W4235">
        <v>3933</v>
      </c>
      <c r="X4235">
        <v>3382</v>
      </c>
      <c r="Y4235">
        <v>48569</v>
      </c>
      <c r="Z4235">
        <f t="shared" si="154"/>
        <v>0</v>
      </c>
      <c r="AA4235">
        <f t="shared" si="155"/>
        <v>36426.75</v>
      </c>
    </row>
    <row r="4236" spans="1:27" x14ac:dyDescent="0.35">
      <c r="A4236" t="s">
        <v>427</v>
      </c>
      <c r="C4236">
        <v>513100</v>
      </c>
      <c r="D4236" t="s">
        <v>438</v>
      </c>
      <c r="E4236" t="s">
        <v>7</v>
      </c>
      <c r="F4236" t="s">
        <v>21</v>
      </c>
      <c r="G4236">
        <v>2028</v>
      </c>
      <c r="H4236" t="s">
        <v>22</v>
      </c>
      <c r="I4236" t="s">
        <v>551</v>
      </c>
      <c r="J4236" t="s">
        <v>552</v>
      </c>
      <c r="K4236" t="s">
        <v>499</v>
      </c>
      <c r="L4236" t="s">
        <v>25</v>
      </c>
      <c r="M4236">
        <v>4245</v>
      </c>
      <c r="N4236">
        <v>4245</v>
      </c>
      <c r="O4236">
        <v>4245</v>
      </c>
      <c r="P4236">
        <v>4245</v>
      </c>
      <c r="Q4236">
        <v>4245</v>
      </c>
      <c r="R4236">
        <v>4245</v>
      </c>
      <c r="S4236">
        <v>4245</v>
      </c>
      <c r="T4236">
        <v>4245</v>
      </c>
      <c r="U4236">
        <v>46693</v>
      </c>
      <c r="V4236">
        <v>4245</v>
      </c>
      <c r="W4236">
        <v>4245</v>
      </c>
      <c r="X4236">
        <v>4245</v>
      </c>
      <c r="Y4236">
        <v>93386</v>
      </c>
      <c r="Z4236">
        <f t="shared" si="154"/>
        <v>70039.5</v>
      </c>
      <c r="AA4236">
        <f t="shared" si="155"/>
        <v>0</v>
      </c>
    </row>
    <row r="4237" spans="1:27" x14ac:dyDescent="0.35">
      <c r="A4237" t="s">
        <v>427</v>
      </c>
      <c r="C4237">
        <v>512100</v>
      </c>
      <c r="D4237" t="s">
        <v>428</v>
      </c>
      <c r="E4237" t="s">
        <v>7</v>
      </c>
      <c r="F4237" t="s">
        <v>21</v>
      </c>
      <c r="G4237">
        <v>2026</v>
      </c>
      <c r="H4237" t="s">
        <v>22</v>
      </c>
      <c r="I4237" t="s">
        <v>494</v>
      </c>
      <c r="J4237" t="s">
        <v>495</v>
      </c>
      <c r="K4237" t="s">
        <v>496</v>
      </c>
      <c r="L4237" t="s">
        <v>25</v>
      </c>
      <c r="M4237">
        <v>4250</v>
      </c>
      <c r="N4237">
        <v>4250</v>
      </c>
      <c r="O4237">
        <v>4250</v>
      </c>
      <c r="P4237">
        <v>4250</v>
      </c>
      <c r="Q4237">
        <v>254150</v>
      </c>
      <c r="R4237">
        <v>412454</v>
      </c>
      <c r="S4237">
        <v>4250</v>
      </c>
      <c r="T4237">
        <v>119816</v>
      </c>
      <c r="U4237">
        <v>55250</v>
      </c>
      <c r="V4237">
        <v>192746</v>
      </c>
      <c r="W4237">
        <v>4250</v>
      </c>
      <c r="X4237">
        <v>88400</v>
      </c>
      <c r="Y4237">
        <v>1148316</v>
      </c>
      <c r="Z4237">
        <f t="shared" ref="Z4237:Z4293" si="156">$Y4237*IF($E4237="Fixed",0.75,1)*IF(LEFT($F4237,4)="0311",1,IF(LEFT($F4237,4)="0301",0.403176412,0))</f>
        <v>861237</v>
      </c>
      <c r="AA4237">
        <f t="shared" ref="AA4237:AA4293" si="157">$Y4237*IF($E4237="Fixed",0.75,1)*IF(LEFT($F4237,4)="0311",0,IF(LEFT($F4237,4)="0301",1-0.403176412,1))</f>
        <v>0</v>
      </c>
    </row>
    <row r="4238" spans="1:27" x14ac:dyDescent="0.35">
      <c r="A4238" t="s">
        <v>427</v>
      </c>
      <c r="C4238">
        <v>925002</v>
      </c>
      <c r="D4238" t="s">
        <v>458</v>
      </c>
      <c r="E4238" t="s">
        <v>7</v>
      </c>
      <c r="F4238" t="s">
        <v>105</v>
      </c>
      <c r="G4238">
        <v>2021</v>
      </c>
      <c r="H4238" t="s">
        <v>365</v>
      </c>
      <c r="I4238" t="s">
        <v>383</v>
      </c>
      <c r="J4238" t="s">
        <v>384</v>
      </c>
      <c r="K4238" t="s">
        <v>378</v>
      </c>
      <c r="L4238" t="s">
        <v>25</v>
      </c>
      <c r="M4238">
        <v>4252</v>
      </c>
      <c r="N4238">
        <v>4265</v>
      </c>
      <c r="O4238">
        <v>4655</v>
      </c>
      <c r="P4238">
        <v>4356</v>
      </c>
      <c r="Q4238">
        <v>4115</v>
      </c>
      <c r="R4238">
        <v>4292</v>
      </c>
      <c r="S4238">
        <v>4201</v>
      </c>
      <c r="T4238">
        <v>4602</v>
      </c>
      <c r="U4238">
        <v>4399</v>
      </c>
      <c r="V4238">
        <v>4360</v>
      </c>
      <c r="W4238">
        <v>4086</v>
      </c>
      <c r="X4238">
        <v>3942</v>
      </c>
      <c r="Y4238">
        <v>51524</v>
      </c>
      <c r="Z4238">
        <f t="shared" si="156"/>
        <v>0</v>
      </c>
      <c r="AA4238">
        <f t="shared" si="157"/>
        <v>38643</v>
      </c>
    </row>
    <row r="4239" spans="1:27" x14ac:dyDescent="0.35">
      <c r="A4239" t="s">
        <v>427</v>
      </c>
      <c r="C4239">
        <v>511100</v>
      </c>
      <c r="D4239" t="s">
        <v>434</v>
      </c>
      <c r="E4239" t="s">
        <v>7</v>
      </c>
      <c r="F4239" t="s">
        <v>21</v>
      </c>
      <c r="G4239">
        <v>2028</v>
      </c>
      <c r="H4239" t="s">
        <v>365</v>
      </c>
      <c r="I4239" t="s">
        <v>373</v>
      </c>
      <c r="J4239" t="s">
        <v>374</v>
      </c>
      <c r="K4239" t="s">
        <v>375</v>
      </c>
      <c r="L4239" t="s">
        <v>25</v>
      </c>
      <c r="M4239">
        <v>4255</v>
      </c>
      <c r="N4239">
        <v>3812</v>
      </c>
      <c r="O4239">
        <v>3808</v>
      </c>
      <c r="P4239">
        <v>3969</v>
      </c>
      <c r="Q4239">
        <v>3913</v>
      </c>
      <c r="R4239">
        <v>3693</v>
      </c>
      <c r="S4239">
        <v>4044</v>
      </c>
      <c r="T4239">
        <v>4150</v>
      </c>
      <c r="U4239">
        <v>4003</v>
      </c>
      <c r="V4239">
        <v>4328</v>
      </c>
      <c r="W4239">
        <v>3313</v>
      </c>
      <c r="X4239">
        <v>3623</v>
      </c>
      <c r="Y4239">
        <v>46912</v>
      </c>
      <c r="Z4239">
        <f t="shared" si="156"/>
        <v>35184</v>
      </c>
      <c r="AA4239">
        <f t="shared" si="157"/>
        <v>0</v>
      </c>
    </row>
    <row r="4240" spans="1:27" x14ac:dyDescent="0.35">
      <c r="A4240" t="s">
        <v>427</v>
      </c>
      <c r="C4240">
        <v>501990</v>
      </c>
      <c r="D4240" t="s">
        <v>442</v>
      </c>
      <c r="E4240" t="s">
        <v>7</v>
      </c>
      <c r="F4240" t="s">
        <v>105</v>
      </c>
      <c r="G4240">
        <v>2023</v>
      </c>
      <c r="H4240" t="s">
        <v>22</v>
      </c>
      <c r="I4240" t="s">
        <v>373</v>
      </c>
      <c r="J4240" t="s">
        <v>374</v>
      </c>
      <c r="K4240" t="s">
        <v>375</v>
      </c>
      <c r="L4240" t="s">
        <v>25</v>
      </c>
      <c r="M4240">
        <v>4255</v>
      </c>
      <c r="N4240">
        <v>4255</v>
      </c>
      <c r="O4240">
        <v>4255</v>
      </c>
      <c r="P4240">
        <v>4255</v>
      </c>
      <c r="Q4240">
        <v>4255</v>
      </c>
      <c r="R4240">
        <v>4255</v>
      </c>
      <c r="S4240">
        <v>4255</v>
      </c>
      <c r="T4240">
        <v>4255</v>
      </c>
      <c r="U4240">
        <v>4255</v>
      </c>
      <c r="V4240">
        <v>4255</v>
      </c>
      <c r="W4240">
        <v>4255</v>
      </c>
      <c r="X4240">
        <v>4255</v>
      </c>
      <c r="Y4240">
        <v>51063</v>
      </c>
      <c r="Z4240">
        <f t="shared" si="156"/>
        <v>0</v>
      </c>
      <c r="AA4240">
        <f t="shared" si="157"/>
        <v>38297.25</v>
      </c>
    </row>
    <row r="4241" spans="1:27" x14ac:dyDescent="0.35">
      <c r="A4241" t="s">
        <v>427</v>
      </c>
      <c r="C4241">
        <v>501990</v>
      </c>
      <c r="D4241" t="s">
        <v>442</v>
      </c>
      <c r="E4241" t="s">
        <v>7</v>
      </c>
      <c r="F4241" t="s">
        <v>105</v>
      </c>
      <c r="G4241">
        <v>2024</v>
      </c>
      <c r="H4241" t="s">
        <v>22</v>
      </c>
      <c r="I4241" t="s">
        <v>373</v>
      </c>
      <c r="J4241" t="s">
        <v>374</v>
      </c>
      <c r="K4241" t="s">
        <v>375</v>
      </c>
      <c r="L4241" t="s">
        <v>25</v>
      </c>
      <c r="M4241">
        <v>4255</v>
      </c>
      <c r="N4241">
        <v>4255</v>
      </c>
      <c r="O4241">
        <v>4255</v>
      </c>
      <c r="P4241">
        <v>4255</v>
      </c>
      <c r="Q4241">
        <v>4255</v>
      </c>
      <c r="R4241">
        <v>4255</v>
      </c>
      <c r="S4241">
        <v>4255</v>
      </c>
      <c r="T4241">
        <v>4255</v>
      </c>
      <c r="U4241">
        <v>4255</v>
      </c>
      <c r="V4241">
        <v>4255</v>
      </c>
      <c r="W4241">
        <v>4255</v>
      </c>
      <c r="X4241">
        <v>4255</v>
      </c>
      <c r="Y4241">
        <v>51063</v>
      </c>
      <c r="Z4241">
        <f t="shared" si="156"/>
        <v>0</v>
      </c>
      <c r="AA4241">
        <f t="shared" si="157"/>
        <v>38297.25</v>
      </c>
    </row>
    <row r="4242" spans="1:27" x14ac:dyDescent="0.35">
      <c r="A4242" t="s">
        <v>427</v>
      </c>
      <c r="C4242">
        <v>501990</v>
      </c>
      <c r="D4242" t="s">
        <v>442</v>
      </c>
      <c r="E4242" t="s">
        <v>7</v>
      </c>
      <c r="F4242" t="s">
        <v>105</v>
      </c>
      <c r="G4242">
        <v>2025</v>
      </c>
      <c r="H4242" t="s">
        <v>22</v>
      </c>
      <c r="I4242" t="s">
        <v>373</v>
      </c>
      <c r="J4242" t="s">
        <v>374</v>
      </c>
      <c r="K4242" t="s">
        <v>375</v>
      </c>
      <c r="L4242" t="s">
        <v>25</v>
      </c>
      <c r="M4242">
        <v>4284</v>
      </c>
      <c r="N4242">
        <v>4284</v>
      </c>
      <c r="O4242">
        <v>4284</v>
      </c>
      <c r="P4242">
        <v>4284</v>
      </c>
      <c r="Q4242">
        <v>4284</v>
      </c>
      <c r="R4242">
        <v>4284</v>
      </c>
      <c r="S4242">
        <v>4284</v>
      </c>
      <c r="T4242">
        <v>4284</v>
      </c>
      <c r="U4242">
        <v>4284</v>
      </c>
      <c r="V4242">
        <v>4284</v>
      </c>
      <c r="W4242">
        <v>4284</v>
      </c>
      <c r="X4242">
        <v>4284</v>
      </c>
      <c r="Y4242">
        <v>51406</v>
      </c>
      <c r="Z4242">
        <f t="shared" si="156"/>
        <v>0</v>
      </c>
      <c r="AA4242">
        <f t="shared" si="157"/>
        <v>38554.5</v>
      </c>
    </row>
    <row r="4243" spans="1:27" x14ac:dyDescent="0.35">
      <c r="A4243" t="s">
        <v>427</v>
      </c>
      <c r="C4243">
        <v>501990</v>
      </c>
      <c r="D4243" t="s">
        <v>442</v>
      </c>
      <c r="E4243" t="s">
        <v>7</v>
      </c>
      <c r="F4243" t="s">
        <v>366</v>
      </c>
      <c r="G4243">
        <v>2021</v>
      </c>
      <c r="H4243" t="s">
        <v>365</v>
      </c>
      <c r="I4243" t="s">
        <v>617</v>
      </c>
      <c r="J4243" t="s">
        <v>618</v>
      </c>
      <c r="K4243" t="s">
        <v>455</v>
      </c>
      <c r="L4243" t="s">
        <v>25</v>
      </c>
      <c r="M4243">
        <v>4289</v>
      </c>
      <c r="N4243">
        <v>4251</v>
      </c>
      <c r="O4243">
        <v>4691</v>
      </c>
      <c r="P4243">
        <v>4418</v>
      </c>
      <c r="Q4243">
        <v>4199</v>
      </c>
      <c r="R4243">
        <v>4378</v>
      </c>
      <c r="S4243">
        <v>4313</v>
      </c>
      <c r="T4243">
        <v>4595</v>
      </c>
      <c r="U4243">
        <v>4453</v>
      </c>
      <c r="V4243">
        <v>4390</v>
      </c>
      <c r="W4243">
        <v>4213</v>
      </c>
      <c r="X4243">
        <v>4177</v>
      </c>
      <c r="Y4243">
        <v>52367</v>
      </c>
      <c r="Z4243">
        <f t="shared" si="156"/>
        <v>15834.854375403</v>
      </c>
      <c r="AA4243">
        <f t="shared" si="157"/>
        <v>23440.395624597</v>
      </c>
    </row>
    <row r="4244" spans="1:27" x14ac:dyDescent="0.35">
      <c r="A4244" t="s">
        <v>427</v>
      </c>
      <c r="C4244">
        <v>506100</v>
      </c>
      <c r="D4244" t="s">
        <v>432</v>
      </c>
      <c r="E4244" t="s">
        <v>7</v>
      </c>
      <c r="F4244" t="s">
        <v>366</v>
      </c>
      <c r="G4244">
        <v>2028</v>
      </c>
      <c r="H4244" t="s">
        <v>22</v>
      </c>
      <c r="I4244">
        <v>124642</v>
      </c>
      <c r="J4244" t="s">
        <v>583</v>
      </c>
      <c r="K4244" t="s">
        <v>455</v>
      </c>
      <c r="L4244" t="s">
        <v>25</v>
      </c>
      <c r="M4244">
        <v>4298</v>
      </c>
      <c r="N4244">
        <v>4298</v>
      </c>
      <c r="O4244">
        <v>4298</v>
      </c>
      <c r="P4244">
        <v>4298</v>
      </c>
      <c r="Q4244">
        <v>4298</v>
      </c>
      <c r="R4244">
        <v>4298</v>
      </c>
      <c r="S4244">
        <v>4298</v>
      </c>
      <c r="T4244">
        <v>4298</v>
      </c>
      <c r="U4244">
        <v>4298</v>
      </c>
      <c r="V4244">
        <v>4298</v>
      </c>
      <c r="W4244">
        <v>4298</v>
      </c>
      <c r="X4244">
        <v>4298</v>
      </c>
      <c r="Y4244">
        <v>51571</v>
      </c>
      <c r="Z4244">
        <f t="shared" si="156"/>
        <v>15594.158057438999</v>
      </c>
      <c r="AA4244">
        <f t="shared" si="157"/>
        <v>23084.091942561001</v>
      </c>
    </row>
    <row r="4245" spans="1:27" x14ac:dyDescent="0.35">
      <c r="A4245" t="s">
        <v>427</v>
      </c>
      <c r="C4245">
        <v>500900</v>
      </c>
      <c r="D4245" t="s">
        <v>443</v>
      </c>
      <c r="E4245" t="s">
        <v>7</v>
      </c>
      <c r="F4245" t="s">
        <v>105</v>
      </c>
      <c r="G4245">
        <v>2024</v>
      </c>
      <c r="H4245" t="s">
        <v>365</v>
      </c>
      <c r="I4245" t="s">
        <v>373</v>
      </c>
      <c r="J4245" t="s">
        <v>374</v>
      </c>
      <c r="K4245" t="s">
        <v>375</v>
      </c>
      <c r="L4245" t="s">
        <v>25</v>
      </c>
      <c r="M4245">
        <v>4301</v>
      </c>
      <c r="N4245">
        <v>109</v>
      </c>
      <c r="O4245">
        <v>-3684</v>
      </c>
      <c r="P4245">
        <v>-3796</v>
      </c>
      <c r="Q4245">
        <v>-3378</v>
      </c>
      <c r="R4245">
        <v>-10987</v>
      </c>
      <c r="S4245">
        <v>-6802</v>
      </c>
      <c r="T4245">
        <v>-6043</v>
      </c>
      <c r="U4245">
        <v>-10329</v>
      </c>
      <c r="V4245">
        <v>-5163</v>
      </c>
      <c r="W4245">
        <v>-13968</v>
      </c>
      <c r="X4245">
        <v>-15806</v>
      </c>
      <c r="Y4245">
        <v>-75546</v>
      </c>
      <c r="Z4245">
        <f t="shared" si="156"/>
        <v>0</v>
      </c>
      <c r="AA4245">
        <f t="shared" si="157"/>
        <v>-56659.5</v>
      </c>
    </row>
    <row r="4246" spans="1:27" x14ac:dyDescent="0.35">
      <c r="A4246" t="s">
        <v>427</v>
      </c>
      <c r="C4246">
        <v>926004</v>
      </c>
      <c r="D4246" t="s">
        <v>462</v>
      </c>
      <c r="E4246" t="s">
        <v>7</v>
      </c>
      <c r="F4246" t="s">
        <v>105</v>
      </c>
      <c r="G4246">
        <v>2029</v>
      </c>
      <c r="H4246" t="s">
        <v>365</v>
      </c>
      <c r="I4246" t="s">
        <v>383</v>
      </c>
      <c r="J4246" t="s">
        <v>384</v>
      </c>
      <c r="K4246" t="s">
        <v>378</v>
      </c>
      <c r="L4246" t="s">
        <v>25</v>
      </c>
      <c r="M4246">
        <v>4320</v>
      </c>
      <c r="N4246">
        <v>3887</v>
      </c>
      <c r="O4246">
        <v>3858</v>
      </c>
      <c r="P4246">
        <v>4014</v>
      </c>
      <c r="Q4246">
        <v>3948</v>
      </c>
      <c r="R4246">
        <v>3720</v>
      </c>
      <c r="S4246">
        <v>4069</v>
      </c>
      <c r="T4246">
        <v>4219</v>
      </c>
      <c r="U4246">
        <v>4052</v>
      </c>
      <c r="V4246">
        <v>4396</v>
      </c>
      <c r="W4246">
        <v>3313</v>
      </c>
      <c r="X4246">
        <v>3582</v>
      </c>
      <c r="Y4246">
        <v>47378</v>
      </c>
      <c r="Z4246">
        <f t="shared" si="156"/>
        <v>0</v>
      </c>
      <c r="AA4246">
        <f t="shared" si="157"/>
        <v>35533.5</v>
      </c>
    </row>
    <row r="4247" spans="1:27" x14ac:dyDescent="0.35">
      <c r="A4247" t="s">
        <v>427</v>
      </c>
      <c r="C4247">
        <v>513100</v>
      </c>
      <c r="D4247" t="s">
        <v>438</v>
      </c>
      <c r="E4247" t="s">
        <v>7</v>
      </c>
      <c r="F4247" t="s">
        <v>21</v>
      </c>
      <c r="G4247">
        <v>2029</v>
      </c>
      <c r="H4247" t="s">
        <v>22</v>
      </c>
      <c r="I4247" t="s">
        <v>551</v>
      </c>
      <c r="J4247" t="s">
        <v>552</v>
      </c>
      <c r="K4247" t="s">
        <v>499</v>
      </c>
      <c r="L4247" t="s">
        <v>25</v>
      </c>
      <c r="M4247">
        <v>4330</v>
      </c>
      <c r="N4247">
        <v>4330</v>
      </c>
      <c r="O4247">
        <v>4330</v>
      </c>
      <c r="P4247">
        <v>4330</v>
      </c>
      <c r="Q4247">
        <v>4330</v>
      </c>
      <c r="R4247">
        <v>4330</v>
      </c>
      <c r="S4247">
        <v>4330</v>
      </c>
      <c r="T4247">
        <v>4330</v>
      </c>
      <c r="U4247">
        <v>47626</v>
      </c>
      <c r="V4247">
        <v>4330</v>
      </c>
      <c r="W4247">
        <v>4330</v>
      </c>
      <c r="X4247">
        <v>4330</v>
      </c>
      <c r="Y4247">
        <v>95251</v>
      </c>
      <c r="Z4247">
        <f t="shared" si="156"/>
        <v>71438.25</v>
      </c>
      <c r="AA4247">
        <f t="shared" si="157"/>
        <v>0</v>
      </c>
    </row>
    <row r="4248" spans="1:27" x14ac:dyDescent="0.35">
      <c r="A4248" t="s">
        <v>427</v>
      </c>
      <c r="C4248">
        <v>510900</v>
      </c>
      <c r="D4248" t="s">
        <v>436</v>
      </c>
      <c r="E4248" t="s">
        <v>7</v>
      </c>
      <c r="F4248" t="s">
        <v>105</v>
      </c>
      <c r="G4248">
        <v>2028</v>
      </c>
      <c r="H4248" t="s">
        <v>22</v>
      </c>
      <c r="I4248" t="s">
        <v>373</v>
      </c>
      <c r="J4248" t="s">
        <v>374</v>
      </c>
      <c r="K4248" t="s">
        <v>375</v>
      </c>
      <c r="L4248" t="s">
        <v>25</v>
      </c>
      <c r="M4248">
        <v>4332</v>
      </c>
      <c r="N4248">
        <v>5004</v>
      </c>
      <c r="O4248">
        <v>13849</v>
      </c>
      <c r="P4248">
        <v>8440</v>
      </c>
      <c r="Q4248">
        <v>9398</v>
      </c>
      <c r="R4248">
        <v>13559</v>
      </c>
      <c r="S4248">
        <v>13151</v>
      </c>
      <c r="T4248">
        <v>7107</v>
      </c>
      <c r="U4248">
        <v>14356</v>
      </c>
      <c r="V4248">
        <v>10338</v>
      </c>
      <c r="W4248">
        <v>16496</v>
      </c>
      <c r="X4248">
        <v>4775</v>
      </c>
      <c r="Y4248">
        <v>120805</v>
      </c>
      <c r="Z4248">
        <f t="shared" si="156"/>
        <v>0</v>
      </c>
      <c r="AA4248">
        <f t="shared" si="157"/>
        <v>90603.75</v>
      </c>
    </row>
    <row r="4249" spans="1:27" x14ac:dyDescent="0.35">
      <c r="A4249" t="s">
        <v>427</v>
      </c>
      <c r="C4249">
        <v>512100</v>
      </c>
      <c r="D4249" t="s">
        <v>428</v>
      </c>
      <c r="E4249" t="s">
        <v>7</v>
      </c>
      <c r="F4249" t="s">
        <v>21</v>
      </c>
      <c r="G4249">
        <v>2027</v>
      </c>
      <c r="H4249" t="s">
        <v>22</v>
      </c>
      <c r="I4249" t="s">
        <v>494</v>
      </c>
      <c r="J4249" t="s">
        <v>495</v>
      </c>
      <c r="K4249" t="s">
        <v>496</v>
      </c>
      <c r="L4249" t="s">
        <v>25</v>
      </c>
      <c r="M4249">
        <v>4335</v>
      </c>
      <c r="N4249">
        <v>4335</v>
      </c>
      <c r="O4249">
        <v>4335</v>
      </c>
      <c r="P4249">
        <v>4335</v>
      </c>
      <c r="Q4249">
        <v>259233</v>
      </c>
      <c r="R4249">
        <v>420703</v>
      </c>
      <c r="S4249">
        <v>4335</v>
      </c>
      <c r="T4249">
        <v>122212</v>
      </c>
      <c r="U4249">
        <v>56355</v>
      </c>
      <c r="V4249">
        <v>196601</v>
      </c>
      <c r="W4249">
        <v>4335</v>
      </c>
      <c r="X4249">
        <v>90168</v>
      </c>
      <c r="Y4249">
        <v>1171283</v>
      </c>
      <c r="Z4249">
        <f t="shared" si="156"/>
        <v>878462.25</v>
      </c>
      <c r="AA4249">
        <f t="shared" si="157"/>
        <v>0</v>
      </c>
    </row>
    <row r="4250" spans="1:27" x14ac:dyDescent="0.35">
      <c r="A4250" t="s">
        <v>427</v>
      </c>
      <c r="C4250">
        <v>501090</v>
      </c>
      <c r="D4250" t="s">
        <v>435</v>
      </c>
      <c r="E4250" t="s">
        <v>7</v>
      </c>
      <c r="F4250" t="s">
        <v>21</v>
      </c>
      <c r="G4250">
        <v>2026</v>
      </c>
      <c r="H4250" t="s">
        <v>365</v>
      </c>
      <c r="I4250" t="s">
        <v>373</v>
      </c>
      <c r="J4250" t="s">
        <v>374</v>
      </c>
      <c r="K4250" t="s">
        <v>375</v>
      </c>
      <c r="L4250" t="s">
        <v>25</v>
      </c>
      <c r="M4250">
        <v>4340</v>
      </c>
      <c r="N4250">
        <v>3900</v>
      </c>
      <c r="O4250">
        <v>3868</v>
      </c>
      <c r="P4250">
        <v>4016</v>
      </c>
      <c r="Q4250">
        <v>3941</v>
      </c>
      <c r="R4250">
        <v>3707</v>
      </c>
      <c r="S4250">
        <v>4050</v>
      </c>
      <c r="T4250">
        <v>4217</v>
      </c>
      <c r="U4250">
        <v>4055</v>
      </c>
      <c r="V4250">
        <v>4391</v>
      </c>
      <c r="W4250">
        <v>3304</v>
      </c>
      <c r="X4250">
        <v>3532</v>
      </c>
      <c r="Y4250">
        <v>47320</v>
      </c>
      <c r="Z4250">
        <f t="shared" si="156"/>
        <v>35490</v>
      </c>
      <c r="AA4250">
        <f t="shared" si="157"/>
        <v>0</v>
      </c>
    </row>
    <row r="4251" spans="1:27" x14ac:dyDescent="0.35">
      <c r="A4251" t="s">
        <v>427</v>
      </c>
      <c r="C4251">
        <v>511100</v>
      </c>
      <c r="D4251" t="s">
        <v>434</v>
      </c>
      <c r="E4251" t="s">
        <v>7</v>
      </c>
      <c r="F4251" t="s">
        <v>21</v>
      </c>
      <c r="G4251">
        <v>2029</v>
      </c>
      <c r="H4251" t="s">
        <v>365</v>
      </c>
      <c r="I4251" t="s">
        <v>373</v>
      </c>
      <c r="J4251" t="s">
        <v>374</v>
      </c>
      <c r="K4251" t="s">
        <v>375</v>
      </c>
      <c r="L4251" t="s">
        <v>25</v>
      </c>
      <c r="M4251">
        <v>4382</v>
      </c>
      <c r="N4251">
        <v>3926</v>
      </c>
      <c r="O4251">
        <v>3923</v>
      </c>
      <c r="P4251">
        <v>4088</v>
      </c>
      <c r="Q4251">
        <v>4030</v>
      </c>
      <c r="R4251">
        <v>3804</v>
      </c>
      <c r="S4251">
        <v>4166</v>
      </c>
      <c r="T4251">
        <v>4274</v>
      </c>
      <c r="U4251">
        <v>4123</v>
      </c>
      <c r="V4251">
        <v>4458</v>
      </c>
      <c r="W4251">
        <v>3413</v>
      </c>
      <c r="X4251">
        <v>3731</v>
      </c>
      <c r="Y4251">
        <v>48320</v>
      </c>
      <c r="Z4251">
        <f t="shared" si="156"/>
        <v>36240</v>
      </c>
      <c r="AA4251">
        <f t="shared" si="157"/>
        <v>0</v>
      </c>
    </row>
    <row r="4252" spans="1:27" x14ac:dyDescent="0.35">
      <c r="A4252" t="s">
        <v>427</v>
      </c>
      <c r="C4252">
        <v>506100</v>
      </c>
      <c r="D4252" t="s">
        <v>432</v>
      </c>
      <c r="E4252" t="s">
        <v>7</v>
      </c>
      <c r="F4252" t="s">
        <v>366</v>
      </c>
      <c r="G4252">
        <v>2029</v>
      </c>
      <c r="H4252" t="s">
        <v>22</v>
      </c>
      <c r="I4252">
        <v>124642</v>
      </c>
      <c r="J4252" t="s">
        <v>583</v>
      </c>
      <c r="K4252" t="s">
        <v>455</v>
      </c>
      <c r="L4252" t="s">
        <v>25</v>
      </c>
      <c r="M4252">
        <v>4383</v>
      </c>
      <c r="N4252">
        <v>4383</v>
      </c>
      <c r="O4252">
        <v>4383</v>
      </c>
      <c r="P4252">
        <v>4383</v>
      </c>
      <c r="Q4252">
        <v>4383</v>
      </c>
      <c r="R4252">
        <v>4383</v>
      </c>
      <c r="S4252">
        <v>4383</v>
      </c>
      <c r="T4252">
        <v>4383</v>
      </c>
      <c r="U4252">
        <v>4383</v>
      </c>
      <c r="V4252">
        <v>4383</v>
      </c>
      <c r="W4252">
        <v>4383</v>
      </c>
      <c r="X4252">
        <v>4383</v>
      </c>
      <c r="Y4252">
        <v>52602</v>
      </c>
      <c r="Z4252">
        <f t="shared" si="156"/>
        <v>15905.914218017999</v>
      </c>
      <c r="AA4252">
        <f t="shared" si="157"/>
        <v>23545.585781982001</v>
      </c>
    </row>
    <row r="4253" spans="1:27" x14ac:dyDescent="0.35">
      <c r="A4253" t="s">
        <v>427</v>
      </c>
      <c r="C4253">
        <v>501990</v>
      </c>
      <c r="D4253" t="s">
        <v>442</v>
      </c>
      <c r="E4253" t="s">
        <v>7</v>
      </c>
      <c r="F4253" t="s">
        <v>105</v>
      </c>
      <c r="G4253">
        <v>2026</v>
      </c>
      <c r="H4253" t="s">
        <v>22</v>
      </c>
      <c r="I4253" t="s">
        <v>373</v>
      </c>
      <c r="J4253" t="s">
        <v>374</v>
      </c>
      <c r="K4253" t="s">
        <v>375</v>
      </c>
      <c r="L4253" t="s">
        <v>25</v>
      </c>
      <c r="M4253">
        <v>4386</v>
      </c>
      <c r="N4253">
        <v>4386</v>
      </c>
      <c r="O4253">
        <v>4386</v>
      </c>
      <c r="P4253">
        <v>4386</v>
      </c>
      <c r="Q4253">
        <v>4386</v>
      </c>
      <c r="R4253">
        <v>4386</v>
      </c>
      <c r="S4253">
        <v>4386</v>
      </c>
      <c r="T4253">
        <v>4386</v>
      </c>
      <c r="U4253">
        <v>4386</v>
      </c>
      <c r="V4253">
        <v>4386</v>
      </c>
      <c r="W4253">
        <v>4386</v>
      </c>
      <c r="X4253">
        <v>4386</v>
      </c>
      <c r="Y4253">
        <v>52630</v>
      </c>
      <c r="Z4253">
        <f t="shared" si="156"/>
        <v>0</v>
      </c>
      <c r="AA4253">
        <f t="shared" si="157"/>
        <v>39472.5</v>
      </c>
    </row>
    <row r="4254" spans="1:27" x14ac:dyDescent="0.35">
      <c r="A4254" t="s">
        <v>427</v>
      </c>
      <c r="C4254">
        <v>926005</v>
      </c>
      <c r="D4254" t="s">
        <v>461</v>
      </c>
      <c r="E4254" t="s">
        <v>7</v>
      </c>
      <c r="F4254" t="s">
        <v>105</v>
      </c>
      <c r="G4254">
        <v>2024</v>
      </c>
      <c r="H4254" t="s">
        <v>365</v>
      </c>
      <c r="I4254" t="s">
        <v>383</v>
      </c>
      <c r="J4254" t="s">
        <v>384</v>
      </c>
      <c r="K4254" t="s">
        <v>378</v>
      </c>
      <c r="L4254" t="s">
        <v>25</v>
      </c>
      <c r="M4254">
        <v>4393</v>
      </c>
      <c r="N4254">
        <v>4178</v>
      </c>
      <c r="O4254">
        <v>3925</v>
      </c>
      <c r="P4254">
        <v>4087</v>
      </c>
      <c r="Q4254">
        <v>4247</v>
      </c>
      <c r="R4254">
        <v>3567</v>
      </c>
      <c r="S4254">
        <v>4150</v>
      </c>
      <c r="T4254">
        <v>4295</v>
      </c>
      <c r="U4254">
        <v>3901</v>
      </c>
      <c r="V4254">
        <v>4476</v>
      </c>
      <c r="W4254">
        <v>3603</v>
      </c>
      <c r="X4254">
        <v>3439</v>
      </c>
      <c r="Y4254">
        <v>48260</v>
      </c>
      <c r="Z4254">
        <f t="shared" si="156"/>
        <v>0</v>
      </c>
      <c r="AA4254">
        <f t="shared" si="157"/>
        <v>36195</v>
      </c>
    </row>
    <row r="4255" spans="1:27" x14ac:dyDescent="0.35">
      <c r="A4255" t="s">
        <v>427</v>
      </c>
      <c r="C4255">
        <v>501990</v>
      </c>
      <c r="D4255" t="s">
        <v>442</v>
      </c>
      <c r="E4255" t="s">
        <v>7</v>
      </c>
      <c r="F4255" t="s">
        <v>366</v>
      </c>
      <c r="G4255">
        <v>2022</v>
      </c>
      <c r="H4255" t="s">
        <v>365</v>
      </c>
      <c r="I4255" t="s">
        <v>617</v>
      </c>
      <c r="J4255" t="s">
        <v>618</v>
      </c>
      <c r="K4255" t="s">
        <v>455</v>
      </c>
      <c r="L4255" t="s">
        <v>25</v>
      </c>
      <c r="M4255">
        <v>4398</v>
      </c>
      <c r="N4255">
        <v>4360</v>
      </c>
      <c r="O4255">
        <v>4809</v>
      </c>
      <c r="P4255">
        <v>4346</v>
      </c>
      <c r="Q4255">
        <v>4480</v>
      </c>
      <c r="R4255">
        <v>4482</v>
      </c>
      <c r="S4255">
        <v>4232</v>
      </c>
      <c r="T4255">
        <v>4948</v>
      </c>
      <c r="U4255">
        <v>4622</v>
      </c>
      <c r="V4255">
        <v>4496</v>
      </c>
      <c r="W4255">
        <v>4373</v>
      </c>
      <c r="X4255">
        <v>4085</v>
      </c>
      <c r="Y4255">
        <v>53631</v>
      </c>
      <c r="Z4255">
        <f t="shared" si="156"/>
        <v>16217.065613978999</v>
      </c>
      <c r="AA4255">
        <f t="shared" si="157"/>
        <v>24006.184386020999</v>
      </c>
    </row>
    <row r="4256" spans="1:27" x14ac:dyDescent="0.35">
      <c r="A4256" t="s">
        <v>427</v>
      </c>
      <c r="C4256">
        <v>513100</v>
      </c>
      <c r="D4256" t="s">
        <v>438</v>
      </c>
      <c r="E4256" t="s">
        <v>7</v>
      </c>
      <c r="F4256" t="s">
        <v>21</v>
      </c>
      <c r="G4256">
        <v>2030</v>
      </c>
      <c r="H4256" t="s">
        <v>22</v>
      </c>
      <c r="I4256" t="s">
        <v>551</v>
      </c>
      <c r="J4256" t="s">
        <v>552</v>
      </c>
      <c r="K4256" t="s">
        <v>499</v>
      </c>
      <c r="L4256" t="s">
        <v>25</v>
      </c>
      <c r="M4256">
        <v>4416</v>
      </c>
      <c r="N4256">
        <v>4416</v>
      </c>
      <c r="O4256">
        <v>4416</v>
      </c>
      <c r="P4256">
        <v>4416</v>
      </c>
      <c r="Q4256">
        <v>4416</v>
      </c>
      <c r="R4256">
        <v>4416</v>
      </c>
      <c r="S4256">
        <v>4416</v>
      </c>
      <c r="T4256">
        <v>4416</v>
      </c>
      <c r="U4256">
        <v>48580</v>
      </c>
      <c r="V4256">
        <v>4416</v>
      </c>
      <c r="W4256">
        <v>4416</v>
      </c>
      <c r="X4256">
        <v>4416</v>
      </c>
      <c r="Y4256">
        <v>97161</v>
      </c>
      <c r="Z4256">
        <f t="shared" si="156"/>
        <v>72870.75</v>
      </c>
      <c r="AA4256">
        <f t="shared" si="157"/>
        <v>0</v>
      </c>
    </row>
    <row r="4257" spans="1:27" x14ac:dyDescent="0.35">
      <c r="A4257" t="s">
        <v>427</v>
      </c>
      <c r="C4257">
        <v>512100</v>
      </c>
      <c r="D4257" t="s">
        <v>428</v>
      </c>
      <c r="E4257" t="s">
        <v>7</v>
      </c>
      <c r="F4257" t="s">
        <v>21</v>
      </c>
      <c r="G4257">
        <v>2028</v>
      </c>
      <c r="H4257" t="s">
        <v>22</v>
      </c>
      <c r="I4257" t="s">
        <v>494</v>
      </c>
      <c r="J4257" t="s">
        <v>495</v>
      </c>
      <c r="K4257" t="s">
        <v>496</v>
      </c>
      <c r="L4257" t="s">
        <v>25</v>
      </c>
      <c r="M4257">
        <v>4422</v>
      </c>
      <c r="N4257">
        <v>4422</v>
      </c>
      <c r="O4257">
        <v>4422</v>
      </c>
      <c r="P4257">
        <v>4422</v>
      </c>
      <c r="Q4257">
        <v>264416</v>
      </c>
      <c r="R4257">
        <v>429114</v>
      </c>
      <c r="S4257">
        <v>4422</v>
      </c>
      <c r="T4257">
        <v>124656</v>
      </c>
      <c r="U4257">
        <v>57482</v>
      </c>
      <c r="V4257">
        <v>200531</v>
      </c>
      <c r="W4257">
        <v>4422</v>
      </c>
      <c r="X4257">
        <v>91971</v>
      </c>
      <c r="Y4257">
        <v>1194699</v>
      </c>
      <c r="Z4257">
        <f t="shared" si="156"/>
        <v>896024.25</v>
      </c>
      <c r="AA4257">
        <f t="shared" si="157"/>
        <v>0</v>
      </c>
    </row>
    <row r="4258" spans="1:27" x14ac:dyDescent="0.35">
      <c r="A4258" t="s">
        <v>427</v>
      </c>
      <c r="C4258">
        <v>512005</v>
      </c>
      <c r="D4258" t="s">
        <v>452</v>
      </c>
      <c r="E4258" t="s">
        <v>7</v>
      </c>
      <c r="F4258" t="s">
        <v>105</v>
      </c>
      <c r="G4258">
        <v>2021</v>
      </c>
      <c r="H4258" t="s">
        <v>22</v>
      </c>
      <c r="I4258" t="s">
        <v>599</v>
      </c>
      <c r="J4258" t="s">
        <v>600</v>
      </c>
      <c r="K4258" t="s">
        <v>486</v>
      </c>
      <c r="L4258" t="s">
        <v>25</v>
      </c>
      <c r="M4258">
        <v>4449</v>
      </c>
      <c r="N4258">
        <v>4449</v>
      </c>
      <c r="O4258">
        <v>11339</v>
      </c>
      <c r="P4258">
        <v>4449</v>
      </c>
      <c r="Q4258">
        <v>4449</v>
      </c>
      <c r="R4258">
        <v>38449</v>
      </c>
      <c r="S4258">
        <v>4449</v>
      </c>
      <c r="T4258">
        <v>4449</v>
      </c>
      <c r="U4258">
        <v>4449</v>
      </c>
      <c r="V4258">
        <v>4449</v>
      </c>
      <c r="W4258">
        <v>4449</v>
      </c>
      <c r="X4258">
        <v>62105</v>
      </c>
      <c r="Y4258">
        <v>151930</v>
      </c>
      <c r="Z4258">
        <f t="shared" si="156"/>
        <v>0</v>
      </c>
      <c r="AA4258">
        <f t="shared" si="157"/>
        <v>113947.5</v>
      </c>
    </row>
    <row r="4259" spans="1:27" x14ac:dyDescent="0.35">
      <c r="A4259" t="s">
        <v>427</v>
      </c>
      <c r="C4259">
        <v>512005</v>
      </c>
      <c r="D4259" t="s">
        <v>452</v>
      </c>
      <c r="E4259" t="s">
        <v>7</v>
      </c>
      <c r="F4259" t="s">
        <v>105</v>
      </c>
      <c r="G4259">
        <v>2022</v>
      </c>
      <c r="H4259" t="s">
        <v>22</v>
      </c>
      <c r="I4259" t="s">
        <v>599</v>
      </c>
      <c r="J4259" t="s">
        <v>600</v>
      </c>
      <c r="K4259" t="s">
        <v>486</v>
      </c>
      <c r="L4259" t="s">
        <v>25</v>
      </c>
      <c r="M4259">
        <v>4449</v>
      </c>
      <c r="N4259">
        <v>4449</v>
      </c>
      <c r="O4259">
        <v>11339</v>
      </c>
      <c r="P4259">
        <v>4449</v>
      </c>
      <c r="Q4259">
        <v>4449</v>
      </c>
      <c r="R4259">
        <v>38449</v>
      </c>
      <c r="S4259">
        <v>4449</v>
      </c>
      <c r="T4259">
        <v>4449</v>
      </c>
      <c r="U4259">
        <v>4449</v>
      </c>
      <c r="V4259">
        <v>4449</v>
      </c>
      <c r="W4259">
        <v>4449</v>
      </c>
      <c r="X4259">
        <v>62105</v>
      </c>
      <c r="Y4259">
        <v>151930</v>
      </c>
      <c r="Z4259">
        <f t="shared" si="156"/>
        <v>0</v>
      </c>
      <c r="AA4259">
        <f t="shared" si="157"/>
        <v>113947.5</v>
      </c>
    </row>
    <row r="4260" spans="1:27" x14ac:dyDescent="0.35">
      <c r="A4260" t="s">
        <v>427</v>
      </c>
      <c r="C4260">
        <v>512005</v>
      </c>
      <c r="D4260" t="s">
        <v>452</v>
      </c>
      <c r="E4260" t="s">
        <v>7</v>
      </c>
      <c r="F4260" t="s">
        <v>105</v>
      </c>
      <c r="G4260">
        <v>2023</v>
      </c>
      <c r="H4260" t="s">
        <v>22</v>
      </c>
      <c r="I4260" t="s">
        <v>599</v>
      </c>
      <c r="J4260" t="s">
        <v>600</v>
      </c>
      <c r="K4260" t="s">
        <v>486</v>
      </c>
      <c r="L4260" t="s">
        <v>25</v>
      </c>
      <c r="M4260">
        <v>4449</v>
      </c>
      <c r="N4260">
        <v>4449</v>
      </c>
      <c r="O4260">
        <v>11339</v>
      </c>
      <c r="P4260">
        <v>4449</v>
      </c>
      <c r="Q4260">
        <v>4449</v>
      </c>
      <c r="R4260">
        <v>38449</v>
      </c>
      <c r="S4260">
        <v>4449</v>
      </c>
      <c r="T4260">
        <v>4449</v>
      </c>
      <c r="U4260">
        <v>4449</v>
      </c>
      <c r="V4260">
        <v>4449</v>
      </c>
      <c r="W4260">
        <v>4449</v>
      </c>
      <c r="X4260">
        <v>62105</v>
      </c>
      <c r="Y4260">
        <v>151930</v>
      </c>
      <c r="Z4260">
        <f t="shared" si="156"/>
        <v>0</v>
      </c>
      <c r="AA4260">
        <f t="shared" si="157"/>
        <v>113947.5</v>
      </c>
    </row>
    <row r="4261" spans="1:27" x14ac:dyDescent="0.35">
      <c r="A4261" t="s">
        <v>427</v>
      </c>
      <c r="C4261">
        <v>512005</v>
      </c>
      <c r="D4261" t="s">
        <v>452</v>
      </c>
      <c r="E4261" t="s">
        <v>7</v>
      </c>
      <c r="F4261" t="s">
        <v>105</v>
      </c>
      <c r="G4261">
        <v>2024</v>
      </c>
      <c r="H4261" t="s">
        <v>22</v>
      </c>
      <c r="I4261" t="s">
        <v>599</v>
      </c>
      <c r="J4261" t="s">
        <v>600</v>
      </c>
      <c r="K4261" t="s">
        <v>486</v>
      </c>
      <c r="L4261" t="s">
        <v>25</v>
      </c>
      <c r="M4261">
        <v>4449</v>
      </c>
      <c r="N4261">
        <v>4449</v>
      </c>
      <c r="O4261">
        <v>11339</v>
      </c>
      <c r="P4261">
        <v>4449</v>
      </c>
      <c r="Q4261">
        <v>4449</v>
      </c>
      <c r="R4261">
        <v>38449</v>
      </c>
      <c r="S4261">
        <v>4449</v>
      </c>
      <c r="T4261">
        <v>4449</v>
      </c>
      <c r="U4261">
        <v>4449</v>
      </c>
      <c r="V4261">
        <v>4449</v>
      </c>
      <c r="W4261">
        <v>4449</v>
      </c>
      <c r="X4261">
        <v>62105</v>
      </c>
      <c r="Y4261">
        <v>151930</v>
      </c>
      <c r="Z4261">
        <f t="shared" si="156"/>
        <v>0</v>
      </c>
      <c r="AA4261">
        <f t="shared" si="157"/>
        <v>113947.5</v>
      </c>
    </row>
    <row r="4262" spans="1:27" x14ac:dyDescent="0.35">
      <c r="A4262" t="s">
        <v>427</v>
      </c>
      <c r="C4262">
        <v>512005</v>
      </c>
      <c r="D4262" t="s">
        <v>452</v>
      </c>
      <c r="E4262" t="s">
        <v>7</v>
      </c>
      <c r="F4262" t="s">
        <v>105</v>
      </c>
      <c r="G4262">
        <v>2025</v>
      </c>
      <c r="H4262" t="s">
        <v>22</v>
      </c>
      <c r="I4262" t="s">
        <v>599</v>
      </c>
      <c r="J4262" t="s">
        <v>600</v>
      </c>
      <c r="K4262" t="s">
        <v>486</v>
      </c>
      <c r="L4262" t="s">
        <v>25</v>
      </c>
      <c r="M4262">
        <v>4449</v>
      </c>
      <c r="N4262">
        <v>4449</v>
      </c>
      <c r="O4262">
        <v>11339</v>
      </c>
      <c r="P4262">
        <v>4449</v>
      </c>
      <c r="Q4262">
        <v>4449</v>
      </c>
      <c r="R4262">
        <v>38449</v>
      </c>
      <c r="S4262">
        <v>4449</v>
      </c>
      <c r="T4262">
        <v>4449</v>
      </c>
      <c r="U4262">
        <v>4449</v>
      </c>
      <c r="V4262">
        <v>4449</v>
      </c>
      <c r="W4262">
        <v>4449</v>
      </c>
      <c r="X4262">
        <v>62105</v>
      </c>
      <c r="Y4262">
        <v>151930</v>
      </c>
      <c r="Z4262">
        <f t="shared" si="156"/>
        <v>0</v>
      </c>
      <c r="AA4262">
        <f t="shared" si="157"/>
        <v>113947.5</v>
      </c>
    </row>
    <row r="4263" spans="1:27" x14ac:dyDescent="0.35">
      <c r="A4263" t="s">
        <v>427</v>
      </c>
      <c r="C4263">
        <v>926004</v>
      </c>
      <c r="D4263" t="s">
        <v>462</v>
      </c>
      <c r="E4263" t="s">
        <v>7</v>
      </c>
      <c r="F4263" t="s">
        <v>105</v>
      </c>
      <c r="G4263">
        <v>2030</v>
      </c>
      <c r="H4263" t="s">
        <v>365</v>
      </c>
      <c r="I4263" t="s">
        <v>383</v>
      </c>
      <c r="J4263" t="s">
        <v>384</v>
      </c>
      <c r="K4263" t="s">
        <v>378</v>
      </c>
      <c r="L4263" t="s">
        <v>25</v>
      </c>
      <c r="M4263">
        <v>4450</v>
      </c>
      <c r="N4263">
        <v>4004</v>
      </c>
      <c r="O4263">
        <v>3974</v>
      </c>
      <c r="P4263">
        <v>4135</v>
      </c>
      <c r="Q4263">
        <v>4066</v>
      </c>
      <c r="R4263">
        <v>3832</v>
      </c>
      <c r="S4263">
        <v>4192</v>
      </c>
      <c r="T4263">
        <v>4345</v>
      </c>
      <c r="U4263">
        <v>4174</v>
      </c>
      <c r="V4263">
        <v>4528</v>
      </c>
      <c r="W4263">
        <v>3413</v>
      </c>
      <c r="X4263">
        <v>3690</v>
      </c>
      <c r="Y4263">
        <v>48801</v>
      </c>
      <c r="Z4263">
        <f t="shared" si="156"/>
        <v>0</v>
      </c>
      <c r="AA4263">
        <f t="shared" si="157"/>
        <v>36600.75</v>
      </c>
    </row>
    <row r="4264" spans="1:27" x14ac:dyDescent="0.35">
      <c r="A4264" t="s">
        <v>427</v>
      </c>
      <c r="C4264">
        <v>510900</v>
      </c>
      <c r="D4264" t="s">
        <v>436</v>
      </c>
      <c r="E4264" t="s">
        <v>7</v>
      </c>
      <c r="F4264" t="s">
        <v>105</v>
      </c>
      <c r="G4264">
        <v>2029</v>
      </c>
      <c r="H4264" t="s">
        <v>22</v>
      </c>
      <c r="I4264" t="s">
        <v>373</v>
      </c>
      <c r="J4264" t="s">
        <v>374</v>
      </c>
      <c r="K4264" t="s">
        <v>375</v>
      </c>
      <c r="L4264" t="s">
        <v>25</v>
      </c>
      <c r="M4264">
        <v>4457</v>
      </c>
      <c r="N4264">
        <v>5144</v>
      </c>
      <c r="O4264">
        <v>14260</v>
      </c>
      <c r="P4264">
        <v>8688</v>
      </c>
      <c r="Q4264">
        <v>9670</v>
      </c>
      <c r="R4264">
        <v>13952</v>
      </c>
      <c r="S4264">
        <v>13528</v>
      </c>
      <c r="T4264">
        <v>7310</v>
      </c>
      <c r="U4264">
        <v>14777</v>
      </c>
      <c r="V4264">
        <v>10644</v>
      </c>
      <c r="W4264">
        <v>16983</v>
      </c>
      <c r="X4264">
        <v>4913</v>
      </c>
      <c r="Y4264">
        <v>124325</v>
      </c>
      <c r="Z4264">
        <f t="shared" si="156"/>
        <v>0</v>
      </c>
      <c r="AA4264">
        <f t="shared" si="157"/>
        <v>93243.75</v>
      </c>
    </row>
    <row r="4265" spans="1:27" x14ac:dyDescent="0.35">
      <c r="A4265" t="s">
        <v>427</v>
      </c>
      <c r="C4265">
        <v>501090</v>
      </c>
      <c r="D4265" t="s">
        <v>435</v>
      </c>
      <c r="E4265" t="s">
        <v>7</v>
      </c>
      <c r="F4265" t="s">
        <v>21</v>
      </c>
      <c r="G4265">
        <v>2027</v>
      </c>
      <c r="H4265" t="s">
        <v>365</v>
      </c>
      <c r="I4265" t="s">
        <v>373</v>
      </c>
      <c r="J4265" t="s">
        <v>374</v>
      </c>
      <c r="K4265" t="s">
        <v>375</v>
      </c>
      <c r="L4265" t="s">
        <v>25</v>
      </c>
      <c r="M4265">
        <v>4470</v>
      </c>
      <c r="N4265">
        <v>4017</v>
      </c>
      <c r="O4265">
        <v>3984</v>
      </c>
      <c r="P4265">
        <v>4136</v>
      </c>
      <c r="Q4265">
        <v>4059</v>
      </c>
      <c r="R4265">
        <v>3818</v>
      </c>
      <c r="S4265">
        <v>4171</v>
      </c>
      <c r="T4265">
        <v>4344</v>
      </c>
      <c r="U4265">
        <v>4176</v>
      </c>
      <c r="V4265">
        <v>4523</v>
      </c>
      <c r="W4265">
        <v>3403</v>
      </c>
      <c r="X4265">
        <v>3638</v>
      </c>
      <c r="Y4265">
        <v>48740</v>
      </c>
      <c r="Z4265">
        <f t="shared" si="156"/>
        <v>36555</v>
      </c>
      <c r="AA4265">
        <f t="shared" si="157"/>
        <v>0</v>
      </c>
    </row>
    <row r="4266" spans="1:27" x14ac:dyDescent="0.35">
      <c r="A4266" t="s">
        <v>427</v>
      </c>
      <c r="C4266">
        <v>506100</v>
      </c>
      <c r="D4266" t="s">
        <v>432</v>
      </c>
      <c r="E4266" t="s">
        <v>7</v>
      </c>
      <c r="F4266" t="s">
        <v>366</v>
      </c>
      <c r="G4266">
        <v>2030</v>
      </c>
      <c r="H4266" t="s">
        <v>22</v>
      </c>
      <c r="I4266">
        <v>124642</v>
      </c>
      <c r="J4266" t="s">
        <v>583</v>
      </c>
      <c r="K4266" t="s">
        <v>455</v>
      </c>
      <c r="L4266" t="s">
        <v>25</v>
      </c>
      <c r="M4266">
        <v>4471</v>
      </c>
      <c r="N4266">
        <v>4471</v>
      </c>
      <c r="O4266">
        <v>4471</v>
      </c>
      <c r="P4266">
        <v>4471</v>
      </c>
      <c r="Q4266">
        <v>4471</v>
      </c>
      <c r="R4266">
        <v>4471</v>
      </c>
      <c r="S4266">
        <v>4471</v>
      </c>
      <c r="T4266">
        <v>4471</v>
      </c>
      <c r="U4266">
        <v>4471</v>
      </c>
      <c r="V4266">
        <v>4471</v>
      </c>
      <c r="W4266">
        <v>4471</v>
      </c>
      <c r="X4266">
        <v>4471</v>
      </c>
      <c r="Y4266">
        <v>53656</v>
      </c>
      <c r="Z4266">
        <f t="shared" si="156"/>
        <v>16224.625171704</v>
      </c>
      <c r="AA4266">
        <f t="shared" si="157"/>
        <v>24017.374828296</v>
      </c>
    </row>
    <row r="4267" spans="1:27" x14ac:dyDescent="0.35">
      <c r="A4267" t="s">
        <v>427</v>
      </c>
      <c r="C4267">
        <v>501990</v>
      </c>
      <c r="D4267" t="s">
        <v>442</v>
      </c>
      <c r="E4267" t="s">
        <v>7</v>
      </c>
      <c r="F4267" t="s">
        <v>105</v>
      </c>
      <c r="G4267">
        <v>2027</v>
      </c>
      <c r="H4267" t="s">
        <v>22</v>
      </c>
      <c r="I4267" t="s">
        <v>373</v>
      </c>
      <c r="J4267" t="s">
        <v>374</v>
      </c>
      <c r="K4267" t="s">
        <v>375</v>
      </c>
      <c r="L4267" t="s">
        <v>25</v>
      </c>
      <c r="M4267">
        <v>4490</v>
      </c>
      <c r="N4267">
        <v>4490</v>
      </c>
      <c r="O4267">
        <v>4490</v>
      </c>
      <c r="P4267">
        <v>4490</v>
      </c>
      <c r="Q4267">
        <v>4490</v>
      </c>
      <c r="R4267">
        <v>4490</v>
      </c>
      <c r="S4267">
        <v>4490</v>
      </c>
      <c r="T4267">
        <v>4490</v>
      </c>
      <c r="U4267">
        <v>4490</v>
      </c>
      <c r="V4267">
        <v>4490</v>
      </c>
      <c r="W4267">
        <v>4490</v>
      </c>
      <c r="X4267">
        <v>4490</v>
      </c>
      <c r="Y4267">
        <v>53885</v>
      </c>
      <c r="Z4267">
        <f t="shared" si="156"/>
        <v>0</v>
      </c>
      <c r="AA4267">
        <f t="shared" si="157"/>
        <v>40413.75</v>
      </c>
    </row>
    <row r="4268" spans="1:27" x14ac:dyDescent="0.35">
      <c r="A4268" t="s">
        <v>427</v>
      </c>
      <c r="C4268">
        <v>510900</v>
      </c>
      <c r="D4268" t="s">
        <v>436</v>
      </c>
      <c r="E4268" t="s">
        <v>7</v>
      </c>
      <c r="F4268" t="s">
        <v>105</v>
      </c>
      <c r="G4268">
        <v>2022</v>
      </c>
      <c r="H4268" t="s">
        <v>22</v>
      </c>
      <c r="I4268" t="s">
        <v>373</v>
      </c>
      <c r="J4268" t="s">
        <v>374</v>
      </c>
      <c r="K4268" t="s">
        <v>375</v>
      </c>
      <c r="L4268" t="s">
        <v>25</v>
      </c>
      <c r="M4268">
        <v>4492</v>
      </c>
      <c r="N4268">
        <v>5326</v>
      </c>
      <c r="O4268">
        <v>12953</v>
      </c>
      <c r="P4268">
        <v>8326</v>
      </c>
      <c r="Q4268">
        <v>8493</v>
      </c>
      <c r="R4268">
        <v>12460</v>
      </c>
      <c r="S4268">
        <v>11607</v>
      </c>
      <c r="T4268">
        <v>7770</v>
      </c>
      <c r="U4268">
        <v>13408</v>
      </c>
      <c r="V4268">
        <v>9251</v>
      </c>
      <c r="W4268">
        <v>17888</v>
      </c>
      <c r="X4268">
        <v>4896</v>
      </c>
      <c r="Y4268">
        <v>116868</v>
      </c>
      <c r="Z4268">
        <f t="shared" si="156"/>
        <v>0</v>
      </c>
      <c r="AA4268">
        <f t="shared" si="157"/>
        <v>87651</v>
      </c>
    </row>
    <row r="4269" spans="1:27" x14ac:dyDescent="0.35">
      <c r="A4269" t="s">
        <v>427</v>
      </c>
      <c r="C4269">
        <v>512100</v>
      </c>
      <c r="D4269" t="s">
        <v>428</v>
      </c>
      <c r="E4269" t="s">
        <v>7</v>
      </c>
      <c r="F4269" t="s">
        <v>21</v>
      </c>
      <c r="G4269">
        <v>2029</v>
      </c>
      <c r="H4269" t="s">
        <v>22</v>
      </c>
      <c r="I4269" t="s">
        <v>494</v>
      </c>
      <c r="J4269" t="s">
        <v>495</v>
      </c>
      <c r="K4269" t="s">
        <v>496</v>
      </c>
      <c r="L4269" t="s">
        <v>25</v>
      </c>
      <c r="M4269">
        <v>4510</v>
      </c>
      <c r="N4269">
        <v>4510</v>
      </c>
      <c r="O4269">
        <v>4510</v>
      </c>
      <c r="P4269">
        <v>4510</v>
      </c>
      <c r="Q4269">
        <v>269698</v>
      </c>
      <c r="R4269">
        <v>437686</v>
      </c>
      <c r="S4269">
        <v>4510</v>
      </c>
      <c r="T4269">
        <v>127146</v>
      </c>
      <c r="U4269">
        <v>58630</v>
      </c>
      <c r="V4269">
        <v>204538</v>
      </c>
      <c r="W4269">
        <v>4510</v>
      </c>
      <c r="X4269">
        <v>93808</v>
      </c>
      <c r="Y4269">
        <v>1218566</v>
      </c>
      <c r="Z4269">
        <f t="shared" si="156"/>
        <v>913924.5</v>
      </c>
      <c r="AA4269">
        <f t="shared" si="157"/>
        <v>0</v>
      </c>
    </row>
    <row r="4270" spans="1:27" x14ac:dyDescent="0.35">
      <c r="A4270" t="s">
        <v>427</v>
      </c>
      <c r="C4270">
        <v>512100</v>
      </c>
      <c r="D4270" t="s">
        <v>428</v>
      </c>
      <c r="E4270" t="s">
        <v>7</v>
      </c>
      <c r="F4270" t="s">
        <v>105</v>
      </c>
      <c r="G4270">
        <v>2021</v>
      </c>
      <c r="H4270" t="s">
        <v>22</v>
      </c>
      <c r="I4270" t="s">
        <v>614</v>
      </c>
      <c r="J4270" t="s">
        <v>615</v>
      </c>
      <c r="K4270" t="s">
        <v>616</v>
      </c>
      <c r="L4270" t="s">
        <v>25</v>
      </c>
      <c r="M4270">
        <v>4510</v>
      </c>
      <c r="N4270">
        <v>4510</v>
      </c>
      <c r="O4270">
        <v>4510</v>
      </c>
      <c r="P4270">
        <v>4510</v>
      </c>
      <c r="Q4270">
        <v>4510</v>
      </c>
      <c r="R4270">
        <v>4510</v>
      </c>
      <c r="S4270">
        <v>4510</v>
      </c>
      <c r="T4270">
        <v>4510</v>
      </c>
      <c r="U4270">
        <v>4510</v>
      </c>
      <c r="V4270">
        <v>4510</v>
      </c>
      <c r="W4270">
        <v>4510</v>
      </c>
      <c r="X4270">
        <v>4510</v>
      </c>
      <c r="Y4270">
        <v>54122</v>
      </c>
      <c r="Z4270">
        <f t="shared" si="156"/>
        <v>0</v>
      </c>
      <c r="AA4270">
        <f t="shared" si="157"/>
        <v>40591.5</v>
      </c>
    </row>
    <row r="4271" spans="1:27" x14ac:dyDescent="0.35">
      <c r="A4271" t="s">
        <v>427</v>
      </c>
      <c r="C4271">
        <v>512100</v>
      </c>
      <c r="D4271" t="s">
        <v>428</v>
      </c>
      <c r="E4271" t="s">
        <v>7</v>
      </c>
      <c r="F4271" t="s">
        <v>105</v>
      </c>
      <c r="G4271">
        <v>2022</v>
      </c>
      <c r="H4271" t="s">
        <v>22</v>
      </c>
      <c r="I4271" t="s">
        <v>614</v>
      </c>
      <c r="J4271" t="s">
        <v>615</v>
      </c>
      <c r="K4271" t="s">
        <v>616</v>
      </c>
      <c r="L4271" t="s">
        <v>25</v>
      </c>
      <c r="M4271">
        <v>4510</v>
      </c>
      <c r="N4271">
        <v>4510</v>
      </c>
      <c r="O4271">
        <v>4510</v>
      </c>
      <c r="P4271">
        <v>4510</v>
      </c>
      <c r="Q4271">
        <v>4510</v>
      </c>
      <c r="R4271">
        <v>4510</v>
      </c>
      <c r="S4271">
        <v>4510</v>
      </c>
      <c r="T4271">
        <v>4510</v>
      </c>
      <c r="U4271">
        <v>4510</v>
      </c>
      <c r="V4271">
        <v>4510</v>
      </c>
      <c r="W4271">
        <v>4510</v>
      </c>
      <c r="X4271">
        <v>4510</v>
      </c>
      <c r="Y4271">
        <v>54122</v>
      </c>
      <c r="Z4271">
        <f t="shared" si="156"/>
        <v>0</v>
      </c>
      <c r="AA4271">
        <f t="shared" si="157"/>
        <v>40591.5</v>
      </c>
    </row>
    <row r="4272" spans="1:27" x14ac:dyDescent="0.35">
      <c r="A4272" t="s">
        <v>427</v>
      </c>
      <c r="C4272">
        <v>512100</v>
      </c>
      <c r="D4272" t="s">
        <v>428</v>
      </c>
      <c r="E4272" t="s">
        <v>7</v>
      </c>
      <c r="F4272" t="s">
        <v>105</v>
      </c>
      <c r="G4272">
        <v>2023</v>
      </c>
      <c r="H4272" t="s">
        <v>22</v>
      </c>
      <c r="I4272" t="s">
        <v>614</v>
      </c>
      <c r="J4272" t="s">
        <v>615</v>
      </c>
      <c r="K4272" t="s">
        <v>616</v>
      </c>
      <c r="L4272" t="s">
        <v>25</v>
      </c>
      <c r="M4272">
        <v>4510</v>
      </c>
      <c r="N4272">
        <v>4510</v>
      </c>
      <c r="O4272">
        <v>4510</v>
      </c>
      <c r="P4272">
        <v>4510</v>
      </c>
      <c r="Q4272">
        <v>4510</v>
      </c>
      <c r="R4272">
        <v>4510</v>
      </c>
      <c r="S4272">
        <v>4510</v>
      </c>
      <c r="T4272">
        <v>4510</v>
      </c>
      <c r="U4272">
        <v>4510</v>
      </c>
      <c r="V4272">
        <v>4510</v>
      </c>
      <c r="W4272">
        <v>4510</v>
      </c>
      <c r="X4272">
        <v>4510</v>
      </c>
      <c r="Y4272">
        <v>54122</v>
      </c>
      <c r="Z4272">
        <f t="shared" si="156"/>
        <v>0</v>
      </c>
      <c r="AA4272">
        <f t="shared" si="157"/>
        <v>40591.5</v>
      </c>
    </row>
    <row r="4273" spans="1:27" x14ac:dyDescent="0.35">
      <c r="A4273" t="s">
        <v>427</v>
      </c>
      <c r="C4273">
        <v>512100</v>
      </c>
      <c r="D4273" t="s">
        <v>428</v>
      </c>
      <c r="E4273" t="s">
        <v>7</v>
      </c>
      <c r="F4273" t="s">
        <v>105</v>
      </c>
      <c r="G4273">
        <v>2024</v>
      </c>
      <c r="H4273" t="s">
        <v>22</v>
      </c>
      <c r="I4273" t="s">
        <v>614</v>
      </c>
      <c r="J4273" t="s">
        <v>615</v>
      </c>
      <c r="K4273" t="s">
        <v>616</v>
      </c>
      <c r="L4273" t="s">
        <v>25</v>
      </c>
      <c r="M4273">
        <v>4510</v>
      </c>
      <c r="N4273">
        <v>4510</v>
      </c>
      <c r="O4273">
        <v>4510</v>
      </c>
      <c r="P4273">
        <v>4510</v>
      </c>
      <c r="Q4273">
        <v>4510</v>
      </c>
      <c r="R4273">
        <v>4510</v>
      </c>
      <c r="S4273">
        <v>4510</v>
      </c>
      <c r="T4273">
        <v>4510</v>
      </c>
      <c r="U4273">
        <v>4510</v>
      </c>
      <c r="V4273">
        <v>4510</v>
      </c>
      <c r="W4273">
        <v>4510</v>
      </c>
      <c r="X4273">
        <v>4510</v>
      </c>
      <c r="Y4273">
        <v>54122</v>
      </c>
      <c r="Z4273">
        <f t="shared" si="156"/>
        <v>0</v>
      </c>
      <c r="AA4273">
        <f t="shared" si="157"/>
        <v>40591.5</v>
      </c>
    </row>
    <row r="4274" spans="1:27" x14ac:dyDescent="0.35">
      <c r="A4274" t="s">
        <v>427</v>
      </c>
      <c r="C4274">
        <v>512100</v>
      </c>
      <c r="D4274" t="s">
        <v>428</v>
      </c>
      <c r="E4274" t="s">
        <v>7</v>
      </c>
      <c r="F4274" t="s">
        <v>105</v>
      </c>
      <c r="G4274">
        <v>2025</v>
      </c>
      <c r="H4274" t="s">
        <v>22</v>
      </c>
      <c r="I4274" t="s">
        <v>614</v>
      </c>
      <c r="J4274" t="s">
        <v>615</v>
      </c>
      <c r="K4274" t="s">
        <v>616</v>
      </c>
      <c r="L4274" t="s">
        <v>25</v>
      </c>
      <c r="M4274">
        <v>4510</v>
      </c>
      <c r="N4274">
        <v>4510</v>
      </c>
      <c r="O4274">
        <v>4510</v>
      </c>
      <c r="P4274">
        <v>4510</v>
      </c>
      <c r="Q4274">
        <v>4510</v>
      </c>
      <c r="R4274">
        <v>4510</v>
      </c>
      <c r="S4274">
        <v>4510</v>
      </c>
      <c r="T4274">
        <v>4510</v>
      </c>
      <c r="U4274">
        <v>4510</v>
      </c>
      <c r="V4274">
        <v>4510</v>
      </c>
      <c r="W4274">
        <v>4510</v>
      </c>
      <c r="X4274">
        <v>4510</v>
      </c>
      <c r="Y4274">
        <v>54122</v>
      </c>
      <c r="Z4274">
        <f t="shared" si="156"/>
        <v>0</v>
      </c>
      <c r="AA4274">
        <f t="shared" si="157"/>
        <v>40591.5</v>
      </c>
    </row>
    <row r="4275" spans="1:27" x14ac:dyDescent="0.35">
      <c r="A4275" t="s">
        <v>427</v>
      </c>
      <c r="C4275">
        <v>926005</v>
      </c>
      <c r="D4275" t="s">
        <v>461</v>
      </c>
      <c r="E4275" t="s">
        <v>7</v>
      </c>
      <c r="F4275" t="s">
        <v>105</v>
      </c>
      <c r="G4275">
        <v>2025</v>
      </c>
      <c r="H4275" t="s">
        <v>365</v>
      </c>
      <c r="I4275" t="s">
        <v>383</v>
      </c>
      <c r="J4275" t="s">
        <v>384</v>
      </c>
      <c r="K4275" t="s">
        <v>378</v>
      </c>
      <c r="L4275" t="s">
        <v>25</v>
      </c>
      <c r="M4275">
        <v>4512</v>
      </c>
      <c r="N4275">
        <v>4060</v>
      </c>
      <c r="O4275">
        <v>4029</v>
      </c>
      <c r="P4275">
        <v>4193</v>
      </c>
      <c r="Q4275">
        <v>4124</v>
      </c>
      <c r="R4275">
        <v>3887</v>
      </c>
      <c r="S4275">
        <v>4252</v>
      </c>
      <c r="T4275">
        <v>4407</v>
      </c>
      <c r="U4275">
        <v>4233</v>
      </c>
      <c r="V4275">
        <v>4592</v>
      </c>
      <c r="W4275">
        <v>3462</v>
      </c>
      <c r="X4275">
        <v>3744</v>
      </c>
      <c r="Y4275">
        <v>49495</v>
      </c>
      <c r="Z4275">
        <f t="shared" si="156"/>
        <v>0</v>
      </c>
      <c r="AA4275">
        <f t="shared" si="157"/>
        <v>37121.25</v>
      </c>
    </row>
    <row r="4276" spans="1:27" x14ac:dyDescent="0.35">
      <c r="A4276" t="s">
        <v>427</v>
      </c>
      <c r="C4276">
        <v>511100</v>
      </c>
      <c r="D4276" t="s">
        <v>434</v>
      </c>
      <c r="E4276" t="s">
        <v>7</v>
      </c>
      <c r="F4276" t="s">
        <v>21</v>
      </c>
      <c r="G4276">
        <v>2030</v>
      </c>
      <c r="H4276" t="s">
        <v>365</v>
      </c>
      <c r="I4276" t="s">
        <v>373</v>
      </c>
      <c r="J4276" t="s">
        <v>374</v>
      </c>
      <c r="K4276" t="s">
        <v>375</v>
      </c>
      <c r="L4276" t="s">
        <v>25</v>
      </c>
      <c r="M4276">
        <v>4514</v>
      </c>
      <c r="N4276">
        <v>4044</v>
      </c>
      <c r="O4276">
        <v>4040</v>
      </c>
      <c r="P4276">
        <v>4211</v>
      </c>
      <c r="Q4276">
        <v>4152</v>
      </c>
      <c r="R4276">
        <v>3919</v>
      </c>
      <c r="S4276">
        <v>4291</v>
      </c>
      <c r="T4276">
        <v>4403</v>
      </c>
      <c r="U4276">
        <v>4247</v>
      </c>
      <c r="V4276">
        <v>4592</v>
      </c>
      <c r="W4276">
        <v>3515</v>
      </c>
      <c r="X4276">
        <v>3843</v>
      </c>
      <c r="Y4276">
        <v>49771</v>
      </c>
      <c r="Z4276">
        <f t="shared" si="156"/>
        <v>37328.25</v>
      </c>
      <c r="AA4276">
        <f t="shared" si="157"/>
        <v>0</v>
      </c>
    </row>
    <row r="4277" spans="1:27" x14ac:dyDescent="0.35">
      <c r="A4277" t="s">
        <v>427</v>
      </c>
      <c r="C4277">
        <v>510900</v>
      </c>
      <c r="D4277" t="s">
        <v>436</v>
      </c>
      <c r="E4277" t="s">
        <v>7</v>
      </c>
      <c r="F4277" t="s">
        <v>105</v>
      </c>
      <c r="G4277">
        <v>2021</v>
      </c>
      <c r="H4277" t="s">
        <v>22</v>
      </c>
      <c r="I4277" t="s">
        <v>373</v>
      </c>
      <c r="J4277" t="s">
        <v>374</v>
      </c>
      <c r="K4277" t="s">
        <v>375</v>
      </c>
      <c r="L4277" t="s">
        <v>25</v>
      </c>
      <c r="M4277">
        <v>4522</v>
      </c>
      <c r="N4277">
        <v>5345</v>
      </c>
      <c r="O4277">
        <v>8651</v>
      </c>
      <c r="P4277">
        <v>9661</v>
      </c>
      <c r="Q4277">
        <v>16822</v>
      </c>
      <c r="R4277">
        <v>13805</v>
      </c>
      <c r="S4277">
        <v>11626</v>
      </c>
      <c r="T4277">
        <v>9105</v>
      </c>
      <c r="U4277">
        <v>16073</v>
      </c>
      <c r="V4277">
        <v>9400</v>
      </c>
      <c r="W4277">
        <v>20362</v>
      </c>
      <c r="X4277">
        <v>4927</v>
      </c>
      <c r="Y4277">
        <v>130300</v>
      </c>
      <c r="Z4277">
        <f t="shared" si="156"/>
        <v>0</v>
      </c>
      <c r="AA4277">
        <f t="shared" si="157"/>
        <v>97725</v>
      </c>
    </row>
    <row r="4278" spans="1:27" x14ac:dyDescent="0.35">
      <c r="A4278" t="s">
        <v>427</v>
      </c>
      <c r="C4278">
        <v>512005</v>
      </c>
      <c r="D4278" t="s">
        <v>452</v>
      </c>
      <c r="E4278" t="s">
        <v>7</v>
      </c>
      <c r="F4278" t="s">
        <v>105</v>
      </c>
      <c r="G4278">
        <v>2026</v>
      </c>
      <c r="H4278" t="s">
        <v>22</v>
      </c>
      <c r="I4278" t="s">
        <v>599</v>
      </c>
      <c r="J4278" t="s">
        <v>600</v>
      </c>
      <c r="K4278" t="s">
        <v>486</v>
      </c>
      <c r="L4278" t="s">
        <v>25</v>
      </c>
      <c r="M4278">
        <v>4538</v>
      </c>
      <c r="N4278">
        <v>4538</v>
      </c>
      <c r="O4278">
        <v>11634</v>
      </c>
      <c r="P4278">
        <v>4538</v>
      </c>
      <c r="Q4278">
        <v>4538</v>
      </c>
      <c r="R4278">
        <v>39558</v>
      </c>
      <c r="S4278">
        <v>4538</v>
      </c>
      <c r="T4278">
        <v>4538</v>
      </c>
      <c r="U4278">
        <v>4538</v>
      </c>
      <c r="V4278">
        <v>4538</v>
      </c>
      <c r="W4278">
        <v>4538</v>
      </c>
      <c r="X4278">
        <v>63923</v>
      </c>
      <c r="Y4278">
        <v>155954</v>
      </c>
      <c r="Z4278">
        <f t="shared" si="156"/>
        <v>0</v>
      </c>
      <c r="AA4278">
        <f t="shared" si="157"/>
        <v>116965.5</v>
      </c>
    </row>
    <row r="4279" spans="1:27" x14ac:dyDescent="0.35">
      <c r="A4279" t="s">
        <v>427</v>
      </c>
      <c r="C4279">
        <v>926002</v>
      </c>
      <c r="D4279" t="s">
        <v>460</v>
      </c>
      <c r="E4279" t="s">
        <v>7</v>
      </c>
      <c r="F4279" t="s">
        <v>105</v>
      </c>
      <c r="G4279">
        <v>2024</v>
      </c>
      <c r="H4279" t="s">
        <v>365</v>
      </c>
      <c r="I4279" t="s">
        <v>383</v>
      </c>
      <c r="J4279" t="s">
        <v>384</v>
      </c>
      <c r="K4279" t="s">
        <v>378</v>
      </c>
      <c r="L4279" t="s">
        <v>25</v>
      </c>
      <c r="M4279">
        <v>4556</v>
      </c>
      <c r="N4279">
        <v>4334</v>
      </c>
      <c r="O4279">
        <v>4071</v>
      </c>
      <c r="P4279">
        <v>4239</v>
      </c>
      <c r="Q4279">
        <v>4405</v>
      </c>
      <c r="R4279">
        <v>3700</v>
      </c>
      <c r="S4279">
        <v>4304</v>
      </c>
      <c r="T4279">
        <v>4455</v>
      </c>
      <c r="U4279">
        <v>4046</v>
      </c>
      <c r="V4279">
        <v>4643</v>
      </c>
      <c r="W4279">
        <v>3737</v>
      </c>
      <c r="X4279">
        <v>3567</v>
      </c>
      <c r="Y4279">
        <v>50059</v>
      </c>
      <c r="Z4279">
        <f t="shared" si="156"/>
        <v>0</v>
      </c>
      <c r="AA4279">
        <f t="shared" si="157"/>
        <v>37544.25</v>
      </c>
    </row>
    <row r="4280" spans="1:27" x14ac:dyDescent="0.35">
      <c r="A4280" t="s">
        <v>427</v>
      </c>
      <c r="C4280">
        <v>511100</v>
      </c>
      <c r="D4280" t="s">
        <v>434</v>
      </c>
      <c r="E4280" t="s">
        <v>7</v>
      </c>
      <c r="F4280" t="s">
        <v>105</v>
      </c>
      <c r="G4280">
        <v>2024</v>
      </c>
      <c r="H4280" t="s">
        <v>365</v>
      </c>
      <c r="I4280" t="s">
        <v>383</v>
      </c>
      <c r="J4280" t="s">
        <v>384</v>
      </c>
      <c r="K4280" t="s">
        <v>378</v>
      </c>
      <c r="L4280" t="s">
        <v>25</v>
      </c>
      <c r="M4280">
        <v>4557</v>
      </c>
      <c r="N4280">
        <v>4314</v>
      </c>
      <c r="O4280">
        <v>4081</v>
      </c>
      <c r="P4280">
        <v>4257</v>
      </c>
      <c r="Q4280">
        <v>4430</v>
      </c>
      <c r="R4280">
        <v>3736</v>
      </c>
      <c r="S4280">
        <v>4345</v>
      </c>
      <c r="T4280">
        <v>4451</v>
      </c>
      <c r="U4280">
        <v>4063</v>
      </c>
      <c r="V4280">
        <v>4643</v>
      </c>
      <c r="W4280">
        <v>3789</v>
      </c>
      <c r="X4280">
        <v>3674</v>
      </c>
      <c r="Y4280">
        <v>50341</v>
      </c>
      <c r="Z4280">
        <f t="shared" si="156"/>
        <v>0</v>
      </c>
      <c r="AA4280">
        <f t="shared" si="157"/>
        <v>37755.75</v>
      </c>
    </row>
    <row r="4281" spans="1:27" x14ac:dyDescent="0.35">
      <c r="A4281" t="s">
        <v>427</v>
      </c>
      <c r="C4281">
        <v>501090</v>
      </c>
      <c r="D4281" t="s">
        <v>435</v>
      </c>
      <c r="E4281" t="s">
        <v>7</v>
      </c>
      <c r="F4281" t="s">
        <v>105</v>
      </c>
      <c r="G4281">
        <v>2023</v>
      </c>
      <c r="H4281" t="s">
        <v>365</v>
      </c>
      <c r="I4281" t="s">
        <v>383</v>
      </c>
      <c r="J4281" t="s">
        <v>384</v>
      </c>
      <c r="K4281" t="s">
        <v>378</v>
      </c>
      <c r="L4281" t="s">
        <v>25</v>
      </c>
      <c r="M4281">
        <v>4567</v>
      </c>
      <c r="N4281">
        <v>4333</v>
      </c>
      <c r="O4281">
        <v>4727</v>
      </c>
      <c r="P4281">
        <v>3975</v>
      </c>
      <c r="Q4281">
        <v>4570</v>
      </c>
      <c r="R4281">
        <v>4377</v>
      </c>
      <c r="S4281">
        <v>4022</v>
      </c>
      <c r="T4281">
        <v>4871</v>
      </c>
      <c r="U4281">
        <v>4202</v>
      </c>
      <c r="V4281">
        <v>4635</v>
      </c>
      <c r="W4281">
        <v>4177</v>
      </c>
      <c r="X4281">
        <v>3466</v>
      </c>
      <c r="Y4281">
        <v>51922</v>
      </c>
      <c r="Z4281">
        <f t="shared" si="156"/>
        <v>0</v>
      </c>
      <c r="AA4281">
        <f t="shared" si="157"/>
        <v>38941.5</v>
      </c>
    </row>
    <row r="4282" spans="1:27" x14ac:dyDescent="0.35">
      <c r="A4282" t="s">
        <v>427</v>
      </c>
      <c r="C4282">
        <v>925002</v>
      </c>
      <c r="D4282" t="s">
        <v>458</v>
      </c>
      <c r="E4282" t="s">
        <v>7</v>
      </c>
      <c r="F4282" t="s">
        <v>105</v>
      </c>
      <c r="G4282">
        <v>2022</v>
      </c>
      <c r="H4282" t="s">
        <v>365</v>
      </c>
      <c r="I4282" t="s">
        <v>383</v>
      </c>
      <c r="J4282" t="s">
        <v>384</v>
      </c>
      <c r="K4282" t="s">
        <v>378</v>
      </c>
      <c r="L4282" t="s">
        <v>25</v>
      </c>
      <c r="M4282">
        <v>4575</v>
      </c>
      <c r="N4282">
        <v>4589</v>
      </c>
      <c r="O4282">
        <v>5007</v>
      </c>
      <c r="P4282">
        <v>4489</v>
      </c>
      <c r="Q4282">
        <v>4611</v>
      </c>
      <c r="R4282">
        <v>4608</v>
      </c>
      <c r="S4282">
        <v>4313</v>
      </c>
      <c r="T4282">
        <v>5181</v>
      </c>
      <c r="U4282">
        <v>4792</v>
      </c>
      <c r="V4282">
        <v>4683</v>
      </c>
      <c r="W4282">
        <v>4452</v>
      </c>
      <c r="X4282">
        <v>4023</v>
      </c>
      <c r="Y4282">
        <v>55323</v>
      </c>
      <c r="Z4282">
        <f t="shared" si="156"/>
        <v>0</v>
      </c>
      <c r="AA4282">
        <f t="shared" si="157"/>
        <v>41492.25</v>
      </c>
    </row>
    <row r="4283" spans="1:27" x14ac:dyDescent="0.35">
      <c r="A4283" t="s">
        <v>427</v>
      </c>
      <c r="C4283">
        <v>926005</v>
      </c>
      <c r="D4283" t="s">
        <v>461</v>
      </c>
      <c r="E4283" t="s">
        <v>7</v>
      </c>
      <c r="F4283" t="s">
        <v>105</v>
      </c>
      <c r="G4283">
        <v>2026</v>
      </c>
      <c r="H4283" t="s">
        <v>365</v>
      </c>
      <c r="I4283" t="s">
        <v>383</v>
      </c>
      <c r="J4283" t="s">
        <v>384</v>
      </c>
      <c r="K4283" t="s">
        <v>378</v>
      </c>
      <c r="L4283" t="s">
        <v>25</v>
      </c>
      <c r="M4283">
        <v>4585</v>
      </c>
      <c r="N4283">
        <v>4126</v>
      </c>
      <c r="O4283">
        <v>4095</v>
      </c>
      <c r="P4283">
        <v>4260</v>
      </c>
      <c r="Q4283">
        <v>4190</v>
      </c>
      <c r="R4283">
        <v>3949</v>
      </c>
      <c r="S4283">
        <v>4319</v>
      </c>
      <c r="T4283">
        <v>4478</v>
      </c>
      <c r="U4283">
        <v>4301</v>
      </c>
      <c r="V4283">
        <v>4666</v>
      </c>
      <c r="W4283">
        <v>3517</v>
      </c>
      <c r="X4283">
        <v>3802</v>
      </c>
      <c r="Y4283">
        <v>50288</v>
      </c>
      <c r="Z4283">
        <f t="shared" si="156"/>
        <v>0</v>
      </c>
      <c r="AA4283">
        <f t="shared" si="157"/>
        <v>37716</v>
      </c>
    </row>
    <row r="4284" spans="1:27" x14ac:dyDescent="0.35">
      <c r="A4284" t="s">
        <v>427</v>
      </c>
      <c r="C4284">
        <v>510900</v>
      </c>
      <c r="D4284" t="s">
        <v>436</v>
      </c>
      <c r="E4284" t="s">
        <v>7</v>
      </c>
      <c r="F4284" t="s">
        <v>105</v>
      </c>
      <c r="G4284">
        <v>2030</v>
      </c>
      <c r="H4284" t="s">
        <v>22</v>
      </c>
      <c r="I4284" t="s">
        <v>373</v>
      </c>
      <c r="J4284" t="s">
        <v>374</v>
      </c>
      <c r="K4284" t="s">
        <v>375</v>
      </c>
      <c r="L4284" t="s">
        <v>25</v>
      </c>
      <c r="M4284">
        <v>4586</v>
      </c>
      <c r="N4284">
        <v>5288</v>
      </c>
      <c r="O4284">
        <v>14683</v>
      </c>
      <c r="P4284">
        <v>8944</v>
      </c>
      <c r="Q4284">
        <v>9950</v>
      </c>
      <c r="R4284">
        <v>14356</v>
      </c>
      <c r="S4284">
        <v>13916</v>
      </c>
      <c r="T4284">
        <v>7519</v>
      </c>
      <c r="U4284">
        <v>15210</v>
      </c>
      <c r="V4284">
        <v>10958</v>
      </c>
      <c r="W4284">
        <v>17484</v>
      </c>
      <c r="X4284">
        <v>5056</v>
      </c>
      <c r="Y4284">
        <v>127950</v>
      </c>
      <c r="Z4284">
        <f t="shared" si="156"/>
        <v>0</v>
      </c>
      <c r="AA4284">
        <f t="shared" si="157"/>
        <v>95962.5</v>
      </c>
    </row>
    <row r="4285" spans="1:27" x14ac:dyDescent="0.35">
      <c r="A4285" t="s">
        <v>427</v>
      </c>
      <c r="C4285">
        <v>501990</v>
      </c>
      <c r="D4285" t="s">
        <v>442</v>
      </c>
      <c r="E4285" t="s">
        <v>7</v>
      </c>
      <c r="F4285" t="s">
        <v>105</v>
      </c>
      <c r="G4285">
        <v>2028</v>
      </c>
      <c r="H4285" t="s">
        <v>22</v>
      </c>
      <c r="I4285" t="s">
        <v>373</v>
      </c>
      <c r="J4285" t="s">
        <v>374</v>
      </c>
      <c r="K4285" t="s">
        <v>375</v>
      </c>
      <c r="L4285" t="s">
        <v>25</v>
      </c>
      <c r="M4285">
        <v>4597</v>
      </c>
      <c r="N4285">
        <v>4597</v>
      </c>
      <c r="O4285">
        <v>4597</v>
      </c>
      <c r="P4285">
        <v>4597</v>
      </c>
      <c r="Q4285">
        <v>4597</v>
      </c>
      <c r="R4285">
        <v>4597</v>
      </c>
      <c r="S4285">
        <v>4597</v>
      </c>
      <c r="T4285">
        <v>4597</v>
      </c>
      <c r="U4285">
        <v>4597</v>
      </c>
      <c r="V4285">
        <v>4597</v>
      </c>
      <c r="W4285">
        <v>4597</v>
      </c>
      <c r="X4285">
        <v>4597</v>
      </c>
      <c r="Y4285">
        <v>55170</v>
      </c>
      <c r="Z4285">
        <f t="shared" si="156"/>
        <v>0</v>
      </c>
      <c r="AA4285">
        <f t="shared" si="157"/>
        <v>41377.5</v>
      </c>
    </row>
    <row r="4286" spans="1:27" x14ac:dyDescent="0.35">
      <c r="A4286" t="s">
        <v>427</v>
      </c>
      <c r="C4286">
        <v>512100</v>
      </c>
      <c r="D4286" t="s">
        <v>428</v>
      </c>
      <c r="E4286" t="s">
        <v>7</v>
      </c>
      <c r="F4286" t="s">
        <v>105</v>
      </c>
      <c r="G4286">
        <v>2026</v>
      </c>
      <c r="H4286" t="s">
        <v>22</v>
      </c>
      <c r="I4286" t="s">
        <v>614</v>
      </c>
      <c r="J4286" t="s">
        <v>615</v>
      </c>
      <c r="K4286" t="s">
        <v>616</v>
      </c>
      <c r="L4286" t="s">
        <v>25</v>
      </c>
      <c r="M4286">
        <v>4600</v>
      </c>
      <c r="N4286">
        <v>4600</v>
      </c>
      <c r="O4286">
        <v>4600</v>
      </c>
      <c r="P4286">
        <v>4600</v>
      </c>
      <c r="Q4286">
        <v>4600</v>
      </c>
      <c r="R4286">
        <v>4600</v>
      </c>
      <c r="S4286">
        <v>4600</v>
      </c>
      <c r="T4286">
        <v>4600</v>
      </c>
      <c r="U4286">
        <v>4600</v>
      </c>
      <c r="V4286">
        <v>4600</v>
      </c>
      <c r="W4286">
        <v>4600</v>
      </c>
      <c r="X4286">
        <v>4600</v>
      </c>
      <c r="Y4286">
        <v>55204</v>
      </c>
      <c r="Z4286">
        <f t="shared" si="156"/>
        <v>0</v>
      </c>
      <c r="AA4286">
        <f t="shared" si="157"/>
        <v>41403</v>
      </c>
    </row>
    <row r="4287" spans="1:27" x14ac:dyDescent="0.35">
      <c r="A4287" t="s">
        <v>427</v>
      </c>
      <c r="C4287">
        <v>512100</v>
      </c>
      <c r="D4287" t="s">
        <v>428</v>
      </c>
      <c r="E4287" t="s">
        <v>7</v>
      </c>
      <c r="F4287" t="s">
        <v>21</v>
      </c>
      <c r="G4287">
        <v>2030</v>
      </c>
      <c r="H4287" t="s">
        <v>22</v>
      </c>
      <c r="I4287" t="s">
        <v>494</v>
      </c>
      <c r="J4287" t="s">
        <v>495</v>
      </c>
      <c r="K4287" t="s">
        <v>496</v>
      </c>
      <c r="L4287" t="s">
        <v>25</v>
      </c>
      <c r="M4287">
        <v>4600</v>
      </c>
      <c r="N4287">
        <v>4600</v>
      </c>
      <c r="O4287">
        <v>4600</v>
      </c>
      <c r="P4287">
        <v>4600</v>
      </c>
      <c r="Q4287">
        <v>275105</v>
      </c>
      <c r="R4287">
        <v>446461</v>
      </c>
      <c r="S4287">
        <v>4600</v>
      </c>
      <c r="T4287">
        <v>129695</v>
      </c>
      <c r="U4287">
        <v>59806</v>
      </c>
      <c r="V4287">
        <v>208638</v>
      </c>
      <c r="W4287">
        <v>4600</v>
      </c>
      <c r="X4287">
        <v>95689</v>
      </c>
      <c r="Y4287">
        <v>1242996</v>
      </c>
      <c r="Z4287">
        <f t="shared" si="156"/>
        <v>932247</v>
      </c>
      <c r="AA4287">
        <f t="shared" si="157"/>
        <v>0</v>
      </c>
    </row>
    <row r="4288" spans="1:27" x14ac:dyDescent="0.35">
      <c r="A4288" t="s">
        <v>427</v>
      </c>
      <c r="C4288">
        <v>501090</v>
      </c>
      <c r="D4288" t="s">
        <v>435</v>
      </c>
      <c r="E4288" t="s">
        <v>7</v>
      </c>
      <c r="F4288" t="s">
        <v>21</v>
      </c>
      <c r="G4288">
        <v>2028</v>
      </c>
      <c r="H4288" t="s">
        <v>365</v>
      </c>
      <c r="I4288" t="s">
        <v>373</v>
      </c>
      <c r="J4288" t="s">
        <v>374</v>
      </c>
      <c r="K4288" t="s">
        <v>375</v>
      </c>
      <c r="L4288" t="s">
        <v>25</v>
      </c>
      <c r="M4288">
        <v>4604</v>
      </c>
      <c r="N4288">
        <v>4137</v>
      </c>
      <c r="O4288">
        <v>4104</v>
      </c>
      <c r="P4288">
        <v>4260</v>
      </c>
      <c r="Q4288">
        <v>4181</v>
      </c>
      <c r="R4288">
        <v>3932</v>
      </c>
      <c r="S4288">
        <v>4296</v>
      </c>
      <c r="T4288">
        <v>4474</v>
      </c>
      <c r="U4288">
        <v>4302</v>
      </c>
      <c r="V4288">
        <v>4659</v>
      </c>
      <c r="W4288">
        <v>3505</v>
      </c>
      <c r="X4288">
        <v>3747</v>
      </c>
      <c r="Y4288">
        <v>50201</v>
      </c>
      <c r="Z4288">
        <f t="shared" si="156"/>
        <v>37650.75</v>
      </c>
      <c r="AA4288">
        <f t="shared" si="157"/>
        <v>0</v>
      </c>
    </row>
    <row r="4289" spans="1:27" x14ac:dyDescent="0.35">
      <c r="A4289" t="s">
        <v>427</v>
      </c>
      <c r="C4289">
        <v>512005</v>
      </c>
      <c r="D4289" t="s">
        <v>452</v>
      </c>
      <c r="E4289" t="s">
        <v>7</v>
      </c>
      <c r="F4289" t="s">
        <v>105</v>
      </c>
      <c r="G4289">
        <v>2027</v>
      </c>
      <c r="H4289" t="s">
        <v>22</v>
      </c>
      <c r="I4289" t="s">
        <v>599</v>
      </c>
      <c r="J4289" t="s">
        <v>600</v>
      </c>
      <c r="K4289" t="s">
        <v>486</v>
      </c>
      <c r="L4289" t="s">
        <v>25</v>
      </c>
      <c r="M4289">
        <v>4628</v>
      </c>
      <c r="N4289">
        <v>4628</v>
      </c>
      <c r="O4289">
        <v>11938</v>
      </c>
      <c r="P4289">
        <v>4628</v>
      </c>
      <c r="Q4289">
        <v>4628</v>
      </c>
      <c r="R4289">
        <v>40699</v>
      </c>
      <c r="S4289">
        <v>4628</v>
      </c>
      <c r="T4289">
        <v>4628</v>
      </c>
      <c r="U4289">
        <v>4628</v>
      </c>
      <c r="V4289">
        <v>4628</v>
      </c>
      <c r="W4289">
        <v>4628</v>
      </c>
      <c r="X4289">
        <v>65796</v>
      </c>
      <c r="Y4289">
        <v>160088</v>
      </c>
      <c r="Z4289">
        <f t="shared" si="156"/>
        <v>0</v>
      </c>
      <c r="AA4289">
        <f t="shared" si="157"/>
        <v>120066</v>
      </c>
    </row>
    <row r="4290" spans="1:27" x14ac:dyDescent="0.35">
      <c r="A4290" t="s">
        <v>427</v>
      </c>
      <c r="C4290">
        <v>511100</v>
      </c>
      <c r="D4290" t="s">
        <v>434</v>
      </c>
      <c r="E4290" t="s">
        <v>7</v>
      </c>
      <c r="F4290" t="s">
        <v>105</v>
      </c>
      <c r="G4290">
        <v>2025</v>
      </c>
      <c r="H4290" t="s">
        <v>365</v>
      </c>
      <c r="I4290" t="s">
        <v>383</v>
      </c>
      <c r="J4290" t="s">
        <v>384</v>
      </c>
      <c r="K4290" t="s">
        <v>378</v>
      </c>
      <c r="L4290" t="s">
        <v>25</v>
      </c>
      <c r="M4290">
        <v>4670</v>
      </c>
      <c r="N4290">
        <v>4184</v>
      </c>
      <c r="O4290">
        <v>4180</v>
      </c>
      <c r="P4290">
        <v>4357</v>
      </c>
      <c r="Q4290">
        <v>4295</v>
      </c>
      <c r="R4290">
        <v>4054</v>
      </c>
      <c r="S4290">
        <v>4439</v>
      </c>
      <c r="T4290">
        <v>4555</v>
      </c>
      <c r="U4290">
        <v>4394</v>
      </c>
      <c r="V4290">
        <v>4751</v>
      </c>
      <c r="W4290">
        <v>3637</v>
      </c>
      <c r="X4290">
        <v>3976</v>
      </c>
      <c r="Y4290">
        <v>51494</v>
      </c>
      <c r="Z4290">
        <f t="shared" si="156"/>
        <v>0</v>
      </c>
      <c r="AA4290">
        <f t="shared" si="157"/>
        <v>38620.5</v>
      </c>
    </row>
    <row r="4291" spans="1:27" x14ac:dyDescent="0.35">
      <c r="A4291" t="s">
        <v>427</v>
      </c>
      <c r="C4291">
        <v>926002</v>
      </c>
      <c r="D4291" t="s">
        <v>460</v>
      </c>
      <c r="E4291" t="s">
        <v>7</v>
      </c>
      <c r="F4291" t="s">
        <v>105</v>
      </c>
      <c r="G4291">
        <v>2025</v>
      </c>
      <c r="H4291" t="s">
        <v>365</v>
      </c>
      <c r="I4291" t="s">
        <v>383</v>
      </c>
      <c r="J4291" t="s">
        <v>384</v>
      </c>
      <c r="K4291" t="s">
        <v>378</v>
      </c>
      <c r="L4291" t="s">
        <v>25</v>
      </c>
      <c r="M4291">
        <v>4680</v>
      </c>
      <c r="N4291">
        <v>4211</v>
      </c>
      <c r="O4291">
        <v>4180</v>
      </c>
      <c r="P4291">
        <v>4349</v>
      </c>
      <c r="Q4291">
        <v>4278</v>
      </c>
      <c r="R4291">
        <v>4032</v>
      </c>
      <c r="S4291">
        <v>4411</v>
      </c>
      <c r="T4291">
        <v>4571</v>
      </c>
      <c r="U4291">
        <v>4391</v>
      </c>
      <c r="V4291">
        <v>4764</v>
      </c>
      <c r="W4291">
        <v>3591</v>
      </c>
      <c r="X4291">
        <v>3884</v>
      </c>
      <c r="Y4291">
        <v>51341</v>
      </c>
      <c r="Z4291">
        <f t="shared" si="156"/>
        <v>0</v>
      </c>
      <c r="AA4291">
        <f t="shared" si="157"/>
        <v>38505.75</v>
      </c>
    </row>
    <row r="4292" spans="1:27" x14ac:dyDescent="0.35">
      <c r="A4292" t="s">
        <v>427</v>
      </c>
      <c r="C4292">
        <v>512100</v>
      </c>
      <c r="D4292" t="s">
        <v>428</v>
      </c>
      <c r="E4292" t="s">
        <v>7</v>
      </c>
      <c r="F4292" t="s">
        <v>366</v>
      </c>
      <c r="G4292">
        <v>2021</v>
      </c>
      <c r="H4292" t="s">
        <v>22</v>
      </c>
      <c r="I4292" t="s">
        <v>619</v>
      </c>
      <c r="J4292" t="s">
        <v>620</v>
      </c>
      <c r="K4292" t="s">
        <v>621</v>
      </c>
      <c r="L4292" t="s">
        <v>25</v>
      </c>
      <c r="M4292">
        <v>4689</v>
      </c>
      <c r="N4292">
        <v>4689</v>
      </c>
      <c r="O4292">
        <v>4689</v>
      </c>
      <c r="P4292">
        <v>4689</v>
      </c>
      <c r="Q4292">
        <v>13175</v>
      </c>
      <c r="R4292">
        <v>4689</v>
      </c>
      <c r="S4292">
        <v>4689</v>
      </c>
      <c r="T4292">
        <v>4689</v>
      </c>
      <c r="U4292">
        <v>4689</v>
      </c>
      <c r="V4292">
        <v>4689</v>
      </c>
      <c r="W4292">
        <v>4689</v>
      </c>
      <c r="X4292">
        <v>4702</v>
      </c>
      <c r="Y4292">
        <v>64763</v>
      </c>
      <c r="Z4292">
        <f t="shared" si="156"/>
        <v>19583.185477766998</v>
      </c>
      <c r="AA4292">
        <f t="shared" si="157"/>
        <v>28989.064522233002</v>
      </c>
    </row>
    <row r="4293" spans="1:27" x14ac:dyDescent="0.35">
      <c r="A4293" t="s">
        <v>427</v>
      </c>
      <c r="C4293">
        <v>512100</v>
      </c>
      <c r="D4293" t="s">
        <v>428</v>
      </c>
      <c r="E4293" t="s">
        <v>7</v>
      </c>
      <c r="F4293" t="s">
        <v>366</v>
      </c>
      <c r="G4293">
        <v>2022</v>
      </c>
      <c r="H4293" t="s">
        <v>22</v>
      </c>
      <c r="I4293" t="s">
        <v>619</v>
      </c>
      <c r="J4293" t="s">
        <v>620</v>
      </c>
      <c r="K4293" t="s">
        <v>621</v>
      </c>
      <c r="L4293" t="s">
        <v>25</v>
      </c>
      <c r="M4293">
        <v>4689</v>
      </c>
      <c r="N4293">
        <v>4689</v>
      </c>
      <c r="O4293">
        <v>4689</v>
      </c>
      <c r="P4293">
        <v>4689</v>
      </c>
      <c r="Q4293">
        <v>13175</v>
      </c>
      <c r="R4293">
        <v>4689</v>
      </c>
      <c r="S4293">
        <v>4689</v>
      </c>
      <c r="T4293">
        <v>4689</v>
      </c>
      <c r="U4293">
        <v>4689</v>
      </c>
      <c r="V4293">
        <v>4689</v>
      </c>
      <c r="W4293">
        <v>4689</v>
      </c>
      <c r="X4293">
        <v>4702</v>
      </c>
      <c r="Y4293">
        <v>64763</v>
      </c>
      <c r="Z4293">
        <f t="shared" si="156"/>
        <v>19583.185477766998</v>
      </c>
      <c r="AA4293">
        <f t="shared" si="157"/>
        <v>28989.064522233002</v>
      </c>
    </row>
    <row r="4294" spans="1:27" x14ac:dyDescent="0.35">
      <c r="A4294" t="s">
        <v>427</v>
      </c>
      <c r="C4294">
        <v>512100</v>
      </c>
      <c r="D4294" t="s">
        <v>428</v>
      </c>
      <c r="E4294" t="s">
        <v>7</v>
      </c>
      <c r="F4294" t="s">
        <v>366</v>
      </c>
      <c r="G4294">
        <v>2023</v>
      </c>
      <c r="H4294" t="s">
        <v>22</v>
      </c>
      <c r="I4294" t="s">
        <v>619</v>
      </c>
      <c r="J4294" t="s">
        <v>620</v>
      </c>
      <c r="K4294" t="s">
        <v>621</v>
      </c>
      <c r="L4294" t="s">
        <v>25</v>
      </c>
      <c r="M4294">
        <v>4689</v>
      </c>
      <c r="N4294">
        <v>4689</v>
      </c>
      <c r="O4294">
        <v>4689</v>
      </c>
      <c r="P4294">
        <v>4689</v>
      </c>
      <c r="Q4294">
        <v>13175</v>
      </c>
      <c r="R4294">
        <v>4689</v>
      </c>
      <c r="S4294">
        <v>4689</v>
      </c>
      <c r="T4294">
        <v>4689</v>
      </c>
      <c r="U4294">
        <v>4689</v>
      </c>
      <c r="V4294">
        <v>4689</v>
      </c>
      <c r="W4294">
        <v>4689</v>
      </c>
      <c r="X4294">
        <v>4702</v>
      </c>
      <c r="Y4294">
        <v>64763</v>
      </c>
      <c r="Z4294">
        <f t="shared" ref="Z4294:Z4349" si="158">$Y4294*IF($E4294="Fixed",0.75,1)*IF(LEFT($F4294,4)="0311",1,IF(LEFT($F4294,4)="0301",0.403176412,0))</f>
        <v>19583.185477766998</v>
      </c>
      <c r="AA4294">
        <f t="shared" ref="AA4294:AA4349" si="159">$Y4294*IF($E4294="Fixed",0.75,1)*IF(LEFT($F4294,4)="0311",0,IF(LEFT($F4294,4)="0301",1-0.403176412,1))</f>
        <v>28989.064522233002</v>
      </c>
    </row>
    <row r="4295" spans="1:27" x14ac:dyDescent="0.35">
      <c r="A4295" t="s">
        <v>427</v>
      </c>
      <c r="C4295">
        <v>512100</v>
      </c>
      <c r="D4295" t="s">
        <v>428</v>
      </c>
      <c r="E4295" t="s">
        <v>7</v>
      </c>
      <c r="F4295" t="s">
        <v>366</v>
      </c>
      <c r="G4295">
        <v>2024</v>
      </c>
      <c r="H4295" t="s">
        <v>22</v>
      </c>
      <c r="I4295" t="s">
        <v>619</v>
      </c>
      <c r="J4295" t="s">
        <v>620</v>
      </c>
      <c r="K4295" t="s">
        <v>621</v>
      </c>
      <c r="L4295" t="s">
        <v>25</v>
      </c>
      <c r="M4295">
        <v>4689</v>
      </c>
      <c r="N4295">
        <v>4689</v>
      </c>
      <c r="O4295">
        <v>4689</v>
      </c>
      <c r="P4295">
        <v>4689</v>
      </c>
      <c r="Q4295">
        <v>13175</v>
      </c>
      <c r="R4295">
        <v>4689</v>
      </c>
      <c r="S4295">
        <v>4689</v>
      </c>
      <c r="T4295">
        <v>4689</v>
      </c>
      <c r="U4295">
        <v>4689</v>
      </c>
      <c r="V4295">
        <v>4689</v>
      </c>
      <c r="W4295">
        <v>4689</v>
      </c>
      <c r="X4295">
        <v>4702</v>
      </c>
      <c r="Y4295">
        <v>64763</v>
      </c>
      <c r="Z4295">
        <f t="shared" si="158"/>
        <v>19583.185477766998</v>
      </c>
      <c r="AA4295">
        <f t="shared" si="159"/>
        <v>28989.064522233002</v>
      </c>
    </row>
    <row r="4296" spans="1:27" x14ac:dyDescent="0.35">
      <c r="A4296" t="s">
        <v>427</v>
      </c>
      <c r="C4296">
        <v>512100</v>
      </c>
      <c r="D4296" t="s">
        <v>428</v>
      </c>
      <c r="E4296" t="s">
        <v>7</v>
      </c>
      <c r="F4296" t="s">
        <v>366</v>
      </c>
      <c r="G4296">
        <v>2025</v>
      </c>
      <c r="H4296" t="s">
        <v>22</v>
      </c>
      <c r="I4296" t="s">
        <v>619</v>
      </c>
      <c r="J4296" t="s">
        <v>620</v>
      </c>
      <c r="K4296" t="s">
        <v>621</v>
      </c>
      <c r="L4296" t="s">
        <v>25</v>
      </c>
      <c r="M4296">
        <v>4689</v>
      </c>
      <c r="N4296">
        <v>4689</v>
      </c>
      <c r="O4296">
        <v>4689</v>
      </c>
      <c r="P4296">
        <v>4689</v>
      </c>
      <c r="Q4296">
        <v>13175</v>
      </c>
      <c r="R4296">
        <v>4689</v>
      </c>
      <c r="S4296">
        <v>4689</v>
      </c>
      <c r="T4296">
        <v>4689</v>
      </c>
      <c r="U4296">
        <v>4689</v>
      </c>
      <c r="V4296">
        <v>4689</v>
      </c>
      <c r="W4296">
        <v>4689</v>
      </c>
      <c r="X4296">
        <v>4702</v>
      </c>
      <c r="Y4296">
        <v>64763</v>
      </c>
      <c r="Z4296">
        <f t="shared" si="158"/>
        <v>19583.185477766998</v>
      </c>
      <c r="AA4296">
        <f t="shared" si="159"/>
        <v>28989.064522233002</v>
      </c>
    </row>
    <row r="4297" spans="1:27" x14ac:dyDescent="0.35">
      <c r="A4297" t="s">
        <v>427</v>
      </c>
      <c r="C4297">
        <v>511100</v>
      </c>
      <c r="D4297" t="s">
        <v>434</v>
      </c>
      <c r="E4297" t="s">
        <v>7</v>
      </c>
      <c r="F4297" t="s">
        <v>105</v>
      </c>
      <c r="G4297">
        <v>2021</v>
      </c>
      <c r="H4297" t="s">
        <v>365</v>
      </c>
      <c r="I4297" t="s">
        <v>373</v>
      </c>
      <c r="J4297" t="s">
        <v>374</v>
      </c>
      <c r="K4297" t="s">
        <v>375</v>
      </c>
      <c r="L4297" t="s">
        <v>25</v>
      </c>
      <c r="M4297">
        <v>4692</v>
      </c>
      <c r="N4297">
        <v>4681</v>
      </c>
      <c r="O4297">
        <v>5136</v>
      </c>
      <c r="P4297">
        <v>4826</v>
      </c>
      <c r="Q4297">
        <v>4575</v>
      </c>
      <c r="R4297">
        <v>4773</v>
      </c>
      <c r="S4297">
        <v>4689</v>
      </c>
      <c r="T4297">
        <v>5049</v>
      </c>
      <c r="U4297">
        <v>4868</v>
      </c>
      <c r="V4297">
        <v>4817</v>
      </c>
      <c r="W4297">
        <v>4565</v>
      </c>
      <c r="X4297">
        <v>4480</v>
      </c>
      <c r="Y4297">
        <v>57150</v>
      </c>
      <c r="Z4297">
        <f t="shared" si="158"/>
        <v>0</v>
      </c>
      <c r="AA4297">
        <f t="shared" si="159"/>
        <v>42862.5</v>
      </c>
    </row>
    <row r="4298" spans="1:27" x14ac:dyDescent="0.35">
      <c r="A4298" t="s">
        <v>427</v>
      </c>
      <c r="C4298">
        <v>512100</v>
      </c>
      <c r="D4298" t="s">
        <v>428</v>
      </c>
      <c r="E4298" t="s">
        <v>7</v>
      </c>
      <c r="F4298" t="s">
        <v>105</v>
      </c>
      <c r="G4298">
        <v>2027</v>
      </c>
      <c r="H4298" t="s">
        <v>22</v>
      </c>
      <c r="I4298" t="s">
        <v>614</v>
      </c>
      <c r="J4298" t="s">
        <v>615</v>
      </c>
      <c r="K4298" t="s">
        <v>616</v>
      </c>
      <c r="L4298" t="s">
        <v>25</v>
      </c>
      <c r="M4298">
        <v>4692</v>
      </c>
      <c r="N4298">
        <v>4692</v>
      </c>
      <c r="O4298">
        <v>4692</v>
      </c>
      <c r="P4298">
        <v>4692</v>
      </c>
      <c r="Q4298">
        <v>4692</v>
      </c>
      <c r="R4298">
        <v>4692</v>
      </c>
      <c r="S4298">
        <v>4692</v>
      </c>
      <c r="T4298">
        <v>4692</v>
      </c>
      <c r="U4298">
        <v>4692</v>
      </c>
      <c r="V4298">
        <v>4692</v>
      </c>
      <c r="W4298">
        <v>4692</v>
      </c>
      <c r="X4298">
        <v>4692</v>
      </c>
      <c r="Y4298">
        <v>56308</v>
      </c>
      <c r="Z4298">
        <f t="shared" si="158"/>
        <v>0</v>
      </c>
      <c r="AA4298">
        <f t="shared" si="159"/>
        <v>42231</v>
      </c>
    </row>
    <row r="4299" spans="1:27" x14ac:dyDescent="0.35">
      <c r="A4299" t="s">
        <v>427</v>
      </c>
      <c r="C4299">
        <v>501990</v>
      </c>
      <c r="D4299" t="s">
        <v>442</v>
      </c>
      <c r="E4299" t="s">
        <v>7</v>
      </c>
      <c r="F4299" t="s">
        <v>105</v>
      </c>
      <c r="G4299">
        <v>2029</v>
      </c>
      <c r="H4299" t="s">
        <v>22</v>
      </c>
      <c r="I4299" t="s">
        <v>373</v>
      </c>
      <c r="J4299" t="s">
        <v>374</v>
      </c>
      <c r="K4299" t="s">
        <v>375</v>
      </c>
      <c r="L4299" t="s">
        <v>25</v>
      </c>
      <c r="M4299">
        <v>4707</v>
      </c>
      <c r="N4299">
        <v>4707</v>
      </c>
      <c r="O4299">
        <v>4707</v>
      </c>
      <c r="P4299">
        <v>4707</v>
      </c>
      <c r="Q4299">
        <v>4707</v>
      </c>
      <c r="R4299">
        <v>4707</v>
      </c>
      <c r="S4299">
        <v>4707</v>
      </c>
      <c r="T4299">
        <v>4707</v>
      </c>
      <c r="U4299">
        <v>4707</v>
      </c>
      <c r="V4299">
        <v>4707</v>
      </c>
      <c r="W4299">
        <v>4707</v>
      </c>
      <c r="X4299">
        <v>4707</v>
      </c>
      <c r="Y4299">
        <v>56487</v>
      </c>
      <c r="Z4299">
        <f t="shared" si="158"/>
        <v>0</v>
      </c>
      <c r="AA4299">
        <f t="shared" si="159"/>
        <v>42365.25</v>
      </c>
    </row>
    <row r="4300" spans="1:27" x14ac:dyDescent="0.35">
      <c r="A4300" t="s">
        <v>427</v>
      </c>
      <c r="C4300">
        <v>512005</v>
      </c>
      <c r="D4300" t="s">
        <v>452</v>
      </c>
      <c r="E4300" t="s">
        <v>7</v>
      </c>
      <c r="F4300" t="s">
        <v>105</v>
      </c>
      <c r="G4300">
        <v>2028</v>
      </c>
      <c r="H4300" t="s">
        <v>22</v>
      </c>
      <c r="I4300" t="s">
        <v>599</v>
      </c>
      <c r="J4300" t="s">
        <v>600</v>
      </c>
      <c r="K4300" t="s">
        <v>486</v>
      </c>
      <c r="L4300" t="s">
        <v>25</v>
      </c>
      <c r="M4300">
        <v>4721</v>
      </c>
      <c r="N4300">
        <v>4721</v>
      </c>
      <c r="O4300">
        <v>12250</v>
      </c>
      <c r="P4300">
        <v>4721</v>
      </c>
      <c r="Q4300">
        <v>4721</v>
      </c>
      <c r="R4300">
        <v>41873</v>
      </c>
      <c r="S4300">
        <v>4721</v>
      </c>
      <c r="T4300">
        <v>4721</v>
      </c>
      <c r="U4300">
        <v>4721</v>
      </c>
      <c r="V4300">
        <v>4721</v>
      </c>
      <c r="W4300">
        <v>4721</v>
      </c>
      <c r="X4300">
        <v>67722</v>
      </c>
      <c r="Y4300">
        <v>164332</v>
      </c>
      <c r="Z4300">
        <f t="shared" si="158"/>
        <v>0</v>
      </c>
      <c r="AA4300">
        <f t="shared" si="159"/>
        <v>123249</v>
      </c>
    </row>
    <row r="4301" spans="1:27" x14ac:dyDescent="0.35">
      <c r="A4301" t="s">
        <v>427</v>
      </c>
      <c r="C4301">
        <v>926005</v>
      </c>
      <c r="D4301" t="s">
        <v>461</v>
      </c>
      <c r="E4301" t="s">
        <v>7</v>
      </c>
      <c r="F4301" t="s">
        <v>105</v>
      </c>
      <c r="G4301">
        <v>2027</v>
      </c>
      <c r="H4301" t="s">
        <v>365</v>
      </c>
      <c r="I4301" t="s">
        <v>383</v>
      </c>
      <c r="J4301" t="s">
        <v>384</v>
      </c>
      <c r="K4301" t="s">
        <v>378</v>
      </c>
      <c r="L4301" t="s">
        <v>25</v>
      </c>
      <c r="M4301">
        <v>4723</v>
      </c>
      <c r="N4301">
        <v>4250</v>
      </c>
      <c r="O4301">
        <v>4218</v>
      </c>
      <c r="P4301">
        <v>4388</v>
      </c>
      <c r="Q4301">
        <v>4316</v>
      </c>
      <c r="R4301">
        <v>4067</v>
      </c>
      <c r="S4301">
        <v>4449</v>
      </c>
      <c r="T4301">
        <v>4612</v>
      </c>
      <c r="U4301">
        <v>4430</v>
      </c>
      <c r="V4301">
        <v>4806</v>
      </c>
      <c r="W4301">
        <v>3622</v>
      </c>
      <c r="X4301">
        <v>3916</v>
      </c>
      <c r="Y4301">
        <v>51797</v>
      </c>
      <c r="Z4301">
        <f t="shared" si="158"/>
        <v>0</v>
      </c>
      <c r="AA4301">
        <f t="shared" si="159"/>
        <v>38847.75</v>
      </c>
    </row>
    <row r="4302" spans="1:27" x14ac:dyDescent="0.35">
      <c r="A4302" t="s">
        <v>427</v>
      </c>
      <c r="C4302">
        <v>501090</v>
      </c>
      <c r="D4302" t="s">
        <v>435</v>
      </c>
      <c r="E4302" t="s">
        <v>7</v>
      </c>
      <c r="F4302" t="s">
        <v>21</v>
      </c>
      <c r="G4302">
        <v>2029</v>
      </c>
      <c r="H4302" t="s">
        <v>365</v>
      </c>
      <c r="I4302" t="s">
        <v>373</v>
      </c>
      <c r="J4302" t="s">
        <v>374</v>
      </c>
      <c r="K4302" t="s">
        <v>375</v>
      </c>
      <c r="L4302" t="s">
        <v>25</v>
      </c>
      <c r="M4302">
        <v>4742</v>
      </c>
      <c r="N4302">
        <v>4262</v>
      </c>
      <c r="O4302">
        <v>4227</v>
      </c>
      <c r="P4302">
        <v>4388</v>
      </c>
      <c r="Q4302">
        <v>4306</v>
      </c>
      <c r="R4302">
        <v>4050</v>
      </c>
      <c r="S4302">
        <v>4425</v>
      </c>
      <c r="T4302">
        <v>4608</v>
      </c>
      <c r="U4302">
        <v>4431</v>
      </c>
      <c r="V4302">
        <v>4798</v>
      </c>
      <c r="W4302">
        <v>3610</v>
      </c>
      <c r="X4302">
        <v>3859</v>
      </c>
      <c r="Y4302">
        <v>51708</v>
      </c>
      <c r="Z4302">
        <f t="shared" si="158"/>
        <v>38781</v>
      </c>
      <c r="AA4302">
        <f t="shared" si="159"/>
        <v>0</v>
      </c>
    </row>
    <row r="4303" spans="1:27" x14ac:dyDescent="0.35">
      <c r="A4303" t="s">
        <v>427</v>
      </c>
      <c r="C4303">
        <v>926002</v>
      </c>
      <c r="D4303" t="s">
        <v>460</v>
      </c>
      <c r="E4303" t="s">
        <v>7</v>
      </c>
      <c r="F4303" t="s">
        <v>105</v>
      </c>
      <c r="G4303">
        <v>2026</v>
      </c>
      <c r="H4303" t="s">
        <v>365</v>
      </c>
      <c r="I4303" t="s">
        <v>383</v>
      </c>
      <c r="J4303" t="s">
        <v>384</v>
      </c>
      <c r="K4303" t="s">
        <v>378</v>
      </c>
      <c r="L4303" t="s">
        <v>25</v>
      </c>
      <c r="M4303">
        <v>4756</v>
      </c>
      <c r="N4303">
        <v>4280</v>
      </c>
      <c r="O4303">
        <v>4247</v>
      </c>
      <c r="P4303">
        <v>4419</v>
      </c>
      <c r="Q4303">
        <v>4347</v>
      </c>
      <c r="R4303">
        <v>4096</v>
      </c>
      <c r="S4303">
        <v>4480</v>
      </c>
      <c r="T4303">
        <v>4645</v>
      </c>
      <c r="U4303">
        <v>4462</v>
      </c>
      <c r="V4303">
        <v>4840</v>
      </c>
      <c r="W4303">
        <v>3648</v>
      </c>
      <c r="X4303">
        <v>3944</v>
      </c>
      <c r="Y4303">
        <v>52163</v>
      </c>
      <c r="Z4303">
        <f t="shared" si="158"/>
        <v>0</v>
      </c>
      <c r="AA4303">
        <f t="shared" si="159"/>
        <v>39122.25</v>
      </c>
    </row>
    <row r="4304" spans="1:27" x14ac:dyDescent="0.35">
      <c r="A4304" t="s">
        <v>427</v>
      </c>
      <c r="C4304">
        <v>501990</v>
      </c>
      <c r="D4304" t="s">
        <v>442</v>
      </c>
      <c r="E4304" t="s">
        <v>7</v>
      </c>
      <c r="F4304" t="s">
        <v>366</v>
      </c>
      <c r="G4304">
        <v>2023</v>
      </c>
      <c r="H4304" t="s">
        <v>365</v>
      </c>
      <c r="I4304" t="s">
        <v>617</v>
      </c>
      <c r="J4304" t="s">
        <v>618</v>
      </c>
      <c r="K4304" t="s">
        <v>455</v>
      </c>
      <c r="L4304" t="s">
        <v>25</v>
      </c>
      <c r="M4304">
        <v>4767</v>
      </c>
      <c r="N4304">
        <v>4480</v>
      </c>
      <c r="O4304">
        <v>4940</v>
      </c>
      <c r="P4304">
        <v>4210</v>
      </c>
      <c r="Q4304">
        <v>4837</v>
      </c>
      <c r="R4304">
        <v>4651</v>
      </c>
      <c r="S4304">
        <v>4325</v>
      </c>
      <c r="T4304">
        <v>5075</v>
      </c>
      <c r="U4304">
        <v>4431</v>
      </c>
      <c r="V4304">
        <v>4853</v>
      </c>
      <c r="W4304">
        <v>4481</v>
      </c>
      <c r="X4304">
        <v>3910</v>
      </c>
      <c r="Y4304">
        <v>54961</v>
      </c>
      <c r="Z4304">
        <f t="shared" si="158"/>
        <v>16619.234084948999</v>
      </c>
      <c r="AA4304">
        <f t="shared" si="159"/>
        <v>24601.515915051001</v>
      </c>
    </row>
    <row r="4305" spans="1:27" x14ac:dyDescent="0.35">
      <c r="A4305" t="s">
        <v>427</v>
      </c>
      <c r="C4305">
        <v>512100</v>
      </c>
      <c r="D4305" t="s">
        <v>428</v>
      </c>
      <c r="E4305" t="s">
        <v>7</v>
      </c>
      <c r="F4305" t="s">
        <v>366</v>
      </c>
      <c r="G4305">
        <v>2026</v>
      </c>
      <c r="H4305" t="s">
        <v>22</v>
      </c>
      <c r="I4305" t="s">
        <v>619</v>
      </c>
      <c r="J4305" t="s">
        <v>620</v>
      </c>
      <c r="K4305" t="s">
        <v>621</v>
      </c>
      <c r="L4305" t="s">
        <v>25</v>
      </c>
      <c r="M4305">
        <v>4782</v>
      </c>
      <c r="N4305">
        <v>4782</v>
      </c>
      <c r="O4305">
        <v>4782</v>
      </c>
      <c r="P4305">
        <v>4782</v>
      </c>
      <c r="Q4305">
        <v>13524</v>
      </c>
      <c r="R4305">
        <v>4782</v>
      </c>
      <c r="S4305">
        <v>4782</v>
      </c>
      <c r="T4305">
        <v>4782</v>
      </c>
      <c r="U4305">
        <v>4782</v>
      </c>
      <c r="V4305">
        <v>4782</v>
      </c>
      <c r="W4305">
        <v>4782</v>
      </c>
      <c r="X4305">
        <v>4796</v>
      </c>
      <c r="Y4305">
        <v>66143</v>
      </c>
      <c r="Z4305">
        <f t="shared" si="158"/>
        <v>20000.473064187001</v>
      </c>
      <c r="AA4305">
        <f t="shared" si="159"/>
        <v>29606.776935812999</v>
      </c>
    </row>
    <row r="4306" spans="1:27" x14ac:dyDescent="0.35">
      <c r="A4306" t="s">
        <v>427</v>
      </c>
      <c r="C4306">
        <v>512100</v>
      </c>
      <c r="D4306" t="s">
        <v>428</v>
      </c>
      <c r="E4306" t="s">
        <v>7</v>
      </c>
      <c r="F4306" t="s">
        <v>105</v>
      </c>
      <c r="G4306">
        <v>2028</v>
      </c>
      <c r="H4306" t="s">
        <v>22</v>
      </c>
      <c r="I4306" t="s">
        <v>614</v>
      </c>
      <c r="J4306" t="s">
        <v>615</v>
      </c>
      <c r="K4306" t="s">
        <v>616</v>
      </c>
      <c r="L4306" t="s">
        <v>25</v>
      </c>
      <c r="M4306">
        <v>4786</v>
      </c>
      <c r="N4306">
        <v>4786</v>
      </c>
      <c r="O4306">
        <v>4786</v>
      </c>
      <c r="P4306">
        <v>4786</v>
      </c>
      <c r="Q4306">
        <v>4786</v>
      </c>
      <c r="R4306">
        <v>4786</v>
      </c>
      <c r="S4306">
        <v>4786</v>
      </c>
      <c r="T4306">
        <v>4786</v>
      </c>
      <c r="U4306">
        <v>4786</v>
      </c>
      <c r="V4306">
        <v>4786</v>
      </c>
      <c r="W4306">
        <v>4786</v>
      </c>
      <c r="X4306">
        <v>4786</v>
      </c>
      <c r="Y4306">
        <v>57434</v>
      </c>
      <c r="Z4306">
        <f t="shared" si="158"/>
        <v>0</v>
      </c>
      <c r="AA4306">
        <f t="shared" si="159"/>
        <v>43075.5</v>
      </c>
    </row>
    <row r="4307" spans="1:27" x14ac:dyDescent="0.35">
      <c r="A4307" t="s">
        <v>427</v>
      </c>
      <c r="C4307">
        <v>511100</v>
      </c>
      <c r="D4307" t="s">
        <v>434</v>
      </c>
      <c r="E4307" t="s">
        <v>7</v>
      </c>
      <c r="F4307" t="s">
        <v>105</v>
      </c>
      <c r="G4307">
        <v>2022</v>
      </c>
      <c r="H4307" t="s">
        <v>365</v>
      </c>
      <c r="I4307" t="s">
        <v>373</v>
      </c>
      <c r="J4307" t="s">
        <v>374</v>
      </c>
      <c r="K4307" t="s">
        <v>375</v>
      </c>
      <c r="L4307" t="s">
        <v>25</v>
      </c>
      <c r="M4307">
        <v>4807</v>
      </c>
      <c r="N4307">
        <v>4795</v>
      </c>
      <c r="O4307">
        <v>5260</v>
      </c>
      <c r="P4307">
        <v>4737</v>
      </c>
      <c r="Q4307">
        <v>4876</v>
      </c>
      <c r="R4307">
        <v>4877</v>
      </c>
      <c r="S4307">
        <v>4587</v>
      </c>
      <c r="T4307">
        <v>5432</v>
      </c>
      <c r="U4307">
        <v>5047</v>
      </c>
      <c r="V4307">
        <v>4924</v>
      </c>
      <c r="W4307">
        <v>4732</v>
      </c>
      <c r="X4307">
        <v>4359</v>
      </c>
      <c r="Y4307">
        <v>58434</v>
      </c>
      <c r="Z4307">
        <f t="shared" si="158"/>
        <v>0</v>
      </c>
      <c r="AA4307">
        <f t="shared" si="159"/>
        <v>43825.5</v>
      </c>
    </row>
    <row r="4308" spans="1:27" x14ac:dyDescent="0.35">
      <c r="A4308" t="s">
        <v>427</v>
      </c>
      <c r="C4308">
        <v>511100</v>
      </c>
      <c r="D4308" t="s">
        <v>434</v>
      </c>
      <c r="E4308" t="s">
        <v>7</v>
      </c>
      <c r="F4308" t="s">
        <v>105</v>
      </c>
      <c r="G4308">
        <v>2026</v>
      </c>
      <c r="H4308" t="s">
        <v>365</v>
      </c>
      <c r="I4308" t="s">
        <v>383</v>
      </c>
      <c r="J4308" t="s">
        <v>384</v>
      </c>
      <c r="K4308" t="s">
        <v>378</v>
      </c>
      <c r="L4308" t="s">
        <v>25</v>
      </c>
      <c r="M4308">
        <v>4810</v>
      </c>
      <c r="N4308">
        <v>4310</v>
      </c>
      <c r="O4308">
        <v>4306</v>
      </c>
      <c r="P4308">
        <v>4487</v>
      </c>
      <c r="Q4308">
        <v>4424</v>
      </c>
      <c r="R4308">
        <v>4176</v>
      </c>
      <c r="S4308">
        <v>4573</v>
      </c>
      <c r="T4308">
        <v>4692</v>
      </c>
      <c r="U4308">
        <v>4526</v>
      </c>
      <c r="V4308">
        <v>4893</v>
      </c>
      <c r="W4308">
        <v>3746</v>
      </c>
      <c r="X4308">
        <v>4096</v>
      </c>
      <c r="Y4308">
        <v>53038</v>
      </c>
      <c r="Z4308">
        <f t="shared" si="158"/>
        <v>0</v>
      </c>
      <c r="AA4308">
        <f t="shared" si="159"/>
        <v>39778.5</v>
      </c>
    </row>
    <row r="4309" spans="1:27" x14ac:dyDescent="0.35">
      <c r="A4309" t="s">
        <v>427</v>
      </c>
      <c r="C4309">
        <v>510900</v>
      </c>
      <c r="D4309" t="s">
        <v>436</v>
      </c>
      <c r="E4309" t="s">
        <v>7</v>
      </c>
      <c r="F4309" t="s">
        <v>105</v>
      </c>
      <c r="G4309">
        <v>2024</v>
      </c>
      <c r="H4309" t="s">
        <v>22</v>
      </c>
      <c r="I4309" t="s">
        <v>373</v>
      </c>
      <c r="J4309" t="s">
        <v>374</v>
      </c>
      <c r="K4309" t="s">
        <v>375</v>
      </c>
      <c r="L4309" t="s">
        <v>25</v>
      </c>
      <c r="M4309">
        <v>4812</v>
      </c>
      <c r="N4309">
        <v>5661</v>
      </c>
      <c r="O4309">
        <v>14104</v>
      </c>
      <c r="P4309">
        <v>8750</v>
      </c>
      <c r="Q4309">
        <v>9727</v>
      </c>
      <c r="R4309">
        <v>13536</v>
      </c>
      <c r="S4309">
        <v>12336</v>
      </c>
      <c r="T4309">
        <v>8203</v>
      </c>
      <c r="U4309">
        <v>14649</v>
      </c>
      <c r="V4309">
        <v>10549</v>
      </c>
      <c r="W4309">
        <v>15956</v>
      </c>
      <c r="X4309">
        <v>5216</v>
      </c>
      <c r="Y4309">
        <v>123499</v>
      </c>
      <c r="Z4309">
        <f t="shared" si="158"/>
        <v>0</v>
      </c>
      <c r="AA4309">
        <f t="shared" si="159"/>
        <v>92624.25</v>
      </c>
    </row>
    <row r="4310" spans="1:27" x14ac:dyDescent="0.35">
      <c r="A4310" t="s">
        <v>427</v>
      </c>
      <c r="C4310">
        <v>512005</v>
      </c>
      <c r="D4310" t="s">
        <v>452</v>
      </c>
      <c r="E4310" t="s">
        <v>7</v>
      </c>
      <c r="F4310" t="s">
        <v>105</v>
      </c>
      <c r="G4310">
        <v>2029</v>
      </c>
      <c r="H4310" t="s">
        <v>22</v>
      </c>
      <c r="I4310" t="s">
        <v>599</v>
      </c>
      <c r="J4310" t="s">
        <v>600</v>
      </c>
      <c r="K4310" t="s">
        <v>486</v>
      </c>
      <c r="L4310" t="s">
        <v>25</v>
      </c>
      <c r="M4310">
        <v>4815</v>
      </c>
      <c r="N4310">
        <v>4815</v>
      </c>
      <c r="O4310">
        <v>12570</v>
      </c>
      <c r="P4310">
        <v>4815</v>
      </c>
      <c r="Q4310">
        <v>4815</v>
      </c>
      <c r="R4310">
        <v>43082</v>
      </c>
      <c r="S4310">
        <v>4815</v>
      </c>
      <c r="T4310">
        <v>4815</v>
      </c>
      <c r="U4310">
        <v>4815</v>
      </c>
      <c r="V4310">
        <v>4815</v>
      </c>
      <c r="W4310">
        <v>4815</v>
      </c>
      <c r="X4310">
        <v>69707</v>
      </c>
      <c r="Y4310">
        <v>168696</v>
      </c>
      <c r="Z4310">
        <f t="shared" si="158"/>
        <v>0</v>
      </c>
      <c r="AA4310">
        <f t="shared" si="159"/>
        <v>126522</v>
      </c>
    </row>
    <row r="4311" spans="1:27" x14ac:dyDescent="0.35">
      <c r="A4311" t="s">
        <v>427</v>
      </c>
      <c r="C4311">
        <v>501990</v>
      </c>
      <c r="D4311" t="s">
        <v>442</v>
      </c>
      <c r="E4311" t="s">
        <v>7</v>
      </c>
      <c r="F4311" t="s">
        <v>105</v>
      </c>
      <c r="G4311">
        <v>2030</v>
      </c>
      <c r="H4311" t="s">
        <v>22</v>
      </c>
      <c r="I4311" t="s">
        <v>373</v>
      </c>
      <c r="J4311" t="s">
        <v>374</v>
      </c>
      <c r="K4311" t="s">
        <v>375</v>
      </c>
      <c r="L4311" t="s">
        <v>25</v>
      </c>
      <c r="M4311">
        <v>4820</v>
      </c>
      <c r="N4311">
        <v>4820</v>
      </c>
      <c r="O4311">
        <v>4820</v>
      </c>
      <c r="P4311">
        <v>4820</v>
      </c>
      <c r="Q4311">
        <v>4820</v>
      </c>
      <c r="R4311">
        <v>4820</v>
      </c>
      <c r="S4311">
        <v>4820</v>
      </c>
      <c r="T4311">
        <v>4820</v>
      </c>
      <c r="U4311">
        <v>4820</v>
      </c>
      <c r="V4311">
        <v>4820</v>
      </c>
      <c r="W4311">
        <v>4820</v>
      </c>
      <c r="X4311">
        <v>4820</v>
      </c>
      <c r="Y4311">
        <v>57840</v>
      </c>
      <c r="Z4311">
        <f t="shared" si="158"/>
        <v>0</v>
      </c>
      <c r="AA4311">
        <f t="shared" si="159"/>
        <v>43380</v>
      </c>
    </row>
    <row r="4312" spans="1:27" x14ac:dyDescent="0.35">
      <c r="A4312" t="s">
        <v>427</v>
      </c>
      <c r="C4312">
        <v>926005</v>
      </c>
      <c r="D4312" t="s">
        <v>461</v>
      </c>
      <c r="E4312" t="s">
        <v>7</v>
      </c>
      <c r="F4312" t="s">
        <v>105</v>
      </c>
      <c r="G4312">
        <v>2028</v>
      </c>
      <c r="H4312" t="s">
        <v>365</v>
      </c>
      <c r="I4312" t="s">
        <v>383</v>
      </c>
      <c r="J4312" t="s">
        <v>384</v>
      </c>
      <c r="K4312" t="s">
        <v>378</v>
      </c>
      <c r="L4312" t="s">
        <v>25</v>
      </c>
      <c r="M4312">
        <v>4864</v>
      </c>
      <c r="N4312">
        <v>4377</v>
      </c>
      <c r="O4312">
        <v>4344</v>
      </c>
      <c r="P4312">
        <v>4520</v>
      </c>
      <c r="Q4312">
        <v>4445</v>
      </c>
      <c r="R4312">
        <v>4189</v>
      </c>
      <c r="S4312">
        <v>4582</v>
      </c>
      <c r="T4312">
        <v>4750</v>
      </c>
      <c r="U4312">
        <v>4563</v>
      </c>
      <c r="V4312">
        <v>4950</v>
      </c>
      <c r="W4312">
        <v>3731</v>
      </c>
      <c r="X4312">
        <v>4033</v>
      </c>
      <c r="Y4312">
        <v>53349</v>
      </c>
      <c r="Z4312">
        <f t="shared" si="158"/>
        <v>0</v>
      </c>
      <c r="AA4312">
        <f t="shared" si="159"/>
        <v>40011.75</v>
      </c>
    </row>
    <row r="4313" spans="1:27" x14ac:dyDescent="0.35">
      <c r="A4313" t="s">
        <v>427</v>
      </c>
      <c r="C4313">
        <v>512100</v>
      </c>
      <c r="D4313" t="s">
        <v>428</v>
      </c>
      <c r="E4313" t="s">
        <v>7</v>
      </c>
      <c r="F4313" t="s">
        <v>366</v>
      </c>
      <c r="G4313">
        <v>2027</v>
      </c>
      <c r="H4313" t="s">
        <v>22</v>
      </c>
      <c r="I4313" t="s">
        <v>619</v>
      </c>
      <c r="J4313" t="s">
        <v>620</v>
      </c>
      <c r="K4313" t="s">
        <v>621</v>
      </c>
      <c r="L4313" t="s">
        <v>25</v>
      </c>
      <c r="M4313">
        <v>4878</v>
      </c>
      <c r="N4313">
        <v>4878</v>
      </c>
      <c r="O4313">
        <v>4878</v>
      </c>
      <c r="P4313">
        <v>4878</v>
      </c>
      <c r="Q4313">
        <v>13881</v>
      </c>
      <c r="R4313">
        <v>4878</v>
      </c>
      <c r="S4313">
        <v>4878</v>
      </c>
      <c r="T4313">
        <v>4878</v>
      </c>
      <c r="U4313">
        <v>4878</v>
      </c>
      <c r="V4313">
        <v>4878</v>
      </c>
      <c r="W4313">
        <v>4878</v>
      </c>
      <c r="X4313">
        <v>4892</v>
      </c>
      <c r="Y4313">
        <v>67553</v>
      </c>
      <c r="Z4313">
        <f t="shared" si="158"/>
        <v>20426.832119876999</v>
      </c>
      <c r="AA4313">
        <f t="shared" si="159"/>
        <v>30237.917880123001</v>
      </c>
    </row>
    <row r="4314" spans="1:27" x14ac:dyDescent="0.35">
      <c r="A4314" t="s">
        <v>427</v>
      </c>
      <c r="C4314">
        <v>512100</v>
      </c>
      <c r="D4314" t="s">
        <v>428</v>
      </c>
      <c r="E4314" t="s">
        <v>7</v>
      </c>
      <c r="F4314" t="s">
        <v>105</v>
      </c>
      <c r="G4314">
        <v>2029</v>
      </c>
      <c r="H4314" t="s">
        <v>22</v>
      </c>
      <c r="I4314" t="s">
        <v>614</v>
      </c>
      <c r="J4314" t="s">
        <v>615</v>
      </c>
      <c r="K4314" t="s">
        <v>616</v>
      </c>
      <c r="L4314" t="s">
        <v>25</v>
      </c>
      <c r="M4314">
        <v>4882</v>
      </c>
      <c r="N4314">
        <v>4882</v>
      </c>
      <c r="O4314">
        <v>4882</v>
      </c>
      <c r="P4314">
        <v>4882</v>
      </c>
      <c r="Q4314">
        <v>4882</v>
      </c>
      <c r="R4314">
        <v>4882</v>
      </c>
      <c r="S4314">
        <v>4882</v>
      </c>
      <c r="T4314">
        <v>4882</v>
      </c>
      <c r="U4314">
        <v>4882</v>
      </c>
      <c r="V4314">
        <v>4882</v>
      </c>
      <c r="W4314">
        <v>4882</v>
      </c>
      <c r="X4314">
        <v>4882</v>
      </c>
      <c r="Y4314">
        <v>58581</v>
      </c>
      <c r="Z4314">
        <f t="shared" si="158"/>
        <v>0</v>
      </c>
      <c r="AA4314">
        <f t="shared" si="159"/>
        <v>43935.75</v>
      </c>
    </row>
    <row r="4315" spans="1:27" x14ac:dyDescent="0.35">
      <c r="A4315" t="s">
        <v>427</v>
      </c>
      <c r="C4315">
        <v>501090</v>
      </c>
      <c r="D4315" t="s">
        <v>435</v>
      </c>
      <c r="E4315" t="s">
        <v>7</v>
      </c>
      <c r="F4315" t="s">
        <v>21</v>
      </c>
      <c r="G4315">
        <v>2030</v>
      </c>
      <c r="H4315" t="s">
        <v>365</v>
      </c>
      <c r="I4315" t="s">
        <v>373</v>
      </c>
      <c r="J4315" t="s">
        <v>374</v>
      </c>
      <c r="K4315" t="s">
        <v>375</v>
      </c>
      <c r="L4315" t="s">
        <v>25</v>
      </c>
      <c r="M4315">
        <v>4884</v>
      </c>
      <c r="N4315">
        <v>4390</v>
      </c>
      <c r="O4315">
        <v>4354</v>
      </c>
      <c r="P4315">
        <v>4520</v>
      </c>
      <c r="Q4315">
        <v>4436</v>
      </c>
      <c r="R4315">
        <v>4172</v>
      </c>
      <c r="S4315">
        <v>4558</v>
      </c>
      <c r="T4315">
        <v>4747</v>
      </c>
      <c r="U4315">
        <v>4564</v>
      </c>
      <c r="V4315">
        <v>4943</v>
      </c>
      <c r="W4315">
        <v>3718</v>
      </c>
      <c r="X4315">
        <v>3975</v>
      </c>
      <c r="Y4315">
        <v>53260</v>
      </c>
      <c r="Z4315">
        <f t="shared" si="158"/>
        <v>39945</v>
      </c>
      <c r="AA4315">
        <f t="shared" si="159"/>
        <v>0</v>
      </c>
    </row>
    <row r="4316" spans="1:27" x14ac:dyDescent="0.35">
      <c r="A4316" t="s">
        <v>427</v>
      </c>
      <c r="C4316">
        <v>926002</v>
      </c>
      <c r="D4316" t="s">
        <v>460</v>
      </c>
      <c r="E4316" t="s">
        <v>7</v>
      </c>
      <c r="F4316" t="s">
        <v>105</v>
      </c>
      <c r="G4316">
        <v>2027</v>
      </c>
      <c r="H4316" t="s">
        <v>365</v>
      </c>
      <c r="I4316" t="s">
        <v>383</v>
      </c>
      <c r="J4316" t="s">
        <v>384</v>
      </c>
      <c r="K4316" t="s">
        <v>378</v>
      </c>
      <c r="L4316" t="s">
        <v>25</v>
      </c>
      <c r="M4316">
        <v>4899</v>
      </c>
      <c r="N4316">
        <v>4408</v>
      </c>
      <c r="O4316">
        <v>4375</v>
      </c>
      <c r="P4316">
        <v>4552</v>
      </c>
      <c r="Q4316">
        <v>4477</v>
      </c>
      <c r="R4316">
        <v>4219</v>
      </c>
      <c r="S4316">
        <v>4615</v>
      </c>
      <c r="T4316">
        <v>4784</v>
      </c>
      <c r="U4316">
        <v>4596</v>
      </c>
      <c r="V4316">
        <v>4985</v>
      </c>
      <c r="W4316">
        <v>3757</v>
      </c>
      <c r="X4316">
        <v>4062</v>
      </c>
      <c r="Y4316">
        <v>53728</v>
      </c>
      <c r="Z4316">
        <f t="shared" si="158"/>
        <v>0</v>
      </c>
      <c r="AA4316">
        <f t="shared" si="159"/>
        <v>40296</v>
      </c>
    </row>
    <row r="4317" spans="1:27" x14ac:dyDescent="0.35">
      <c r="A4317" t="s">
        <v>427</v>
      </c>
      <c r="C4317">
        <v>512005</v>
      </c>
      <c r="D4317" t="s">
        <v>452</v>
      </c>
      <c r="E4317" t="s">
        <v>7</v>
      </c>
      <c r="F4317" t="s">
        <v>105</v>
      </c>
      <c r="G4317">
        <v>2030</v>
      </c>
      <c r="H4317" t="s">
        <v>22</v>
      </c>
      <c r="I4317" t="s">
        <v>599</v>
      </c>
      <c r="J4317" t="s">
        <v>600</v>
      </c>
      <c r="K4317" t="s">
        <v>486</v>
      </c>
      <c r="L4317" t="s">
        <v>25</v>
      </c>
      <c r="M4317">
        <v>4912</v>
      </c>
      <c r="N4317">
        <v>4912</v>
      </c>
      <c r="O4317">
        <v>12899</v>
      </c>
      <c r="P4317">
        <v>4912</v>
      </c>
      <c r="Q4317">
        <v>4912</v>
      </c>
      <c r="R4317">
        <v>44328</v>
      </c>
      <c r="S4317">
        <v>4912</v>
      </c>
      <c r="T4317">
        <v>4912</v>
      </c>
      <c r="U4317">
        <v>4912</v>
      </c>
      <c r="V4317">
        <v>4912</v>
      </c>
      <c r="W4317">
        <v>4912</v>
      </c>
      <c r="X4317">
        <v>71752</v>
      </c>
      <c r="Y4317">
        <v>173185</v>
      </c>
      <c r="Z4317">
        <f t="shared" si="158"/>
        <v>0</v>
      </c>
      <c r="AA4317">
        <f t="shared" si="159"/>
        <v>129888.75</v>
      </c>
    </row>
    <row r="4318" spans="1:27" x14ac:dyDescent="0.35">
      <c r="A4318" t="s">
        <v>427</v>
      </c>
      <c r="C4318">
        <v>501090</v>
      </c>
      <c r="D4318" t="s">
        <v>435</v>
      </c>
      <c r="E4318" t="s">
        <v>7</v>
      </c>
      <c r="F4318" t="s">
        <v>105</v>
      </c>
      <c r="G4318">
        <v>2024</v>
      </c>
      <c r="H4318" t="s">
        <v>365</v>
      </c>
      <c r="I4318" t="s">
        <v>383</v>
      </c>
      <c r="J4318" t="s">
        <v>384</v>
      </c>
      <c r="K4318" t="s">
        <v>378</v>
      </c>
      <c r="L4318" t="s">
        <v>25</v>
      </c>
      <c r="M4318">
        <v>4927</v>
      </c>
      <c r="N4318">
        <v>4682</v>
      </c>
      <c r="O4318">
        <v>4393</v>
      </c>
      <c r="P4318">
        <v>4561</v>
      </c>
      <c r="Q4318">
        <v>4730</v>
      </c>
      <c r="R4318">
        <v>3956</v>
      </c>
      <c r="S4318">
        <v>4600</v>
      </c>
      <c r="T4318">
        <v>4788</v>
      </c>
      <c r="U4318">
        <v>4351</v>
      </c>
      <c r="V4318">
        <v>4986</v>
      </c>
      <c r="W4318">
        <v>4008</v>
      </c>
      <c r="X4318">
        <v>3760</v>
      </c>
      <c r="Y4318">
        <v>53741</v>
      </c>
      <c r="Z4318">
        <f t="shared" si="158"/>
        <v>0</v>
      </c>
      <c r="AA4318">
        <f t="shared" si="159"/>
        <v>40305.75</v>
      </c>
    </row>
    <row r="4319" spans="1:27" x14ac:dyDescent="0.35">
      <c r="A4319" t="s">
        <v>427</v>
      </c>
      <c r="C4319">
        <v>511100</v>
      </c>
      <c r="D4319" t="s">
        <v>434</v>
      </c>
      <c r="E4319" t="s">
        <v>7</v>
      </c>
      <c r="F4319" t="s">
        <v>105</v>
      </c>
      <c r="G4319">
        <v>2027</v>
      </c>
      <c r="H4319" t="s">
        <v>365</v>
      </c>
      <c r="I4319" t="s">
        <v>383</v>
      </c>
      <c r="J4319" t="s">
        <v>384</v>
      </c>
      <c r="K4319" t="s">
        <v>378</v>
      </c>
      <c r="L4319" t="s">
        <v>25</v>
      </c>
      <c r="M4319">
        <v>4955</v>
      </c>
      <c r="N4319">
        <v>4439</v>
      </c>
      <c r="O4319">
        <v>4435</v>
      </c>
      <c r="P4319">
        <v>4622</v>
      </c>
      <c r="Q4319">
        <v>4557</v>
      </c>
      <c r="R4319">
        <v>4301</v>
      </c>
      <c r="S4319">
        <v>4710</v>
      </c>
      <c r="T4319">
        <v>4833</v>
      </c>
      <c r="U4319">
        <v>4662</v>
      </c>
      <c r="V4319">
        <v>5040</v>
      </c>
      <c r="W4319">
        <v>3858</v>
      </c>
      <c r="X4319">
        <v>4219</v>
      </c>
      <c r="Y4319">
        <v>54629</v>
      </c>
      <c r="Z4319">
        <f t="shared" si="158"/>
        <v>0</v>
      </c>
      <c r="AA4319">
        <f t="shared" si="159"/>
        <v>40971.75</v>
      </c>
    </row>
    <row r="4320" spans="1:27" x14ac:dyDescent="0.35">
      <c r="A4320" t="s">
        <v>427</v>
      </c>
      <c r="C4320">
        <v>512100</v>
      </c>
      <c r="D4320" t="s">
        <v>428</v>
      </c>
      <c r="E4320" t="s">
        <v>7</v>
      </c>
      <c r="F4320" t="s">
        <v>366</v>
      </c>
      <c r="G4320">
        <v>2028</v>
      </c>
      <c r="H4320" t="s">
        <v>22</v>
      </c>
      <c r="I4320" t="s">
        <v>619</v>
      </c>
      <c r="J4320" t="s">
        <v>620</v>
      </c>
      <c r="K4320" t="s">
        <v>621</v>
      </c>
      <c r="L4320" t="s">
        <v>25</v>
      </c>
      <c r="M4320">
        <v>4976</v>
      </c>
      <c r="N4320">
        <v>4976</v>
      </c>
      <c r="O4320">
        <v>4976</v>
      </c>
      <c r="P4320">
        <v>4976</v>
      </c>
      <c r="Q4320">
        <v>14249</v>
      </c>
      <c r="R4320">
        <v>4976</v>
      </c>
      <c r="S4320">
        <v>4976</v>
      </c>
      <c r="T4320">
        <v>4976</v>
      </c>
      <c r="U4320">
        <v>4976</v>
      </c>
      <c r="V4320">
        <v>4976</v>
      </c>
      <c r="W4320">
        <v>4976</v>
      </c>
      <c r="X4320">
        <v>4990</v>
      </c>
      <c r="Y4320">
        <v>68993</v>
      </c>
      <c r="Z4320">
        <f t="shared" si="158"/>
        <v>20862.262644836999</v>
      </c>
      <c r="AA4320">
        <f t="shared" si="159"/>
        <v>30882.487355163001</v>
      </c>
    </row>
    <row r="4321" spans="1:27" x14ac:dyDescent="0.35">
      <c r="A4321" t="s">
        <v>427</v>
      </c>
      <c r="C4321">
        <v>512100</v>
      </c>
      <c r="D4321" t="s">
        <v>428</v>
      </c>
      <c r="E4321" t="s">
        <v>7</v>
      </c>
      <c r="F4321" t="s">
        <v>105</v>
      </c>
      <c r="G4321">
        <v>2030</v>
      </c>
      <c r="H4321" t="s">
        <v>22</v>
      </c>
      <c r="I4321" t="s">
        <v>614</v>
      </c>
      <c r="J4321" t="s">
        <v>615</v>
      </c>
      <c r="K4321" t="s">
        <v>616</v>
      </c>
      <c r="L4321" t="s">
        <v>25</v>
      </c>
      <c r="M4321">
        <v>4980</v>
      </c>
      <c r="N4321">
        <v>4980</v>
      </c>
      <c r="O4321">
        <v>4980</v>
      </c>
      <c r="P4321">
        <v>4980</v>
      </c>
      <c r="Q4321">
        <v>4980</v>
      </c>
      <c r="R4321">
        <v>4980</v>
      </c>
      <c r="S4321">
        <v>4980</v>
      </c>
      <c r="T4321">
        <v>4980</v>
      </c>
      <c r="U4321">
        <v>4980</v>
      </c>
      <c r="V4321">
        <v>4980</v>
      </c>
      <c r="W4321">
        <v>4980</v>
      </c>
      <c r="X4321">
        <v>4980</v>
      </c>
      <c r="Y4321">
        <v>59756</v>
      </c>
      <c r="Z4321">
        <f t="shared" si="158"/>
        <v>0</v>
      </c>
      <c r="AA4321">
        <f t="shared" si="159"/>
        <v>44817</v>
      </c>
    </row>
    <row r="4322" spans="1:27" x14ac:dyDescent="0.35">
      <c r="A4322" t="s">
        <v>427</v>
      </c>
      <c r="C4322">
        <v>926005</v>
      </c>
      <c r="D4322" t="s">
        <v>461</v>
      </c>
      <c r="E4322" t="s">
        <v>7</v>
      </c>
      <c r="F4322" t="s">
        <v>105</v>
      </c>
      <c r="G4322">
        <v>2029</v>
      </c>
      <c r="H4322" t="s">
        <v>365</v>
      </c>
      <c r="I4322" t="s">
        <v>383</v>
      </c>
      <c r="J4322" t="s">
        <v>384</v>
      </c>
      <c r="K4322" t="s">
        <v>378</v>
      </c>
      <c r="L4322" t="s">
        <v>25</v>
      </c>
      <c r="M4322">
        <v>5010</v>
      </c>
      <c r="N4322">
        <v>4509</v>
      </c>
      <c r="O4322">
        <v>4474</v>
      </c>
      <c r="P4322">
        <v>4656</v>
      </c>
      <c r="Q4322">
        <v>4579</v>
      </c>
      <c r="R4322">
        <v>4315</v>
      </c>
      <c r="S4322">
        <v>4720</v>
      </c>
      <c r="T4322">
        <v>4893</v>
      </c>
      <c r="U4322">
        <v>4700</v>
      </c>
      <c r="V4322">
        <v>5099</v>
      </c>
      <c r="W4322">
        <v>3843</v>
      </c>
      <c r="X4322">
        <v>4154</v>
      </c>
      <c r="Y4322">
        <v>54951</v>
      </c>
      <c r="Z4322">
        <f t="shared" si="158"/>
        <v>0</v>
      </c>
      <c r="AA4322">
        <f t="shared" si="159"/>
        <v>41213.25</v>
      </c>
    </row>
    <row r="4323" spans="1:27" x14ac:dyDescent="0.35">
      <c r="A4323" t="s">
        <v>427</v>
      </c>
      <c r="C4323">
        <v>926002</v>
      </c>
      <c r="D4323" t="s">
        <v>460</v>
      </c>
      <c r="E4323" t="s">
        <v>7</v>
      </c>
      <c r="F4323" t="s">
        <v>105</v>
      </c>
      <c r="G4323">
        <v>2028</v>
      </c>
      <c r="H4323" t="s">
        <v>365</v>
      </c>
      <c r="I4323" t="s">
        <v>383</v>
      </c>
      <c r="J4323" t="s">
        <v>384</v>
      </c>
      <c r="K4323" t="s">
        <v>378</v>
      </c>
      <c r="L4323" t="s">
        <v>25</v>
      </c>
      <c r="M4323">
        <v>5046</v>
      </c>
      <c r="N4323">
        <v>4540</v>
      </c>
      <c r="O4323">
        <v>4506</v>
      </c>
      <c r="P4323">
        <v>4688</v>
      </c>
      <c r="Q4323">
        <v>4611</v>
      </c>
      <c r="R4323">
        <v>4345</v>
      </c>
      <c r="S4323">
        <v>4753</v>
      </c>
      <c r="T4323">
        <v>4927</v>
      </c>
      <c r="U4323">
        <v>4733</v>
      </c>
      <c r="V4323">
        <v>5135</v>
      </c>
      <c r="W4323">
        <v>3870</v>
      </c>
      <c r="X4323">
        <v>4184</v>
      </c>
      <c r="Y4323">
        <v>55339</v>
      </c>
      <c r="Z4323">
        <f t="shared" si="158"/>
        <v>0</v>
      </c>
      <c r="AA4323">
        <f t="shared" si="159"/>
        <v>41504.25</v>
      </c>
    </row>
    <row r="4324" spans="1:27" x14ac:dyDescent="0.35">
      <c r="A4324" t="s">
        <v>427</v>
      </c>
      <c r="C4324">
        <v>510900</v>
      </c>
      <c r="D4324" t="s">
        <v>436</v>
      </c>
      <c r="E4324" t="s">
        <v>7</v>
      </c>
      <c r="F4324" t="s">
        <v>105</v>
      </c>
      <c r="G4324">
        <v>2023</v>
      </c>
      <c r="H4324" t="s">
        <v>22</v>
      </c>
      <c r="I4324" t="s">
        <v>373</v>
      </c>
      <c r="J4324" t="s">
        <v>374</v>
      </c>
      <c r="K4324" t="s">
        <v>375</v>
      </c>
      <c r="L4324" t="s">
        <v>25</v>
      </c>
      <c r="M4324">
        <v>5047</v>
      </c>
      <c r="N4324">
        <v>5889</v>
      </c>
      <c r="O4324">
        <v>15197</v>
      </c>
      <c r="P4324">
        <v>9482</v>
      </c>
      <c r="Q4324">
        <v>9651</v>
      </c>
      <c r="R4324">
        <v>15205</v>
      </c>
      <c r="S4324">
        <v>12166</v>
      </c>
      <c r="T4324">
        <v>8921</v>
      </c>
      <c r="U4324">
        <v>15656</v>
      </c>
      <c r="V4324">
        <v>10440</v>
      </c>
      <c r="W4324">
        <v>16238</v>
      </c>
      <c r="X4324">
        <v>5377</v>
      </c>
      <c r="Y4324">
        <v>129269</v>
      </c>
      <c r="Z4324">
        <f t="shared" si="158"/>
        <v>0</v>
      </c>
      <c r="AA4324">
        <f t="shared" si="159"/>
        <v>96951.75</v>
      </c>
    </row>
    <row r="4325" spans="1:27" x14ac:dyDescent="0.35">
      <c r="A4325" t="s">
        <v>427</v>
      </c>
      <c r="C4325">
        <v>501090</v>
      </c>
      <c r="D4325" t="s">
        <v>435</v>
      </c>
      <c r="E4325" t="s">
        <v>7</v>
      </c>
      <c r="F4325" t="s">
        <v>105</v>
      </c>
      <c r="G4325">
        <v>2021</v>
      </c>
      <c r="H4325" t="s">
        <v>365</v>
      </c>
      <c r="I4325" t="s">
        <v>373</v>
      </c>
      <c r="J4325" t="s">
        <v>374</v>
      </c>
      <c r="K4325" t="s">
        <v>375</v>
      </c>
      <c r="L4325" t="s">
        <v>25</v>
      </c>
      <c r="M4325">
        <v>5052</v>
      </c>
      <c r="N4325">
        <v>5063</v>
      </c>
      <c r="O4325">
        <v>5525</v>
      </c>
      <c r="P4325">
        <v>5147</v>
      </c>
      <c r="Q4325">
        <v>4842</v>
      </c>
      <c r="R4325">
        <v>5046</v>
      </c>
      <c r="S4325">
        <v>4917</v>
      </c>
      <c r="T4325">
        <v>5407</v>
      </c>
      <c r="U4325">
        <v>5198</v>
      </c>
      <c r="V4325">
        <v>5131</v>
      </c>
      <c r="W4325">
        <v>4813</v>
      </c>
      <c r="X4325">
        <v>4556</v>
      </c>
      <c r="Y4325">
        <v>60695</v>
      </c>
      <c r="Z4325">
        <f t="shared" si="158"/>
        <v>0</v>
      </c>
      <c r="AA4325">
        <f t="shared" si="159"/>
        <v>45521.25</v>
      </c>
    </row>
    <row r="4326" spans="1:27" x14ac:dyDescent="0.35">
      <c r="A4326" t="s">
        <v>427</v>
      </c>
      <c r="C4326">
        <v>501090</v>
      </c>
      <c r="D4326" t="s">
        <v>435</v>
      </c>
      <c r="E4326" t="s">
        <v>7</v>
      </c>
      <c r="F4326" t="s">
        <v>105</v>
      </c>
      <c r="G4326">
        <v>2025</v>
      </c>
      <c r="H4326" t="s">
        <v>365</v>
      </c>
      <c r="I4326" t="s">
        <v>383</v>
      </c>
      <c r="J4326" t="s">
        <v>384</v>
      </c>
      <c r="K4326" t="s">
        <v>378</v>
      </c>
      <c r="L4326" t="s">
        <v>25</v>
      </c>
      <c r="M4326">
        <v>5053</v>
      </c>
      <c r="N4326">
        <v>4541</v>
      </c>
      <c r="O4326">
        <v>4505</v>
      </c>
      <c r="P4326">
        <v>4677</v>
      </c>
      <c r="Q4326">
        <v>4589</v>
      </c>
      <c r="R4326">
        <v>4316</v>
      </c>
      <c r="S4326">
        <v>4716</v>
      </c>
      <c r="T4326">
        <v>4911</v>
      </c>
      <c r="U4326">
        <v>4722</v>
      </c>
      <c r="V4326">
        <v>5114</v>
      </c>
      <c r="W4326">
        <v>3847</v>
      </c>
      <c r="X4326">
        <v>4113</v>
      </c>
      <c r="Y4326">
        <v>55104</v>
      </c>
      <c r="Z4326">
        <f t="shared" si="158"/>
        <v>0</v>
      </c>
      <c r="AA4326">
        <f t="shared" si="159"/>
        <v>41328</v>
      </c>
    </row>
    <row r="4327" spans="1:27" x14ac:dyDescent="0.35">
      <c r="A4327" t="s">
        <v>427</v>
      </c>
      <c r="C4327">
        <v>512100</v>
      </c>
      <c r="D4327" t="s">
        <v>428</v>
      </c>
      <c r="E4327" t="s">
        <v>7</v>
      </c>
      <c r="F4327" t="s">
        <v>366</v>
      </c>
      <c r="G4327">
        <v>2029</v>
      </c>
      <c r="H4327" t="s">
        <v>22</v>
      </c>
      <c r="I4327" t="s">
        <v>619</v>
      </c>
      <c r="J4327" t="s">
        <v>620</v>
      </c>
      <c r="K4327" t="s">
        <v>621</v>
      </c>
      <c r="L4327" t="s">
        <v>25</v>
      </c>
      <c r="M4327">
        <v>5075</v>
      </c>
      <c r="N4327">
        <v>5075</v>
      </c>
      <c r="O4327">
        <v>5075</v>
      </c>
      <c r="P4327">
        <v>5075</v>
      </c>
      <c r="Q4327">
        <v>14627</v>
      </c>
      <c r="R4327">
        <v>5075</v>
      </c>
      <c r="S4327">
        <v>5075</v>
      </c>
      <c r="T4327">
        <v>5075</v>
      </c>
      <c r="U4327">
        <v>5075</v>
      </c>
      <c r="V4327">
        <v>5075</v>
      </c>
      <c r="W4327">
        <v>5075</v>
      </c>
      <c r="X4327">
        <v>5089</v>
      </c>
      <c r="Y4327">
        <v>70465</v>
      </c>
      <c r="Z4327">
        <f t="shared" si="158"/>
        <v>21307.369403684999</v>
      </c>
      <c r="AA4327">
        <f t="shared" si="159"/>
        <v>31541.380596315001</v>
      </c>
    </row>
    <row r="4328" spans="1:27" x14ac:dyDescent="0.35">
      <c r="A4328" t="s">
        <v>427</v>
      </c>
      <c r="C4328">
        <v>511100</v>
      </c>
      <c r="D4328" t="s">
        <v>434</v>
      </c>
      <c r="E4328" t="s">
        <v>7</v>
      </c>
      <c r="F4328" t="s">
        <v>105</v>
      </c>
      <c r="G4328">
        <v>2028</v>
      </c>
      <c r="H4328" t="s">
        <v>365</v>
      </c>
      <c r="I4328" t="s">
        <v>383</v>
      </c>
      <c r="J4328" t="s">
        <v>384</v>
      </c>
      <c r="K4328" t="s">
        <v>378</v>
      </c>
      <c r="L4328" t="s">
        <v>25</v>
      </c>
      <c r="M4328">
        <v>5103</v>
      </c>
      <c r="N4328">
        <v>4572</v>
      </c>
      <c r="O4328">
        <v>4568</v>
      </c>
      <c r="P4328">
        <v>4761</v>
      </c>
      <c r="Q4328">
        <v>4693</v>
      </c>
      <c r="R4328">
        <v>4430</v>
      </c>
      <c r="S4328">
        <v>4851</v>
      </c>
      <c r="T4328">
        <v>4977</v>
      </c>
      <c r="U4328">
        <v>4802</v>
      </c>
      <c r="V4328">
        <v>5191</v>
      </c>
      <c r="W4328">
        <v>3974</v>
      </c>
      <c r="X4328">
        <v>4345</v>
      </c>
      <c r="Y4328">
        <v>56267</v>
      </c>
      <c r="Z4328">
        <f t="shared" si="158"/>
        <v>0</v>
      </c>
      <c r="AA4328">
        <f t="shared" si="159"/>
        <v>42200.25</v>
      </c>
    </row>
    <row r="4329" spans="1:27" x14ac:dyDescent="0.35">
      <c r="A4329" t="s">
        <v>427</v>
      </c>
      <c r="C4329">
        <v>501990</v>
      </c>
      <c r="D4329" t="s">
        <v>442</v>
      </c>
      <c r="E4329" t="s">
        <v>7</v>
      </c>
      <c r="F4329" t="s">
        <v>366</v>
      </c>
      <c r="G4329">
        <v>2024</v>
      </c>
      <c r="H4329" t="s">
        <v>365</v>
      </c>
      <c r="I4329" t="s">
        <v>617</v>
      </c>
      <c r="J4329" t="s">
        <v>618</v>
      </c>
      <c r="K4329" t="s">
        <v>455</v>
      </c>
      <c r="L4329" t="s">
        <v>25</v>
      </c>
      <c r="M4329">
        <v>5132</v>
      </c>
      <c r="N4329">
        <v>4833</v>
      </c>
      <c r="O4329">
        <v>4605</v>
      </c>
      <c r="P4329">
        <v>4807</v>
      </c>
      <c r="Q4329">
        <v>5007</v>
      </c>
      <c r="R4329">
        <v>4235</v>
      </c>
      <c r="S4329">
        <v>4922</v>
      </c>
      <c r="T4329">
        <v>4996</v>
      </c>
      <c r="U4329">
        <v>4587</v>
      </c>
      <c r="V4329">
        <v>5215</v>
      </c>
      <c r="W4329">
        <v>4319</v>
      </c>
      <c r="X4329">
        <v>4232</v>
      </c>
      <c r="Y4329">
        <v>56891</v>
      </c>
      <c r="Z4329">
        <f t="shared" si="158"/>
        <v>17202.831941319</v>
      </c>
      <c r="AA4329">
        <f t="shared" si="159"/>
        <v>25465.418058681</v>
      </c>
    </row>
    <row r="4330" spans="1:27" x14ac:dyDescent="0.35">
      <c r="A4330" t="s">
        <v>427</v>
      </c>
      <c r="C4330">
        <v>500900</v>
      </c>
      <c r="D4330" t="s">
        <v>443</v>
      </c>
      <c r="E4330" t="s">
        <v>7</v>
      </c>
      <c r="F4330" t="s">
        <v>105</v>
      </c>
      <c r="G4330">
        <v>2025</v>
      </c>
      <c r="H4330" t="s">
        <v>365</v>
      </c>
      <c r="I4330" t="s">
        <v>377</v>
      </c>
      <c r="J4330" t="s">
        <v>377</v>
      </c>
      <c r="K4330" t="s">
        <v>378</v>
      </c>
      <c r="L4330" t="s">
        <v>25</v>
      </c>
      <c r="M4330">
        <v>5138</v>
      </c>
      <c r="N4330">
        <v>10362</v>
      </c>
      <c r="O4330">
        <v>11696</v>
      </c>
      <c r="P4330">
        <v>11786</v>
      </c>
      <c r="Q4330">
        <v>13244</v>
      </c>
      <c r="R4330">
        <v>15955</v>
      </c>
      <c r="S4330">
        <v>14276</v>
      </c>
      <c r="T4330">
        <v>13544</v>
      </c>
      <c r="U4330">
        <v>15284</v>
      </c>
      <c r="V4330">
        <v>12809</v>
      </c>
      <c r="W4330">
        <v>21920</v>
      </c>
      <c r="X4330">
        <v>20016</v>
      </c>
      <c r="Y4330">
        <v>166031</v>
      </c>
      <c r="Z4330">
        <f t="shared" si="158"/>
        <v>0</v>
      </c>
      <c r="AA4330">
        <f t="shared" si="159"/>
        <v>124523.25</v>
      </c>
    </row>
    <row r="4331" spans="1:27" x14ac:dyDescent="0.35">
      <c r="A4331" t="s">
        <v>427</v>
      </c>
      <c r="C4331">
        <v>926005</v>
      </c>
      <c r="D4331" t="s">
        <v>461</v>
      </c>
      <c r="E4331" t="s">
        <v>7</v>
      </c>
      <c r="F4331" t="s">
        <v>105</v>
      </c>
      <c r="G4331">
        <v>2030</v>
      </c>
      <c r="H4331" t="s">
        <v>365</v>
      </c>
      <c r="I4331" t="s">
        <v>383</v>
      </c>
      <c r="J4331" t="s">
        <v>384</v>
      </c>
      <c r="K4331" t="s">
        <v>378</v>
      </c>
      <c r="L4331" t="s">
        <v>25</v>
      </c>
      <c r="M4331">
        <v>5161</v>
      </c>
      <c r="N4331">
        <v>4644</v>
      </c>
      <c r="O4331">
        <v>4609</v>
      </c>
      <c r="P4331">
        <v>4795</v>
      </c>
      <c r="Q4331">
        <v>4716</v>
      </c>
      <c r="R4331">
        <v>4444</v>
      </c>
      <c r="S4331">
        <v>4861</v>
      </c>
      <c r="T4331">
        <v>5040</v>
      </c>
      <c r="U4331">
        <v>4841</v>
      </c>
      <c r="V4331">
        <v>5252</v>
      </c>
      <c r="W4331">
        <v>3958</v>
      </c>
      <c r="X4331">
        <v>4279</v>
      </c>
      <c r="Y4331">
        <v>56601</v>
      </c>
      <c r="Z4331">
        <f t="shared" si="158"/>
        <v>0</v>
      </c>
      <c r="AA4331">
        <f t="shared" si="159"/>
        <v>42450.75</v>
      </c>
    </row>
    <row r="4332" spans="1:27" x14ac:dyDescent="0.35">
      <c r="A4332" t="s">
        <v>427</v>
      </c>
      <c r="C4332">
        <v>512100</v>
      </c>
      <c r="D4332" t="s">
        <v>428</v>
      </c>
      <c r="E4332" t="s">
        <v>7</v>
      </c>
      <c r="F4332" t="s">
        <v>366</v>
      </c>
      <c r="G4332">
        <v>2030</v>
      </c>
      <c r="H4332" t="s">
        <v>22</v>
      </c>
      <c r="I4332" t="s">
        <v>619</v>
      </c>
      <c r="J4332" t="s">
        <v>620</v>
      </c>
      <c r="K4332" t="s">
        <v>621</v>
      </c>
      <c r="L4332" t="s">
        <v>25</v>
      </c>
      <c r="M4332">
        <v>5177</v>
      </c>
      <c r="N4332">
        <v>5177</v>
      </c>
      <c r="O4332">
        <v>5177</v>
      </c>
      <c r="P4332">
        <v>5177</v>
      </c>
      <c r="Q4332">
        <v>15015</v>
      </c>
      <c r="R4332">
        <v>5177</v>
      </c>
      <c r="S4332">
        <v>5177</v>
      </c>
      <c r="T4332">
        <v>5177</v>
      </c>
      <c r="U4332">
        <v>5177</v>
      </c>
      <c r="V4332">
        <v>5177</v>
      </c>
      <c r="W4332">
        <v>5177</v>
      </c>
      <c r="X4332">
        <v>5191</v>
      </c>
      <c r="Y4332">
        <v>71973</v>
      </c>
      <c r="Z4332">
        <f t="shared" si="158"/>
        <v>21763.361925656998</v>
      </c>
      <c r="AA4332">
        <f t="shared" si="159"/>
        <v>32216.388074343002</v>
      </c>
    </row>
    <row r="4333" spans="1:27" x14ac:dyDescent="0.35">
      <c r="A4333" t="s">
        <v>427</v>
      </c>
      <c r="C4333">
        <v>501090</v>
      </c>
      <c r="D4333" t="s">
        <v>435</v>
      </c>
      <c r="E4333" t="s">
        <v>7</v>
      </c>
      <c r="F4333" t="s">
        <v>105</v>
      </c>
      <c r="G4333">
        <v>2022</v>
      </c>
      <c r="H4333" t="s">
        <v>365</v>
      </c>
      <c r="I4333" t="s">
        <v>373</v>
      </c>
      <c r="J4333" t="s">
        <v>374</v>
      </c>
      <c r="K4333" t="s">
        <v>375</v>
      </c>
      <c r="L4333" t="s">
        <v>25</v>
      </c>
      <c r="M4333">
        <v>5180</v>
      </c>
      <c r="N4333">
        <v>5193</v>
      </c>
      <c r="O4333">
        <v>5666</v>
      </c>
      <c r="P4333">
        <v>5058</v>
      </c>
      <c r="Q4333">
        <v>5184</v>
      </c>
      <c r="R4333">
        <v>5173</v>
      </c>
      <c r="S4333">
        <v>4821</v>
      </c>
      <c r="T4333">
        <v>5839</v>
      </c>
      <c r="U4333">
        <v>5403</v>
      </c>
      <c r="V4333">
        <v>5263</v>
      </c>
      <c r="W4333">
        <v>5007</v>
      </c>
      <c r="X4333">
        <v>4447</v>
      </c>
      <c r="Y4333">
        <v>62234</v>
      </c>
      <c r="Z4333">
        <f t="shared" si="158"/>
        <v>0</v>
      </c>
      <c r="AA4333">
        <f t="shared" si="159"/>
        <v>46675.5</v>
      </c>
    </row>
    <row r="4334" spans="1:27" x14ac:dyDescent="0.35">
      <c r="A4334" t="s">
        <v>427</v>
      </c>
      <c r="C4334">
        <v>926002</v>
      </c>
      <c r="D4334" t="s">
        <v>460</v>
      </c>
      <c r="E4334" t="s">
        <v>7</v>
      </c>
      <c r="F4334" t="s">
        <v>105</v>
      </c>
      <c r="G4334">
        <v>2029</v>
      </c>
      <c r="H4334" t="s">
        <v>365</v>
      </c>
      <c r="I4334" t="s">
        <v>383</v>
      </c>
      <c r="J4334" t="s">
        <v>384</v>
      </c>
      <c r="K4334" t="s">
        <v>378</v>
      </c>
      <c r="L4334" t="s">
        <v>25</v>
      </c>
      <c r="M4334">
        <v>5197</v>
      </c>
      <c r="N4334">
        <v>4677</v>
      </c>
      <c r="O4334">
        <v>4641</v>
      </c>
      <c r="P4334">
        <v>4829</v>
      </c>
      <c r="Q4334">
        <v>4750</v>
      </c>
      <c r="R4334">
        <v>4476</v>
      </c>
      <c r="S4334">
        <v>4896</v>
      </c>
      <c r="T4334">
        <v>5075</v>
      </c>
      <c r="U4334">
        <v>4875</v>
      </c>
      <c r="V4334">
        <v>5289</v>
      </c>
      <c r="W4334">
        <v>3986</v>
      </c>
      <c r="X4334">
        <v>4309</v>
      </c>
      <c r="Y4334">
        <v>57000</v>
      </c>
      <c r="Z4334">
        <f t="shared" si="158"/>
        <v>0</v>
      </c>
      <c r="AA4334">
        <f t="shared" si="159"/>
        <v>42750</v>
      </c>
    </row>
    <row r="4335" spans="1:27" x14ac:dyDescent="0.35">
      <c r="A4335" t="s">
        <v>427</v>
      </c>
      <c r="C4335">
        <v>501090</v>
      </c>
      <c r="D4335" t="s">
        <v>435</v>
      </c>
      <c r="E4335" t="s">
        <v>7</v>
      </c>
      <c r="F4335" t="s">
        <v>105</v>
      </c>
      <c r="G4335">
        <v>2026</v>
      </c>
      <c r="H4335" t="s">
        <v>365</v>
      </c>
      <c r="I4335" t="s">
        <v>383</v>
      </c>
      <c r="J4335" t="s">
        <v>384</v>
      </c>
      <c r="K4335" t="s">
        <v>378</v>
      </c>
      <c r="L4335" t="s">
        <v>25</v>
      </c>
      <c r="M4335">
        <v>5205</v>
      </c>
      <c r="N4335">
        <v>4678</v>
      </c>
      <c r="O4335">
        <v>4640</v>
      </c>
      <c r="P4335">
        <v>4817</v>
      </c>
      <c r="Q4335">
        <v>4727</v>
      </c>
      <c r="R4335">
        <v>4446</v>
      </c>
      <c r="S4335">
        <v>4858</v>
      </c>
      <c r="T4335">
        <v>5058</v>
      </c>
      <c r="U4335">
        <v>4863</v>
      </c>
      <c r="V4335">
        <v>5267</v>
      </c>
      <c r="W4335">
        <v>3963</v>
      </c>
      <c r="X4335">
        <v>4236</v>
      </c>
      <c r="Y4335">
        <v>56757</v>
      </c>
      <c r="Z4335">
        <f t="shared" si="158"/>
        <v>0</v>
      </c>
      <c r="AA4335">
        <f t="shared" si="159"/>
        <v>42567.75</v>
      </c>
    </row>
    <row r="4336" spans="1:27" x14ac:dyDescent="0.35">
      <c r="A4336" t="s">
        <v>427</v>
      </c>
      <c r="C4336">
        <v>511100</v>
      </c>
      <c r="D4336" t="s">
        <v>434</v>
      </c>
      <c r="E4336" t="s">
        <v>7</v>
      </c>
      <c r="F4336" t="s">
        <v>105</v>
      </c>
      <c r="G4336">
        <v>2023</v>
      </c>
      <c r="H4336" t="s">
        <v>365</v>
      </c>
      <c r="I4336" t="s">
        <v>373</v>
      </c>
      <c r="J4336" t="s">
        <v>374</v>
      </c>
      <c r="K4336" t="s">
        <v>375</v>
      </c>
      <c r="L4336" t="s">
        <v>25</v>
      </c>
      <c r="M4336">
        <v>5218</v>
      </c>
      <c r="N4336">
        <v>4931</v>
      </c>
      <c r="O4336">
        <v>5407</v>
      </c>
      <c r="P4336">
        <v>4589</v>
      </c>
      <c r="Q4336">
        <v>5277</v>
      </c>
      <c r="R4336">
        <v>5069</v>
      </c>
      <c r="S4336">
        <v>4698</v>
      </c>
      <c r="T4336">
        <v>5577</v>
      </c>
      <c r="U4336">
        <v>4839</v>
      </c>
      <c r="V4336">
        <v>5326</v>
      </c>
      <c r="W4336">
        <v>4855</v>
      </c>
      <c r="X4336">
        <v>4175</v>
      </c>
      <c r="Y4336">
        <v>59962</v>
      </c>
      <c r="Z4336">
        <f t="shared" si="158"/>
        <v>0</v>
      </c>
      <c r="AA4336">
        <f t="shared" si="159"/>
        <v>44971.5</v>
      </c>
    </row>
    <row r="4337" spans="1:27" x14ac:dyDescent="0.35">
      <c r="A4337" t="s">
        <v>427</v>
      </c>
      <c r="C4337">
        <v>925002</v>
      </c>
      <c r="D4337" t="s">
        <v>458</v>
      </c>
      <c r="E4337" t="s">
        <v>7</v>
      </c>
      <c r="F4337" t="s">
        <v>105</v>
      </c>
      <c r="G4337">
        <v>2023</v>
      </c>
      <c r="H4337" t="s">
        <v>365</v>
      </c>
      <c r="I4337" t="s">
        <v>383</v>
      </c>
      <c r="J4337" t="s">
        <v>384</v>
      </c>
      <c r="K4337" t="s">
        <v>378</v>
      </c>
      <c r="L4337" t="s">
        <v>25</v>
      </c>
      <c r="M4337">
        <v>5251</v>
      </c>
      <c r="N4337">
        <v>4986</v>
      </c>
      <c r="O4337">
        <v>5439</v>
      </c>
      <c r="P4337">
        <v>4591</v>
      </c>
      <c r="Q4337">
        <v>5281</v>
      </c>
      <c r="R4337">
        <v>5066</v>
      </c>
      <c r="S4337">
        <v>4740</v>
      </c>
      <c r="T4337">
        <v>5702</v>
      </c>
      <c r="U4337">
        <v>4919</v>
      </c>
      <c r="V4337">
        <v>5435</v>
      </c>
      <c r="W4337">
        <v>4897</v>
      </c>
      <c r="X4337">
        <v>4130</v>
      </c>
      <c r="Y4337">
        <v>60437</v>
      </c>
      <c r="Z4337">
        <f t="shared" si="158"/>
        <v>0</v>
      </c>
      <c r="AA4337">
        <f t="shared" si="159"/>
        <v>45327.75</v>
      </c>
    </row>
    <row r="4338" spans="1:27" x14ac:dyDescent="0.35">
      <c r="A4338" t="s">
        <v>427</v>
      </c>
      <c r="C4338">
        <v>511100</v>
      </c>
      <c r="D4338" t="s">
        <v>434</v>
      </c>
      <c r="E4338" t="s">
        <v>7</v>
      </c>
      <c r="F4338" t="s">
        <v>105</v>
      </c>
      <c r="G4338">
        <v>2029</v>
      </c>
      <c r="H4338" t="s">
        <v>365</v>
      </c>
      <c r="I4338" t="s">
        <v>383</v>
      </c>
      <c r="J4338" t="s">
        <v>384</v>
      </c>
      <c r="K4338" t="s">
        <v>378</v>
      </c>
      <c r="L4338" t="s">
        <v>25</v>
      </c>
      <c r="M4338">
        <v>5256</v>
      </c>
      <c r="N4338">
        <v>4710</v>
      </c>
      <c r="O4338">
        <v>4705</v>
      </c>
      <c r="P4338">
        <v>4903</v>
      </c>
      <c r="Q4338">
        <v>4834</v>
      </c>
      <c r="R4338">
        <v>4563</v>
      </c>
      <c r="S4338">
        <v>4996</v>
      </c>
      <c r="T4338">
        <v>5127</v>
      </c>
      <c r="U4338">
        <v>4946</v>
      </c>
      <c r="V4338">
        <v>5347</v>
      </c>
      <c r="W4338">
        <v>4093</v>
      </c>
      <c r="X4338">
        <v>4475</v>
      </c>
      <c r="Y4338">
        <v>57956</v>
      </c>
      <c r="Z4338">
        <f t="shared" si="158"/>
        <v>0</v>
      </c>
      <c r="AA4338">
        <f t="shared" si="159"/>
        <v>43467</v>
      </c>
    </row>
    <row r="4339" spans="1:27" x14ac:dyDescent="0.35">
      <c r="A4339" t="s">
        <v>427</v>
      </c>
      <c r="C4339">
        <v>501990</v>
      </c>
      <c r="D4339" t="s">
        <v>442</v>
      </c>
      <c r="E4339" t="s">
        <v>7</v>
      </c>
      <c r="F4339" t="s">
        <v>366</v>
      </c>
      <c r="G4339">
        <v>2025</v>
      </c>
      <c r="H4339" t="s">
        <v>365</v>
      </c>
      <c r="I4339" t="s">
        <v>617</v>
      </c>
      <c r="J4339" t="s">
        <v>618</v>
      </c>
      <c r="K4339" t="s">
        <v>455</v>
      </c>
      <c r="L4339" t="s">
        <v>25</v>
      </c>
      <c r="M4339">
        <v>5265</v>
      </c>
      <c r="N4339">
        <v>4695</v>
      </c>
      <c r="O4339">
        <v>4723</v>
      </c>
      <c r="P4339">
        <v>4928</v>
      </c>
      <c r="Q4339">
        <v>4868</v>
      </c>
      <c r="R4339">
        <v>4601</v>
      </c>
      <c r="S4339">
        <v>5041</v>
      </c>
      <c r="T4339">
        <v>5122</v>
      </c>
      <c r="U4339">
        <v>4966</v>
      </c>
      <c r="V4339">
        <v>5345</v>
      </c>
      <c r="W4339">
        <v>4161</v>
      </c>
      <c r="X4339">
        <v>4589</v>
      </c>
      <c r="Y4339">
        <v>58304</v>
      </c>
      <c r="Z4339">
        <f t="shared" si="158"/>
        <v>17630.098143936</v>
      </c>
      <c r="AA4339">
        <f t="shared" si="159"/>
        <v>26097.901856064</v>
      </c>
    </row>
    <row r="4340" spans="1:27" x14ac:dyDescent="0.35">
      <c r="A4340" t="s">
        <v>427</v>
      </c>
      <c r="C4340">
        <v>500900</v>
      </c>
      <c r="D4340" t="s">
        <v>443</v>
      </c>
      <c r="E4340" t="s">
        <v>7</v>
      </c>
      <c r="F4340" t="s">
        <v>105</v>
      </c>
      <c r="G4340">
        <v>2026</v>
      </c>
      <c r="H4340" t="s">
        <v>365</v>
      </c>
      <c r="I4340" t="s">
        <v>377</v>
      </c>
      <c r="J4340" t="s">
        <v>377</v>
      </c>
      <c r="K4340" t="s">
        <v>378</v>
      </c>
      <c r="L4340" t="s">
        <v>25</v>
      </c>
      <c r="M4340">
        <v>5292</v>
      </c>
      <c r="N4340">
        <v>10673</v>
      </c>
      <c r="O4340">
        <v>12047</v>
      </c>
      <c r="P4340">
        <v>12140</v>
      </c>
      <c r="Q4340">
        <v>13641</v>
      </c>
      <c r="R4340">
        <v>16434</v>
      </c>
      <c r="S4340">
        <v>14705</v>
      </c>
      <c r="T4340">
        <v>13951</v>
      </c>
      <c r="U4340">
        <v>15743</v>
      </c>
      <c r="V4340">
        <v>13194</v>
      </c>
      <c r="W4340">
        <v>22578</v>
      </c>
      <c r="X4340">
        <v>20616</v>
      </c>
      <c r="Y4340">
        <v>171012</v>
      </c>
      <c r="Z4340">
        <f t="shared" si="158"/>
        <v>0</v>
      </c>
      <c r="AA4340">
        <f t="shared" si="159"/>
        <v>128259</v>
      </c>
    </row>
    <row r="4341" spans="1:27" x14ac:dyDescent="0.35">
      <c r="A4341" t="s">
        <v>427</v>
      </c>
      <c r="C4341">
        <v>926002</v>
      </c>
      <c r="D4341" t="s">
        <v>460</v>
      </c>
      <c r="E4341" t="s">
        <v>7</v>
      </c>
      <c r="F4341" t="s">
        <v>105</v>
      </c>
      <c r="G4341">
        <v>2030</v>
      </c>
      <c r="H4341" t="s">
        <v>365</v>
      </c>
      <c r="I4341" t="s">
        <v>383</v>
      </c>
      <c r="J4341" t="s">
        <v>384</v>
      </c>
      <c r="K4341" t="s">
        <v>378</v>
      </c>
      <c r="L4341" t="s">
        <v>25</v>
      </c>
      <c r="M4341">
        <v>5353</v>
      </c>
      <c r="N4341">
        <v>4817</v>
      </c>
      <c r="O4341">
        <v>4781</v>
      </c>
      <c r="P4341">
        <v>4974</v>
      </c>
      <c r="Q4341">
        <v>4892</v>
      </c>
      <c r="R4341">
        <v>4610</v>
      </c>
      <c r="S4341">
        <v>5043</v>
      </c>
      <c r="T4341">
        <v>5228</v>
      </c>
      <c r="U4341">
        <v>5022</v>
      </c>
      <c r="V4341">
        <v>5448</v>
      </c>
      <c r="W4341">
        <v>4106</v>
      </c>
      <c r="X4341">
        <v>4439</v>
      </c>
      <c r="Y4341">
        <v>58711</v>
      </c>
      <c r="Z4341">
        <f t="shared" si="158"/>
        <v>0</v>
      </c>
      <c r="AA4341">
        <f t="shared" si="159"/>
        <v>44033.25</v>
      </c>
    </row>
    <row r="4342" spans="1:27" x14ac:dyDescent="0.35">
      <c r="A4342" t="s">
        <v>427</v>
      </c>
      <c r="C4342">
        <v>501090</v>
      </c>
      <c r="D4342" t="s">
        <v>435</v>
      </c>
      <c r="E4342" t="s">
        <v>7</v>
      </c>
      <c r="F4342" t="s">
        <v>105</v>
      </c>
      <c r="G4342">
        <v>2027</v>
      </c>
      <c r="H4342" t="s">
        <v>365</v>
      </c>
      <c r="I4342" t="s">
        <v>383</v>
      </c>
      <c r="J4342" t="s">
        <v>384</v>
      </c>
      <c r="K4342" t="s">
        <v>378</v>
      </c>
      <c r="L4342" t="s">
        <v>25</v>
      </c>
      <c r="M4342">
        <v>5361</v>
      </c>
      <c r="N4342">
        <v>4818</v>
      </c>
      <c r="O4342">
        <v>4779</v>
      </c>
      <c r="P4342">
        <v>4961</v>
      </c>
      <c r="Q4342">
        <v>4869</v>
      </c>
      <c r="R4342">
        <v>4579</v>
      </c>
      <c r="S4342">
        <v>5003</v>
      </c>
      <c r="T4342">
        <v>5210</v>
      </c>
      <c r="U4342">
        <v>5009</v>
      </c>
      <c r="V4342">
        <v>5425</v>
      </c>
      <c r="W4342">
        <v>4081</v>
      </c>
      <c r="X4342">
        <v>4363</v>
      </c>
      <c r="Y4342">
        <v>58460</v>
      </c>
      <c r="Z4342">
        <f t="shared" si="158"/>
        <v>0</v>
      </c>
      <c r="AA4342">
        <f t="shared" si="159"/>
        <v>43845</v>
      </c>
    </row>
    <row r="4343" spans="1:27" x14ac:dyDescent="0.35">
      <c r="A4343" t="s">
        <v>427</v>
      </c>
      <c r="C4343">
        <v>511100</v>
      </c>
      <c r="D4343" t="s">
        <v>434</v>
      </c>
      <c r="E4343" t="s">
        <v>7</v>
      </c>
      <c r="F4343" t="s">
        <v>105</v>
      </c>
      <c r="G4343">
        <v>2030</v>
      </c>
      <c r="H4343" t="s">
        <v>365</v>
      </c>
      <c r="I4343" t="s">
        <v>383</v>
      </c>
      <c r="J4343" t="s">
        <v>384</v>
      </c>
      <c r="K4343" t="s">
        <v>378</v>
      </c>
      <c r="L4343" t="s">
        <v>25</v>
      </c>
      <c r="M4343">
        <v>5414</v>
      </c>
      <c r="N4343">
        <v>4851</v>
      </c>
      <c r="O4343">
        <v>4846</v>
      </c>
      <c r="P4343">
        <v>5051</v>
      </c>
      <c r="Q4343">
        <v>4979</v>
      </c>
      <c r="R4343">
        <v>4700</v>
      </c>
      <c r="S4343">
        <v>5147</v>
      </c>
      <c r="T4343">
        <v>5281</v>
      </c>
      <c r="U4343">
        <v>5094</v>
      </c>
      <c r="V4343">
        <v>5507</v>
      </c>
      <c r="W4343">
        <v>4216</v>
      </c>
      <c r="X4343">
        <v>4610</v>
      </c>
      <c r="Y4343">
        <v>59696</v>
      </c>
      <c r="Z4343">
        <f t="shared" si="158"/>
        <v>0</v>
      </c>
      <c r="AA4343">
        <f t="shared" si="159"/>
        <v>44772</v>
      </c>
    </row>
    <row r="4344" spans="1:27" x14ac:dyDescent="0.35">
      <c r="A4344" t="s">
        <v>427</v>
      </c>
      <c r="C4344">
        <v>512100</v>
      </c>
      <c r="D4344" t="s">
        <v>428</v>
      </c>
      <c r="E4344" t="s">
        <v>7</v>
      </c>
      <c r="F4344" t="s">
        <v>366</v>
      </c>
      <c r="G4344">
        <v>2021</v>
      </c>
      <c r="H4344" t="s">
        <v>22</v>
      </c>
      <c r="I4344" t="s">
        <v>622</v>
      </c>
      <c r="J4344" t="s">
        <v>623</v>
      </c>
      <c r="K4344" t="s">
        <v>493</v>
      </c>
      <c r="L4344" t="s">
        <v>25</v>
      </c>
      <c r="M4344">
        <v>5417</v>
      </c>
      <c r="N4344">
        <v>5417</v>
      </c>
      <c r="O4344">
        <v>5417</v>
      </c>
      <c r="P4344">
        <v>5417</v>
      </c>
      <c r="Q4344">
        <v>5417</v>
      </c>
      <c r="R4344">
        <v>5417</v>
      </c>
      <c r="S4344">
        <v>5417</v>
      </c>
      <c r="T4344">
        <v>5417</v>
      </c>
      <c r="U4344">
        <v>5417</v>
      </c>
      <c r="V4344">
        <v>5417</v>
      </c>
      <c r="W4344">
        <v>5417</v>
      </c>
      <c r="X4344">
        <v>5417</v>
      </c>
      <c r="Y4344">
        <v>65000</v>
      </c>
      <c r="Z4344">
        <f t="shared" si="158"/>
        <v>19654.850084999998</v>
      </c>
      <c r="AA4344">
        <f t="shared" si="159"/>
        <v>29095.149915000002</v>
      </c>
    </row>
    <row r="4345" spans="1:27" x14ac:dyDescent="0.35">
      <c r="A4345" t="s">
        <v>427</v>
      </c>
      <c r="C4345">
        <v>512100</v>
      </c>
      <c r="D4345" t="s">
        <v>428</v>
      </c>
      <c r="E4345" t="s">
        <v>7</v>
      </c>
      <c r="F4345" t="s">
        <v>366</v>
      </c>
      <c r="G4345">
        <v>2022</v>
      </c>
      <c r="H4345" t="s">
        <v>22</v>
      </c>
      <c r="I4345" t="s">
        <v>622</v>
      </c>
      <c r="J4345" t="s">
        <v>623</v>
      </c>
      <c r="K4345" t="s">
        <v>493</v>
      </c>
      <c r="L4345" t="s">
        <v>25</v>
      </c>
      <c r="M4345">
        <v>5417</v>
      </c>
      <c r="N4345">
        <v>5417</v>
      </c>
      <c r="O4345">
        <v>5417</v>
      </c>
      <c r="P4345">
        <v>5417</v>
      </c>
      <c r="Q4345">
        <v>5417</v>
      </c>
      <c r="R4345">
        <v>5417</v>
      </c>
      <c r="S4345">
        <v>5417</v>
      </c>
      <c r="T4345">
        <v>5417</v>
      </c>
      <c r="U4345">
        <v>5417</v>
      </c>
      <c r="V4345">
        <v>5417</v>
      </c>
      <c r="W4345">
        <v>5417</v>
      </c>
      <c r="X4345">
        <v>5417</v>
      </c>
      <c r="Y4345">
        <v>65000</v>
      </c>
      <c r="Z4345">
        <f t="shared" si="158"/>
        <v>19654.850084999998</v>
      </c>
      <c r="AA4345">
        <f t="shared" si="159"/>
        <v>29095.149915000002</v>
      </c>
    </row>
    <row r="4346" spans="1:27" x14ac:dyDescent="0.35">
      <c r="A4346" t="s">
        <v>427</v>
      </c>
      <c r="C4346">
        <v>512100</v>
      </c>
      <c r="D4346" t="s">
        <v>428</v>
      </c>
      <c r="E4346" t="s">
        <v>7</v>
      </c>
      <c r="F4346" t="s">
        <v>366</v>
      </c>
      <c r="G4346">
        <v>2023</v>
      </c>
      <c r="H4346" t="s">
        <v>22</v>
      </c>
      <c r="I4346" t="s">
        <v>622</v>
      </c>
      <c r="J4346" t="s">
        <v>623</v>
      </c>
      <c r="K4346" t="s">
        <v>493</v>
      </c>
      <c r="L4346" t="s">
        <v>25</v>
      </c>
      <c r="M4346">
        <v>5417</v>
      </c>
      <c r="N4346">
        <v>5417</v>
      </c>
      <c r="O4346">
        <v>5417</v>
      </c>
      <c r="P4346">
        <v>5417</v>
      </c>
      <c r="Q4346">
        <v>5417</v>
      </c>
      <c r="R4346">
        <v>5417</v>
      </c>
      <c r="S4346">
        <v>5417</v>
      </c>
      <c r="T4346">
        <v>5417</v>
      </c>
      <c r="U4346">
        <v>5417</v>
      </c>
      <c r="V4346">
        <v>5417</v>
      </c>
      <c r="W4346">
        <v>5417</v>
      </c>
      <c r="X4346">
        <v>5417</v>
      </c>
      <c r="Y4346">
        <v>65000</v>
      </c>
      <c r="Z4346">
        <f t="shared" si="158"/>
        <v>19654.850084999998</v>
      </c>
      <c r="AA4346">
        <f t="shared" si="159"/>
        <v>29095.149915000002</v>
      </c>
    </row>
    <row r="4347" spans="1:27" x14ac:dyDescent="0.35">
      <c r="A4347" t="s">
        <v>427</v>
      </c>
      <c r="C4347">
        <v>512100</v>
      </c>
      <c r="D4347" t="s">
        <v>428</v>
      </c>
      <c r="E4347" t="s">
        <v>7</v>
      </c>
      <c r="F4347" t="s">
        <v>366</v>
      </c>
      <c r="G4347">
        <v>2024</v>
      </c>
      <c r="H4347" t="s">
        <v>22</v>
      </c>
      <c r="I4347" t="s">
        <v>622</v>
      </c>
      <c r="J4347" t="s">
        <v>623</v>
      </c>
      <c r="K4347" t="s">
        <v>493</v>
      </c>
      <c r="L4347" t="s">
        <v>25</v>
      </c>
      <c r="M4347">
        <v>5417</v>
      </c>
      <c r="N4347">
        <v>5417</v>
      </c>
      <c r="O4347">
        <v>5417</v>
      </c>
      <c r="P4347">
        <v>5417</v>
      </c>
      <c r="Q4347">
        <v>5417</v>
      </c>
      <c r="R4347">
        <v>5417</v>
      </c>
      <c r="S4347">
        <v>5417</v>
      </c>
      <c r="T4347">
        <v>5417</v>
      </c>
      <c r="U4347">
        <v>5417</v>
      </c>
      <c r="V4347">
        <v>5417</v>
      </c>
      <c r="W4347">
        <v>5417</v>
      </c>
      <c r="X4347">
        <v>5417</v>
      </c>
      <c r="Y4347">
        <v>65000</v>
      </c>
      <c r="Z4347">
        <f t="shared" si="158"/>
        <v>19654.850084999998</v>
      </c>
      <c r="AA4347">
        <f t="shared" si="159"/>
        <v>29095.149915000002</v>
      </c>
    </row>
    <row r="4348" spans="1:27" x14ac:dyDescent="0.35">
      <c r="A4348" t="s">
        <v>427</v>
      </c>
      <c r="C4348">
        <v>512100</v>
      </c>
      <c r="D4348" t="s">
        <v>428</v>
      </c>
      <c r="E4348" t="s">
        <v>7</v>
      </c>
      <c r="F4348" t="s">
        <v>366</v>
      </c>
      <c r="G4348">
        <v>2025</v>
      </c>
      <c r="H4348" t="s">
        <v>22</v>
      </c>
      <c r="I4348" t="s">
        <v>622</v>
      </c>
      <c r="J4348" t="s">
        <v>623</v>
      </c>
      <c r="K4348" t="s">
        <v>493</v>
      </c>
      <c r="L4348" t="s">
        <v>25</v>
      </c>
      <c r="M4348">
        <v>5417</v>
      </c>
      <c r="N4348">
        <v>5417</v>
      </c>
      <c r="O4348">
        <v>5417</v>
      </c>
      <c r="P4348">
        <v>5417</v>
      </c>
      <c r="Q4348">
        <v>5417</v>
      </c>
      <c r="R4348">
        <v>5417</v>
      </c>
      <c r="S4348">
        <v>5417</v>
      </c>
      <c r="T4348">
        <v>5417</v>
      </c>
      <c r="U4348">
        <v>5417</v>
      </c>
      <c r="V4348">
        <v>5417</v>
      </c>
      <c r="W4348">
        <v>5417</v>
      </c>
      <c r="X4348">
        <v>5417</v>
      </c>
      <c r="Y4348">
        <v>65000</v>
      </c>
      <c r="Z4348">
        <f t="shared" si="158"/>
        <v>19654.850084999998</v>
      </c>
      <c r="AA4348">
        <f t="shared" si="159"/>
        <v>29095.149915000002</v>
      </c>
    </row>
    <row r="4349" spans="1:27" x14ac:dyDescent="0.35">
      <c r="A4349" t="s">
        <v>427</v>
      </c>
      <c r="C4349">
        <v>512017</v>
      </c>
      <c r="D4349" t="s">
        <v>446</v>
      </c>
      <c r="E4349" t="s">
        <v>7</v>
      </c>
      <c r="F4349" t="s">
        <v>366</v>
      </c>
      <c r="G4349">
        <v>2021</v>
      </c>
      <c r="H4349" t="s">
        <v>22</v>
      </c>
      <c r="I4349" t="s">
        <v>487</v>
      </c>
      <c r="J4349" t="s">
        <v>488</v>
      </c>
      <c r="K4349" t="s">
        <v>405</v>
      </c>
      <c r="L4349" t="s">
        <v>25</v>
      </c>
      <c r="M4349">
        <v>5417</v>
      </c>
      <c r="N4349">
        <v>5417</v>
      </c>
      <c r="O4349">
        <v>5417</v>
      </c>
      <c r="P4349">
        <v>5417</v>
      </c>
      <c r="Q4349">
        <v>5417</v>
      </c>
      <c r="R4349">
        <v>5417</v>
      </c>
      <c r="S4349">
        <v>5417</v>
      </c>
      <c r="T4349">
        <v>5417</v>
      </c>
      <c r="U4349">
        <v>5417</v>
      </c>
      <c r="V4349">
        <v>5417</v>
      </c>
      <c r="W4349">
        <v>5417</v>
      </c>
      <c r="X4349">
        <v>5417</v>
      </c>
      <c r="Y4349">
        <v>65000</v>
      </c>
      <c r="Z4349">
        <f t="shared" si="158"/>
        <v>19654.850084999998</v>
      </c>
      <c r="AA4349">
        <f t="shared" si="159"/>
        <v>29095.149915000002</v>
      </c>
    </row>
    <row r="4350" spans="1:27" x14ac:dyDescent="0.35">
      <c r="A4350" t="s">
        <v>427</v>
      </c>
      <c r="C4350">
        <v>512017</v>
      </c>
      <c r="D4350" t="s">
        <v>446</v>
      </c>
      <c r="E4350" t="s">
        <v>7</v>
      </c>
      <c r="F4350" t="s">
        <v>366</v>
      </c>
      <c r="G4350">
        <v>2022</v>
      </c>
      <c r="H4350" t="s">
        <v>22</v>
      </c>
      <c r="I4350" t="s">
        <v>487</v>
      </c>
      <c r="J4350" t="s">
        <v>488</v>
      </c>
      <c r="K4350" t="s">
        <v>405</v>
      </c>
      <c r="L4350" t="s">
        <v>25</v>
      </c>
      <c r="M4350">
        <v>5417</v>
      </c>
      <c r="N4350">
        <v>5417</v>
      </c>
      <c r="O4350">
        <v>5417</v>
      </c>
      <c r="P4350">
        <v>5417</v>
      </c>
      <c r="Q4350">
        <v>5417</v>
      </c>
      <c r="R4350">
        <v>5417</v>
      </c>
      <c r="S4350">
        <v>5417</v>
      </c>
      <c r="T4350">
        <v>5417</v>
      </c>
      <c r="U4350">
        <v>5417</v>
      </c>
      <c r="V4350">
        <v>5417</v>
      </c>
      <c r="W4350">
        <v>5417</v>
      </c>
      <c r="X4350">
        <v>5417</v>
      </c>
      <c r="Y4350">
        <v>65000</v>
      </c>
      <c r="Z4350">
        <f t="shared" ref="Z4350:Z4407" si="160">$Y4350*IF($E4350="Fixed",0.75,1)*IF(LEFT($F4350,4)="0311",1,IF(LEFT($F4350,4)="0301",0.403176412,0))</f>
        <v>19654.850084999998</v>
      </c>
      <c r="AA4350">
        <f t="shared" ref="AA4350:AA4407" si="161">$Y4350*IF($E4350="Fixed",0.75,1)*IF(LEFT($F4350,4)="0311",0,IF(LEFT($F4350,4)="0301",1-0.403176412,1))</f>
        <v>29095.149915000002</v>
      </c>
    </row>
    <row r="4351" spans="1:27" x14ac:dyDescent="0.35">
      <c r="A4351" t="s">
        <v>427</v>
      </c>
      <c r="C4351">
        <v>512017</v>
      </c>
      <c r="D4351" t="s">
        <v>446</v>
      </c>
      <c r="E4351" t="s">
        <v>7</v>
      </c>
      <c r="F4351" t="s">
        <v>366</v>
      </c>
      <c r="G4351">
        <v>2023</v>
      </c>
      <c r="H4351" t="s">
        <v>22</v>
      </c>
      <c r="I4351" t="s">
        <v>487</v>
      </c>
      <c r="J4351" t="s">
        <v>488</v>
      </c>
      <c r="K4351" t="s">
        <v>405</v>
      </c>
      <c r="L4351" t="s">
        <v>25</v>
      </c>
      <c r="M4351">
        <v>5417</v>
      </c>
      <c r="N4351">
        <v>5417</v>
      </c>
      <c r="O4351">
        <v>5417</v>
      </c>
      <c r="P4351">
        <v>5417</v>
      </c>
      <c r="Q4351">
        <v>5417</v>
      </c>
      <c r="R4351">
        <v>5417</v>
      </c>
      <c r="S4351">
        <v>5417</v>
      </c>
      <c r="T4351">
        <v>5417</v>
      </c>
      <c r="U4351">
        <v>5417</v>
      </c>
      <c r="V4351">
        <v>5417</v>
      </c>
      <c r="W4351">
        <v>5417</v>
      </c>
      <c r="X4351">
        <v>5417</v>
      </c>
      <c r="Y4351">
        <v>65000</v>
      </c>
      <c r="Z4351">
        <f t="shared" si="160"/>
        <v>19654.850084999998</v>
      </c>
      <c r="AA4351">
        <f t="shared" si="161"/>
        <v>29095.149915000002</v>
      </c>
    </row>
    <row r="4352" spans="1:27" x14ac:dyDescent="0.35">
      <c r="A4352" t="s">
        <v>427</v>
      </c>
      <c r="C4352">
        <v>512017</v>
      </c>
      <c r="D4352" t="s">
        <v>446</v>
      </c>
      <c r="E4352" t="s">
        <v>7</v>
      </c>
      <c r="F4352" t="s">
        <v>366</v>
      </c>
      <c r="G4352">
        <v>2024</v>
      </c>
      <c r="H4352" t="s">
        <v>22</v>
      </c>
      <c r="I4352" t="s">
        <v>487</v>
      </c>
      <c r="J4352" t="s">
        <v>488</v>
      </c>
      <c r="K4352" t="s">
        <v>405</v>
      </c>
      <c r="L4352" t="s">
        <v>25</v>
      </c>
      <c r="M4352">
        <v>5417</v>
      </c>
      <c r="N4352">
        <v>5417</v>
      </c>
      <c r="O4352">
        <v>5417</v>
      </c>
      <c r="P4352">
        <v>5417</v>
      </c>
      <c r="Q4352">
        <v>5417</v>
      </c>
      <c r="R4352">
        <v>5417</v>
      </c>
      <c r="S4352">
        <v>5417</v>
      </c>
      <c r="T4352">
        <v>5417</v>
      </c>
      <c r="U4352">
        <v>5417</v>
      </c>
      <c r="V4352">
        <v>5417</v>
      </c>
      <c r="W4352">
        <v>5417</v>
      </c>
      <c r="X4352">
        <v>5417</v>
      </c>
      <c r="Y4352">
        <v>65000</v>
      </c>
      <c r="Z4352">
        <f t="shared" si="160"/>
        <v>19654.850084999998</v>
      </c>
      <c r="AA4352">
        <f t="shared" si="161"/>
        <v>29095.149915000002</v>
      </c>
    </row>
    <row r="4353" spans="1:27" x14ac:dyDescent="0.35">
      <c r="A4353" t="s">
        <v>427</v>
      </c>
      <c r="C4353">
        <v>512017</v>
      </c>
      <c r="D4353" t="s">
        <v>446</v>
      </c>
      <c r="E4353" t="s">
        <v>7</v>
      </c>
      <c r="F4353" t="s">
        <v>366</v>
      </c>
      <c r="G4353">
        <v>2025</v>
      </c>
      <c r="H4353" t="s">
        <v>22</v>
      </c>
      <c r="I4353" t="s">
        <v>487</v>
      </c>
      <c r="J4353" t="s">
        <v>488</v>
      </c>
      <c r="K4353" t="s">
        <v>405</v>
      </c>
      <c r="L4353" t="s">
        <v>25</v>
      </c>
      <c r="M4353">
        <v>5417</v>
      </c>
      <c r="N4353">
        <v>5417</v>
      </c>
      <c r="O4353">
        <v>5417</v>
      </c>
      <c r="P4353">
        <v>5417</v>
      </c>
      <c r="Q4353">
        <v>5417</v>
      </c>
      <c r="R4353">
        <v>5417</v>
      </c>
      <c r="S4353">
        <v>5417</v>
      </c>
      <c r="T4353">
        <v>5417</v>
      </c>
      <c r="U4353">
        <v>5417</v>
      </c>
      <c r="V4353">
        <v>5417</v>
      </c>
      <c r="W4353">
        <v>5417</v>
      </c>
      <c r="X4353">
        <v>5417</v>
      </c>
      <c r="Y4353">
        <v>65000</v>
      </c>
      <c r="Z4353">
        <f t="shared" si="160"/>
        <v>19654.850084999998</v>
      </c>
      <c r="AA4353">
        <f t="shared" si="161"/>
        <v>29095.149915000002</v>
      </c>
    </row>
    <row r="4354" spans="1:27" x14ac:dyDescent="0.35">
      <c r="A4354" t="s">
        <v>427</v>
      </c>
      <c r="C4354">
        <v>501990</v>
      </c>
      <c r="D4354" t="s">
        <v>442</v>
      </c>
      <c r="E4354" t="s">
        <v>7</v>
      </c>
      <c r="F4354" t="s">
        <v>366</v>
      </c>
      <c r="G4354">
        <v>2026</v>
      </c>
      <c r="H4354" t="s">
        <v>365</v>
      </c>
      <c r="I4354" t="s">
        <v>617</v>
      </c>
      <c r="J4354" t="s">
        <v>618</v>
      </c>
      <c r="K4354" t="s">
        <v>455</v>
      </c>
      <c r="L4354" t="s">
        <v>25</v>
      </c>
      <c r="M4354">
        <v>5423</v>
      </c>
      <c r="N4354">
        <v>4835</v>
      </c>
      <c r="O4354">
        <v>4865</v>
      </c>
      <c r="P4354">
        <v>5076</v>
      </c>
      <c r="Q4354">
        <v>5014</v>
      </c>
      <c r="R4354">
        <v>4739</v>
      </c>
      <c r="S4354">
        <v>5193</v>
      </c>
      <c r="T4354">
        <v>5276</v>
      </c>
      <c r="U4354">
        <v>5115</v>
      </c>
      <c r="V4354">
        <v>5505</v>
      </c>
      <c r="W4354">
        <v>4286</v>
      </c>
      <c r="X4354">
        <v>4726</v>
      </c>
      <c r="Y4354">
        <v>60053</v>
      </c>
      <c r="Z4354">
        <f t="shared" si="160"/>
        <v>18158.964802376999</v>
      </c>
      <c r="AA4354">
        <f t="shared" si="161"/>
        <v>26880.785197623001</v>
      </c>
    </row>
    <row r="4355" spans="1:27" x14ac:dyDescent="0.35">
      <c r="A4355" t="s">
        <v>427</v>
      </c>
      <c r="C4355">
        <v>500900</v>
      </c>
      <c r="D4355" t="s">
        <v>443</v>
      </c>
      <c r="E4355" t="s">
        <v>7</v>
      </c>
      <c r="F4355" t="s">
        <v>105</v>
      </c>
      <c r="G4355">
        <v>2027</v>
      </c>
      <c r="H4355" t="s">
        <v>365</v>
      </c>
      <c r="I4355" t="s">
        <v>377</v>
      </c>
      <c r="J4355" t="s">
        <v>377</v>
      </c>
      <c r="K4355" t="s">
        <v>378</v>
      </c>
      <c r="L4355" t="s">
        <v>25</v>
      </c>
      <c r="M4355">
        <v>5451</v>
      </c>
      <c r="N4355">
        <v>10993</v>
      </c>
      <c r="O4355">
        <v>12409</v>
      </c>
      <c r="P4355">
        <v>12504</v>
      </c>
      <c r="Q4355">
        <v>14050</v>
      </c>
      <c r="R4355">
        <v>16927</v>
      </c>
      <c r="S4355">
        <v>15146</v>
      </c>
      <c r="T4355">
        <v>14369</v>
      </c>
      <c r="U4355">
        <v>16215</v>
      </c>
      <c r="V4355">
        <v>13589</v>
      </c>
      <c r="W4355">
        <v>23255</v>
      </c>
      <c r="X4355">
        <v>21235</v>
      </c>
      <c r="Y4355">
        <v>176142</v>
      </c>
      <c r="Z4355">
        <f t="shared" si="160"/>
        <v>0</v>
      </c>
      <c r="AA4355">
        <f t="shared" si="161"/>
        <v>132106.5</v>
      </c>
    </row>
    <row r="4356" spans="1:27" x14ac:dyDescent="0.35">
      <c r="A4356" t="s">
        <v>427</v>
      </c>
      <c r="C4356">
        <v>501090</v>
      </c>
      <c r="D4356" t="s">
        <v>435</v>
      </c>
      <c r="E4356" t="s">
        <v>7</v>
      </c>
      <c r="F4356" t="s">
        <v>105</v>
      </c>
      <c r="G4356">
        <v>2028</v>
      </c>
      <c r="H4356" t="s">
        <v>365</v>
      </c>
      <c r="I4356" t="s">
        <v>383</v>
      </c>
      <c r="J4356" t="s">
        <v>384</v>
      </c>
      <c r="K4356" t="s">
        <v>378</v>
      </c>
      <c r="L4356" t="s">
        <v>25</v>
      </c>
      <c r="M4356">
        <v>5522</v>
      </c>
      <c r="N4356">
        <v>4962</v>
      </c>
      <c r="O4356">
        <v>4922</v>
      </c>
      <c r="P4356">
        <v>5110</v>
      </c>
      <c r="Q4356">
        <v>5015</v>
      </c>
      <c r="R4356">
        <v>4717</v>
      </c>
      <c r="S4356">
        <v>5153</v>
      </c>
      <c r="T4356">
        <v>5366</v>
      </c>
      <c r="U4356">
        <v>5160</v>
      </c>
      <c r="V4356">
        <v>5588</v>
      </c>
      <c r="W4356">
        <v>4204</v>
      </c>
      <c r="X4356">
        <v>4494</v>
      </c>
      <c r="Y4356">
        <v>60212</v>
      </c>
      <c r="Z4356">
        <f t="shared" si="160"/>
        <v>0</v>
      </c>
      <c r="AA4356">
        <f t="shared" si="161"/>
        <v>45159</v>
      </c>
    </row>
    <row r="4357" spans="1:27" x14ac:dyDescent="0.35">
      <c r="A4357" t="s">
        <v>427</v>
      </c>
      <c r="C4357">
        <v>512100</v>
      </c>
      <c r="D4357" t="s">
        <v>428</v>
      </c>
      <c r="E4357" t="s">
        <v>7</v>
      </c>
      <c r="F4357" t="s">
        <v>366</v>
      </c>
      <c r="G4357">
        <v>2026</v>
      </c>
      <c r="H4357" t="s">
        <v>22</v>
      </c>
      <c r="I4357" t="s">
        <v>622</v>
      </c>
      <c r="J4357" t="s">
        <v>623</v>
      </c>
      <c r="K4357" t="s">
        <v>493</v>
      </c>
      <c r="L4357" t="s">
        <v>25</v>
      </c>
      <c r="M4357">
        <v>5525</v>
      </c>
      <c r="N4357">
        <v>5525</v>
      </c>
      <c r="O4357">
        <v>5525</v>
      </c>
      <c r="P4357">
        <v>5525</v>
      </c>
      <c r="Q4357">
        <v>5525</v>
      </c>
      <c r="R4357">
        <v>5525</v>
      </c>
      <c r="S4357">
        <v>5525</v>
      </c>
      <c r="T4357">
        <v>5525</v>
      </c>
      <c r="U4357">
        <v>5525</v>
      </c>
      <c r="V4357">
        <v>5525</v>
      </c>
      <c r="W4357">
        <v>5525</v>
      </c>
      <c r="X4357">
        <v>5525</v>
      </c>
      <c r="Y4357">
        <v>66300</v>
      </c>
      <c r="Z4357">
        <f t="shared" si="160"/>
        <v>20047.947086699998</v>
      </c>
      <c r="AA4357">
        <f t="shared" si="161"/>
        <v>29677.052913300002</v>
      </c>
    </row>
    <row r="4358" spans="1:27" x14ac:dyDescent="0.35">
      <c r="A4358" t="s">
        <v>427</v>
      </c>
      <c r="C4358">
        <v>512017</v>
      </c>
      <c r="D4358" t="s">
        <v>446</v>
      </c>
      <c r="E4358" t="s">
        <v>7</v>
      </c>
      <c r="F4358" t="s">
        <v>366</v>
      </c>
      <c r="G4358">
        <v>2026</v>
      </c>
      <c r="H4358" t="s">
        <v>22</v>
      </c>
      <c r="I4358" t="s">
        <v>487</v>
      </c>
      <c r="J4358" t="s">
        <v>488</v>
      </c>
      <c r="K4358" t="s">
        <v>405</v>
      </c>
      <c r="L4358" t="s">
        <v>25</v>
      </c>
      <c r="M4358">
        <v>5579</v>
      </c>
      <c r="N4358">
        <v>5579</v>
      </c>
      <c r="O4358">
        <v>5579</v>
      </c>
      <c r="P4358">
        <v>5579</v>
      </c>
      <c r="Q4358">
        <v>5579</v>
      </c>
      <c r="R4358">
        <v>5579</v>
      </c>
      <c r="S4358">
        <v>5579</v>
      </c>
      <c r="T4358">
        <v>5579</v>
      </c>
      <c r="U4358">
        <v>5579</v>
      </c>
      <c r="V4358">
        <v>5579</v>
      </c>
      <c r="W4358">
        <v>5579</v>
      </c>
      <c r="X4358">
        <v>5579</v>
      </c>
      <c r="Y4358">
        <v>66950</v>
      </c>
      <c r="Z4358">
        <f t="shared" si="160"/>
        <v>20244.495587549998</v>
      </c>
      <c r="AA4358">
        <f t="shared" si="161"/>
        <v>29968.004412450002</v>
      </c>
    </row>
    <row r="4359" spans="1:27" x14ac:dyDescent="0.35">
      <c r="A4359" t="s">
        <v>427</v>
      </c>
      <c r="C4359">
        <v>501990</v>
      </c>
      <c r="D4359" t="s">
        <v>442</v>
      </c>
      <c r="E4359" t="s">
        <v>7</v>
      </c>
      <c r="F4359" t="s">
        <v>366</v>
      </c>
      <c r="G4359">
        <v>2027</v>
      </c>
      <c r="H4359" t="s">
        <v>365</v>
      </c>
      <c r="I4359" t="s">
        <v>617</v>
      </c>
      <c r="J4359" t="s">
        <v>618</v>
      </c>
      <c r="K4359" t="s">
        <v>455</v>
      </c>
      <c r="L4359" t="s">
        <v>25</v>
      </c>
      <c r="M4359">
        <v>5586</v>
      </c>
      <c r="N4359">
        <v>4981</v>
      </c>
      <c r="O4359">
        <v>5011</v>
      </c>
      <c r="P4359">
        <v>5228</v>
      </c>
      <c r="Q4359">
        <v>5164</v>
      </c>
      <c r="R4359">
        <v>4881</v>
      </c>
      <c r="S4359">
        <v>5348</v>
      </c>
      <c r="T4359">
        <v>5434</v>
      </c>
      <c r="U4359">
        <v>5268</v>
      </c>
      <c r="V4359">
        <v>5670</v>
      </c>
      <c r="W4359">
        <v>4415</v>
      </c>
      <c r="X4359">
        <v>4868</v>
      </c>
      <c r="Y4359">
        <v>61854</v>
      </c>
      <c r="Z4359">
        <f t="shared" si="160"/>
        <v>18703.555340886</v>
      </c>
      <c r="AA4359">
        <f t="shared" si="161"/>
        <v>27686.944659114</v>
      </c>
    </row>
    <row r="4360" spans="1:27" x14ac:dyDescent="0.35">
      <c r="A4360" t="s">
        <v>427</v>
      </c>
      <c r="C4360">
        <v>512100</v>
      </c>
      <c r="D4360" t="s">
        <v>428</v>
      </c>
      <c r="E4360" t="s">
        <v>7</v>
      </c>
      <c r="F4360" t="s">
        <v>366</v>
      </c>
      <c r="G4360">
        <v>2021</v>
      </c>
      <c r="H4360" t="s">
        <v>22</v>
      </c>
      <c r="I4360">
        <v>124642</v>
      </c>
      <c r="J4360" t="s">
        <v>583</v>
      </c>
      <c r="K4360" t="s">
        <v>455</v>
      </c>
      <c r="L4360" t="s">
        <v>25</v>
      </c>
      <c r="M4360">
        <v>5590</v>
      </c>
      <c r="N4360">
        <v>5590</v>
      </c>
      <c r="O4360">
        <v>5590</v>
      </c>
      <c r="P4360">
        <v>5590</v>
      </c>
      <c r="Q4360">
        <v>5590</v>
      </c>
      <c r="R4360">
        <v>5590</v>
      </c>
      <c r="S4360">
        <v>5590</v>
      </c>
      <c r="T4360">
        <v>5590</v>
      </c>
      <c r="U4360">
        <v>5590</v>
      </c>
      <c r="V4360">
        <v>5590</v>
      </c>
      <c r="W4360">
        <v>5590</v>
      </c>
      <c r="X4360">
        <v>5590</v>
      </c>
      <c r="Y4360">
        <v>67081</v>
      </c>
      <c r="Z4360">
        <f t="shared" si="160"/>
        <v>20284.107670029</v>
      </c>
      <c r="AA4360">
        <f t="shared" si="161"/>
        <v>30026.642329971</v>
      </c>
    </row>
    <row r="4361" spans="1:27" x14ac:dyDescent="0.35">
      <c r="A4361" t="s">
        <v>427</v>
      </c>
      <c r="C4361">
        <v>512100</v>
      </c>
      <c r="D4361" t="s">
        <v>428</v>
      </c>
      <c r="E4361" t="s">
        <v>7</v>
      </c>
      <c r="F4361" t="s">
        <v>366</v>
      </c>
      <c r="G4361">
        <v>2022</v>
      </c>
      <c r="H4361" t="s">
        <v>22</v>
      </c>
      <c r="I4361">
        <v>124642</v>
      </c>
      <c r="J4361" t="s">
        <v>583</v>
      </c>
      <c r="K4361" t="s">
        <v>455</v>
      </c>
      <c r="L4361" t="s">
        <v>25</v>
      </c>
      <c r="M4361">
        <v>5590</v>
      </c>
      <c r="N4361">
        <v>5590</v>
      </c>
      <c r="O4361">
        <v>5590</v>
      </c>
      <c r="P4361">
        <v>5590</v>
      </c>
      <c r="Q4361">
        <v>5590</v>
      </c>
      <c r="R4361">
        <v>5590</v>
      </c>
      <c r="S4361">
        <v>5590</v>
      </c>
      <c r="T4361">
        <v>5590</v>
      </c>
      <c r="U4361">
        <v>5590</v>
      </c>
      <c r="V4361">
        <v>5590</v>
      </c>
      <c r="W4361">
        <v>5590</v>
      </c>
      <c r="X4361">
        <v>5590</v>
      </c>
      <c r="Y4361">
        <v>67081</v>
      </c>
      <c r="Z4361">
        <f t="shared" si="160"/>
        <v>20284.107670029</v>
      </c>
      <c r="AA4361">
        <f t="shared" si="161"/>
        <v>30026.642329971</v>
      </c>
    </row>
    <row r="4362" spans="1:27" x14ac:dyDescent="0.35">
      <c r="A4362" t="s">
        <v>427</v>
      </c>
      <c r="C4362">
        <v>512100</v>
      </c>
      <c r="D4362" t="s">
        <v>428</v>
      </c>
      <c r="E4362" t="s">
        <v>7</v>
      </c>
      <c r="F4362" t="s">
        <v>366</v>
      </c>
      <c r="G4362">
        <v>2023</v>
      </c>
      <c r="H4362" t="s">
        <v>22</v>
      </c>
      <c r="I4362">
        <v>124642</v>
      </c>
      <c r="J4362" t="s">
        <v>583</v>
      </c>
      <c r="K4362" t="s">
        <v>455</v>
      </c>
      <c r="L4362" t="s">
        <v>25</v>
      </c>
      <c r="M4362">
        <v>5590</v>
      </c>
      <c r="N4362">
        <v>5590</v>
      </c>
      <c r="O4362">
        <v>5590</v>
      </c>
      <c r="P4362">
        <v>5590</v>
      </c>
      <c r="Q4362">
        <v>5590</v>
      </c>
      <c r="R4362">
        <v>5590</v>
      </c>
      <c r="S4362">
        <v>5590</v>
      </c>
      <c r="T4362">
        <v>5590</v>
      </c>
      <c r="U4362">
        <v>5590</v>
      </c>
      <c r="V4362">
        <v>5590</v>
      </c>
      <c r="W4362">
        <v>5590</v>
      </c>
      <c r="X4362">
        <v>5590</v>
      </c>
      <c r="Y4362">
        <v>67081</v>
      </c>
      <c r="Z4362">
        <f t="shared" si="160"/>
        <v>20284.107670029</v>
      </c>
      <c r="AA4362">
        <f t="shared" si="161"/>
        <v>30026.642329971</v>
      </c>
    </row>
    <row r="4363" spans="1:27" x14ac:dyDescent="0.35">
      <c r="A4363" t="s">
        <v>427</v>
      </c>
      <c r="C4363">
        <v>512100</v>
      </c>
      <c r="D4363" t="s">
        <v>428</v>
      </c>
      <c r="E4363" t="s">
        <v>7</v>
      </c>
      <c r="F4363" t="s">
        <v>366</v>
      </c>
      <c r="G4363">
        <v>2024</v>
      </c>
      <c r="H4363" t="s">
        <v>22</v>
      </c>
      <c r="I4363">
        <v>124642</v>
      </c>
      <c r="J4363" t="s">
        <v>583</v>
      </c>
      <c r="K4363" t="s">
        <v>455</v>
      </c>
      <c r="L4363" t="s">
        <v>25</v>
      </c>
      <c r="M4363">
        <v>5590</v>
      </c>
      <c r="N4363">
        <v>5590</v>
      </c>
      <c r="O4363">
        <v>5590</v>
      </c>
      <c r="P4363">
        <v>5590</v>
      </c>
      <c r="Q4363">
        <v>5590</v>
      </c>
      <c r="R4363">
        <v>5590</v>
      </c>
      <c r="S4363">
        <v>5590</v>
      </c>
      <c r="T4363">
        <v>5590</v>
      </c>
      <c r="U4363">
        <v>5590</v>
      </c>
      <c r="V4363">
        <v>5590</v>
      </c>
      <c r="W4363">
        <v>5590</v>
      </c>
      <c r="X4363">
        <v>5590</v>
      </c>
      <c r="Y4363">
        <v>67081</v>
      </c>
      <c r="Z4363">
        <f t="shared" si="160"/>
        <v>20284.107670029</v>
      </c>
      <c r="AA4363">
        <f t="shared" si="161"/>
        <v>30026.642329971</v>
      </c>
    </row>
    <row r="4364" spans="1:27" x14ac:dyDescent="0.35">
      <c r="A4364" t="s">
        <v>427</v>
      </c>
      <c r="C4364">
        <v>500900</v>
      </c>
      <c r="D4364" t="s">
        <v>443</v>
      </c>
      <c r="E4364" t="s">
        <v>7</v>
      </c>
      <c r="F4364" t="s">
        <v>105</v>
      </c>
      <c r="G4364">
        <v>2028</v>
      </c>
      <c r="H4364" t="s">
        <v>365</v>
      </c>
      <c r="I4364" t="s">
        <v>377</v>
      </c>
      <c r="J4364" t="s">
        <v>377</v>
      </c>
      <c r="K4364" t="s">
        <v>378</v>
      </c>
      <c r="L4364" t="s">
        <v>25</v>
      </c>
      <c r="M4364">
        <v>5614</v>
      </c>
      <c r="N4364">
        <v>11322</v>
      </c>
      <c r="O4364">
        <v>12781</v>
      </c>
      <c r="P4364">
        <v>12879</v>
      </c>
      <c r="Q4364">
        <v>14471</v>
      </c>
      <c r="R4364">
        <v>17434</v>
      </c>
      <c r="S4364">
        <v>15600</v>
      </c>
      <c r="T4364">
        <v>14800</v>
      </c>
      <c r="U4364">
        <v>16701</v>
      </c>
      <c r="V4364">
        <v>13997</v>
      </c>
      <c r="W4364">
        <v>23952</v>
      </c>
      <c r="X4364">
        <v>21871</v>
      </c>
      <c r="Y4364">
        <v>181422</v>
      </c>
      <c r="Z4364">
        <f t="shared" si="160"/>
        <v>0</v>
      </c>
      <c r="AA4364">
        <f t="shared" si="161"/>
        <v>136066.5</v>
      </c>
    </row>
    <row r="4365" spans="1:27" x14ac:dyDescent="0.35">
      <c r="A4365" t="s">
        <v>427</v>
      </c>
      <c r="C4365">
        <v>511100</v>
      </c>
      <c r="D4365" t="s">
        <v>434</v>
      </c>
      <c r="E4365" t="s">
        <v>7</v>
      </c>
      <c r="F4365" t="s">
        <v>105</v>
      </c>
      <c r="G4365">
        <v>2024</v>
      </c>
      <c r="H4365" t="s">
        <v>365</v>
      </c>
      <c r="I4365" t="s">
        <v>373</v>
      </c>
      <c r="J4365" t="s">
        <v>374</v>
      </c>
      <c r="K4365" t="s">
        <v>375</v>
      </c>
      <c r="L4365" t="s">
        <v>25</v>
      </c>
      <c r="M4365">
        <v>5626</v>
      </c>
      <c r="N4365">
        <v>5326</v>
      </c>
      <c r="O4365">
        <v>5039</v>
      </c>
      <c r="P4365">
        <v>5255</v>
      </c>
      <c r="Q4365">
        <v>5470</v>
      </c>
      <c r="R4365">
        <v>4613</v>
      </c>
      <c r="S4365">
        <v>5364</v>
      </c>
      <c r="T4365">
        <v>5495</v>
      </c>
      <c r="U4365">
        <v>5016</v>
      </c>
      <c r="V4365">
        <v>5732</v>
      </c>
      <c r="W4365">
        <v>4678</v>
      </c>
      <c r="X4365">
        <v>4536</v>
      </c>
      <c r="Y4365">
        <v>62149</v>
      </c>
      <c r="Z4365">
        <f t="shared" si="160"/>
        <v>0</v>
      </c>
      <c r="AA4365">
        <f t="shared" si="161"/>
        <v>46611.75</v>
      </c>
    </row>
    <row r="4366" spans="1:27" x14ac:dyDescent="0.35">
      <c r="A4366" t="s">
        <v>427</v>
      </c>
      <c r="C4366">
        <v>512100</v>
      </c>
      <c r="D4366" t="s">
        <v>428</v>
      </c>
      <c r="E4366" t="s">
        <v>7</v>
      </c>
      <c r="F4366" t="s">
        <v>366</v>
      </c>
      <c r="G4366">
        <v>2027</v>
      </c>
      <c r="H4366" t="s">
        <v>22</v>
      </c>
      <c r="I4366" t="s">
        <v>622</v>
      </c>
      <c r="J4366" t="s">
        <v>623</v>
      </c>
      <c r="K4366" t="s">
        <v>493</v>
      </c>
      <c r="L4366" t="s">
        <v>25</v>
      </c>
      <c r="M4366">
        <v>5636</v>
      </c>
      <c r="N4366">
        <v>5636</v>
      </c>
      <c r="O4366">
        <v>5636</v>
      </c>
      <c r="P4366">
        <v>5636</v>
      </c>
      <c r="Q4366">
        <v>5636</v>
      </c>
      <c r="R4366">
        <v>5636</v>
      </c>
      <c r="S4366">
        <v>5636</v>
      </c>
      <c r="T4366">
        <v>5636</v>
      </c>
      <c r="U4366">
        <v>5636</v>
      </c>
      <c r="V4366">
        <v>5636</v>
      </c>
      <c r="W4366">
        <v>5636</v>
      </c>
      <c r="X4366">
        <v>5636</v>
      </c>
      <c r="Y4366">
        <v>67626</v>
      </c>
      <c r="Z4366">
        <f t="shared" si="160"/>
        <v>20448.906028433998</v>
      </c>
      <c r="AA4366">
        <f t="shared" si="161"/>
        <v>30270.593971566002</v>
      </c>
    </row>
    <row r="4367" spans="1:27" x14ac:dyDescent="0.35">
      <c r="A4367" t="s">
        <v>427</v>
      </c>
      <c r="C4367">
        <v>501090</v>
      </c>
      <c r="D4367" t="s">
        <v>435</v>
      </c>
      <c r="E4367" t="s">
        <v>7</v>
      </c>
      <c r="F4367" t="s">
        <v>105</v>
      </c>
      <c r="G4367">
        <v>2023</v>
      </c>
      <c r="H4367" t="s">
        <v>365</v>
      </c>
      <c r="I4367" t="s">
        <v>373</v>
      </c>
      <c r="J4367" t="s">
        <v>374</v>
      </c>
      <c r="K4367" t="s">
        <v>375</v>
      </c>
      <c r="L4367" t="s">
        <v>25</v>
      </c>
      <c r="M4367">
        <v>5638</v>
      </c>
      <c r="N4367">
        <v>5349</v>
      </c>
      <c r="O4367">
        <v>5836</v>
      </c>
      <c r="P4367">
        <v>4908</v>
      </c>
      <c r="Q4367">
        <v>5642</v>
      </c>
      <c r="R4367">
        <v>5404</v>
      </c>
      <c r="S4367">
        <v>4965</v>
      </c>
      <c r="T4367">
        <v>6014</v>
      </c>
      <c r="U4367">
        <v>5187</v>
      </c>
      <c r="V4367">
        <v>5723</v>
      </c>
      <c r="W4367">
        <v>5157</v>
      </c>
      <c r="X4367">
        <v>4279</v>
      </c>
      <c r="Y4367">
        <v>64101</v>
      </c>
      <c r="Z4367">
        <f t="shared" si="160"/>
        <v>0</v>
      </c>
      <c r="AA4367">
        <f t="shared" si="161"/>
        <v>48075.75</v>
      </c>
    </row>
    <row r="4368" spans="1:27" x14ac:dyDescent="0.35">
      <c r="A4368" t="s">
        <v>427</v>
      </c>
      <c r="C4368">
        <v>501090</v>
      </c>
      <c r="D4368" t="s">
        <v>435</v>
      </c>
      <c r="E4368" t="s">
        <v>7</v>
      </c>
      <c r="F4368" t="s">
        <v>105</v>
      </c>
      <c r="G4368">
        <v>2029</v>
      </c>
      <c r="H4368" t="s">
        <v>365</v>
      </c>
      <c r="I4368" t="s">
        <v>383</v>
      </c>
      <c r="J4368" t="s">
        <v>384</v>
      </c>
      <c r="K4368" t="s">
        <v>378</v>
      </c>
      <c r="L4368" t="s">
        <v>25</v>
      </c>
      <c r="M4368">
        <v>5688</v>
      </c>
      <c r="N4368">
        <v>5111</v>
      </c>
      <c r="O4368">
        <v>5070</v>
      </c>
      <c r="P4368">
        <v>5263</v>
      </c>
      <c r="Q4368">
        <v>5165</v>
      </c>
      <c r="R4368">
        <v>4858</v>
      </c>
      <c r="S4368">
        <v>5308</v>
      </c>
      <c r="T4368">
        <v>5527</v>
      </c>
      <c r="U4368">
        <v>5314</v>
      </c>
      <c r="V4368">
        <v>5755</v>
      </c>
      <c r="W4368">
        <v>4330</v>
      </c>
      <c r="X4368">
        <v>4629</v>
      </c>
      <c r="Y4368">
        <v>62019</v>
      </c>
      <c r="Z4368">
        <f t="shared" si="160"/>
        <v>0</v>
      </c>
      <c r="AA4368">
        <f t="shared" si="161"/>
        <v>46514.25</v>
      </c>
    </row>
    <row r="4369" spans="1:27" x14ac:dyDescent="0.35">
      <c r="A4369" t="s">
        <v>427</v>
      </c>
      <c r="C4369">
        <v>512100</v>
      </c>
      <c r="D4369" t="s">
        <v>428</v>
      </c>
      <c r="E4369" t="s">
        <v>7</v>
      </c>
      <c r="F4369" t="s">
        <v>366</v>
      </c>
      <c r="G4369">
        <v>2025</v>
      </c>
      <c r="H4369" t="s">
        <v>22</v>
      </c>
      <c r="I4369">
        <v>124642</v>
      </c>
      <c r="J4369" t="s">
        <v>583</v>
      </c>
      <c r="K4369" t="s">
        <v>455</v>
      </c>
      <c r="L4369" t="s">
        <v>25</v>
      </c>
      <c r="M4369">
        <v>5702</v>
      </c>
      <c r="N4369">
        <v>5702</v>
      </c>
      <c r="O4369">
        <v>5702</v>
      </c>
      <c r="P4369">
        <v>5702</v>
      </c>
      <c r="Q4369">
        <v>5702</v>
      </c>
      <c r="R4369">
        <v>5702</v>
      </c>
      <c r="S4369">
        <v>5702</v>
      </c>
      <c r="T4369">
        <v>5702</v>
      </c>
      <c r="U4369">
        <v>5702</v>
      </c>
      <c r="V4369">
        <v>5702</v>
      </c>
      <c r="W4369">
        <v>5702</v>
      </c>
      <c r="X4369">
        <v>5702</v>
      </c>
      <c r="Y4369">
        <v>68420</v>
      </c>
      <c r="Z4369">
        <f t="shared" si="160"/>
        <v>20688.99758178</v>
      </c>
      <c r="AA4369">
        <f t="shared" si="161"/>
        <v>30626.00241822</v>
      </c>
    </row>
    <row r="4370" spans="1:27" x14ac:dyDescent="0.35">
      <c r="A4370" t="s">
        <v>427</v>
      </c>
      <c r="C4370">
        <v>926106</v>
      </c>
      <c r="D4370" t="s">
        <v>459</v>
      </c>
      <c r="E4370" t="s">
        <v>7</v>
      </c>
      <c r="F4370" t="s">
        <v>105</v>
      </c>
      <c r="G4370">
        <v>2022</v>
      </c>
      <c r="H4370" t="s">
        <v>365</v>
      </c>
      <c r="I4370" t="s">
        <v>383</v>
      </c>
      <c r="J4370" t="s">
        <v>384</v>
      </c>
      <c r="K4370" t="s">
        <v>378</v>
      </c>
      <c r="L4370" t="s">
        <v>25</v>
      </c>
      <c r="M4370">
        <v>5720</v>
      </c>
      <c r="N4370">
        <v>5738</v>
      </c>
      <c r="O4370">
        <v>6260</v>
      </c>
      <c r="P4370">
        <v>5612</v>
      </c>
      <c r="Q4370">
        <v>5765</v>
      </c>
      <c r="R4370">
        <v>5761</v>
      </c>
      <c r="S4370">
        <v>5392</v>
      </c>
      <c r="T4370">
        <v>6478</v>
      </c>
      <c r="U4370">
        <v>5991</v>
      </c>
      <c r="V4370">
        <v>5855</v>
      </c>
      <c r="W4370">
        <v>5566</v>
      </c>
      <c r="X4370">
        <v>5030</v>
      </c>
      <c r="Y4370">
        <v>69169</v>
      </c>
      <c r="Z4370">
        <f t="shared" si="160"/>
        <v>0</v>
      </c>
      <c r="AA4370">
        <f t="shared" si="161"/>
        <v>51876.75</v>
      </c>
    </row>
    <row r="4371" spans="1:27" x14ac:dyDescent="0.35">
      <c r="A4371" t="s">
        <v>427</v>
      </c>
      <c r="C4371">
        <v>512017</v>
      </c>
      <c r="D4371" t="s">
        <v>446</v>
      </c>
      <c r="E4371" t="s">
        <v>7</v>
      </c>
      <c r="F4371" t="s">
        <v>366</v>
      </c>
      <c r="G4371">
        <v>2027</v>
      </c>
      <c r="H4371" t="s">
        <v>22</v>
      </c>
      <c r="I4371" t="s">
        <v>487</v>
      </c>
      <c r="J4371" t="s">
        <v>488</v>
      </c>
      <c r="K4371" t="s">
        <v>405</v>
      </c>
      <c r="L4371" t="s">
        <v>25</v>
      </c>
      <c r="M4371">
        <v>5747</v>
      </c>
      <c r="N4371">
        <v>5747</v>
      </c>
      <c r="O4371">
        <v>5747</v>
      </c>
      <c r="P4371">
        <v>5747</v>
      </c>
      <c r="Q4371">
        <v>5747</v>
      </c>
      <c r="R4371">
        <v>5747</v>
      </c>
      <c r="S4371">
        <v>5747</v>
      </c>
      <c r="T4371">
        <v>5747</v>
      </c>
      <c r="U4371">
        <v>5747</v>
      </c>
      <c r="V4371">
        <v>5747</v>
      </c>
      <c r="W4371">
        <v>5747</v>
      </c>
      <c r="X4371">
        <v>5747</v>
      </c>
      <c r="Y4371">
        <v>68959</v>
      </c>
      <c r="Z4371">
        <f t="shared" si="160"/>
        <v>20851.981646330998</v>
      </c>
      <c r="AA4371">
        <f t="shared" si="161"/>
        <v>30867.268353669002</v>
      </c>
    </row>
    <row r="4372" spans="1:27" x14ac:dyDescent="0.35">
      <c r="A4372" t="s">
        <v>427</v>
      </c>
      <c r="C4372">
        <v>512100</v>
      </c>
      <c r="D4372" t="s">
        <v>428</v>
      </c>
      <c r="E4372" t="s">
        <v>7</v>
      </c>
      <c r="F4372" t="s">
        <v>366</v>
      </c>
      <c r="G4372">
        <v>2028</v>
      </c>
      <c r="H4372" t="s">
        <v>22</v>
      </c>
      <c r="I4372" t="s">
        <v>622</v>
      </c>
      <c r="J4372" t="s">
        <v>623</v>
      </c>
      <c r="K4372" t="s">
        <v>493</v>
      </c>
      <c r="L4372" t="s">
        <v>25</v>
      </c>
      <c r="M4372">
        <v>5748</v>
      </c>
      <c r="N4372">
        <v>5748</v>
      </c>
      <c r="O4372">
        <v>5748</v>
      </c>
      <c r="P4372">
        <v>5748</v>
      </c>
      <c r="Q4372">
        <v>5748</v>
      </c>
      <c r="R4372">
        <v>5748</v>
      </c>
      <c r="S4372">
        <v>5748</v>
      </c>
      <c r="T4372">
        <v>5748</v>
      </c>
      <c r="U4372">
        <v>5748</v>
      </c>
      <c r="V4372">
        <v>5748</v>
      </c>
      <c r="W4372">
        <v>5748</v>
      </c>
      <c r="X4372">
        <v>5748</v>
      </c>
      <c r="Y4372">
        <v>68978</v>
      </c>
      <c r="Z4372">
        <f t="shared" si="160"/>
        <v>20857.726910202</v>
      </c>
      <c r="AA4372">
        <f t="shared" si="161"/>
        <v>30875.773089798</v>
      </c>
    </row>
    <row r="4373" spans="1:27" x14ac:dyDescent="0.35">
      <c r="A4373" t="s">
        <v>427</v>
      </c>
      <c r="C4373">
        <v>501990</v>
      </c>
      <c r="D4373" t="s">
        <v>442</v>
      </c>
      <c r="E4373" t="s">
        <v>7</v>
      </c>
      <c r="F4373" t="s">
        <v>366</v>
      </c>
      <c r="G4373">
        <v>2028</v>
      </c>
      <c r="H4373" t="s">
        <v>365</v>
      </c>
      <c r="I4373" t="s">
        <v>617</v>
      </c>
      <c r="J4373" t="s">
        <v>618</v>
      </c>
      <c r="K4373" t="s">
        <v>455</v>
      </c>
      <c r="L4373" t="s">
        <v>25</v>
      </c>
      <c r="M4373">
        <v>5753</v>
      </c>
      <c r="N4373">
        <v>5130</v>
      </c>
      <c r="O4373">
        <v>5161</v>
      </c>
      <c r="P4373">
        <v>5385</v>
      </c>
      <c r="Q4373">
        <v>5319</v>
      </c>
      <c r="R4373">
        <v>5028</v>
      </c>
      <c r="S4373">
        <v>5509</v>
      </c>
      <c r="T4373">
        <v>5597</v>
      </c>
      <c r="U4373">
        <v>5426</v>
      </c>
      <c r="V4373">
        <v>5840</v>
      </c>
      <c r="W4373">
        <v>4547</v>
      </c>
      <c r="X4373">
        <v>5014</v>
      </c>
      <c r="Y4373">
        <v>63708</v>
      </c>
      <c r="Z4373">
        <f t="shared" si="160"/>
        <v>19264.172141772</v>
      </c>
      <c r="AA4373">
        <f t="shared" si="161"/>
        <v>28516.827858228</v>
      </c>
    </row>
    <row r="4374" spans="1:27" x14ac:dyDescent="0.35">
      <c r="A4374" t="s">
        <v>427</v>
      </c>
      <c r="C4374">
        <v>511100</v>
      </c>
      <c r="D4374" t="s">
        <v>434</v>
      </c>
      <c r="E4374" t="s">
        <v>7</v>
      </c>
      <c r="F4374" t="s">
        <v>105</v>
      </c>
      <c r="G4374">
        <v>2025</v>
      </c>
      <c r="H4374" t="s">
        <v>365</v>
      </c>
      <c r="I4374" t="s">
        <v>373</v>
      </c>
      <c r="J4374" t="s">
        <v>374</v>
      </c>
      <c r="K4374" t="s">
        <v>375</v>
      </c>
      <c r="L4374" t="s">
        <v>25</v>
      </c>
      <c r="M4374">
        <v>5766</v>
      </c>
      <c r="N4374">
        <v>5166</v>
      </c>
      <c r="O4374">
        <v>5161</v>
      </c>
      <c r="P4374">
        <v>5379</v>
      </c>
      <c r="Q4374">
        <v>5303</v>
      </c>
      <c r="R4374">
        <v>5005</v>
      </c>
      <c r="S4374">
        <v>5481</v>
      </c>
      <c r="T4374">
        <v>5624</v>
      </c>
      <c r="U4374">
        <v>5425</v>
      </c>
      <c r="V4374">
        <v>5865</v>
      </c>
      <c r="W4374">
        <v>4490</v>
      </c>
      <c r="X4374">
        <v>4909</v>
      </c>
      <c r="Y4374">
        <v>63572</v>
      </c>
      <c r="Z4374">
        <f t="shared" si="160"/>
        <v>0</v>
      </c>
      <c r="AA4374">
        <f t="shared" si="161"/>
        <v>47679</v>
      </c>
    </row>
    <row r="4375" spans="1:27" x14ac:dyDescent="0.35">
      <c r="A4375" t="s">
        <v>427</v>
      </c>
      <c r="C4375">
        <v>500900</v>
      </c>
      <c r="D4375" t="s">
        <v>443</v>
      </c>
      <c r="E4375" t="s">
        <v>7</v>
      </c>
      <c r="F4375" t="s">
        <v>105</v>
      </c>
      <c r="G4375">
        <v>2029</v>
      </c>
      <c r="H4375" t="s">
        <v>365</v>
      </c>
      <c r="I4375" t="s">
        <v>377</v>
      </c>
      <c r="J4375" t="s">
        <v>377</v>
      </c>
      <c r="K4375" t="s">
        <v>378</v>
      </c>
      <c r="L4375" t="s">
        <v>25</v>
      </c>
      <c r="M4375">
        <v>5782</v>
      </c>
      <c r="N4375">
        <v>11662</v>
      </c>
      <c r="O4375">
        <v>13164</v>
      </c>
      <c r="P4375">
        <v>13265</v>
      </c>
      <c r="Q4375">
        <v>14906</v>
      </c>
      <c r="R4375">
        <v>17957</v>
      </c>
      <c r="S4375">
        <v>16068</v>
      </c>
      <c r="T4375">
        <v>15244</v>
      </c>
      <c r="U4375">
        <v>17203</v>
      </c>
      <c r="V4375">
        <v>14417</v>
      </c>
      <c r="W4375">
        <v>24671</v>
      </c>
      <c r="X4375">
        <v>22528</v>
      </c>
      <c r="Y4375">
        <v>186868</v>
      </c>
      <c r="Z4375">
        <f t="shared" si="160"/>
        <v>0</v>
      </c>
      <c r="AA4375">
        <f t="shared" si="161"/>
        <v>140151</v>
      </c>
    </row>
    <row r="4376" spans="1:27" x14ac:dyDescent="0.35">
      <c r="A4376" t="s">
        <v>427</v>
      </c>
      <c r="C4376">
        <v>512100</v>
      </c>
      <c r="D4376" t="s">
        <v>428</v>
      </c>
      <c r="E4376" t="s">
        <v>7</v>
      </c>
      <c r="F4376" t="s">
        <v>366</v>
      </c>
      <c r="G4376">
        <v>2026</v>
      </c>
      <c r="H4376" t="s">
        <v>22</v>
      </c>
      <c r="I4376">
        <v>124642</v>
      </c>
      <c r="J4376" t="s">
        <v>583</v>
      </c>
      <c r="K4376" t="s">
        <v>455</v>
      </c>
      <c r="L4376" t="s">
        <v>25</v>
      </c>
      <c r="M4376">
        <v>5816</v>
      </c>
      <c r="N4376">
        <v>5816</v>
      </c>
      <c r="O4376">
        <v>5816</v>
      </c>
      <c r="P4376">
        <v>5816</v>
      </c>
      <c r="Q4376">
        <v>5816</v>
      </c>
      <c r="R4376">
        <v>5816</v>
      </c>
      <c r="S4376">
        <v>5816</v>
      </c>
      <c r="T4376">
        <v>5816</v>
      </c>
      <c r="U4376">
        <v>5816</v>
      </c>
      <c r="V4376">
        <v>5816</v>
      </c>
      <c r="W4376">
        <v>5816</v>
      </c>
      <c r="X4376">
        <v>5816</v>
      </c>
      <c r="Y4376">
        <v>69788</v>
      </c>
      <c r="Z4376">
        <f t="shared" si="160"/>
        <v>21102.656580491999</v>
      </c>
      <c r="AA4376">
        <f t="shared" si="161"/>
        <v>31238.343419508001</v>
      </c>
    </row>
    <row r="4377" spans="1:27" x14ac:dyDescent="0.35">
      <c r="A4377" t="s">
        <v>427</v>
      </c>
      <c r="C4377">
        <v>501090</v>
      </c>
      <c r="D4377" t="s">
        <v>435</v>
      </c>
      <c r="E4377" t="s">
        <v>7</v>
      </c>
      <c r="F4377" t="s">
        <v>105</v>
      </c>
      <c r="G4377">
        <v>2030</v>
      </c>
      <c r="H4377" t="s">
        <v>365</v>
      </c>
      <c r="I4377" t="s">
        <v>383</v>
      </c>
      <c r="J4377" t="s">
        <v>384</v>
      </c>
      <c r="K4377" t="s">
        <v>378</v>
      </c>
      <c r="L4377" t="s">
        <v>25</v>
      </c>
      <c r="M4377">
        <v>5858</v>
      </c>
      <c r="N4377">
        <v>5265</v>
      </c>
      <c r="O4377">
        <v>5222</v>
      </c>
      <c r="P4377">
        <v>5422</v>
      </c>
      <c r="Q4377">
        <v>5320</v>
      </c>
      <c r="R4377">
        <v>5004</v>
      </c>
      <c r="S4377">
        <v>5467</v>
      </c>
      <c r="T4377">
        <v>5693</v>
      </c>
      <c r="U4377">
        <v>5474</v>
      </c>
      <c r="V4377">
        <v>5928</v>
      </c>
      <c r="W4377">
        <v>4460</v>
      </c>
      <c r="X4377">
        <v>4768</v>
      </c>
      <c r="Y4377">
        <v>63882</v>
      </c>
      <c r="Z4377">
        <f t="shared" si="160"/>
        <v>0</v>
      </c>
      <c r="AA4377">
        <f t="shared" si="161"/>
        <v>47911.5</v>
      </c>
    </row>
    <row r="4378" spans="1:27" x14ac:dyDescent="0.35">
      <c r="A4378" t="s">
        <v>427</v>
      </c>
      <c r="C4378">
        <v>512100</v>
      </c>
      <c r="D4378" t="s">
        <v>428</v>
      </c>
      <c r="E4378" t="s">
        <v>7</v>
      </c>
      <c r="F4378" t="s">
        <v>366</v>
      </c>
      <c r="G4378">
        <v>2029</v>
      </c>
      <c r="H4378" t="s">
        <v>22</v>
      </c>
      <c r="I4378" t="s">
        <v>622</v>
      </c>
      <c r="J4378" t="s">
        <v>623</v>
      </c>
      <c r="K4378" t="s">
        <v>493</v>
      </c>
      <c r="L4378" t="s">
        <v>25</v>
      </c>
      <c r="M4378">
        <v>5863</v>
      </c>
      <c r="N4378">
        <v>5863</v>
      </c>
      <c r="O4378">
        <v>5863</v>
      </c>
      <c r="P4378">
        <v>5863</v>
      </c>
      <c r="Q4378">
        <v>5863</v>
      </c>
      <c r="R4378">
        <v>5863</v>
      </c>
      <c r="S4378">
        <v>5863</v>
      </c>
      <c r="T4378">
        <v>5863</v>
      </c>
      <c r="U4378">
        <v>5863</v>
      </c>
      <c r="V4378">
        <v>5863</v>
      </c>
      <c r="W4378">
        <v>5863</v>
      </c>
      <c r="X4378">
        <v>5863</v>
      </c>
      <c r="Y4378">
        <v>70356</v>
      </c>
      <c r="Z4378">
        <f t="shared" si="160"/>
        <v>21274.409732003998</v>
      </c>
      <c r="AA4378">
        <f t="shared" si="161"/>
        <v>31492.590267996002</v>
      </c>
    </row>
    <row r="4379" spans="1:27" x14ac:dyDescent="0.35">
      <c r="A4379" t="s">
        <v>427</v>
      </c>
      <c r="C4379">
        <v>926106</v>
      </c>
      <c r="D4379" t="s">
        <v>459</v>
      </c>
      <c r="E4379" t="s">
        <v>7</v>
      </c>
      <c r="F4379" t="s">
        <v>105</v>
      </c>
      <c r="G4379">
        <v>2023</v>
      </c>
      <c r="H4379" t="s">
        <v>365</v>
      </c>
      <c r="I4379" t="s">
        <v>383</v>
      </c>
      <c r="J4379" t="s">
        <v>384</v>
      </c>
      <c r="K4379" t="s">
        <v>378</v>
      </c>
      <c r="L4379" t="s">
        <v>25</v>
      </c>
      <c r="M4379">
        <v>5868</v>
      </c>
      <c r="N4379">
        <v>5572</v>
      </c>
      <c r="O4379">
        <v>6078</v>
      </c>
      <c r="P4379">
        <v>5131</v>
      </c>
      <c r="Q4379">
        <v>5902</v>
      </c>
      <c r="R4379">
        <v>5661</v>
      </c>
      <c r="S4379">
        <v>5297</v>
      </c>
      <c r="T4379">
        <v>6372</v>
      </c>
      <c r="U4379">
        <v>5497</v>
      </c>
      <c r="V4379">
        <v>6074</v>
      </c>
      <c r="W4379">
        <v>5472</v>
      </c>
      <c r="X4379">
        <v>4615</v>
      </c>
      <c r="Y4379">
        <v>67540</v>
      </c>
      <c r="Z4379">
        <f t="shared" si="160"/>
        <v>0</v>
      </c>
      <c r="AA4379">
        <f t="shared" si="161"/>
        <v>50655</v>
      </c>
    </row>
    <row r="4380" spans="1:27" x14ac:dyDescent="0.35">
      <c r="A4380" t="s">
        <v>427</v>
      </c>
      <c r="C4380">
        <v>926106</v>
      </c>
      <c r="D4380" t="s">
        <v>459</v>
      </c>
      <c r="E4380" t="s">
        <v>7</v>
      </c>
      <c r="F4380" t="s">
        <v>105</v>
      </c>
      <c r="G4380">
        <v>2021</v>
      </c>
      <c r="H4380" t="s">
        <v>365</v>
      </c>
      <c r="I4380" t="s">
        <v>383</v>
      </c>
      <c r="J4380" t="s">
        <v>384</v>
      </c>
      <c r="K4380" t="s">
        <v>378</v>
      </c>
      <c r="L4380" t="s">
        <v>25</v>
      </c>
      <c r="M4380">
        <v>5886</v>
      </c>
      <c r="N4380">
        <v>5904</v>
      </c>
      <c r="O4380">
        <v>6444</v>
      </c>
      <c r="P4380">
        <v>6031</v>
      </c>
      <c r="Q4380">
        <v>5696</v>
      </c>
      <c r="R4380">
        <v>5942</v>
      </c>
      <c r="S4380">
        <v>5815</v>
      </c>
      <c r="T4380">
        <v>6371</v>
      </c>
      <c r="U4380">
        <v>6090</v>
      </c>
      <c r="V4380">
        <v>6035</v>
      </c>
      <c r="W4380">
        <v>5656</v>
      </c>
      <c r="X4380">
        <v>5457</v>
      </c>
      <c r="Y4380">
        <v>71330</v>
      </c>
      <c r="Z4380">
        <f t="shared" si="160"/>
        <v>0</v>
      </c>
      <c r="AA4380">
        <f t="shared" si="161"/>
        <v>53497.5</v>
      </c>
    </row>
    <row r="4381" spans="1:27" x14ac:dyDescent="0.35">
      <c r="A4381" t="s">
        <v>427</v>
      </c>
      <c r="C4381">
        <v>512017</v>
      </c>
      <c r="D4381" t="s">
        <v>446</v>
      </c>
      <c r="E4381" t="s">
        <v>7</v>
      </c>
      <c r="F4381" t="s">
        <v>366</v>
      </c>
      <c r="G4381">
        <v>2028</v>
      </c>
      <c r="H4381" t="s">
        <v>22</v>
      </c>
      <c r="I4381" t="s">
        <v>487</v>
      </c>
      <c r="J4381" t="s">
        <v>488</v>
      </c>
      <c r="K4381" t="s">
        <v>405</v>
      </c>
      <c r="L4381" t="s">
        <v>25</v>
      </c>
      <c r="M4381">
        <v>5919</v>
      </c>
      <c r="N4381">
        <v>5919</v>
      </c>
      <c r="O4381">
        <v>5919</v>
      </c>
      <c r="P4381">
        <v>5919</v>
      </c>
      <c r="Q4381">
        <v>5919</v>
      </c>
      <c r="R4381">
        <v>5919</v>
      </c>
      <c r="S4381">
        <v>5919</v>
      </c>
      <c r="T4381">
        <v>5919</v>
      </c>
      <c r="U4381">
        <v>5919</v>
      </c>
      <c r="V4381">
        <v>5919</v>
      </c>
      <c r="W4381">
        <v>5919</v>
      </c>
      <c r="X4381">
        <v>5919</v>
      </c>
      <c r="Y4381">
        <v>71026</v>
      </c>
      <c r="Z4381">
        <f t="shared" si="160"/>
        <v>21477.005879034001</v>
      </c>
      <c r="AA4381">
        <f t="shared" si="161"/>
        <v>31792.494120965999</v>
      </c>
    </row>
    <row r="4382" spans="1:27" x14ac:dyDescent="0.35">
      <c r="A4382" t="s">
        <v>427</v>
      </c>
      <c r="C4382">
        <v>501990</v>
      </c>
      <c r="D4382" t="s">
        <v>442</v>
      </c>
      <c r="E4382" t="s">
        <v>7</v>
      </c>
      <c r="F4382" t="s">
        <v>366</v>
      </c>
      <c r="G4382">
        <v>2029</v>
      </c>
      <c r="H4382" t="s">
        <v>365</v>
      </c>
      <c r="I4382" t="s">
        <v>617</v>
      </c>
      <c r="J4382" t="s">
        <v>618</v>
      </c>
      <c r="K4382" t="s">
        <v>455</v>
      </c>
      <c r="L4382" t="s">
        <v>25</v>
      </c>
      <c r="M4382">
        <v>5926</v>
      </c>
      <c r="N4382">
        <v>5284</v>
      </c>
      <c r="O4382">
        <v>5316</v>
      </c>
      <c r="P4382">
        <v>5546</v>
      </c>
      <c r="Q4382">
        <v>5479</v>
      </c>
      <c r="R4382">
        <v>5179</v>
      </c>
      <c r="S4382">
        <v>5674</v>
      </c>
      <c r="T4382">
        <v>5765</v>
      </c>
      <c r="U4382">
        <v>5589</v>
      </c>
      <c r="V4382">
        <v>6016</v>
      </c>
      <c r="W4382">
        <v>4684</v>
      </c>
      <c r="X4382">
        <v>5164</v>
      </c>
      <c r="Y4382">
        <v>65621</v>
      </c>
      <c r="Z4382">
        <f t="shared" si="160"/>
        <v>19842.629498889</v>
      </c>
      <c r="AA4382">
        <f t="shared" si="161"/>
        <v>29373.120501111</v>
      </c>
    </row>
    <row r="4383" spans="1:27" x14ac:dyDescent="0.35">
      <c r="A4383" t="s">
        <v>427</v>
      </c>
      <c r="C4383">
        <v>512100</v>
      </c>
      <c r="D4383" t="s">
        <v>428</v>
      </c>
      <c r="E4383" t="s">
        <v>7</v>
      </c>
      <c r="F4383" t="s">
        <v>366</v>
      </c>
      <c r="G4383">
        <v>2027</v>
      </c>
      <c r="H4383" t="s">
        <v>22</v>
      </c>
      <c r="I4383">
        <v>124642</v>
      </c>
      <c r="J4383" t="s">
        <v>583</v>
      </c>
      <c r="K4383" t="s">
        <v>455</v>
      </c>
      <c r="L4383" t="s">
        <v>25</v>
      </c>
      <c r="M4383">
        <v>5932</v>
      </c>
      <c r="N4383">
        <v>5932</v>
      </c>
      <c r="O4383">
        <v>5932</v>
      </c>
      <c r="P4383">
        <v>5932</v>
      </c>
      <c r="Q4383">
        <v>5932</v>
      </c>
      <c r="R4383">
        <v>5932</v>
      </c>
      <c r="S4383">
        <v>5932</v>
      </c>
      <c r="T4383">
        <v>5932</v>
      </c>
      <c r="U4383">
        <v>5932</v>
      </c>
      <c r="V4383">
        <v>5932</v>
      </c>
      <c r="W4383">
        <v>5932</v>
      </c>
      <c r="X4383">
        <v>5932</v>
      </c>
      <c r="Y4383">
        <v>71184</v>
      </c>
      <c r="Z4383">
        <f t="shared" si="160"/>
        <v>21524.782283855999</v>
      </c>
      <c r="AA4383">
        <f t="shared" si="161"/>
        <v>31863.217716144001</v>
      </c>
    </row>
    <row r="4384" spans="1:27" x14ac:dyDescent="0.35">
      <c r="A4384" t="s">
        <v>427</v>
      </c>
      <c r="C4384">
        <v>511100</v>
      </c>
      <c r="D4384" t="s">
        <v>434</v>
      </c>
      <c r="E4384" t="s">
        <v>7</v>
      </c>
      <c r="F4384" t="s">
        <v>105</v>
      </c>
      <c r="G4384">
        <v>2026</v>
      </c>
      <c r="H4384" t="s">
        <v>365</v>
      </c>
      <c r="I4384" t="s">
        <v>373</v>
      </c>
      <c r="J4384" t="s">
        <v>374</v>
      </c>
      <c r="K4384" t="s">
        <v>375</v>
      </c>
      <c r="L4384" t="s">
        <v>25</v>
      </c>
      <c r="M4384">
        <v>5939</v>
      </c>
      <c r="N4384">
        <v>5321</v>
      </c>
      <c r="O4384">
        <v>5316</v>
      </c>
      <c r="P4384">
        <v>5540</v>
      </c>
      <c r="Q4384">
        <v>5462</v>
      </c>
      <c r="R4384">
        <v>5155</v>
      </c>
      <c r="S4384">
        <v>5645</v>
      </c>
      <c r="T4384">
        <v>5792</v>
      </c>
      <c r="U4384">
        <v>5588</v>
      </c>
      <c r="V4384">
        <v>6041</v>
      </c>
      <c r="W4384">
        <v>4625</v>
      </c>
      <c r="X4384">
        <v>5056</v>
      </c>
      <c r="Y4384">
        <v>65479</v>
      </c>
      <c r="Z4384">
        <f t="shared" si="160"/>
        <v>0</v>
      </c>
      <c r="AA4384">
        <f t="shared" si="161"/>
        <v>49109.25</v>
      </c>
    </row>
    <row r="4385" spans="1:27" x14ac:dyDescent="0.35">
      <c r="A4385" t="s">
        <v>427</v>
      </c>
      <c r="C4385">
        <v>500900</v>
      </c>
      <c r="D4385" t="s">
        <v>443</v>
      </c>
      <c r="E4385" t="s">
        <v>7</v>
      </c>
      <c r="F4385" t="s">
        <v>105</v>
      </c>
      <c r="G4385">
        <v>2030</v>
      </c>
      <c r="H4385" t="s">
        <v>365</v>
      </c>
      <c r="I4385" t="s">
        <v>377</v>
      </c>
      <c r="J4385" t="s">
        <v>377</v>
      </c>
      <c r="K4385" t="s">
        <v>378</v>
      </c>
      <c r="L4385" t="s">
        <v>25</v>
      </c>
      <c r="M4385">
        <v>5956</v>
      </c>
      <c r="N4385">
        <v>12012</v>
      </c>
      <c r="O4385">
        <v>13560</v>
      </c>
      <c r="P4385">
        <v>13664</v>
      </c>
      <c r="Q4385">
        <v>15353</v>
      </c>
      <c r="R4385">
        <v>18496</v>
      </c>
      <c r="S4385">
        <v>16551</v>
      </c>
      <c r="T4385">
        <v>15702</v>
      </c>
      <c r="U4385">
        <v>17719</v>
      </c>
      <c r="V4385">
        <v>14850</v>
      </c>
      <c r="W4385">
        <v>25412</v>
      </c>
      <c r="X4385">
        <v>23204</v>
      </c>
      <c r="Y4385">
        <v>192480</v>
      </c>
      <c r="Z4385">
        <f t="shared" si="160"/>
        <v>0</v>
      </c>
      <c r="AA4385">
        <f t="shared" si="161"/>
        <v>144360</v>
      </c>
    </row>
    <row r="4386" spans="1:27" x14ac:dyDescent="0.35">
      <c r="A4386" t="s">
        <v>427</v>
      </c>
      <c r="C4386">
        <v>926106</v>
      </c>
      <c r="D4386" t="s">
        <v>459</v>
      </c>
      <c r="E4386" t="s">
        <v>7</v>
      </c>
      <c r="F4386" t="s">
        <v>105</v>
      </c>
      <c r="G4386">
        <v>2025</v>
      </c>
      <c r="H4386" t="s">
        <v>365</v>
      </c>
      <c r="I4386" t="s">
        <v>383</v>
      </c>
      <c r="J4386" t="s">
        <v>384</v>
      </c>
      <c r="K4386" t="s">
        <v>378</v>
      </c>
      <c r="L4386" t="s">
        <v>25</v>
      </c>
      <c r="M4386">
        <v>5965</v>
      </c>
      <c r="N4386">
        <v>5368</v>
      </c>
      <c r="O4386">
        <v>5328</v>
      </c>
      <c r="P4386">
        <v>5544</v>
      </c>
      <c r="Q4386">
        <v>5453</v>
      </c>
      <c r="R4386">
        <v>5139</v>
      </c>
      <c r="S4386">
        <v>5622</v>
      </c>
      <c r="T4386">
        <v>5827</v>
      </c>
      <c r="U4386">
        <v>5597</v>
      </c>
      <c r="V4386">
        <v>6072</v>
      </c>
      <c r="W4386">
        <v>4577</v>
      </c>
      <c r="X4386">
        <v>4951</v>
      </c>
      <c r="Y4386">
        <v>65441</v>
      </c>
      <c r="Z4386">
        <f t="shared" si="160"/>
        <v>0</v>
      </c>
      <c r="AA4386">
        <f t="shared" si="161"/>
        <v>49080.75</v>
      </c>
    </row>
    <row r="4387" spans="1:27" x14ac:dyDescent="0.35">
      <c r="A4387" t="s">
        <v>427</v>
      </c>
      <c r="C4387">
        <v>512100</v>
      </c>
      <c r="D4387" t="s">
        <v>428</v>
      </c>
      <c r="E4387" t="s">
        <v>7</v>
      </c>
      <c r="F4387" t="s">
        <v>366</v>
      </c>
      <c r="G4387">
        <v>2030</v>
      </c>
      <c r="H4387" t="s">
        <v>22</v>
      </c>
      <c r="I4387" t="s">
        <v>622</v>
      </c>
      <c r="J4387" t="s">
        <v>623</v>
      </c>
      <c r="K4387" t="s">
        <v>493</v>
      </c>
      <c r="L4387" t="s">
        <v>25</v>
      </c>
      <c r="M4387">
        <v>5981</v>
      </c>
      <c r="N4387">
        <v>5981</v>
      </c>
      <c r="O4387">
        <v>5981</v>
      </c>
      <c r="P4387">
        <v>5981</v>
      </c>
      <c r="Q4387">
        <v>5981</v>
      </c>
      <c r="R4387">
        <v>5981</v>
      </c>
      <c r="S4387">
        <v>5981</v>
      </c>
      <c r="T4387">
        <v>5981</v>
      </c>
      <c r="U4387">
        <v>5981</v>
      </c>
      <c r="V4387">
        <v>5981</v>
      </c>
      <c r="W4387">
        <v>5981</v>
      </c>
      <c r="X4387">
        <v>5981</v>
      </c>
      <c r="Y4387">
        <v>71766</v>
      </c>
      <c r="Z4387">
        <f t="shared" si="160"/>
        <v>21700.768787694</v>
      </c>
      <c r="AA4387">
        <f t="shared" si="161"/>
        <v>32123.731212306</v>
      </c>
    </row>
    <row r="4388" spans="1:27" x14ac:dyDescent="0.35">
      <c r="A4388" t="s">
        <v>427</v>
      </c>
      <c r="C4388">
        <v>512100</v>
      </c>
      <c r="D4388" t="s">
        <v>428</v>
      </c>
      <c r="E4388" t="s">
        <v>7</v>
      </c>
      <c r="F4388" t="s">
        <v>366</v>
      </c>
      <c r="G4388">
        <v>2028</v>
      </c>
      <c r="H4388" t="s">
        <v>22</v>
      </c>
      <c r="I4388">
        <v>124642</v>
      </c>
      <c r="J4388" t="s">
        <v>583</v>
      </c>
      <c r="K4388" t="s">
        <v>455</v>
      </c>
      <c r="L4388" t="s">
        <v>25</v>
      </c>
      <c r="M4388">
        <v>6051</v>
      </c>
      <c r="N4388">
        <v>6051</v>
      </c>
      <c r="O4388">
        <v>6051</v>
      </c>
      <c r="P4388">
        <v>6051</v>
      </c>
      <c r="Q4388">
        <v>6051</v>
      </c>
      <c r="R4388">
        <v>6051</v>
      </c>
      <c r="S4388">
        <v>6051</v>
      </c>
      <c r="T4388">
        <v>6051</v>
      </c>
      <c r="U4388">
        <v>6051</v>
      </c>
      <c r="V4388">
        <v>6051</v>
      </c>
      <c r="W4388">
        <v>6051</v>
      </c>
      <c r="X4388">
        <v>6051</v>
      </c>
      <c r="Y4388">
        <v>72607</v>
      </c>
      <c r="Z4388">
        <f t="shared" si="160"/>
        <v>21955.072309562998</v>
      </c>
      <c r="AA4388">
        <f t="shared" si="161"/>
        <v>32500.177690437002</v>
      </c>
    </row>
    <row r="4389" spans="1:27" x14ac:dyDescent="0.35">
      <c r="A4389" t="s">
        <v>427</v>
      </c>
      <c r="C4389">
        <v>926106</v>
      </c>
      <c r="D4389" t="s">
        <v>459</v>
      </c>
      <c r="E4389" t="s">
        <v>7</v>
      </c>
      <c r="F4389" t="s">
        <v>105</v>
      </c>
      <c r="G4389">
        <v>2026</v>
      </c>
      <c r="H4389" t="s">
        <v>365</v>
      </c>
      <c r="I4389" t="s">
        <v>383</v>
      </c>
      <c r="J4389" t="s">
        <v>384</v>
      </c>
      <c r="K4389" t="s">
        <v>378</v>
      </c>
      <c r="L4389" t="s">
        <v>25</v>
      </c>
      <c r="M4389">
        <v>6062</v>
      </c>
      <c r="N4389">
        <v>5455</v>
      </c>
      <c r="O4389">
        <v>5414</v>
      </c>
      <c r="P4389">
        <v>5633</v>
      </c>
      <c r="Q4389">
        <v>5540</v>
      </c>
      <c r="R4389">
        <v>5221</v>
      </c>
      <c r="S4389">
        <v>5711</v>
      </c>
      <c r="T4389">
        <v>5920</v>
      </c>
      <c r="U4389">
        <v>5687</v>
      </c>
      <c r="V4389">
        <v>6169</v>
      </c>
      <c r="W4389">
        <v>4649</v>
      </c>
      <c r="X4389">
        <v>5027</v>
      </c>
      <c r="Y4389">
        <v>66489</v>
      </c>
      <c r="Z4389">
        <f t="shared" si="160"/>
        <v>0</v>
      </c>
      <c r="AA4389">
        <f t="shared" si="161"/>
        <v>49866.75</v>
      </c>
    </row>
    <row r="4390" spans="1:27" x14ac:dyDescent="0.35">
      <c r="A4390" t="s">
        <v>427</v>
      </c>
      <c r="C4390">
        <v>501090</v>
      </c>
      <c r="D4390" t="s">
        <v>435</v>
      </c>
      <c r="E4390" t="s">
        <v>7</v>
      </c>
      <c r="F4390" t="s">
        <v>105</v>
      </c>
      <c r="G4390">
        <v>2024</v>
      </c>
      <c r="H4390" t="s">
        <v>365</v>
      </c>
      <c r="I4390" t="s">
        <v>373</v>
      </c>
      <c r="J4390" t="s">
        <v>374</v>
      </c>
      <c r="K4390" t="s">
        <v>375</v>
      </c>
      <c r="L4390" t="s">
        <v>25</v>
      </c>
      <c r="M4390">
        <v>6083</v>
      </c>
      <c r="N4390">
        <v>5780</v>
      </c>
      <c r="O4390">
        <v>5423</v>
      </c>
      <c r="P4390">
        <v>5630</v>
      </c>
      <c r="Q4390">
        <v>5839</v>
      </c>
      <c r="R4390">
        <v>4884</v>
      </c>
      <c r="S4390">
        <v>5679</v>
      </c>
      <c r="T4390">
        <v>5912</v>
      </c>
      <c r="U4390">
        <v>5371</v>
      </c>
      <c r="V4390">
        <v>6156</v>
      </c>
      <c r="W4390">
        <v>4948</v>
      </c>
      <c r="X4390">
        <v>4642</v>
      </c>
      <c r="Y4390">
        <v>66347</v>
      </c>
      <c r="Z4390">
        <f t="shared" si="160"/>
        <v>0</v>
      </c>
      <c r="AA4390">
        <f t="shared" si="161"/>
        <v>49760.25</v>
      </c>
    </row>
    <row r="4391" spans="1:27" x14ac:dyDescent="0.35">
      <c r="A4391" t="s">
        <v>427</v>
      </c>
      <c r="C4391">
        <v>512017</v>
      </c>
      <c r="D4391" t="s">
        <v>446</v>
      </c>
      <c r="E4391" t="s">
        <v>7</v>
      </c>
      <c r="F4391" t="s">
        <v>366</v>
      </c>
      <c r="G4391">
        <v>2029</v>
      </c>
      <c r="H4391" t="s">
        <v>22</v>
      </c>
      <c r="I4391" t="s">
        <v>487</v>
      </c>
      <c r="J4391" t="s">
        <v>488</v>
      </c>
      <c r="K4391" t="s">
        <v>405</v>
      </c>
      <c r="L4391" t="s">
        <v>25</v>
      </c>
      <c r="M4391">
        <v>6096</v>
      </c>
      <c r="N4391">
        <v>6096</v>
      </c>
      <c r="O4391">
        <v>6096</v>
      </c>
      <c r="P4391">
        <v>6096</v>
      </c>
      <c r="Q4391">
        <v>6096</v>
      </c>
      <c r="R4391">
        <v>6096</v>
      </c>
      <c r="S4391">
        <v>6096</v>
      </c>
      <c r="T4391">
        <v>6096</v>
      </c>
      <c r="U4391">
        <v>6096</v>
      </c>
      <c r="V4391">
        <v>6096</v>
      </c>
      <c r="W4391">
        <v>6096</v>
      </c>
      <c r="X4391">
        <v>6096</v>
      </c>
      <c r="Y4391">
        <v>73158</v>
      </c>
      <c r="Z4391">
        <f t="shared" si="160"/>
        <v>22121.684961822</v>
      </c>
      <c r="AA4391">
        <f t="shared" si="161"/>
        <v>32746.815038178</v>
      </c>
    </row>
    <row r="4392" spans="1:27" x14ac:dyDescent="0.35">
      <c r="A4392" t="s">
        <v>427</v>
      </c>
      <c r="C4392">
        <v>925002</v>
      </c>
      <c r="D4392" t="s">
        <v>458</v>
      </c>
      <c r="E4392" t="s">
        <v>7</v>
      </c>
      <c r="F4392" t="s">
        <v>105</v>
      </c>
      <c r="G4392">
        <v>2024</v>
      </c>
      <c r="H4392" t="s">
        <v>365</v>
      </c>
      <c r="I4392" t="s">
        <v>383</v>
      </c>
      <c r="J4392" t="s">
        <v>384</v>
      </c>
      <c r="K4392" t="s">
        <v>378</v>
      </c>
      <c r="L4392" t="s">
        <v>25</v>
      </c>
      <c r="M4392">
        <v>6102</v>
      </c>
      <c r="N4392">
        <v>5804</v>
      </c>
      <c r="O4392">
        <v>5453</v>
      </c>
      <c r="P4392">
        <v>5677</v>
      </c>
      <c r="Q4392">
        <v>5900</v>
      </c>
      <c r="R4392">
        <v>4956</v>
      </c>
      <c r="S4392">
        <v>5765</v>
      </c>
      <c r="T4392">
        <v>5966</v>
      </c>
      <c r="U4392">
        <v>5419</v>
      </c>
      <c r="V4392">
        <v>6219</v>
      </c>
      <c r="W4392">
        <v>5005</v>
      </c>
      <c r="X4392">
        <v>4778</v>
      </c>
      <c r="Y4392">
        <v>67044</v>
      </c>
      <c r="Z4392">
        <f t="shared" si="160"/>
        <v>0</v>
      </c>
      <c r="AA4392">
        <f t="shared" si="161"/>
        <v>50283</v>
      </c>
    </row>
    <row r="4393" spans="1:27" x14ac:dyDescent="0.35">
      <c r="A4393" t="s">
        <v>427</v>
      </c>
      <c r="C4393">
        <v>501990</v>
      </c>
      <c r="D4393" t="s">
        <v>442</v>
      </c>
      <c r="E4393" t="s">
        <v>7</v>
      </c>
      <c r="F4393" t="s">
        <v>366</v>
      </c>
      <c r="G4393">
        <v>2030</v>
      </c>
      <c r="H4393" t="s">
        <v>365</v>
      </c>
      <c r="I4393" t="s">
        <v>617</v>
      </c>
      <c r="J4393" t="s">
        <v>618</v>
      </c>
      <c r="K4393" t="s">
        <v>455</v>
      </c>
      <c r="L4393" t="s">
        <v>25</v>
      </c>
      <c r="M4393">
        <v>6104</v>
      </c>
      <c r="N4393">
        <v>5442</v>
      </c>
      <c r="O4393">
        <v>5475</v>
      </c>
      <c r="P4393">
        <v>5713</v>
      </c>
      <c r="Q4393">
        <v>5643</v>
      </c>
      <c r="R4393">
        <v>5334</v>
      </c>
      <c r="S4393">
        <v>5844</v>
      </c>
      <c r="T4393">
        <v>5938</v>
      </c>
      <c r="U4393">
        <v>5757</v>
      </c>
      <c r="V4393">
        <v>6196</v>
      </c>
      <c r="W4393">
        <v>4824</v>
      </c>
      <c r="X4393">
        <v>5319</v>
      </c>
      <c r="Y4393">
        <v>67591</v>
      </c>
      <c r="Z4393">
        <f t="shared" si="160"/>
        <v>20438.322647618999</v>
      </c>
      <c r="AA4393">
        <f t="shared" si="161"/>
        <v>30254.927352381001</v>
      </c>
    </row>
    <row r="4394" spans="1:27" x14ac:dyDescent="0.35">
      <c r="A4394" t="s">
        <v>427</v>
      </c>
      <c r="C4394">
        <v>511100</v>
      </c>
      <c r="D4394" t="s">
        <v>434</v>
      </c>
      <c r="E4394" t="s">
        <v>7</v>
      </c>
      <c r="F4394" t="s">
        <v>105</v>
      </c>
      <c r="G4394">
        <v>2027</v>
      </c>
      <c r="H4394" t="s">
        <v>365</v>
      </c>
      <c r="I4394" t="s">
        <v>373</v>
      </c>
      <c r="J4394" t="s">
        <v>374</v>
      </c>
      <c r="K4394" t="s">
        <v>375</v>
      </c>
      <c r="L4394" t="s">
        <v>25</v>
      </c>
      <c r="M4394">
        <v>6117</v>
      </c>
      <c r="N4394">
        <v>5480</v>
      </c>
      <c r="O4394">
        <v>5475</v>
      </c>
      <c r="P4394">
        <v>5706</v>
      </c>
      <c r="Q4394">
        <v>5626</v>
      </c>
      <c r="R4394">
        <v>5310</v>
      </c>
      <c r="S4394">
        <v>5814</v>
      </c>
      <c r="T4394">
        <v>5966</v>
      </c>
      <c r="U4394">
        <v>5756</v>
      </c>
      <c r="V4394">
        <v>6222</v>
      </c>
      <c r="W4394">
        <v>4764</v>
      </c>
      <c r="X4394">
        <v>5208</v>
      </c>
      <c r="Y4394">
        <v>67444</v>
      </c>
      <c r="Z4394">
        <f t="shared" si="160"/>
        <v>0</v>
      </c>
      <c r="AA4394">
        <f t="shared" si="161"/>
        <v>50583</v>
      </c>
    </row>
    <row r="4395" spans="1:27" x14ac:dyDescent="0.35">
      <c r="A4395" t="s">
        <v>427</v>
      </c>
      <c r="C4395">
        <v>926106</v>
      </c>
      <c r="D4395" t="s">
        <v>459</v>
      </c>
      <c r="E4395" t="s">
        <v>7</v>
      </c>
      <c r="F4395" t="s">
        <v>105</v>
      </c>
      <c r="G4395">
        <v>2024</v>
      </c>
      <c r="H4395" t="s">
        <v>365</v>
      </c>
      <c r="I4395" t="s">
        <v>383</v>
      </c>
      <c r="J4395" t="s">
        <v>384</v>
      </c>
      <c r="K4395" t="s">
        <v>378</v>
      </c>
      <c r="L4395" t="s">
        <v>25</v>
      </c>
      <c r="M4395">
        <v>6125</v>
      </c>
      <c r="N4395">
        <v>5826</v>
      </c>
      <c r="O4395">
        <v>5473</v>
      </c>
      <c r="P4395">
        <v>5699</v>
      </c>
      <c r="Q4395">
        <v>5922</v>
      </c>
      <c r="R4395">
        <v>4974</v>
      </c>
      <c r="S4395">
        <v>5787</v>
      </c>
      <c r="T4395">
        <v>5989</v>
      </c>
      <c r="U4395">
        <v>5439</v>
      </c>
      <c r="V4395">
        <v>6242</v>
      </c>
      <c r="W4395">
        <v>5024</v>
      </c>
      <c r="X4395">
        <v>4796</v>
      </c>
      <c r="Y4395">
        <v>67296</v>
      </c>
      <c r="Z4395">
        <f t="shared" si="160"/>
        <v>0</v>
      </c>
      <c r="AA4395">
        <f t="shared" si="161"/>
        <v>50472</v>
      </c>
    </row>
    <row r="4396" spans="1:27" x14ac:dyDescent="0.35">
      <c r="A4396" t="s">
        <v>427</v>
      </c>
      <c r="C4396">
        <v>512100</v>
      </c>
      <c r="D4396" t="s">
        <v>428</v>
      </c>
      <c r="E4396" t="s">
        <v>7</v>
      </c>
      <c r="F4396" t="s">
        <v>366</v>
      </c>
      <c r="G4396">
        <v>2029</v>
      </c>
      <c r="H4396" t="s">
        <v>22</v>
      </c>
      <c r="I4396">
        <v>124642</v>
      </c>
      <c r="J4396" t="s">
        <v>583</v>
      </c>
      <c r="K4396" t="s">
        <v>455</v>
      </c>
      <c r="L4396" t="s">
        <v>25</v>
      </c>
      <c r="M4396">
        <v>6171</v>
      </c>
      <c r="N4396">
        <v>6171</v>
      </c>
      <c r="O4396">
        <v>6171</v>
      </c>
      <c r="P4396">
        <v>6171</v>
      </c>
      <c r="Q4396">
        <v>6171</v>
      </c>
      <c r="R4396">
        <v>6171</v>
      </c>
      <c r="S4396">
        <v>6171</v>
      </c>
      <c r="T4396">
        <v>6171</v>
      </c>
      <c r="U4396">
        <v>6171</v>
      </c>
      <c r="V4396">
        <v>6171</v>
      </c>
      <c r="W4396">
        <v>6171</v>
      </c>
      <c r="X4396">
        <v>6171</v>
      </c>
      <c r="Y4396">
        <v>74058</v>
      </c>
      <c r="Z4396">
        <f t="shared" si="160"/>
        <v>22393.829039921999</v>
      </c>
      <c r="AA4396">
        <f t="shared" si="161"/>
        <v>33149.670960078001</v>
      </c>
    </row>
    <row r="4397" spans="1:27" x14ac:dyDescent="0.35">
      <c r="A4397" t="s">
        <v>427</v>
      </c>
      <c r="C4397">
        <v>501090</v>
      </c>
      <c r="D4397" t="s">
        <v>435</v>
      </c>
      <c r="E4397" t="s">
        <v>7</v>
      </c>
      <c r="F4397" t="s">
        <v>105</v>
      </c>
      <c r="G4397">
        <v>2025</v>
      </c>
      <c r="H4397" t="s">
        <v>365</v>
      </c>
      <c r="I4397" t="s">
        <v>373</v>
      </c>
      <c r="J4397" t="s">
        <v>374</v>
      </c>
      <c r="K4397" t="s">
        <v>375</v>
      </c>
      <c r="L4397" t="s">
        <v>25</v>
      </c>
      <c r="M4397">
        <v>6239</v>
      </c>
      <c r="N4397">
        <v>5607</v>
      </c>
      <c r="O4397">
        <v>5561</v>
      </c>
      <c r="P4397">
        <v>5774</v>
      </c>
      <c r="Q4397">
        <v>5666</v>
      </c>
      <c r="R4397">
        <v>5329</v>
      </c>
      <c r="S4397">
        <v>5822</v>
      </c>
      <c r="T4397">
        <v>6063</v>
      </c>
      <c r="U4397">
        <v>5829</v>
      </c>
      <c r="V4397">
        <v>6313</v>
      </c>
      <c r="W4397">
        <v>4750</v>
      </c>
      <c r="X4397">
        <v>5077</v>
      </c>
      <c r="Y4397">
        <v>68030</v>
      </c>
      <c r="Z4397">
        <f t="shared" si="160"/>
        <v>0</v>
      </c>
      <c r="AA4397">
        <f t="shared" si="161"/>
        <v>51022.5</v>
      </c>
    </row>
    <row r="4398" spans="1:27" x14ac:dyDescent="0.35">
      <c r="A4398" t="s">
        <v>427</v>
      </c>
      <c r="C4398">
        <v>926106</v>
      </c>
      <c r="D4398" t="s">
        <v>459</v>
      </c>
      <c r="E4398" t="s">
        <v>7</v>
      </c>
      <c r="F4398" t="s">
        <v>105</v>
      </c>
      <c r="G4398">
        <v>2027</v>
      </c>
      <c r="H4398" t="s">
        <v>365</v>
      </c>
      <c r="I4398" t="s">
        <v>383</v>
      </c>
      <c r="J4398" t="s">
        <v>384</v>
      </c>
      <c r="K4398" t="s">
        <v>378</v>
      </c>
      <c r="L4398" t="s">
        <v>25</v>
      </c>
      <c r="M4398">
        <v>6244</v>
      </c>
      <c r="N4398">
        <v>5619</v>
      </c>
      <c r="O4398">
        <v>5576</v>
      </c>
      <c r="P4398">
        <v>5802</v>
      </c>
      <c r="Q4398">
        <v>5706</v>
      </c>
      <c r="R4398">
        <v>5377</v>
      </c>
      <c r="S4398">
        <v>5882</v>
      </c>
      <c r="T4398">
        <v>6098</v>
      </c>
      <c r="U4398">
        <v>5858</v>
      </c>
      <c r="V4398">
        <v>6354</v>
      </c>
      <c r="W4398">
        <v>4789</v>
      </c>
      <c r="X4398">
        <v>5178</v>
      </c>
      <c r="Y4398">
        <v>68483</v>
      </c>
      <c r="Z4398">
        <f t="shared" si="160"/>
        <v>0</v>
      </c>
      <c r="AA4398">
        <f t="shared" si="161"/>
        <v>51362.25</v>
      </c>
    </row>
    <row r="4399" spans="1:27" x14ac:dyDescent="0.35">
      <c r="A4399" t="s">
        <v>427</v>
      </c>
      <c r="C4399">
        <v>512017</v>
      </c>
      <c r="D4399" t="s">
        <v>446</v>
      </c>
      <c r="E4399" t="s">
        <v>7</v>
      </c>
      <c r="F4399" t="s">
        <v>366</v>
      </c>
      <c r="G4399">
        <v>2030</v>
      </c>
      <c r="H4399" t="s">
        <v>22</v>
      </c>
      <c r="I4399" t="s">
        <v>487</v>
      </c>
      <c r="J4399" t="s">
        <v>488</v>
      </c>
      <c r="K4399" t="s">
        <v>405</v>
      </c>
      <c r="L4399" t="s">
        <v>25</v>
      </c>
      <c r="M4399">
        <v>6280</v>
      </c>
      <c r="N4399">
        <v>6280</v>
      </c>
      <c r="O4399">
        <v>6280</v>
      </c>
      <c r="P4399">
        <v>6280</v>
      </c>
      <c r="Q4399">
        <v>6280</v>
      </c>
      <c r="R4399">
        <v>6280</v>
      </c>
      <c r="S4399">
        <v>6280</v>
      </c>
      <c r="T4399">
        <v>6280</v>
      </c>
      <c r="U4399">
        <v>6280</v>
      </c>
      <c r="V4399">
        <v>6280</v>
      </c>
      <c r="W4399">
        <v>6280</v>
      </c>
      <c r="X4399">
        <v>6280</v>
      </c>
      <c r="Y4399">
        <v>75355</v>
      </c>
      <c r="Z4399">
        <f t="shared" si="160"/>
        <v>22786.018894695</v>
      </c>
      <c r="AA4399">
        <f t="shared" si="161"/>
        <v>33730.231105305</v>
      </c>
    </row>
    <row r="4400" spans="1:27" x14ac:dyDescent="0.35">
      <c r="A4400" t="s">
        <v>427</v>
      </c>
      <c r="C4400">
        <v>501990</v>
      </c>
      <c r="D4400" t="s">
        <v>442</v>
      </c>
      <c r="E4400" t="s">
        <v>7</v>
      </c>
      <c r="F4400" t="s">
        <v>366</v>
      </c>
      <c r="G4400">
        <v>2021</v>
      </c>
      <c r="H4400" t="s">
        <v>22</v>
      </c>
      <c r="I4400" t="s">
        <v>456</v>
      </c>
      <c r="J4400" t="s">
        <v>852</v>
      </c>
      <c r="K4400" t="s">
        <v>378</v>
      </c>
      <c r="L4400" t="s">
        <v>25</v>
      </c>
      <c r="M4400">
        <v>6288</v>
      </c>
      <c r="N4400">
        <v>6339</v>
      </c>
      <c r="O4400">
        <v>8667</v>
      </c>
      <c r="P4400">
        <v>5871</v>
      </c>
      <c r="Q4400">
        <v>9779</v>
      </c>
      <c r="R4400">
        <v>7924</v>
      </c>
      <c r="S4400">
        <v>6771</v>
      </c>
      <c r="T4400">
        <v>5778</v>
      </c>
      <c r="U4400">
        <v>7220</v>
      </c>
      <c r="V4400">
        <v>8855</v>
      </c>
      <c r="W4400">
        <v>5587</v>
      </c>
      <c r="X4400">
        <v>6468</v>
      </c>
      <c r="Y4400">
        <v>85545</v>
      </c>
      <c r="Z4400">
        <f t="shared" si="160"/>
        <v>25867.294623405</v>
      </c>
      <c r="AA4400">
        <f t="shared" si="161"/>
        <v>38291.455376595004</v>
      </c>
    </row>
    <row r="4401" spans="1:27" x14ac:dyDescent="0.35">
      <c r="A4401" t="s">
        <v>427</v>
      </c>
      <c r="C4401">
        <v>501990</v>
      </c>
      <c r="D4401" t="s">
        <v>442</v>
      </c>
      <c r="E4401" t="s">
        <v>7</v>
      </c>
      <c r="F4401" t="s">
        <v>366</v>
      </c>
      <c r="G4401">
        <v>2022</v>
      </c>
      <c r="H4401" t="s">
        <v>22</v>
      </c>
      <c r="I4401" t="s">
        <v>456</v>
      </c>
      <c r="J4401" t="s">
        <v>852</v>
      </c>
      <c r="K4401" t="s">
        <v>378</v>
      </c>
      <c r="L4401" t="s">
        <v>25</v>
      </c>
      <c r="M4401">
        <v>6288</v>
      </c>
      <c r="N4401">
        <v>6339</v>
      </c>
      <c r="O4401">
        <v>8667</v>
      </c>
      <c r="P4401">
        <v>5871</v>
      </c>
      <c r="Q4401">
        <v>9779</v>
      </c>
      <c r="R4401">
        <v>7924</v>
      </c>
      <c r="S4401">
        <v>6771</v>
      </c>
      <c r="T4401">
        <v>5778</v>
      </c>
      <c r="U4401">
        <v>7220</v>
      </c>
      <c r="V4401">
        <v>8855</v>
      </c>
      <c r="W4401">
        <v>5587</v>
      </c>
      <c r="X4401">
        <v>6468</v>
      </c>
      <c r="Y4401">
        <v>85545</v>
      </c>
      <c r="Z4401">
        <f t="shared" si="160"/>
        <v>25867.294623405</v>
      </c>
      <c r="AA4401">
        <f t="shared" si="161"/>
        <v>38291.455376595004</v>
      </c>
    </row>
    <row r="4402" spans="1:27" x14ac:dyDescent="0.35">
      <c r="A4402" t="s">
        <v>427</v>
      </c>
      <c r="C4402">
        <v>512100</v>
      </c>
      <c r="D4402" t="s">
        <v>428</v>
      </c>
      <c r="E4402" t="s">
        <v>7</v>
      </c>
      <c r="F4402" t="s">
        <v>366</v>
      </c>
      <c r="G4402">
        <v>2030</v>
      </c>
      <c r="H4402" t="s">
        <v>22</v>
      </c>
      <c r="I4402">
        <v>124642</v>
      </c>
      <c r="J4402" t="s">
        <v>583</v>
      </c>
      <c r="K4402" t="s">
        <v>455</v>
      </c>
      <c r="L4402" t="s">
        <v>25</v>
      </c>
      <c r="M4402">
        <v>6295</v>
      </c>
      <c r="N4402">
        <v>6295</v>
      </c>
      <c r="O4402">
        <v>6295</v>
      </c>
      <c r="P4402">
        <v>6295</v>
      </c>
      <c r="Q4402">
        <v>6295</v>
      </c>
      <c r="R4402">
        <v>6295</v>
      </c>
      <c r="S4402">
        <v>6295</v>
      </c>
      <c r="T4402">
        <v>6295</v>
      </c>
      <c r="U4402">
        <v>6295</v>
      </c>
      <c r="V4402">
        <v>6295</v>
      </c>
      <c r="W4402">
        <v>6295</v>
      </c>
      <c r="X4402">
        <v>6295</v>
      </c>
      <c r="Y4402">
        <v>75542</v>
      </c>
      <c r="Z4402">
        <f t="shared" si="160"/>
        <v>22842.564386478</v>
      </c>
      <c r="AA4402">
        <f t="shared" si="161"/>
        <v>33813.935613522</v>
      </c>
    </row>
    <row r="4403" spans="1:27" x14ac:dyDescent="0.35">
      <c r="A4403" t="s">
        <v>427</v>
      </c>
      <c r="C4403">
        <v>511100</v>
      </c>
      <c r="D4403" t="s">
        <v>434</v>
      </c>
      <c r="E4403" t="s">
        <v>7</v>
      </c>
      <c r="F4403" t="s">
        <v>105</v>
      </c>
      <c r="G4403">
        <v>2028</v>
      </c>
      <c r="H4403" t="s">
        <v>365</v>
      </c>
      <c r="I4403" t="s">
        <v>373</v>
      </c>
      <c r="J4403" t="s">
        <v>374</v>
      </c>
      <c r="K4403" t="s">
        <v>375</v>
      </c>
      <c r="L4403" t="s">
        <v>25</v>
      </c>
      <c r="M4403">
        <v>6300</v>
      </c>
      <c r="N4403">
        <v>5645</v>
      </c>
      <c r="O4403">
        <v>5639</v>
      </c>
      <c r="P4403">
        <v>5877</v>
      </c>
      <c r="Q4403">
        <v>5794</v>
      </c>
      <c r="R4403">
        <v>5469</v>
      </c>
      <c r="S4403">
        <v>5989</v>
      </c>
      <c r="T4403">
        <v>6145</v>
      </c>
      <c r="U4403">
        <v>5928</v>
      </c>
      <c r="V4403">
        <v>6409</v>
      </c>
      <c r="W4403">
        <v>4906</v>
      </c>
      <c r="X4403">
        <v>5364</v>
      </c>
      <c r="Y4403">
        <v>69465</v>
      </c>
      <c r="Z4403">
        <f t="shared" si="160"/>
        <v>0</v>
      </c>
      <c r="AA4403">
        <f t="shared" si="161"/>
        <v>52098.75</v>
      </c>
    </row>
    <row r="4404" spans="1:27" x14ac:dyDescent="0.35">
      <c r="A4404" t="s">
        <v>427</v>
      </c>
      <c r="C4404">
        <v>925002</v>
      </c>
      <c r="D4404" t="s">
        <v>458</v>
      </c>
      <c r="E4404" t="s">
        <v>7</v>
      </c>
      <c r="F4404" t="s">
        <v>105</v>
      </c>
      <c r="G4404">
        <v>2025</v>
      </c>
      <c r="H4404" t="s">
        <v>365</v>
      </c>
      <c r="I4404" t="s">
        <v>383</v>
      </c>
      <c r="J4404" t="s">
        <v>384</v>
      </c>
      <c r="K4404" t="s">
        <v>378</v>
      </c>
      <c r="L4404" t="s">
        <v>25</v>
      </c>
      <c r="M4404">
        <v>6372</v>
      </c>
      <c r="N4404">
        <v>5734</v>
      </c>
      <c r="O4404">
        <v>5691</v>
      </c>
      <c r="P4404">
        <v>5922</v>
      </c>
      <c r="Q4404">
        <v>5825</v>
      </c>
      <c r="R4404">
        <v>5490</v>
      </c>
      <c r="S4404">
        <v>6005</v>
      </c>
      <c r="T4404">
        <v>6224</v>
      </c>
      <c r="U4404">
        <v>5979</v>
      </c>
      <c r="V4404">
        <v>6486</v>
      </c>
      <c r="W4404">
        <v>4889</v>
      </c>
      <c r="X4404">
        <v>5289</v>
      </c>
      <c r="Y4404">
        <v>69906</v>
      </c>
      <c r="Z4404">
        <f t="shared" si="160"/>
        <v>0</v>
      </c>
      <c r="AA4404">
        <f t="shared" si="161"/>
        <v>52429.5</v>
      </c>
    </row>
    <row r="4405" spans="1:27" x14ac:dyDescent="0.35">
      <c r="A4405" t="s">
        <v>427</v>
      </c>
      <c r="C4405">
        <v>501090</v>
      </c>
      <c r="D4405" t="s">
        <v>435</v>
      </c>
      <c r="E4405" t="s">
        <v>7</v>
      </c>
      <c r="F4405" t="s">
        <v>105</v>
      </c>
      <c r="G4405">
        <v>2026</v>
      </c>
      <c r="H4405" t="s">
        <v>365</v>
      </c>
      <c r="I4405" t="s">
        <v>373</v>
      </c>
      <c r="J4405" t="s">
        <v>374</v>
      </c>
      <c r="K4405" t="s">
        <v>375</v>
      </c>
      <c r="L4405" t="s">
        <v>25</v>
      </c>
      <c r="M4405">
        <v>6426</v>
      </c>
      <c r="N4405">
        <v>5775</v>
      </c>
      <c r="O4405">
        <v>5728</v>
      </c>
      <c r="P4405">
        <v>5947</v>
      </c>
      <c r="Q4405">
        <v>5836</v>
      </c>
      <c r="R4405">
        <v>5489</v>
      </c>
      <c r="S4405">
        <v>5997</v>
      </c>
      <c r="T4405">
        <v>6245</v>
      </c>
      <c r="U4405">
        <v>6004</v>
      </c>
      <c r="V4405">
        <v>6503</v>
      </c>
      <c r="W4405">
        <v>4892</v>
      </c>
      <c r="X4405">
        <v>5230</v>
      </c>
      <c r="Y4405">
        <v>70070</v>
      </c>
      <c r="Z4405">
        <f t="shared" si="160"/>
        <v>0</v>
      </c>
      <c r="AA4405">
        <f t="shared" si="161"/>
        <v>52552.5</v>
      </c>
    </row>
    <row r="4406" spans="1:27" x14ac:dyDescent="0.35">
      <c r="A4406" t="s">
        <v>427</v>
      </c>
      <c r="C4406">
        <v>926106</v>
      </c>
      <c r="D4406" t="s">
        <v>459</v>
      </c>
      <c r="E4406" t="s">
        <v>7</v>
      </c>
      <c r="F4406" t="s">
        <v>105</v>
      </c>
      <c r="G4406">
        <v>2028</v>
      </c>
      <c r="H4406" t="s">
        <v>365</v>
      </c>
      <c r="I4406" t="s">
        <v>383</v>
      </c>
      <c r="J4406" t="s">
        <v>384</v>
      </c>
      <c r="K4406" t="s">
        <v>378</v>
      </c>
      <c r="L4406" t="s">
        <v>25</v>
      </c>
      <c r="M4406">
        <v>6431</v>
      </c>
      <c r="N4406">
        <v>5787</v>
      </c>
      <c r="O4406">
        <v>5744</v>
      </c>
      <c r="P4406">
        <v>5976</v>
      </c>
      <c r="Q4406">
        <v>5877</v>
      </c>
      <c r="R4406">
        <v>5538</v>
      </c>
      <c r="S4406">
        <v>6058</v>
      </c>
      <c r="T4406">
        <v>6281</v>
      </c>
      <c r="U4406">
        <v>6033</v>
      </c>
      <c r="V4406">
        <v>6545</v>
      </c>
      <c r="W4406">
        <v>4933</v>
      </c>
      <c r="X4406">
        <v>5333</v>
      </c>
      <c r="Y4406">
        <v>70536</v>
      </c>
      <c r="Z4406">
        <f t="shared" si="160"/>
        <v>0</v>
      </c>
      <c r="AA4406">
        <f t="shared" si="161"/>
        <v>52902</v>
      </c>
    </row>
    <row r="4407" spans="1:27" x14ac:dyDescent="0.35">
      <c r="A4407" t="s">
        <v>427</v>
      </c>
      <c r="C4407">
        <v>925002</v>
      </c>
      <c r="D4407" t="s">
        <v>458</v>
      </c>
      <c r="E4407" t="s">
        <v>7</v>
      </c>
      <c r="F4407" t="s">
        <v>105</v>
      </c>
      <c r="G4407">
        <v>2026</v>
      </c>
      <c r="H4407" t="s">
        <v>365</v>
      </c>
      <c r="I4407" t="s">
        <v>383</v>
      </c>
      <c r="J4407" t="s">
        <v>384</v>
      </c>
      <c r="K4407" t="s">
        <v>378</v>
      </c>
      <c r="L4407" t="s">
        <v>25</v>
      </c>
      <c r="M4407">
        <v>6476</v>
      </c>
      <c r="N4407">
        <v>5827</v>
      </c>
      <c r="O4407">
        <v>5783</v>
      </c>
      <c r="P4407">
        <v>6017</v>
      </c>
      <c r="Q4407">
        <v>5918</v>
      </c>
      <c r="R4407">
        <v>5577</v>
      </c>
      <c r="S4407">
        <v>6100</v>
      </c>
      <c r="T4407">
        <v>6324</v>
      </c>
      <c r="U4407">
        <v>6075</v>
      </c>
      <c r="V4407">
        <v>6590</v>
      </c>
      <c r="W4407">
        <v>4967</v>
      </c>
      <c r="X4407">
        <v>5370</v>
      </c>
      <c r="Y4407">
        <v>71026</v>
      </c>
      <c r="Z4407">
        <f t="shared" si="160"/>
        <v>0</v>
      </c>
      <c r="AA4407">
        <f t="shared" si="161"/>
        <v>53269.5</v>
      </c>
    </row>
    <row r="4408" spans="1:27" x14ac:dyDescent="0.35">
      <c r="A4408" t="s">
        <v>427</v>
      </c>
      <c r="C4408">
        <v>511100</v>
      </c>
      <c r="D4408" t="s">
        <v>434</v>
      </c>
      <c r="E4408" t="s">
        <v>7</v>
      </c>
      <c r="F4408" t="s">
        <v>105</v>
      </c>
      <c r="G4408">
        <v>2029</v>
      </c>
      <c r="H4408" t="s">
        <v>365</v>
      </c>
      <c r="I4408" t="s">
        <v>373</v>
      </c>
      <c r="J4408" t="s">
        <v>374</v>
      </c>
      <c r="K4408" t="s">
        <v>375</v>
      </c>
      <c r="L4408" t="s">
        <v>25</v>
      </c>
      <c r="M4408">
        <v>6489</v>
      </c>
      <c r="N4408">
        <v>5814</v>
      </c>
      <c r="O4408">
        <v>5808</v>
      </c>
      <c r="P4408">
        <v>6054</v>
      </c>
      <c r="Q4408">
        <v>5968</v>
      </c>
      <c r="R4408">
        <v>5633</v>
      </c>
      <c r="S4408">
        <v>6168</v>
      </c>
      <c r="T4408">
        <v>6330</v>
      </c>
      <c r="U4408">
        <v>6106</v>
      </c>
      <c r="V4408">
        <v>6601</v>
      </c>
      <c r="W4408">
        <v>5054</v>
      </c>
      <c r="X4408">
        <v>5525</v>
      </c>
      <c r="Y4408">
        <v>71551</v>
      </c>
      <c r="Z4408">
        <f t="shared" ref="Z4408:Z4460" si="162">$Y4408*IF($E4408="Fixed",0.75,1)*IF(LEFT($F4408,4)="0311",1,IF(LEFT($F4408,4)="0301",0.403176412,0))</f>
        <v>0</v>
      </c>
      <c r="AA4408">
        <f t="shared" ref="AA4408:AA4460" si="163">$Y4408*IF($E4408="Fixed",0.75,1)*IF(LEFT($F4408,4)="0311",0,IF(LEFT($F4408,4)="0301",1-0.403176412,1))</f>
        <v>53663.25</v>
      </c>
    </row>
    <row r="4409" spans="1:27" x14ac:dyDescent="0.35">
      <c r="A4409" t="s">
        <v>427</v>
      </c>
      <c r="C4409">
        <v>501090</v>
      </c>
      <c r="D4409" t="s">
        <v>435</v>
      </c>
      <c r="E4409" t="s">
        <v>7</v>
      </c>
      <c r="F4409" t="s">
        <v>105</v>
      </c>
      <c r="G4409">
        <v>2027</v>
      </c>
      <c r="H4409" t="s">
        <v>365</v>
      </c>
      <c r="I4409" t="s">
        <v>373</v>
      </c>
      <c r="J4409" t="s">
        <v>374</v>
      </c>
      <c r="K4409" t="s">
        <v>375</v>
      </c>
      <c r="L4409" t="s">
        <v>25</v>
      </c>
      <c r="M4409">
        <v>6619</v>
      </c>
      <c r="N4409">
        <v>5948</v>
      </c>
      <c r="O4409">
        <v>5900</v>
      </c>
      <c r="P4409">
        <v>6125</v>
      </c>
      <c r="Q4409">
        <v>6011</v>
      </c>
      <c r="R4409">
        <v>5653</v>
      </c>
      <c r="S4409">
        <v>6177</v>
      </c>
      <c r="T4409">
        <v>6432</v>
      </c>
      <c r="U4409">
        <v>6184</v>
      </c>
      <c r="V4409">
        <v>6698</v>
      </c>
      <c r="W4409">
        <v>5039</v>
      </c>
      <c r="X4409">
        <v>5386</v>
      </c>
      <c r="Y4409">
        <v>72172</v>
      </c>
      <c r="Z4409">
        <f t="shared" si="162"/>
        <v>0</v>
      </c>
      <c r="AA4409">
        <f t="shared" si="163"/>
        <v>54129</v>
      </c>
    </row>
    <row r="4410" spans="1:27" x14ac:dyDescent="0.35">
      <c r="A4410" t="s">
        <v>427</v>
      </c>
      <c r="C4410">
        <v>926106</v>
      </c>
      <c r="D4410" t="s">
        <v>459</v>
      </c>
      <c r="E4410" t="s">
        <v>7</v>
      </c>
      <c r="F4410" t="s">
        <v>105</v>
      </c>
      <c r="G4410">
        <v>2029</v>
      </c>
      <c r="H4410" t="s">
        <v>365</v>
      </c>
      <c r="I4410" t="s">
        <v>383</v>
      </c>
      <c r="J4410" t="s">
        <v>384</v>
      </c>
      <c r="K4410" t="s">
        <v>378</v>
      </c>
      <c r="L4410" t="s">
        <v>25</v>
      </c>
      <c r="M4410">
        <v>6625</v>
      </c>
      <c r="N4410">
        <v>5961</v>
      </c>
      <c r="O4410">
        <v>5916</v>
      </c>
      <c r="P4410">
        <v>6155</v>
      </c>
      <c r="Q4410">
        <v>6054</v>
      </c>
      <c r="R4410">
        <v>5705</v>
      </c>
      <c r="S4410">
        <v>6240</v>
      </c>
      <c r="T4410">
        <v>6469</v>
      </c>
      <c r="U4410">
        <v>6214</v>
      </c>
      <c r="V4410">
        <v>6741</v>
      </c>
      <c r="W4410">
        <v>5081</v>
      </c>
      <c r="X4410">
        <v>5493</v>
      </c>
      <c r="Y4410">
        <v>72653</v>
      </c>
      <c r="Z4410">
        <f t="shared" si="162"/>
        <v>0</v>
      </c>
      <c r="AA4410">
        <f t="shared" si="163"/>
        <v>54489.75</v>
      </c>
    </row>
    <row r="4411" spans="1:27" x14ac:dyDescent="0.35">
      <c r="A4411" t="s">
        <v>427</v>
      </c>
      <c r="C4411">
        <v>506109</v>
      </c>
      <c r="D4411" t="s">
        <v>449</v>
      </c>
      <c r="E4411" t="s">
        <v>7</v>
      </c>
      <c r="F4411" t="s">
        <v>21</v>
      </c>
      <c r="G4411">
        <v>2022</v>
      </c>
      <c r="H4411" t="s">
        <v>22</v>
      </c>
      <c r="I4411" t="s">
        <v>373</v>
      </c>
      <c r="J4411" t="s">
        <v>374</v>
      </c>
      <c r="K4411" t="s">
        <v>375</v>
      </c>
      <c r="L4411" t="s">
        <v>25</v>
      </c>
      <c r="M4411">
        <v>6637</v>
      </c>
      <c r="N4411">
        <v>6637</v>
      </c>
      <c r="O4411">
        <v>6637</v>
      </c>
      <c r="P4411">
        <v>6637</v>
      </c>
      <c r="Q4411">
        <v>6637</v>
      </c>
      <c r="R4411">
        <v>6637</v>
      </c>
      <c r="S4411">
        <v>6637</v>
      </c>
      <c r="T4411">
        <v>6637</v>
      </c>
      <c r="U4411">
        <v>6637</v>
      </c>
      <c r="V4411">
        <v>6637</v>
      </c>
      <c r="W4411">
        <v>6637</v>
      </c>
      <c r="X4411">
        <v>6637</v>
      </c>
      <c r="Y4411">
        <v>79644</v>
      </c>
      <c r="Z4411">
        <f t="shared" si="162"/>
        <v>59733</v>
      </c>
      <c r="AA4411">
        <f t="shared" si="163"/>
        <v>0</v>
      </c>
    </row>
    <row r="4412" spans="1:27" x14ac:dyDescent="0.35">
      <c r="A4412" t="s">
        <v>427</v>
      </c>
      <c r="C4412">
        <v>510900</v>
      </c>
      <c r="D4412" t="s">
        <v>436</v>
      </c>
      <c r="E4412" t="s">
        <v>7</v>
      </c>
      <c r="F4412" t="s">
        <v>366</v>
      </c>
      <c r="G4412">
        <v>2025</v>
      </c>
      <c r="H4412" t="s">
        <v>22</v>
      </c>
      <c r="I4412" t="s">
        <v>456</v>
      </c>
      <c r="J4412" t="s">
        <v>852</v>
      </c>
      <c r="K4412" t="s">
        <v>378</v>
      </c>
      <c r="L4412" t="s">
        <v>25</v>
      </c>
      <c r="M4412">
        <v>6665</v>
      </c>
      <c r="N4412">
        <v>7718</v>
      </c>
      <c r="O4412">
        <v>21257</v>
      </c>
      <c r="P4412">
        <v>12963</v>
      </c>
      <c r="Q4412">
        <v>14455</v>
      </c>
      <c r="R4412">
        <v>20853</v>
      </c>
      <c r="S4412">
        <v>20246</v>
      </c>
      <c r="T4412">
        <v>10942</v>
      </c>
      <c r="U4412">
        <v>22057</v>
      </c>
      <c r="V4412">
        <v>15874</v>
      </c>
      <c r="W4412">
        <v>25330</v>
      </c>
      <c r="X4412">
        <v>7344</v>
      </c>
      <c r="Y4412">
        <v>185701</v>
      </c>
      <c r="Z4412">
        <f t="shared" si="162"/>
        <v>56152.697163608995</v>
      </c>
      <c r="AA4412">
        <f t="shared" si="163"/>
        <v>83123.052836390998</v>
      </c>
    </row>
    <row r="4413" spans="1:27" x14ac:dyDescent="0.35">
      <c r="A4413" t="s">
        <v>427</v>
      </c>
      <c r="C4413">
        <v>925002</v>
      </c>
      <c r="D4413" t="s">
        <v>458</v>
      </c>
      <c r="E4413" t="s">
        <v>7</v>
      </c>
      <c r="F4413" t="s">
        <v>105</v>
      </c>
      <c r="G4413">
        <v>2027</v>
      </c>
      <c r="H4413" t="s">
        <v>365</v>
      </c>
      <c r="I4413" t="s">
        <v>383</v>
      </c>
      <c r="J4413" t="s">
        <v>384</v>
      </c>
      <c r="K4413" t="s">
        <v>378</v>
      </c>
      <c r="L4413" t="s">
        <v>25</v>
      </c>
      <c r="M4413">
        <v>6670</v>
      </c>
      <c r="N4413">
        <v>6002</v>
      </c>
      <c r="O4413">
        <v>5957</v>
      </c>
      <c r="P4413">
        <v>6198</v>
      </c>
      <c r="Q4413">
        <v>6096</v>
      </c>
      <c r="R4413">
        <v>5744</v>
      </c>
      <c r="S4413">
        <v>6283</v>
      </c>
      <c r="T4413">
        <v>6514</v>
      </c>
      <c r="U4413">
        <v>6257</v>
      </c>
      <c r="V4413">
        <v>6788</v>
      </c>
      <c r="W4413">
        <v>5116</v>
      </c>
      <c r="X4413">
        <v>5531</v>
      </c>
      <c r="Y4413">
        <v>73156</v>
      </c>
      <c r="Z4413">
        <f t="shared" si="162"/>
        <v>0</v>
      </c>
      <c r="AA4413">
        <f t="shared" si="163"/>
        <v>54867</v>
      </c>
    </row>
    <row r="4414" spans="1:27" x14ac:dyDescent="0.35">
      <c r="A4414" t="s">
        <v>427</v>
      </c>
      <c r="C4414">
        <v>511100</v>
      </c>
      <c r="D4414" t="s">
        <v>434</v>
      </c>
      <c r="E4414" t="s">
        <v>7</v>
      </c>
      <c r="F4414" t="s">
        <v>105</v>
      </c>
      <c r="G4414">
        <v>2030</v>
      </c>
      <c r="H4414" t="s">
        <v>365</v>
      </c>
      <c r="I4414" t="s">
        <v>373</v>
      </c>
      <c r="J4414" t="s">
        <v>374</v>
      </c>
      <c r="K4414" t="s">
        <v>375</v>
      </c>
      <c r="L4414" t="s">
        <v>25</v>
      </c>
      <c r="M4414">
        <v>6684</v>
      </c>
      <c r="N4414">
        <v>5989</v>
      </c>
      <c r="O4414">
        <v>5983</v>
      </c>
      <c r="P4414">
        <v>6235</v>
      </c>
      <c r="Q4414">
        <v>6147</v>
      </c>
      <c r="R4414">
        <v>5803</v>
      </c>
      <c r="S4414">
        <v>6354</v>
      </c>
      <c r="T4414">
        <v>6520</v>
      </c>
      <c r="U4414">
        <v>6289</v>
      </c>
      <c r="V4414">
        <v>6799</v>
      </c>
      <c r="W4414">
        <v>5205</v>
      </c>
      <c r="X4414">
        <v>5691</v>
      </c>
      <c r="Y4414">
        <v>73699</v>
      </c>
      <c r="Z4414">
        <f t="shared" si="162"/>
        <v>0</v>
      </c>
      <c r="AA4414">
        <f t="shared" si="163"/>
        <v>55274.25</v>
      </c>
    </row>
    <row r="4415" spans="1:27" x14ac:dyDescent="0.35">
      <c r="A4415" t="s">
        <v>427</v>
      </c>
      <c r="C4415">
        <v>512011</v>
      </c>
      <c r="D4415" t="s">
        <v>463</v>
      </c>
      <c r="E4415" t="s">
        <v>7</v>
      </c>
      <c r="F4415" t="s">
        <v>21</v>
      </c>
      <c r="G4415">
        <v>2021</v>
      </c>
      <c r="H4415" t="s">
        <v>22</v>
      </c>
      <c r="I4415" t="s">
        <v>624</v>
      </c>
      <c r="J4415" t="s">
        <v>625</v>
      </c>
      <c r="K4415" t="s">
        <v>486</v>
      </c>
      <c r="L4415" t="s">
        <v>25</v>
      </c>
      <c r="M4415">
        <v>6700</v>
      </c>
      <c r="N4415">
        <v>6700</v>
      </c>
      <c r="O4415">
        <v>6700</v>
      </c>
      <c r="P4415">
        <v>22246</v>
      </c>
      <c r="Q4415">
        <v>6700</v>
      </c>
      <c r="R4415">
        <v>6700</v>
      </c>
      <c r="S4415">
        <v>6700</v>
      </c>
      <c r="T4415">
        <v>6700</v>
      </c>
      <c r="U4415">
        <v>6700</v>
      </c>
      <c r="V4415">
        <v>6700</v>
      </c>
      <c r="W4415">
        <v>6700</v>
      </c>
      <c r="X4415">
        <v>6700</v>
      </c>
      <c r="Y4415">
        <v>95946</v>
      </c>
      <c r="Z4415">
        <f t="shared" si="162"/>
        <v>71959.5</v>
      </c>
      <c r="AA4415">
        <f t="shared" si="163"/>
        <v>0</v>
      </c>
    </row>
    <row r="4416" spans="1:27" x14ac:dyDescent="0.35">
      <c r="A4416" t="s">
        <v>427</v>
      </c>
      <c r="C4416">
        <v>512011</v>
      </c>
      <c r="D4416" t="s">
        <v>463</v>
      </c>
      <c r="E4416" t="s">
        <v>7</v>
      </c>
      <c r="F4416" t="s">
        <v>21</v>
      </c>
      <c r="G4416">
        <v>2022</v>
      </c>
      <c r="H4416" t="s">
        <v>22</v>
      </c>
      <c r="I4416" t="s">
        <v>624</v>
      </c>
      <c r="J4416" t="s">
        <v>625</v>
      </c>
      <c r="K4416" t="s">
        <v>486</v>
      </c>
      <c r="L4416" t="s">
        <v>25</v>
      </c>
      <c r="M4416">
        <v>6700</v>
      </c>
      <c r="N4416">
        <v>6700</v>
      </c>
      <c r="O4416">
        <v>6700</v>
      </c>
      <c r="P4416">
        <v>22246</v>
      </c>
      <c r="Q4416">
        <v>6700</v>
      </c>
      <c r="R4416">
        <v>6700</v>
      </c>
      <c r="S4416">
        <v>6700</v>
      </c>
      <c r="T4416">
        <v>6700</v>
      </c>
      <c r="U4416">
        <v>6700</v>
      </c>
      <c r="V4416">
        <v>6700</v>
      </c>
      <c r="W4416">
        <v>6700</v>
      </c>
      <c r="X4416">
        <v>6700</v>
      </c>
      <c r="Y4416">
        <v>95946</v>
      </c>
      <c r="Z4416">
        <f t="shared" si="162"/>
        <v>71959.5</v>
      </c>
      <c r="AA4416">
        <f t="shared" si="163"/>
        <v>0</v>
      </c>
    </row>
    <row r="4417" spans="1:27" x14ac:dyDescent="0.35">
      <c r="A4417" t="s">
        <v>427</v>
      </c>
      <c r="C4417">
        <v>512011</v>
      </c>
      <c r="D4417" t="s">
        <v>463</v>
      </c>
      <c r="E4417" t="s">
        <v>7</v>
      </c>
      <c r="F4417" t="s">
        <v>21</v>
      </c>
      <c r="G4417">
        <v>2023</v>
      </c>
      <c r="H4417" t="s">
        <v>22</v>
      </c>
      <c r="I4417" t="s">
        <v>624</v>
      </c>
      <c r="J4417" t="s">
        <v>625</v>
      </c>
      <c r="K4417" t="s">
        <v>486</v>
      </c>
      <c r="L4417" t="s">
        <v>25</v>
      </c>
      <c r="M4417">
        <v>6700</v>
      </c>
      <c r="N4417">
        <v>6700</v>
      </c>
      <c r="O4417">
        <v>6700</v>
      </c>
      <c r="P4417">
        <v>22246</v>
      </c>
      <c r="Q4417">
        <v>6700</v>
      </c>
      <c r="R4417">
        <v>6700</v>
      </c>
      <c r="S4417">
        <v>6700</v>
      </c>
      <c r="T4417">
        <v>6700</v>
      </c>
      <c r="U4417">
        <v>6700</v>
      </c>
      <c r="V4417">
        <v>6700</v>
      </c>
      <c r="W4417">
        <v>6700</v>
      </c>
      <c r="X4417">
        <v>6700</v>
      </c>
      <c r="Y4417">
        <v>95946</v>
      </c>
      <c r="Z4417">
        <f t="shared" si="162"/>
        <v>71959.5</v>
      </c>
      <c r="AA4417">
        <f t="shared" si="163"/>
        <v>0</v>
      </c>
    </row>
    <row r="4418" spans="1:27" x14ac:dyDescent="0.35">
      <c r="A4418" t="s">
        <v>427</v>
      </c>
      <c r="C4418">
        <v>512011</v>
      </c>
      <c r="D4418" t="s">
        <v>463</v>
      </c>
      <c r="E4418" t="s">
        <v>7</v>
      </c>
      <c r="F4418" t="s">
        <v>21</v>
      </c>
      <c r="G4418">
        <v>2024</v>
      </c>
      <c r="H4418" t="s">
        <v>22</v>
      </c>
      <c r="I4418" t="s">
        <v>624</v>
      </c>
      <c r="J4418" t="s">
        <v>625</v>
      </c>
      <c r="K4418" t="s">
        <v>486</v>
      </c>
      <c r="L4418" t="s">
        <v>25</v>
      </c>
      <c r="M4418">
        <v>6700</v>
      </c>
      <c r="N4418">
        <v>6700</v>
      </c>
      <c r="O4418">
        <v>6700</v>
      </c>
      <c r="P4418">
        <v>22246</v>
      </c>
      <c r="Q4418">
        <v>6700</v>
      </c>
      <c r="R4418">
        <v>6700</v>
      </c>
      <c r="S4418">
        <v>6700</v>
      </c>
      <c r="T4418">
        <v>6700</v>
      </c>
      <c r="U4418">
        <v>6700</v>
      </c>
      <c r="V4418">
        <v>6700</v>
      </c>
      <c r="W4418">
        <v>6700</v>
      </c>
      <c r="X4418">
        <v>6700</v>
      </c>
      <c r="Y4418">
        <v>95946</v>
      </c>
      <c r="Z4418">
        <f t="shared" si="162"/>
        <v>71959.5</v>
      </c>
      <c r="AA4418">
        <f t="shared" si="163"/>
        <v>0</v>
      </c>
    </row>
    <row r="4419" spans="1:27" x14ac:dyDescent="0.35">
      <c r="A4419" t="s">
        <v>427</v>
      </c>
      <c r="C4419">
        <v>512011</v>
      </c>
      <c r="D4419" t="s">
        <v>463</v>
      </c>
      <c r="E4419" t="s">
        <v>7</v>
      </c>
      <c r="F4419" t="s">
        <v>21</v>
      </c>
      <c r="G4419">
        <v>2025</v>
      </c>
      <c r="H4419" t="s">
        <v>22</v>
      </c>
      <c r="I4419" t="s">
        <v>624</v>
      </c>
      <c r="J4419" t="s">
        <v>625</v>
      </c>
      <c r="K4419" t="s">
        <v>486</v>
      </c>
      <c r="L4419" t="s">
        <v>25</v>
      </c>
      <c r="M4419">
        <v>6700</v>
      </c>
      <c r="N4419">
        <v>6700</v>
      </c>
      <c r="O4419">
        <v>6700</v>
      </c>
      <c r="P4419">
        <v>22246</v>
      </c>
      <c r="Q4419">
        <v>6700</v>
      </c>
      <c r="R4419">
        <v>6700</v>
      </c>
      <c r="S4419">
        <v>6700</v>
      </c>
      <c r="T4419">
        <v>6700</v>
      </c>
      <c r="U4419">
        <v>6700</v>
      </c>
      <c r="V4419">
        <v>6700</v>
      </c>
      <c r="W4419">
        <v>6700</v>
      </c>
      <c r="X4419">
        <v>6700</v>
      </c>
      <c r="Y4419">
        <v>95946</v>
      </c>
      <c r="Z4419">
        <f t="shared" si="162"/>
        <v>71959.5</v>
      </c>
      <c r="AA4419">
        <f t="shared" si="163"/>
        <v>0</v>
      </c>
    </row>
    <row r="4420" spans="1:27" x14ac:dyDescent="0.35">
      <c r="A4420" t="s">
        <v>427</v>
      </c>
      <c r="C4420">
        <v>501090</v>
      </c>
      <c r="D4420" t="s">
        <v>435</v>
      </c>
      <c r="E4420" t="s">
        <v>7</v>
      </c>
      <c r="F4420" t="s">
        <v>105</v>
      </c>
      <c r="G4420">
        <v>2028</v>
      </c>
      <c r="H4420" t="s">
        <v>365</v>
      </c>
      <c r="I4420" t="s">
        <v>373</v>
      </c>
      <c r="J4420" t="s">
        <v>374</v>
      </c>
      <c r="K4420" t="s">
        <v>375</v>
      </c>
      <c r="L4420" t="s">
        <v>25</v>
      </c>
      <c r="M4420">
        <v>6817</v>
      </c>
      <c r="N4420">
        <v>6126</v>
      </c>
      <c r="O4420">
        <v>6077</v>
      </c>
      <c r="P4420">
        <v>6309</v>
      </c>
      <c r="Q4420">
        <v>6191</v>
      </c>
      <c r="R4420">
        <v>5823</v>
      </c>
      <c r="S4420">
        <v>6362</v>
      </c>
      <c r="T4420">
        <v>6625</v>
      </c>
      <c r="U4420">
        <v>6370</v>
      </c>
      <c r="V4420">
        <v>6898</v>
      </c>
      <c r="W4420">
        <v>5190</v>
      </c>
      <c r="X4420">
        <v>5548</v>
      </c>
      <c r="Y4420">
        <v>74336</v>
      </c>
      <c r="Z4420">
        <f t="shared" si="162"/>
        <v>0</v>
      </c>
      <c r="AA4420">
        <f t="shared" si="163"/>
        <v>55752</v>
      </c>
    </row>
    <row r="4421" spans="1:27" x14ac:dyDescent="0.35">
      <c r="A4421" t="s">
        <v>427</v>
      </c>
      <c r="C4421">
        <v>926106</v>
      </c>
      <c r="D4421" t="s">
        <v>459</v>
      </c>
      <c r="E4421" t="s">
        <v>7</v>
      </c>
      <c r="F4421" t="s">
        <v>105</v>
      </c>
      <c r="G4421">
        <v>2030</v>
      </c>
      <c r="H4421" t="s">
        <v>365</v>
      </c>
      <c r="I4421" t="s">
        <v>383</v>
      </c>
      <c r="J4421" t="s">
        <v>384</v>
      </c>
      <c r="K4421" t="s">
        <v>378</v>
      </c>
      <c r="L4421" t="s">
        <v>25</v>
      </c>
      <c r="M4421">
        <v>6823</v>
      </c>
      <c r="N4421">
        <v>6140</v>
      </c>
      <c r="O4421">
        <v>6094</v>
      </c>
      <c r="P4421">
        <v>6340</v>
      </c>
      <c r="Q4421">
        <v>6236</v>
      </c>
      <c r="R4421">
        <v>5876</v>
      </c>
      <c r="S4421">
        <v>6428</v>
      </c>
      <c r="T4421">
        <v>6664</v>
      </c>
      <c r="U4421">
        <v>6401</v>
      </c>
      <c r="V4421">
        <v>6944</v>
      </c>
      <c r="W4421">
        <v>5233</v>
      </c>
      <c r="X4421">
        <v>5658</v>
      </c>
      <c r="Y4421">
        <v>74835</v>
      </c>
      <c r="Z4421">
        <f t="shared" si="162"/>
        <v>0</v>
      </c>
      <c r="AA4421">
        <f t="shared" si="163"/>
        <v>56126.25</v>
      </c>
    </row>
    <row r="4422" spans="1:27" x14ac:dyDescent="0.35">
      <c r="A4422" t="s">
        <v>427</v>
      </c>
      <c r="C4422">
        <v>506109</v>
      </c>
      <c r="D4422" t="s">
        <v>449</v>
      </c>
      <c r="E4422" t="s">
        <v>7</v>
      </c>
      <c r="F4422" t="s">
        <v>21</v>
      </c>
      <c r="G4422">
        <v>2023</v>
      </c>
      <c r="H4422" t="s">
        <v>22</v>
      </c>
      <c r="I4422" t="s">
        <v>373</v>
      </c>
      <c r="J4422" t="s">
        <v>374</v>
      </c>
      <c r="K4422" t="s">
        <v>375</v>
      </c>
      <c r="L4422" t="s">
        <v>25</v>
      </c>
      <c r="M4422">
        <v>6849</v>
      </c>
      <c r="N4422">
        <v>6849</v>
      </c>
      <c r="O4422">
        <v>6849</v>
      </c>
      <c r="P4422">
        <v>6849</v>
      </c>
      <c r="Q4422">
        <v>6849</v>
      </c>
      <c r="R4422">
        <v>6849</v>
      </c>
      <c r="S4422">
        <v>6849</v>
      </c>
      <c r="T4422">
        <v>6849</v>
      </c>
      <c r="U4422">
        <v>6849</v>
      </c>
      <c r="V4422">
        <v>6849</v>
      </c>
      <c r="W4422">
        <v>6849</v>
      </c>
      <c r="X4422">
        <v>6849</v>
      </c>
      <c r="Y4422">
        <v>82193</v>
      </c>
      <c r="Z4422">
        <f t="shared" si="162"/>
        <v>61644.75</v>
      </c>
      <c r="AA4422">
        <f t="shared" si="163"/>
        <v>0</v>
      </c>
    </row>
    <row r="4423" spans="1:27" x14ac:dyDescent="0.35">
      <c r="A4423" t="s">
        <v>427</v>
      </c>
      <c r="C4423">
        <v>510900</v>
      </c>
      <c r="D4423" t="s">
        <v>436</v>
      </c>
      <c r="E4423" t="s">
        <v>7</v>
      </c>
      <c r="F4423" t="s">
        <v>366</v>
      </c>
      <c r="G4423">
        <v>2026</v>
      </c>
      <c r="H4423" t="s">
        <v>22</v>
      </c>
      <c r="I4423" t="s">
        <v>456</v>
      </c>
      <c r="J4423" t="s">
        <v>852</v>
      </c>
      <c r="K4423" t="s">
        <v>378</v>
      </c>
      <c r="L4423" t="s">
        <v>25</v>
      </c>
      <c r="M4423">
        <v>6857</v>
      </c>
      <c r="N4423">
        <v>7933</v>
      </c>
      <c r="O4423">
        <v>21886</v>
      </c>
      <c r="P4423">
        <v>13344</v>
      </c>
      <c r="Q4423">
        <v>14872</v>
      </c>
      <c r="R4423">
        <v>21456</v>
      </c>
      <c r="S4423">
        <v>20825</v>
      </c>
      <c r="T4423">
        <v>11254</v>
      </c>
      <c r="U4423">
        <v>22703</v>
      </c>
      <c r="V4423">
        <v>16342</v>
      </c>
      <c r="W4423">
        <v>26077</v>
      </c>
      <c r="X4423">
        <v>7556</v>
      </c>
      <c r="Y4423">
        <v>191105</v>
      </c>
      <c r="Z4423">
        <f t="shared" si="162"/>
        <v>57786.771161444995</v>
      </c>
      <c r="AA4423">
        <f t="shared" si="163"/>
        <v>85541.978838555005</v>
      </c>
    </row>
    <row r="4424" spans="1:27" x14ac:dyDescent="0.35">
      <c r="A4424" t="s">
        <v>427</v>
      </c>
      <c r="C4424">
        <v>925002</v>
      </c>
      <c r="D4424" t="s">
        <v>458</v>
      </c>
      <c r="E4424" t="s">
        <v>7</v>
      </c>
      <c r="F4424" t="s">
        <v>105</v>
      </c>
      <c r="G4424">
        <v>2028</v>
      </c>
      <c r="H4424" t="s">
        <v>365</v>
      </c>
      <c r="I4424" t="s">
        <v>383</v>
      </c>
      <c r="J4424" t="s">
        <v>384</v>
      </c>
      <c r="K4424" t="s">
        <v>378</v>
      </c>
      <c r="L4424" t="s">
        <v>25</v>
      </c>
      <c r="M4424">
        <v>6870</v>
      </c>
      <c r="N4424">
        <v>6182</v>
      </c>
      <c r="O4424">
        <v>6135</v>
      </c>
      <c r="P4424">
        <v>6384</v>
      </c>
      <c r="Q4424">
        <v>6279</v>
      </c>
      <c r="R4424">
        <v>5916</v>
      </c>
      <c r="S4424">
        <v>6472</v>
      </c>
      <c r="T4424">
        <v>6709</v>
      </c>
      <c r="U4424">
        <v>6445</v>
      </c>
      <c r="V4424">
        <v>6991</v>
      </c>
      <c r="W4424">
        <v>5269</v>
      </c>
      <c r="X4424">
        <v>5697</v>
      </c>
      <c r="Y4424">
        <v>75349</v>
      </c>
      <c r="Z4424">
        <f t="shared" si="162"/>
        <v>0</v>
      </c>
      <c r="AA4424">
        <f t="shared" si="163"/>
        <v>56511.75</v>
      </c>
    </row>
    <row r="4425" spans="1:27" x14ac:dyDescent="0.35">
      <c r="A4425" t="s">
        <v>427</v>
      </c>
      <c r="C4425">
        <v>512011</v>
      </c>
      <c r="D4425" t="s">
        <v>463</v>
      </c>
      <c r="E4425" t="s">
        <v>7</v>
      </c>
      <c r="F4425" t="s">
        <v>21</v>
      </c>
      <c r="G4425">
        <v>2026</v>
      </c>
      <c r="H4425" t="s">
        <v>22</v>
      </c>
      <c r="I4425" t="s">
        <v>624</v>
      </c>
      <c r="J4425" t="s">
        <v>625</v>
      </c>
      <c r="K4425" t="s">
        <v>486</v>
      </c>
      <c r="L4425" t="s">
        <v>25</v>
      </c>
      <c r="M4425">
        <v>6901</v>
      </c>
      <c r="N4425">
        <v>6901</v>
      </c>
      <c r="O4425">
        <v>6901</v>
      </c>
      <c r="P4425">
        <v>22758</v>
      </c>
      <c r="Q4425">
        <v>6901</v>
      </c>
      <c r="R4425">
        <v>6901</v>
      </c>
      <c r="S4425">
        <v>6901</v>
      </c>
      <c r="T4425">
        <v>6901</v>
      </c>
      <c r="U4425">
        <v>6901</v>
      </c>
      <c r="V4425">
        <v>6901</v>
      </c>
      <c r="W4425">
        <v>6901</v>
      </c>
      <c r="X4425">
        <v>6901</v>
      </c>
      <c r="Y4425">
        <v>98669</v>
      </c>
      <c r="Z4425">
        <f t="shared" si="162"/>
        <v>74001.75</v>
      </c>
      <c r="AA4425">
        <f t="shared" si="163"/>
        <v>0</v>
      </c>
    </row>
    <row r="4426" spans="1:27" x14ac:dyDescent="0.35">
      <c r="A4426" t="s">
        <v>427</v>
      </c>
      <c r="C4426">
        <v>506109</v>
      </c>
      <c r="D4426" t="s">
        <v>449</v>
      </c>
      <c r="E4426" t="s">
        <v>7</v>
      </c>
      <c r="F4426" t="s">
        <v>21</v>
      </c>
      <c r="G4426">
        <v>2024</v>
      </c>
      <c r="H4426" t="s">
        <v>22</v>
      </c>
      <c r="I4426" t="s">
        <v>373</v>
      </c>
      <c r="J4426" t="s">
        <v>374</v>
      </c>
      <c r="K4426" t="s">
        <v>375</v>
      </c>
      <c r="L4426" t="s">
        <v>25</v>
      </c>
      <c r="M4426">
        <v>7002</v>
      </c>
      <c r="N4426">
        <v>7002</v>
      </c>
      <c r="O4426">
        <v>7002</v>
      </c>
      <c r="P4426">
        <v>7002</v>
      </c>
      <c r="Q4426">
        <v>7002</v>
      </c>
      <c r="R4426">
        <v>7002</v>
      </c>
      <c r="S4426">
        <v>7002</v>
      </c>
      <c r="T4426">
        <v>7002</v>
      </c>
      <c r="U4426">
        <v>7002</v>
      </c>
      <c r="V4426">
        <v>7002</v>
      </c>
      <c r="W4426">
        <v>7002</v>
      </c>
      <c r="X4426">
        <v>7002</v>
      </c>
      <c r="Y4426">
        <v>84020</v>
      </c>
      <c r="Z4426">
        <f t="shared" si="162"/>
        <v>63015</v>
      </c>
      <c r="AA4426">
        <f t="shared" si="163"/>
        <v>0</v>
      </c>
    </row>
    <row r="4427" spans="1:27" x14ac:dyDescent="0.35">
      <c r="A4427" t="s">
        <v>427</v>
      </c>
      <c r="C4427">
        <v>501090</v>
      </c>
      <c r="D4427" t="s">
        <v>435</v>
      </c>
      <c r="E4427" t="s">
        <v>7</v>
      </c>
      <c r="F4427" t="s">
        <v>105</v>
      </c>
      <c r="G4427">
        <v>2029</v>
      </c>
      <c r="H4427" t="s">
        <v>365</v>
      </c>
      <c r="I4427" t="s">
        <v>373</v>
      </c>
      <c r="J4427" t="s">
        <v>374</v>
      </c>
      <c r="K4427" t="s">
        <v>375</v>
      </c>
      <c r="L4427" t="s">
        <v>25</v>
      </c>
      <c r="M4427">
        <v>7022</v>
      </c>
      <c r="N4427">
        <v>6310</v>
      </c>
      <c r="O4427">
        <v>6259</v>
      </c>
      <c r="P4427">
        <v>6498</v>
      </c>
      <c r="Q4427">
        <v>6377</v>
      </c>
      <c r="R4427">
        <v>5998</v>
      </c>
      <c r="S4427">
        <v>6553</v>
      </c>
      <c r="T4427">
        <v>6824</v>
      </c>
      <c r="U4427">
        <v>6561</v>
      </c>
      <c r="V4427">
        <v>7105</v>
      </c>
      <c r="W4427">
        <v>5346</v>
      </c>
      <c r="X4427">
        <v>5714</v>
      </c>
      <c r="Y4427">
        <v>76567</v>
      </c>
      <c r="Z4427">
        <f t="shared" si="162"/>
        <v>0</v>
      </c>
      <c r="AA4427">
        <f t="shared" si="163"/>
        <v>57425.25</v>
      </c>
    </row>
    <row r="4428" spans="1:27" x14ac:dyDescent="0.35">
      <c r="A4428" t="s">
        <v>427</v>
      </c>
      <c r="C4428">
        <v>510900</v>
      </c>
      <c r="D4428" t="s">
        <v>436</v>
      </c>
      <c r="E4428" t="s">
        <v>7</v>
      </c>
      <c r="F4428" t="s">
        <v>366</v>
      </c>
      <c r="G4428">
        <v>2027</v>
      </c>
      <c r="H4428" t="s">
        <v>22</v>
      </c>
      <c r="I4428" t="s">
        <v>456</v>
      </c>
      <c r="J4428" t="s">
        <v>852</v>
      </c>
      <c r="K4428" t="s">
        <v>378</v>
      </c>
      <c r="L4428" t="s">
        <v>25</v>
      </c>
      <c r="M4428">
        <v>7054</v>
      </c>
      <c r="N4428">
        <v>8155</v>
      </c>
      <c r="O4428">
        <v>22535</v>
      </c>
      <c r="P4428">
        <v>13736</v>
      </c>
      <c r="Q4428">
        <v>15302</v>
      </c>
      <c r="R4428">
        <v>22077</v>
      </c>
      <c r="S4428">
        <v>21420</v>
      </c>
      <c r="T4428">
        <v>11576</v>
      </c>
      <c r="U4428">
        <v>23367</v>
      </c>
      <c r="V4428">
        <v>16824</v>
      </c>
      <c r="W4428">
        <v>26845</v>
      </c>
      <c r="X4428">
        <v>7775</v>
      </c>
      <c r="Y4428">
        <v>196667</v>
      </c>
      <c r="Z4428">
        <f t="shared" si="162"/>
        <v>59468.621564102999</v>
      </c>
      <c r="AA4428">
        <f t="shared" si="163"/>
        <v>88031.628435897001</v>
      </c>
    </row>
    <row r="4429" spans="1:27" x14ac:dyDescent="0.35">
      <c r="A4429" t="s">
        <v>427</v>
      </c>
      <c r="C4429">
        <v>925002</v>
      </c>
      <c r="D4429" t="s">
        <v>458</v>
      </c>
      <c r="E4429" t="s">
        <v>7</v>
      </c>
      <c r="F4429" t="s">
        <v>105</v>
      </c>
      <c r="G4429">
        <v>2029</v>
      </c>
      <c r="H4429" t="s">
        <v>365</v>
      </c>
      <c r="I4429" t="s">
        <v>383</v>
      </c>
      <c r="J4429" t="s">
        <v>384</v>
      </c>
      <c r="K4429" t="s">
        <v>378</v>
      </c>
      <c r="L4429" t="s">
        <v>25</v>
      </c>
      <c r="M4429">
        <v>7077</v>
      </c>
      <c r="N4429">
        <v>6368</v>
      </c>
      <c r="O4429">
        <v>6320</v>
      </c>
      <c r="P4429">
        <v>6575</v>
      </c>
      <c r="Q4429">
        <v>6467</v>
      </c>
      <c r="R4429">
        <v>6094</v>
      </c>
      <c r="S4429">
        <v>6666</v>
      </c>
      <c r="T4429">
        <v>6911</v>
      </c>
      <c r="U4429">
        <v>6638</v>
      </c>
      <c r="V4429">
        <v>7201</v>
      </c>
      <c r="W4429">
        <v>5427</v>
      </c>
      <c r="X4429">
        <v>5868</v>
      </c>
      <c r="Y4429">
        <v>77611</v>
      </c>
      <c r="Z4429">
        <f t="shared" si="162"/>
        <v>0</v>
      </c>
      <c r="AA4429">
        <f t="shared" si="163"/>
        <v>58208.25</v>
      </c>
    </row>
    <row r="4430" spans="1:27" x14ac:dyDescent="0.35">
      <c r="A4430" t="s">
        <v>427</v>
      </c>
      <c r="C4430">
        <v>512011</v>
      </c>
      <c r="D4430" t="s">
        <v>463</v>
      </c>
      <c r="E4430" t="s">
        <v>7</v>
      </c>
      <c r="F4430" t="s">
        <v>21</v>
      </c>
      <c r="G4430">
        <v>2027</v>
      </c>
      <c r="H4430" t="s">
        <v>22</v>
      </c>
      <c r="I4430" t="s">
        <v>624</v>
      </c>
      <c r="J4430" t="s">
        <v>625</v>
      </c>
      <c r="K4430" t="s">
        <v>486</v>
      </c>
      <c r="L4430" t="s">
        <v>25</v>
      </c>
      <c r="M4430">
        <v>7108</v>
      </c>
      <c r="N4430">
        <v>7108</v>
      </c>
      <c r="O4430">
        <v>7108</v>
      </c>
      <c r="P4430">
        <v>23282</v>
      </c>
      <c r="Q4430">
        <v>7108</v>
      </c>
      <c r="R4430">
        <v>7108</v>
      </c>
      <c r="S4430">
        <v>7108</v>
      </c>
      <c r="T4430">
        <v>7108</v>
      </c>
      <c r="U4430">
        <v>7108</v>
      </c>
      <c r="V4430">
        <v>7108</v>
      </c>
      <c r="W4430">
        <v>7108</v>
      </c>
      <c r="X4430">
        <v>7108</v>
      </c>
      <c r="Y4430">
        <v>101470</v>
      </c>
      <c r="Z4430">
        <f t="shared" si="162"/>
        <v>76102.5</v>
      </c>
      <c r="AA4430">
        <f t="shared" si="163"/>
        <v>0</v>
      </c>
    </row>
    <row r="4431" spans="1:27" x14ac:dyDescent="0.35">
      <c r="A4431" t="s">
        <v>427</v>
      </c>
      <c r="C4431">
        <v>501990</v>
      </c>
      <c r="D4431" t="s">
        <v>442</v>
      </c>
      <c r="E4431" t="s">
        <v>7</v>
      </c>
      <c r="F4431" t="s">
        <v>366</v>
      </c>
      <c r="G4431">
        <v>2023</v>
      </c>
      <c r="H4431" t="s">
        <v>22</v>
      </c>
      <c r="I4431" t="s">
        <v>456</v>
      </c>
      <c r="J4431" t="s">
        <v>852</v>
      </c>
      <c r="K4431" t="s">
        <v>378</v>
      </c>
      <c r="L4431" t="s">
        <v>25</v>
      </c>
      <c r="M4431">
        <v>7129</v>
      </c>
      <c r="N4431">
        <v>7129</v>
      </c>
      <c r="O4431">
        <v>7129</v>
      </c>
      <c r="P4431">
        <v>7129</v>
      </c>
      <c r="Q4431">
        <v>7129</v>
      </c>
      <c r="R4431">
        <v>7129</v>
      </c>
      <c r="S4431">
        <v>7129</v>
      </c>
      <c r="T4431">
        <v>7129</v>
      </c>
      <c r="U4431">
        <v>7129</v>
      </c>
      <c r="V4431">
        <v>7129</v>
      </c>
      <c r="W4431">
        <v>7129</v>
      </c>
      <c r="X4431">
        <v>7129</v>
      </c>
      <c r="Y4431">
        <v>85546</v>
      </c>
      <c r="Z4431">
        <f t="shared" si="162"/>
        <v>25867.597005714</v>
      </c>
      <c r="AA4431">
        <f t="shared" si="163"/>
        <v>38291.902994286</v>
      </c>
    </row>
    <row r="4432" spans="1:27" x14ac:dyDescent="0.35">
      <c r="A4432" t="s">
        <v>427</v>
      </c>
      <c r="C4432">
        <v>501990</v>
      </c>
      <c r="D4432" t="s">
        <v>442</v>
      </c>
      <c r="E4432" t="s">
        <v>7</v>
      </c>
      <c r="F4432" t="s">
        <v>366</v>
      </c>
      <c r="G4432">
        <v>2024</v>
      </c>
      <c r="H4432" t="s">
        <v>22</v>
      </c>
      <c r="I4432" t="s">
        <v>456</v>
      </c>
      <c r="J4432" t="s">
        <v>852</v>
      </c>
      <c r="K4432" t="s">
        <v>378</v>
      </c>
      <c r="L4432" t="s">
        <v>25</v>
      </c>
      <c r="M4432">
        <v>7129</v>
      </c>
      <c r="N4432">
        <v>7129</v>
      </c>
      <c r="O4432">
        <v>7129</v>
      </c>
      <c r="P4432">
        <v>7129</v>
      </c>
      <c r="Q4432">
        <v>7129</v>
      </c>
      <c r="R4432">
        <v>7129</v>
      </c>
      <c r="S4432">
        <v>7129</v>
      </c>
      <c r="T4432">
        <v>7129</v>
      </c>
      <c r="U4432">
        <v>7129</v>
      </c>
      <c r="V4432">
        <v>7129</v>
      </c>
      <c r="W4432">
        <v>7129</v>
      </c>
      <c r="X4432">
        <v>7129</v>
      </c>
      <c r="Y4432">
        <v>85546</v>
      </c>
      <c r="Z4432">
        <f t="shared" si="162"/>
        <v>25867.597005714</v>
      </c>
      <c r="AA4432">
        <f t="shared" si="163"/>
        <v>38291.902994286</v>
      </c>
    </row>
    <row r="4433" spans="1:27" x14ac:dyDescent="0.35">
      <c r="A4433" t="s">
        <v>427</v>
      </c>
      <c r="C4433">
        <v>501990</v>
      </c>
      <c r="D4433" t="s">
        <v>442</v>
      </c>
      <c r="E4433" t="s">
        <v>7</v>
      </c>
      <c r="F4433" t="s">
        <v>366</v>
      </c>
      <c r="G4433">
        <v>2025</v>
      </c>
      <c r="H4433" t="s">
        <v>22</v>
      </c>
      <c r="I4433" t="s">
        <v>456</v>
      </c>
      <c r="J4433" t="s">
        <v>852</v>
      </c>
      <c r="K4433" t="s">
        <v>378</v>
      </c>
      <c r="L4433" t="s">
        <v>25</v>
      </c>
      <c r="M4433">
        <v>7177</v>
      </c>
      <c r="N4433">
        <v>7177</v>
      </c>
      <c r="O4433">
        <v>7177</v>
      </c>
      <c r="P4433">
        <v>7177</v>
      </c>
      <c r="Q4433">
        <v>7177</v>
      </c>
      <c r="R4433">
        <v>7177</v>
      </c>
      <c r="S4433">
        <v>7177</v>
      </c>
      <c r="T4433">
        <v>7177</v>
      </c>
      <c r="U4433">
        <v>7177</v>
      </c>
      <c r="V4433">
        <v>7177</v>
      </c>
      <c r="W4433">
        <v>7177</v>
      </c>
      <c r="X4433">
        <v>7177</v>
      </c>
      <c r="Y4433">
        <v>86121</v>
      </c>
      <c r="Z4433">
        <f t="shared" si="162"/>
        <v>26041.466833389</v>
      </c>
      <c r="AA4433">
        <f t="shared" si="163"/>
        <v>38549.283166611</v>
      </c>
    </row>
    <row r="4434" spans="1:27" x14ac:dyDescent="0.35">
      <c r="A4434" t="s">
        <v>427</v>
      </c>
      <c r="C4434">
        <v>513100</v>
      </c>
      <c r="D4434" t="s">
        <v>438</v>
      </c>
      <c r="E4434" t="s">
        <v>7</v>
      </c>
      <c r="F4434" t="s">
        <v>21</v>
      </c>
      <c r="G4434">
        <v>2021</v>
      </c>
      <c r="H4434" t="s">
        <v>22</v>
      </c>
      <c r="I4434" t="s">
        <v>610</v>
      </c>
      <c r="J4434" t="s">
        <v>611</v>
      </c>
      <c r="K4434" t="s">
        <v>555</v>
      </c>
      <c r="L4434" t="s">
        <v>25</v>
      </c>
      <c r="M4434">
        <v>7186</v>
      </c>
      <c r="N4434">
        <v>5537</v>
      </c>
      <c r="O4434">
        <v>5537</v>
      </c>
      <c r="P4434">
        <v>5537</v>
      </c>
      <c r="Q4434">
        <v>5537</v>
      </c>
      <c r="R4434">
        <v>7236</v>
      </c>
      <c r="S4434">
        <v>5537</v>
      </c>
      <c r="T4434">
        <v>5537</v>
      </c>
      <c r="U4434">
        <v>5537</v>
      </c>
      <c r="V4434">
        <v>5537</v>
      </c>
      <c r="W4434">
        <v>5537</v>
      </c>
      <c r="X4434">
        <v>7236</v>
      </c>
      <c r="Y4434">
        <v>71489</v>
      </c>
      <c r="Z4434">
        <f t="shared" si="162"/>
        <v>53616.75</v>
      </c>
      <c r="AA4434">
        <f t="shared" si="163"/>
        <v>0</v>
      </c>
    </row>
    <row r="4435" spans="1:27" x14ac:dyDescent="0.35">
      <c r="A4435" t="s">
        <v>427</v>
      </c>
      <c r="C4435">
        <v>513100</v>
      </c>
      <c r="D4435" t="s">
        <v>438</v>
      </c>
      <c r="E4435" t="s">
        <v>7</v>
      </c>
      <c r="F4435" t="s">
        <v>21</v>
      </c>
      <c r="G4435">
        <v>2022</v>
      </c>
      <c r="H4435" t="s">
        <v>22</v>
      </c>
      <c r="I4435" t="s">
        <v>610</v>
      </c>
      <c r="J4435" t="s">
        <v>611</v>
      </c>
      <c r="K4435" t="s">
        <v>555</v>
      </c>
      <c r="L4435" t="s">
        <v>25</v>
      </c>
      <c r="M4435">
        <v>7186</v>
      </c>
      <c r="N4435">
        <v>5537</v>
      </c>
      <c r="O4435">
        <v>5537</v>
      </c>
      <c r="P4435">
        <v>5537</v>
      </c>
      <c r="Q4435">
        <v>5537</v>
      </c>
      <c r="R4435">
        <v>7236</v>
      </c>
      <c r="S4435">
        <v>5537</v>
      </c>
      <c r="T4435">
        <v>5537</v>
      </c>
      <c r="U4435">
        <v>5537</v>
      </c>
      <c r="V4435">
        <v>5537</v>
      </c>
      <c r="W4435">
        <v>5537</v>
      </c>
      <c r="X4435">
        <v>7236</v>
      </c>
      <c r="Y4435">
        <v>71489</v>
      </c>
      <c r="Z4435">
        <f t="shared" si="162"/>
        <v>53616.75</v>
      </c>
      <c r="AA4435">
        <f t="shared" si="163"/>
        <v>0</v>
      </c>
    </row>
    <row r="4436" spans="1:27" x14ac:dyDescent="0.35">
      <c r="A4436" t="s">
        <v>427</v>
      </c>
      <c r="C4436">
        <v>513100</v>
      </c>
      <c r="D4436" t="s">
        <v>438</v>
      </c>
      <c r="E4436" t="s">
        <v>7</v>
      </c>
      <c r="F4436" t="s">
        <v>21</v>
      </c>
      <c r="G4436">
        <v>2023</v>
      </c>
      <c r="H4436" t="s">
        <v>22</v>
      </c>
      <c r="I4436" t="s">
        <v>610</v>
      </c>
      <c r="J4436" t="s">
        <v>611</v>
      </c>
      <c r="K4436" t="s">
        <v>555</v>
      </c>
      <c r="L4436" t="s">
        <v>25</v>
      </c>
      <c r="M4436">
        <v>7186</v>
      </c>
      <c r="N4436">
        <v>5537</v>
      </c>
      <c r="O4436">
        <v>5537</v>
      </c>
      <c r="P4436">
        <v>5537</v>
      </c>
      <c r="Q4436">
        <v>5537</v>
      </c>
      <c r="R4436">
        <v>7236</v>
      </c>
      <c r="S4436">
        <v>5537</v>
      </c>
      <c r="T4436">
        <v>5537</v>
      </c>
      <c r="U4436">
        <v>5537</v>
      </c>
      <c r="V4436">
        <v>5537</v>
      </c>
      <c r="W4436">
        <v>5537</v>
      </c>
      <c r="X4436">
        <v>7236</v>
      </c>
      <c r="Y4436">
        <v>71489</v>
      </c>
      <c r="Z4436">
        <f t="shared" si="162"/>
        <v>53616.75</v>
      </c>
      <c r="AA4436">
        <f t="shared" si="163"/>
        <v>0</v>
      </c>
    </row>
    <row r="4437" spans="1:27" x14ac:dyDescent="0.35">
      <c r="A4437" t="s">
        <v>427</v>
      </c>
      <c r="C4437">
        <v>513100</v>
      </c>
      <c r="D4437" t="s">
        <v>438</v>
      </c>
      <c r="E4437" t="s">
        <v>7</v>
      </c>
      <c r="F4437" t="s">
        <v>21</v>
      </c>
      <c r="G4437">
        <v>2024</v>
      </c>
      <c r="H4437" t="s">
        <v>22</v>
      </c>
      <c r="I4437" t="s">
        <v>610</v>
      </c>
      <c r="J4437" t="s">
        <v>611</v>
      </c>
      <c r="K4437" t="s">
        <v>555</v>
      </c>
      <c r="L4437" t="s">
        <v>25</v>
      </c>
      <c r="M4437">
        <v>7186</v>
      </c>
      <c r="N4437">
        <v>5537</v>
      </c>
      <c r="O4437">
        <v>5537</v>
      </c>
      <c r="P4437">
        <v>5537</v>
      </c>
      <c r="Q4437">
        <v>5537</v>
      </c>
      <c r="R4437">
        <v>7236</v>
      </c>
      <c r="S4437">
        <v>5537</v>
      </c>
      <c r="T4437">
        <v>5537</v>
      </c>
      <c r="U4437">
        <v>5537</v>
      </c>
      <c r="V4437">
        <v>5537</v>
      </c>
      <c r="W4437">
        <v>5537</v>
      </c>
      <c r="X4437">
        <v>7236</v>
      </c>
      <c r="Y4437">
        <v>71489</v>
      </c>
      <c r="Z4437">
        <f t="shared" si="162"/>
        <v>53616.75</v>
      </c>
      <c r="AA4437">
        <f t="shared" si="163"/>
        <v>0</v>
      </c>
    </row>
    <row r="4438" spans="1:27" x14ac:dyDescent="0.35">
      <c r="A4438" t="s">
        <v>427</v>
      </c>
      <c r="C4438">
        <v>513100</v>
      </c>
      <c r="D4438" t="s">
        <v>438</v>
      </c>
      <c r="E4438" t="s">
        <v>7</v>
      </c>
      <c r="F4438" t="s">
        <v>21</v>
      </c>
      <c r="G4438">
        <v>2025</v>
      </c>
      <c r="H4438" t="s">
        <v>22</v>
      </c>
      <c r="I4438" t="s">
        <v>610</v>
      </c>
      <c r="J4438" t="s">
        <v>611</v>
      </c>
      <c r="K4438" t="s">
        <v>555</v>
      </c>
      <c r="L4438" t="s">
        <v>25</v>
      </c>
      <c r="M4438">
        <v>7186</v>
      </c>
      <c r="N4438">
        <v>5537</v>
      </c>
      <c r="O4438">
        <v>5537</v>
      </c>
      <c r="P4438">
        <v>5537</v>
      </c>
      <c r="Q4438">
        <v>5537</v>
      </c>
      <c r="R4438">
        <v>7236</v>
      </c>
      <c r="S4438">
        <v>5537</v>
      </c>
      <c r="T4438">
        <v>5537</v>
      </c>
      <c r="U4438">
        <v>5537</v>
      </c>
      <c r="V4438">
        <v>5537</v>
      </c>
      <c r="W4438">
        <v>5537</v>
      </c>
      <c r="X4438">
        <v>7236</v>
      </c>
      <c r="Y4438">
        <v>71489</v>
      </c>
      <c r="Z4438">
        <f t="shared" si="162"/>
        <v>53616.75</v>
      </c>
      <c r="AA4438">
        <f t="shared" si="163"/>
        <v>0</v>
      </c>
    </row>
    <row r="4439" spans="1:27" x14ac:dyDescent="0.35">
      <c r="A4439" t="s">
        <v>427</v>
      </c>
      <c r="C4439">
        <v>500900</v>
      </c>
      <c r="D4439" t="s">
        <v>443</v>
      </c>
      <c r="E4439" t="s">
        <v>7</v>
      </c>
      <c r="F4439" t="s">
        <v>366</v>
      </c>
      <c r="G4439">
        <v>2024</v>
      </c>
      <c r="H4439" t="s">
        <v>365</v>
      </c>
      <c r="I4439" t="s">
        <v>456</v>
      </c>
      <c r="J4439" t="s">
        <v>852</v>
      </c>
      <c r="K4439" t="s">
        <v>378</v>
      </c>
      <c r="L4439" t="s">
        <v>25</v>
      </c>
      <c r="M4439">
        <v>7205</v>
      </c>
      <c r="N4439">
        <v>183</v>
      </c>
      <c r="O4439">
        <v>-6171</v>
      </c>
      <c r="P4439">
        <v>-6359</v>
      </c>
      <c r="Q4439">
        <v>-5660</v>
      </c>
      <c r="R4439">
        <v>-18407</v>
      </c>
      <c r="S4439">
        <v>-11396</v>
      </c>
      <c r="T4439">
        <v>-10124</v>
      </c>
      <c r="U4439">
        <v>-17305</v>
      </c>
      <c r="V4439">
        <v>-8649</v>
      </c>
      <c r="W4439">
        <v>-23401</v>
      </c>
      <c r="X4439">
        <v>-26480</v>
      </c>
      <c r="Y4439">
        <v>-126563</v>
      </c>
      <c r="Z4439">
        <f t="shared" si="162"/>
        <v>-38270.412173967001</v>
      </c>
      <c r="AA4439">
        <f t="shared" si="163"/>
        <v>-56651.837826032999</v>
      </c>
    </row>
    <row r="4440" spans="1:27" x14ac:dyDescent="0.35">
      <c r="A4440" t="s">
        <v>427</v>
      </c>
      <c r="C4440">
        <v>501090</v>
      </c>
      <c r="D4440" t="s">
        <v>435</v>
      </c>
      <c r="E4440" t="s">
        <v>7</v>
      </c>
      <c r="F4440" t="s">
        <v>105</v>
      </c>
      <c r="G4440">
        <v>2030</v>
      </c>
      <c r="H4440" t="s">
        <v>365</v>
      </c>
      <c r="I4440" t="s">
        <v>373</v>
      </c>
      <c r="J4440" t="s">
        <v>374</v>
      </c>
      <c r="K4440" t="s">
        <v>375</v>
      </c>
      <c r="L4440" t="s">
        <v>25</v>
      </c>
      <c r="M4440">
        <v>7233</v>
      </c>
      <c r="N4440">
        <v>6500</v>
      </c>
      <c r="O4440">
        <v>6447</v>
      </c>
      <c r="P4440">
        <v>6693</v>
      </c>
      <c r="Q4440">
        <v>6568</v>
      </c>
      <c r="R4440">
        <v>6178</v>
      </c>
      <c r="S4440">
        <v>6750</v>
      </c>
      <c r="T4440">
        <v>7029</v>
      </c>
      <c r="U4440">
        <v>6758</v>
      </c>
      <c r="V4440">
        <v>7319</v>
      </c>
      <c r="W4440">
        <v>5506</v>
      </c>
      <c r="X4440">
        <v>5886</v>
      </c>
      <c r="Y4440">
        <v>78867</v>
      </c>
      <c r="Z4440">
        <f t="shared" si="162"/>
        <v>0</v>
      </c>
      <c r="AA4440">
        <f t="shared" si="163"/>
        <v>59150.25</v>
      </c>
    </row>
    <row r="4441" spans="1:27" x14ac:dyDescent="0.35">
      <c r="A4441" t="s">
        <v>427</v>
      </c>
      <c r="C4441">
        <v>510900</v>
      </c>
      <c r="D4441" t="s">
        <v>436</v>
      </c>
      <c r="E4441" t="s">
        <v>7</v>
      </c>
      <c r="F4441" t="s">
        <v>366</v>
      </c>
      <c r="G4441">
        <v>2028</v>
      </c>
      <c r="H4441" t="s">
        <v>22</v>
      </c>
      <c r="I4441" t="s">
        <v>456</v>
      </c>
      <c r="J4441" t="s">
        <v>852</v>
      </c>
      <c r="K4441" t="s">
        <v>378</v>
      </c>
      <c r="L4441" t="s">
        <v>25</v>
      </c>
      <c r="M4441">
        <v>7258</v>
      </c>
      <c r="N4441">
        <v>8383</v>
      </c>
      <c r="O4441">
        <v>23202</v>
      </c>
      <c r="P4441">
        <v>14139</v>
      </c>
      <c r="Q4441">
        <v>15744</v>
      </c>
      <c r="R4441">
        <v>22716</v>
      </c>
      <c r="S4441">
        <v>22033</v>
      </c>
      <c r="T4441">
        <v>11906</v>
      </c>
      <c r="U4441">
        <v>24051</v>
      </c>
      <c r="V4441">
        <v>17320</v>
      </c>
      <c r="W4441">
        <v>27636</v>
      </c>
      <c r="X4441">
        <v>7999</v>
      </c>
      <c r="Y4441">
        <v>202388</v>
      </c>
      <c r="Z4441">
        <f t="shared" si="162"/>
        <v>61198.550753891999</v>
      </c>
      <c r="AA4441">
        <f t="shared" si="163"/>
        <v>90592.449246108008</v>
      </c>
    </row>
    <row r="4442" spans="1:27" x14ac:dyDescent="0.35">
      <c r="A4442" t="s">
        <v>427</v>
      </c>
      <c r="C4442">
        <v>500900</v>
      </c>
      <c r="D4442" t="s">
        <v>443</v>
      </c>
      <c r="E4442" t="s">
        <v>7</v>
      </c>
      <c r="F4442" t="s">
        <v>21</v>
      </c>
      <c r="G4442">
        <v>2024</v>
      </c>
      <c r="H4442" t="s">
        <v>22</v>
      </c>
      <c r="I4442" t="s">
        <v>373</v>
      </c>
      <c r="J4442" t="s">
        <v>374</v>
      </c>
      <c r="K4442" t="s">
        <v>375</v>
      </c>
      <c r="L4442" t="s">
        <v>25</v>
      </c>
      <c r="M4442">
        <v>7268</v>
      </c>
      <c r="N4442">
        <v>13037</v>
      </c>
      <c r="O4442">
        <v>7304</v>
      </c>
      <c r="P4442">
        <v>7304</v>
      </c>
      <c r="Q4442">
        <v>7272</v>
      </c>
      <c r="R4442">
        <v>7268</v>
      </c>
      <c r="S4442">
        <v>7268</v>
      </c>
      <c r="T4442">
        <v>7231</v>
      </c>
      <c r="U4442">
        <v>7231</v>
      </c>
      <c r="V4442">
        <v>7231</v>
      </c>
      <c r="W4442">
        <v>7263</v>
      </c>
      <c r="X4442">
        <v>7267</v>
      </c>
      <c r="Y4442">
        <v>92945</v>
      </c>
      <c r="Z4442">
        <f t="shared" si="162"/>
        <v>69708.75</v>
      </c>
      <c r="AA4442">
        <f t="shared" si="163"/>
        <v>0</v>
      </c>
    </row>
    <row r="4443" spans="1:27" x14ac:dyDescent="0.35">
      <c r="A4443" t="s">
        <v>427</v>
      </c>
      <c r="C4443">
        <v>925002</v>
      </c>
      <c r="D4443" t="s">
        <v>458</v>
      </c>
      <c r="E4443" t="s">
        <v>7</v>
      </c>
      <c r="F4443" t="s">
        <v>105</v>
      </c>
      <c r="G4443">
        <v>2030</v>
      </c>
      <c r="H4443" t="s">
        <v>365</v>
      </c>
      <c r="I4443" t="s">
        <v>383</v>
      </c>
      <c r="J4443" t="s">
        <v>384</v>
      </c>
      <c r="K4443" t="s">
        <v>378</v>
      </c>
      <c r="L4443" t="s">
        <v>25</v>
      </c>
      <c r="M4443">
        <v>7289</v>
      </c>
      <c r="N4443">
        <v>6559</v>
      </c>
      <c r="O4443">
        <v>6509</v>
      </c>
      <c r="P4443">
        <v>6773</v>
      </c>
      <c r="Q4443">
        <v>6661</v>
      </c>
      <c r="R4443">
        <v>6277</v>
      </c>
      <c r="S4443">
        <v>6866</v>
      </c>
      <c r="T4443">
        <v>7118</v>
      </c>
      <c r="U4443">
        <v>6838</v>
      </c>
      <c r="V4443">
        <v>7417</v>
      </c>
      <c r="W4443">
        <v>5590</v>
      </c>
      <c r="X4443">
        <v>6044</v>
      </c>
      <c r="Y4443">
        <v>79942</v>
      </c>
      <c r="Z4443">
        <f t="shared" si="162"/>
        <v>0</v>
      </c>
      <c r="AA4443">
        <f t="shared" si="163"/>
        <v>59956.5</v>
      </c>
    </row>
    <row r="4444" spans="1:27" x14ac:dyDescent="0.35">
      <c r="A4444" t="s">
        <v>427</v>
      </c>
      <c r="C4444">
        <v>506109</v>
      </c>
      <c r="D4444" t="s">
        <v>449</v>
      </c>
      <c r="E4444" t="s">
        <v>7</v>
      </c>
      <c r="F4444" t="s">
        <v>21</v>
      </c>
      <c r="G4444">
        <v>2025</v>
      </c>
      <c r="H4444" t="s">
        <v>22</v>
      </c>
      <c r="I4444" t="s">
        <v>373</v>
      </c>
      <c r="J4444" t="s">
        <v>374</v>
      </c>
      <c r="K4444" t="s">
        <v>375</v>
      </c>
      <c r="L4444" t="s">
        <v>25</v>
      </c>
      <c r="M4444">
        <v>7294</v>
      </c>
      <c r="N4444">
        <v>7294</v>
      </c>
      <c r="O4444">
        <v>7294</v>
      </c>
      <c r="P4444">
        <v>7294</v>
      </c>
      <c r="Q4444">
        <v>7294</v>
      </c>
      <c r="R4444">
        <v>7294</v>
      </c>
      <c r="S4444">
        <v>7294</v>
      </c>
      <c r="T4444">
        <v>7294</v>
      </c>
      <c r="U4444">
        <v>7294</v>
      </c>
      <c r="V4444">
        <v>7294</v>
      </c>
      <c r="W4444">
        <v>7294</v>
      </c>
      <c r="X4444">
        <v>7294</v>
      </c>
      <c r="Y4444">
        <v>87530</v>
      </c>
      <c r="Z4444">
        <f t="shared" si="162"/>
        <v>65647.5</v>
      </c>
      <c r="AA4444">
        <f t="shared" si="163"/>
        <v>0</v>
      </c>
    </row>
    <row r="4445" spans="1:27" x14ac:dyDescent="0.35">
      <c r="A4445" t="s">
        <v>427</v>
      </c>
      <c r="C4445">
        <v>512011</v>
      </c>
      <c r="D4445" t="s">
        <v>463</v>
      </c>
      <c r="E4445" t="s">
        <v>7</v>
      </c>
      <c r="F4445" t="s">
        <v>21</v>
      </c>
      <c r="G4445">
        <v>2028</v>
      </c>
      <c r="H4445" t="s">
        <v>22</v>
      </c>
      <c r="I4445" t="s">
        <v>624</v>
      </c>
      <c r="J4445" t="s">
        <v>625</v>
      </c>
      <c r="K4445" t="s">
        <v>486</v>
      </c>
      <c r="L4445" t="s">
        <v>25</v>
      </c>
      <c r="M4445">
        <v>7321</v>
      </c>
      <c r="N4445">
        <v>7321</v>
      </c>
      <c r="O4445">
        <v>7321</v>
      </c>
      <c r="P4445">
        <v>23818</v>
      </c>
      <c r="Q4445">
        <v>7321</v>
      </c>
      <c r="R4445">
        <v>7321</v>
      </c>
      <c r="S4445">
        <v>7321</v>
      </c>
      <c r="T4445">
        <v>7321</v>
      </c>
      <c r="U4445">
        <v>7321</v>
      </c>
      <c r="V4445">
        <v>7321</v>
      </c>
      <c r="W4445">
        <v>7321</v>
      </c>
      <c r="X4445">
        <v>7321</v>
      </c>
      <c r="Y4445">
        <v>104350</v>
      </c>
      <c r="Z4445">
        <f t="shared" si="162"/>
        <v>78262.5</v>
      </c>
      <c r="AA4445">
        <f t="shared" si="163"/>
        <v>0</v>
      </c>
    </row>
    <row r="4446" spans="1:27" x14ac:dyDescent="0.35">
      <c r="A4446" t="s">
        <v>427</v>
      </c>
      <c r="C4446">
        <v>513100</v>
      </c>
      <c r="D4446" t="s">
        <v>438</v>
      </c>
      <c r="E4446" t="s">
        <v>7</v>
      </c>
      <c r="F4446" t="s">
        <v>21</v>
      </c>
      <c r="G4446">
        <v>2026</v>
      </c>
      <c r="H4446" t="s">
        <v>22</v>
      </c>
      <c r="I4446" t="s">
        <v>610</v>
      </c>
      <c r="J4446" t="s">
        <v>611</v>
      </c>
      <c r="K4446" t="s">
        <v>555</v>
      </c>
      <c r="L4446" t="s">
        <v>25</v>
      </c>
      <c r="M4446">
        <v>7330</v>
      </c>
      <c r="N4446">
        <v>5648</v>
      </c>
      <c r="O4446">
        <v>5648</v>
      </c>
      <c r="P4446">
        <v>5648</v>
      </c>
      <c r="Q4446">
        <v>5648</v>
      </c>
      <c r="R4446">
        <v>7380</v>
      </c>
      <c r="S4446">
        <v>5648</v>
      </c>
      <c r="T4446">
        <v>5648</v>
      </c>
      <c r="U4446">
        <v>5648</v>
      </c>
      <c r="V4446">
        <v>5648</v>
      </c>
      <c r="W4446">
        <v>5648</v>
      </c>
      <c r="X4446">
        <v>7380</v>
      </c>
      <c r="Y4446">
        <v>72919</v>
      </c>
      <c r="Z4446">
        <f t="shared" si="162"/>
        <v>54689.25</v>
      </c>
      <c r="AA4446">
        <f t="shared" si="163"/>
        <v>0</v>
      </c>
    </row>
    <row r="4447" spans="1:27" x14ac:dyDescent="0.35">
      <c r="A4447" t="s">
        <v>427</v>
      </c>
      <c r="C4447">
        <v>500900</v>
      </c>
      <c r="D4447" t="s">
        <v>443</v>
      </c>
      <c r="E4447" t="s">
        <v>7</v>
      </c>
      <c r="F4447" t="s">
        <v>21</v>
      </c>
      <c r="G4447">
        <v>2025</v>
      </c>
      <c r="H4447" t="s">
        <v>22</v>
      </c>
      <c r="I4447" t="s">
        <v>373</v>
      </c>
      <c r="J4447" t="s">
        <v>374</v>
      </c>
      <c r="K4447" t="s">
        <v>375</v>
      </c>
      <c r="L4447" t="s">
        <v>25</v>
      </c>
      <c r="M4447">
        <v>7336</v>
      </c>
      <c r="N4447">
        <v>13220</v>
      </c>
      <c r="O4447">
        <v>7373</v>
      </c>
      <c r="P4447">
        <v>7373</v>
      </c>
      <c r="Q4447">
        <v>7341</v>
      </c>
      <c r="R4447">
        <v>7336</v>
      </c>
      <c r="S4447">
        <v>7336</v>
      </c>
      <c r="T4447">
        <v>7300</v>
      </c>
      <c r="U4447">
        <v>7300</v>
      </c>
      <c r="V4447">
        <v>7300</v>
      </c>
      <c r="W4447">
        <v>7332</v>
      </c>
      <c r="X4447">
        <v>7335</v>
      </c>
      <c r="Y4447">
        <v>93880</v>
      </c>
      <c r="Z4447">
        <f t="shared" si="162"/>
        <v>70410</v>
      </c>
      <c r="AA4447">
        <f t="shared" si="163"/>
        <v>0</v>
      </c>
    </row>
    <row r="4448" spans="1:27" x14ac:dyDescent="0.35">
      <c r="A4448" t="s">
        <v>427</v>
      </c>
      <c r="C4448">
        <v>501990</v>
      </c>
      <c r="D4448" t="s">
        <v>442</v>
      </c>
      <c r="E4448" t="s">
        <v>7</v>
      </c>
      <c r="F4448" t="s">
        <v>366</v>
      </c>
      <c r="G4448">
        <v>2026</v>
      </c>
      <c r="H4448" t="s">
        <v>22</v>
      </c>
      <c r="I4448" t="s">
        <v>456</v>
      </c>
      <c r="J4448" t="s">
        <v>852</v>
      </c>
      <c r="K4448" t="s">
        <v>378</v>
      </c>
      <c r="L4448" t="s">
        <v>25</v>
      </c>
      <c r="M4448">
        <v>7348</v>
      </c>
      <c r="N4448">
        <v>7348</v>
      </c>
      <c r="O4448">
        <v>7348</v>
      </c>
      <c r="P4448">
        <v>7348</v>
      </c>
      <c r="Q4448">
        <v>7348</v>
      </c>
      <c r="R4448">
        <v>7348</v>
      </c>
      <c r="S4448">
        <v>7348</v>
      </c>
      <c r="T4448">
        <v>7348</v>
      </c>
      <c r="U4448">
        <v>7348</v>
      </c>
      <c r="V4448">
        <v>7348</v>
      </c>
      <c r="W4448">
        <v>7348</v>
      </c>
      <c r="X4448">
        <v>7348</v>
      </c>
      <c r="Y4448">
        <v>88173</v>
      </c>
      <c r="Z4448">
        <f t="shared" si="162"/>
        <v>26661.955331457</v>
      </c>
      <c r="AA4448">
        <f t="shared" si="163"/>
        <v>39467.794668543</v>
      </c>
    </row>
    <row r="4449" spans="1:27" x14ac:dyDescent="0.35">
      <c r="A4449" t="s">
        <v>427</v>
      </c>
      <c r="C4449">
        <v>500900</v>
      </c>
      <c r="D4449" t="s">
        <v>443</v>
      </c>
      <c r="E4449" t="s">
        <v>7</v>
      </c>
      <c r="F4449" t="s">
        <v>21</v>
      </c>
      <c r="G4449">
        <v>2023</v>
      </c>
      <c r="H4449" t="s">
        <v>22</v>
      </c>
      <c r="I4449" t="s">
        <v>373</v>
      </c>
      <c r="J4449" t="s">
        <v>374</v>
      </c>
      <c r="K4449" t="s">
        <v>375</v>
      </c>
      <c r="L4449" t="s">
        <v>25</v>
      </c>
      <c r="M4449">
        <v>7391</v>
      </c>
      <c r="N4449">
        <v>13134</v>
      </c>
      <c r="O4449">
        <v>7428</v>
      </c>
      <c r="P4449">
        <v>7428</v>
      </c>
      <c r="Q4449">
        <v>7396</v>
      </c>
      <c r="R4449">
        <v>7391</v>
      </c>
      <c r="S4449">
        <v>7391</v>
      </c>
      <c r="T4449">
        <v>7355</v>
      </c>
      <c r="U4449">
        <v>7355</v>
      </c>
      <c r="V4449">
        <v>7355</v>
      </c>
      <c r="W4449">
        <v>7387</v>
      </c>
      <c r="X4449">
        <v>7391</v>
      </c>
      <c r="Y4449">
        <v>94401</v>
      </c>
      <c r="Z4449">
        <f t="shared" si="162"/>
        <v>70800.75</v>
      </c>
      <c r="AA4449">
        <f t="shared" si="163"/>
        <v>0</v>
      </c>
    </row>
    <row r="4450" spans="1:27" x14ac:dyDescent="0.35">
      <c r="A4450" t="s">
        <v>427</v>
      </c>
      <c r="C4450">
        <v>510900</v>
      </c>
      <c r="D4450" t="s">
        <v>436</v>
      </c>
      <c r="E4450" t="s">
        <v>7</v>
      </c>
      <c r="F4450" t="s">
        <v>366</v>
      </c>
      <c r="G4450">
        <v>2029</v>
      </c>
      <c r="H4450" t="s">
        <v>22</v>
      </c>
      <c r="I4450" t="s">
        <v>456</v>
      </c>
      <c r="J4450" t="s">
        <v>852</v>
      </c>
      <c r="K4450" t="s">
        <v>378</v>
      </c>
      <c r="L4450" t="s">
        <v>25</v>
      </c>
      <c r="M4450">
        <v>7467</v>
      </c>
      <c r="N4450">
        <v>8618</v>
      </c>
      <c r="O4450">
        <v>23890</v>
      </c>
      <c r="P4450">
        <v>14555</v>
      </c>
      <c r="Q4450">
        <v>16200</v>
      </c>
      <c r="R4450">
        <v>23374</v>
      </c>
      <c r="S4450">
        <v>22664</v>
      </c>
      <c r="T4450">
        <v>12246</v>
      </c>
      <c r="U4450">
        <v>24756</v>
      </c>
      <c r="V4450">
        <v>17832</v>
      </c>
      <c r="W4450">
        <v>28452</v>
      </c>
      <c r="X4450">
        <v>8231</v>
      </c>
      <c r="Y4450">
        <v>208284</v>
      </c>
      <c r="Z4450">
        <f t="shared" si="162"/>
        <v>62981.396847755997</v>
      </c>
      <c r="AA4450">
        <f t="shared" si="163"/>
        <v>93231.603152244003</v>
      </c>
    </row>
    <row r="4451" spans="1:27" x14ac:dyDescent="0.35">
      <c r="A4451" t="s">
        <v>427</v>
      </c>
      <c r="C4451">
        <v>513100</v>
      </c>
      <c r="D4451" t="s">
        <v>438</v>
      </c>
      <c r="E4451" t="s">
        <v>7</v>
      </c>
      <c r="F4451" t="s">
        <v>21</v>
      </c>
      <c r="G4451">
        <v>2027</v>
      </c>
      <c r="H4451" t="s">
        <v>22</v>
      </c>
      <c r="I4451" t="s">
        <v>610</v>
      </c>
      <c r="J4451" t="s">
        <v>611</v>
      </c>
      <c r="K4451" t="s">
        <v>555</v>
      </c>
      <c r="L4451" t="s">
        <v>25</v>
      </c>
      <c r="M4451">
        <v>7476</v>
      </c>
      <c r="N4451">
        <v>5761</v>
      </c>
      <c r="O4451">
        <v>5761</v>
      </c>
      <c r="P4451">
        <v>5761</v>
      </c>
      <c r="Q4451">
        <v>5761</v>
      </c>
      <c r="R4451">
        <v>7528</v>
      </c>
      <c r="S4451">
        <v>5761</v>
      </c>
      <c r="T4451">
        <v>5761</v>
      </c>
      <c r="U4451">
        <v>5761</v>
      </c>
      <c r="V4451">
        <v>5761</v>
      </c>
      <c r="W4451">
        <v>5761</v>
      </c>
      <c r="X4451">
        <v>7528</v>
      </c>
      <c r="Y4451">
        <v>74378</v>
      </c>
      <c r="Z4451">
        <f t="shared" si="162"/>
        <v>55783.5</v>
      </c>
      <c r="AA4451">
        <f t="shared" si="163"/>
        <v>0</v>
      </c>
    </row>
    <row r="4452" spans="1:27" x14ac:dyDescent="0.35">
      <c r="A4452" t="s">
        <v>427</v>
      </c>
      <c r="C4452">
        <v>500900</v>
      </c>
      <c r="D4452" t="s">
        <v>443</v>
      </c>
      <c r="E4452" t="s">
        <v>7</v>
      </c>
      <c r="F4452" t="s">
        <v>21</v>
      </c>
      <c r="G4452">
        <v>2026</v>
      </c>
      <c r="H4452" t="s">
        <v>22</v>
      </c>
      <c r="I4452" t="s">
        <v>373</v>
      </c>
      <c r="J4452" t="s">
        <v>374</v>
      </c>
      <c r="K4452" t="s">
        <v>375</v>
      </c>
      <c r="L4452" t="s">
        <v>25</v>
      </c>
      <c r="M4452">
        <v>7486</v>
      </c>
      <c r="N4452">
        <v>13487</v>
      </c>
      <c r="O4452">
        <v>7523</v>
      </c>
      <c r="P4452">
        <v>7523</v>
      </c>
      <c r="Q4452">
        <v>7490</v>
      </c>
      <c r="R4452">
        <v>7486</v>
      </c>
      <c r="S4452">
        <v>7486</v>
      </c>
      <c r="T4452">
        <v>7448</v>
      </c>
      <c r="U4452">
        <v>7448</v>
      </c>
      <c r="V4452">
        <v>7448</v>
      </c>
      <c r="W4452">
        <v>7481</v>
      </c>
      <c r="X4452">
        <v>7485</v>
      </c>
      <c r="Y4452">
        <v>95791</v>
      </c>
      <c r="Z4452">
        <f t="shared" si="162"/>
        <v>71843.25</v>
      </c>
      <c r="AA4452">
        <f t="shared" si="163"/>
        <v>0</v>
      </c>
    </row>
    <row r="4453" spans="1:27" x14ac:dyDescent="0.35">
      <c r="A4453" t="s">
        <v>427</v>
      </c>
      <c r="C4453">
        <v>513100</v>
      </c>
      <c r="D4453" t="s">
        <v>438</v>
      </c>
      <c r="E4453" t="s">
        <v>7</v>
      </c>
      <c r="F4453" t="s">
        <v>366</v>
      </c>
      <c r="G4453">
        <v>2021</v>
      </c>
      <c r="H4453" t="s">
        <v>22</v>
      </c>
      <c r="I4453" t="s">
        <v>626</v>
      </c>
      <c r="J4453" t="s">
        <v>627</v>
      </c>
      <c r="K4453" t="s">
        <v>558</v>
      </c>
      <c r="L4453" t="s">
        <v>25</v>
      </c>
      <c r="M4453">
        <v>7500</v>
      </c>
      <c r="N4453">
        <v>7500</v>
      </c>
      <c r="O4453">
        <v>7500</v>
      </c>
      <c r="P4453">
        <v>7500</v>
      </c>
      <c r="Q4453">
        <v>7500</v>
      </c>
      <c r="R4453">
        <v>7500</v>
      </c>
      <c r="S4453">
        <v>7500</v>
      </c>
      <c r="T4453">
        <v>7500</v>
      </c>
      <c r="U4453">
        <v>7500</v>
      </c>
      <c r="V4453">
        <v>7500</v>
      </c>
      <c r="W4453">
        <v>7500</v>
      </c>
      <c r="X4453">
        <v>7500</v>
      </c>
      <c r="Y4453">
        <v>90000</v>
      </c>
      <c r="Z4453">
        <f t="shared" si="162"/>
        <v>27214.407810000001</v>
      </c>
      <c r="AA4453">
        <f t="shared" si="163"/>
        <v>40285.592190000003</v>
      </c>
    </row>
    <row r="4454" spans="1:27" x14ac:dyDescent="0.35">
      <c r="A4454" t="s">
        <v>427</v>
      </c>
      <c r="C4454">
        <v>513100</v>
      </c>
      <c r="D4454" t="s">
        <v>438</v>
      </c>
      <c r="E4454" t="s">
        <v>7</v>
      </c>
      <c r="F4454" t="s">
        <v>366</v>
      </c>
      <c r="G4454">
        <v>2022</v>
      </c>
      <c r="H4454" t="s">
        <v>22</v>
      </c>
      <c r="I4454" t="s">
        <v>626</v>
      </c>
      <c r="J4454" t="s">
        <v>627</v>
      </c>
      <c r="K4454" t="s">
        <v>558</v>
      </c>
      <c r="L4454" t="s">
        <v>25</v>
      </c>
      <c r="M4454">
        <v>7500</v>
      </c>
      <c r="N4454">
        <v>7500</v>
      </c>
      <c r="O4454">
        <v>7500</v>
      </c>
      <c r="P4454">
        <v>7500</v>
      </c>
      <c r="Q4454">
        <v>7500</v>
      </c>
      <c r="R4454">
        <v>7500</v>
      </c>
      <c r="S4454">
        <v>7500</v>
      </c>
      <c r="T4454">
        <v>7500</v>
      </c>
      <c r="U4454">
        <v>7500</v>
      </c>
      <c r="V4454">
        <v>7500</v>
      </c>
      <c r="W4454">
        <v>7500</v>
      </c>
      <c r="X4454">
        <v>7500</v>
      </c>
      <c r="Y4454">
        <v>90000</v>
      </c>
      <c r="Z4454">
        <f t="shared" si="162"/>
        <v>27214.407810000001</v>
      </c>
      <c r="AA4454">
        <f t="shared" si="163"/>
        <v>40285.592190000003</v>
      </c>
    </row>
    <row r="4455" spans="1:27" x14ac:dyDescent="0.35">
      <c r="A4455" t="s">
        <v>427</v>
      </c>
      <c r="C4455">
        <v>513100</v>
      </c>
      <c r="D4455" t="s">
        <v>438</v>
      </c>
      <c r="E4455" t="s">
        <v>7</v>
      </c>
      <c r="F4455" t="s">
        <v>366</v>
      </c>
      <c r="G4455">
        <v>2023</v>
      </c>
      <c r="H4455" t="s">
        <v>22</v>
      </c>
      <c r="I4455" t="s">
        <v>626</v>
      </c>
      <c r="J4455" t="s">
        <v>627</v>
      </c>
      <c r="K4455" t="s">
        <v>558</v>
      </c>
      <c r="L4455" t="s">
        <v>25</v>
      </c>
      <c r="M4455">
        <v>7500</v>
      </c>
      <c r="N4455">
        <v>7500</v>
      </c>
      <c r="O4455">
        <v>7500</v>
      </c>
      <c r="P4455">
        <v>7500</v>
      </c>
      <c r="Q4455">
        <v>7500</v>
      </c>
      <c r="R4455">
        <v>7500</v>
      </c>
      <c r="S4455">
        <v>7500</v>
      </c>
      <c r="T4455">
        <v>7500</v>
      </c>
      <c r="U4455">
        <v>7500</v>
      </c>
      <c r="V4455">
        <v>7500</v>
      </c>
      <c r="W4455">
        <v>7500</v>
      </c>
      <c r="X4455">
        <v>7500</v>
      </c>
      <c r="Y4455">
        <v>90000</v>
      </c>
      <c r="Z4455">
        <f t="shared" si="162"/>
        <v>27214.407810000001</v>
      </c>
      <c r="AA4455">
        <f t="shared" si="163"/>
        <v>40285.592190000003</v>
      </c>
    </row>
    <row r="4456" spans="1:27" x14ac:dyDescent="0.35">
      <c r="A4456" t="s">
        <v>427</v>
      </c>
      <c r="C4456">
        <v>513100</v>
      </c>
      <c r="D4456" t="s">
        <v>438</v>
      </c>
      <c r="E4456" t="s">
        <v>7</v>
      </c>
      <c r="F4456" t="s">
        <v>366</v>
      </c>
      <c r="G4456">
        <v>2024</v>
      </c>
      <c r="H4456" t="s">
        <v>22</v>
      </c>
      <c r="I4456" t="s">
        <v>626</v>
      </c>
      <c r="J4456" t="s">
        <v>627</v>
      </c>
      <c r="K4456" t="s">
        <v>558</v>
      </c>
      <c r="L4456" t="s">
        <v>25</v>
      </c>
      <c r="M4456">
        <v>7500</v>
      </c>
      <c r="N4456">
        <v>7500</v>
      </c>
      <c r="O4456">
        <v>7500</v>
      </c>
      <c r="P4456">
        <v>7500</v>
      </c>
      <c r="Q4456">
        <v>7500</v>
      </c>
      <c r="R4456">
        <v>7500</v>
      </c>
      <c r="S4456">
        <v>7500</v>
      </c>
      <c r="T4456">
        <v>7500</v>
      </c>
      <c r="U4456">
        <v>7500</v>
      </c>
      <c r="V4456">
        <v>7500</v>
      </c>
      <c r="W4456">
        <v>7500</v>
      </c>
      <c r="X4456">
        <v>7500</v>
      </c>
      <c r="Y4456">
        <v>90000</v>
      </c>
      <c r="Z4456">
        <f t="shared" si="162"/>
        <v>27214.407810000001</v>
      </c>
      <c r="AA4456">
        <f t="shared" si="163"/>
        <v>40285.592190000003</v>
      </c>
    </row>
    <row r="4457" spans="1:27" x14ac:dyDescent="0.35">
      <c r="A4457" t="s">
        <v>427</v>
      </c>
      <c r="C4457">
        <v>513100</v>
      </c>
      <c r="D4457" t="s">
        <v>438</v>
      </c>
      <c r="E4457" t="s">
        <v>7</v>
      </c>
      <c r="F4457" t="s">
        <v>366</v>
      </c>
      <c r="G4457">
        <v>2025</v>
      </c>
      <c r="H4457" t="s">
        <v>22</v>
      </c>
      <c r="I4457" t="s">
        <v>626</v>
      </c>
      <c r="J4457" t="s">
        <v>627</v>
      </c>
      <c r="K4457" t="s">
        <v>558</v>
      </c>
      <c r="L4457" t="s">
        <v>25</v>
      </c>
      <c r="M4457">
        <v>7500</v>
      </c>
      <c r="N4457">
        <v>7500</v>
      </c>
      <c r="O4457">
        <v>7500</v>
      </c>
      <c r="P4457">
        <v>7500</v>
      </c>
      <c r="Q4457">
        <v>7500</v>
      </c>
      <c r="R4457">
        <v>7500</v>
      </c>
      <c r="S4457">
        <v>7500</v>
      </c>
      <c r="T4457">
        <v>7500</v>
      </c>
      <c r="U4457">
        <v>7500</v>
      </c>
      <c r="V4457">
        <v>7500</v>
      </c>
      <c r="W4457">
        <v>7500</v>
      </c>
      <c r="X4457">
        <v>7500</v>
      </c>
      <c r="Y4457">
        <v>90000</v>
      </c>
      <c r="Z4457">
        <f t="shared" si="162"/>
        <v>27214.407810000001</v>
      </c>
      <c r="AA4457">
        <f t="shared" si="163"/>
        <v>40285.592190000003</v>
      </c>
    </row>
    <row r="4458" spans="1:27" x14ac:dyDescent="0.35">
      <c r="A4458" t="s">
        <v>427</v>
      </c>
      <c r="C4458">
        <v>506109</v>
      </c>
      <c r="D4458" t="s">
        <v>449</v>
      </c>
      <c r="E4458" t="s">
        <v>7</v>
      </c>
      <c r="F4458" t="s">
        <v>21</v>
      </c>
      <c r="G4458">
        <v>2026</v>
      </c>
      <c r="H4458" t="s">
        <v>22</v>
      </c>
      <c r="I4458" t="s">
        <v>373</v>
      </c>
      <c r="J4458" t="s">
        <v>374</v>
      </c>
      <c r="K4458" t="s">
        <v>375</v>
      </c>
      <c r="L4458" t="s">
        <v>25</v>
      </c>
      <c r="M4458">
        <v>7513</v>
      </c>
      <c r="N4458">
        <v>7513</v>
      </c>
      <c r="O4458">
        <v>7513</v>
      </c>
      <c r="P4458">
        <v>7513</v>
      </c>
      <c r="Q4458">
        <v>7513</v>
      </c>
      <c r="R4458">
        <v>7513</v>
      </c>
      <c r="S4458">
        <v>7513</v>
      </c>
      <c r="T4458">
        <v>7513</v>
      </c>
      <c r="U4458">
        <v>7513</v>
      </c>
      <c r="V4458">
        <v>7513</v>
      </c>
      <c r="W4458">
        <v>7513</v>
      </c>
      <c r="X4458">
        <v>7513</v>
      </c>
      <c r="Y4458">
        <v>90156</v>
      </c>
      <c r="Z4458">
        <f t="shared" si="162"/>
        <v>67617</v>
      </c>
      <c r="AA4458">
        <f t="shared" si="163"/>
        <v>0</v>
      </c>
    </row>
    <row r="4459" spans="1:27" x14ac:dyDescent="0.35">
      <c r="A4459" t="s">
        <v>427</v>
      </c>
      <c r="C4459">
        <v>501990</v>
      </c>
      <c r="D4459" t="s">
        <v>442</v>
      </c>
      <c r="E4459" t="s">
        <v>7</v>
      </c>
      <c r="F4459" t="s">
        <v>366</v>
      </c>
      <c r="G4459">
        <v>2027</v>
      </c>
      <c r="H4459" t="s">
        <v>22</v>
      </c>
      <c r="I4459" t="s">
        <v>456</v>
      </c>
      <c r="J4459" t="s">
        <v>852</v>
      </c>
      <c r="K4459" t="s">
        <v>378</v>
      </c>
      <c r="L4459" t="s">
        <v>25</v>
      </c>
      <c r="M4459">
        <v>7523</v>
      </c>
      <c r="N4459">
        <v>7523</v>
      </c>
      <c r="O4459">
        <v>7523</v>
      </c>
      <c r="P4459">
        <v>7523</v>
      </c>
      <c r="Q4459">
        <v>7523</v>
      </c>
      <c r="R4459">
        <v>7523</v>
      </c>
      <c r="S4459">
        <v>7523</v>
      </c>
      <c r="T4459">
        <v>7523</v>
      </c>
      <c r="U4459">
        <v>7523</v>
      </c>
      <c r="V4459">
        <v>7523</v>
      </c>
      <c r="W4459">
        <v>7523</v>
      </c>
      <c r="X4459">
        <v>7523</v>
      </c>
      <c r="Y4459">
        <v>90275</v>
      </c>
      <c r="Z4459">
        <f t="shared" si="162"/>
        <v>27297.562944974998</v>
      </c>
      <c r="AA4459">
        <f t="shared" si="163"/>
        <v>40408.687055025002</v>
      </c>
    </row>
    <row r="4460" spans="1:27" x14ac:dyDescent="0.35">
      <c r="A4460" t="s">
        <v>427</v>
      </c>
      <c r="C4460">
        <v>510900</v>
      </c>
      <c r="D4460" t="s">
        <v>436</v>
      </c>
      <c r="E4460" t="s">
        <v>7</v>
      </c>
      <c r="F4460" t="s">
        <v>366</v>
      </c>
      <c r="G4460">
        <v>2022</v>
      </c>
      <c r="H4460" t="s">
        <v>22</v>
      </c>
      <c r="I4460" t="s">
        <v>456</v>
      </c>
      <c r="J4460" t="s">
        <v>852</v>
      </c>
      <c r="K4460" t="s">
        <v>378</v>
      </c>
      <c r="L4460" t="s">
        <v>25</v>
      </c>
      <c r="M4460">
        <v>7525</v>
      </c>
      <c r="N4460">
        <v>8923</v>
      </c>
      <c r="O4460">
        <v>21701</v>
      </c>
      <c r="P4460">
        <v>13948</v>
      </c>
      <c r="Q4460">
        <v>14228</v>
      </c>
      <c r="R4460">
        <v>20874</v>
      </c>
      <c r="S4460">
        <v>19445</v>
      </c>
      <c r="T4460">
        <v>13017</v>
      </c>
      <c r="U4460">
        <v>22463</v>
      </c>
      <c r="V4460">
        <v>15498</v>
      </c>
      <c r="W4460">
        <v>29967</v>
      </c>
      <c r="X4460">
        <v>8202</v>
      </c>
      <c r="Y4460">
        <v>195792</v>
      </c>
      <c r="Z4460">
        <f t="shared" si="162"/>
        <v>59204.037043728</v>
      </c>
      <c r="AA4460">
        <f t="shared" si="163"/>
        <v>87639.962956272007</v>
      </c>
    </row>
    <row r="4461" spans="1:27" x14ac:dyDescent="0.35">
      <c r="A4461" t="s">
        <v>427</v>
      </c>
      <c r="C4461">
        <v>512011</v>
      </c>
      <c r="D4461" t="s">
        <v>463</v>
      </c>
      <c r="E4461" t="s">
        <v>7</v>
      </c>
      <c r="F4461" t="s">
        <v>21</v>
      </c>
      <c r="G4461">
        <v>2029</v>
      </c>
      <c r="H4461" t="s">
        <v>22</v>
      </c>
      <c r="I4461" t="s">
        <v>624</v>
      </c>
      <c r="J4461" t="s">
        <v>625</v>
      </c>
      <c r="K4461" t="s">
        <v>486</v>
      </c>
      <c r="L4461" t="s">
        <v>25</v>
      </c>
      <c r="M4461">
        <v>7541</v>
      </c>
      <c r="N4461">
        <v>7541</v>
      </c>
      <c r="O4461">
        <v>7541</v>
      </c>
      <c r="P4461">
        <v>24367</v>
      </c>
      <c r="Q4461">
        <v>7541</v>
      </c>
      <c r="R4461">
        <v>7541</v>
      </c>
      <c r="S4461">
        <v>7541</v>
      </c>
      <c r="T4461">
        <v>7541</v>
      </c>
      <c r="U4461">
        <v>7541</v>
      </c>
      <c r="V4461">
        <v>7541</v>
      </c>
      <c r="W4461">
        <v>7541</v>
      </c>
      <c r="X4461">
        <v>7541</v>
      </c>
      <c r="Y4461">
        <v>107317</v>
      </c>
      <c r="Z4461">
        <f t="shared" ref="Z4461:Z4513" si="164">$Y4461*IF($E4461="Fixed",0.75,1)*IF(LEFT($F4461,4)="0311",1,IF(LEFT($F4461,4)="0301",0.403176412,0))</f>
        <v>80487.75</v>
      </c>
      <c r="AA4461">
        <f t="shared" ref="AA4461:AA4513" si="165">$Y4461*IF($E4461="Fixed",0.75,1)*IF(LEFT($F4461,4)="0311",0,IF(LEFT($F4461,4)="0301",1-0.403176412,1))</f>
        <v>0</v>
      </c>
    </row>
    <row r="4462" spans="1:27" x14ac:dyDescent="0.35">
      <c r="A4462" t="s">
        <v>427</v>
      </c>
      <c r="C4462">
        <v>512015</v>
      </c>
      <c r="D4462" t="s">
        <v>451</v>
      </c>
      <c r="E4462" t="s">
        <v>7</v>
      </c>
      <c r="F4462" t="s">
        <v>21</v>
      </c>
      <c r="G4462">
        <v>2021</v>
      </c>
      <c r="H4462" t="s">
        <v>22</v>
      </c>
      <c r="I4462" t="s">
        <v>373</v>
      </c>
      <c r="J4462" t="s">
        <v>374</v>
      </c>
      <c r="K4462" t="s">
        <v>375</v>
      </c>
      <c r="L4462" t="s">
        <v>25</v>
      </c>
      <c r="M4462">
        <v>7558</v>
      </c>
      <c r="N4462">
        <v>7558</v>
      </c>
      <c r="O4462">
        <v>7558</v>
      </c>
      <c r="P4462">
        <v>13651</v>
      </c>
      <c r="Q4462">
        <v>23553</v>
      </c>
      <c r="R4462">
        <v>9805</v>
      </c>
      <c r="S4462">
        <v>7558</v>
      </c>
      <c r="T4462">
        <v>7558</v>
      </c>
      <c r="U4462">
        <v>7558</v>
      </c>
      <c r="V4462">
        <v>34003</v>
      </c>
      <c r="W4462">
        <v>7558</v>
      </c>
      <c r="X4462">
        <v>7558</v>
      </c>
      <c r="Y4462">
        <v>141478</v>
      </c>
      <c r="Z4462">
        <f t="shared" si="164"/>
        <v>106108.5</v>
      </c>
      <c r="AA4462">
        <f t="shared" si="165"/>
        <v>0</v>
      </c>
    </row>
    <row r="4463" spans="1:27" x14ac:dyDescent="0.35">
      <c r="A4463" t="s">
        <v>427</v>
      </c>
      <c r="C4463">
        <v>512015</v>
      </c>
      <c r="D4463" t="s">
        <v>451</v>
      </c>
      <c r="E4463" t="s">
        <v>7</v>
      </c>
      <c r="F4463" t="s">
        <v>21</v>
      </c>
      <c r="G4463">
        <v>2022</v>
      </c>
      <c r="H4463" t="s">
        <v>22</v>
      </c>
      <c r="I4463" t="s">
        <v>373</v>
      </c>
      <c r="J4463" t="s">
        <v>374</v>
      </c>
      <c r="K4463" t="s">
        <v>375</v>
      </c>
      <c r="L4463" t="s">
        <v>25</v>
      </c>
      <c r="M4463">
        <v>7558</v>
      </c>
      <c r="N4463">
        <v>7558</v>
      </c>
      <c r="O4463">
        <v>7558</v>
      </c>
      <c r="P4463">
        <v>13651</v>
      </c>
      <c r="Q4463">
        <v>23553</v>
      </c>
      <c r="R4463">
        <v>9805</v>
      </c>
      <c r="S4463">
        <v>7558</v>
      </c>
      <c r="T4463">
        <v>7558</v>
      </c>
      <c r="U4463">
        <v>7558</v>
      </c>
      <c r="V4463">
        <v>34003</v>
      </c>
      <c r="W4463">
        <v>7558</v>
      </c>
      <c r="X4463">
        <v>7558</v>
      </c>
      <c r="Y4463">
        <v>141478</v>
      </c>
      <c r="Z4463">
        <f t="shared" si="164"/>
        <v>106108.5</v>
      </c>
      <c r="AA4463">
        <f t="shared" si="165"/>
        <v>0</v>
      </c>
    </row>
    <row r="4464" spans="1:27" x14ac:dyDescent="0.35">
      <c r="A4464" t="s">
        <v>427</v>
      </c>
      <c r="C4464">
        <v>512015</v>
      </c>
      <c r="D4464" t="s">
        <v>451</v>
      </c>
      <c r="E4464" t="s">
        <v>7</v>
      </c>
      <c r="F4464" t="s">
        <v>21</v>
      </c>
      <c r="G4464">
        <v>2023</v>
      </c>
      <c r="H4464" t="s">
        <v>22</v>
      </c>
      <c r="I4464" t="s">
        <v>373</v>
      </c>
      <c r="J4464" t="s">
        <v>374</v>
      </c>
      <c r="K4464" t="s">
        <v>375</v>
      </c>
      <c r="L4464" t="s">
        <v>25</v>
      </c>
      <c r="M4464">
        <v>7558</v>
      </c>
      <c r="N4464">
        <v>7558</v>
      </c>
      <c r="O4464">
        <v>7558</v>
      </c>
      <c r="P4464">
        <v>13651</v>
      </c>
      <c r="Q4464">
        <v>23553</v>
      </c>
      <c r="R4464">
        <v>9805</v>
      </c>
      <c r="S4464">
        <v>7558</v>
      </c>
      <c r="T4464">
        <v>7558</v>
      </c>
      <c r="U4464">
        <v>7558</v>
      </c>
      <c r="V4464">
        <v>34003</v>
      </c>
      <c r="W4464">
        <v>7558</v>
      </c>
      <c r="X4464">
        <v>7558</v>
      </c>
      <c r="Y4464">
        <v>141478</v>
      </c>
      <c r="Z4464">
        <f t="shared" si="164"/>
        <v>106108.5</v>
      </c>
      <c r="AA4464">
        <f t="shared" si="165"/>
        <v>0</v>
      </c>
    </row>
    <row r="4465" spans="1:27" x14ac:dyDescent="0.35">
      <c r="A4465" t="s">
        <v>427</v>
      </c>
      <c r="C4465">
        <v>512015</v>
      </c>
      <c r="D4465" t="s">
        <v>451</v>
      </c>
      <c r="E4465" t="s">
        <v>7</v>
      </c>
      <c r="F4465" t="s">
        <v>21</v>
      </c>
      <c r="G4465">
        <v>2024</v>
      </c>
      <c r="H4465" t="s">
        <v>22</v>
      </c>
      <c r="I4465" t="s">
        <v>373</v>
      </c>
      <c r="J4465" t="s">
        <v>374</v>
      </c>
      <c r="K4465" t="s">
        <v>375</v>
      </c>
      <c r="L4465" t="s">
        <v>25</v>
      </c>
      <c r="M4465">
        <v>7558</v>
      </c>
      <c r="N4465">
        <v>7558</v>
      </c>
      <c r="O4465">
        <v>7558</v>
      </c>
      <c r="P4465">
        <v>13651</v>
      </c>
      <c r="Q4465">
        <v>23553</v>
      </c>
      <c r="R4465">
        <v>9805</v>
      </c>
      <c r="S4465">
        <v>7558</v>
      </c>
      <c r="T4465">
        <v>7558</v>
      </c>
      <c r="U4465">
        <v>20844</v>
      </c>
      <c r="V4465">
        <v>34003</v>
      </c>
      <c r="W4465">
        <v>7558</v>
      </c>
      <c r="X4465">
        <v>7558</v>
      </c>
      <c r="Y4465">
        <v>154764</v>
      </c>
      <c r="Z4465">
        <f t="shared" si="164"/>
        <v>116073</v>
      </c>
      <c r="AA4465">
        <f t="shared" si="165"/>
        <v>0</v>
      </c>
    </row>
    <row r="4466" spans="1:27" x14ac:dyDescent="0.35">
      <c r="A4466" t="s">
        <v>427</v>
      </c>
      <c r="C4466">
        <v>512015</v>
      </c>
      <c r="D4466" t="s">
        <v>451</v>
      </c>
      <c r="E4466" t="s">
        <v>7</v>
      </c>
      <c r="F4466" t="s">
        <v>21</v>
      </c>
      <c r="G4466">
        <v>2025</v>
      </c>
      <c r="H4466" t="s">
        <v>22</v>
      </c>
      <c r="I4466" t="s">
        <v>373</v>
      </c>
      <c r="J4466" t="s">
        <v>374</v>
      </c>
      <c r="K4466" t="s">
        <v>375</v>
      </c>
      <c r="L4466" t="s">
        <v>25</v>
      </c>
      <c r="M4466">
        <v>7558</v>
      </c>
      <c r="N4466">
        <v>7558</v>
      </c>
      <c r="O4466">
        <v>7558</v>
      </c>
      <c r="P4466">
        <v>13651</v>
      </c>
      <c r="Q4466">
        <v>23553</v>
      </c>
      <c r="R4466">
        <v>9805</v>
      </c>
      <c r="S4466">
        <v>7558</v>
      </c>
      <c r="T4466">
        <v>7558</v>
      </c>
      <c r="U4466">
        <v>7558</v>
      </c>
      <c r="V4466">
        <v>34003</v>
      </c>
      <c r="W4466">
        <v>7558</v>
      </c>
      <c r="X4466">
        <v>7558</v>
      </c>
      <c r="Y4466">
        <v>141478</v>
      </c>
      <c r="Z4466">
        <f t="shared" si="164"/>
        <v>106108.5</v>
      </c>
      <c r="AA4466">
        <f t="shared" si="165"/>
        <v>0</v>
      </c>
    </row>
    <row r="4467" spans="1:27" x14ac:dyDescent="0.35">
      <c r="A4467" t="s">
        <v>427</v>
      </c>
      <c r="C4467">
        <v>510900</v>
      </c>
      <c r="D4467" t="s">
        <v>436</v>
      </c>
      <c r="E4467" t="s">
        <v>7</v>
      </c>
      <c r="F4467" t="s">
        <v>366</v>
      </c>
      <c r="G4467">
        <v>2021</v>
      </c>
      <c r="H4467" t="s">
        <v>22</v>
      </c>
      <c r="I4467" t="s">
        <v>456</v>
      </c>
      <c r="J4467" t="s">
        <v>852</v>
      </c>
      <c r="K4467" t="s">
        <v>378</v>
      </c>
      <c r="L4467" t="s">
        <v>25</v>
      </c>
      <c r="M4467">
        <v>7576</v>
      </c>
      <c r="N4467">
        <v>8955</v>
      </c>
      <c r="O4467">
        <v>14493</v>
      </c>
      <c r="P4467">
        <v>16185</v>
      </c>
      <c r="Q4467">
        <v>28182</v>
      </c>
      <c r="R4467">
        <v>23129</v>
      </c>
      <c r="S4467">
        <v>19478</v>
      </c>
      <c r="T4467">
        <v>15254</v>
      </c>
      <c r="U4467">
        <v>26927</v>
      </c>
      <c r="V4467">
        <v>15748</v>
      </c>
      <c r="W4467">
        <v>34114</v>
      </c>
      <c r="X4467">
        <v>8255</v>
      </c>
      <c r="Y4467">
        <v>218294</v>
      </c>
      <c r="Z4467">
        <f t="shared" si="164"/>
        <v>66008.243760846002</v>
      </c>
      <c r="AA4467">
        <f t="shared" si="165"/>
        <v>97712.256239153998</v>
      </c>
    </row>
    <row r="4468" spans="1:27" x14ac:dyDescent="0.35">
      <c r="A4468" t="s">
        <v>427</v>
      </c>
      <c r="C4468">
        <v>513100</v>
      </c>
      <c r="D4468" t="s">
        <v>438</v>
      </c>
      <c r="E4468" t="s">
        <v>7</v>
      </c>
      <c r="F4468" t="s">
        <v>21</v>
      </c>
      <c r="G4468">
        <v>2028</v>
      </c>
      <c r="H4468" t="s">
        <v>22</v>
      </c>
      <c r="I4468" t="s">
        <v>610</v>
      </c>
      <c r="J4468" t="s">
        <v>611</v>
      </c>
      <c r="K4468" t="s">
        <v>555</v>
      </c>
      <c r="L4468" t="s">
        <v>25</v>
      </c>
      <c r="M4468">
        <v>7626</v>
      </c>
      <c r="N4468">
        <v>5876</v>
      </c>
      <c r="O4468">
        <v>5876</v>
      </c>
      <c r="P4468">
        <v>5876</v>
      </c>
      <c r="Q4468">
        <v>5876</v>
      </c>
      <c r="R4468">
        <v>7678</v>
      </c>
      <c r="S4468">
        <v>5876</v>
      </c>
      <c r="T4468">
        <v>5876</v>
      </c>
      <c r="U4468">
        <v>5876</v>
      </c>
      <c r="V4468">
        <v>5876</v>
      </c>
      <c r="W4468">
        <v>5876</v>
      </c>
      <c r="X4468">
        <v>7678</v>
      </c>
      <c r="Y4468">
        <v>75865</v>
      </c>
      <c r="Z4468">
        <f t="shared" si="164"/>
        <v>56898.75</v>
      </c>
      <c r="AA4468">
        <f t="shared" si="165"/>
        <v>0</v>
      </c>
    </row>
    <row r="4469" spans="1:27" x14ac:dyDescent="0.35">
      <c r="A4469" t="s">
        <v>427</v>
      </c>
      <c r="C4469">
        <v>500900</v>
      </c>
      <c r="D4469" t="s">
        <v>443</v>
      </c>
      <c r="E4469" t="s">
        <v>7</v>
      </c>
      <c r="F4469" t="s">
        <v>21</v>
      </c>
      <c r="G4469">
        <v>2027</v>
      </c>
      <c r="H4469" t="s">
        <v>22</v>
      </c>
      <c r="I4469" t="s">
        <v>373</v>
      </c>
      <c r="J4469" t="s">
        <v>374</v>
      </c>
      <c r="K4469" t="s">
        <v>375</v>
      </c>
      <c r="L4469" t="s">
        <v>25</v>
      </c>
      <c r="M4469">
        <v>7638</v>
      </c>
      <c r="N4469">
        <v>13759</v>
      </c>
      <c r="O4469">
        <v>7676</v>
      </c>
      <c r="P4469">
        <v>7676</v>
      </c>
      <c r="Q4469">
        <v>7643</v>
      </c>
      <c r="R4469">
        <v>7638</v>
      </c>
      <c r="S4469">
        <v>7638</v>
      </c>
      <c r="T4469">
        <v>7600</v>
      </c>
      <c r="U4469">
        <v>7600</v>
      </c>
      <c r="V4469">
        <v>7600</v>
      </c>
      <c r="W4469">
        <v>7633</v>
      </c>
      <c r="X4469">
        <v>7637</v>
      </c>
      <c r="Y4469">
        <v>97741</v>
      </c>
      <c r="Z4469">
        <f t="shared" si="164"/>
        <v>73305.75</v>
      </c>
      <c r="AA4469">
        <f t="shared" si="165"/>
        <v>0</v>
      </c>
    </row>
    <row r="4470" spans="1:27" x14ac:dyDescent="0.35">
      <c r="A4470" t="s">
        <v>427</v>
      </c>
      <c r="C4470">
        <v>513100</v>
      </c>
      <c r="D4470" t="s">
        <v>438</v>
      </c>
      <c r="E4470" t="s">
        <v>7</v>
      </c>
      <c r="F4470" t="s">
        <v>366</v>
      </c>
      <c r="G4470">
        <v>2026</v>
      </c>
      <c r="H4470" t="s">
        <v>22</v>
      </c>
      <c r="I4470" t="s">
        <v>626</v>
      </c>
      <c r="J4470" t="s">
        <v>627</v>
      </c>
      <c r="K4470" t="s">
        <v>558</v>
      </c>
      <c r="L4470" t="s">
        <v>25</v>
      </c>
      <c r="M4470">
        <v>7650</v>
      </c>
      <c r="N4470">
        <v>7650</v>
      </c>
      <c r="O4470">
        <v>7650</v>
      </c>
      <c r="P4470">
        <v>7650</v>
      </c>
      <c r="Q4470">
        <v>7650</v>
      </c>
      <c r="R4470">
        <v>7650</v>
      </c>
      <c r="S4470">
        <v>7650</v>
      </c>
      <c r="T4470">
        <v>7650</v>
      </c>
      <c r="U4470">
        <v>7650</v>
      </c>
      <c r="V4470">
        <v>7650</v>
      </c>
      <c r="W4470">
        <v>7650</v>
      </c>
      <c r="X4470">
        <v>7650</v>
      </c>
      <c r="Y4470">
        <v>91800</v>
      </c>
      <c r="Z4470">
        <f t="shared" si="164"/>
        <v>27758.695966199997</v>
      </c>
      <c r="AA4470">
        <f t="shared" si="165"/>
        <v>41091.304033799999</v>
      </c>
    </row>
    <row r="4471" spans="1:27" x14ac:dyDescent="0.35">
      <c r="A4471" t="s">
        <v>427</v>
      </c>
      <c r="C4471">
        <v>510900</v>
      </c>
      <c r="D4471" t="s">
        <v>436</v>
      </c>
      <c r="E4471" t="s">
        <v>7</v>
      </c>
      <c r="F4471" t="s">
        <v>366</v>
      </c>
      <c r="G4471">
        <v>2030</v>
      </c>
      <c r="H4471" t="s">
        <v>22</v>
      </c>
      <c r="I4471" t="s">
        <v>456</v>
      </c>
      <c r="J4471" t="s">
        <v>852</v>
      </c>
      <c r="K4471" t="s">
        <v>378</v>
      </c>
      <c r="L4471" t="s">
        <v>25</v>
      </c>
      <c r="M4471">
        <v>7683</v>
      </c>
      <c r="N4471">
        <v>8859</v>
      </c>
      <c r="O4471">
        <v>24599</v>
      </c>
      <c r="P4471">
        <v>14984</v>
      </c>
      <c r="Q4471">
        <v>16669</v>
      </c>
      <c r="R4471">
        <v>24052</v>
      </c>
      <c r="S4471">
        <v>23314</v>
      </c>
      <c r="T4471">
        <v>12597</v>
      </c>
      <c r="U4471">
        <v>25482</v>
      </c>
      <c r="V4471">
        <v>18358</v>
      </c>
      <c r="W4471">
        <v>29292</v>
      </c>
      <c r="X4471">
        <v>8470</v>
      </c>
      <c r="Y4471">
        <v>214358</v>
      </c>
      <c r="Z4471">
        <f t="shared" si="164"/>
        <v>64818.066992622</v>
      </c>
      <c r="AA4471">
        <f t="shared" si="165"/>
        <v>95950.433007378</v>
      </c>
    </row>
    <row r="4472" spans="1:27" x14ac:dyDescent="0.35">
      <c r="A4472" t="s">
        <v>427</v>
      </c>
      <c r="C4472">
        <v>501990</v>
      </c>
      <c r="D4472" t="s">
        <v>442</v>
      </c>
      <c r="E4472" t="s">
        <v>7</v>
      </c>
      <c r="F4472" t="s">
        <v>366</v>
      </c>
      <c r="G4472">
        <v>2028</v>
      </c>
      <c r="H4472" t="s">
        <v>22</v>
      </c>
      <c r="I4472" t="s">
        <v>456</v>
      </c>
      <c r="J4472" t="s">
        <v>852</v>
      </c>
      <c r="K4472" t="s">
        <v>378</v>
      </c>
      <c r="L4472" t="s">
        <v>25</v>
      </c>
      <c r="M4472">
        <v>7702</v>
      </c>
      <c r="N4472">
        <v>7702</v>
      </c>
      <c r="O4472">
        <v>7702</v>
      </c>
      <c r="P4472">
        <v>7702</v>
      </c>
      <c r="Q4472">
        <v>7702</v>
      </c>
      <c r="R4472">
        <v>7702</v>
      </c>
      <c r="S4472">
        <v>7702</v>
      </c>
      <c r="T4472">
        <v>7702</v>
      </c>
      <c r="U4472">
        <v>7702</v>
      </c>
      <c r="V4472">
        <v>7702</v>
      </c>
      <c r="W4472">
        <v>7702</v>
      </c>
      <c r="X4472">
        <v>7702</v>
      </c>
      <c r="Y4472">
        <v>92427</v>
      </c>
      <c r="Z4472">
        <f t="shared" si="164"/>
        <v>27948.289673943</v>
      </c>
      <c r="AA4472">
        <f t="shared" si="165"/>
        <v>41371.960326057</v>
      </c>
    </row>
    <row r="4473" spans="1:27" x14ac:dyDescent="0.35">
      <c r="A4473" t="s">
        <v>427</v>
      </c>
      <c r="C4473">
        <v>512015</v>
      </c>
      <c r="D4473" t="s">
        <v>451</v>
      </c>
      <c r="E4473" t="s">
        <v>7</v>
      </c>
      <c r="F4473" t="s">
        <v>21</v>
      </c>
      <c r="G4473">
        <v>2026</v>
      </c>
      <c r="H4473" t="s">
        <v>22</v>
      </c>
      <c r="I4473" t="s">
        <v>373</v>
      </c>
      <c r="J4473" t="s">
        <v>374</v>
      </c>
      <c r="K4473" t="s">
        <v>375</v>
      </c>
      <c r="L4473" t="s">
        <v>25</v>
      </c>
      <c r="M4473">
        <v>7709</v>
      </c>
      <c r="N4473">
        <v>7709</v>
      </c>
      <c r="O4473">
        <v>7709</v>
      </c>
      <c r="P4473">
        <v>13925</v>
      </c>
      <c r="Q4473">
        <v>24052</v>
      </c>
      <c r="R4473">
        <v>10001</v>
      </c>
      <c r="S4473">
        <v>7709</v>
      </c>
      <c r="T4473">
        <v>7709</v>
      </c>
      <c r="U4473">
        <v>7709</v>
      </c>
      <c r="V4473">
        <v>34848</v>
      </c>
      <c r="W4473">
        <v>7709</v>
      </c>
      <c r="X4473">
        <v>7709</v>
      </c>
      <c r="Y4473">
        <v>144501</v>
      </c>
      <c r="Z4473">
        <f t="shared" si="164"/>
        <v>108375.75</v>
      </c>
      <c r="AA4473">
        <f t="shared" si="165"/>
        <v>0</v>
      </c>
    </row>
    <row r="4474" spans="1:27" x14ac:dyDescent="0.35">
      <c r="A4474" t="s">
        <v>427</v>
      </c>
      <c r="C4474">
        <v>506109</v>
      </c>
      <c r="D4474" t="s">
        <v>449</v>
      </c>
      <c r="E4474" t="s">
        <v>7</v>
      </c>
      <c r="F4474" t="s">
        <v>21</v>
      </c>
      <c r="G4474">
        <v>2027</v>
      </c>
      <c r="H4474" t="s">
        <v>22</v>
      </c>
      <c r="I4474" t="s">
        <v>373</v>
      </c>
      <c r="J4474" t="s">
        <v>374</v>
      </c>
      <c r="K4474" t="s">
        <v>375</v>
      </c>
      <c r="L4474" t="s">
        <v>25</v>
      </c>
      <c r="M4474">
        <v>7738</v>
      </c>
      <c r="N4474">
        <v>7738</v>
      </c>
      <c r="O4474">
        <v>7738</v>
      </c>
      <c r="P4474">
        <v>7738</v>
      </c>
      <c r="Q4474">
        <v>7738</v>
      </c>
      <c r="R4474">
        <v>7738</v>
      </c>
      <c r="S4474">
        <v>7738</v>
      </c>
      <c r="T4474">
        <v>7738</v>
      </c>
      <c r="U4474">
        <v>7738</v>
      </c>
      <c r="V4474">
        <v>7738</v>
      </c>
      <c r="W4474">
        <v>7738</v>
      </c>
      <c r="X4474">
        <v>7738</v>
      </c>
      <c r="Y4474">
        <v>92860</v>
      </c>
      <c r="Z4474">
        <f t="shared" si="164"/>
        <v>69645</v>
      </c>
      <c r="AA4474">
        <f t="shared" si="165"/>
        <v>0</v>
      </c>
    </row>
    <row r="4475" spans="1:27" x14ac:dyDescent="0.35">
      <c r="A4475" t="s">
        <v>427</v>
      </c>
      <c r="C4475">
        <v>512011</v>
      </c>
      <c r="D4475" t="s">
        <v>463</v>
      </c>
      <c r="E4475" t="s">
        <v>7</v>
      </c>
      <c r="F4475" t="s">
        <v>21</v>
      </c>
      <c r="G4475">
        <v>2030</v>
      </c>
      <c r="H4475" t="s">
        <v>22</v>
      </c>
      <c r="I4475" t="s">
        <v>624</v>
      </c>
      <c r="J4475" t="s">
        <v>625</v>
      </c>
      <c r="K4475" t="s">
        <v>486</v>
      </c>
      <c r="L4475" t="s">
        <v>25</v>
      </c>
      <c r="M4475">
        <v>7767</v>
      </c>
      <c r="N4475">
        <v>7767</v>
      </c>
      <c r="O4475">
        <v>7767</v>
      </c>
      <c r="P4475">
        <v>24931</v>
      </c>
      <c r="Q4475">
        <v>7767</v>
      </c>
      <c r="R4475">
        <v>7767</v>
      </c>
      <c r="S4475">
        <v>7767</v>
      </c>
      <c r="T4475">
        <v>7767</v>
      </c>
      <c r="U4475">
        <v>7767</v>
      </c>
      <c r="V4475">
        <v>7767</v>
      </c>
      <c r="W4475">
        <v>7767</v>
      </c>
      <c r="X4475">
        <v>7767</v>
      </c>
      <c r="Y4475">
        <v>110372</v>
      </c>
      <c r="Z4475">
        <f t="shared" si="164"/>
        <v>82779</v>
      </c>
      <c r="AA4475">
        <f t="shared" si="165"/>
        <v>0</v>
      </c>
    </row>
    <row r="4476" spans="1:27" x14ac:dyDescent="0.35">
      <c r="A4476" t="s">
        <v>427</v>
      </c>
      <c r="C4476">
        <v>513100</v>
      </c>
      <c r="D4476" t="s">
        <v>438</v>
      </c>
      <c r="E4476" t="s">
        <v>7</v>
      </c>
      <c r="F4476" t="s">
        <v>21</v>
      </c>
      <c r="G4476">
        <v>2029</v>
      </c>
      <c r="H4476" t="s">
        <v>22</v>
      </c>
      <c r="I4476" t="s">
        <v>610</v>
      </c>
      <c r="J4476" t="s">
        <v>611</v>
      </c>
      <c r="K4476" t="s">
        <v>555</v>
      </c>
      <c r="L4476" t="s">
        <v>25</v>
      </c>
      <c r="M4476">
        <v>7778</v>
      </c>
      <c r="N4476">
        <v>5993</v>
      </c>
      <c r="O4476">
        <v>5993</v>
      </c>
      <c r="P4476">
        <v>5993</v>
      </c>
      <c r="Q4476">
        <v>5993</v>
      </c>
      <c r="R4476">
        <v>7832</v>
      </c>
      <c r="S4476">
        <v>5993</v>
      </c>
      <c r="T4476">
        <v>5993</v>
      </c>
      <c r="U4476">
        <v>5993</v>
      </c>
      <c r="V4476">
        <v>5993</v>
      </c>
      <c r="W4476">
        <v>5993</v>
      </c>
      <c r="X4476">
        <v>7832</v>
      </c>
      <c r="Y4476">
        <v>77380</v>
      </c>
      <c r="Z4476">
        <f t="shared" si="164"/>
        <v>58035</v>
      </c>
      <c r="AA4476">
        <f t="shared" si="165"/>
        <v>0</v>
      </c>
    </row>
    <row r="4477" spans="1:27" x14ac:dyDescent="0.35">
      <c r="A4477" t="s">
        <v>427</v>
      </c>
      <c r="C4477">
        <v>500900</v>
      </c>
      <c r="D4477" t="s">
        <v>443</v>
      </c>
      <c r="E4477" t="s">
        <v>7</v>
      </c>
      <c r="F4477" t="s">
        <v>21</v>
      </c>
      <c r="G4477">
        <v>2028</v>
      </c>
      <c r="H4477" t="s">
        <v>22</v>
      </c>
      <c r="I4477" t="s">
        <v>373</v>
      </c>
      <c r="J4477" t="s">
        <v>374</v>
      </c>
      <c r="K4477" t="s">
        <v>375</v>
      </c>
      <c r="L4477" t="s">
        <v>25</v>
      </c>
      <c r="M4477">
        <v>7794</v>
      </c>
      <c r="N4477">
        <v>14037</v>
      </c>
      <c r="O4477">
        <v>7833</v>
      </c>
      <c r="P4477">
        <v>7833</v>
      </c>
      <c r="Q4477">
        <v>7799</v>
      </c>
      <c r="R4477">
        <v>7794</v>
      </c>
      <c r="S4477">
        <v>7794</v>
      </c>
      <c r="T4477">
        <v>7755</v>
      </c>
      <c r="U4477">
        <v>7755</v>
      </c>
      <c r="V4477">
        <v>7755</v>
      </c>
      <c r="W4477">
        <v>7789</v>
      </c>
      <c r="X4477">
        <v>7793</v>
      </c>
      <c r="Y4477">
        <v>99730</v>
      </c>
      <c r="Z4477">
        <f t="shared" si="164"/>
        <v>74797.5</v>
      </c>
      <c r="AA4477">
        <f t="shared" si="165"/>
        <v>0</v>
      </c>
    </row>
    <row r="4478" spans="1:27" x14ac:dyDescent="0.35">
      <c r="A4478" t="s">
        <v>427</v>
      </c>
      <c r="C4478">
        <v>513100</v>
      </c>
      <c r="D4478" t="s">
        <v>438</v>
      </c>
      <c r="E4478" t="s">
        <v>7</v>
      </c>
      <c r="F4478" t="s">
        <v>366</v>
      </c>
      <c r="G4478">
        <v>2027</v>
      </c>
      <c r="H4478" t="s">
        <v>22</v>
      </c>
      <c r="I4478" t="s">
        <v>626</v>
      </c>
      <c r="J4478" t="s">
        <v>627</v>
      </c>
      <c r="K4478" t="s">
        <v>558</v>
      </c>
      <c r="L4478" t="s">
        <v>25</v>
      </c>
      <c r="M4478">
        <v>7803</v>
      </c>
      <c r="N4478">
        <v>7803</v>
      </c>
      <c r="O4478">
        <v>7803</v>
      </c>
      <c r="P4478">
        <v>7803</v>
      </c>
      <c r="Q4478">
        <v>7803</v>
      </c>
      <c r="R4478">
        <v>7803</v>
      </c>
      <c r="S4478">
        <v>7803</v>
      </c>
      <c r="T4478">
        <v>7803</v>
      </c>
      <c r="U4478">
        <v>7803</v>
      </c>
      <c r="V4478">
        <v>7803</v>
      </c>
      <c r="W4478">
        <v>7803</v>
      </c>
      <c r="X4478">
        <v>7803</v>
      </c>
      <c r="Y4478">
        <v>93636</v>
      </c>
      <c r="Z4478">
        <f t="shared" si="164"/>
        <v>28313.869885524</v>
      </c>
      <c r="AA4478">
        <f t="shared" si="165"/>
        <v>41913.130114476</v>
      </c>
    </row>
    <row r="4479" spans="1:27" x14ac:dyDescent="0.35">
      <c r="A4479" t="s">
        <v>427</v>
      </c>
      <c r="C4479">
        <v>511100</v>
      </c>
      <c r="D4479" t="s">
        <v>434</v>
      </c>
      <c r="E4479" t="s">
        <v>7</v>
      </c>
      <c r="F4479" t="s">
        <v>366</v>
      </c>
      <c r="G4479">
        <v>2021</v>
      </c>
      <c r="H4479" t="s">
        <v>365</v>
      </c>
      <c r="I4479" t="s">
        <v>628</v>
      </c>
      <c r="J4479" t="s">
        <v>629</v>
      </c>
      <c r="K4479" t="s">
        <v>493</v>
      </c>
      <c r="L4479" t="s">
        <v>25</v>
      </c>
      <c r="M4479">
        <v>7861</v>
      </c>
      <c r="N4479">
        <v>7842</v>
      </c>
      <c r="O4479">
        <v>8604</v>
      </c>
      <c r="P4479">
        <v>8084</v>
      </c>
      <c r="Q4479">
        <v>7665</v>
      </c>
      <c r="R4479">
        <v>7996</v>
      </c>
      <c r="S4479">
        <v>7856</v>
      </c>
      <c r="T4479">
        <v>8459</v>
      </c>
      <c r="U4479">
        <v>8156</v>
      </c>
      <c r="V4479">
        <v>8069</v>
      </c>
      <c r="W4479">
        <v>7647</v>
      </c>
      <c r="X4479">
        <v>7505</v>
      </c>
      <c r="Y4479">
        <v>95745</v>
      </c>
      <c r="Z4479">
        <f t="shared" si="164"/>
        <v>28951.594175204998</v>
      </c>
      <c r="AA4479">
        <f t="shared" si="165"/>
        <v>42857.155824795002</v>
      </c>
    </row>
    <row r="4480" spans="1:27" x14ac:dyDescent="0.35">
      <c r="A4480" t="s">
        <v>427</v>
      </c>
      <c r="C4480">
        <v>512015</v>
      </c>
      <c r="D4480" t="s">
        <v>451</v>
      </c>
      <c r="E4480" t="s">
        <v>7</v>
      </c>
      <c r="F4480" t="s">
        <v>21</v>
      </c>
      <c r="G4480">
        <v>2027</v>
      </c>
      <c r="H4480" t="s">
        <v>22</v>
      </c>
      <c r="I4480" t="s">
        <v>373</v>
      </c>
      <c r="J4480" t="s">
        <v>374</v>
      </c>
      <c r="K4480" t="s">
        <v>375</v>
      </c>
      <c r="L4480" t="s">
        <v>25</v>
      </c>
      <c r="M4480">
        <v>7864</v>
      </c>
      <c r="N4480">
        <v>7864</v>
      </c>
      <c r="O4480">
        <v>7864</v>
      </c>
      <c r="P4480">
        <v>14203</v>
      </c>
      <c r="Q4480">
        <v>24562</v>
      </c>
      <c r="R4480">
        <v>10201</v>
      </c>
      <c r="S4480">
        <v>7864</v>
      </c>
      <c r="T4480">
        <v>7863</v>
      </c>
      <c r="U4480">
        <v>7864</v>
      </c>
      <c r="V4480">
        <v>35715</v>
      </c>
      <c r="W4480">
        <v>7864</v>
      </c>
      <c r="X4480">
        <v>7863</v>
      </c>
      <c r="Y4480">
        <v>147589</v>
      </c>
      <c r="Z4480">
        <f t="shared" si="164"/>
        <v>110691.75</v>
      </c>
      <c r="AA4480">
        <f t="shared" si="165"/>
        <v>0</v>
      </c>
    </row>
    <row r="4481" spans="1:27" x14ac:dyDescent="0.35">
      <c r="A4481" t="s">
        <v>427</v>
      </c>
      <c r="C4481">
        <v>501990</v>
      </c>
      <c r="D4481" t="s">
        <v>442</v>
      </c>
      <c r="E4481" t="s">
        <v>7</v>
      </c>
      <c r="F4481" t="s">
        <v>366</v>
      </c>
      <c r="G4481">
        <v>2029</v>
      </c>
      <c r="H4481" t="s">
        <v>22</v>
      </c>
      <c r="I4481" t="s">
        <v>456</v>
      </c>
      <c r="J4481" t="s">
        <v>852</v>
      </c>
      <c r="K4481" t="s">
        <v>378</v>
      </c>
      <c r="L4481" t="s">
        <v>25</v>
      </c>
      <c r="M4481">
        <v>7886</v>
      </c>
      <c r="N4481">
        <v>7886</v>
      </c>
      <c r="O4481">
        <v>7886</v>
      </c>
      <c r="P4481">
        <v>7886</v>
      </c>
      <c r="Q4481">
        <v>7886</v>
      </c>
      <c r="R4481">
        <v>7886</v>
      </c>
      <c r="S4481">
        <v>7886</v>
      </c>
      <c r="T4481">
        <v>7886</v>
      </c>
      <c r="U4481">
        <v>7886</v>
      </c>
      <c r="V4481">
        <v>7886</v>
      </c>
      <c r="W4481">
        <v>7886</v>
      </c>
      <c r="X4481">
        <v>7886</v>
      </c>
      <c r="Y4481">
        <v>94634</v>
      </c>
      <c r="Z4481">
        <f t="shared" si="164"/>
        <v>28615.647429905999</v>
      </c>
      <c r="AA4481">
        <f t="shared" si="165"/>
        <v>42359.852570094001</v>
      </c>
    </row>
    <row r="4482" spans="1:27" x14ac:dyDescent="0.35">
      <c r="A4482" t="s">
        <v>427</v>
      </c>
      <c r="C4482">
        <v>513100</v>
      </c>
      <c r="D4482" t="s">
        <v>438</v>
      </c>
      <c r="E4482" t="s">
        <v>7</v>
      </c>
      <c r="F4482" t="s">
        <v>21</v>
      </c>
      <c r="G4482">
        <v>2030</v>
      </c>
      <c r="H4482" t="s">
        <v>22</v>
      </c>
      <c r="I4482" t="s">
        <v>610</v>
      </c>
      <c r="J4482" t="s">
        <v>611</v>
      </c>
      <c r="K4482" t="s">
        <v>555</v>
      </c>
      <c r="L4482" t="s">
        <v>25</v>
      </c>
      <c r="M4482">
        <v>7934</v>
      </c>
      <c r="N4482">
        <v>6113</v>
      </c>
      <c r="O4482">
        <v>6113</v>
      </c>
      <c r="P4482">
        <v>6113</v>
      </c>
      <c r="Q4482">
        <v>6113</v>
      </c>
      <c r="R4482">
        <v>7989</v>
      </c>
      <c r="S4482">
        <v>6113</v>
      </c>
      <c r="T4482">
        <v>6113</v>
      </c>
      <c r="U4482">
        <v>6113</v>
      </c>
      <c r="V4482">
        <v>6113</v>
      </c>
      <c r="W4482">
        <v>6113</v>
      </c>
      <c r="X4482">
        <v>7989</v>
      </c>
      <c r="Y4482">
        <v>78932</v>
      </c>
      <c r="Z4482">
        <f t="shared" si="164"/>
        <v>59199</v>
      </c>
      <c r="AA4482">
        <f t="shared" si="165"/>
        <v>0</v>
      </c>
    </row>
    <row r="4483" spans="1:27" x14ac:dyDescent="0.35">
      <c r="A4483" t="s">
        <v>427</v>
      </c>
      <c r="C4483">
        <v>500900</v>
      </c>
      <c r="D4483" t="s">
        <v>443</v>
      </c>
      <c r="E4483" t="s">
        <v>7</v>
      </c>
      <c r="F4483" t="s">
        <v>21</v>
      </c>
      <c r="G4483">
        <v>2029</v>
      </c>
      <c r="H4483" t="s">
        <v>22</v>
      </c>
      <c r="I4483" t="s">
        <v>373</v>
      </c>
      <c r="J4483" t="s">
        <v>374</v>
      </c>
      <c r="K4483" t="s">
        <v>375</v>
      </c>
      <c r="L4483" t="s">
        <v>25</v>
      </c>
      <c r="M4483">
        <v>7953</v>
      </c>
      <c r="N4483">
        <v>14321</v>
      </c>
      <c r="O4483">
        <v>7992</v>
      </c>
      <c r="P4483">
        <v>7992</v>
      </c>
      <c r="Q4483">
        <v>7958</v>
      </c>
      <c r="R4483">
        <v>7953</v>
      </c>
      <c r="S4483">
        <v>7953</v>
      </c>
      <c r="T4483">
        <v>7913</v>
      </c>
      <c r="U4483">
        <v>7913</v>
      </c>
      <c r="V4483">
        <v>7913</v>
      </c>
      <c r="W4483">
        <v>7948</v>
      </c>
      <c r="X4483">
        <v>7952</v>
      </c>
      <c r="Y4483">
        <v>101759</v>
      </c>
      <c r="Z4483">
        <f t="shared" si="164"/>
        <v>76319.25</v>
      </c>
      <c r="AA4483">
        <f t="shared" si="165"/>
        <v>0</v>
      </c>
    </row>
    <row r="4484" spans="1:27" x14ac:dyDescent="0.35">
      <c r="A4484" t="s">
        <v>427</v>
      </c>
      <c r="C4484">
        <v>513100</v>
      </c>
      <c r="D4484" t="s">
        <v>438</v>
      </c>
      <c r="E4484" t="s">
        <v>7</v>
      </c>
      <c r="F4484" t="s">
        <v>366</v>
      </c>
      <c r="G4484">
        <v>2028</v>
      </c>
      <c r="H4484" t="s">
        <v>22</v>
      </c>
      <c r="I4484" t="s">
        <v>626</v>
      </c>
      <c r="J4484" t="s">
        <v>627</v>
      </c>
      <c r="K4484" t="s">
        <v>558</v>
      </c>
      <c r="L4484" t="s">
        <v>25</v>
      </c>
      <c r="M4484">
        <v>7959</v>
      </c>
      <c r="N4484">
        <v>7959</v>
      </c>
      <c r="O4484">
        <v>7959</v>
      </c>
      <c r="P4484">
        <v>7959</v>
      </c>
      <c r="Q4484">
        <v>7959</v>
      </c>
      <c r="R4484">
        <v>7959</v>
      </c>
      <c r="S4484">
        <v>7959</v>
      </c>
      <c r="T4484">
        <v>7959</v>
      </c>
      <c r="U4484">
        <v>7959</v>
      </c>
      <c r="V4484">
        <v>7959</v>
      </c>
      <c r="W4484">
        <v>7959</v>
      </c>
      <c r="X4484">
        <v>7959</v>
      </c>
      <c r="Y4484">
        <v>95508</v>
      </c>
      <c r="Z4484">
        <f t="shared" si="164"/>
        <v>28879.929567971998</v>
      </c>
      <c r="AA4484">
        <f t="shared" si="165"/>
        <v>42751.070432027998</v>
      </c>
    </row>
    <row r="4485" spans="1:27" x14ac:dyDescent="0.35">
      <c r="A4485" t="s">
        <v>427</v>
      </c>
      <c r="C4485">
        <v>506109</v>
      </c>
      <c r="D4485" t="s">
        <v>449</v>
      </c>
      <c r="E4485" t="s">
        <v>7</v>
      </c>
      <c r="F4485" t="s">
        <v>21</v>
      </c>
      <c r="G4485">
        <v>2028</v>
      </c>
      <c r="H4485" t="s">
        <v>22</v>
      </c>
      <c r="I4485" t="s">
        <v>373</v>
      </c>
      <c r="J4485" t="s">
        <v>374</v>
      </c>
      <c r="K4485" t="s">
        <v>375</v>
      </c>
      <c r="L4485" t="s">
        <v>25</v>
      </c>
      <c r="M4485">
        <v>7970</v>
      </c>
      <c r="N4485">
        <v>7970</v>
      </c>
      <c r="O4485">
        <v>7970</v>
      </c>
      <c r="P4485">
        <v>7970</v>
      </c>
      <c r="Q4485">
        <v>7970</v>
      </c>
      <c r="R4485">
        <v>7970</v>
      </c>
      <c r="S4485">
        <v>7970</v>
      </c>
      <c r="T4485">
        <v>7970</v>
      </c>
      <c r="U4485">
        <v>7970</v>
      </c>
      <c r="V4485">
        <v>7970</v>
      </c>
      <c r="W4485">
        <v>7970</v>
      </c>
      <c r="X4485">
        <v>7970</v>
      </c>
      <c r="Y4485">
        <v>95644</v>
      </c>
      <c r="Z4485">
        <f t="shared" si="164"/>
        <v>71733</v>
      </c>
      <c r="AA4485">
        <f t="shared" si="165"/>
        <v>0</v>
      </c>
    </row>
    <row r="4486" spans="1:27" x14ac:dyDescent="0.35">
      <c r="A4486" t="s">
        <v>427</v>
      </c>
      <c r="C4486">
        <v>512015</v>
      </c>
      <c r="D4486" t="s">
        <v>451</v>
      </c>
      <c r="E4486" t="s">
        <v>7</v>
      </c>
      <c r="F4486" t="s">
        <v>21</v>
      </c>
      <c r="G4486">
        <v>2028</v>
      </c>
      <c r="H4486" t="s">
        <v>22</v>
      </c>
      <c r="I4486" t="s">
        <v>373</v>
      </c>
      <c r="J4486" t="s">
        <v>374</v>
      </c>
      <c r="K4486" t="s">
        <v>375</v>
      </c>
      <c r="L4486" t="s">
        <v>25</v>
      </c>
      <c r="M4486">
        <v>8021</v>
      </c>
      <c r="N4486">
        <v>8021</v>
      </c>
      <c r="O4486">
        <v>8021</v>
      </c>
      <c r="P4486">
        <v>14487</v>
      </c>
      <c r="Q4486">
        <v>25083</v>
      </c>
      <c r="R4486">
        <v>10405</v>
      </c>
      <c r="S4486">
        <v>8021</v>
      </c>
      <c r="T4486">
        <v>8021</v>
      </c>
      <c r="U4486">
        <v>8021</v>
      </c>
      <c r="V4486">
        <v>36603</v>
      </c>
      <c r="W4486">
        <v>8021</v>
      </c>
      <c r="X4486">
        <v>8020</v>
      </c>
      <c r="Y4486">
        <v>150744</v>
      </c>
      <c r="Z4486">
        <f t="shared" si="164"/>
        <v>113058</v>
      </c>
      <c r="AA4486">
        <f t="shared" si="165"/>
        <v>0</v>
      </c>
    </row>
    <row r="4487" spans="1:27" x14ac:dyDescent="0.35">
      <c r="A4487" t="s">
        <v>427</v>
      </c>
      <c r="C4487">
        <v>511100</v>
      </c>
      <c r="D4487" t="s">
        <v>434</v>
      </c>
      <c r="E4487" t="s">
        <v>7</v>
      </c>
      <c r="F4487" t="s">
        <v>366</v>
      </c>
      <c r="G4487">
        <v>2022</v>
      </c>
      <c r="H4487" t="s">
        <v>365</v>
      </c>
      <c r="I4487" t="s">
        <v>628</v>
      </c>
      <c r="J4487" t="s">
        <v>629</v>
      </c>
      <c r="K4487" t="s">
        <v>493</v>
      </c>
      <c r="L4487" t="s">
        <v>25</v>
      </c>
      <c r="M4487">
        <v>8053</v>
      </c>
      <c r="N4487">
        <v>8034</v>
      </c>
      <c r="O4487">
        <v>8812</v>
      </c>
      <c r="P4487">
        <v>7936</v>
      </c>
      <c r="Q4487">
        <v>8169</v>
      </c>
      <c r="R4487">
        <v>8170</v>
      </c>
      <c r="S4487">
        <v>7685</v>
      </c>
      <c r="T4487">
        <v>9100</v>
      </c>
      <c r="U4487">
        <v>8455</v>
      </c>
      <c r="V4487">
        <v>8250</v>
      </c>
      <c r="W4487">
        <v>7928</v>
      </c>
      <c r="X4487">
        <v>7303</v>
      </c>
      <c r="Y4487">
        <v>97896</v>
      </c>
      <c r="Z4487">
        <f t="shared" si="164"/>
        <v>29602.018521864</v>
      </c>
      <c r="AA4487">
        <f t="shared" si="165"/>
        <v>43819.981478136004</v>
      </c>
    </row>
    <row r="4488" spans="1:27" x14ac:dyDescent="0.35">
      <c r="A4488" t="s">
        <v>427</v>
      </c>
      <c r="C4488">
        <v>510900</v>
      </c>
      <c r="D4488" t="s">
        <v>436</v>
      </c>
      <c r="E4488" t="s">
        <v>7</v>
      </c>
      <c r="F4488" t="s">
        <v>366</v>
      </c>
      <c r="G4488">
        <v>2024</v>
      </c>
      <c r="H4488" t="s">
        <v>22</v>
      </c>
      <c r="I4488" t="s">
        <v>456</v>
      </c>
      <c r="J4488" t="s">
        <v>852</v>
      </c>
      <c r="K4488" t="s">
        <v>378</v>
      </c>
      <c r="L4488" t="s">
        <v>25</v>
      </c>
      <c r="M4488">
        <v>8061</v>
      </c>
      <c r="N4488">
        <v>9484</v>
      </c>
      <c r="O4488">
        <v>23629</v>
      </c>
      <c r="P4488">
        <v>14658</v>
      </c>
      <c r="Q4488">
        <v>16296</v>
      </c>
      <c r="R4488">
        <v>22677</v>
      </c>
      <c r="S4488">
        <v>20667</v>
      </c>
      <c r="T4488">
        <v>13743</v>
      </c>
      <c r="U4488">
        <v>24542</v>
      </c>
      <c r="V4488">
        <v>17674</v>
      </c>
      <c r="W4488">
        <v>26732</v>
      </c>
      <c r="X4488">
        <v>8738</v>
      </c>
      <c r="Y4488">
        <v>206900</v>
      </c>
      <c r="Z4488">
        <f t="shared" si="164"/>
        <v>62562.899732099999</v>
      </c>
      <c r="AA4488">
        <f t="shared" si="165"/>
        <v>92612.100267900008</v>
      </c>
    </row>
    <row r="4489" spans="1:27" x14ac:dyDescent="0.35">
      <c r="A4489" t="s">
        <v>427</v>
      </c>
      <c r="C4489">
        <v>501990</v>
      </c>
      <c r="D4489" t="s">
        <v>442</v>
      </c>
      <c r="E4489" t="s">
        <v>7</v>
      </c>
      <c r="F4489" t="s">
        <v>366</v>
      </c>
      <c r="G4489">
        <v>2030</v>
      </c>
      <c r="H4489" t="s">
        <v>22</v>
      </c>
      <c r="I4489" t="s">
        <v>456</v>
      </c>
      <c r="J4489" t="s">
        <v>852</v>
      </c>
      <c r="K4489" t="s">
        <v>378</v>
      </c>
      <c r="L4489" t="s">
        <v>25</v>
      </c>
      <c r="M4489">
        <v>8075</v>
      </c>
      <c r="N4489">
        <v>8075</v>
      </c>
      <c r="O4489">
        <v>8075</v>
      </c>
      <c r="P4489">
        <v>8075</v>
      </c>
      <c r="Q4489">
        <v>8075</v>
      </c>
      <c r="R4489">
        <v>8075</v>
      </c>
      <c r="S4489">
        <v>8075</v>
      </c>
      <c r="T4489">
        <v>8075</v>
      </c>
      <c r="U4489">
        <v>8075</v>
      </c>
      <c r="V4489">
        <v>8075</v>
      </c>
      <c r="W4489">
        <v>8075</v>
      </c>
      <c r="X4489">
        <v>8075</v>
      </c>
      <c r="Y4489">
        <v>96901</v>
      </c>
      <c r="Z4489">
        <f t="shared" si="164"/>
        <v>29301.148124408999</v>
      </c>
      <c r="AA4489">
        <f t="shared" si="165"/>
        <v>43374.601875591005</v>
      </c>
    </row>
    <row r="4490" spans="1:27" x14ac:dyDescent="0.35">
      <c r="A4490" t="s">
        <v>427</v>
      </c>
      <c r="C4490">
        <v>500900</v>
      </c>
      <c r="D4490" t="s">
        <v>443</v>
      </c>
      <c r="E4490" t="s">
        <v>7</v>
      </c>
      <c r="F4490" t="s">
        <v>21</v>
      </c>
      <c r="G4490">
        <v>2030</v>
      </c>
      <c r="H4490" t="s">
        <v>22</v>
      </c>
      <c r="I4490" t="s">
        <v>373</v>
      </c>
      <c r="J4490" t="s">
        <v>374</v>
      </c>
      <c r="K4490" t="s">
        <v>375</v>
      </c>
      <c r="L4490" t="s">
        <v>25</v>
      </c>
      <c r="M4490">
        <v>8115</v>
      </c>
      <c r="N4490">
        <v>14611</v>
      </c>
      <c r="O4490">
        <v>8156</v>
      </c>
      <c r="P4490">
        <v>8156</v>
      </c>
      <c r="Q4490">
        <v>8120</v>
      </c>
      <c r="R4490">
        <v>8115</v>
      </c>
      <c r="S4490">
        <v>8115</v>
      </c>
      <c r="T4490">
        <v>8075</v>
      </c>
      <c r="U4490">
        <v>8075</v>
      </c>
      <c r="V4490">
        <v>8075</v>
      </c>
      <c r="W4490">
        <v>8110</v>
      </c>
      <c r="X4490">
        <v>8114</v>
      </c>
      <c r="Y4490">
        <v>103837</v>
      </c>
      <c r="Z4490">
        <f t="shared" si="164"/>
        <v>77877.75</v>
      </c>
      <c r="AA4490">
        <f t="shared" si="165"/>
        <v>0</v>
      </c>
    </row>
    <row r="4491" spans="1:27" x14ac:dyDescent="0.35">
      <c r="A4491" t="s">
        <v>427</v>
      </c>
      <c r="C4491">
        <v>513100</v>
      </c>
      <c r="D4491" t="s">
        <v>438</v>
      </c>
      <c r="E4491" t="s">
        <v>7</v>
      </c>
      <c r="F4491" t="s">
        <v>366</v>
      </c>
      <c r="G4491">
        <v>2029</v>
      </c>
      <c r="H4491" t="s">
        <v>22</v>
      </c>
      <c r="I4491" t="s">
        <v>626</v>
      </c>
      <c r="J4491" t="s">
        <v>627</v>
      </c>
      <c r="K4491" t="s">
        <v>558</v>
      </c>
      <c r="L4491" t="s">
        <v>25</v>
      </c>
      <c r="M4491">
        <v>8118</v>
      </c>
      <c r="N4491">
        <v>8118</v>
      </c>
      <c r="O4491">
        <v>8118</v>
      </c>
      <c r="P4491">
        <v>8118</v>
      </c>
      <c r="Q4491">
        <v>8118</v>
      </c>
      <c r="R4491">
        <v>8118</v>
      </c>
      <c r="S4491">
        <v>8118</v>
      </c>
      <c r="T4491">
        <v>8118</v>
      </c>
      <c r="U4491">
        <v>8118</v>
      </c>
      <c r="V4491">
        <v>8118</v>
      </c>
      <c r="W4491">
        <v>8118</v>
      </c>
      <c r="X4491">
        <v>8118</v>
      </c>
      <c r="Y4491">
        <v>97416</v>
      </c>
      <c r="Z4491">
        <f t="shared" si="164"/>
        <v>29456.875013543999</v>
      </c>
      <c r="AA4491">
        <f t="shared" si="165"/>
        <v>43605.124986456001</v>
      </c>
    </row>
    <row r="4492" spans="1:27" x14ac:dyDescent="0.35">
      <c r="A4492" t="s">
        <v>427</v>
      </c>
      <c r="C4492">
        <v>512015</v>
      </c>
      <c r="D4492" t="s">
        <v>451</v>
      </c>
      <c r="E4492" t="s">
        <v>7</v>
      </c>
      <c r="F4492" t="s">
        <v>21</v>
      </c>
      <c r="G4492">
        <v>2029</v>
      </c>
      <c r="H4492" t="s">
        <v>22</v>
      </c>
      <c r="I4492" t="s">
        <v>373</v>
      </c>
      <c r="J4492" t="s">
        <v>374</v>
      </c>
      <c r="K4492" t="s">
        <v>375</v>
      </c>
      <c r="L4492" t="s">
        <v>25</v>
      </c>
      <c r="M4492">
        <v>8181</v>
      </c>
      <c r="N4492">
        <v>8181</v>
      </c>
      <c r="O4492">
        <v>8181</v>
      </c>
      <c r="P4492">
        <v>14776</v>
      </c>
      <c r="Q4492">
        <v>25614</v>
      </c>
      <c r="R4492">
        <v>10613</v>
      </c>
      <c r="S4492">
        <v>8181</v>
      </c>
      <c r="T4492">
        <v>8181</v>
      </c>
      <c r="U4492">
        <v>8181</v>
      </c>
      <c r="V4492">
        <v>37516</v>
      </c>
      <c r="W4492">
        <v>8181</v>
      </c>
      <c r="X4492">
        <v>8181</v>
      </c>
      <c r="Y4492">
        <v>153967</v>
      </c>
      <c r="Z4492">
        <f t="shared" si="164"/>
        <v>115475.25</v>
      </c>
      <c r="AA4492">
        <f t="shared" si="165"/>
        <v>0</v>
      </c>
    </row>
    <row r="4493" spans="1:27" x14ac:dyDescent="0.35">
      <c r="A4493" t="s">
        <v>427</v>
      </c>
      <c r="C4493">
        <v>506109</v>
      </c>
      <c r="D4493" t="s">
        <v>449</v>
      </c>
      <c r="E4493" t="s">
        <v>7</v>
      </c>
      <c r="F4493" t="s">
        <v>21</v>
      </c>
      <c r="G4493">
        <v>2029</v>
      </c>
      <c r="H4493" t="s">
        <v>22</v>
      </c>
      <c r="I4493" t="s">
        <v>373</v>
      </c>
      <c r="J4493" t="s">
        <v>374</v>
      </c>
      <c r="K4493" t="s">
        <v>375</v>
      </c>
      <c r="L4493" t="s">
        <v>25</v>
      </c>
      <c r="M4493">
        <v>8210</v>
      </c>
      <c r="N4493">
        <v>8210</v>
      </c>
      <c r="O4493">
        <v>8210</v>
      </c>
      <c r="P4493">
        <v>8210</v>
      </c>
      <c r="Q4493">
        <v>8210</v>
      </c>
      <c r="R4493">
        <v>8210</v>
      </c>
      <c r="S4493">
        <v>8210</v>
      </c>
      <c r="T4493">
        <v>8210</v>
      </c>
      <c r="U4493">
        <v>8210</v>
      </c>
      <c r="V4493">
        <v>8210</v>
      </c>
      <c r="W4493">
        <v>8210</v>
      </c>
      <c r="X4493">
        <v>8210</v>
      </c>
      <c r="Y4493">
        <v>98515</v>
      </c>
      <c r="Z4493">
        <f t="shared" si="164"/>
        <v>73886.25</v>
      </c>
      <c r="AA4493">
        <f t="shared" si="165"/>
        <v>0</v>
      </c>
    </row>
    <row r="4494" spans="1:27" x14ac:dyDescent="0.35">
      <c r="A4494" t="s">
        <v>427</v>
      </c>
      <c r="C4494">
        <v>926019</v>
      </c>
      <c r="D4494" t="s">
        <v>457</v>
      </c>
      <c r="E4494" t="s">
        <v>7</v>
      </c>
      <c r="F4494" t="s">
        <v>105</v>
      </c>
      <c r="G4494">
        <v>2021</v>
      </c>
      <c r="H4494" t="s">
        <v>365</v>
      </c>
      <c r="I4494" t="s">
        <v>383</v>
      </c>
      <c r="J4494" t="s">
        <v>384</v>
      </c>
      <c r="K4494" t="s">
        <v>378</v>
      </c>
      <c r="L4494" t="s">
        <v>25</v>
      </c>
      <c r="M4494">
        <v>8275</v>
      </c>
      <c r="N4494">
        <v>8300</v>
      </c>
      <c r="O4494">
        <v>9059</v>
      </c>
      <c r="P4494">
        <v>8478</v>
      </c>
      <c r="Q4494">
        <v>8008</v>
      </c>
      <c r="R4494">
        <v>8354</v>
      </c>
      <c r="S4494">
        <v>8175</v>
      </c>
      <c r="T4494">
        <v>8957</v>
      </c>
      <c r="U4494">
        <v>8561</v>
      </c>
      <c r="V4494">
        <v>8484</v>
      </c>
      <c r="W4494">
        <v>7951</v>
      </c>
      <c r="X4494">
        <v>7672</v>
      </c>
      <c r="Y4494">
        <v>100273</v>
      </c>
      <c r="Z4494">
        <f t="shared" si="164"/>
        <v>0</v>
      </c>
      <c r="AA4494">
        <f t="shared" si="165"/>
        <v>75204.75</v>
      </c>
    </row>
    <row r="4495" spans="1:27" x14ac:dyDescent="0.35">
      <c r="A4495" t="s">
        <v>427</v>
      </c>
      <c r="C4495">
        <v>513100</v>
      </c>
      <c r="D4495" t="s">
        <v>438</v>
      </c>
      <c r="E4495" t="s">
        <v>7</v>
      </c>
      <c r="F4495" t="s">
        <v>366</v>
      </c>
      <c r="G4495">
        <v>2030</v>
      </c>
      <c r="H4495" t="s">
        <v>22</v>
      </c>
      <c r="I4495" t="s">
        <v>626</v>
      </c>
      <c r="J4495" t="s">
        <v>627</v>
      </c>
      <c r="K4495" t="s">
        <v>558</v>
      </c>
      <c r="L4495" t="s">
        <v>25</v>
      </c>
      <c r="M4495">
        <v>8281</v>
      </c>
      <c r="N4495">
        <v>8281</v>
      </c>
      <c r="O4495">
        <v>8281</v>
      </c>
      <c r="P4495">
        <v>8281</v>
      </c>
      <c r="Q4495">
        <v>8281</v>
      </c>
      <c r="R4495">
        <v>8281</v>
      </c>
      <c r="S4495">
        <v>8281</v>
      </c>
      <c r="T4495">
        <v>8281</v>
      </c>
      <c r="U4495">
        <v>8281</v>
      </c>
      <c r="V4495">
        <v>8281</v>
      </c>
      <c r="W4495">
        <v>8281</v>
      </c>
      <c r="X4495">
        <v>8281</v>
      </c>
      <c r="Y4495">
        <v>99369</v>
      </c>
      <c r="Z4495">
        <f t="shared" si="164"/>
        <v>30047.427663021001</v>
      </c>
      <c r="AA4495">
        <f t="shared" si="165"/>
        <v>44479.322336978999</v>
      </c>
    </row>
    <row r="4496" spans="1:27" x14ac:dyDescent="0.35">
      <c r="A4496" t="s">
        <v>427</v>
      </c>
      <c r="C4496">
        <v>926019</v>
      </c>
      <c r="D4496" t="s">
        <v>457</v>
      </c>
      <c r="E4496" t="s">
        <v>7</v>
      </c>
      <c r="F4496" t="s">
        <v>105</v>
      </c>
      <c r="G4496">
        <v>2022</v>
      </c>
      <c r="H4496" t="s">
        <v>365</v>
      </c>
      <c r="I4496" t="s">
        <v>383</v>
      </c>
      <c r="J4496" t="s">
        <v>384</v>
      </c>
      <c r="K4496" t="s">
        <v>378</v>
      </c>
      <c r="L4496" t="s">
        <v>25</v>
      </c>
      <c r="M4496">
        <v>8340</v>
      </c>
      <c r="N4496">
        <v>8366</v>
      </c>
      <c r="O4496">
        <v>9128</v>
      </c>
      <c r="P4496">
        <v>8182</v>
      </c>
      <c r="Q4496">
        <v>8406</v>
      </c>
      <c r="R4496">
        <v>8400</v>
      </c>
      <c r="S4496">
        <v>7862</v>
      </c>
      <c r="T4496">
        <v>9445</v>
      </c>
      <c r="U4496">
        <v>8736</v>
      </c>
      <c r="V4496">
        <v>8537</v>
      </c>
      <c r="W4496">
        <v>8115</v>
      </c>
      <c r="X4496">
        <v>7334</v>
      </c>
      <c r="Y4496">
        <v>100850</v>
      </c>
      <c r="Z4496">
        <f t="shared" si="164"/>
        <v>0</v>
      </c>
      <c r="AA4496">
        <f t="shared" si="165"/>
        <v>75637.5</v>
      </c>
    </row>
    <row r="4497" spans="1:27" x14ac:dyDescent="0.35">
      <c r="A4497" t="s">
        <v>427</v>
      </c>
      <c r="C4497">
        <v>512015</v>
      </c>
      <c r="D4497" t="s">
        <v>451</v>
      </c>
      <c r="E4497" t="s">
        <v>7</v>
      </c>
      <c r="F4497" t="s">
        <v>21</v>
      </c>
      <c r="G4497">
        <v>2030</v>
      </c>
      <c r="H4497" t="s">
        <v>22</v>
      </c>
      <c r="I4497" t="s">
        <v>373</v>
      </c>
      <c r="J4497" t="s">
        <v>374</v>
      </c>
      <c r="K4497" t="s">
        <v>375</v>
      </c>
      <c r="L4497" t="s">
        <v>25</v>
      </c>
      <c r="M4497">
        <v>8345</v>
      </c>
      <c r="N4497">
        <v>8345</v>
      </c>
      <c r="O4497">
        <v>8345</v>
      </c>
      <c r="P4497">
        <v>15073</v>
      </c>
      <c r="Q4497">
        <v>26159</v>
      </c>
      <c r="R4497">
        <v>10826</v>
      </c>
      <c r="S4497">
        <v>8345</v>
      </c>
      <c r="T4497">
        <v>8345</v>
      </c>
      <c r="U4497">
        <v>8345</v>
      </c>
      <c r="V4497">
        <v>38453</v>
      </c>
      <c r="W4497">
        <v>8345</v>
      </c>
      <c r="X4497">
        <v>8345</v>
      </c>
      <c r="Y4497">
        <v>157270</v>
      </c>
      <c r="Z4497">
        <f t="shared" si="164"/>
        <v>117952.5</v>
      </c>
      <c r="AA4497">
        <f t="shared" si="165"/>
        <v>0</v>
      </c>
    </row>
    <row r="4498" spans="1:27" x14ac:dyDescent="0.35">
      <c r="A4498" t="s">
        <v>427</v>
      </c>
      <c r="C4498">
        <v>510900</v>
      </c>
      <c r="D4498" t="s">
        <v>436</v>
      </c>
      <c r="E4498" t="s">
        <v>7</v>
      </c>
      <c r="F4498" t="s">
        <v>366</v>
      </c>
      <c r="G4498">
        <v>2023</v>
      </c>
      <c r="H4498" t="s">
        <v>22</v>
      </c>
      <c r="I4498" t="s">
        <v>456</v>
      </c>
      <c r="J4498" t="s">
        <v>852</v>
      </c>
      <c r="K4498" t="s">
        <v>378</v>
      </c>
      <c r="L4498" t="s">
        <v>25</v>
      </c>
      <c r="M4498">
        <v>8455</v>
      </c>
      <c r="N4498">
        <v>9866</v>
      </c>
      <c r="O4498">
        <v>25460</v>
      </c>
      <c r="P4498">
        <v>15885</v>
      </c>
      <c r="Q4498">
        <v>16168</v>
      </c>
      <c r="R4498">
        <v>25474</v>
      </c>
      <c r="S4498">
        <v>20381</v>
      </c>
      <c r="T4498">
        <v>14945</v>
      </c>
      <c r="U4498">
        <v>26229</v>
      </c>
      <c r="V4498">
        <v>17491</v>
      </c>
      <c r="W4498">
        <v>27203</v>
      </c>
      <c r="X4498">
        <v>9008</v>
      </c>
      <c r="Y4498">
        <v>216567</v>
      </c>
      <c r="Z4498">
        <f t="shared" si="164"/>
        <v>65486.029513203001</v>
      </c>
      <c r="AA4498">
        <f t="shared" si="165"/>
        <v>96939.220486796999</v>
      </c>
    </row>
    <row r="4499" spans="1:27" x14ac:dyDescent="0.35">
      <c r="A4499" t="s">
        <v>427</v>
      </c>
      <c r="C4499">
        <v>506109</v>
      </c>
      <c r="D4499" t="s">
        <v>449</v>
      </c>
      <c r="E4499" t="s">
        <v>7</v>
      </c>
      <c r="F4499" t="s">
        <v>21</v>
      </c>
      <c r="G4499">
        <v>2030</v>
      </c>
      <c r="H4499" t="s">
        <v>22</v>
      </c>
      <c r="I4499" t="s">
        <v>373</v>
      </c>
      <c r="J4499" t="s">
        <v>374</v>
      </c>
      <c r="K4499" t="s">
        <v>375</v>
      </c>
      <c r="L4499" t="s">
        <v>25</v>
      </c>
      <c r="M4499">
        <v>8456</v>
      </c>
      <c r="N4499">
        <v>8456</v>
      </c>
      <c r="O4499">
        <v>8456</v>
      </c>
      <c r="P4499">
        <v>8456</v>
      </c>
      <c r="Q4499">
        <v>8456</v>
      </c>
      <c r="R4499">
        <v>8456</v>
      </c>
      <c r="S4499">
        <v>8456</v>
      </c>
      <c r="T4499">
        <v>8456</v>
      </c>
      <c r="U4499">
        <v>8456</v>
      </c>
      <c r="V4499">
        <v>8456</v>
      </c>
      <c r="W4499">
        <v>8456</v>
      </c>
      <c r="X4499">
        <v>8456</v>
      </c>
      <c r="Y4499">
        <v>101473</v>
      </c>
      <c r="Z4499">
        <f t="shared" si="164"/>
        <v>76104.75</v>
      </c>
      <c r="AA4499">
        <f t="shared" si="165"/>
        <v>0</v>
      </c>
    </row>
    <row r="4500" spans="1:27" x14ac:dyDescent="0.35">
      <c r="A4500" t="s">
        <v>427</v>
      </c>
      <c r="C4500">
        <v>501090</v>
      </c>
      <c r="D4500" t="s">
        <v>435</v>
      </c>
      <c r="E4500" t="s">
        <v>7</v>
      </c>
      <c r="F4500" t="s">
        <v>366</v>
      </c>
      <c r="G4500">
        <v>2021</v>
      </c>
      <c r="H4500" t="s">
        <v>365</v>
      </c>
      <c r="I4500" t="s">
        <v>630</v>
      </c>
      <c r="J4500" t="s">
        <v>630</v>
      </c>
      <c r="K4500" t="s">
        <v>631</v>
      </c>
      <c r="L4500" t="s">
        <v>25</v>
      </c>
      <c r="M4500">
        <v>8463</v>
      </c>
      <c r="N4500">
        <v>8482</v>
      </c>
      <c r="O4500">
        <v>9256</v>
      </c>
      <c r="P4500">
        <v>8623</v>
      </c>
      <c r="Q4500">
        <v>8111</v>
      </c>
      <c r="R4500">
        <v>8453</v>
      </c>
      <c r="S4500">
        <v>8238</v>
      </c>
      <c r="T4500">
        <v>9058</v>
      </c>
      <c r="U4500">
        <v>8708</v>
      </c>
      <c r="V4500">
        <v>8597</v>
      </c>
      <c r="W4500">
        <v>8063</v>
      </c>
      <c r="X4500">
        <v>7632</v>
      </c>
      <c r="Y4500">
        <v>101684</v>
      </c>
      <c r="Z4500">
        <f t="shared" si="164"/>
        <v>30747.442708356</v>
      </c>
      <c r="AA4500">
        <f t="shared" si="165"/>
        <v>45515.557291644</v>
      </c>
    </row>
    <row r="4501" spans="1:27" x14ac:dyDescent="0.35">
      <c r="A4501" t="s">
        <v>427</v>
      </c>
      <c r="C4501">
        <v>501090</v>
      </c>
      <c r="D4501" t="s">
        <v>435</v>
      </c>
      <c r="E4501" t="s">
        <v>7</v>
      </c>
      <c r="F4501" t="s">
        <v>366</v>
      </c>
      <c r="G4501">
        <v>2022</v>
      </c>
      <c r="H4501" t="s">
        <v>365</v>
      </c>
      <c r="I4501" t="s">
        <v>630</v>
      </c>
      <c r="J4501" t="s">
        <v>630</v>
      </c>
      <c r="K4501" t="s">
        <v>631</v>
      </c>
      <c r="L4501" t="s">
        <v>25</v>
      </c>
      <c r="M4501">
        <v>8679</v>
      </c>
      <c r="N4501">
        <v>8700</v>
      </c>
      <c r="O4501">
        <v>9492</v>
      </c>
      <c r="P4501">
        <v>8474</v>
      </c>
      <c r="Q4501">
        <v>8685</v>
      </c>
      <c r="R4501">
        <v>8667</v>
      </c>
      <c r="S4501">
        <v>8076</v>
      </c>
      <c r="T4501">
        <v>9782</v>
      </c>
      <c r="U4501">
        <v>9052</v>
      </c>
      <c r="V4501">
        <v>8816</v>
      </c>
      <c r="W4501">
        <v>8388</v>
      </c>
      <c r="X4501">
        <v>7451</v>
      </c>
      <c r="Y4501">
        <v>104262</v>
      </c>
      <c r="Z4501">
        <f t="shared" si="164"/>
        <v>31526.984300958</v>
      </c>
      <c r="AA4501">
        <f t="shared" si="165"/>
        <v>46669.515699042</v>
      </c>
    </row>
    <row r="4502" spans="1:27" x14ac:dyDescent="0.35">
      <c r="A4502" t="s">
        <v>427</v>
      </c>
      <c r="C4502">
        <v>500900</v>
      </c>
      <c r="D4502" t="s">
        <v>443</v>
      </c>
      <c r="E4502" t="s">
        <v>7</v>
      </c>
      <c r="F4502" t="s">
        <v>105</v>
      </c>
      <c r="G4502">
        <v>2024</v>
      </c>
      <c r="H4502" t="s">
        <v>22</v>
      </c>
      <c r="I4502" t="s">
        <v>383</v>
      </c>
      <c r="J4502" t="s">
        <v>384</v>
      </c>
      <c r="K4502" t="s">
        <v>378</v>
      </c>
      <c r="L4502" t="s">
        <v>25</v>
      </c>
      <c r="M4502">
        <v>8717</v>
      </c>
      <c r="N4502">
        <v>15637</v>
      </c>
      <c r="O4502">
        <v>8761</v>
      </c>
      <c r="P4502">
        <v>8761</v>
      </c>
      <c r="Q4502">
        <v>8723</v>
      </c>
      <c r="R4502">
        <v>8717</v>
      </c>
      <c r="S4502">
        <v>8717</v>
      </c>
      <c r="T4502">
        <v>8673</v>
      </c>
      <c r="U4502">
        <v>8673</v>
      </c>
      <c r="V4502">
        <v>8673</v>
      </c>
      <c r="W4502">
        <v>8712</v>
      </c>
      <c r="X4502">
        <v>8716</v>
      </c>
      <c r="Y4502">
        <v>111481</v>
      </c>
      <c r="Z4502">
        <f t="shared" si="164"/>
        <v>0</v>
      </c>
      <c r="AA4502">
        <f t="shared" si="165"/>
        <v>83610.75</v>
      </c>
    </row>
    <row r="4503" spans="1:27" x14ac:dyDescent="0.35">
      <c r="A4503" t="s">
        <v>427</v>
      </c>
      <c r="C4503">
        <v>511100</v>
      </c>
      <c r="D4503" t="s">
        <v>434</v>
      </c>
      <c r="E4503" t="s">
        <v>7</v>
      </c>
      <c r="F4503" t="s">
        <v>366</v>
      </c>
      <c r="G4503">
        <v>2023</v>
      </c>
      <c r="H4503" t="s">
        <v>365</v>
      </c>
      <c r="I4503" t="s">
        <v>628</v>
      </c>
      <c r="J4503" t="s">
        <v>629</v>
      </c>
      <c r="K4503" t="s">
        <v>493</v>
      </c>
      <c r="L4503" t="s">
        <v>25</v>
      </c>
      <c r="M4503">
        <v>8741</v>
      </c>
      <c r="N4503">
        <v>8260</v>
      </c>
      <c r="O4503">
        <v>9059</v>
      </c>
      <c r="P4503">
        <v>7688</v>
      </c>
      <c r="Q4503">
        <v>8841</v>
      </c>
      <c r="R4503">
        <v>8493</v>
      </c>
      <c r="S4503">
        <v>7870</v>
      </c>
      <c r="T4503">
        <v>9344</v>
      </c>
      <c r="U4503">
        <v>8107</v>
      </c>
      <c r="V4503">
        <v>8923</v>
      </c>
      <c r="W4503">
        <v>8134</v>
      </c>
      <c r="X4503">
        <v>6995</v>
      </c>
      <c r="Y4503">
        <v>100456</v>
      </c>
      <c r="Z4503">
        <f t="shared" si="164"/>
        <v>30376.117232903998</v>
      </c>
      <c r="AA4503">
        <f t="shared" si="165"/>
        <v>44965.882767096002</v>
      </c>
    </row>
    <row r="4504" spans="1:27" x14ac:dyDescent="0.35">
      <c r="A4504" t="s">
        <v>427</v>
      </c>
      <c r="C4504">
        <v>500900</v>
      </c>
      <c r="D4504" t="s">
        <v>443</v>
      </c>
      <c r="E4504" t="s">
        <v>7</v>
      </c>
      <c r="F4504" t="s">
        <v>105</v>
      </c>
      <c r="G4504">
        <v>2025</v>
      </c>
      <c r="H4504" t="s">
        <v>22</v>
      </c>
      <c r="I4504" t="s">
        <v>383</v>
      </c>
      <c r="J4504" t="s">
        <v>384</v>
      </c>
      <c r="K4504" t="s">
        <v>378</v>
      </c>
      <c r="L4504" t="s">
        <v>25</v>
      </c>
      <c r="M4504">
        <v>8799</v>
      </c>
      <c r="N4504">
        <v>15856</v>
      </c>
      <c r="O4504">
        <v>8843</v>
      </c>
      <c r="P4504">
        <v>8843</v>
      </c>
      <c r="Q4504">
        <v>8805</v>
      </c>
      <c r="R4504">
        <v>8799</v>
      </c>
      <c r="S4504">
        <v>8799</v>
      </c>
      <c r="T4504">
        <v>8755</v>
      </c>
      <c r="U4504">
        <v>8755</v>
      </c>
      <c r="V4504">
        <v>8755</v>
      </c>
      <c r="W4504">
        <v>8794</v>
      </c>
      <c r="X4504">
        <v>8798</v>
      </c>
      <c r="Y4504">
        <v>112602</v>
      </c>
      <c r="Z4504">
        <f t="shared" si="164"/>
        <v>0</v>
      </c>
      <c r="AA4504">
        <f t="shared" si="165"/>
        <v>84451.5</v>
      </c>
    </row>
    <row r="4505" spans="1:27" x14ac:dyDescent="0.35">
      <c r="A4505" t="s">
        <v>427</v>
      </c>
      <c r="C4505">
        <v>500900</v>
      </c>
      <c r="D4505" t="s">
        <v>443</v>
      </c>
      <c r="E4505" t="s">
        <v>7</v>
      </c>
      <c r="F4505" t="s">
        <v>105</v>
      </c>
      <c r="G4505">
        <v>2023</v>
      </c>
      <c r="H4505" t="s">
        <v>22</v>
      </c>
      <c r="I4505" t="s">
        <v>383</v>
      </c>
      <c r="J4505" t="s">
        <v>384</v>
      </c>
      <c r="K4505" t="s">
        <v>378</v>
      </c>
      <c r="L4505" t="s">
        <v>25</v>
      </c>
      <c r="M4505">
        <v>8865</v>
      </c>
      <c r="N4505">
        <v>15753</v>
      </c>
      <c r="O4505">
        <v>8909</v>
      </c>
      <c r="P4505">
        <v>8909</v>
      </c>
      <c r="Q4505">
        <v>8871</v>
      </c>
      <c r="R4505">
        <v>8865</v>
      </c>
      <c r="S4505">
        <v>8865</v>
      </c>
      <c r="T4505">
        <v>8821</v>
      </c>
      <c r="U4505">
        <v>8821</v>
      </c>
      <c r="V4505">
        <v>8821</v>
      </c>
      <c r="W4505">
        <v>8860</v>
      </c>
      <c r="X4505">
        <v>8865</v>
      </c>
      <c r="Y4505">
        <v>113227</v>
      </c>
      <c r="Z4505">
        <f t="shared" si="164"/>
        <v>0</v>
      </c>
      <c r="AA4505">
        <f t="shared" si="165"/>
        <v>84920.25</v>
      </c>
    </row>
    <row r="4506" spans="1:27" x14ac:dyDescent="0.35">
      <c r="A4506" t="s">
        <v>427</v>
      </c>
      <c r="C4506">
        <v>512100</v>
      </c>
      <c r="D4506" t="s">
        <v>428</v>
      </c>
      <c r="E4506" t="s">
        <v>7</v>
      </c>
      <c r="F4506" t="s">
        <v>366</v>
      </c>
      <c r="G4506">
        <v>2021</v>
      </c>
      <c r="H4506" t="s">
        <v>22</v>
      </c>
      <c r="I4506" t="s">
        <v>632</v>
      </c>
      <c r="J4506" t="s">
        <v>633</v>
      </c>
      <c r="K4506" t="s">
        <v>621</v>
      </c>
      <c r="L4506" t="s">
        <v>25</v>
      </c>
      <c r="M4506">
        <v>8873</v>
      </c>
      <c r="N4506">
        <v>8873</v>
      </c>
      <c r="O4506">
        <v>8873</v>
      </c>
      <c r="P4506">
        <v>8873</v>
      </c>
      <c r="Q4506">
        <v>8873</v>
      </c>
      <c r="R4506">
        <v>23873</v>
      </c>
      <c r="S4506">
        <v>81373</v>
      </c>
      <c r="T4506">
        <v>8873</v>
      </c>
      <c r="U4506">
        <v>358873</v>
      </c>
      <c r="V4506">
        <v>8873</v>
      </c>
      <c r="W4506">
        <v>8873</v>
      </c>
      <c r="X4506">
        <v>8885</v>
      </c>
      <c r="Y4506">
        <v>543993</v>
      </c>
      <c r="Z4506">
        <f t="shared" si="164"/>
        <v>164493.85941983698</v>
      </c>
      <c r="AA4506">
        <f t="shared" si="165"/>
        <v>243500.89058016302</v>
      </c>
    </row>
    <row r="4507" spans="1:27" x14ac:dyDescent="0.35">
      <c r="A4507" t="s">
        <v>427</v>
      </c>
      <c r="C4507">
        <v>512100</v>
      </c>
      <c r="D4507" t="s">
        <v>428</v>
      </c>
      <c r="E4507" t="s">
        <v>7</v>
      </c>
      <c r="F4507" t="s">
        <v>366</v>
      </c>
      <c r="G4507">
        <v>2022</v>
      </c>
      <c r="H4507" t="s">
        <v>22</v>
      </c>
      <c r="I4507" t="s">
        <v>632</v>
      </c>
      <c r="J4507" t="s">
        <v>633</v>
      </c>
      <c r="K4507" t="s">
        <v>621</v>
      </c>
      <c r="L4507" t="s">
        <v>25</v>
      </c>
      <c r="M4507">
        <v>8873</v>
      </c>
      <c r="N4507">
        <v>8873</v>
      </c>
      <c r="O4507">
        <v>8873</v>
      </c>
      <c r="P4507">
        <v>8873</v>
      </c>
      <c r="Q4507">
        <v>8873</v>
      </c>
      <c r="R4507">
        <v>23873</v>
      </c>
      <c r="S4507">
        <v>81373</v>
      </c>
      <c r="T4507">
        <v>8873</v>
      </c>
      <c r="U4507">
        <v>358873</v>
      </c>
      <c r="V4507">
        <v>8873</v>
      </c>
      <c r="W4507">
        <v>8873</v>
      </c>
      <c r="X4507">
        <v>8885</v>
      </c>
      <c r="Y4507">
        <v>543993</v>
      </c>
      <c r="Z4507">
        <f t="shared" si="164"/>
        <v>164493.85941983698</v>
      </c>
      <c r="AA4507">
        <f t="shared" si="165"/>
        <v>243500.89058016302</v>
      </c>
    </row>
    <row r="4508" spans="1:27" x14ac:dyDescent="0.35">
      <c r="A4508" t="s">
        <v>427</v>
      </c>
      <c r="C4508">
        <v>512100</v>
      </c>
      <c r="D4508" t="s">
        <v>428</v>
      </c>
      <c r="E4508" t="s">
        <v>7</v>
      </c>
      <c r="F4508" t="s">
        <v>366</v>
      </c>
      <c r="G4508">
        <v>2023</v>
      </c>
      <c r="H4508" t="s">
        <v>22</v>
      </c>
      <c r="I4508" t="s">
        <v>632</v>
      </c>
      <c r="J4508" t="s">
        <v>633</v>
      </c>
      <c r="K4508" t="s">
        <v>621</v>
      </c>
      <c r="L4508" t="s">
        <v>25</v>
      </c>
      <c r="M4508">
        <v>8873</v>
      </c>
      <c r="N4508">
        <v>8873</v>
      </c>
      <c r="O4508">
        <v>8873</v>
      </c>
      <c r="P4508">
        <v>8873</v>
      </c>
      <c r="Q4508">
        <v>8873</v>
      </c>
      <c r="R4508">
        <v>23873</v>
      </c>
      <c r="S4508">
        <v>81373</v>
      </c>
      <c r="T4508">
        <v>8873</v>
      </c>
      <c r="U4508">
        <v>358873</v>
      </c>
      <c r="V4508">
        <v>8873</v>
      </c>
      <c r="W4508">
        <v>8873</v>
      </c>
      <c r="X4508">
        <v>8885</v>
      </c>
      <c r="Y4508">
        <v>543993</v>
      </c>
      <c r="Z4508">
        <f t="shared" si="164"/>
        <v>164493.85941983698</v>
      </c>
      <c r="AA4508">
        <f t="shared" si="165"/>
        <v>243500.89058016302</v>
      </c>
    </row>
    <row r="4509" spans="1:27" x14ac:dyDescent="0.35">
      <c r="A4509" t="s">
        <v>427</v>
      </c>
      <c r="C4509">
        <v>512100</v>
      </c>
      <c r="D4509" t="s">
        <v>428</v>
      </c>
      <c r="E4509" t="s">
        <v>7</v>
      </c>
      <c r="F4509" t="s">
        <v>366</v>
      </c>
      <c r="G4509">
        <v>2024</v>
      </c>
      <c r="H4509" t="s">
        <v>22</v>
      </c>
      <c r="I4509" t="s">
        <v>632</v>
      </c>
      <c r="J4509" t="s">
        <v>633</v>
      </c>
      <c r="K4509" t="s">
        <v>621</v>
      </c>
      <c r="L4509" t="s">
        <v>25</v>
      </c>
      <c r="M4509">
        <v>8873</v>
      </c>
      <c r="N4509">
        <v>8873</v>
      </c>
      <c r="O4509">
        <v>8873</v>
      </c>
      <c r="P4509">
        <v>8873</v>
      </c>
      <c r="Q4509">
        <v>8873</v>
      </c>
      <c r="R4509">
        <v>23873</v>
      </c>
      <c r="S4509">
        <v>371373</v>
      </c>
      <c r="T4509">
        <v>8873</v>
      </c>
      <c r="U4509">
        <v>8873</v>
      </c>
      <c r="V4509">
        <v>8873</v>
      </c>
      <c r="W4509">
        <v>8873</v>
      </c>
      <c r="X4509">
        <v>8885</v>
      </c>
      <c r="Y4509">
        <v>483993</v>
      </c>
      <c r="Z4509">
        <f t="shared" si="164"/>
        <v>146350.92087983698</v>
      </c>
      <c r="AA4509">
        <f t="shared" si="165"/>
        <v>216643.82912016302</v>
      </c>
    </row>
    <row r="4510" spans="1:27" x14ac:dyDescent="0.35">
      <c r="A4510" t="s">
        <v>427</v>
      </c>
      <c r="C4510">
        <v>512100</v>
      </c>
      <c r="D4510" t="s">
        <v>428</v>
      </c>
      <c r="E4510" t="s">
        <v>7</v>
      </c>
      <c r="F4510" t="s">
        <v>366</v>
      </c>
      <c r="G4510">
        <v>2025</v>
      </c>
      <c r="H4510" t="s">
        <v>22</v>
      </c>
      <c r="I4510" t="s">
        <v>632</v>
      </c>
      <c r="J4510" t="s">
        <v>633</v>
      </c>
      <c r="K4510" t="s">
        <v>621</v>
      </c>
      <c r="L4510" t="s">
        <v>25</v>
      </c>
      <c r="M4510">
        <v>8873</v>
      </c>
      <c r="N4510">
        <v>8873</v>
      </c>
      <c r="O4510">
        <v>8873</v>
      </c>
      <c r="P4510">
        <v>8873</v>
      </c>
      <c r="Q4510">
        <v>8873</v>
      </c>
      <c r="R4510">
        <v>23873</v>
      </c>
      <c r="S4510">
        <v>431373</v>
      </c>
      <c r="T4510">
        <v>8873</v>
      </c>
      <c r="U4510">
        <v>8873</v>
      </c>
      <c r="V4510">
        <v>8873</v>
      </c>
      <c r="W4510">
        <v>8873</v>
      </c>
      <c r="X4510">
        <v>8885</v>
      </c>
      <c r="Y4510">
        <v>543993</v>
      </c>
      <c r="Z4510">
        <f t="shared" si="164"/>
        <v>164493.85941983698</v>
      </c>
      <c r="AA4510">
        <f t="shared" si="165"/>
        <v>243500.89058016302</v>
      </c>
    </row>
    <row r="4511" spans="1:27" x14ac:dyDescent="0.35">
      <c r="A4511" t="s">
        <v>427</v>
      </c>
      <c r="C4511">
        <v>500900</v>
      </c>
      <c r="D4511" t="s">
        <v>443</v>
      </c>
      <c r="E4511" t="s">
        <v>7</v>
      </c>
      <c r="F4511" t="s">
        <v>105</v>
      </c>
      <c r="G4511">
        <v>2026</v>
      </c>
      <c r="H4511" t="s">
        <v>22</v>
      </c>
      <c r="I4511" t="s">
        <v>383</v>
      </c>
      <c r="J4511" t="s">
        <v>384</v>
      </c>
      <c r="K4511" t="s">
        <v>378</v>
      </c>
      <c r="L4511" t="s">
        <v>25</v>
      </c>
      <c r="M4511">
        <v>8978</v>
      </c>
      <c r="N4511">
        <v>16176</v>
      </c>
      <c r="O4511">
        <v>9023</v>
      </c>
      <c r="P4511">
        <v>9023</v>
      </c>
      <c r="Q4511">
        <v>8984</v>
      </c>
      <c r="R4511">
        <v>8978</v>
      </c>
      <c r="S4511">
        <v>8978</v>
      </c>
      <c r="T4511">
        <v>8934</v>
      </c>
      <c r="U4511">
        <v>8934</v>
      </c>
      <c r="V4511">
        <v>8934</v>
      </c>
      <c r="W4511">
        <v>8973</v>
      </c>
      <c r="X4511">
        <v>8977</v>
      </c>
      <c r="Y4511">
        <v>114894</v>
      </c>
      <c r="Z4511">
        <f t="shared" si="164"/>
        <v>0</v>
      </c>
      <c r="AA4511">
        <f t="shared" si="165"/>
        <v>86170.5</v>
      </c>
    </row>
    <row r="4512" spans="1:27" x14ac:dyDescent="0.35">
      <c r="A4512" t="s">
        <v>427</v>
      </c>
      <c r="C4512">
        <v>926019</v>
      </c>
      <c r="D4512" t="s">
        <v>457</v>
      </c>
      <c r="E4512" t="s">
        <v>7</v>
      </c>
      <c r="F4512" t="s">
        <v>105</v>
      </c>
      <c r="G4512">
        <v>2023</v>
      </c>
      <c r="H4512" t="s">
        <v>365</v>
      </c>
      <c r="I4512" t="s">
        <v>383</v>
      </c>
      <c r="J4512" t="s">
        <v>384</v>
      </c>
      <c r="K4512" t="s">
        <v>378</v>
      </c>
      <c r="L4512" t="s">
        <v>25</v>
      </c>
      <c r="M4512">
        <v>8988</v>
      </c>
      <c r="N4512">
        <v>8535</v>
      </c>
      <c r="O4512">
        <v>9311</v>
      </c>
      <c r="P4512">
        <v>7859</v>
      </c>
      <c r="Q4512">
        <v>9040</v>
      </c>
      <c r="R4512">
        <v>8671</v>
      </c>
      <c r="S4512">
        <v>8114</v>
      </c>
      <c r="T4512">
        <v>9761</v>
      </c>
      <c r="U4512">
        <v>8421</v>
      </c>
      <c r="V4512">
        <v>9304</v>
      </c>
      <c r="W4512">
        <v>8383</v>
      </c>
      <c r="X4512">
        <v>7070</v>
      </c>
      <c r="Y4512">
        <v>103458</v>
      </c>
      <c r="Z4512">
        <f t="shared" si="164"/>
        <v>0</v>
      </c>
      <c r="AA4512">
        <f t="shared" si="165"/>
        <v>77593.5</v>
      </c>
    </row>
    <row r="4513" spans="1:27" x14ac:dyDescent="0.35">
      <c r="A4513" t="s">
        <v>427</v>
      </c>
      <c r="C4513">
        <v>512100</v>
      </c>
      <c r="D4513" t="s">
        <v>428</v>
      </c>
      <c r="E4513" t="s">
        <v>7</v>
      </c>
      <c r="F4513" t="s">
        <v>366</v>
      </c>
      <c r="G4513">
        <v>2026</v>
      </c>
      <c r="H4513" t="s">
        <v>22</v>
      </c>
      <c r="I4513" t="s">
        <v>632</v>
      </c>
      <c r="J4513" t="s">
        <v>633</v>
      </c>
      <c r="K4513" t="s">
        <v>621</v>
      </c>
      <c r="L4513" t="s">
        <v>25</v>
      </c>
      <c r="M4513">
        <v>9051</v>
      </c>
      <c r="N4513">
        <v>9051</v>
      </c>
      <c r="O4513">
        <v>9051</v>
      </c>
      <c r="P4513">
        <v>9051</v>
      </c>
      <c r="Q4513">
        <v>9051</v>
      </c>
      <c r="R4513">
        <v>24351</v>
      </c>
      <c r="S4513">
        <v>444076</v>
      </c>
      <c r="T4513">
        <v>9051</v>
      </c>
      <c r="U4513">
        <v>9051</v>
      </c>
      <c r="V4513">
        <v>9051</v>
      </c>
      <c r="W4513">
        <v>9051</v>
      </c>
      <c r="X4513">
        <v>9062</v>
      </c>
      <c r="Y4513">
        <v>558947</v>
      </c>
      <c r="Z4513">
        <f t="shared" si="164"/>
        <v>169015.68446862299</v>
      </c>
      <c r="AA4513">
        <f t="shared" si="165"/>
        <v>250194.56553137701</v>
      </c>
    </row>
    <row r="4514" spans="1:27" x14ac:dyDescent="0.35">
      <c r="A4514" t="s">
        <v>427</v>
      </c>
      <c r="C4514">
        <v>512015</v>
      </c>
      <c r="D4514" t="s">
        <v>451</v>
      </c>
      <c r="E4514" t="s">
        <v>7</v>
      </c>
      <c r="F4514" t="s">
        <v>105</v>
      </c>
      <c r="G4514">
        <v>2021</v>
      </c>
      <c r="H4514" t="s">
        <v>22</v>
      </c>
      <c r="I4514" t="s">
        <v>383</v>
      </c>
      <c r="J4514" t="s">
        <v>384</v>
      </c>
      <c r="K4514" t="s">
        <v>378</v>
      </c>
      <c r="L4514" t="s">
        <v>25</v>
      </c>
      <c r="M4514">
        <v>9066</v>
      </c>
      <c r="N4514">
        <v>9066</v>
      </c>
      <c r="O4514">
        <v>9066</v>
      </c>
      <c r="P4514">
        <v>16374</v>
      </c>
      <c r="Q4514">
        <v>28250</v>
      </c>
      <c r="R4514">
        <v>11761</v>
      </c>
      <c r="S4514">
        <v>9066</v>
      </c>
      <c r="T4514">
        <v>9065</v>
      </c>
      <c r="U4514">
        <v>9066</v>
      </c>
      <c r="V4514">
        <v>40784</v>
      </c>
      <c r="W4514">
        <v>9066</v>
      </c>
      <c r="X4514">
        <v>9065</v>
      </c>
      <c r="Y4514">
        <v>169693</v>
      </c>
      <c r="Z4514">
        <f t="shared" ref="Z4514:Z4562" si="166">$Y4514*IF($E4514="Fixed",0.75,1)*IF(LEFT($F4514,4)="0311",1,IF(LEFT($F4514,4)="0301",0.403176412,0))</f>
        <v>0</v>
      </c>
      <c r="AA4514">
        <f t="shared" ref="AA4514:AA4562" si="167">$Y4514*IF($E4514="Fixed",0.75,1)*IF(LEFT($F4514,4)="0311",0,IF(LEFT($F4514,4)="0301",1-0.403176412,1))</f>
        <v>127269.75</v>
      </c>
    </row>
    <row r="4515" spans="1:27" x14ac:dyDescent="0.35">
      <c r="A4515" t="s">
        <v>427</v>
      </c>
      <c r="C4515">
        <v>512015</v>
      </c>
      <c r="D4515" t="s">
        <v>451</v>
      </c>
      <c r="E4515" t="s">
        <v>7</v>
      </c>
      <c r="F4515" t="s">
        <v>105</v>
      </c>
      <c r="G4515">
        <v>2022</v>
      </c>
      <c r="H4515" t="s">
        <v>22</v>
      </c>
      <c r="I4515" t="s">
        <v>383</v>
      </c>
      <c r="J4515" t="s">
        <v>384</v>
      </c>
      <c r="K4515" t="s">
        <v>378</v>
      </c>
      <c r="L4515" t="s">
        <v>25</v>
      </c>
      <c r="M4515">
        <v>9066</v>
      </c>
      <c r="N4515">
        <v>9066</v>
      </c>
      <c r="O4515">
        <v>9066</v>
      </c>
      <c r="P4515">
        <v>16374</v>
      </c>
      <c r="Q4515">
        <v>28250</v>
      </c>
      <c r="R4515">
        <v>11761</v>
      </c>
      <c r="S4515">
        <v>9066</v>
      </c>
      <c r="T4515">
        <v>9065</v>
      </c>
      <c r="U4515">
        <v>9066</v>
      </c>
      <c r="V4515">
        <v>40784</v>
      </c>
      <c r="W4515">
        <v>9066</v>
      </c>
      <c r="X4515">
        <v>9065</v>
      </c>
      <c r="Y4515">
        <v>169693</v>
      </c>
      <c r="Z4515">
        <f t="shared" si="166"/>
        <v>0</v>
      </c>
      <c r="AA4515">
        <f t="shared" si="167"/>
        <v>127269.75</v>
      </c>
    </row>
    <row r="4516" spans="1:27" x14ac:dyDescent="0.35">
      <c r="A4516" t="s">
        <v>427</v>
      </c>
      <c r="C4516">
        <v>512015</v>
      </c>
      <c r="D4516" t="s">
        <v>451</v>
      </c>
      <c r="E4516" t="s">
        <v>7</v>
      </c>
      <c r="F4516" t="s">
        <v>105</v>
      </c>
      <c r="G4516">
        <v>2023</v>
      </c>
      <c r="H4516" t="s">
        <v>22</v>
      </c>
      <c r="I4516" t="s">
        <v>383</v>
      </c>
      <c r="J4516" t="s">
        <v>384</v>
      </c>
      <c r="K4516" t="s">
        <v>378</v>
      </c>
      <c r="L4516" t="s">
        <v>25</v>
      </c>
      <c r="M4516">
        <v>9066</v>
      </c>
      <c r="N4516">
        <v>9066</v>
      </c>
      <c r="O4516">
        <v>9066</v>
      </c>
      <c r="P4516">
        <v>16374</v>
      </c>
      <c r="Q4516">
        <v>28250</v>
      </c>
      <c r="R4516">
        <v>11761</v>
      </c>
      <c r="S4516">
        <v>9066</v>
      </c>
      <c r="T4516">
        <v>9065</v>
      </c>
      <c r="U4516">
        <v>9066</v>
      </c>
      <c r="V4516">
        <v>40784</v>
      </c>
      <c r="W4516">
        <v>9066</v>
      </c>
      <c r="X4516">
        <v>9065</v>
      </c>
      <c r="Y4516">
        <v>169693</v>
      </c>
      <c r="Z4516">
        <f t="shared" si="166"/>
        <v>0</v>
      </c>
      <c r="AA4516">
        <f t="shared" si="167"/>
        <v>127269.75</v>
      </c>
    </row>
    <row r="4517" spans="1:27" x14ac:dyDescent="0.35">
      <c r="A4517" t="s">
        <v>427</v>
      </c>
      <c r="C4517">
        <v>512015</v>
      </c>
      <c r="D4517" t="s">
        <v>451</v>
      </c>
      <c r="E4517" t="s">
        <v>7</v>
      </c>
      <c r="F4517" t="s">
        <v>105</v>
      </c>
      <c r="G4517">
        <v>2024</v>
      </c>
      <c r="H4517" t="s">
        <v>22</v>
      </c>
      <c r="I4517" t="s">
        <v>383</v>
      </c>
      <c r="J4517" t="s">
        <v>384</v>
      </c>
      <c r="K4517" t="s">
        <v>378</v>
      </c>
      <c r="L4517" t="s">
        <v>25</v>
      </c>
      <c r="M4517">
        <v>9066</v>
      </c>
      <c r="N4517">
        <v>9066</v>
      </c>
      <c r="O4517">
        <v>9066</v>
      </c>
      <c r="P4517">
        <v>16374</v>
      </c>
      <c r="Q4517">
        <v>28250</v>
      </c>
      <c r="R4517">
        <v>11761</v>
      </c>
      <c r="S4517">
        <v>9066</v>
      </c>
      <c r="T4517">
        <v>9065</v>
      </c>
      <c r="U4517">
        <v>25001</v>
      </c>
      <c r="V4517">
        <v>40784</v>
      </c>
      <c r="W4517">
        <v>9066</v>
      </c>
      <c r="X4517">
        <v>9065</v>
      </c>
      <c r="Y4517">
        <v>185629</v>
      </c>
      <c r="Z4517">
        <f t="shared" si="166"/>
        <v>0</v>
      </c>
      <c r="AA4517">
        <f t="shared" si="167"/>
        <v>139221.75</v>
      </c>
    </row>
    <row r="4518" spans="1:27" x14ac:dyDescent="0.35">
      <c r="A4518" t="s">
        <v>427</v>
      </c>
      <c r="C4518">
        <v>512015</v>
      </c>
      <c r="D4518" t="s">
        <v>451</v>
      </c>
      <c r="E4518" t="s">
        <v>7</v>
      </c>
      <c r="F4518" t="s">
        <v>105</v>
      </c>
      <c r="G4518">
        <v>2025</v>
      </c>
      <c r="H4518" t="s">
        <v>22</v>
      </c>
      <c r="I4518" t="s">
        <v>383</v>
      </c>
      <c r="J4518" t="s">
        <v>384</v>
      </c>
      <c r="K4518" t="s">
        <v>378</v>
      </c>
      <c r="L4518" t="s">
        <v>25</v>
      </c>
      <c r="M4518">
        <v>9066</v>
      </c>
      <c r="N4518">
        <v>9066</v>
      </c>
      <c r="O4518">
        <v>9066</v>
      </c>
      <c r="P4518">
        <v>16374</v>
      </c>
      <c r="Q4518">
        <v>28250</v>
      </c>
      <c r="R4518">
        <v>11761</v>
      </c>
      <c r="S4518">
        <v>9066</v>
      </c>
      <c r="T4518">
        <v>9065</v>
      </c>
      <c r="U4518">
        <v>9066</v>
      </c>
      <c r="V4518">
        <v>40784</v>
      </c>
      <c r="W4518">
        <v>9066</v>
      </c>
      <c r="X4518">
        <v>9065</v>
      </c>
      <c r="Y4518">
        <v>169693</v>
      </c>
      <c r="Z4518">
        <f t="shared" si="166"/>
        <v>0</v>
      </c>
      <c r="AA4518">
        <f t="shared" si="167"/>
        <v>127269.75</v>
      </c>
    </row>
    <row r="4519" spans="1:27" x14ac:dyDescent="0.35">
      <c r="A4519" t="s">
        <v>427</v>
      </c>
      <c r="C4519">
        <v>500900</v>
      </c>
      <c r="D4519" t="s">
        <v>443</v>
      </c>
      <c r="E4519" t="s">
        <v>7</v>
      </c>
      <c r="F4519" t="s">
        <v>21</v>
      </c>
      <c r="G4519">
        <v>2023</v>
      </c>
      <c r="H4519" t="s">
        <v>365</v>
      </c>
      <c r="I4519" t="s">
        <v>373</v>
      </c>
      <c r="J4519" t="s">
        <v>374</v>
      </c>
      <c r="K4519" t="s">
        <v>375</v>
      </c>
      <c r="L4519" t="s">
        <v>25</v>
      </c>
      <c r="M4519">
        <v>9142</v>
      </c>
      <c r="N4519">
        <v>6280</v>
      </c>
      <c r="O4519">
        <v>7557</v>
      </c>
      <c r="P4519">
        <v>2119</v>
      </c>
      <c r="Q4519">
        <v>4785</v>
      </c>
      <c r="R4519">
        <v>2940</v>
      </c>
      <c r="S4519">
        <v>-73</v>
      </c>
      <c r="T4519">
        <v>4254</v>
      </c>
      <c r="U4519">
        <v>10</v>
      </c>
      <c r="V4519">
        <v>2301</v>
      </c>
      <c r="W4519">
        <v>-658</v>
      </c>
      <c r="X4519">
        <v>-4668</v>
      </c>
      <c r="Y4519">
        <v>33988</v>
      </c>
      <c r="Z4519">
        <f t="shared" si="166"/>
        <v>25491</v>
      </c>
      <c r="AA4519">
        <f t="shared" si="167"/>
        <v>0</v>
      </c>
    </row>
    <row r="4520" spans="1:27" x14ac:dyDescent="0.35">
      <c r="A4520" t="s">
        <v>427</v>
      </c>
      <c r="C4520">
        <v>500900</v>
      </c>
      <c r="D4520" t="s">
        <v>443</v>
      </c>
      <c r="E4520" t="s">
        <v>7</v>
      </c>
      <c r="F4520" t="s">
        <v>105</v>
      </c>
      <c r="G4520">
        <v>2027</v>
      </c>
      <c r="H4520" t="s">
        <v>22</v>
      </c>
      <c r="I4520" t="s">
        <v>383</v>
      </c>
      <c r="J4520" t="s">
        <v>384</v>
      </c>
      <c r="K4520" t="s">
        <v>378</v>
      </c>
      <c r="L4520" t="s">
        <v>25</v>
      </c>
      <c r="M4520">
        <v>9162</v>
      </c>
      <c r="N4520">
        <v>16503</v>
      </c>
      <c r="O4520">
        <v>9207</v>
      </c>
      <c r="P4520">
        <v>9207</v>
      </c>
      <c r="Q4520">
        <v>9167</v>
      </c>
      <c r="R4520">
        <v>9162</v>
      </c>
      <c r="S4520">
        <v>9162</v>
      </c>
      <c r="T4520">
        <v>9116</v>
      </c>
      <c r="U4520">
        <v>9116</v>
      </c>
      <c r="V4520">
        <v>9116</v>
      </c>
      <c r="W4520">
        <v>9156</v>
      </c>
      <c r="X4520">
        <v>9160</v>
      </c>
      <c r="Y4520">
        <v>117233</v>
      </c>
      <c r="Z4520">
        <f t="shared" si="166"/>
        <v>0</v>
      </c>
      <c r="AA4520">
        <f t="shared" si="167"/>
        <v>87924.75</v>
      </c>
    </row>
    <row r="4521" spans="1:27" x14ac:dyDescent="0.35">
      <c r="A4521" t="s">
        <v>427</v>
      </c>
      <c r="C4521">
        <v>512100</v>
      </c>
      <c r="D4521" t="s">
        <v>428</v>
      </c>
      <c r="E4521" t="s">
        <v>7</v>
      </c>
      <c r="F4521" t="s">
        <v>366</v>
      </c>
      <c r="G4521">
        <v>2027</v>
      </c>
      <c r="H4521" t="s">
        <v>22</v>
      </c>
      <c r="I4521" t="s">
        <v>632</v>
      </c>
      <c r="J4521" t="s">
        <v>633</v>
      </c>
      <c r="K4521" t="s">
        <v>621</v>
      </c>
      <c r="L4521" t="s">
        <v>25</v>
      </c>
      <c r="M4521">
        <v>9232</v>
      </c>
      <c r="N4521">
        <v>9232</v>
      </c>
      <c r="O4521">
        <v>9232</v>
      </c>
      <c r="P4521">
        <v>9232</v>
      </c>
      <c r="Q4521">
        <v>9232</v>
      </c>
      <c r="R4521">
        <v>24838</v>
      </c>
      <c r="S4521">
        <v>457155</v>
      </c>
      <c r="T4521">
        <v>9232</v>
      </c>
      <c r="U4521">
        <v>9232</v>
      </c>
      <c r="V4521">
        <v>9232</v>
      </c>
      <c r="W4521">
        <v>9232</v>
      </c>
      <c r="X4521">
        <v>9244</v>
      </c>
      <c r="Y4521">
        <v>574324</v>
      </c>
      <c r="Z4521">
        <f t="shared" si="166"/>
        <v>173665.417234116</v>
      </c>
      <c r="AA4521">
        <f t="shared" si="167"/>
        <v>257077.582765884</v>
      </c>
    </row>
    <row r="4522" spans="1:27" x14ac:dyDescent="0.35">
      <c r="A4522" t="s">
        <v>427</v>
      </c>
      <c r="C4522">
        <v>512015</v>
      </c>
      <c r="D4522" t="s">
        <v>451</v>
      </c>
      <c r="E4522" t="s">
        <v>7</v>
      </c>
      <c r="F4522" t="s">
        <v>105</v>
      </c>
      <c r="G4522">
        <v>2026</v>
      </c>
      <c r="H4522" t="s">
        <v>22</v>
      </c>
      <c r="I4522" t="s">
        <v>383</v>
      </c>
      <c r="J4522" t="s">
        <v>384</v>
      </c>
      <c r="K4522" t="s">
        <v>378</v>
      </c>
      <c r="L4522" t="s">
        <v>25</v>
      </c>
      <c r="M4522">
        <v>9247</v>
      </c>
      <c r="N4522">
        <v>9247</v>
      </c>
      <c r="O4522">
        <v>9247</v>
      </c>
      <c r="P4522">
        <v>16701</v>
      </c>
      <c r="Q4522">
        <v>28849</v>
      </c>
      <c r="R4522">
        <v>11996</v>
      </c>
      <c r="S4522">
        <v>9247</v>
      </c>
      <c r="T4522">
        <v>9247</v>
      </c>
      <c r="U4522">
        <v>9247</v>
      </c>
      <c r="V4522">
        <v>41798</v>
      </c>
      <c r="W4522">
        <v>9247</v>
      </c>
      <c r="X4522">
        <v>9246</v>
      </c>
      <c r="Y4522">
        <v>173318</v>
      </c>
      <c r="Z4522">
        <f t="shared" si="166"/>
        <v>0</v>
      </c>
      <c r="AA4522">
        <f t="shared" si="167"/>
        <v>129988.5</v>
      </c>
    </row>
    <row r="4523" spans="1:27" x14ac:dyDescent="0.35">
      <c r="A4523" t="s">
        <v>427</v>
      </c>
      <c r="C4523">
        <v>500900</v>
      </c>
      <c r="D4523" t="s">
        <v>443</v>
      </c>
      <c r="E4523" t="s">
        <v>7</v>
      </c>
      <c r="F4523" t="s">
        <v>105</v>
      </c>
      <c r="G4523">
        <v>2028</v>
      </c>
      <c r="H4523" t="s">
        <v>22</v>
      </c>
      <c r="I4523" t="s">
        <v>383</v>
      </c>
      <c r="J4523" t="s">
        <v>384</v>
      </c>
      <c r="K4523" t="s">
        <v>378</v>
      </c>
      <c r="L4523" t="s">
        <v>25</v>
      </c>
      <c r="M4523">
        <v>9348</v>
      </c>
      <c r="N4523">
        <v>16837</v>
      </c>
      <c r="O4523">
        <v>9395</v>
      </c>
      <c r="P4523">
        <v>9395</v>
      </c>
      <c r="Q4523">
        <v>9354</v>
      </c>
      <c r="R4523">
        <v>9348</v>
      </c>
      <c r="S4523">
        <v>9348</v>
      </c>
      <c r="T4523">
        <v>9302</v>
      </c>
      <c r="U4523">
        <v>9302</v>
      </c>
      <c r="V4523">
        <v>9302</v>
      </c>
      <c r="W4523">
        <v>9342</v>
      </c>
      <c r="X4523">
        <v>9347</v>
      </c>
      <c r="Y4523">
        <v>119620</v>
      </c>
      <c r="Z4523">
        <f t="shared" si="166"/>
        <v>0</v>
      </c>
      <c r="AA4523">
        <f t="shared" si="167"/>
        <v>89715</v>
      </c>
    </row>
    <row r="4524" spans="1:27" x14ac:dyDescent="0.35">
      <c r="A4524" t="s">
        <v>427</v>
      </c>
      <c r="C4524">
        <v>512100</v>
      </c>
      <c r="D4524" t="s">
        <v>428</v>
      </c>
      <c r="E4524" t="s">
        <v>7</v>
      </c>
      <c r="F4524" t="s">
        <v>366</v>
      </c>
      <c r="G4524">
        <v>2028</v>
      </c>
      <c r="H4524" t="s">
        <v>22</v>
      </c>
      <c r="I4524" t="s">
        <v>632</v>
      </c>
      <c r="J4524" t="s">
        <v>633</v>
      </c>
      <c r="K4524" t="s">
        <v>621</v>
      </c>
      <c r="L4524" t="s">
        <v>25</v>
      </c>
      <c r="M4524">
        <v>9417</v>
      </c>
      <c r="N4524">
        <v>9417</v>
      </c>
      <c r="O4524">
        <v>9417</v>
      </c>
      <c r="P4524">
        <v>9417</v>
      </c>
      <c r="Q4524">
        <v>9417</v>
      </c>
      <c r="R4524">
        <v>25334</v>
      </c>
      <c r="S4524">
        <v>470610</v>
      </c>
      <c r="T4524">
        <v>9417</v>
      </c>
      <c r="U4524">
        <v>9417</v>
      </c>
      <c r="V4524">
        <v>9417</v>
      </c>
      <c r="W4524">
        <v>9417</v>
      </c>
      <c r="X4524">
        <v>9428</v>
      </c>
      <c r="Y4524">
        <v>590121</v>
      </c>
      <c r="Z4524">
        <f t="shared" si="166"/>
        <v>178442.15056938899</v>
      </c>
      <c r="AA4524">
        <f t="shared" si="167"/>
        <v>264148.59943061101</v>
      </c>
    </row>
    <row r="4525" spans="1:27" x14ac:dyDescent="0.35">
      <c r="A4525" t="s">
        <v>427</v>
      </c>
      <c r="C4525">
        <v>511100</v>
      </c>
      <c r="D4525" t="s">
        <v>434</v>
      </c>
      <c r="E4525" t="s">
        <v>7</v>
      </c>
      <c r="F4525" t="s">
        <v>366</v>
      </c>
      <c r="G4525">
        <v>2024</v>
      </c>
      <c r="H4525" t="s">
        <v>365</v>
      </c>
      <c r="I4525" t="s">
        <v>628</v>
      </c>
      <c r="J4525" t="s">
        <v>629</v>
      </c>
      <c r="K4525" t="s">
        <v>493</v>
      </c>
      <c r="L4525" t="s">
        <v>25</v>
      </c>
      <c r="M4525">
        <v>9425</v>
      </c>
      <c r="N4525">
        <v>8923</v>
      </c>
      <c r="O4525">
        <v>8441</v>
      </c>
      <c r="P4525">
        <v>8805</v>
      </c>
      <c r="Q4525">
        <v>9163</v>
      </c>
      <c r="R4525">
        <v>7727</v>
      </c>
      <c r="S4525">
        <v>8987</v>
      </c>
      <c r="T4525">
        <v>9206</v>
      </c>
      <c r="U4525">
        <v>8404</v>
      </c>
      <c r="V4525">
        <v>9603</v>
      </c>
      <c r="W4525">
        <v>7837</v>
      </c>
      <c r="X4525">
        <v>7599</v>
      </c>
      <c r="Y4525">
        <v>104120</v>
      </c>
      <c r="Z4525">
        <f t="shared" si="166"/>
        <v>31484.046013079998</v>
      </c>
      <c r="AA4525">
        <f t="shared" si="167"/>
        <v>46605.953986920002</v>
      </c>
    </row>
    <row r="4526" spans="1:27" x14ac:dyDescent="0.35">
      <c r="A4526" t="s">
        <v>427</v>
      </c>
      <c r="C4526">
        <v>512015</v>
      </c>
      <c r="D4526" t="s">
        <v>451</v>
      </c>
      <c r="E4526" t="s">
        <v>7</v>
      </c>
      <c r="F4526" t="s">
        <v>105</v>
      </c>
      <c r="G4526">
        <v>2027</v>
      </c>
      <c r="H4526" t="s">
        <v>22</v>
      </c>
      <c r="I4526" t="s">
        <v>383</v>
      </c>
      <c r="J4526" t="s">
        <v>384</v>
      </c>
      <c r="K4526" t="s">
        <v>378</v>
      </c>
      <c r="L4526" t="s">
        <v>25</v>
      </c>
      <c r="M4526">
        <v>9432</v>
      </c>
      <c r="N4526">
        <v>9432</v>
      </c>
      <c r="O4526">
        <v>9432</v>
      </c>
      <c r="P4526">
        <v>17035</v>
      </c>
      <c r="Q4526">
        <v>29460</v>
      </c>
      <c r="R4526">
        <v>12236</v>
      </c>
      <c r="S4526">
        <v>9432</v>
      </c>
      <c r="T4526">
        <v>9432</v>
      </c>
      <c r="U4526">
        <v>9432</v>
      </c>
      <c r="V4526">
        <v>42837</v>
      </c>
      <c r="W4526">
        <v>9432</v>
      </c>
      <c r="X4526">
        <v>9431</v>
      </c>
      <c r="Y4526">
        <v>177023</v>
      </c>
      <c r="Z4526">
        <f t="shared" si="166"/>
        <v>0</v>
      </c>
      <c r="AA4526">
        <f t="shared" si="167"/>
        <v>132767.25</v>
      </c>
    </row>
    <row r="4527" spans="1:27" x14ac:dyDescent="0.35">
      <c r="A4527" t="s">
        <v>427</v>
      </c>
      <c r="C4527">
        <v>501090</v>
      </c>
      <c r="D4527" t="s">
        <v>435</v>
      </c>
      <c r="E4527" t="s">
        <v>7</v>
      </c>
      <c r="F4527" t="s">
        <v>366</v>
      </c>
      <c r="G4527">
        <v>2023</v>
      </c>
      <c r="H4527" t="s">
        <v>365</v>
      </c>
      <c r="I4527" t="s">
        <v>630</v>
      </c>
      <c r="J4527" t="s">
        <v>630</v>
      </c>
      <c r="K4527" t="s">
        <v>631</v>
      </c>
      <c r="L4527" t="s">
        <v>25</v>
      </c>
      <c r="M4527">
        <v>9445</v>
      </c>
      <c r="N4527">
        <v>8961</v>
      </c>
      <c r="O4527">
        <v>9777</v>
      </c>
      <c r="P4527">
        <v>8222</v>
      </c>
      <c r="Q4527">
        <v>9452</v>
      </c>
      <c r="R4527">
        <v>9053</v>
      </c>
      <c r="S4527">
        <v>8319</v>
      </c>
      <c r="T4527">
        <v>10075</v>
      </c>
      <c r="U4527">
        <v>8691</v>
      </c>
      <c r="V4527">
        <v>9587</v>
      </c>
      <c r="W4527">
        <v>8640</v>
      </c>
      <c r="X4527">
        <v>7168</v>
      </c>
      <c r="Y4527">
        <v>107390</v>
      </c>
      <c r="Z4527">
        <f t="shared" si="166"/>
        <v>32472.836163509997</v>
      </c>
      <c r="AA4527">
        <f t="shared" si="167"/>
        <v>48069.663836489999</v>
      </c>
    </row>
    <row r="4528" spans="1:27" x14ac:dyDescent="0.35">
      <c r="A4528" t="s">
        <v>427</v>
      </c>
      <c r="C4528">
        <v>500900</v>
      </c>
      <c r="D4528" t="s">
        <v>443</v>
      </c>
      <c r="E4528" t="s">
        <v>7</v>
      </c>
      <c r="F4528" t="s">
        <v>105</v>
      </c>
      <c r="G4528">
        <v>2029</v>
      </c>
      <c r="H4528" t="s">
        <v>22</v>
      </c>
      <c r="I4528" t="s">
        <v>383</v>
      </c>
      <c r="J4528" t="s">
        <v>384</v>
      </c>
      <c r="K4528" t="s">
        <v>378</v>
      </c>
      <c r="L4528" t="s">
        <v>25</v>
      </c>
      <c r="M4528">
        <v>9539</v>
      </c>
      <c r="N4528">
        <v>17177</v>
      </c>
      <c r="O4528">
        <v>9586</v>
      </c>
      <c r="P4528">
        <v>9586</v>
      </c>
      <c r="Q4528">
        <v>9545</v>
      </c>
      <c r="R4528">
        <v>9539</v>
      </c>
      <c r="S4528">
        <v>9539</v>
      </c>
      <c r="T4528">
        <v>9491</v>
      </c>
      <c r="U4528">
        <v>9491</v>
      </c>
      <c r="V4528">
        <v>9491</v>
      </c>
      <c r="W4528">
        <v>9533</v>
      </c>
      <c r="X4528">
        <v>9537</v>
      </c>
      <c r="Y4528">
        <v>122053</v>
      </c>
      <c r="Z4528">
        <f t="shared" si="166"/>
        <v>0</v>
      </c>
      <c r="AA4528">
        <f t="shared" si="167"/>
        <v>91539.75</v>
      </c>
    </row>
    <row r="4529" spans="1:27" x14ac:dyDescent="0.35">
      <c r="A4529" t="s">
        <v>427</v>
      </c>
      <c r="C4529">
        <v>512100</v>
      </c>
      <c r="D4529" t="s">
        <v>428</v>
      </c>
      <c r="E4529" t="s">
        <v>7</v>
      </c>
      <c r="F4529" t="s">
        <v>366</v>
      </c>
      <c r="G4529">
        <v>2029</v>
      </c>
      <c r="H4529" t="s">
        <v>22</v>
      </c>
      <c r="I4529" t="s">
        <v>632</v>
      </c>
      <c r="J4529" t="s">
        <v>633</v>
      </c>
      <c r="K4529" t="s">
        <v>621</v>
      </c>
      <c r="L4529" t="s">
        <v>25</v>
      </c>
      <c r="M4529">
        <v>9605</v>
      </c>
      <c r="N4529">
        <v>9605</v>
      </c>
      <c r="O4529">
        <v>9605</v>
      </c>
      <c r="P4529">
        <v>9605</v>
      </c>
      <c r="Q4529">
        <v>9605</v>
      </c>
      <c r="R4529">
        <v>25841</v>
      </c>
      <c r="S4529">
        <v>484482</v>
      </c>
      <c r="T4529">
        <v>9605</v>
      </c>
      <c r="U4529">
        <v>9605</v>
      </c>
      <c r="V4529">
        <v>9605</v>
      </c>
      <c r="W4529">
        <v>9605</v>
      </c>
      <c r="X4529">
        <v>9617</v>
      </c>
      <c r="Y4529">
        <v>606381</v>
      </c>
      <c r="Z4529">
        <f t="shared" si="166"/>
        <v>183358.88691372899</v>
      </c>
      <c r="AA4529">
        <f t="shared" si="167"/>
        <v>271426.86308627098</v>
      </c>
    </row>
    <row r="4530" spans="1:27" x14ac:dyDescent="0.35">
      <c r="A4530" t="s">
        <v>427</v>
      </c>
      <c r="C4530">
        <v>512015</v>
      </c>
      <c r="D4530" t="s">
        <v>451</v>
      </c>
      <c r="E4530" t="s">
        <v>7</v>
      </c>
      <c r="F4530" t="s">
        <v>105</v>
      </c>
      <c r="G4530">
        <v>2028</v>
      </c>
      <c r="H4530" t="s">
        <v>22</v>
      </c>
      <c r="I4530" t="s">
        <v>383</v>
      </c>
      <c r="J4530" t="s">
        <v>384</v>
      </c>
      <c r="K4530" t="s">
        <v>378</v>
      </c>
      <c r="L4530" t="s">
        <v>25</v>
      </c>
      <c r="M4530">
        <v>9620</v>
      </c>
      <c r="N4530">
        <v>9620</v>
      </c>
      <c r="O4530">
        <v>9620</v>
      </c>
      <c r="P4530">
        <v>17376</v>
      </c>
      <c r="Q4530">
        <v>30085</v>
      </c>
      <c r="R4530">
        <v>12481</v>
      </c>
      <c r="S4530">
        <v>9620</v>
      </c>
      <c r="T4530">
        <v>9620</v>
      </c>
      <c r="U4530">
        <v>9620</v>
      </c>
      <c r="V4530">
        <v>43903</v>
      </c>
      <c r="W4530">
        <v>9620</v>
      </c>
      <c r="X4530">
        <v>9620</v>
      </c>
      <c r="Y4530">
        <v>180807</v>
      </c>
      <c r="Z4530">
        <f t="shared" si="166"/>
        <v>0</v>
      </c>
      <c r="AA4530">
        <f t="shared" si="167"/>
        <v>135605.25</v>
      </c>
    </row>
    <row r="4531" spans="1:27" x14ac:dyDescent="0.35">
      <c r="A4531" t="s">
        <v>427</v>
      </c>
      <c r="C4531">
        <v>511100</v>
      </c>
      <c r="D4531" t="s">
        <v>434</v>
      </c>
      <c r="E4531" t="s">
        <v>7</v>
      </c>
      <c r="F4531" t="s">
        <v>366</v>
      </c>
      <c r="G4531">
        <v>2025</v>
      </c>
      <c r="H4531" t="s">
        <v>365</v>
      </c>
      <c r="I4531" t="s">
        <v>628</v>
      </c>
      <c r="J4531" t="s">
        <v>629</v>
      </c>
      <c r="K4531" t="s">
        <v>493</v>
      </c>
      <c r="L4531" t="s">
        <v>25</v>
      </c>
      <c r="M4531">
        <v>9659</v>
      </c>
      <c r="N4531">
        <v>8655</v>
      </c>
      <c r="O4531">
        <v>8646</v>
      </c>
      <c r="P4531">
        <v>9011</v>
      </c>
      <c r="Q4531">
        <v>8884</v>
      </c>
      <c r="R4531">
        <v>8385</v>
      </c>
      <c r="S4531">
        <v>9182</v>
      </c>
      <c r="T4531">
        <v>9422</v>
      </c>
      <c r="U4531">
        <v>9089</v>
      </c>
      <c r="V4531">
        <v>9826</v>
      </c>
      <c r="W4531">
        <v>7522</v>
      </c>
      <c r="X4531">
        <v>8224</v>
      </c>
      <c r="Y4531">
        <v>106504</v>
      </c>
      <c r="Z4531">
        <f t="shared" si="166"/>
        <v>32204.925437735998</v>
      </c>
      <c r="AA4531">
        <f t="shared" si="167"/>
        <v>47673.074562264002</v>
      </c>
    </row>
    <row r="4532" spans="1:27" x14ac:dyDescent="0.35">
      <c r="A4532" t="s">
        <v>427</v>
      </c>
      <c r="C4532">
        <v>926019</v>
      </c>
      <c r="D4532" t="s">
        <v>457</v>
      </c>
      <c r="E4532" t="s">
        <v>7</v>
      </c>
      <c r="F4532" t="s">
        <v>105</v>
      </c>
      <c r="G4532">
        <v>2024</v>
      </c>
      <c r="H4532" t="s">
        <v>365</v>
      </c>
      <c r="I4532" t="s">
        <v>383</v>
      </c>
      <c r="J4532" t="s">
        <v>384</v>
      </c>
      <c r="K4532" t="s">
        <v>378</v>
      </c>
      <c r="L4532" t="s">
        <v>25</v>
      </c>
      <c r="M4532">
        <v>9675</v>
      </c>
      <c r="N4532">
        <v>9202</v>
      </c>
      <c r="O4532">
        <v>8645</v>
      </c>
      <c r="P4532">
        <v>9001</v>
      </c>
      <c r="Q4532">
        <v>9355</v>
      </c>
      <c r="R4532">
        <v>7857</v>
      </c>
      <c r="S4532">
        <v>9140</v>
      </c>
      <c r="T4532">
        <v>9460</v>
      </c>
      <c r="U4532">
        <v>8592</v>
      </c>
      <c r="V4532">
        <v>9860</v>
      </c>
      <c r="W4532">
        <v>7936</v>
      </c>
      <c r="X4532">
        <v>7575</v>
      </c>
      <c r="Y4532">
        <v>106300</v>
      </c>
      <c r="Z4532">
        <f t="shared" si="166"/>
        <v>0</v>
      </c>
      <c r="AA4532">
        <f t="shared" si="167"/>
        <v>79725</v>
      </c>
    </row>
    <row r="4533" spans="1:27" x14ac:dyDescent="0.35">
      <c r="A4533" t="s">
        <v>427</v>
      </c>
      <c r="C4533">
        <v>500900</v>
      </c>
      <c r="D4533" t="s">
        <v>443</v>
      </c>
      <c r="E4533" t="s">
        <v>7</v>
      </c>
      <c r="F4533" t="s">
        <v>21</v>
      </c>
      <c r="G4533">
        <v>2022</v>
      </c>
      <c r="H4533" t="s">
        <v>22</v>
      </c>
      <c r="I4533" t="s">
        <v>373</v>
      </c>
      <c r="J4533" t="s">
        <v>374</v>
      </c>
      <c r="K4533" t="s">
        <v>375</v>
      </c>
      <c r="L4533" t="s">
        <v>25</v>
      </c>
      <c r="M4533">
        <v>9716</v>
      </c>
      <c r="N4533">
        <v>12936</v>
      </c>
      <c r="O4533">
        <v>7400</v>
      </c>
      <c r="P4533">
        <v>7488</v>
      </c>
      <c r="Q4533">
        <v>7377</v>
      </c>
      <c r="R4533">
        <v>7896</v>
      </c>
      <c r="S4533">
        <v>7393</v>
      </c>
      <c r="T4533">
        <v>7323</v>
      </c>
      <c r="U4533">
        <v>7327</v>
      </c>
      <c r="V4533">
        <v>7415</v>
      </c>
      <c r="W4533">
        <v>7751</v>
      </c>
      <c r="X4533">
        <v>7440</v>
      </c>
      <c r="Y4533">
        <v>97460</v>
      </c>
      <c r="Z4533">
        <f t="shared" si="166"/>
        <v>73095</v>
      </c>
      <c r="AA4533">
        <f t="shared" si="167"/>
        <v>0</v>
      </c>
    </row>
    <row r="4534" spans="1:27" x14ac:dyDescent="0.35">
      <c r="A4534" t="s">
        <v>427</v>
      </c>
      <c r="C4534">
        <v>500900</v>
      </c>
      <c r="D4534" t="s">
        <v>443</v>
      </c>
      <c r="E4534" t="s">
        <v>7</v>
      </c>
      <c r="F4534" t="s">
        <v>105</v>
      </c>
      <c r="G4534">
        <v>2030</v>
      </c>
      <c r="H4534" t="s">
        <v>22</v>
      </c>
      <c r="I4534" t="s">
        <v>383</v>
      </c>
      <c r="J4534" t="s">
        <v>384</v>
      </c>
      <c r="K4534" t="s">
        <v>378</v>
      </c>
      <c r="L4534" t="s">
        <v>25</v>
      </c>
      <c r="M4534">
        <v>9734</v>
      </c>
      <c r="N4534">
        <v>17525</v>
      </c>
      <c r="O4534">
        <v>9782</v>
      </c>
      <c r="P4534">
        <v>9782</v>
      </c>
      <c r="Q4534">
        <v>9740</v>
      </c>
      <c r="R4534">
        <v>9734</v>
      </c>
      <c r="S4534">
        <v>9734</v>
      </c>
      <c r="T4534">
        <v>9685</v>
      </c>
      <c r="U4534">
        <v>9685</v>
      </c>
      <c r="V4534">
        <v>9685</v>
      </c>
      <c r="W4534">
        <v>9728</v>
      </c>
      <c r="X4534">
        <v>9732</v>
      </c>
      <c r="Y4534">
        <v>124545</v>
      </c>
      <c r="Z4534">
        <f t="shared" si="166"/>
        <v>0</v>
      </c>
      <c r="AA4534">
        <f t="shared" si="167"/>
        <v>93408.75</v>
      </c>
    </row>
    <row r="4535" spans="1:27" x14ac:dyDescent="0.35">
      <c r="A4535" t="s">
        <v>427</v>
      </c>
      <c r="C4535">
        <v>500900</v>
      </c>
      <c r="D4535" t="s">
        <v>443</v>
      </c>
      <c r="E4535" t="s">
        <v>7</v>
      </c>
      <c r="F4535" t="s">
        <v>21</v>
      </c>
      <c r="G4535">
        <v>2021</v>
      </c>
      <c r="H4535" t="s">
        <v>22</v>
      </c>
      <c r="I4535" t="s">
        <v>373</v>
      </c>
      <c r="J4535" t="s">
        <v>374</v>
      </c>
      <c r="K4535" t="s">
        <v>375</v>
      </c>
      <c r="L4535" t="s">
        <v>25</v>
      </c>
      <c r="M4535">
        <v>9764</v>
      </c>
      <c r="N4535">
        <v>15106</v>
      </c>
      <c r="O4535">
        <v>9731</v>
      </c>
      <c r="P4535">
        <v>9819</v>
      </c>
      <c r="Q4535">
        <v>9772</v>
      </c>
      <c r="R4535">
        <v>10301</v>
      </c>
      <c r="S4535">
        <v>9797</v>
      </c>
      <c r="T4535">
        <v>9801</v>
      </c>
      <c r="U4535">
        <v>9804</v>
      </c>
      <c r="V4535">
        <v>9892</v>
      </c>
      <c r="W4535">
        <v>10165</v>
      </c>
      <c r="X4535">
        <v>9844</v>
      </c>
      <c r="Y4535">
        <v>123799</v>
      </c>
      <c r="Z4535">
        <f t="shared" si="166"/>
        <v>92849.25</v>
      </c>
      <c r="AA4535">
        <f t="shared" si="167"/>
        <v>0</v>
      </c>
    </row>
    <row r="4536" spans="1:27" x14ac:dyDescent="0.35">
      <c r="A4536" t="s">
        <v>427</v>
      </c>
      <c r="C4536">
        <v>926019</v>
      </c>
      <c r="D4536" t="s">
        <v>457</v>
      </c>
      <c r="E4536" t="s">
        <v>7</v>
      </c>
      <c r="F4536" t="s">
        <v>105</v>
      </c>
      <c r="G4536">
        <v>2025</v>
      </c>
      <c r="H4536" t="s">
        <v>365</v>
      </c>
      <c r="I4536" t="s">
        <v>383</v>
      </c>
      <c r="J4536" t="s">
        <v>384</v>
      </c>
      <c r="K4536" t="s">
        <v>378</v>
      </c>
      <c r="L4536" t="s">
        <v>25</v>
      </c>
      <c r="M4536">
        <v>9779</v>
      </c>
      <c r="N4536">
        <v>8800</v>
      </c>
      <c r="O4536">
        <v>8734</v>
      </c>
      <c r="P4536">
        <v>9088</v>
      </c>
      <c r="Q4536">
        <v>8940</v>
      </c>
      <c r="R4536">
        <v>8425</v>
      </c>
      <c r="S4536">
        <v>9216</v>
      </c>
      <c r="T4536">
        <v>9552</v>
      </c>
      <c r="U4536">
        <v>9176</v>
      </c>
      <c r="V4536">
        <v>9954</v>
      </c>
      <c r="W4536">
        <v>7503</v>
      </c>
      <c r="X4536">
        <v>8116</v>
      </c>
      <c r="Y4536">
        <v>107283</v>
      </c>
      <c r="Z4536">
        <f t="shared" si="166"/>
        <v>0</v>
      </c>
      <c r="AA4536">
        <f t="shared" si="167"/>
        <v>80462.25</v>
      </c>
    </row>
    <row r="4537" spans="1:27" x14ac:dyDescent="0.35">
      <c r="A4537" t="s">
        <v>427</v>
      </c>
      <c r="C4537">
        <v>512100</v>
      </c>
      <c r="D4537" t="s">
        <v>428</v>
      </c>
      <c r="E4537" t="s">
        <v>7</v>
      </c>
      <c r="F4537" t="s">
        <v>366</v>
      </c>
      <c r="G4537">
        <v>2030</v>
      </c>
      <c r="H4537" t="s">
        <v>22</v>
      </c>
      <c r="I4537" t="s">
        <v>632</v>
      </c>
      <c r="J4537" t="s">
        <v>633</v>
      </c>
      <c r="K4537" t="s">
        <v>621</v>
      </c>
      <c r="L4537" t="s">
        <v>25</v>
      </c>
      <c r="M4537">
        <v>9797</v>
      </c>
      <c r="N4537">
        <v>9797</v>
      </c>
      <c r="O4537">
        <v>9797</v>
      </c>
      <c r="P4537">
        <v>9797</v>
      </c>
      <c r="Q4537">
        <v>9797</v>
      </c>
      <c r="R4537">
        <v>26359</v>
      </c>
      <c r="S4537">
        <v>498773</v>
      </c>
      <c r="T4537">
        <v>9797</v>
      </c>
      <c r="U4537">
        <v>9797</v>
      </c>
      <c r="V4537">
        <v>9797</v>
      </c>
      <c r="W4537">
        <v>9797</v>
      </c>
      <c r="X4537">
        <v>9810</v>
      </c>
      <c r="Y4537">
        <v>623116</v>
      </c>
      <c r="Z4537">
        <f t="shared" si="166"/>
        <v>188419.25485484398</v>
      </c>
      <c r="AA4537">
        <f t="shared" si="167"/>
        <v>278917.74514515599</v>
      </c>
    </row>
    <row r="4538" spans="1:27" x14ac:dyDescent="0.35">
      <c r="A4538" t="s">
        <v>427</v>
      </c>
      <c r="C4538">
        <v>512015</v>
      </c>
      <c r="D4538" t="s">
        <v>451</v>
      </c>
      <c r="E4538" t="s">
        <v>7</v>
      </c>
      <c r="F4538" t="s">
        <v>105</v>
      </c>
      <c r="G4538">
        <v>2029</v>
      </c>
      <c r="H4538" t="s">
        <v>22</v>
      </c>
      <c r="I4538" t="s">
        <v>383</v>
      </c>
      <c r="J4538" t="s">
        <v>384</v>
      </c>
      <c r="K4538" t="s">
        <v>378</v>
      </c>
      <c r="L4538" t="s">
        <v>25</v>
      </c>
      <c r="M4538">
        <v>9813</v>
      </c>
      <c r="N4538">
        <v>9813</v>
      </c>
      <c r="O4538">
        <v>9813</v>
      </c>
      <c r="P4538">
        <v>17723</v>
      </c>
      <c r="Q4538">
        <v>30722</v>
      </c>
      <c r="R4538">
        <v>12730</v>
      </c>
      <c r="S4538">
        <v>9813</v>
      </c>
      <c r="T4538">
        <v>9812</v>
      </c>
      <c r="U4538">
        <v>9813</v>
      </c>
      <c r="V4538">
        <v>44997</v>
      </c>
      <c r="W4538">
        <v>9813</v>
      </c>
      <c r="X4538">
        <v>9812</v>
      </c>
      <c r="Y4538">
        <v>184672</v>
      </c>
      <c r="Z4538">
        <f t="shared" si="166"/>
        <v>0</v>
      </c>
      <c r="AA4538">
        <f t="shared" si="167"/>
        <v>138504</v>
      </c>
    </row>
    <row r="4539" spans="1:27" x14ac:dyDescent="0.35">
      <c r="A4539" t="s">
        <v>427</v>
      </c>
      <c r="C4539">
        <v>506109</v>
      </c>
      <c r="D4539" t="s">
        <v>449</v>
      </c>
      <c r="E4539" t="s">
        <v>7</v>
      </c>
      <c r="F4539" t="s">
        <v>105</v>
      </c>
      <c r="G4539">
        <v>2022</v>
      </c>
      <c r="H4539" t="s">
        <v>22</v>
      </c>
      <c r="I4539" t="s">
        <v>373</v>
      </c>
      <c r="J4539" t="s">
        <v>374</v>
      </c>
      <c r="K4539" t="s">
        <v>375</v>
      </c>
      <c r="L4539" t="s">
        <v>25</v>
      </c>
      <c r="M4539">
        <v>9828</v>
      </c>
      <c r="N4539">
        <v>9828</v>
      </c>
      <c r="O4539">
        <v>9828</v>
      </c>
      <c r="P4539">
        <v>9828</v>
      </c>
      <c r="Q4539">
        <v>9828</v>
      </c>
      <c r="R4539">
        <v>9828</v>
      </c>
      <c r="S4539">
        <v>9828</v>
      </c>
      <c r="T4539">
        <v>9828</v>
      </c>
      <c r="U4539">
        <v>9828</v>
      </c>
      <c r="V4539">
        <v>9828</v>
      </c>
      <c r="W4539">
        <v>9828</v>
      </c>
      <c r="X4539">
        <v>9828</v>
      </c>
      <c r="Y4539">
        <v>117935</v>
      </c>
      <c r="Z4539">
        <f t="shared" si="166"/>
        <v>0</v>
      </c>
      <c r="AA4539">
        <f t="shared" si="167"/>
        <v>88451.25</v>
      </c>
    </row>
    <row r="4540" spans="1:27" x14ac:dyDescent="0.35">
      <c r="A4540" t="s">
        <v>427</v>
      </c>
      <c r="C4540">
        <v>926019</v>
      </c>
      <c r="D4540" t="s">
        <v>457</v>
      </c>
      <c r="E4540" t="s">
        <v>7</v>
      </c>
      <c r="F4540" t="s">
        <v>105</v>
      </c>
      <c r="G4540">
        <v>2026</v>
      </c>
      <c r="H4540" t="s">
        <v>365</v>
      </c>
      <c r="I4540" t="s">
        <v>383</v>
      </c>
      <c r="J4540" t="s">
        <v>384</v>
      </c>
      <c r="K4540" t="s">
        <v>378</v>
      </c>
      <c r="L4540" t="s">
        <v>25</v>
      </c>
      <c r="M4540">
        <v>9939</v>
      </c>
      <c r="N4540">
        <v>8943</v>
      </c>
      <c r="O4540">
        <v>8876</v>
      </c>
      <c r="P4540">
        <v>9235</v>
      </c>
      <c r="Q4540">
        <v>9083</v>
      </c>
      <c r="R4540">
        <v>8559</v>
      </c>
      <c r="S4540">
        <v>9362</v>
      </c>
      <c r="T4540">
        <v>9706</v>
      </c>
      <c r="U4540">
        <v>9323</v>
      </c>
      <c r="V4540">
        <v>10114</v>
      </c>
      <c r="W4540">
        <v>7622</v>
      </c>
      <c r="X4540">
        <v>8241</v>
      </c>
      <c r="Y4540">
        <v>109001</v>
      </c>
      <c r="Z4540">
        <f t="shared" si="166"/>
        <v>0</v>
      </c>
      <c r="AA4540">
        <f t="shared" si="167"/>
        <v>81750.75</v>
      </c>
    </row>
    <row r="4541" spans="1:27" x14ac:dyDescent="0.35">
      <c r="A4541" t="s">
        <v>427</v>
      </c>
      <c r="C4541">
        <v>511100</v>
      </c>
      <c r="D4541" t="s">
        <v>434</v>
      </c>
      <c r="E4541" t="s">
        <v>7</v>
      </c>
      <c r="F4541" t="s">
        <v>366</v>
      </c>
      <c r="G4541">
        <v>2026</v>
      </c>
      <c r="H4541" t="s">
        <v>365</v>
      </c>
      <c r="I4541" t="s">
        <v>628</v>
      </c>
      <c r="J4541" t="s">
        <v>629</v>
      </c>
      <c r="K4541" t="s">
        <v>493</v>
      </c>
      <c r="L4541" t="s">
        <v>25</v>
      </c>
      <c r="M4541">
        <v>9949</v>
      </c>
      <c r="N4541">
        <v>8914</v>
      </c>
      <c r="O4541">
        <v>8905</v>
      </c>
      <c r="P4541">
        <v>9281</v>
      </c>
      <c r="Q4541">
        <v>9150</v>
      </c>
      <c r="R4541">
        <v>8637</v>
      </c>
      <c r="S4541">
        <v>9457</v>
      </c>
      <c r="T4541">
        <v>9704</v>
      </c>
      <c r="U4541">
        <v>9361</v>
      </c>
      <c r="V4541">
        <v>10120</v>
      </c>
      <c r="W4541">
        <v>7748</v>
      </c>
      <c r="X4541">
        <v>8471</v>
      </c>
      <c r="Y4541">
        <v>109699</v>
      </c>
      <c r="Z4541">
        <f t="shared" si="166"/>
        <v>33171.036914990997</v>
      </c>
      <c r="AA4541">
        <f t="shared" si="167"/>
        <v>49103.213085009003</v>
      </c>
    </row>
    <row r="4542" spans="1:27" x14ac:dyDescent="0.35">
      <c r="A4542" t="s">
        <v>427</v>
      </c>
      <c r="C4542">
        <v>512015</v>
      </c>
      <c r="D4542" t="s">
        <v>451</v>
      </c>
      <c r="E4542" t="s">
        <v>7</v>
      </c>
      <c r="F4542" t="s">
        <v>105</v>
      </c>
      <c r="G4542">
        <v>2030</v>
      </c>
      <c r="H4542" t="s">
        <v>22</v>
      </c>
      <c r="I4542" t="s">
        <v>383</v>
      </c>
      <c r="J4542" t="s">
        <v>384</v>
      </c>
      <c r="K4542" t="s">
        <v>378</v>
      </c>
      <c r="L4542" t="s">
        <v>25</v>
      </c>
      <c r="M4542">
        <v>10009</v>
      </c>
      <c r="N4542">
        <v>10009</v>
      </c>
      <c r="O4542">
        <v>10009</v>
      </c>
      <c r="P4542">
        <v>18078</v>
      </c>
      <c r="Q4542">
        <v>31376</v>
      </c>
      <c r="R4542">
        <v>12985</v>
      </c>
      <c r="S4542">
        <v>10009</v>
      </c>
      <c r="T4542">
        <v>10009</v>
      </c>
      <c r="U4542">
        <v>10009</v>
      </c>
      <c r="V4542">
        <v>46122</v>
      </c>
      <c r="W4542">
        <v>10009</v>
      </c>
      <c r="X4542">
        <v>10009</v>
      </c>
      <c r="Y4542">
        <v>188634</v>
      </c>
      <c r="Z4542">
        <f t="shared" si="166"/>
        <v>0</v>
      </c>
      <c r="AA4542">
        <f t="shared" si="167"/>
        <v>141475.5</v>
      </c>
    </row>
    <row r="4543" spans="1:27" x14ac:dyDescent="0.35">
      <c r="A4543" t="s">
        <v>427</v>
      </c>
      <c r="C4543">
        <v>506109</v>
      </c>
      <c r="D4543" t="s">
        <v>449</v>
      </c>
      <c r="E4543" t="s">
        <v>7</v>
      </c>
      <c r="F4543" t="s">
        <v>105</v>
      </c>
      <c r="G4543">
        <v>2023</v>
      </c>
      <c r="H4543" t="s">
        <v>22</v>
      </c>
      <c r="I4543" t="s">
        <v>373</v>
      </c>
      <c r="J4543" t="s">
        <v>374</v>
      </c>
      <c r="K4543" t="s">
        <v>375</v>
      </c>
      <c r="L4543" t="s">
        <v>25</v>
      </c>
      <c r="M4543">
        <v>10142</v>
      </c>
      <c r="N4543">
        <v>10142</v>
      </c>
      <c r="O4543">
        <v>10142</v>
      </c>
      <c r="P4543">
        <v>10142</v>
      </c>
      <c r="Q4543">
        <v>10142</v>
      </c>
      <c r="R4543">
        <v>10142</v>
      </c>
      <c r="S4543">
        <v>10142</v>
      </c>
      <c r="T4543">
        <v>10142</v>
      </c>
      <c r="U4543">
        <v>10142</v>
      </c>
      <c r="V4543">
        <v>10142</v>
      </c>
      <c r="W4543">
        <v>10142</v>
      </c>
      <c r="X4543">
        <v>10142</v>
      </c>
      <c r="Y4543">
        <v>121709</v>
      </c>
      <c r="Z4543">
        <f t="shared" si="166"/>
        <v>0</v>
      </c>
      <c r="AA4543">
        <f t="shared" si="167"/>
        <v>91281.75</v>
      </c>
    </row>
    <row r="4544" spans="1:27" x14ac:dyDescent="0.35">
      <c r="A4544" t="s">
        <v>427</v>
      </c>
      <c r="C4544">
        <v>501090</v>
      </c>
      <c r="D4544" t="s">
        <v>435</v>
      </c>
      <c r="E4544" t="s">
        <v>7</v>
      </c>
      <c r="F4544" t="s">
        <v>366</v>
      </c>
      <c r="G4544">
        <v>2024</v>
      </c>
      <c r="H4544" t="s">
        <v>365</v>
      </c>
      <c r="I4544" t="s">
        <v>630</v>
      </c>
      <c r="J4544" t="s">
        <v>630</v>
      </c>
      <c r="K4544" t="s">
        <v>631</v>
      </c>
      <c r="L4544" t="s">
        <v>25</v>
      </c>
      <c r="M4544">
        <v>10192</v>
      </c>
      <c r="N4544">
        <v>9683</v>
      </c>
      <c r="O4544">
        <v>9086</v>
      </c>
      <c r="P4544">
        <v>9433</v>
      </c>
      <c r="Q4544">
        <v>9783</v>
      </c>
      <c r="R4544">
        <v>8182</v>
      </c>
      <c r="S4544">
        <v>9514</v>
      </c>
      <c r="T4544">
        <v>9904</v>
      </c>
      <c r="U4544">
        <v>8998</v>
      </c>
      <c r="V4544">
        <v>10313</v>
      </c>
      <c r="W4544">
        <v>8289</v>
      </c>
      <c r="X4544">
        <v>7777</v>
      </c>
      <c r="Y4544">
        <v>111153</v>
      </c>
      <c r="Z4544">
        <f t="shared" si="166"/>
        <v>33610.700792276999</v>
      </c>
      <c r="AA4544">
        <f t="shared" si="167"/>
        <v>49754.049207723001</v>
      </c>
    </row>
    <row r="4545" spans="1:27" x14ac:dyDescent="0.35">
      <c r="A4545" t="s">
        <v>427</v>
      </c>
      <c r="C4545">
        <v>926019</v>
      </c>
      <c r="D4545" t="s">
        <v>457</v>
      </c>
      <c r="E4545" t="s">
        <v>7</v>
      </c>
      <c r="F4545" t="s">
        <v>105</v>
      </c>
      <c r="G4545">
        <v>2027</v>
      </c>
      <c r="H4545" t="s">
        <v>365</v>
      </c>
      <c r="I4545" t="s">
        <v>383</v>
      </c>
      <c r="J4545" t="s">
        <v>384</v>
      </c>
      <c r="K4545" t="s">
        <v>378</v>
      </c>
      <c r="L4545" t="s">
        <v>25</v>
      </c>
      <c r="M4545">
        <v>10237</v>
      </c>
      <c r="N4545">
        <v>9211</v>
      </c>
      <c r="O4545">
        <v>9142</v>
      </c>
      <c r="P4545">
        <v>9512</v>
      </c>
      <c r="Q4545">
        <v>9355</v>
      </c>
      <c r="R4545">
        <v>8815</v>
      </c>
      <c r="S4545">
        <v>9643</v>
      </c>
      <c r="T4545">
        <v>9997</v>
      </c>
      <c r="U4545">
        <v>9603</v>
      </c>
      <c r="V4545">
        <v>10417</v>
      </c>
      <c r="W4545">
        <v>7851</v>
      </c>
      <c r="X4545">
        <v>8488</v>
      </c>
      <c r="Y4545">
        <v>112271</v>
      </c>
      <c r="Z4545">
        <f t="shared" si="166"/>
        <v>0</v>
      </c>
      <c r="AA4545">
        <f t="shared" si="167"/>
        <v>84203.25</v>
      </c>
    </row>
    <row r="4546" spans="1:27" x14ac:dyDescent="0.35">
      <c r="A4546" t="s">
        <v>427</v>
      </c>
      <c r="C4546">
        <v>511100</v>
      </c>
      <c r="D4546" t="s">
        <v>434</v>
      </c>
      <c r="E4546" t="s">
        <v>7</v>
      </c>
      <c r="F4546" t="s">
        <v>366</v>
      </c>
      <c r="G4546">
        <v>2027</v>
      </c>
      <c r="H4546" t="s">
        <v>365</v>
      </c>
      <c r="I4546" t="s">
        <v>628</v>
      </c>
      <c r="J4546" t="s">
        <v>629</v>
      </c>
      <c r="K4546" t="s">
        <v>493</v>
      </c>
      <c r="L4546" t="s">
        <v>25</v>
      </c>
      <c r="M4546">
        <v>10247</v>
      </c>
      <c r="N4546">
        <v>9182</v>
      </c>
      <c r="O4546">
        <v>9172</v>
      </c>
      <c r="P4546">
        <v>9560</v>
      </c>
      <c r="Q4546">
        <v>9425</v>
      </c>
      <c r="R4546">
        <v>8896</v>
      </c>
      <c r="S4546">
        <v>9741</v>
      </c>
      <c r="T4546">
        <v>9995</v>
      </c>
      <c r="U4546">
        <v>9642</v>
      </c>
      <c r="V4546">
        <v>10424</v>
      </c>
      <c r="W4546">
        <v>7980</v>
      </c>
      <c r="X4546">
        <v>8725</v>
      </c>
      <c r="Y4546">
        <v>112990</v>
      </c>
      <c r="Z4546">
        <f t="shared" si="166"/>
        <v>34166.177093909995</v>
      </c>
      <c r="AA4546">
        <f t="shared" si="167"/>
        <v>50576.322906090005</v>
      </c>
    </row>
    <row r="4547" spans="1:27" x14ac:dyDescent="0.35">
      <c r="A4547" t="s">
        <v>427</v>
      </c>
      <c r="C4547">
        <v>506109</v>
      </c>
      <c r="D4547" t="s">
        <v>449</v>
      </c>
      <c r="E4547" t="s">
        <v>7</v>
      </c>
      <c r="F4547" t="s">
        <v>105</v>
      </c>
      <c r="G4547">
        <v>2024</v>
      </c>
      <c r="H4547" t="s">
        <v>22</v>
      </c>
      <c r="I4547" t="s">
        <v>373</v>
      </c>
      <c r="J4547" t="s">
        <v>374</v>
      </c>
      <c r="K4547" t="s">
        <v>375</v>
      </c>
      <c r="L4547" t="s">
        <v>25</v>
      </c>
      <c r="M4547">
        <v>10368</v>
      </c>
      <c r="N4547">
        <v>10368</v>
      </c>
      <c r="O4547">
        <v>10368</v>
      </c>
      <c r="P4547">
        <v>10368</v>
      </c>
      <c r="Q4547">
        <v>10368</v>
      </c>
      <c r="R4547">
        <v>10368</v>
      </c>
      <c r="S4547">
        <v>10368</v>
      </c>
      <c r="T4547">
        <v>10368</v>
      </c>
      <c r="U4547">
        <v>10368</v>
      </c>
      <c r="V4547">
        <v>10368</v>
      </c>
      <c r="W4547">
        <v>10368</v>
      </c>
      <c r="X4547">
        <v>10368</v>
      </c>
      <c r="Y4547">
        <v>124415</v>
      </c>
      <c r="Z4547">
        <f t="shared" si="166"/>
        <v>0</v>
      </c>
      <c r="AA4547">
        <f t="shared" si="167"/>
        <v>93311.25</v>
      </c>
    </row>
    <row r="4548" spans="1:27" x14ac:dyDescent="0.35">
      <c r="A4548" t="s">
        <v>427</v>
      </c>
      <c r="C4548">
        <v>501090</v>
      </c>
      <c r="D4548" t="s">
        <v>435</v>
      </c>
      <c r="E4548" t="s">
        <v>7</v>
      </c>
      <c r="F4548" t="s">
        <v>366</v>
      </c>
      <c r="G4548">
        <v>2025</v>
      </c>
      <c r="H4548" t="s">
        <v>365</v>
      </c>
      <c r="I4548" t="s">
        <v>630</v>
      </c>
      <c r="J4548" t="s">
        <v>630</v>
      </c>
      <c r="K4548" t="s">
        <v>631</v>
      </c>
      <c r="L4548" t="s">
        <v>25</v>
      </c>
      <c r="M4548">
        <v>10452</v>
      </c>
      <c r="N4548">
        <v>9393</v>
      </c>
      <c r="O4548">
        <v>9317</v>
      </c>
      <c r="P4548">
        <v>9673</v>
      </c>
      <c r="Q4548">
        <v>9492</v>
      </c>
      <c r="R4548">
        <v>8928</v>
      </c>
      <c r="S4548">
        <v>9754</v>
      </c>
      <c r="T4548">
        <v>10158</v>
      </c>
      <c r="U4548">
        <v>9766</v>
      </c>
      <c r="V4548">
        <v>10577</v>
      </c>
      <c r="W4548">
        <v>7957</v>
      </c>
      <c r="X4548">
        <v>8506</v>
      </c>
      <c r="Y4548">
        <v>113971</v>
      </c>
      <c r="Z4548">
        <f t="shared" si="166"/>
        <v>34462.814139039001</v>
      </c>
      <c r="AA4548">
        <f t="shared" si="167"/>
        <v>51015.435860960999</v>
      </c>
    </row>
    <row r="4549" spans="1:27" x14ac:dyDescent="0.35">
      <c r="A4549" t="s">
        <v>427</v>
      </c>
      <c r="C4549">
        <v>926019</v>
      </c>
      <c r="D4549" t="s">
        <v>457</v>
      </c>
      <c r="E4549" t="s">
        <v>7</v>
      </c>
      <c r="F4549" t="s">
        <v>105</v>
      </c>
      <c r="G4549">
        <v>2028</v>
      </c>
      <c r="H4549" t="s">
        <v>365</v>
      </c>
      <c r="I4549" t="s">
        <v>383</v>
      </c>
      <c r="J4549" t="s">
        <v>384</v>
      </c>
      <c r="K4549" t="s">
        <v>378</v>
      </c>
      <c r="L4549" t="s">
        <v>25</v>
      </c>
      <c r="M4549">
        <v>10544</v>
      </c>
      <c r="N4549">
        <v>9488</v>
      </c>
      <c r="O4549">
        <v>9416</v>
      </c>
      <c r="P4549">
        <v>9797</v>
      </c>
      <c r="Q4549">
        <v>9635</v>
      </c>
      <c r="R4549">
        <v>9080</v>
      </c>
      <c r="S4549">
        <v>9932</v>
      </c>
      <c r="T4549">
        <v>10297</v>
      </c>
      <c r="U4549">
        <v>9891</v>
      </c>
      <c r="V4549">
        <v>10729</v>
      </c>
      <c r="W4549">
        <v>8086</v>
      </c>
      <c r="X4549">
        <v>8743</v>
      </c>
      <c r="Y4549">
        <v>115637</v>
      </c>
      <c r="Z4549">
        <f t="shared" si="166"/>
        <v>0</v>
      </c>
      <c r="AA4549">
        <f t="shared" si="167"/>
        <v>86727.75</v>
      </c>
    </row>
    <row r="4550" spans="1:27" x14ac:dyDescent="0.35">
      <c r="A4550" t="s">
        <v>427</v>
      </c>
      <c r="C4550">
        <v>511100</v>
      </c>
      <c r="D4550" t="s">
        <v>434</v>
      </c>
      <c r="E4550" t="s">
        <v>7</v>
      </c>
      <c r="F4550" t="s">
        <v>366</v>
      </c>
      <c r="G4550">
        <v>2028</v>
      </c>
      <c r="H4550" t="s">
        <v>365</v>
      </c>
      <c r="I4550" t="s">
        <v>628</v>
      </c>
      <c r="J4550" t="s">
        <v>629</v>
      </c>
      <c r="K4550" t="s">
        <v>493</v>
      </c>
      <c r="L4550" t="s">
        <v>25</v>
      </c>
      <c r="M4550">
        <v>10555</v>
      </c>
      <c r="N4550">
        <v>9457</v>
      </c>
      <c r="O4550">
        <v>9447</v>
      </c>
      <c r="P4550">
        <v>9846</v>
      </c>
      <c r="Q4550">
        <v>9707</v>
      </c>
      <c r="R4550">
        <v>9163</v>
      </c>
      <c r="S4550">
        <v>10033</v>
      </c>
      <c r="T4550">
        <v>10295</v>
      </c>
      <c r="U4550">
        <v>9931</v>
      </c>
      <c r="V4550">
        <v>10736</v>
      </c>
      <c r="W4550">
        <v>8220</v>
      </c>
      <c r="X4550">
        <v>8987</v>
      </c>
      <c r="Y4550">
        <v>116377</v>
      </c>
      <c r="Z4550">
        <f t="shared" si="166"/>
        <v>35190.345974493001</v>
      </c>
      <c r="AA4550">
        <f t="shared" si="167"/>
        <v>52092.404025506999</v>
      </c>
    </row>
    <row r="4551" spans="1:27" x14ac:dyDescent="0.35">
      <c r="A4551" t="s">
        <v>427</v>
      </c>
      <c r="C4551">
        <v>500900</v>
      </c>
      <c r="D4551" t="s">
        <v>443</v>
      </c>
      <c r="E4551" t="s">
        <v>7</v>
      </c>
      <c r="F4551" t="s">
        <v>366</v>
      </c>
      <c r="G4551">
        <v>2025</v>
      </c>
      <c r="H4551" t="s">
        <v>365</v>
      </c>
      <c r="I4551" t="s">
        <v>373</v>
      </c>
      <c r="J4551" t="s">
        <v>374</v>
      </c>
      <c r="K4551" t="s">
        <v>375</v>
      </c>
      <c r="L4551" t="s">
        <v>25</v>
      </c>
      <c r="M4551">
        <v>10626</v>
      </c>
      <c r="N4551">
        <v>21431</v>
      </c>
      <c r="O4551">
        <v>24191</v>
      </c>
      <c r="P4551">
        <v>24377</v>
      </c>
      <c r="Q4551">
        <v>27392</v>
      </c>
      <c r="R4551">
        <v>32999</v>
      </c>
      <c r="S4551">
        <v>29528</v>
      </c>
      <c r="T4551">
        <v>28014</v>
      </c>
      <c r="U4551">
        <v>31613</v>
      </c>
      <c r="V4551">
        <v>26494</v>
      </c>
      <c r="W4551">
        <v>45338</v>
      </c>
      <c r="X4551">
        <v>41399</v>
      </c>
      <c r="Y4551">
        <v>343401</v>
      </c>
      <c r="Z4551">
        <f t="shared" si="166"/>
        <v>103838.387292909</v>
      </c>
      <c r="AA4551">
        <f t="shared" si="167"/>
        <v>153712.362707091</v>
      </c>
    </row>
    <row r="4552" spans="1:27" x14ac:dyDescent="0.35">
      <c r="A4552" t="s">
        <v>427</v>
      </c>
      <c r="C4552">
        <v>500900</v>
      </c>
      <c r="D4552" t="s">
        <v>443</v>
      </c>
      <c r="E4552" t="s">
        <v>7</v>
      </c>
      <c r="F4552" t="s">
        <v>105</v>
      </c>
      <c r="G4552">
        <v>2024</v>
      </c>
      <c r="H4552" t="s">
        <v>22</v>
      </c>
      <c r="I4552" t="s">
        <v>373</v>
      </c>
      <c r="J4552" t="s">
        <v>374</v>
      </c>
      <c r="K4552" t="s">
        <v>375</v>
      </c>
      <c r="L4552" t="s">
        <v>25</v>
      </c>
      <c r="M4552">
        <v>10762</v>
      </c>
      <c r="N4552">
        <v>19304</v>
      </c>
      <c r="O4552">
        <v>10816</v>
      </c>
      <c r="P4552">
        <v>10816</v>
      </c>
      <c r="Q4552">
        <v>10769</v>
      </c>
      <c r="R4552">
        <v>10762</v>
      </c>
      <c r="S4552">
        <v>10762</v>
      </c>
      <c r="T4552">
        <v>10708</v>
      </c>
      <c r="U4552">
        <v>10708</v>
      </c>
      <c r="V4552">
        <v>10708</v>
      </c>
      <c r="W4552">
        <v>10755</v>
      </c>
      <c r="X4552">
        <v>10761</v>
      </c>
      <c r="Y4552">
        <v>137630</v>
      </c>
      <c r="Z4552">
        <f t="shared" si="166"/>
        <v>0</v>
      </c>
      <c r="AA4552">
        <f t="shared" si="167"/>
        <v>103222.5</v>
      </c>
    </row>
    <row r="4553" spans="1:27" x14ac:dyDescent="0.35">
      <c r="A4553" t="s">
        <v>427</v>
      </c>
      <c r="C4553">
        <v>501090</v>
      </c>
      <c r="D4553" t="s">
        <v>435</v>
      </c>
      <c r="E4553" t="s">
        <v>7</v>
      </c>
      <c r="F4553" t="s">
        <v>366</v>
      </c>
      <c r="G4553">
        <v>2026</v>
      </c>
      <c r="H4553" t="s">
        <v>365</v>
      </c>
      <c r="I4553" t="s">
        <v>630</v>
      </c>
      <c r="J4553" t="s">
        <v>630</v>
      </c>
      <c r="K4553" t="s">
        <v>631</v>
      </c>
      <c r="L4553" t="s">
        <v>25</v>
      </c>
      <c r="M4553">
        <v>10765</v>
      </c>
      <c r="N4553">
        <v>9675</v>
      </c>
      <c r="O4553">
        <v>9596</v>
      </c>
      <c r="P4553">
        <v>9963</v>
      </c>
      <c r="Q4553">
        <v>9777</v>
      </c>
      <c r="R4553">
        <v>9195</v>
      </c>
      <c r="S4553">
        <v>10047</v>
      </c>
      <c r="T4553">
        <v>10462</v>
      </c>
      <c r="U4553">
        <v>10059</v>
      </c>
      <c r="V4553">
        <v>10894</v>
      </c>
      <c r="W4553">
        <v>8196</v>
      </c>
      <c r="X4553">
        <v>8761</v>
      </c>
      <c r="Y4553">
        <v>117390</v>
      </c>
      <c r="Z4553">
        <f t="shared" si="166"/>
        <v>35496.659253509999</v>
      </c>
      <c r="AA4553">
        <f t="shared" si="167"/>
        <v>52545.840746490001</v>
      </c>
    </row>
    <row r="4554" spans="1:27" x14ac:dyDescent="0.35">
      <c r="A4554" t="s">
        <v>427</v>
      </c>
      <c r="C4554">
        <v>506109</v>
      </c>
      <c r="D4554" t="s">
        <v>449</v>
      </c>
      <c r="E4554" t="s">
        <v>7</v>
      </c>
      <c r="F4554" t="s">
        <v>105</v>
      </c>
      <c r="G4554">
        <v>2025</v>
      </c>
      <c r="H4554" t="s">
        <v>22</v>
      </c>
      <c r="I4554" t="s">
        <v>373</v>
      </c>
      <c r="J4554" t="s">
        <v>374</v>
      </c>
      <c r="K4554" t="s">
        <v>375</v>
      </c>
      <c r="L4554" t="s">
        <v>25</v>
      </c>
      <c r="M4554">
        <v>10801</v>
      </c>
      <c r="N4554">
        <v>10801</v>
      </c>
      <c r="O4554">
        <v>10801</v>
      </c>
      <c r="P4554">
        <v>10801</v>
      </c>
      <c r="Q4554">
        <v>10801</v>
      </c>
      <c r="R4554">
        <v>10801</v>
      </c>
      <c r="S4554">
        <v>10801</v>
      </c>
      <c r="T4554">
        <v>10801</v>
      </c>
      <c r="U4554">
        <v>10801</v>
      </c>
      <c r="V4554">
        <v>10801</v>
      </c>
      <c r="W4554">
        <v>10801</v>
      </c>
      <c r="X4554">
        <v>10801</v>
      </c>
      <c r="Y4554">
        <v>129612</v>
      </c>
      <c r="Z4554">
        <f t="shared" si="166"/>
        <v>0</v>
      </c>
      <c r="AA4554">
        <f t="shared" si="167"/>
        <v>97209</v>
      </c>
    </row>
    <row r="4555" spans="1:27" x14ac:dyDescent="0.35">
      <c r="A4555" t="s">
        <v>427</v>
      </c>
      <c r="C4555">
        <v>926019</v>
      </c>
      <c r="D4555" t="s">
        <v>457</v>
      </c>
      <c r="E4555" t="s">
        <v>7</v>
      </c>
      <c r="F4555" t="s">
        <v>105</v>
      </c>
      <c r="G4555">
        <v>2029</v>
      </c>
      <c r="H4555" t="s">
        <v>365</v>
      </c>
      <c r="I4555" t="s">
        <v>383</v>
      </c>
      <c r="J4555" t="s">
        <v>384</v>
      </c>
      <c r="K4555" t="s">
        <v>378</v>
      </c>
      <c r="L4555" t="s">
        <v>25</v>
      </c>
      <c r="M4555">
        <v>10860</v>
      </c>
      <c r="N4555">
        <v>9772</v>
      </c>
      <c r="O4555">
        <v>9699</v>
      </c>
      <c r="P4555">
        <v>10091</v>
      </c>
      <c r="Q4555">
        <v>9925</v>
      </c>
      <c r="R4555">
        <v>9352</v>
      </c>
      <c r="S4555">
        <v>10230</v>
      </c>
      <c r="T4555">
        <v>10606</v>
      </c>
      <c r="U4555">
        <v>10188</v>
      </c>
      <c r="V4555">
        <v>11051</v>
      </c>
      <c r="W4555">
        <v>8329</v>
      </c>
      <c r="X4555">
        <v>9005</v>
      </c>
      <c r="Y4555">
        <v>119108</v>
      </c>
      <c r="Z4555">
        <f t="shared" si="166"/>
        <v>0</v>
      </c>
      <c r="AA4555">
        <f t="shared" si="167"/>
        <v>89331</v>
      </c>
    </row>
    <row r="4556" spans="1:27" x14ac:dyDescent="0.35">
      <c r="A4556" t="s">
        <v>427</v>
      </c>
      <c r="C4556">
        <v>500900</v>
      </c>
      <c r="D4556" t="s">
        <v>443</v>
      </c>
      <c r="E4556" t="s">
        <v>7</v>
      </c>
      <c r="F4556" t="s">
        <v>105</v>
      </c>
      <c r="G4556">
        <v>2025</v>
      </c>
      <c r="H4556" t="s">
        <v>22</v>
      </c>
      <c r="I4556" t="s">
        <v>373</v>
      </c>
      <c r="J4556" t="s">
        <v>374</v>
      </c>
      <c r="K4556" t="s">
        <v>375</v>
      </c>
      <c r="L4556" t="s">
        <v>25</v>
      </c>
      <c r="M4556">
        <v>10863</v>
      </c>
      <c r="N4556">
        <v>19575</v>
      </c>
      <c r="O4556">
        <v>10917</v>
      </c>
      <c r="P4556">
        <v>10917</v>
      </c>
      <c r="Q4556">
        <v>10870</v>
      </c>
      <c r="R4556">
        <v>10863</v>
      </c>
      <c r="S4556">
        <v>10863</v>
      </c>
      <c r="T4556">
        <v>10809</v>
      </c>
      <c r="U4556">
        <v>10809</v>
      </c>
      <c r="V4556">
        <v>10809</v>
      </c>
      <c r="W4556">
        <v>10856</v>
      </c>
      <c r="X4556">
        <v>10862</v>
      </c>
      <c r="Y4556">
        <v>139015</v>
      </c>
      <c r="Z4556">
        <f t="shared" si="166"/>
        <v>0</v>
      </c>
      <c r="AA4556">
        <f t="shared" si="167"/>
        <v>104261.25</v>
      </c>
    </row>
    <row r="4557" spans="1:27" x14ac:dyDescent="0.35">
      <c r="A4557" t="s">
        <v>427</v>
      </c>
      <c r="C4557">
        <v>511100</v>
      </c>
      <c r="D4557" t="s">
        <v>434</v>
      </c>
      <c r="E4557" t="s">
        <v>7</v>
      </c>
      <c r="F4557" t="s">
        <v>366</v>
      </c>
      <c r="G4557">
        <v>2029</v>
      </c>
      <c r="H4557" t="s">
        <v>365</v>
      </c>
      <c r="I4557" t="s">
        <v>628</v>
      </c>
      <c r="J4557" t="s">
        <v>629</v>
      </c>
      <c r="K4557" t="s">
        <v>493</v>
      </c>
      <c r="L4557" t="s">
        <v>25</v>
      </c>
      <c r="M4557">
        <v>10871</v>
      </c>
      <c r="N4557">
        <v>9741</v>
      </c>
      <c r="O4557">
        <v>9731</v>
      </c>
      <c r="P4557">
        <v>10142</v>
      </c>
      <c r="Q4557">
        <v>9999</v>
      </c>
      <c r="R4557">
        <v>9438</v>
      </c>
      <c r="S4557">
        <v>10334</v>
      </c>
      <c r="T4557">
        <v>10604</v>
      </c>
      <c r="U4557">
        <v>10229</v>
      </c>
      <c r="V4557">
        <v>11059</v>
      </c>
      <c r="W4557">
        <v>8466</v>
      </c>
      <c r="X4557">
        <v>9257</v>
      </c>
      <c r="Y4557">
        <v>119870</v>
      </c>
      <c r="Z4557">
        <f t="shared" si="166"/>
        <v>36246.567379829998</v>
      </c>
      <c r="AA4557">
        <f t="shared" si="167"/>
        <v>53655.932620170002</v>
      </c>
    </row>
    <row r="4558" spans="1:27" x14ac:dyDescent="0.35">
      <c r="A4558" t="s">
        <v>427</v>
      </c>
      <c r="C4558">
        <v>500900</v>
      </c>
      <c r="D4558" t="s">
        <v>443</v>
      </c>
      <c r="E4558" t="s">
        <v>7</v>
      </c>
      <c r="F4558" t="s">
        <v>105</v>
      </c>
      <c r="G4558">
        <v>2023</v>
      </c>
      <c r="H4558" t="s">
        <v>22</v>
      </c>
      <c r="I4558" t="s">
        <v>373</v>
      </c>
      <c r="J4558" t="s">
        <v>374</v>
      </c>
      <c r="K4558" t="s">
        <v>375</v>
      </c>
      <c r="L4558" t="s">
        <v>25</v>
      </c>
      <c r="M4558">
        <v>10945</v>
      </c>
      <c r="N4558">
        <v>19448</v>
      </c>
      <c r="O4558">
        <v>10999</v>
      </c>
      <c r="P4558">
        <v>10999</v>
      </c>
      <c r="Q4558">
        <v>10952</v>
      </c>
      <c r="R4558">
        <v>10945</v>
      </c>
      <c r="S4558">
        <v>10945</v>
      </c>
      <c r="T4558">
        <v>10891</v>
      </c>
      <c r="U4558">
        <v>10891</v>
      </c>
      <c r="V4558">
        <v>10891</v>
      </c>
      <c r="W4558">
        <v>10938</v>
      </c>
      <c r="X4558">
        <v>10944</v>
      </c>
      <c r="Y4558">
        <v>139786</v>
      </c>
      <c r="Z4558">
        <f t="shared" si="166"/>
        <v>0</v>
      </c>
      <c r="AA4558">
        <f t="shared" si="167"/>
        <v>104839.5</v>
      </c>
    </row>
    <row r="4559" spans="1:27" x14ac:dyDescent="0.35">
      <c r="A4559" t="s">
        <v>427</v>
      </c>
      <c r="C4559">
        <v>500900</v>
      </c>
      <c r="D4559" t="s">
        <v>443</v>
      </c>
      <c r="E4559" t="s">
        <v>7</v>
      </c>
      <c r="F4559" t="s">
        <v>366</v>
      </c>
      <c r="G4559">
        <v>2026</v>
      </c>
      <c r="H4559" t="s">
        <v>365</v>
      </c>
      <c r="I4559" t="s">
        <v>373</v>
      </c>
      <c r="J4559" t="s">
        <v>374</v>
      </c>
      <c r="K4559" t="s">
        <v>375</v>
      </c>
      <c r="L4559" t="s">
        <v>25</v>
      </c>
      <c r="M4559">
        <v>10945</v>
      </c>
      <c r="N4559">
        <v>22074</v>
      </c>
      <c r="O4559">
        <v>24917</v>
      </c>
      <c r="P4559">
        <v>25108</v>
      </c>
      <c r="Q4559">
        <v>28213</v>
      </c>
      <c r="R4559">
        <v>33989</v>
      </c>
      <c r="S4559">
        <v>30414</v>
      </c>
      <c r="T4559">
        <v>28854</v>
      </c>
      <c r="U4559">
        <v>32561</v>
      </c>
      <c r="V4559">
        <v>27288</v>
      </c>
      <c r="W4559">
        <v>46698</v>
      </c>
      <c r="X4559">
        <v>42641</v>
      </c>
      <c r="Y4559">
        <v>353704</v>
      </c>
      <c r="Z4559">
        <f t="shared" si="166"/>
        <v>106953.832222536</v>
      </c>
      <c r="AA4559">
        <f t="shared" si="167"/>
        <v>158324.167777464</v>
      </c>
    </row>
    <row r="4560" spans="1:27" x14ac:dyDescent="0.35">
      <c r="A4560" t="s">
        <v>427</v>
      </c>
      <c r="C4560">
        <v>500900</v>
      </c>
      <c r="D4560" t="s">
        <v>443</v>
      </c>
      <c r="E4560" t="s">
        <v>7</v>
      </c>
      <c r="F4560" t="s">
        <v>105</v>
      </c>
      <c r="G4560">
        <v>2023</v>
      </c>
      <c r="H4560" t="s">
        <v>365</v>
      </c>
      <c r="I4560" t="s">
        <v>383</v>
      </c>
      <c r="J4560" t="s">
        <v>384</v>
      </c>
      <c r="K4560" t="s">
        <v>378</v>
      </c>
      <c r="L4560" t="s">
        <v>25</v>
      </c>
      <c r="M4560">
        <v>10965</v>
      </c>
      <c r="N4560">
        <v>7532</v>
      </c>
      <c r="O4560">
        <v>9064</v>
      </c>
      <c r="P4560">
        <v>2541</v>
      </c>
      <c r="Q4560">
        <v>5739</v>
      </c>
      <c r="R4560">
        <v>3526</v>
      </c>
      <c r="S4560">
        <v>-87</v>
      </c>
      <c r="T4560">
        <v>5102</v>
      </c>
      <c r="U4560">
        <v>12</v>
      </c>
      <c r="V4560">
        <v>2760</v>
      </c>
      <c r="W4560">
        <v>-789</v>
      </c>
      <c r="X4560">
        <v>-5599</v>
      </c>
      <c r="Y4560">
        <v>40766</v>
      </c>
      <c r="Z4560">
        <f t="shared" si="166"/>
        <v>0</v>
      </c>
      <c r="AA4560">
        <f t="shared" si="167"/>
        <v>30574.5</v>
      </c>
    </row>
    <row r="4561" spans="1:27" x14ac:dyDescent="0.35">
      <c r="A4561" t="s">
        <v>427</v>
      </c>
      <c r="C4561">
        <v>500900</v>
      </c>
      <c r="D4561" t="s">
        <v>443</v>
      </c>
      <c r="E4561" t="s">
        <v>7</v>
      </c>
      <c r="F4561" t="s">
        <v>105</v>
      </c>
      <c r="G4561">
        <v>2026</v>
      </c>
      <c r="H4561" t="s">
        <v>22</v>
      </c>
      <c r="I4561" t="s">
        <v>373</v>
      </c>
      <c r="J4561" t="s">
        <v>374</v>
      </c>
      <c r="K4561" t="s">
        <v>375</v>
      </c>
      <c r="L4561" t="s">
        <v>25</v>
      </c>
      <c r="M4561">
        <v>11085</v>
      </c>
      <c r="N4561">
        <v>19971</v>
      </c>
      <c r="O4561">
        <v>11140</v>
      </c>
      <c r="P4561">
        <v>11140</v>
      </c>
      <c r="Q4561">
        <v>11091</v>
      </c>
      <c r="R4561">
        <v>11085</v>
      </c>
      <c r="S4561">
        <v>11085</v>
      </c>
      <c r="T4561">
        <v>11029</v>
      </c>
      <c r="U4561">
        <v>11029</v>
      </c>
      <c r="V4561">
        <v>11029</v>
      </c>
      <c r="W4561">
        <v>11078</v>
      </c>
      <c r="X4561">
        <v>11083</v>
      </c>
      <c r="Y4561">
        <v>141844</v>
      </c>
      <c r="Z4561">
        <f t="shared" si="166"/>
        <v>0</v>
      </c>
      <c r="AA4561">
        <f t="shared" si="167"/>
        <v>106383</v>
      </c>
    </row>
    <row r="4562" spans="1:27" x14ac:dyDescent="0.35">
      <c r="A4562" t="s">
        <v>427</v>
      </c>
      <c r="C4562">
        <v>501090</v>
      </c>
      <c r="D4562" t="s">
        <v>435</v>
      </c>
      <c r="E4562" t="s">
        <v>7</v>
      </c>
      <c r="F4562" t="s">
        <v>366</v>
      </c>
      <c r="G4562">
        <v>2027</v>
      </c>
      <c r="H4562" t="s">
        <v>365</v>
      </c>
      <c r="I4562" t="s">
        <v>630</v>
      </c>
      <c r="J4562" t="s">
        <v>630</v>
      </c>
      <c r="K4562" t="s">
        <v>631</v>
      </c>
      <c r="L4562" t="s">
        <v>25</v>
      </c>
      <c r="M4562">
        <v>11088</v>
      </c>
      <c r="N4562">
        <v>9965</v>
      </c>
      <c r="O4562">
        <v>9884</v>
      </c>
      <c r="P4562">
        <v>10262</v>
      </c>
      <c r="Q4562">
        <v>10070</v>
      </c>
      <c r="R4562">
        <v>9471</v>
      </c>
      <c r="S4562">
        <v>10348</v>
      </c>
      <c r="T4562">
        <v>10776</v>
      </c>
      <c r="U4562">
        <v>10361</v>
      </c>
      <c r="V4562">
        <v>11221</v>
      </c>
      <c r="W4562">
        <v>8442</v>
      </c>
      <c r="X4562">
        <v>9024</v>
      </c>
      <c r="Y4562">
        <v>120912</v>
      </c>
      <c r="Z4562">
        <f t="shared" si="166"/>
        <v>36561.649745807998</v>
      </c>
      <c r="AA4562">
        <f t="shared" si="167"/>
        <v>54122.350254192002</v>
      </c>
    </row>
    <row r="4563" spans="1:27" x14ac:dyDescent="0.35">
      <c r="A4563" t="s">
        <v>427</v>
      </c>
      <c r="C4563">
        <v>506109</v>
      </c>
      <c r="D4563" t="s">
        <v>449</v>
      </c>
      <c r="E4563" t="s">
        <v>7</v>
      </c>
      <c r="F4563" t="s">
        <v>105</v>
      </c>
      <c r="G4563">
        <v>2026</v>
      </c>
      <c r="H4563" t="s">
        <v>22</v>
      </c>
      <c r="I4563" t="s">
        <v>373</v>
      </c>
      <c r="J4563" t="s">
        <v>374</v>
      </c>
      <c r="K4563" t="s">
        <v>375</v>
      </c>
      <c r="L4563" t="s">
        <v>25</v>
      </c>
      <c r="M4563">
        <v>11125</v>
      </c>
      <c r="N4563">
        <v>11125</v>
      </c>
      <c r="O4563">
        <v>11125</v>
      </c>
      <c r="P4563">
        <v>11125</v>
      </c>
      <c r="Q4563">
        <v>11125</v>
      </c>
      <c r="R4563">
        <v>11125</v>
      </c>
      <c r="S4563">
        <v>11125</v>
      </c>
      <c r="T4563">
        <v>11125</v>
      </c>
      <c r="U4563">
        <v>11125</v>
      </c>
      <c r="V4563">
        <v>11125</v>
      </c>
      <c r="W4563">
        <v>11125</v>
      </c>
      <c r="X4563">
        <v>11125</v>
      </c>
      <c r="Y4563">
        <v>133500</v>
      </c>
      <c r="Z4563">
        <f t="shared" ref="Z4563:Z4619" si="168">$Y4563*IF($E4563="Fixed",0.75,1)*IF(LEFT($F4563,4)="0311",1,IF(LEFT($F4563,4)="0301",0.403176412,0))</f>
        <v>0</v>
      </c>
      <c r="AA4563">
        <f t="shared" ref="AA4563:AA4619" si="169">$Y4563*IF($E4563="Fixed",0.75,1)*IF(LEFT($F4563,4)="0311",0,IF(LEFT($F4563,4)="0301",1-0.403176412,1))</f>
        <v>100125</v>
      </c>
    </row>
    <row r="4564" spans="1:27" x14ac:dyDescent="0.35">
      <c r="A4564" t="s">
        <v>427</v>
      </c>
      <c r="C4564">
        <v>926019</v>
      </c>
      <c r="D4564" t="s">
        <v>457</v>
      </c>
      <c r="E4564" t="s">
        <v>7</v>
      </c>
      <c r="F4564" t="s">
        <v>105</v>
      </c>
      <c r="G4564">
        <v>2030</v>
      </c>
      <c r="H4564" t="s">
        <v>365</v>
      </c>
      <c r="I4564" t="s">
        <v>383</v>
      </c>
      <c r="J4564" t="s">
        <v>384</v>
      </c>
      <c r="K4564" t="s">
        <v>378</v>
      </c>
      <c r="L4564" t="s">
        <v>25</v>
      </c>
      <c r="M4564">
        <v>11186</v>
      </c>
      <c r="N4564">
        <v>10066</v>
      </c>
      <c r="O4564">
        <v>9990</v>
      </c>
      <c r="P4564">
        <v>10394</v>
      </c>
      <c r="Q4564">
        <v>10223</v>
      </c>
      <c r="R4564">
        <v>9633</v>
      </c>
      <c r="S4564">
        <v>10537</v>
      </c>
      <c r="T4564">
        <v>10924</v>
      </c>
      <c r="U4564">
        <v>10494</v>
      </c>
      <c r="V4564">
        <v>11383</v>
      </c>
      <c r="W4564">
        <v>8579</v>
      </c>
      <c r="X4564">
        <v>9275</v>
      </c>
      <c r="Y4564">
        <v>122685</v>
      </c>
      <c r="Z4564">
        <f t="shared" si="168"/>
        <v>0</v>
      </c>
      <c r="AA4564">
        <f t="shared" si="169"/>
        <v>92013.75</v>
      </c>
    </row>
    <row r="4565" spans="1:27" x14ac:dyDescent="0.35">
      <c r="A4565" t="s">
        <v>427</v>
      </c>
      <c r="C4565">
        <v>512015</v>
      </c>
      <c r="D4565" t="s">
        <v>451</v>
      </c>
      <c r="E4565" t="s">
        <v>7</v>
      </c>
      <c r="F4565" t="s">
        <v>105</v>
      </c>
      <c r="G4565">
        <v>2021</v>
      </c>
      <c r="H4565" t="s">
        <v>22</v>
      </c>
      <c r="I4565" t="s">
        <v>373</v>
      </c>
      <c r="J4565" t="s">
        <v>374</v>
      </c>
      <c r="K4565" t="s">
        <v>375</v>
      </c>
      <c r="L4565" t="s">
        <v>25</v>
      </c>
      <c r="M4565">
        <v>11192</v>
      </c>
      <c r="N4565">
        <v>11192</v>
      </c>
      <c r="O4565">
        <v>11192</v>
      </c>
      <c r="P4565">
        <v>20215</v>
      </c>
      <c r="Q4565">
        <v>34877</v>
      </c>
      <c r="R4565">
        <v>14519</v>
      </c>
      <c r="S4565">
        <v>11192</v>
      </c>
      <c r="T4565">
        <v>11192</v>
      </c>
      <c r="U4565">
        <v>11192</v>
      </c>
      <c r="V4565">
        <v>50351</v>
      </c>
      <c r="W4565">
        <v>11192</v>
      </c>
      <c r="X4565">
        <v>11192</v>
      </c>
      <c r="Y4565">
        <v>209497</v>
      </c>
      <c r="Z4565">
        <f t="shared" si="168"/>
        <v>0</v>
      </c>
      <c r="AA4565">
        <f t="shared" si="169"/>
        <v>157122.75</v>
      </c>
    </row>
    <row r="4566" spans="1:27" x14ac:dyDescent="0.35">
      <c r="A4566" t="s">
        <v>427</v>
      </c>
      <c r="C4566">
        <v>512015</v>
      </c>
      <c r="D4566" t="s">
        <v>451</v>
      </c>
      <c r="E4566" t="s">
        <v>7</v>
      </c>
      <c r="F4566" t="s">
        <v>105</v>
      </c>
      <c r="G4566">
        <v>2022</v>
      </c>
      <c r="H4566" t="s">
        <v>22</v>
      </c>
      <c r="I4566" t="s">
        <v>373</v>
      </c>
      <c r="J4566" t="s">
        <v>374</v>
      </c>
      <c r="K4566" t="s">
        <v>375</v>
      </c>
      <c r="L4566" t="s">
        <v>25</v>
      </c>
      <c r="M4566">
        <v>11192</v>
      </c>
      <c r="N4566">
        <v>11192</v>
      </c>
      <c r="O4566">
        <v>11192</v>
      </c>
      <c r="P4566">
        <v>20215</v>
      </c>
      <c r="Q4566">
        <v>34877</v>
      </c>
      <c r="R4566">
        <v>14519</v>
      </c>
      <c r="S4566">
        <v>11192</v>
      </c>
      <c r="T4566">
        <v>11192</v>
      </c>
      <c r="U4566">
        <v>11192</v>
      </c>
      <c r="V4566">
        <v>50351</v>
      </c>
      <c r="W4566">
        <v>11192</v>
      </c>
      <c r="X4566">
        <v>11192</v>
      </c>
      <c r="Y4566">
        <v>209497</v>
      </c>
      <c r="Z4566">
        <f t="shared" si="168"/>
        <v>0</v>
      </c>
      <c r="AA4566">
        <f t="shared" si="169"/>
        <v>157122.75</v>
      </c>
    </row>
    <row r="4567" spans="1:27" x14ac:dyDescent="0.35">
      <c r="A4567" t="s">
        <v>427</v>
      </c>
      <c r="C4567">
        <v>512015</v>
      </c>
      <c r="D4567" t="s">
        <v>451</v>
      </c>
      <c r="E4567" t="s">
        <v>7</v>
      </c>
      <c r="F4567" t="s">
        <v>105</v>
      </c>
      <c r="G4567">
        <v>2023</v>
      </c>
      <c r="H4567" t="s">
        <v>22</v>
      </c>
      <c r="I4567" t="s">
        <v>373</v>
      </c>
      <c r="J4567" t="s">
        <v>374</v>
      </c>
      <c r="K4567" t="s">
        <v>375</v>
      </c>
      <c r="L4567" t="s">
        <v>25</v>
      </c>
      <c r="M4567">
        <v>11192</v>
      </c>
      <c r="N4567">
        <v>11192</v>
      </c>
      <c r="O4567">
        <v>11192</v>
      </c>
      <c r="P4567">
        <v>20215</v>
      </c>
      <c r="Q4567">
        <v>34877</v>
      </c>
      <c r="R4567">
        <v>14519</v>
      </c>
      <c r="S4567">
        <v>11192</v>
      </c>
      <c r="T4567">
        <v>11192</v>
      </c>
      <c r="U4567">
        <v>11192</v>
      </c>
      <c r="V4567">
        <v>50351</v>
      </c>
      <c r="W4567">
        <v>11192</v>
      </c>
      <c r="X4567">
        <v>11192</v>
      </c>
      <c r="Y4567">
        <v>209497</v>
      </c>
      <c r="Z4567">
        <f t="shared" si="168"/>
        <v>0</v>
      </c>
      <c r="AA4567">
        <f t="shared" si="169"/>
        <v>157122.75</v>
      </c>
    </row>
    <row r="4568" spans="1:27" x14ac:dyDescent="0.35">
      <c r="A4568" t="s">
        <v>427</v>
      </c>
      <c r="C4568">
        <v>512015</v>
      </c>
      <c r="D4568" t="s">
        <v>451</v>
      </c>
      <c r="E4568" t="s">
        <v>7</v>
      </c>
      <c r="F4568" t="s">
        <v>105</v>
      </c>
      <c r="G4568">
        <v>2024</v>
      </c>
      <c r="H4568" t="s">
        <v>22</v>
      </c>
      <c r="I4568" t="s">
        <v>373</v>
      </c>
      <c r="J4568" t="s">
        <v>374</v>
      </c>
      <c r="K4568" t="s">
        <v>375</v>
      </c>
      <c r="L4568" t="s">
        <v>25</v>
      </c>
      <c r="M4568">
        <v>11192</v>
      </c>
      <c r="N4568">
        <v>11192</v>
      </c>
      <c r="O4568">
        <v>11192</v>
      </c>
      <c r="P4568">
        <v>20215</v>
      </c>
      <c r="Q4568">
        <v>34877</v>
      </c>
      <c r="R4568">
        <v>14519</v>
      </c>
      <c r="S4568">
        <v>11192</v>
      </c>
      <c r="T4568">
        <v>11192</v>
      </c>
      <c r="U4568">
        <v>30866</v>
      </c>
      <c r="V4568">
        <v>50351</v>
      </c>
      <c r="W4568">
        <v>11192</v>
      </c>
      <c r="X4568">
        <v>11192</v>
      </c>
      <c r="Y4568">
        <v>229171</v>
      </c>
      <c r="Z4568">
        <f t="shared" si="168"/>
        <v>0</v>
      </c>
      <c r="AA4568">
        <f t="shared" si="169"/>
        <v>171878.25</v>
      </c>
    </row>
    <row r="4569" spans="1:27" x14ac:dyDescent="0.35">
      <c r="A4569" t="s">
        <v>427</v>
      </c>
      <c r="C4569">
        <v>512015</v>
      </c>
      <c r="D4569" t="s">
        <v>451</v>
      </c>
      <c r="E4569" t="s">
        <v>7</v>
      </c>
      <c r="F4569" t="s">
        <v>105</v>
      </c>
      <c r="G4569">
        <v>2025</v>
      </c>
      <c r="H4569" t="s">
        <v>22</v>
      </c>
      <c r="I4569" t="s">
        <v>373</v>
      </c>
      <c r="J4569" t="s">
        <v>374</v>
      </c>
      <c r="K4569" t="s">
        <v>375</v>
      </c>
      <c r="L4569" t="s">
        <v>25</v>
      </c>
      <c r="M4569">
        <v>11192</v>
      </c>
      <c r="N4569">
        <v>11192</v>
      </c>
      <c r="O4569">
        <v>11192</v>
      </c>
      <c r="P4569">
        <v>20215</v>
      </c>
      <c r="Q4569">
        <v>34877</v>
      </c>
      <c r="R4569">
        <v>14519</v>
      </c>
      <c r="S4569">
        <v>11192</v>
      </c>
      <c r="T4569">
        <v>11192</v>
      </c>
      <c r="U4569">
        <v>11192</v>
      </c>
      <c r="V4569">
        <v>50351</v>
      </c>
      <c r="W4569">
        <v>11192</v>
      </c>
      <c r="X4569">
        <v>11192</v>
      </c>
      <c r="Y4569">
        <v>209497</v>
      </c>
      <c r="Z4569">
        <f t="shared" si="168"/>
        <v>0</v>
      </c>
      <c r="AA4569">
        <f t="shared" si="169"/>
        <v>157122.75</v>
      </c>
    </row>
    <row r="4570" spans="1:27" x14ac:dyDescent="0.35">
      <c r="A4570" t="s">
        <v>427</v>
      </c>
      <c r="C4570">
        <v>511100</v>
      </c>
      <c r="D4570" t="s">
        <v>434</v>
      </c>
      <c r="E4570" t="s">
        <v>7</v>
      </c>
      <c r="F4570" t="s">
        <v>366</v>
      </c>
      <c r="G4570">
        <v>2030</v>
      </c>
      <c r="H4570" t="s">
        <v>365</v>
      </c>
      <c r="I4570" t="s">
        <v>628</v>
      </c>
      <c r="J4570" t="s">
        <v>629</v>
      </c>
      <c r="K4570" t="s">
        <v>493</v>
      </c>
      <c r="L4570" t="s">
        <v>25</v>
      </c>
      <c r="M4570">
        <v>11198</v>
      </c>
      <c r="N4570">
        <v>10033</v>
      </c>
      <c r="O4570">
        <v>10023</v>
      </c>
      <c r="P4570">
        <v>10446</v>
      </c>
      <c r="Q4570">
        <v>10299</v>
      </c>
      <c r="R4570">
        <v>9721</v>
      </c>
      <c r="S4570">
        <v>10645</v>
      </c>
      <c r="T4570">
        <v>10922</v>
      </c>
      <c r="U4570">
        <v>10537</v>
      </c>
      <c r="V4570">
        <v>11391</v>
      </c>
      <c r="W4570">
        <v>8721</v>
      </c>
      <c r="X4570">
        <v>9535</v>
      </c>
      <c r="Y4570">
        <v>123470</v>
      </c>
      <c r="Z4570">
        <f t="shared" si="168"/>
        <v>37335.143692229998</v>
      </c>
      <c r="AA4570">
        <f t="shared" si="169"/>
        <v>55267.356307770002</v>
      </c>
    </row>
    <row r="4571" spans="1:27" x14ac:dyDescent="0.35">
      <c r="A4571" t="s">
        <v>427</v>
      </c>
      <c r="C4571">
        <v>500900</v>
      </c>
      <c r="D4571" t="s">
        <v>443</v>
      </c>
      <c r="E4571" t="s">
        <v>7</v>
      </c>
      <c r="F4571" t="s">
        <v>366</v>
      </c>
      <c r="G4571">
        <v>2027</v>
      </c>
      <c r="H4571" t="s">
        <v>365</v>
      </c>
      <c r="I4571" t="s">
        <v>373</v>
      </c>
      <c r="J4571" t="s">
        <v>374</v>
      </c>
      <c r="K4571" t="s">
        <v>375</v>
      </c>
      <c r="L4571" t="s">
        <v>25</v>
      </c>
      <c r="M4571">
        <v>11273</v>
      </c>
      <c r="N4571">
        <v>22736</v>
      </c>
      <c r="O4571">
        <v>25665</v>
      </c>
      <c r="P4571">
        <v>25862</v>
      </c>
      <c r="Q4571">
        <v>29060</v>
      </c>
      <c r="R4571">
        <v>35009</v>
      </c>
      <c r="S4571">
        <v>31326</v>
      </c>
      <c r="T4571">
        <v>29720</v>
      </c>
      <c r="U4571">
        <v>33538</v>
      </c>
      <c r="V4571">
        <v>28107</v>
      </c>
      <c r="W4571">
        <v>48099</v>
      </c>
      <c r="X4571">
        <v>43920</v>
      </c>
      <c r="Y4571">
        <v>364315</v>
      </c>
      <c r="Z4571">
        <f t="shared" si="168"/>
        <v>110162.410903335</v>
      </c>
      <c r="AA4571">
        <f t="shared" si="169"/>
        <v>163073.839096665</v>
      </c>
    </row>
    <row r="4572" spans="1:27" x14ac:dyDescent="0.35">
      <c r="A4572" t="s">
        <v>427</v>
      </c>
      <c r="C4572">
        <v>500900</v>
      </c>
      <c r="D4572" t="s">
        <v>443</v>
      </c>
      <c r="E4572" t="s">
        <v>7</v>
      </c>
      <c r="F4572" t="s">
        <v>105</v>
      </c>
      <c r="G4572">
        <v>2027</v>
      </c>
      <c r="H4572" t="s">
        <v>22</v>
      </c>
      <c r="I4572" t="s">
        <v>373</v>
      </c>
      <c r="J4572" t="s">
        <v>374</v>
      </c>
      <c r="K4572" t="s">
        <v>375</v>
      </c>
      <c r="L4572" t="s">
        <v>25</v>
      </c>
      <c r="M4572">
        <v>11310</v>
      </c>
      <c r="N4572">
        <v>20375</v>
      </c>
      <c r="O4572">
        <v>11367</v>
      </c>
      <c r="P4572">
        <v>11367</v>
      </c>
      <c r="Q4572">
        <v>11318</v>
      </c>
      <c r="R4572">
        <v>11310</v>
      </c>
      <c r="S4572">
        <v>11310</v>
      </c>
      <c r="T4572">
        <v>11254</v>
      </c>
      <c r="U4572">
        <v>11254</v>
      </c>
      <c r="V4572">
        <v>11254</v>
      </c>
      <c r="W4572">
        <v>11303</v>
      </c>
      <c r="X4572">
        <v>11309</v>
      </c>
      <c r="Y4572">
        <v>144732</v>
      </c>
      <c r="Z4572">
        <f t="shared" si="168"/>
        <v>0</v>
      </c>
      <c r="AA4572">
        <f t="shared" si="169"/>
        <v>108549</v>
      </c>
    </row>
    <row r="4573" spans="1:27" x14ac:dyDescent="0.35">
      <c r="A4573" t="s">
        <v>427</v>
      </c>
      <c r="C4573">
        <v>512015</v>
      </c>
      <c r="D4573" t="s">
        <v>451</v>
      </c>
      <c r="E4573" t="s">
        <v>7</v>
      </c>
      <c r="F4573" t="s">
        <v>105</v>
      </c>
      <c r="G4573">
        <v>2026</v>
      </c>
      <c r="H4573" t="s">
        <v>22</v>
      </c>
      <c r="I4573" t="s">
        <v>373</v>
      </c>
      <c r="J4573" t="s">
        <v>374</v>
      </c>
      <c r="K4573" t="s">
        <v>375</v>
      </c>
      <c r="L4573" t="s">
        <v>25</v>
      </c>
      <c r="M4573">
        <v>11416</v>
      </c>
      <c r="N4573">
        <v>11416</v>
      </c>
      <c r="O4573">
        <v>11416</v>
      </c>
      <c r="P4573">
        <v>20619</v>
      </c>
      <c r="Q4573">
        <v>35616</v>
      </c>
      <c r="R4573">
        <v>14810</v>
      </c>
      <c r="S4573">
        <v>11416</v>
      </c>
      <c r="T4573">
        <v>11416</v>
      </c>
      <c r="U4573">
        <v>11416</v>
      </c>
      <c r="V4573">
        <v>51602</v>
      </c>
      <c r="W4573">
        <v>11416</v>
      </c>
      <c r="X4573">
        <v>11415</v>
      </c>
      <c r="Y4573">
        <v>213973</v>
      </c>
      <c r="Z4573">
        <f t="shared" si="168"/>
        <v>0</v>
      </c>
      <c r="AA4573">
        <f t="shared" si="169"/>
        <v>160479.75</v>
      </c>
    </row>
    <row r="4574" spans="1:27" x14ac:dyDescent="0.35">
      <c r="A4574" t="s">
        <v>427</v>
      </c>
      <c r="C4574">
        <v>501090</v>
      </c>
      <c r="D4574" t="s">
        <v>435</v>
      </c>
      <c r="E4574" t="s">
        <v>7</v>
      </c>
      <c r="F4574" t="s">
        <v>366</v>
      </c>
      <c r="G4574">
        <v>2028</v>
      </c>
      <c r="H4574" t="s">
        <v>365</v>
      </c>
      <c r="I4574" t="s">
        <v>630</v>
      </c>
      <c r="J4574" t="s">
        <v>630</v>
      </c>
      <c r="K4574" t="s">
        <v>631</v>
      </c>
      <c r="L4574" t="s">
        <v>25</v>
      </c>
      <c r="M4574">
        <v>11421</v>
      </c>
      <c r="N4574">
        <v>10264</v>
      </c>
      <c r="O4574">
        <v>10181</v>
      </c>
      <c r="P4574">
        <v>10569</v>
      </c>
      <c r="Q4574">
        <v>10372</v>
      </c>
      <c r="R4574">
        <v>9755</v>
      </c>
      <c r="S4574">
        <v>10658</v>
      </c>
      <c r="T4574">
        <v>11099</v>
      </c>
      <c r="U4574">
        <v>10671</v>
      </c>
      <c r="V4574">
        <v>11557</v>
      </c>
      <c r="W4574">
        <v>8695</v>
      </c>
      <c r="X4574">
        <v>9295</v>
      </c>
      <c r="Y4574">
        <v>124536</v>
      </c>
      <c r="Z4574">
        <f t="shared" si="168"/>
        <v>37657.483233624</v>
      </c>
      <c r="AA4574">
        <f t="shared" si="169"/>
        <v>55744.516766376</v>
      </c>
    </row>
    <row r="4575" spans="1:27" x14ac:dyDescent="0.35">
      <c r="A4575" t="s">
        <v>427</v>
      </c>
      <c r="C4575">
        <v>513100</v>
      </c>
      <c r="D4575" t="s">
        <v>438</v>
      </c>
      <c r="E4575" t="s">
        <v>7</v>
      </c>
      <c r="F4575" t="s">
        <v>21</v>
      </c>
      <c r="G4575">
        <v>2024</v>
      </c>
      <c r="H4575" t="s">
        <v>22</v>
      </c>
      <c r="I4575" t="s">
        <v>373</v>
      </c>
      <c r="J4575" t="s">
        <v>374</v>
      </c>
      <c r="K4575" t="s">
        <v>375</v>
      </c>
      <c r="L4575" t="s">
        <v>25</v>
      </c>
      <c r="M4575">
        <v>11455</v>
      </c>
      <c r="N4575">
        <v>11455</v>
      </c>
      <c r="O4575">
        <v>11455</v>
      </c>
      <c r="P4575">
        <v>25156</v>
      </c>
      <c r="Q4575">
        <v>11455</v>
      </c>
      <c r="R4575">
        <v>11829</v>
      </c>
      <c r="S4575">
        <v>30320</v>
      </c>
      <c r="T4575">
        <v>11455</v>
      </c>
      <c r="U4575">
        <v>11455</v>
      </c>
      <c r="V4575">
        <v>50123</v>
      </c>
      <c r="W4575">
        <v>13116</v>
      </c>
      <c r="X4575">
        <v>11455</v>
      </c>
      <c r="Y4575">
        <v>210729</v>
      </c>
      <c r="Z4575">
        <f t="shared" si="168"/>
        <v>158046.75</v>
      </c>
      <c r="AA4575">
        <f t="shared" si="169"/>
        <v>0</v>
      </c>
    </row>
    <row r="4576" spans="1:27" x14ac:dyDescent="0.35">
      <c r="A4576" t="s">
        <v>427</v>
      </c>
      <c r="C4576">
        <v>506109</v>
      </c>
      <c r="D4576" t="s">
        <v>449</v>
      </c>
      <c r="E4576" t="s">
        <v>7</v>
      </c>
      <c r="F4576" t="s">
        <v>105</v>
      </c>
      <c r="G4576">
        <v>2027</v>
      </c>
      <c r="H4576" t="s">
        <v>22</v>
      </c>
      <c r="I4576" t="s">
        <v>373</v>
      </c>
      <c r="J4576" t="s">
        <v>374</v>
      </c>
      <c r="K4576" t="s">
        <v>375</v>
      </c>
      <c r="L4576" t="s">
        <v>25</v>
      </c>
      <c r="M4576">
        <v>11459</v>
      </c>
      <c r="N4576">
        <v>11459</v>
      </c>
      <c r="O4576">
        <v>11459</v>
      </c>
      <c r="P4576">
        <v>11459</v>
      </c>
      <c r="Q4576">
        <v>11459</v>
      </c>
      <c r="R4576">
        <v>11459</v>
      </c>
      <c r="S4576">
        <v>11459</v>
      </c>
      <c r="T4576">
        <v>11459</v>
      </c>
      <c r="U4576">
        <v>11459</v>
      </c>
      <c r="V4576">
        <v>11459</v>
      </c>
      <c r="W4576">
        <v>11459</v>
      </c>
      <c r="X4576">
        <v>11459</v>
      </c>
      <c r="Y4576">
        <v>137505</v>
      </c>
      <c r="Z4576">
        <f t="shared" si="168"/>
        <v>0</v>
      </c>
      <c r="AA4576">
        <f t="shared" si="169"/>
        <v>103128.75</v>
      </c>
    </row>
    <row r="4577" spans="1:27" x14ac:dyDescent="0.35">
      <c r="A4577" t="s">
        <v>427</v>
      </c>
      <c r="C4577">
        <v>513100</v>
      </c>
      <c r="D4577" t="s">
        <v>438</v>
      </c>
      <c r="E4577" t="s">
        <v>7</v>
      </c>
      <c r="F4577" t="s">
        <v>21</v>
      </c>
      <c r="G4577">
        <v>2025</v>
      </c>
      <c r="H4577" t="s">
        <v>22</v>
      </c>
      <c r="I4577" t="s">
        <v>373</v>
      </c>
      <c r="J4577" t="s">
        <v>374</v>
      </c>
      <c r="K4577" t="s">
        <v>375</v>
      </c>
      <c r="L4577" t="s">
        <v>25</v>
      </c>
      <c r="M4577">
        <v>11536</v>
      </c>
      <c r="N4577">
        <v>11536</v>
      </c>
      <c r="O4577">
        <v>11536</v>
      </c>
      <c r="P4577">
        <v>25237</v>
      </c>
      <c r="Q4577">
        <v>11536</v>
      </c>
      <c r="R4577">
        <v>11910</v>
      </c>
      <c r="S4577">
        <v>30401</v>
      </c>
      <c r="T4577">
        <v>11536</v>
      </c>
      <c r="U4577">
        <v>-4588</v>
      </c>
      <c r="V4577">
        <v>50204</v>
      </c>
      <c r="W4577">
        <v>13196</v>
      </c>
      <c r="X4577">
        <v>11536</v>
      </c>
      <c r="Y4577">
        <v>195573</v>
      </c>
      <c r="Z4577">
        <f t="shared" si="168"/>
        <v>146679.75</v>
      </c>
      <c r="AA4577">
        <f t="shared" si="169"/>
        <v>0</v>
      </c>
    </row>
    <row r="4578" spans="1:27" x14ac:dyDescent="0.35">
      <c r="A4578" t="s">
        <v>427</v>
      </c>
      <c r="C4578">
        <v>500900</v>
      </c>
      <c r="D4578" t="s">
        <v>443</v>
      </c>
      <c r="E4578" t="s">
        <v>7</v>
      </c>
      <c r="F4578" t="s">
        <v>105</v>
      </c>
      <c r="G4578">
        <v>2028</v>
      </c>
      <c r="H4578" t="s">
        <v>22</v>
      </c>
      <c r="I4578" t="s">
        <v>373</v>
      </c>
      <c r="J4578" t="s">
        <v>374</v>
      </c>
      <c r="K4578" t="s">
        <v>375</v>
      </c>
      <c r="L4578" t="s">
        <v>25</v>
      </c>
      <c r="M4578">
        <v>11541</v>
      </c>
      <c r="N4578">
        <v>20786</v>
      </c>
      <c r="O4578">
        <v>11598</v>
      </c>
      <c r="P4578">
        <v>11598</v>
      </c>
      <c r="Q4578">
        <v>11548</v>
      </c>
      <c r="R4578">
        <v>11541</v>
      </c>
      <c r="S4578">
        <v>11541</v>
      </c>
      <c r="T4578">
        <v>11484</v>
      </c>
      <c r="U4578">
        <v>11484</v>
      </c>
      <c r="V4578">
        <v>11484</v>
      </c>
      <c r="W4578">
        <v>11534</v>
      </c>
      <c r="X4578">
        <v>11540</v>
      </c>
      <c r="Y4578">
        <v>147678</v>
      </c>
      <c r="Z4578">
        <f t="shared" si="168"/>
        <v>0</v>
      </c>
      <c r="AA4578">
        <f t="shared" si="169"/>
        <v>110758.5</v>
      </c>
    </row>
    <row r="4579" spans="1:27" x14ac:dyDescent="0.35">
      <c r="A4579" t="s">
        <v>427</v>
      </c>
      <c r="C4579">
        <v>512017</v>
      </c>
      <c r="D4579" t="s">
        <v>446</v>
      </c>
      <c r="E4579" t="s">
        <v>7</v>
      </c>
      <c r="F4579" t="s">
        <v>21</v>
      </c>
      <c r="G4579">
        <v>2021</v>
      </c>
      <c r="H4579" t="s">
        <v>22</v>
      </c>
      <c r="I4579" t="s">
        <v>487</v>
      </c>
      <c r="J4579" t="s">
        <v>488</v>
      </c>
      <c r="K4579" t="s">
        <v>405</v>
      </c>
      <c r="L4579" t="s">
        <v>25</v>
      </c>
      <c r="M4579">
        <v>11545</v>
      </c>
      <c r="N4579">
        <v>11545</v>
      </c>
      <c r="O4579">
        <v>11545</v>
      </c>
      <c r="P4579">
        <v>11545</v>
      </c>
      <c r="Q4579">
        <v>11545</v>
      </c>
      <c r="R4579">
        <v>11545</v>
      </c>
      <c r="S4579">
        <v>11545</v>
      </c>
      <c r="T4579">
        <v>11545</v>
      </c>
      <c r="U4579">
        <v>11545</v>
      </c>
      <c r="V4579">
        <v>11545</v>
      </c>
      <c r="W4579">
        <v>11545</v>
      </c>
      <c r="X4579">
        <v>11545</v>
      </c>
      <c r="Y4579">
        <v>138536</v>
      </c>
      <c r="Z4579">
        <f t="shared" si="168"/>
        <v>103902</v>
      </c>
      <c r="AA4579">
        <f t="shared" si="169"/>
        <v>0</v>
      </c>
    </row>
    <row r="4580" spans="1:27" x14ac:dyDescent="0.35">
      <c r="A4580" t="s">
        <v>427</v>
      </c>
      <c r="C4580">
        <v>512017</v>
      </c>
      <c r="D4580" t="s">
        <v>446</v>
      </c>
      <c r="E4580" t="s">
        <v>7</v>
      </c>
      <c r="F4580" t="s">
        <v>21</v>
      </c>
      <c r="G4580">
        <v>2022</v>
      </c>
      <c r="H4580" t="s">
        <v>22</v>
      </c>
      <c r="I4580" t="s">
        <v>487</v>
      </c>
      <c r="J4580" t="s">
        <v>488</v>
      </c>
      <c r="K4580" t="s">
        <v>405</v>
      </c>
      <c r="L4580" t="s">
        <v>25</v>
      </c>
      <c r="M4580">
        <v>11545</v>
      </c>
      <c r="N4580">
        <v>11545</v>
      </c>
      <c r="O4580">
        <v>11545</v>
      </c>
      <c r="P4580">
        <v>11545</v>
      </c>
      <c r="Q4580">
        <v>11545</v>
      </c>
      <c r="R4580">
        <v>11545</v>
      </c>
      <c r="S4580">
        <v>11545</v>
      </c>
      <c r="T4580">
        <v>11545</v>
      </c>
      <c r="U4580">
        <v>11545</v>
      </c>
      <c r="V4580">
        <v>11545</v>
      </c>
      <c r="W4580">
        <v>11545</v>
      </c>
      <c r="X4580">
        <v>11545</v>
      </c>
      <c r="Y4580">
        <v>138536</v>
      </c>
      <c r="Z4580">
        <f t="shared" si="168"/>
        <v>103902</v>
      </c>
      <c r="AA4580">
        <f t="shared" si="169"/>
        <v>0</v>
      </c>
    </row>
    <row r="4581" spans="1:27" x14ac:dyDescent="0.35">
      <c r="A4581" t="s">
        <v>427</v>
      </c>
      <c r="C4581">
        <v>512017</v>
      </c>
      <c r="D4581" t="s">
        <v>446</v>
      </c>
      <c r="E4581" t="s">
        <v>7</v>
      </c>
      <c r="F4581" t="s">
        <v>21</v>
      </c>
      <c r="G4581">
        <v>2023</v>
      </c>
      <c r="H4581" t="s">
        <v>22</v>
      </c>
      <c r="I4581" t="s">
        <v>487</v>
      </c>
      <c r="J4581" t="s">
        <v>488</v>
      </c>
      <c r="K4581" t="s">
        <v>405</v>
      </c>
      <c r="L4581" t="s">
        <v>25</v>
      </c>
      <c r="M4581">
        <v>11545</v>
      </c>
      <c r="N4581">
        <v>11545</v>
      </c>
      <c r="O4581">
        <v>11545</v>
      </c>
      <c r="P4581">
        <v>11545</v>
      </c>
      <c r="Q4581">
        <v>11545</v>
      </c>
      <c r="R4581">
        <v>11545</v>
      </c>
      <c r="S4581">
        <v>11545</v>
      </c>
      <c r="T4581">
        <v>11545</v>
      </c>
      <c r="U4581">
        <v>11545</v>
      </c>
      <c r="V4581">
        <v>11545</v>
      </c>
      <c r="W4581">
        <v>11545</v>
      </c>
      <c r="X4581">
        <v>11545</v>
      </c>
      <c r="Y4581">
        <v>138536</v>
      </c>
      <c r="Z4581">
        <f t="shared" si="168"/>
        <v>103902</v>
      </c>
      <c r="AA4581">
        <f t="shared" si="169"/>
        <v>0</v>
      </c>
    </row>
    <row r="4582" spans="1:27" x14ac:dyDescent="0.35">
      <c r="A4582" t="s">
        <v>427</v>
      </c>
      <c r="C4582">
        <v>512017</v>
      </c>
      <c r="D4582" t="s">
        <v>446</v>
      </c>
      <c r="E4582" t="s">
        <v>7</v>
      </c>
      <c r="F4582" t="s">
        <v>21</v>
      </c>
      <c r="G4582">
        <v>2024</v>
      </c>
      <c r="H4582" t="s">
        <v>22</v>
      </c>
      <c r="I4582" t="s">
        <v>487</v>
      </c>
      <c r="J4582" t="s">
        <v>488</v>
      </c>
      <c r="K4582" t="s">
        <v>405</v>
      </c>
      <c r="L4582" t="s">
        <v>25</v>
      </c>
      <c r="M4582">
        <v>11545</v>
      </c>
      <c r="N4582">
        <v>11545</v>
      </c>
      <c r="O4582">
        <v>11545</v>
      </c>
      <c r="P4582">
        <v>11545</v>
      </c>
      <c r="Q4582">
        <v>11545</v>
      </c>
      <c r="R4582">
        <v>11545</v>
      </c>
      <c r="S4582">
        <v>11545</v>
      </c>
      <c r="T4582">
        <v>11545</v>
      </c>
      <c r="U4582">
        <v>11545</v>
      </c>
      <c r="V4582">
        <v>11545</v>
      </c>
      <c r="W4582">
        <v>11545</v>
      </c>
      <c r="X4582">
        <v>11545</v>
      </c>
      <c r="Y4582">
        <v>138536</v>
      </c>
      <c r="Z4582">
        <f t="shared" si="168"/>
        <v>103902</v>
      </c>
      <c r="AA4582">
        <f t="shared" si="169"/>
        <v>0</v>
      </c>
    </row>
    <row r="4583" spans="1:27" x14ac:dyDescent="0.35">
      <c r="A4583" t="s">
        <v>427</v>
      </c>
      <c r="C4583">
        <v>512017</v>
      </c>
      <c r="D4583" t="s">
        <v>446</v>
      </c>
      <c r="E4583" t="s">
        <v>7</v>
      </c>
      <c r="F4583" t="s">
        <v>21</v>
      </c>
      <c r="G4583">
        <v>2025</v>
      </c>
      <c r="H4583" t="s">
        <v>22</v>
      </c>
      <c r="I4583" t="s">
        <v>487</v>
      </c>
      <c r="J4583" t="s">
        <v>488</v>
      </c>
      <c r="K4583" t="s">
        <v>405</v>
      </c>
      <c r="L4583" t="s">
        <v>25</v>
      </c>
      <c r="M4583">
        <v>11545</v>
      </c>
      <c r="N4583">
        <v>11545</v>
      </c>
      <c r="O4583">
        <v>11545</v>
      </c>
      <c r="P4583">
        <v>11545</v>
      </c>
      <c r="Q4583">
        <v>11545</v>
      </c>
      <c r="R4583">
        <v>11545</v>
      </c>
      <c r="S4583">
        <v>11545</v>
      </c>
      <c r="T4583">
        <v>11545</v>
      </c>
      <c r="U4583">
        <v>11545</v>
      </c>
      <c r="V4583">
        <v>11545</v>
      </c>
      <c r="W4583">
        <v>11545</v>
      </c>
      <c r="X4583">
        <v>11545</v>
      </c>
      <c r="Y4583">
        <v>138536</v>
      </c>
      <c r="Z4583">
        <f t="shared" si="168"/>
        <v>103902</v>
      </c>
      <c r="AA4583">
        <f t="shared" si="169"/>
        <v>0</v>
      </c>
    </row>
    <row r="4584" spans="1:27" x14ac:dyDescent="0.35">
      <c r="A4584" t="s">
        <v>427</v>
      </c>
      <c r="C4584">
        <v>500900</v>
      </c>
      <c r="D4584" t="s">
        <v>443</v>
      </c>
      <c r="E4584" t="s">
        <v>7</v>
      </c>
      <c r="F4584" t="s">
        <v>366</v>
      </c>
      <c r="G4584">
        <v>2028</v>
      </c>
      <c r="H4584" t="s">
        <v>365</v>
      </c>
      <c r="I4584" t="s">
        <v>373</v>
      </c>
      <c r="J4584" t="s">
        <v>374</v>
      </c>
      <c r="K4584" t="s">
        <v>375</v>
      </c>
      <c r="L4584" t="s">
        <v>25</v>
      </c>
      <c r="M4584">
        <v>11611</v>
      </c>
      <c r="N4584">
        <v>23418</v>
      </c>
      <c r="O4584">
        <v>26434</v>
      </c>
      <c r="P4584">
        <v>26637</v>
      </c>
      <c r="Q4584">
        <v>29931</v>
      </c>
      <c r="R4584">
        <v>36058</v>
      </c>
      <c r="S4584">
        <v>32265</v>
      </c>
      <c r="T4584">
        <v>30611</v>
      </c>
      <c r="U4584">
        <v>34543</v>
      </c>
      <c r="V4584">
        <v>28950</v>
      </c>
      <c r="W4584">
        <v>49541</v>
      </c>
      <c r="X4584">
        <v>45237</v>
      </c>
      <c r="Y4584">
        <v>375235</v>
      </c>
      <c r="Z4584">
        <f t="shared" si="168"/>
        <v>113464.425717615</v>
      </c>
      <c r="AA4584">
        <f t="shared" si="169"/>
        <v>167961.824282385</v>
      </c>
    </row>
    <row r="4585" spans="1:27" x14ac:dyDescent="0.35">
      <c r="A4585" t="s">
        <v>427</v>
      </c>
      <c r="C4585">
        <v>512015</v>
      </c>
      <c r="D4585" t="s">
        <v>451</v>
      </c>
      <c r="E4585" t="s">
        <v>7</v>
      </c>
      <c r="F4585" t="s">
        <v>105</v>
      </c>
      <c r="G4585">
        <v>2027</v>
      </c>
      <c r="H4585" t="s">
        <v>22</v>
      </c>
      <c r="I4585" t="s">
        <v>373</v>
      </c>
      <c r="J4585" t="s">
        <v>374</v>
      </c>
      <c r="K4585" t="s">
        <v>375</v>
      </c>
      <c r="L4585" t="s">
        <v>25</v>
      </c>
      <c r="M4585">
        <v>11644</v>
      </c>
      <c r="N4585">
        <v>11644</v>
      </c>
      <c r="O4585">
        <v>11644</v>
      </c>
      <c r="P4585">
        <v>21031</v>
      </c>
      <c r="Q4585">
        <v>36371</v>
      </c>
      <c r="R4585">
        <v>15106</v>
      </c>
      <c r="S4585">
        <v>11644</v>
      </c>
      <c r="T4585">
        <v>11644</v>
      </c>
      <c r="U4585">
        <v>11644</v>
      </c>
      <c r="V4585">
        <v>52885</v>
      </c>
      <c r="W4585">
        <v>11644</v>
      </c>
      <c r="X4585">
        <v>11644</v>
      </c>
      <c r="Y4585">
        <v>218546</v>
      </c>
      <c r="Z4585">
        <f t="shared" si="168"/>
        <v>0</v>
      </c>
      <c r="AA4585">
        <f t="shared" si="169"/>
        <v>163909.5</v>
      </c>
    </row>
    <row r="4586" spans="1:27" x14ac:dyDescent="0.35">
      <c r="A4586" t="s">
        <v>427</v>
      </c>
      <c r="C4586">
        <v>500900</v>
      </c>
      <c r="D4586" t="s">
        <v>443</v>
      </c>
      <c r="E4586" t="s">
        <v>7</v>
      </c>
      <c r="F4586" t="s">
        <v>105</v>
      </c>
      <c r="G4586">
        <v>2022</v>
      </c>
      <c r="H4586" t="s">
        <v>22</v>
      </c>
      <c r="I4586" t="s">
        <v>383</v>
      </c>
      <c r="J4586" t="s">
        <v>384</v>
      </c>
      <c r="K4586" t="s">
        <v>378</v>
      </c>
      <c r="L4586" t="s">
        <v>25</v>
      </c>
      <c r="M4586">
        <v>11653</v>
      </c>
      <c r="N4586">
        <v>15516</v>
      </c>
      <c r="O4586">
        <v>8876</v>
      </c>
      <c r="P4586">
        <v>8981</v>
      </c>
      <c r="Q4586">
        <v>8848</v>
      </c>
      <c r="R4586">
        <v>9471</v>
      </c>
      <c r="S4586">
        <v>8867</v>
      </c>
      <c r="T4586">
        <v>8784</v>
      </c>
      <c r="U4586">
        <v>8788</v>
      </c>
      <c r="V4586">
        <v>8893</v>
      </c>
      <c r="W4586">
        <v>9297</v>
      </c>
      <c r="X4586">
        <v>8923</v>
      </c>
      <c r="Y4586">
        <v>116897</v>
      </c>
      <c r="Z4586">
        <f t="shared" si="168"/>
        <v>0</v>
      </c>
      <c r="AA4586">
        <f t="shared" si="169"/>
        <v>87672.75</v>
      </c>
    </row>
    <row r="4587" spans="1:27" x14ac:dyDescent="0.35">
      <c r="A4587" t="s">
        <v>427</v>
      </c>
      <c r="C4587">
        <v>500900</v>
      </c>
      <c r="D4587" t="s">
        <v>443</v>
      </c>
      <c r="E4587" t="s">
        <v>7</v>
      </c>
      <c r="F4587" t="s">
        <v>105</v>
      </c>
      <c r="G4587">
        <v>2021</v>
      </c>
      <c r="H4587" t="s">
        <v>22</v>
      </c>
      <c r="I4587" t="s">
        <v>383</v>
      </c>
      <c r="J4587" t="s">
        <v>384</v>
      </c>
      <c r="K4587" t="s">
        <v>378</v>
      </c>
      <c r="L4587" t="s">
        <v>25</v>
      </c>
      <c r="M4587">
        <v>11712</v>
      </c>
      <c r="N4587">
        <v>18119</v>
      </c>
      <c r="O4587">
        <v>11672</v>
      </c>
      <c r="P4587">
        <v>11778</v>
      </c>
      <c r="Q4587">
        <v>11721</v>
      </c>
      <c r="R4587">
        <v>12355</v>
      </c>
      <c r="S4587">
        <v>11751</v>
      </c>
      <c r="T4587">
        <v>11756</v>
      </c>
      <c r="U4587">
        <v>11760</v>
      </c>
      <c r="V4587">
        <v>11865</v>
      </c>
      <c r="W4587">
        <v>12192</v>
      </c>
      <c r="X4587">
        <v>11807</v>
      </c>
      <c r="Y4587">
        <v>148488</v>
      </c>
      <c r="Z4587">
        <f t="shared" si="168"/>
        <v>0</v>
      </c>
      <c r="AA4587">
        <f t="shared" si="169"/>
        <v>111366</v>
      </c>
    </row>
    <row r="4588" spans="1:27" x14ac:dyDescent="0.35">
      <c r="A4588" t="s">
        <v>427</v>
      </c>
      <c r="C4588">
        <v>501090</v>
      </c>
      <c r="D4588" t="s">
        <v>435</v>
      </c>
      <c r="E4588" t="s">
        <v>7</v>
      </c>
      <c r="F4588" t="s">
        <v>366</v>
      </c>
      <c r="G4588">
        <v>2029</v>
      </c>
      <c r="H4588" t="s">
        <v>365</v>
      </c>
      <c r="I4588" t="s">
        <v>630</v>
      </c>
      <c r="J4588" t="s">
        <v>630</v>
      </c>
      <c r="K4588" t="s">
        <v>631</v>
      </c>
      <c r="L4588" t="s">
        <v>25</v>
      </c>
      <c r="M4588">
        <v>11764</v>
      </c>
      <c r="N4588">
        <v>10572</v>
      </c>
      <c r="O4588">
        <v>10486</v>
      </c>
      <c r="P4588">
        <v>10886</v>
      </c>
      <c r="Q4588">
        <v>10683</v>
      </c>
      <c r="R4588">
        <v>10048</v>
      </c>
      <c r="S4588">
        <v>10978</v>
      </c>
      <c r="T4588">
        <v>11432</v>
      </c>
      <c r="U4588">
        <v>10992</v>
      </c>
      <c r="V4588">
        <v>11904</v>
      </c>
      <c r="W4588">
        <v>8956</v>
      </c>
      <c r="X4588">
        <v>9574</v>
      </c>
      <c r="Y4588">
        <v>128275</v>
      </c>
      <c r="Z4588">
        <f t="shared" si="168"/>
        <v>38788.090686974996</v>
      </c>
      <c r="AA4588">
        <f t="shared" si="169"/>
        <v>57418.159313025004</v>
      </c>
    </row>
    <row r="4589" spans="1:27" x14ac:dyDescent="0.35">
      <c r="A4589" t="s">
        <v>427</v>
      </c>
      <c r="C4589">
        <v>512017</v>
      </c>
      <c r="D4589" t="s">
        <v>446</v>
      </c>
      <c r="E4589" t="s">
        <v>7</v>
      </c>
      <c r="F4589" t="s">
        <v>21</v>
      </c>
      <c r="G4589">
        <v>2026</v>
      </c>
      <c r="H4589" t="s">
        <v>22</v>
      </c>
      <c r="I4589" t="s">
        <v>487</v>
      </c>
      <c r="J4589" t="s">
        <v>488</v>
      </c>
      <c r="K4589" t="s">
        <v>405</v>
      </c>
      <c r="L4589" t="s">
        <v>25</v>
      </c>
      <c r="M4589">
        <v>11776</v>
      </c>
      <c r="N4589">
        <v>11776</v>
      </c>
      <c r="O4589">
        <v>11776</v>
      </c>
      <c r="P4589">
        <v>11776</v>
      </c>
      <c r="Q4589">
        <v>11776</v>
      </c>
      <c r="R4589">
        <v>11776</v>
      </c>
      <c r="S4589">
        <v>11776</v>
      </c>
      <c r="T4589">
        <v>11776</v>
      </c>
      <c r="U4589">
        <v>11776</v>
      </c>
      <c r="V4589">
        <v>11776</v>
      </c>
      <c r="W4589">
        <v>11776</v>
      </c>
      <c r="X4589">
        <v>11776</v>
      </c>
      <c r="Y4589">
        <v>141307</v>
      </c>
      <c r="Z4589">
        <f t="shared" si="168"/>
        <v>105980.25</v>
      </c>
      <c r="AA4589">
        <f t="shared" si="169"/>
        <v>0</v>
      </c>
    </row>
    <row r="4590" spans="1:27" x14ac:dyDescent="0.35">
      <c r="A4590" t="s">
        <v>427</v>
      </c>
      <c r="C4590">
        <v>500900</v>
      </c>
      <c r="D4590" t="s">
        <v>443</v>
      </c>
      <c r="E4590" t="s">
        <v>7</v>
      </c>
      <c r="F4590" t="s">
        <v>105</v>
      </c>
      <c r="G4590">
        <v>2029</v>
      </c>
      <c r="H4590" t="s">
        <v>22</v>
      </c>
      <c r="I4590" t="s">
        <v>373</v>
      </c>
      <c r="J4590" t="s">
        <v>374</v>
      </c>
      <c r="K4590" t="s">
        <v>375</v>
      </c>
      <c r="L4590" t="s">
        <v>25</v>
      </c>
      <c r="M4590">
        <v>11776</v>
      </c>
      <c r="N4590">
        <v>21206</v>
      </c>
      <c r="O4590">
        <v>11835</v>
      </c>
      <c r="P4590">
        <v>11835</v>
      </c>
      <c r="Q4590">
        <v>11783</v>
      </c>
      <c r="R4590">
        <v>11776</v>
      </c>
      <c r="S4590">
        <v>11776</v>
      </c>
      <c r="T4590">
        <v>11717</v>
      </c>
      <c r="U4590">
        <v>11717</v>
      </c>
      <c r="V4590">
        <v>11717</v>
      </c>
      <c r="W4590">
        <v>11769</v>
      </c>
      <c r="X4590">
        <v>11775</v>
      </c>
      <c r="Y4590">
        <v>150682</v>
      </c>
      <c r="Z4590">
        <f t="shared" si="168"/>
        <v>0</v>
      </c>
      <c r="AA4590">
        <f t="shared" si="169"/>
        <v>113011.5</v>
      </c>
    </row>
    <row r="4591" spans="1:27" x14ac:dyDescent="0.35">
      <c r="A4591" t="s">
        <v>427</v>
      </c>
      <c r="C4591">
        <v>506109</v>
      </c>
      <c r="D4591" t="s">
        <v>449</v>
      </c>
      <c r="E4591" t="s">
        <v>7</v>
      </c>
      <c r="F4591" t="s">
        <v>105</v>
      </c>
      <c r="G4591">
        <v>2028</v>
      </c>
      <c r="H4591" t="s">
        <v>22</v>
      </c>
      <c r="I4591" t="s">
        <v>373</v>
      </c>
      <c r="J4591" t="s">
        <v>374</v>
      </c>
      <c r="K4591" t="s">
        <v>375</v>
      </c>
      <c r="L4591" t="s">
        <v>25</v>
      </c>
      <c r="M4591">
        <v>11802</v>
      </c>
      <c r="N4591">
        <v>11802</v>
      </c>
      <c r="O4591">
        <v>11802</v>
      </c>
      <c r="P4591">
        <v>11802</v>
      </c>
      <c r="Q4591">
        <v>11802</v>
      </c>
      <c r="R4591">
        <v>11802</v>
      </c>
      <c r="S4591">
        <v>11802</v>
      </c>
      <c r="T4591">
        <v>11802</v>
      </c>
      <c r="U4591">
        <v>11802</v>
      </c>
      <c r="V4591">
        <v>11802</v>
      </c>
      <c r="W4591">
        <v>11802</v>
      </c>
      <c r="X4591">
        <v>11802</v>
      </c>
      <c r="Y4591">
        <v>141627</v>
      </c>
      <c r="Z4591">
        <f t="shared" si="168"/>
        <v>0</v>
      </c>
      <c r="AA4591">
        <f t="shared" si="169"/>
        <v>106220.25</v>
      </c>
    </row>
    <row r="4592" spans="1:27" x14ac:dyDescent="0.35">
      <c r="A4592" t="s">
        <v>427</v>
      </c>
      <c r="C4592">
        <v>513100</v>
      </c>
      <c r="D4592" t="s">
        <v>438</v>
      </c>
      <c r="E4592" t="s">
        <v>7</v>
      </c>
      <c r="F4592" t="s">
        <v>21</v>
      </c>
      <c r="G4592">
        <v>2026</v>
      </c>
      <c r="H4592" t="s">
        <v>22</v>
      </c>
      <c r="I4592" t="s">
        <v>373</v>
      </c>
      <c r="J4592" t="s">
        <v>374</v>
      </c>
      <c r="K4592" t="s">
        <v>375</v>
      </c>
      <c r="L4592" t="s">
        <v>25</v>
      </c>
      <c r="M4592">
        <v>11843</v>
      </c>
      <c r="N4592">
        <v>11843</v>
      </c>
      <c r="O4592">
        <v>11843</v>
      </c>
      <c r="P4592">
        <v>25955</v>
      </c>
      <c r="Q4592">
        <v>11843</v>
      </c>
      <c r="R4592">
        <v>12229</v>
      </c>
      <c r="S4592">
        <v>31133</v>
      </c>
      <c r="T4592">
        <v>11843</v>
      </c>
      <c r="U4592">
        <v>-4765</v>
      </c>
      <c r="V4592">
        <v>51671</v>
      </c>
      <c r="W4592">
        <v>13553</v>
      </c>
      <c r="X4592">
        <v>11843</v>
      </c>
      <c r="Y4592">
        <v>200834</v>
      </c>
      <c r="Z4592">
        <f t="shared" si="168"/>
        <v>150625.5</v>
      </c>
      <c r="AA4592">
        <f t="shared" si="169"/>
        <v>0</v>
      </c>
    </row>
    <row r="4593" spans="1:27" x14ac:dyDescent="0.35">
      <c r="A4593" t="s">
        <v>427</v>
      </c>
      <c r="C4593">
        <v>512015</v>
      </c>
      <c r="D4593" t="s">
        <v>451</v>
      </c>
      <c r="E4593" t="s">
        <v>7</v>
      </c>
      <c r="F4593" t="s">
        <v>105</v>
      </c>
      <c r="G4593">
        <v>2028</v>
      </c>
      <c r="H4593" t="s">
        <v>22</v>
      </c>
      <c r="I4593" t="s">
        <v>373</v>
      </c>
      <c r="J4593" t="s">
        <v>374</v>
      </c>
      <c r="K4593" t="s">
        <v>375</v>
      </c>
      <c r="L4593" t="s">
        <v>25</v>
      </c>
      <c r="M4593">
        <v>11877</v>
      </c>
      <c r="N4593">
        <v>11877</v>
      </c>
      <c r="O4593">
        <v>11877</v>
      </c>
      <c r="P4593">
        <v>21452</v>
      </c>
      <c r="Q4593">
        <v>37142</v>
      </c>
      <c r="R4593">
        <v>15408</v>
      </c>
      <c r="S4593">
        <v>11877</v>
      </c>
      <c r="T4593">
        <v>11877</v>
      </c>
      <c r="U4593">
        <v>11877</v>
      </c>
      <c r="V4593">
        <v>54201</v>
      </c>
      <c r="W4593">
        <v>11877</v>
      </c>
      <c r="X4593">
        <v>11876</v>
      </c>
      <c r="Y4593">
        <v>223218</v>
      </c>
      <c r="Z4593">
        <f t="shared" si="168"/>
        <v>0</v>
      </c>
      <c r="AA4593">
        <f t="shared" si="169"/>
        <v>167413.5</v>
      </c>
    </row>
    <row r="4594" spans="1:27" x14ac:dyDescent="0.35">
      <c r="A4594" t="s">
        <v>427</v>
      </c>
      <c r="C4594">
        <v>500900</v>
      </c>
      <c r="D4594" t="s">
        <v>443</v>
      </c>
      <c r="E4594" t="s">
        <v>7</v>
      </c>
      <c r="F4594" t="s">
        <v>366</v>
      </c>
      <c r="G4594">
        <v>2029</v>
      </c>
      <c r="H4594" t="s">
        <v>365</v>
      </c>
      <c r="I4594" t="s">
        <v>373</v>
      </c>
      <c r="J4594" t="s">
        <v>374</v>
      </c>
      <c r="K4594" t="s">
        <v>375</v>
      </c>
      <c r="L4594" t="s">
        <v>25</v>
      </c>
      <c r="M4594">
        <v>11960</v>
      </c>
      <c r="N4594">
        <v>24121</v>
      </c>
      <c r="O4594">
        <v>27227</v>
      </c>
      <c r="P4594">
        <v>27436</v>
      </c>
      <c r="Q4594">
        <v>30829</v>
      </c>
      <c r="R4594">
        <v>37141</v>
      </c>
      <c r="S4594">
        <v>33233</v>
      </c>
      <c r="T4594">
        <v>31529</v>
      </c>
      <c r="U4594">
        <v>35580</v>
      </c>
      <c r="V4594">
        <v>29819</v>
      </c>
      <c r="W4594">
        <v>51028</v>
      </c>
      <c r="X4594">
        <v>46595</v>
      </c>
      <c r="Y4594">
        <v>386498</v>
      </c>
      <c r="Z4594">
        <f t="shared" si="168"/>
        <v>116870.157663882</v>
      </c>
      <c r="AA4594">
        <f t="shared" si="169"/>
        <v>173003.34233611802</v>
      </c>
    </row>
    <row r="4595" spans="1:27" x14ac:dyDescent="0.35">
      <c r="A4595" t="s">
        <v>427</v>
      </c>
      <c r="C4595">
        <v>512017</v>
      </c>
      <c r="D4595" t="s">
        <v>446</v>
      </c>
      <c r="E4595" t="s">
        <v>7</v>
      </c>
      <c r="F4595" t="s">
        <v>21</v>
      </c>
      <c r="G4595">
        <v>2027</v>
      </c>
      <c r="H4595" t="s">
        <v>22</v>
      </c>
      <c r="I4595" t="s">
        <v>487</v>
      </c>
      <c r="J4595" t="s">
        <v>488</v>
      </c>
      <c r="K4595" t="s">
        <v>405</v>
      </c>
      <c r="L4595" t="s">
        <v>25</v>
      </c>
      <c r="M4595">
        <v>12011</v>
      </c>
      <c r="N4595">
        <v>12011</v>
      </c>
      <c r="O4595">
        <v>12011</v>
      </c>
      <c r="P4595">
        <v>12011</v>
      </c>
      <c r="Q4595">
        <v>12011</v>
      </c>
      <c r="R4595">
        <v>12011</v>
      </c>
      <c r="S4595">
        <v>12011</v>
      </c>
      <c r="T4595">
        <v>12011</v>
      </c>
      <c r="U4595">
        <v>12011</v>
      </c>
      <c r="V4595">
        <v>12011</v>
      </c>
      <c r="W4595">
        <v>12011</v>
      </c>
      <c r="X4595">
        <v>12011</v>
      </c>
      <c r="Y4595">
        <v>144133</v>
      </c>
      <c r="Z4595">
        <f t="shared" si="168"/>
        <v>108099.75</v>
      </c>
      <c r="AA4595">
        <f t="shared" si="169"/>
        <v>0</v>
      </c>
    </row>
    <row r="4596" spans="1:27" x14ac:dyDescent="0.35">
      <c r="A4596" t="s">
        <v>427</v>
      </c>
      <c r="C4596">
        <v>500900</v>
      </c>
      <c r="D4596" t="s">
        <v>443</v>
      </c>
      <c r="E4596" t="s">
        <v>7</v>
      </c>
      <c r="F4596" t="s">
        <v>105</v>
      </c>
      <c r="G4596">
        <v>2030</v>
      </c>
      <c r="H4596" t="s">
        <v>22</v>
      </c>
      <c r="I4596" t="s">
        <v>373</v>
      </c>
      <c r="J4596" t="s">
        <v>374</v>
      </c>
      <c r="K4596" t="s">
        <v>375</v>
      </c>
      <c r="L4596" t="s">
        <v>25</v>
      </c>
      <c r="M4596">
        <v>12017</v>
      </c>
      <c r="N4596">
        <v>21636</v>
      </c>
      <c r="O4596">
        <v>12077</v>
      </c>
      <c r="P4596">
        <v>12077</v>
      </c>
      <c r="Q4596">
        <v>12024</v>
      </c>
      <c r="R4596">
        <v>12017</v>
      </c>
      <c r="S4596">
        <v>12017</v>
      </c>
      <c r="T4596">
        <v>11957</v>
      </c>
      <c r="U4596">
        <v>11957</v>
      </c>
      <c r="V4596">
        <v>11957</v>
      </c>
      <c r="W4596">
        <v>12009</v>
      </c>
      <c r="X4596">
        <v>12015</v>
      </c>
      <c r="Y4596">
        <v>153759</v>
      </c>
      <c r="Z4596">
        <f t="shared" si="168"/>
        <v>0</v>
      </c>
      <c r="AA4596">
        <f t="shared" si="169"/>
        <v>115319.25</v>
      </c>
    </row>
    <row r="4597" spans="1:27" x14ac:dyDescent="0.35">
      <c r="A4597" t="s">
        <v>427</v>
      </c>
      <c r="C4597">
        <v>512015</v>
      </c>
      <c r="D4597" t="s">
        <v>451</v>
      </c>
      <c r="E4597" t="s">
        <v>7</v>
      </c>
      <c r="F4597" t="s">
        <v>105</v>
      </c>
      <c r="G4597">
        <v>2029</v>
      </c>
      <c r="H4597" t="s">
        <v>22</v>
      </c>
      <c r="I4597" t="s">
        <v>373</v>
      </c>
      <c r="J4597" t="s">
        <v>374</v>
      </c>
      <c r="K4597" t="s">
        <v>375</v>
      </c>
      <c r="L4597" t="s">
        <v>25</v>
      </c>
      <c r="M4597">
        <v>12114</v>
      </c>
      <c r="N4597">
        <v>12114</v>
      </c>
      <c r="O4597">
        <v>12114</v>
      </c>
      <c r="P4597">
        <v>21880</v>
      </c>
      <c r="Q4597">
        <v>37929</v>
      </c>
      <c r="R4597">
        <v>15716</v>
      </c>
      <c r="S4597">
        <v>12114</v>
      </c>
      <c r="T4597">
        <v>12114</v>
      </c>
      <c r="U4597">
        <v>12114</v>
      </c>
      <c r="V4597">
        <v>55552</v>
      </c>
      <c r="W4597">
        <v>12114</v>
      </c>
      <c r="X4597">
        <v>12114</v>
      </c>
      <c r="Y4597">
        <v>227991</v>
      </c>
      <c r="Z4597">
        <f t="shared" si="168"/>
        <v>0</v>
      </c>
      <c r="AA4597">
        <f t="shared" si="169"/>
        <v>170993.25</v>
      </c>
    </row>
    <row r="4598" spans="1:27" x14ac:dyDescent="0.35">
      <c r="A4598" t="s">
        <v>427</v>
      </c>
      <c r="C4598">
        <v>501090</v>
      </c>
      <c r="D4598" t="s">
        <v>435</v>
      </c>
      <c r="E4598" t="s">
        <v>7</v>
      </c>
      <c r="F4598" t="s">
        <v>366</v>
      </c>
      <c r="G4598">
        <v>2030</v>
      </c>
      <c r="H4598" t="s">
        <v>365</v>
      </c>
      <c r="I4598" t="s">
        <v>630</v>
      </c>
      <c r="J4598" t="s">
        <v>630</v>
      </c>
      <c r="K4598" t="s">
        <v>631</v>
      </c>
      <c r="L4598" t="s">
        <v>25</v>
      </c>
      <c r="M4598">
        <v>12117</v>
      </c>
      <c r="N4598">
        <v>10889</v>
      </c>
      <c r="O4598">
        <v>10801</v>
      </c>
      <c r="P4598">
        <v>11213</v>
      </c>
      <c r="Q4598">
        <v>11004</v>
      </c>
      <c r="R4598">
        <v>10350</v>
      </c>
      <c r="S4598">
        <v>11308</v>
      </c>
      <c r="T4598">
        <v>11776</v>
      </c>
      <c r="U4598">
        <v>11322</v>
      </c>
      <c r="V4598">
        <v>12261</v>
      </c>
      <c r="W4598">
        <v>9225</v>
      </c>
      <c r="X4598">
        <v>9861</v>
      </c>
      <c r="Y4598">
        <v>132127</v>
      </c>
      <c r="Z4598">
        <f t="shared" si="168"/>
        <v>39952.867341243</v>
      </c>
      <c r="AA4598">
        <f t="shared" si="169"/>
        <v>59142.382658757</v>
      </c>
    </row>
    <row r="4599" spans="1:27" x14ac:dyDescent="0.35">
      <c r="A4599" t="s">
        <v>427</v>
      </c>
      <c r="C4599">
        <v>506109</v>
      </c>
      <c r="D4599" t="s">
        <v>449</v>
      </c>
      <c r="E4599" t="s">
        <v>7</v>
      </c>
      <c r="F4599" t="s">
        <v>105</v>
      </c>
      <c r="G4599">
        <v>2029</v>
      </c>
      <c r="H4599" t="s">
        <v>22</v>
      </c>
      <c r="I4599" t="s">
        <v>373</v>
      </c>
      <c r="J4599" t="s">
        <v>374</v>
      </c>
      <c r="K4599" t="s">
        <v>375</v>
      </c>
      <c r="L4599" t="s">
        <v>25</v>
      </c>
      <c r="M4599">
        <v>12157</v>
      </c>
      <c r="N4599">
        <v>12157</v>
      </c>
      <c r="O4599">
        <v>12157</v>
      </c>
      <c r="P4599">
        <v>12157</v>
      </c>
      <c r="Q4599">
        <v>12157</v>
      </c>
      <c r="R4599">
        <v>12157</v>
      </c>
      <c r="S4599">
        <v>12157</v>
      </c>
      <c r="T4599">
        <v>12157</v>
      </c>
      <c r="U4599">
        <v>12157</v>
      </c>
      <c r="V4599">
        <v>12157</v>
      </c>
      <c r="W4599">
        <v>12157</v>
      </c>
      <c r="X4599">
        <v>12157</v>
      </c>
      <c r="Y4599">
        <v>145878</v>
      </c>
      <c r="Z4599">
        <f t="shared" si="168"/>
        <v>0</v>
      </c>
      <c r="AA4599">
        <f t="shared" si="169"/>
        <v>109408.5</v>
      </c>
    </row>
    <row r="4600" spans="1:27" x14ac:dyDescent="0.35">
      <c r="A4600" t="s">
        <v>427</v>
      </c>
      <c r="C4600">
        <v>513100</v>
      </c>
      <c r="D4600" t="s">
        <v>438</v>
      </c>
      <c r="E4600" t="s">
        <v>7</v>
      </c>
      <c r="F4600" t="s">
        <v>21</v>
      </c>
      <c r="G4600">
        <v>2027</v>
      </c>
      <c r="H4600" t="s">
        <v>22</v>
      </c>
      <c r="I4600" t="s">
        <v>373</v>
      </c>
      <c r="J4600" t="s">
        <v>374</v>
      </c>
      <c r="K4600" t="s">
        <v>375</v>
      </c>
      <c r="L4600" t="s">
        <v>25</v>
      </c>
      <c r="M4600">
        <v>12159</v>
      </c>
      <c r="N4600">
        <v>12159</v>
      </c>
      <c r="O4600">
        <v>12159</v>
      </c>
      <c r="P4600">
        <v>26694</v>
      </c>
      <c r="Q4600">
        <v>12159</v>
      </c>
      <c r="R4600">
        <v>12556</v>
      </c>
      <c r="S4600">
        <v>31884</v>
      </c>
      <c r="T4600">
        <v>12159</v>
      </c>
      <c r="U4600">
        <v>-4947</v>
      </c>
      <c r="V4600">
        <v>53182</v>
      </c>
      <c r="W4600">
        <v>13921</v>
      </c>
      <c r="X4600">
        <v>12159</v>
      </c>
      <c r="Y4600">
        <v>206242</v>
      </c>
      <c r="Z4600">
        <f t="shared" si="168"/>
        <v>154681.5</v>
      </c>
      <c r="AA4600">
        <f t="shared" si="169"/>
        <v>0</v>
      </c>
    </row>
    <row r="4601" spans="1:27" x14ac:dyDescent="0.35">
      <c r="A4601" t="s">
        <v>427</v>
      </c>
      <c r="C4601">
        <v>512017</v>
      </c>
      <c r="D4601" t="s">
        <v>446</v>
      </c>
      <c r="E4601" t="s">
        <v>7</v>
      </c>
      <c r="F4601" t="s">
        <v>21</v>
      </c>
      <c r="G4601">
        <v>2028</v>
      </c>
      <c r="H4601" t="s">
        <v>22</v>
      </c>
      <c r="I4601" t="s">
        <v>487</v>
      </c>
      <c r="J4601" t="s">
        <v>488</v>
      </c>
      <c r="K4601" t="s">
        <v>405</v>
      </c>
      <c r="L4601" t="s">
        <v>25</v>
      </c>
      <c r="M4601">
        <v>12251</v>
      </c>
      <c r="N4601">
        <v>12251</v>
      </c>
      <c r="O4601">
        <v>12251</v>
      </c>
      <c r="P4601">
        <v>12251</v>
      </c>
      <c r="Q4601">
        <v>12251</v>
      </c>
      <c r="R4601">
        <v>12251</v>
      </c>
      <c r="S4601">
        <v>12251</v>
      </c>
      <c r="T4601">
        <v>12251</v>
      </c>
      <c r="U4601">
        <v>12251</v>
      </c>
      <c r="V4601">
        <v>12251</v>
      </c>
      <c r="W4601">
        <v>12251</v>
      </c>
      <c r="X4601">
        <v>12251</v>
      </c>
      <c r="Y4601">
        <v>147014</v>
      </c>
      <c r="Z4601">
        <f t="shared" si="168"/>
        <v>110260.5</v>
      </c>
      <c r="AA4601">
        <f t="shared" si="169"/>
        <v>0</v>
      </c>
    </row>
    <row r="4602" spans="1:27" x14ac:dyDescent="0.35">
      <c r="A4602" t="s">
        <v>427</v>
      </c>
      <c r="C4602">
        <v>512017</v>
      </c>
      <c r="D4602" t="s">
        <v>446</v>
      </c>
      <c r="E4602" t="s">
        <v>7</v>
      </c>
      <c r="F4602" t="s">
        <v>21</v>
      </c>
      <c r="G4602">
        <v>2021</v>
      </c>
      <c r="H4602" t="s">
        <v>22</v>
      </c>
      <c r="I4602" t="s">
        <v>373</v>
      </c>
      <c r="J4602" t="s">
        <v>374</v>
      </c>
      <c r="K4602" t="s">
        <v>375</v>
      </c>
      <c r="L4602" t="s">
        <v>25</v>
      </c>
      <c r="M4602">
        <v>12261</v>
      </c>
      <c r="N4602">
        <v>12261</v>
      </c>
      <c r="O4602">
        <v>12261</v>
      </c>
      <c r="P4602">
        <v>12261</v>
      </c>
      <c r="Q4602">
        <v>3393</v>
      </c>
      <c r="R4602">
        <v>3796</v>
      </c>
      <c r="S4602">
        <v>12261</v>
      </c>
      <c r="T4602">
        <v>3796</v>
      </c>
      <c r="U4602">
        <v>3796</v>
      </c>
      <c r="V4602">
        <v>3796</v>
      </c>
      <c r="W4602">
        <v>16292</v>
      </c>
      <c r="X4602">
        <v>2183</v>
      </c>
      <c r="Y4602">
        <v>98356</v>
      </c>
      <c r="Z4602">
        <f t="shared" si="168"/>
        <v>73767</v>
      </c>
      <c r="AA4602">
        <f t="shared" si="169"/>
        <v>0</v>
      </c>
    </row>
    <row r="4603" spans="1:27" x14ac:dyDescent="0.35">
      <c r="A4603" t="s">
        <v>427</v>
      </c>
      <c r="C4603">
        <v>512017</v>
      </c>
      <c r="D4603" t="s">
        <v>446</v>
      </c>
      <c r="E4603" t="s">
        <v>7</v>
      </c>
      <c r="F4603" t="s">
        <v>21</v>
      </c>
      <c r="G4603">
        <v>2022</v>
      </c>
      <c r="H4603" t="s">
        <v>22</v>
      </c>
      <c r="I4603" t="s">
        <v>373</v>
      </c>
      <c r="J4603" t="s">
        <v>374</v>
      </c>
      <c r="K4603" t="s">
        <v>375</v>
      </c>
      <c r="L4603" t="s">
        <v>25</v>
      </c>
      <c r="M4603">
        <v>12261</v>
      </c>
      <c r="N4603">
        <v>12261</v>
      </c>
      <c r="O4603">
        <v>12261</v>
      </c>
      <c r="P4603">
        <v>12261</v>
      </c>
      <c r="Q4603">
        <v>3393</v>
      </c>
      <c r="R4603">
        <v>3796</v>
      </c>
      <c r="S4603">
        <v>12261</v>
      </c>
      <c r="T4603">
        <v>3796</v>
      </c>
      <c r="U4603">
        <v>3796</v>
      </c>
      <c r="V4603">
        <v>3796</v>
      </c>
      <c r="W4603">
        <v>16292</v>
      </c>
      <c r="X4603">
        <v>2183</v>
      </c>
      <c r="Y4603">
        <v>98356</v>
      </c>
      <c r="Z4603">
        <f t="shared" si="168"/>
        <v>73767</v>
      </c>
      <c r="AA4603">
        <f t="shared" si="169"/>
        <v>0</v>
      </c>
    </row>
    <row r="4604" spans="1:27" x14ac:dyDescent="0.35">
      <c r="A4604" t="s">
        <v>427</v>
      </c>
      <c r="C4604">
        <v>510100</v>
      </c>
      <c r="D4604" t="s">
        <v>430</v>
      </c>
      <c r="E4604" t="s">
        <v>7</v>
      </c>
      <c r="F4604" t="s">
        <v>105</v>
      </c>
      <c r="G4604">
        <v>2021</v>
      </c>
      <c r="H4604" t="s">
        <v>365</v>
      </c>
      <c r="I4604" t="s">
        <v>453</v>
      </c>
      <c r="J4604" t="s">
        <v>454</v>
      </c>
      <c r="K4604" t="s">
        <v>455</v>
      </c>
      <c r="L4604" t="s">
        <v>25</v>
      </c>
      <c r="M4604">
        <v>12301</v>
      </c>
      <c r="N4604">
        <v>12329</v>
      </c>
      <c r="O4604">
        <v>13454</v>
      </c>
      <c r="P4604">
        <v>12540</v>
      </c>
      <c r="Q4604">
        <v>11799</v>
      </c>
      <c r="R4604">
        <v>12298</v>
      </c>
      <c r="S4604">
        <v>11989</v>
      </c>
      <c r="T4604">
        <v>13173</v>
      </c>
      <c r="U4604">
        <v>12662</v>
      </c>
      <c r="V4604">
        <v>12505</v>
      </c>
      <c r="W4604">
        <v>11729</v>
      </c>
      <c r="X4604">
        <v>11120</v>
      </c>
      <c r="Y4604">
        <v>147899</v>
      </c>
      <c r="Z4604">
        <f t="shared" si="168"/>
        <v>0</v>
      </c>
      <c r="AA4604">
        <f t="shared" si="169"/>
        <v>110924.25</v>
      </c>
    </row>
    <row r="4605" spans="1:27" x14ac:dyDescent="0.35">
      <c r="A4605" t="s">
        <v>427</v>
      </c>
      <c r="C4605">
        <v>500900</v>
      </c>
      <c r="D4605" t="s">
        <v>443</v>
      </c>
      <c r="E4605" t="s">
        <v>7</v>
      </c>
      <c r="F4605" t="s">
        <v>366</v>
      </c>
      <c r="G4605">
        <v>2030</v>
      </c>
      <c r="H4605" t="s">
        <v>365</v>
      </c>
      <c r="I4605" t="s">
        <v>373</v>
      </c>
      <c r="J4605" t="s">
        <v>374</v>
      </c>
      <c r="K4605" t="s">
        <v>375</v>
      </c>
      <c r="L4605" t="s">
        <v>25</v>
      </c>
      <c r="M4605">
        <v>12319</v>
      </c>
      <c r="N4605">
        <v>24845</v>
      </c>
      <c r="O4605">
        <v>28045</v>
      </c>
      <c r="P4605">
        <v>28260</v>
      </c>
      <c r="Q4605">
        <v>31755</v>
      </c>
      <c r="R4605">
        <v>38256</v>
      </c>
      <c r="S4605">
        <v>34231</v>
      </c>
      <c r="T4605">
        <v>32476</v>
      </c>
      <c r="U4605">
        <v>36648</v>
      </c>
      <c r="V4605">
        <v>30714</v>
      </c>
      <c r="W4605">
        <v>52560</v>
      </c>
      <c r="X4605">
        <v>47994</v>
      </c>
      <c r="Y4605">
        <v>398105</v>
      </c>
      <c r="Z4605">
        <f t="shared" si="168"/>
        <v>120379.909124445</v>
      </c>
      <c r="AA4605">
        <f t="shared" si="169"/>
        <v>178198.840875555</v>
      </c>
    </row>
    <row r="4606" spans="1:27" x14ac:dyDescent="0.35">
      <c r="A4606" t="s">
        <v>427</v>
      </c>
      <c r="C4606">
        <v>512015</v>
      </c>
      <c r="D4606" t="s">
        <v>451</v>
      </c>
      <c r="E4606" t="s">
        <v>7</v>
      </c>
      <c r="F4606" t="s">
        <v>105</v>
      </c>
      <c r="G4606">
        <v>2030</v>
      </c>
      <c r="H4606" t="s">
        <v>22</v>
      </c>
      <c r="I4606" t="s">
        <v>373</v>
      </c>
      <c r="J4606" t="s">
        <v>374</v>
      </c>
      <c r="K4606" t="s">
        <v>375</v>
      </c>
      <c r="L4606" t="s">
        <v>25</v>
      </c>
      <c r="M4606">
        <v>12357</v>
      </c>
      <c r="N4606">
        <v>12357</v>
      </c>
      <c r="O4606">
        <v>12357</v>
      </c>
      <c r="P4606">
        <v>22319</v>
      </c>
      <c r="Q4606">
        <v>38736</v>
      </c>
      <c r="R4606">
        <v>16031</v>
      </c>
      <c r="S4606">
        <v>12357</v>
      </c>
      <c r="T4606">
        <v>12357</v>
      </c>
      <c r="U4606">
        <v>12357</v>
      </c>
      <c r="V4606">
        <v>56940</v>
      </c>
      <c r="W4606">
        <v>12357</v>
      </c>
      <c r="X4606">
        <v>12357</v>
      </c>
      <c r="Y4606">
        <v>232882</v>
      </c>
      <c r="Z4606">
        <f t="shared" si="168"/>
        <v>0</v>
      </c>
      <c r="AA4606">
        <f t="shared" si="169"/>
        <v>174661.5</v>
      </c>
    </row>
    <row r="4607" spans="1:27" x14ac:dyDescent="0.35">
      <c r="A4607" t="s">
        <v>427</v>
      </c>
      <c r="C4607">
        <v>513100</v>
      </c>
      <c r="D4607" t="s">
        <v>438</v>
      </c>
      <c r="E4607" t="s">
        <v>7</v>
      </c>
      <c r="F4607" t="s">
        <v>21</v>
      </c>
      <c r="G4607">
        <v>2028</v>
      </c>
      <c r="H4607" t="s">
        <v>22</v>
      </c>
      <c r="I4607" t="s">
        <v>373</v>
      </c>
      <c r="J4607" t="s">
        <v>374</v>
      </c>
      <c r="K4607" t="s">
        <v>375</v>
      </c>
      <c r="L4607" t="s">
        <v>25</v>
      </c>
      <c r="M4607">
        <v>12483</v>
      </c>
      <c r="N4607">
        <v>12483</v>
      </c>
      <c r="O4607">
        <v>12483</v>
      </c>
      <c r="P4607">
        <v>27454</v>
      </c>
      <c r="Q4607">
        <v>12483</v>
      </c>
      <c r="R4607">
        <v>12892</v>
      </c>
      <c r="S4607">
        <v>32653</v>
      </c>
      <c r="T4607">
        <v>12483</v>
      </c>
      <c r="U4607">
        <v>-5136</v>
      </c>
      <c r="V4607">
        <v>54736</v>
      </c>
      <c r="W4607">
        <v>14298</v>
      </c>
      <c r="X4607">
        <v>12483</v>
      </c>
      <c r="Y4607">
        <v>211795</v>
      </c>
      <c r="Z4607">
        <f t="shared" si="168"/>
        <v>158846.25</v>
      </c>
      <c r="AA4607">
        <f t="shared" si="169"/>
        <v>0</v>
      </c>
    </row>
    <row r="4608" spans="1:27" x14ac:dyDescent="0.35">
      <c r="A4608" t="s">
        <v>427</v>
      </c>
      <c r="C4608">
        <v>512017</v>
      </c>
      <c r="D4608" t="s">
        <v>446</v>
      </c>
      <c r="E4608" t="s">
        <v>7</v>
      </c>
      <c r="F4608" t="s">
        <v>21</v>
      </c>
      <c r="G4608">
        <v>2029</v>
      </c>
      <c r="H4608" t="s">
        <v>22</v>
      </c>
      <c r="I4608" t="s">
        <v>487</v>
      </c>
      <c r="J4608" t="s">
        <v>488</v>
      </c>
      <c r="K4608" t="s">
        <v>405</v>
      </c>
      <c r="L4608" t="s">
        <v>25</v>
      </c>
      <c r="M4608">
        <v>12496</v>
      </c>
      <c r="N4608">
        <v>12496</v>
      </c>
      <c r="O4608">
        <v>12496</v>
      </c>
      <c r="P4608">
        <v>12496</v>
      </c>
      <c r="Q4608">
        <v>12496</v>
      </c>
      <c r="R4608">
        <v>12496</v>
      </c>
      <c r="S4608">
        <v>12496</v>
      </c>
      <c r="T4608">
        <v>12496</v>
      </c>
      <c r="U4608">
        <v>12496</v>
      </c>
      <c r="V4608">
        <v>12496</v>
      </c>
      <c r="W4608">
        <v>12496</v>
      </c>
      <c r="X4608">
        <v>12496</v>
      </c>
      <c r="Y4608">
        <v>149951</v>
      </c>
      <c r="Z4608">
        <f t="shared" si="168"/>
        <v>112463.25</v>
      </c>
      <c r="AA4608">
        <f t="shared" si="169"/>
        <v>0</v>
      </c>
    </row>
    <row r="4609" spans="1:27" x14ac:dyDescent="0.35">
      <c r="A4609" t="s">
        <v>427</v>
      </c>
      <c r="C4609">
        <v>512100</v>
      </c>
      <c r="D4609" t="s">
        <v>428</v>
      </c>
      <c r="E4609" t="s">
        <v>7</v>
      </c>
      <c r="F4609" t="s">
        <v>366</v>
      </c>
      <c r="G4609">
        <v>2021</v>
      </c>
      <c r="H4609" t="s">
        <v>22</v>
      </c>
      <c r="I4609" t="s">
        <v>634</v>
      </c>
      <c r="J4609" t="s">
        <v>635</v>
      </c>
      <c r="K4609" t="s">
        <v>499</v>
      </c>
      <c r="L4609" t="s">
        <v>25</v>
      </c>
      <c r="M4609">
        <v>12500</v>
      </c>
      <c r="N4609">
        <v>12500</v>
      </c>
      <c r="O4609">
        <v>12500</v>
      </c>
      <c r="P4609">
        <v>12500</v>
      </c>
      <c r="Q4609">
        <v>12500</v>
      </c>
      <c r="R4609">
        <v>12500</v>
      </c>
      <c r="S4609">
        <v>12500</v>
      </c>
      <c r="T4609">
        <v>12500</v>
      </c>
      <c r="U4609">
        <v>12500</v>
      </c>
      <c r="V4609">
        <v>12500</v>
      </c>
      <c r="W4609">
        <v>12500</v>
      </c>
      <c r="X4609">
        <v>12500</v>
      </c>
      <c r="Y4609">
        <v>150000</v>
      </c>
      <c r="Z4609">
        <f t="shared" si="168"/>
        <v>45357.34635</v>
      </c>
      <c r="AA4609">
        <f t="shared" si="169"/>
        <v>67142.653650000007</v>
      </c>
    </row>
    <row r="4610" spans="1:27" x14ac:dyDescent="0.35">
      <c r="A4610" t="s">
        <v>427</v>
      </c>
      <c r="C4610">
        <v>512100</v>
      </c>
      <c r="D4610" t="s">
        <v>428</v>
      </c>
      <c r="E4610" t="s">
        <v>7</v>
      </c>
      <c r="F4610" t="s">
        <v>366</v>
      </c>
      <c r="G4610">
        <v>2022</v>
      </c>
      <c r="H4610" t="s">
        <v>22</v>
      </c>
      <c r="I4610" t="s">
        <v>634</v>
      </c>
      <c r="J4610" t="s">
        <v>635</v>
      </c>
      <c r="K4610" t="s">
        <v>499</v>
      </c>
      <c r="L4610" t="s">
        <v>25</v>
      </c>
      <c r="M4610">
        <v>12500</v>
      </c>
      <c r="N4610">
        <v>12500</v>
      </c>
      <c r="O4610">
        <v>12500</v>
      </c>
      <c r="P4610">
        <v>12500</v>
      </c>
      <c r="Q4610">
        <v>12500</v>
      </c>
      <c r="R4610">
        <v>12500</v>
      </c>
      <c r="S4610">
        <v>12500</v>
      </c>
      <c r="T4610">
        <v>12500</v>
      </c>
      <c r="U4610">
        <v>12500</v>
      </c>
      <c r="V4610">
        <v>12500</v>
      </c>
      <c r="W4610">
        <v>12500</v>
      </c>
      <c r="X4610">
        <v>12500</v>
      </c>
      <c r="Y4610">
        <v>150000</v>
      </c>
      <c r="Z4610">
        <f t="shared" si="168"/>
        <v>45357.34635</v>
      </c>
      <c r="AA4610">
        <f t="shared" si="169"/>
        <v>67142.653650000007</v>
      </c>
    </row>
    <row r="4611" spans="1:27" x14ac:dyDescent="0.35">
      <c r="A4611" t="s">
        <v>427</v>
      </c>
      <c r="C4611">
        <v>512100</v>
      </c>
      <c r="D4611" t="s">
        <v>428</v>
      </c>
      <c r="E4611" t="s">
        <v>7</v>
      </c>
      <c r="F4611" t="s">
        <v>366</v>
      </c>
      <c r="G4611">
        <v>2023</v>
      </c>
      <c r="H4611" t="s">
        <v>22</v>
      </c>
      <c r="I4611" t="s">
        <v>634</v>
      </c>
      <c r="J4611" t="s">
        <v>635</v>
      </c>
      <c r="K4611" t="s">
        <v>499</v>
      </c>
      <c r="L4611" t="s">
        <v>25</v>
      </c>
      <c r="M4611">
        <v>12500</v>
      </c>
      <c r="N4611">
        <v>12500</v>
      </c>
      <c r="O4611">
        <v>12500</v>
      </c>
      <c r="P4611">
        <v>12500</v>
      </c>
      <c r="Q4611">
        <v>12500</v>
      </c>
      <c r="R4611">
        <v>12500</v>
      </c>
      <c r="S4611">
        <v>12500</v>
      </c>
      <c r="T4611">
        <v>12500</v>
      </c>
      <c r="U4611">
        <v>12500</v>
      </c>
      <c r="V4611">
        <v>12500</v>
      </c>
      <c r="W4611">
        <v>12500</v>
      </c>
      <c r="X4611">
        <v>12500</v>
      </c>
      <c r="Y4611">
        <v>150000</v>
      </c>
      <c r="Z4611">
        <f t="shared" si="168"/>
        <v>45357.34635</v>
      </c>
      <c r="AA4611">
        <f t="shared" si="169"/>
        <v>67142.653650000007</v>
      </c>
    </row>
    <row r="4612" spans="1:27" x14ac:dyDescent="0.35">
      <c r="A4612" t="s">
        <v>427</v>
      </c>
      <c r="C4612">
        <v>512100</v>
      </c>
      <c r="D4612" t="s">
        <v>428</v>
      </c>
      <c r="E4612" t="s">
        <v>7</v>
      </c>
      <c r="F4612" t="s">
        <v>366</v>
      </c>
      <c r="G4612">
        <v>2024</v>
      </c>
      <c r="H4612" t="s">
        <v>22</v>
      </c>
      <c r="I4612" t="s">
        <v>634</v>
      </c>
      <c r="J4612" t="s">
        <v>635</v>
      </c>
      <c r="K4612" t="s">
        <v>499</v>
      </c>
      <c r="L4612" t="s">
        <v>25</v>
      </c>
      <c r="M4612">
        <v>12500</v>
      </c>
      <c r="N4612">
        <v>12500</v>
      </c>
      <c r="O4612">
        <v>12500</v>
      </c>
      <c r="P4612">
        <v>12500</v>
      </c>
      <c r="Q4612">
        <v>12500</v>
      </c>
      <c r="R4612">
        <v>12500</v>
      </c>
      <c r="S4612">
        <v>12500</v>
      </c>
      <c r="T4612">
        <v>12500</v>
      </c>
      <c r="U4612">
        <v>12500</v>
      </c>
      <c r="V4612">
        <v>12500</v>
      </c>
      <c r="W4612">
        <v>12500</v>
      </c>
      <c r="X4612">
        <v>12500</v>
      </c>
      <c r="Y4612">
        <v>150000</v>
      </c>
      <c r="Z4612">
        <f t="shared" si="168"/>
        <v>45357.34635</v>
      </c>
      <c r="AA4612">
        <f t="shared" si="169"/>
        <v>67142.653650000007</v>
      </c>
    </row>
    <row r="4613" spans="1:27" x14ac:dyDescent="0.35">
      <c r="A4613" t="s">
        <v>427</v>
      </c>
      <c r="C4613">
        <v>512100</v>
      </c>
      <c r="D4613" t="s">
        <v>428</v>
      </c>
      <c r="E4613" t="s">
        <v>7</v>
      </c>
      <c r="F4613" t="s">
        <v>366</v>
      </c>
      <c r="G4613">
        <v>2025</v>
      </c>
      <c r="H4613" t="s">
        <v>22</v>
      </c>
      <c r="I4613" t="s">
        <v>634</v>
      </c>
      <c r="J4613" t="s">
        <v>635</v>
      </c>
      <c r="K4613" t="s">
        <v>499</v>
      </c>
      <c r="L4613" t="s">
        <v>25</v>
      </c>
      <c r="M4613">
        <v>12500</v>
      </c>
      <c r="N4613">
        <v>12500</v>
      </c>
      <c r="O4613">
        <v>12500</v>
      </c>
      <c r="P4613">
        <v>12500</v>
      </c>
      <c r="Q4613">
        <v>12500</v>
      </c>
      <c r="R4613">
        <v>12500</v>
      </c>
      <c r="S4613">
        <v>12500</v>
      </c>
      <c r="T4613">
        <v>12500</v>
      </c>
      <c r="U4613">
        <v>12500</v>
      </c>
      <c r="V4613">
        <v>12500</v>
      </c>
      <c r="W4613">
        <v>12500</v>
      </c>
      <c r="X4613">
        <v>12500</v>
      </c>
      <c r="Y4613">
        <v>150000</v>
      </c>
      <c r="Z4613">
        <f t="shared" si="168"/>
        <v>45357.34635</v>
      </c>
      <c r="AA4613">
        <f t="shared" si="169"/>
        <v>67142.653650000007</v>
      </c>
    </row>
    <row r="4614" spans="1:27" x14ac:dyDescent="0.35">
      <c r="A4614" t="s">
        <v>427</v>
      </c>
      <c r="C4614">
        <v>506109</v>
      </c>
      <c r="D4614" t="s">
        <v>449</v>
      </c>
      <c r="E4614" t="s">
        <v>7</v>
      </c>
      <c r="F4614" t="s">
        <v>105</v>
      </c>
      <c r="G4614">
        <v>2030</v>
      </c>
      <c r="H4614" t="s">
        <v>22</v>
      </c>
      <c r="I4614" t="s">
        <v>373</v>
      </c>
      <c r="J4614" t="s">
        <v>374</v>
      </c>
      <c r="K4614" t="s">
        <v>375</v>
      </c>
      <c r="L4614" t="s">
        <v>25</v>
      </c>
      <c r="M4614">
        <v>12522</v>
      </c>
      <c r="N4614">
        <v>12522</v>
      </c>
      <c r="O4614">
        <v>12522</v>
      </c>
      <c r="P4614">
        <v>12522</v>
      </c>
      <c r="Q4614">
        <v>12522</v>
      </c>
      <c r="R4614">
        <v>12522</v>
      </c>
      <c r="S4614">
        <v>12522</v>
      </c>
      <c r="T4614">
        <v>12522</v>
      </c>
      <c r="U4614">
        <v>12522</v>
      </c>
      <c r="V4614">
        <v>12522</v>
      </c>
      <c r="W4614">
        <v>12522</v>
      </c>
      <c r="X4614">
        <v>12522</v>
      </c>
      <c r="Y4614">
        <v>150259</v>
      </c>
      <c r="Z4614">
        <f t="shared" si="168"/>
        <v>0</v>
      </c>
      <c r="AA4614">
        <f t="shared" si="169"/>
        <v>112694.25</v>
      </c>
    </row>
    <row r="4615" spans="1:27" x14ac:dyDescent="0.35">
      <c r="A4615" t="s">
        <v>427</v>
      </c>
      <c r="C4615">
        <v>510100</v>
      </c>
      <c r="D4615" t="s">
        <v>430</v>
      </c>
      <c r="E4615" t="s">
        <v>7</v>
      </c>
      <c r="F4615" t="s">
        <v>105</v>
      </c>
      <c r="G4615">
        <v>2022</v>
      </c>
      <c r="H4615" t="s">
        <v>365</v>
      </c>
      <c r="I4615" t="s">
        <v>453</v>
      </c>
      <c r="J4615" t="s">
        <v>454</v>
      </c>
      <c r="K4615" t="s">
        <v>455</v>
      </c>
      <c r="L4615" t="s">
        <v>25</v>
      </c>
      <c r="M4615">
        <v>12593</v>
      </c>
      <c r="N4615">
        <v>12623</v>
      </c>
      <c r="O4615">
        <v>13770</v>
      </c>
      <c r="P4615">
        <v>12282</v>
      </c>
      <c r="Q4615">
        <v>12582</v>
      </c>
      <c r="R4615">
        <v>12552</v>
      </c>
      <c r="S4615">
        <v>11686</v>
      </c>
      <c r="T4615">
        <v>14179</v>
      </c>
      <c r="U4615">
        <v>13122</v>
      </c>
      <c r="V4615">
        <v>12772</v>
      </c>
      <c r="W4615">
        <v>12153</v>
      </c>
      <c r="X4615">
        <v>10755</v>
      </c>
      <c r="Y4615">
        <v>151070</v>
      </c>
      <c r="Z4615">
        <f t="shared" si="168"/>
        <v>0</v>
      </c>
      <c r="AA4615">
        <f t="shared" si="169"/>
        <v>113302.5</v>
      </c>
    </row>
    <row r="4616" spans="1:27" x14ac:dyDescent="0.35">
      <c r="A4616" t="s">
        <v>427</v>
      </c>
      <c r="C4616">
        <v>514100</v>
      </c>
      <c r="D4616" t="s">
        <v>441</v>
      </c>
      <c r="E4616" t="s">
        <v>7</v>
      </c>
      <c r="F4616" t="s">
        <v>21</v>
      </c>
      <c r="G4616">
        <v>2021</v>
      </c>
      <c r="H4616" t="s">
        <v>365</v>
      </c>
      <c r="I4616" t="s">
        <v>373</v>
      </c>
      <c r="J4616" t="s">
        <v>374</v>
      </c>
      <c r="K4616" t="s">
        <v>375</v>
      </c>
      <c r="L4616" t="s">
        <v>25</v>
      </c>
      <c r="M4616">
        <v>12690</v>
      </c>
      <c r="N4616">
        <v>12728</v>
      </c>
      <c r="O4616">
        <v>13892</v>
      </c>
      <c r="P4616">
        <v>12991</v>
      </c>
      <c r="Q4616">
        <v>12261</v>
      </c>
      <c r="R4616">
        <v>12790</v>
      </c>
      <c r="S4616">
        <v>12507</v>
      </c>
      <c r="T4616">
        <v>13661</v>
      </c>
      <c r="U4616">
        <v>13120</v>
      </c>
      <c r="V4616">
        <v>12994</v>
      </c>
      <c r="W4616">
        <v>12177</v>
      </c>
      <c r="X4616">
        <v>11709</v>
      </c>
      <c r="Y4616">
        <v>153520</v>
      </c>
      <c r="Z4616">
        <f t="shared" si="168"/>
        <v>115140</v>
      </c>
      <c r="AA4616">
        <f t="shared" si="169"/>
        <v>0</v>
      </c>
    </row>
    <row r="4617" spans="1:27" x14ac:dyDescent="0.35">
      <c r="A4617" t="s">
        <v>427</v>
      </c>
      <c r="C4617">
        <v>512017</v>
      </c>
      <c r="D4617" t="s">
        <v>446</v>
      </c>
      <c r="E4617" t="s">
        <v>7</v>
      </c>
      <c r="F4617" t="s">
        <v>21</v>
      </c>
      <c r="G4617">
        <v>2030</v>
      </c>
      <c r="H4617" t="s">
        <v>22</v>
      </c>
      <c r="I4617" t="s">
        <v>487</v>
      </c>
      <c r="J4617" t="s">
        <v>488</v>
      </c>
      <c r="K4617" t="s">
        <v>405</v>
      </c>
      <c r="L4617" t="s">
        <v>25</v>
      </c>
      <c r="M4617">
        <v>12746</v>
      </c>
      <c r="N4617">
        <v>12746</v>
      </c>
      <c r="O4617">
        <v>12746</v>
      </c>
      <c r="P4617">
        <v>12746</v>
      </c>
      <c r="Q4617">
        <v>12746</v>
      </c>
      <c r="R4617">
        <v>12746</v>
      </c>
      <c r="S4617">
        <v>12746</v>
      </c>
      <c r="T4617">
        <v>12746</v>
      </c>
      <c r="U4617">
        <v>12746</v>
      </c>
      <c r="V4617">
        <v>12746</v>
      </c>
      <c r="W4617">
        <v>12746</v>
      </c>
      <c r="X4617">
        <v>12746</v>
      </c>
      <c r="Y4617">
        <v>152958</v>
      </c>
      <c r="Z4617">
        <f t="shared" si="168"/>
        <v>114718.5</v>
      </c>
      <c r="AA4617">
        <f t="shared" si="169"/>
        <v>0</v>
      </c>
    </row>
    <row r="4618" spans="1:27" x14ac:dyDescent="0.35">
      <c r="A4618" t="s">
        <v>427</v>
      </c>
      <c r="C4618">
        <v>513100</v>
      </c>
      <c r="D4618" t="s">
        <v>438</v>
      </c>
      <c r="E4618" t="s">
        <v>7</v>
      </c>
      <c r="F4618" t="s">
        <v>21</v>
      </c>
      <c r="G4618">
        <v>2029</v>
      </c>
      <c r="H4618" t="s">
        <v>22</v>
      </c>
      <c r="I4618" t="s">
        <v>373</v>
      </c>
      <c r="J4618" t="s">
        <v>374</v>
      </c>
      <c r="K4618" t="s">
        <v>375</v>
      </c>
      <c r="L4618" t="s">
        <v>25</v>
      </c>
      <c r="M4618">
        <v>12816</v>
      </c>
      <c r="N4618">
        <v>12816</v>
      </c>
      <c r="O4618">
        <v>12816</v>
      </c>
      <c r="P4618">
        <v>28237</v>
      </c>
      <c r="Q4618">
        <v>12816</v>
      </c>
      <c r="R4618">
        <v>13238</v>
      </c>
      <c r="S4618">
        <v>33441</v>
      </c>
      <c r="T4618">
        <v>12816</v>
      </c>
      <c r="U4618">
        <v>-5331</v>
      </c>
      <c r="V4618">
        <v>56338</v>
      </c>
      <c r="W4618">
        <v>14686</v>
      </c>
      <c r="X4618">
        <v>12816</v>
      </c>
      <c r="Y4618">
        <v>217507</v>
      </c>
      <c r="Z4618">
        <f t="shared" si="168"/>
        <v>163130.25</v>
      </c>
      <c r="AA4618">
        <f t="shared" si="169"/>
        <v>0</v>
      </c>
    </row>
    <row r="4619" spans="1:27" x14ac:dyDescent="0.35">
      <c r="A4619" t="s">
        <v>427</v>
      </c>
      <c r="C4619">
        <v>512100</v>
      </c>
      <c r="D4619" t="s">
        <v>428</v>
      </c>
      <c r="E4619" t="s">
        <v>7</v>
      </c>
      <c r="F4619" t="s">
        <v>366</v>
      </c>
      <c r="G4619">
        <v>2026</v>
      </c>
      <c r="H4619" t="s">
        <v>22</v>
      </c>
      <c r="I4619" t="s">
        <v>634</v>
      </c>
      <c r="J4619" t="s">
        <v>635</v>
      </c>
      <c r="K4619" t="s">
        <v>499</v>
      </c>
      <c r="L4619" t="s">
        <v>25</v>
      </c>
      <c r="M4619">
        <v>12875</v>
      </c>
      <c r="N4619">
        <v>12875</v>
      </c>
      <c r="O4619">
        <v>12875</v>
      </c>
      <c r="P4619">
        <v>12875</v>
      </c>
      <c r="Q4619">
        <v>12875</v>
      </c>
      <c r="R4619">
        <v>12875</v>
      </c>
      <c r="S4619">
        <v>12875</v>
      </c>
      <c r="T4619">
        <v>12875</v>
      </c>
      <c r="U4619">
        <v>12875</v>
      </c>
      <c r="V4619">
        <v>12875</v>
      </c>
      <c r="W4619">
        <v>12875</v>
      </c>
      <c r="X4619">
        <v>12875</v>
      </c>
      <c r="Y4619">
        <v>154500</v>
      </c>
      <c r="Z4619">
        <f t="shared" si="168"/>
        <v>46718.066740499999</v>
      </c>
      <c r="AA4619">
        <f t="shared" si="169"/>
        <v>69156.933259500001</v>
      </c>
    </row>
    <row r="4620" spans="1:27" x14ac:dyDescent="0.35">
      <c r="A4620" t="s">
        <v>427</v>
      </c>
      <c r="C4620">
        <v>506109</v>
      </c>
      <c r="D4620" t="s">
        <v>449</v>
      </c>
      <c r="E4620" t="s">
        <v>7</v>
      </c>
      <c r="F4620" t="s">
        <v>105</v>
      </c>
      <c r="G4620">
        <v>2021</v>
      </c>
      <c r="H4620" t="s">
        <v>22</v>
      </c>
      <c r="I4620" t="s">
        <v>383</v>
      </c>
      <c r="J4620" t="s">
        <v>384</v>
      </c>
      <c r="K4620" t="s">
        <v>378</v>
      </c>
      <c r="L4620" t="s">
        <v>25</v>
      </c>
      <c r="M4620">
        <v>12923</v>
      </c>
      <c r="N4620">
        <v>12923</v>
      </c>
      <c r="O4620">
        <v>12923</v>
      </c>
      <c r="P4620">
        <v>12923</v>
      </c>
      <c r="Q4620">
        <v>12923</v>
      </c>
      <c r="R4620">
        <v>12923</v>
      </c>
      <c r="S4620">
        <v>21464</v>
      </c>
      <c r="T4620">
        <v>21464</v>
      </c>
      <c r="U4620">
        <v>21464</v>
      </c>
      <c r="V4620">
        <v>21464</v>
      </c>
      <c r="W4620">
        <v>21464</v>
      </c>
      <c r="X4620">
        <v>21464</v>
      </c>
      <c r="Y4620">
        <v>206323</v>
      </c>
      <c r="Z4620">
        <f t="shared" ref="Z4620:Z4668" si="170">$Y4620*IF($E4620="Fixed",0.75,1)*IF(LEFT($F4620,4)="0311",1,IF(LEFT($F4620,4)="0301",0.403176412,0))</f>
        <v>0</v>
      </c>
      <c r="AA4620">
        <f t="shared" ref="AA4620:AA4668" si="171">$Y4620*IF($E4620="Fixed",0.75,1)*IF(LEFT($F4620,4)="0311",0,IF(LEFT($F4620,4)="0301",1-0.403176412,1))</f>
        <v>154742.25</v>
      </c>
    </row>
    <row r="4621" spans="1:27" x14ac:dyDescent="0.35">
      <c r="A4621" t="s">
        <v>427</v>
      </c>
      <c r="C4621">
        <v>514100</v>
      </c>
      <c r="D4621" t="s">
        <v>441</v>
      </c>
      <c r="E4621" t="s">
        <v>7</v>
      </c>
      <c r="F4621" t="s">
        <v>21</v>
      </c>
      <c r="G4621">
        <v>2022</v>
      </c>
      <c r="H4621" t="s">
        <v>365</v>
      </c>
      <c r="I4621" t="s">
        <v>373</v>
      </c>
      <c r="J4621" t="s">
        <v>374</v>
      </c>
      <c r="K4621" t="s">
        <v>375</v>
      </c>
      <c r="L4621" t="s">
        <v>25</v>
      </c>
      <c r="M4621">
        <v>13000</v>
      </c>
      <c r="N4621">
        <v>13041</v>
      </c>
      <c r="O4621">
        <v>14230</v>
      </c>
      <c r="P4621">
        <v>12747</v>
      </c>
      <c r="Q4621">
        <v>13090</v>
      </c>
      <c r="R4621">
        <v>13079</v>
      </c>
      <c r="S4621">
        <v>12230</v>
      </c>
      <c r="T4621">
        <v>14716</v>
      </c>
      <c r="U4621">
        <v>13611</v>
      </c>
      <c r="V4621">
        <v>13293</v>
      </c>
      <c r="W4621">
        <v>12636</v>
      </c>
      <c r="X4621">
        <v>11384</v>
      </c>
      <c r="Y4621">
        <v>157056</v>
      </c>
      <c r="Z4621">
        <f t="shared" si="170"/>
        <v>117792</v>
      </c>
      <c r="AA4621">
        <f t="shared" si="171"/>
        <v>0</v>
      </c>
    </row>
    <row r="4622" spans="1:27" x14ac:dyDescent="0.35">
      <c r="A4622" t="s">
        <v>427</v>
      </c>
      <c r="C4622">
        <v>513100</v>
      </c>
      <c r="D4622" t="s">
        <v>438</v>
      </c>
      <c r="E4622" t="s">
        <v>7</v>
      </c>
      <c r="F4622" t="s">
        <v>21</v>
      </c>
      <c r="G4622">
        <v>2030</v>
      </c>
      <c r="H4622" t="s">
        <v>22</v>
      </c>
      <c r="I4622" t="s">
        <v>373</v>
      </c>
      <c r="J4622" t="s">
        <v>374</v>
      </c>
      <c r="K4622" t="s">
        <v>375</v>
      </c>
      <c r="L4622" t="s">
        <v>25</v>
      </c>
      <c r="M4622">
        <v>13160</v>
      </c>
      <c r="N4622">
        <v>13160</v>
      </c>
      <c r="O4622">
        <v>13160</v>
      </c>
      <c r="P4622">
        <v>29044</v>
      </c>
      <c r="Q4622">
        <v>13160</v>
      </c>
      <c r="R4622">
        <v>13594</v>
      </c>
      <c r="S4622">
        <v>34251</v>
      </c>
      <c r="T4622">
        <v>13160</v>
      </c>
      <c r="U4622">
        <v>-5533</v>
      </c>
      <c r="V4622">
        <v>57988</v>
      </c>
      <c r="W4622">
        <v>15085</v>
      </c>
      <c r="X4622">
        <v>13160</v>
      </c>
      <c r="Y4622">
        <v>223385</v>
      </c>
      <c r="Z4622">
        <f t="shared" si="170"/>
        <v>167538.75</v>
      </c>
      <c r="AA4622">
        <f t="shared" si="171"/>
        <v>0</v>
      </c>
    </row>
    <row r="4623" spans="1:27" x14ac:dyDescent="0.35">
      <c r="A4623" t="s">
        <v>427</v>
      </c>
      <c r="C4623">
        <v>512100</v>
      </c>
      <c r="D4623" t="s">
        <v>428</v>
      </c>
      <c r="E4623" t="s">
        <v>7</v>
      </c>
      <c r="F4623" t="s">
        <v>366</v>
      </c>
      <c r="G4623">
        <v>2027</v>
      </c>
      <c r="H4623" t="s">
        <v>22</v>
      </c>
      <c r="I4623" t="s">
        <v>634</v>
      </c>
      <c r="J4623" t="s">
        <v>635</v>
      </c>
      <c r="K4623" t="s">
        <v>499</v>
      </c>
      <c r="L4623" t="s">
        <v>25</v>
      </c>
      <c r="M4623">
        <v>13261</v>
      </c>
      <c r="N4623">
        <v>13261</v>
      </c>
      <c r="O4623">
        <v>13261</v>
      </c>
      <c r="P4623">
        <v>13261</v>
      </c>
      <c r="Q4623">
        <v>13261</v>
      </c>
      <c r="R4623">
        <v>13261</v>
      </c>
      <c r="S4623">
        <v>13261</v>
      </c>
      <c r="T4623">
        <v>13261</v>
      </c>
      <c r="U4623">
        <v>13261</v>
      </c>
      <c r="V4623">
        <v>13261</v>
      </c>
      <c r="W4623">
        <v>13261</v>
      </c>
      <c r="X4623">
        <v>13261</v>
      </c>
      <c r="Y4623">
        <v>159135</v>
      </c>
      <c r="Z4623">
        <f t="shared" si="170"/>
        <v>48119.608742714998</v>
      </c>
      <c r="AA4623">
        <f t="shared" si="171"/>
        <v>71231.641257284995</v>
      </c>
    </row>
    <row r="4624" spans="1:27" x14ac:dyDescent="0.35">
      <c r="A4624" t="s">
        <v>427</v>
      </c>
      <c r="C4624">
        <v>500900</v>
      </c>
      <c r="D4624" t="s">
        <v>443</v>
      </c>
      <c r="E4624" t="s">
        <v>7</v>
      </c>
      <c r="F4624" t="s">
        <v>105</v>
      </c>
      <c r="G4624">
        <v>2023</v>
      </c>
      <c r="H4624" t="s">
        <v>365</v>
      </c>
      <c r="I4624" t="s">
        <v>373</v>
      </c>
      <c r="J4624" t="s">
        <v>374</v>
      </c>
      <c r="K4624" t="s">
        <v>375</v>
      </c>
      <c r="L4624" t="s">
        <v>25</v>
      </c>
      <c r="M4624">
        <v>13537</v>
      </c>
      <c r="N4624">
        <v>9299</v>
      </c>
      <c r="O4624">
        <v>11191</v>
      </c>
      <c r="P4624">
        <v>3137</v>
      </c>
      <c r="Q4624">
        <v>7086</v>
      </c>
      <c r="R4624">
        <v>4354</v>
      </c>
      <c r="S4624">
        <v>-108</v>
      </c>
      <c r="T4624">
        <v>6299</v>
      </c>
      <c r="U4624">
        <v>14</v>
      </c>
      <c r="V4624">
        <v>3407</v>
      </c>
      <c r="W4624">
        <v>-974</v>
      </c>
      <c r="X4624">
        <v>-6912</v>
      </c>
      <c r="Y4624">
        <v>50328</v>
      </c>
      <c r="Z4624">
        <f t="shared" si="170"/>
        <v>0</v>
      </c>
      <c r="AA4624">
        <f t="shared" si="171"/>
        <v>37746</v>
      </c>
    </row>
    <row r="4625" spans="1:27" x14ac:dyDescent="0.35">
      <c r="A4625" t="s">
        <v>427</v>
      </c>
      <c r="C4625">
        <v>512100</v>
      </c>
      <c r="D4625" t="s">
        <v>428</v>
      </c>
      <c r="E4625" t="s">
        <v>7</v>
      </c>
      <c r="F4625" t="s">
        <v>366</v>
      </c>
      <c r="G4625">
        <v>2028</v>
      </c>
      <c r="H4625" t="s">
        <v>22</v>
      </c>
      <c r="I4625" t="s">
        <v>634</v>
      </c>
      <c r="J4625" t="s">
        <v>635</v>
      </c>
      <c r="K4625" t="s">
        <v>499</v>
      </c>
      <c r="L4625" t="s">
        <v>25</v>
      </c>
      <c r="M4625">
        <v>13659</v>
      </c>
      <c r="N4625">
        <v>13659</v>
      </c>
      <c r="O4625">
        <v>13659</v>
      </c>
      <c r="P4625">
        <v>13659</v>
      </c>
      <c r="Q4625">
        <v>13659</v>
      </c>
      <c r="R4625">
        <v>13659</v>
      </c>
      <c r="S4625">
        <v>13659</v>
      </c>
      <c r="T4625">
        <v>13659</v>
      </c>
      <c r="U4625">
        <v>13659</v>
      </c>
      <c r="V4625">
        <v>13659</v>
      </c>
      <c r="W4625">
        <v>13659</v>
      </c>
      <c r="X4625">
        <v>13659</v>
      </c>
      <c r="Y4625">
        <v>163905</v>
      </c>
      <c r="Z4625">
        <f t="shared" si="170"/>
        <v>49561.972356644997</v>
      </c>
      <c r="AA4625">
        <f t="shared" si="171"/>
        <v>73366.777643355003</v>
      </c>
    </row>
    <row r="4626" spans="1:27" x14ac:dyDescent="0.35">
      <c r="A4626" t="s">
        <v>427</v>
      </c>
      <c r="C4626">
        <v>510100</v>
      </c>
      <c r="D4626" t="s">
        <v>430</v>
      </c>
      <c r="E4626" t="s">
        <v>7</v>
      </c>
      <c r="F4626" t="s">
        <v>105</v>
      </c>
      <c r="G4626">
        <v>2023</v>
      </c>
      <c r="H4626" t="s">
        <v>365</v>
      </c>
      <c r="I4626" t="s">
        <v>453</v>
      </c>
      <c r="J4626" t="s">
        <v>454</v>
      </c>
      <c r="K4626" t="s">
        <v>455</v>
      </c>
      <c r="L4626" t="s">
        <v>25</v>
      </c>
      <c r="M4626">
        <v>13692</v>
      </c>
      <c r="N4626">
        <v>12985</v>
      </c>
      <c r="O4626">
        <v>14164</v>
      </c>
      <c r="P4626">
        <v>11886</v>
      </c>
      <c r="Q4626">
        <v>13658</v>
      </c>
      <c r="R4626">
        <v>13071</v>
      </c>
      <c r="S4626">
        <v>11987</v>
      </c>
      <c r="T4626">
        <v>14571</v>
      </c>
      <c r="U4626">
        <v>12566</v>
      </c>
      <c r="V4626">
        <v>13854</v>
      </c>
      <c r="W4626">
        <v>12483</v>
      </c>
      <c r="X4626">
        <v>10268</v>
      </c>
      <c r="Y4626">
        <v>155185</v>
      </c>
      <c r="Z4626">
        <f t="shared" si="170"/>
        <v>0</v>
      </c>
      <c r="AA4626">
        <f t="shared" si="171"/>
        <v>116388.75</v>
      </c>
    </row>
    <row r="4627" spans="1:27" x14ac:dyDescent="0.35">
      <c r="A4627" t="s">
        <v>427</v>
      </c>
      <c r="C4627">
        <v>506100</v>
      </c>
      <c r="D4627" t="s">
        <v>432</v>
      </c>
      <c r="E4627" t="s">
        <v>7</v>
      </c>
      <c r="F4627" t="s">
        <v>366</v>
      </c>
      <c r="G4627">
        <v>2021</v>
      </c>
      <c r="H4627" t="s">
        <v>365</v>
      </c>
      <c r="I4627" t="s">
        <v>636</v>
      </c>
      <c r="J4627" t="s">
        <v>637</v>
      </c>
      <c r="K4627" t="s">
        <v>455</v>
      </c>
      <c r="L4627" t="s">
        <v>25</v>
      </c>
      <c r="M4627">
        <v>14017</v>
      </c>
      <c r="N4627">
        <v>14044</v>
      </c>
      <c r="O4627">
        <v>15320</v>
      </c>
      <c r="P4627">
        <v>14240</v>
      </c>
      <c r="Q4627">
        <v>13367</v>
      </c>
      <c r="R4627">
        <v>13921</v>
      </c>
      <c r="S4627">
        <v>13538</v>
      </c>
      <c r="T4627">
        <v>14952</v>
      </c>
      <c r="U4627">
        <v>14378</v>
      </c>
      <c r="V4627">
        <v>14171</v>
      </c>
      <c r="W4627">
        <v>13292</v>
      </c>
      <c r="X4627">
        <v>12459</v>
      </c>
      <c r="Y4627">
        <v>167699</v>
      </c>
      <c r="Z4627">
        <f t="shared" si="170"/>
        <v>50709.210836990998</v>
      </c>
      <c r="AA4627">
        <f t="shared" si="171"/>
        <v>75065.039163009002</v>
      </c>
    </row>
    <row r="4628" spans="1:27" x14ac:dyDescent="0.35">
      <c r="A4628" t="s">
        <v>427</v>
      </c>
      <c r="C4628">
        <v>512100</v>
      </c>
      <c r="D4628" t="s">
        <v>428</v>
      </c>
      <c r="E4628" t="s">
        <v>7</v>
      </c>
      <c r="F4628" t="s">
        <v>366</v>
      </c>
      <c r="G4628">
        <v>2029</v>
      </c>
      <c r="H4628" t="s">
        <v>22</v>
      </c>
      <c r="I4628" t="s">
        <v>634</v>
      </c>
      <c r="J4628" t="s">
        <v>635</v>
      </c>
      <c r="K4628" t="s">
        <v>499</v>
      </c>
      <c r="L4628" t="s">
        <v>25</v>
      </c>
      <c r="M4628">
        <v>14069</v>
      </c>
      <c r="N4628">
        <v>14069</v>
      </c>
      <c r="O4628">
        <v>14069</v>
      </c>
      <c r="P4628">
        <v>14069</v>
      </c>
      <c r="Q4628">
        <v>14069</v>
      </c>
      <c r="R4628">
        <v>14069</v>
      </c>
      <c r="S4628">
        <v>14069</v>
      </c>
      <c r="T4628">
        <v>14069</v>
      </c>
      <c r="U4628">
        <v>14069</v>
      </c>
      <c r="V4628">
        <v>14069</v>
      </c>
      <c r="W4628">
        <v>14069</v>
      </c>
      <c r="X4628">
        <v>14069</v>
      </c>
      <c r="Y4628">
        <v>168825</v>
      </c>
      <c r="Z4628">
        <f t="shared" si="170"/>
        <v>51049.693316924997</v>
      </c>
      <c r="AA4628">
        <f t="shared" si="171"/>
        <v>75569.056683075003</v>
      </c>
    </row>
    <row r="4629" spans="1:27" x14ac:dyDescent="0.35">
      <c r="A4629" t="s">
        <v>427</v>
      </c>
      <c r="C4629">
        <v>514100</v>
      </c>
      <c r="D4629" t="s">
        <v>441</v>
      </c>
      <c r="E4629" t="s">
        <v>7</v>
      </c>
      <c r="F4629" t="s">
        <v>21</v>
      </c>
      <c r="G4629">
        <v>2023</v>
      </c>
      <c r="H4629" t="s">
        <v>365</v>
      </c>
      <c r="I4629" t="s">
        <v>373</v>
      </c>
      <c r="J4629" t="s">
        <v>374</v>
      </c>
      <c r="K4629" t="s">
        <v>375</v>
      </c>
      <c r="L4629" t="s">
        <v>25</v>
      </c>
      <c r="M4629">
        <v>14124</v>
      </c>
      <c r="N4629">
        <v>13409</v>
      </c>
      <c r="O4629">
        <v>14628</v>
      </c>
      <c r="P4629">
        <v>12332</v>
      </c>
      <c r="Q4629">
        <v>14184</v>
      </c>
      <c r="R4629">
        <v>13600</v>
      </c>
      <c r="S4629">
        <v>12525</v>
      </c>
      <c r="T4629">
        <v>15110</v>
      </c>
      <c r="U4629">
        <v>13032</v>
      </c>
      <c r="V4629">
        <v>14393</v>
      </c>
      <c r="W4629">
        <v>12964</v>
      </c>
      <c r="X4629">
        <v>10864</v>
      </c>
      <c r="Y4629">
        <v>161164</v>
      </c>
      <c r="Z4629">
        <f t="shared" si="170"/>
        <v>120873</v>
      </c>
      <c r="AA4629">
        <f t="shared" si="171"/>
        <v>0</v>
      </c>
    </row>
    <row r="4630" spans="1:27" x14ac:dyDescent="0.35">
      <c r="A4630" t="s">
        <v>427</v>
      </c>
      <c r="C4630">
        <v>512005</v>
      </c>
      <c r="D4630" t="s">
        <v>452</v>
      </c>
      <c r="E4630" t="s">
        <v>7</v>
      </c>
      <c r="F4630" t="s">
        <v>105</v>
      </c>
      <c r="G4630">
        <v>2023</v>
      </c>
      <c r="H4630" t="s">
        <v>22</v>
      </c>
      <c r="I4630" t="s">
        <v>565</v>
      </c>
      <c r="J4630" t="s">
        <v>566</v>
      </c>
      <c r="K4630" t="s">
        <v>486</v>
      </c>
      <c r="L4630" t="s">
        <v>25</v>
      </c>
      <c r="M4630">
        <v>14235</v>
      </c>
      <c r="N4630">
        <v>10235</v>
      </c>
      <c r="O4630">
        <v>10235</v>
      </c>
      <c r="P4630">
        <v>10235</v>
      </c>
      <c r="Q4630">
        <v>10235</v>
      </c>
      <c r="R4630">
        <v>10235</v>
      </c>
      <c r="S4630">
        <v>95436</v>
      </c>
      <c r="T4630">
        <v>10235</v>
      </c>
      <c r="U4630">
        <v>38235</v>
      </c>
      <c r="V4630">
        <v>10235</v>
      </c>
      <c r="W4630">
        <v>10235</v>
      </c>
      <c r="X4630">
        <v>10235</v>
      </c>
      <c r="Y4630">
        <v>240025</v>
      </c>
      <c r="Z4630">
        <f t="shared" si="170"/>
        <v>0</v>
      </c>
      <c r="AA4630">
        <f t="shared" si="171"/>
        <v>180018.75</v>
      </c>
    </row>
    <row r="4631" spans="1:27" x14ac:dyDescent="0.35">
      <c r="A4631" t="s">
        <v>427</v>
      </c>
      <c r="C4631">
        <v>512005</v>
      </c>
      <c r="D4631" t="s">
        <v>452</v>
      </c>
      <c r="E4631" t="s">
        <v>7</v>
      </c>
      <c r="F4631" t="s">
        <v>105</v>
      </c>
      <c r="G4631">
        <v>2024</v>
      </c>
      <c r="H4631" t="s">
        <v>22</v>
      </c>
      <c r="I4631" t="s">
        <v>565</v>
      </c>
      <c r="J4631" t="s">
        <v>566</v>
      </c>
      <c r="K4631" t="s">
        <v>486</v>
      </c>
      <c r="L4631" t="s">
        <v>25</v>
      </c>
      <c r="M4631">
        <v>14235</v>
      </c>
      <c r="N4631">
        <v>10235</v>
      </c>
      <c r="O4631">
        <v>10235</v>
      </c>
      <c r="P4631">
        <v>10235</v>
      </c>
      <c r="Q4631">
        <v>10235</v>
      </c>
      <c r="R4631">
        <v>10235</v>
      </c>
      <c r="S4631">
        <v>95436</v>
      </c>
      <c r="T4631">
        <v>10235</v>
      </c>
      <c r="U4631">
        <v>38235</v>
      </c>
      <c r="V4631">
        <v>10235</v>
      </c>
      <c r="W4631">
        <v>10235</v>
      </c>
      <c r="X4631">
        <v>10235</v>
      </c>
      <c r="Y4631">
        <v>240025</v>
      </c>
      <c r="Z4631">
        <f t="shared" si="170"/>
        <v>0</v>
      </c>
      <c r="AA4631">
        <f t="shared" si="171"/>
        <v>180018.75</v>
      </c>
    </row>
    <row r="4632" spans="1:27" x14ac:dyDescent="0.35">
      <c r="A4632" t="s">
        <v>427</v>
      </c>
      <c r="C4632">
        <v>512005</v>
      </c>
      <c r="D4632" t="s">
        <v>452</v>
      </c>
      <c r="E4632" t="s">
        <v>7</v>
      </c>
      <c r="F4632" t="s">
        <v>105</v>
      </c>
      <c r="G4632">
        <v>2025</v>
      </c>
      <c r="H4632" t="s">
        <v>22</v>
      </c>
      <c r="I4632" t="s">
        <v>565</v>
      </c>
      <c r="J4632" t="s">
        <v>566</v>
      </c>
      <c r="K4632" t="s">
        <v>486</v>
      </c>
      <c r="L4632" t="s">
        <v>25</v>
      </c>
      <c r="M4632">
        <v>14235</v>
      </c>
      <c r="N4632">
        <v>10235</v>
      </c>
      <c r="O4632">
        <v>10235</v>
      </c>
      <c r="P4632">
        <v>10235</v>
      </c>
      <c r="Q4632">
        <v>10235</v>
      </c>
      <c r="R4632">
        <v>10235</v>
      </c>
      <c r="S4632">
        <v>95436</v>
      </c>
      <c r="T4632">
        <v>10235</v>
      </c>
      <c r="U4632">
        <v>38235</v>
      </c>
      <c r="V4632">
        <v>10235</v>
      </c>
      <c r="W4632">
        <v>10235</v>
      </c>
      <c r="X4632">
        <v>10235</v>
      </c>
      <c r="Y4632">
        <v>240025</v>
      </c>
      <c r="Z4632">
        <f t="shared" si="170"/>
        <v>0</v>
      </c>
      <c r="AA4632">
        <f t="shared" si="171"/>
        <v>180018.75</v>
      </c>
    </row>
    <row r="4633" spans="1:27" x14ac:dyDescent="0.35">
      <c r="A4633" t="s">
        <v>427</v>
      </c>
      <c r="C4633">
        <v>512005</v>
      </c>
      <c r="D4633" t="s">
        <v>452</v>
      </c>
      <c r="E4633" t="s">
        <v>7</v>
      </c>
      <c r="F4633" t="s">
        <v>105</v>
      </c>
      <c r="G4633">
        <v>2021</v>
      </c>
      <c r="H4633" t="s">
        <v>22</v>
      </c>
      <c r="I4633" t="s">
        <v>565</v>
      </c>
      <c r="J4633" t="s">
        <v>566</v>
      </c>
      <c r="K4633" t="s">
        <v>486</v>
      </c>
      <c r="L4633" t="s">
        <v>25</v>
      </c>
      <c r="M4633">
        <v>14235</v>
      </c>
      <c r="N4633">
        <v>10235</v>
      </c>
      <c r="O4633">
        <v>95436</v>
      </c>
      <c r="P4633">
        <v>10235</v>
      </c>
      <c r="Q4633">
        <v>10235</v>
      </c>
      <c r="R4633">
        <v>10235</v>
      </c>
      <c r="S4633">
        <v>10235</v>
      </c>
      <c r="T4633">
        <v>10235</v>
      </c>
      <c r="U4633">
        <v>38235</v>
      </c>
      <c r="V4633">
        <v>10235</v>
      </c>
      <c r="W4633">
        <v>10235</v>
      </c>
      <c r="X4633">
        <v>10235</v>
      </c>
      <c r="Y4633">
        <v>240025</v>
      </c>
      <c r="Z4633">
        <f t="shared" si="170"/>
        <v>0</v>
      </c>
      <c r="AA4633">
        <f t="shared" si="171"/>
        <v>180018.75</v>
      </c>
    </row>
    <row r="4634" spans="1:27" x14ac:dyDescent="0.35">
      <c r="A4634" t="s">
        <v>427</v>
      </c>
      <c r="C4634">
        <v>512005</v>
      </c>
      <c r="D4634" t="s">
        <v>452</v>
      </c>
      <c r="E4634" t="s">
        <v>7</v>
      </c>
      <c r="F4634" t="s">
        <v>105</v>
      </c>
      <c r="G4634">
        <v>2022</v>
      </c>
      <c r="H4634" t="s">
        <v>22</v>
      </c>
      <c r="I4634" t="s">
        <v>565</v>
      </c>
      <c r="J4634" t="s">
        <v>566</v>
      </c>
      <c r="K4634" t="s">
        <v>486</v>
      </c>
      <c r="L4634" t="s">
        <v>25</v>
      </c>
      <c r="M4634">
        <v>14235</v>
      </c>
      <c r="N4634">
        <v>10235</v>
      </c>
      <c r="O4634">
        <v>95436</v>
      </c>
      <c r="P4634">
        <v>10235</v>
      </c>
      <c r="Q4634">
        <v>10235</v>
      </c>
      <c r="R4634">
        <v>10235</v>
      </c>
      <c r="S4634">
        <v>10235</v>
      </c>
      <c r="T4634">
        <v>10235</v>
      </c>
      <c r="U4634">
        <v>38235</v>
      </c>
      <c r="V4634">
        <v>10235</v>
      </c>
      <c r="W4634">
        <v>10235</v>
      </c>
      <c r="X4634">
        <v>10235</v>
      </c>
      <c r="Y4634">
        <v>240025</v>
      </c>
      <c r="Z4634">
        <f t="shared" si="170"/>
        <v>0</v>
      </c>
      <c r="AA4634">
        <f t="shared" si="171"/>
        <v>180018.75</v>
      </c>
    </row>
    <row r="4635" spans="1:27" x14ac:dyDescent="0.35">
      <c r="A4635" t="s">
        <v>427</v>
      </c>
      <c r="C4635">
        <v>506100</v>
      </c>
      <c r="D4635" t="s">
        <v>432</v>
      </c>
      <c r="E4635" t="s">
        <v>7</v>
      </c>
      <c r="F4635" t="s">
        <v>366</v>
      </c>
      <c r="G4635">
        <v>2022</v>
      </c>
      <c r="H4635" t="s">
        <v>365</v>
      </c>
      <c r="I4635" t="s">
        <v>636</v>
      </c>
      <c r="J4635" t="s">
        <v>637</v>
      </c>
      <c r="K4635" t="s">
        <v>455</v>
      </c>
      <c r="L4635" t="s">
        <v>25</v>
      </c>
      <c r="M4635">
        <v>14374</v>
      </c>
      <c r="N4635">
        <v>14405</v>
      </c>
      <c r="O4635">
        <v>15711</v>
      </c>
      <c r="P4635">
        <v>13989</v>
      </c>
      <c r="Q4635">
        <v>14317</v>
      </c>
      <c r="R4635">
        <v>14272</v>
      </c>
      <c r="S4635">
        <v>13266</v>
      </c>
      <c r="T4635">
        <v>16151</v>
      </c>
      <c r="U4635">
        <v>14947</v>
      </c>
      <c r="V4635">
        <v>14533</v>
      </c>
      <c r="W4635">
        <v>13829</v>
      </c>
      <c r="X4635">
        <v>12151</v>
      </c>
      <c r="Y4635">
        <v>171945</v>
      </c>
      <c r="Z4635">
        <f t="shared" si="170"/>
        <v>51993.126121005</v>
      </c>
      <c r="AA4635">
        <f t="shared" si="171"/>
        <v>76965.623878995</v>
      </c>
    </row>
    <row r="4636" spans="1:27" x14ac:dyDescent="0.35">
      <c r="A4636" t="s">
        <v>427</v>
      </c>
      <c r="C4636">
        <v>500900</v>
      </c>
      <c r="D4636" t="s">
        <v>443</v>
      </c>
      <c r="E4636" t="s">
        <v>7</v>
      </c>
      <c r="F4636" t="s">
        <v>105</v>
      </c>
      <c r="G4636">
        <v>2022</v>
      </c>
      <c r="H4636" t="s">
        <v>22</v>
      </c>
      <c r="I4636" t="s">
        <v>373</v>
      </c>
      <c r="J4636" t="s">
        <v>374</v>
      </c>
      <c r="K4636" t="s">
        <v>375</v>
      </c>
      <c r="L4636" t="s">
        <v>25</v>
      </c>
      <c r="M4636">
        <v>14387</v>
      </c>
      <c r="N4636">
        <v>19155</v>
      </c>
      <c r="O4636">
        <v>10957</v>
      </c>
      <c r="P4636">
        <v>11088</v>
      </c>
      <c r="Q4636">
        <v>10923</v>
      </c>
      <c r="R4636">
        <v>11693</v>
      </c>
      <c r="S4636">
        <v>10947</v>
      </c>
      <c r="T4636">
        <v>10844</v>
      </c>
      <c r="U4636">
        <v>10849</v>
      </c>
      <c r="V4636">
        <v>10979</v>
      </c>
      <c r="W4636">
        <v>11478</v>
      </c>
      <c r="X4636">
        <v>11016</v>
      </c>
      <c r="Y4636">
        <v>144316</v>
      </c>
      <c r="Z4636">
        <f t="shared" si="170"/>
        <v>0</v>
      </c>
      <c r="AA4636">
        <f t="shared" si="171"/>
        <v>108237</v>
      </c>
    </row>
    <row r="4637" spans="1:27" x14ac:dyDescent="0.35">
      <c r="A4637" t="s">
        <v>427</v>
      </c>
      <c r="C4637">
        <v>500900</v>
      </c>
      <c r="D4637" t="s">
        <v>443</v>
      </c>
      <c r="E4637" t="s">
        <v>7</v>
      </c>
      <c r="F4637" t="s">
        <v>105</v>
      </c>
      <c r="G4637">
        <v>2021</v>
      </c>
      <c r="H4637" t="s">
        <v>22</v>
      </c>
      <c r="I4637" t="s">
        <v>373</v>
      </c>
      <c r="J4637" t="s">
        <v>374</v>
      </c>
      <c r="K4637" t="s">
        <v>375</v>
      </c>
      <c r="L4637" t="s">
        <v>25</v>
      </c>
      <c r="M4637">
        <v>14459</v>
      </c>
      <c r="N4637">
        <v>22369</v>
      </c>
      <c r="O4637">
        <v>14410</v>
      </c>
      <c r="P4637">
        <v>14540</v>
      </c>
      <c r="Q4637">
        <v>14470</v>
      </c>
      <c r="R4637">
        <v>15253</v>
      </c>
      <c r="S4637">
        <v>14508</v>
      </c>
      <c r="T4637">
        <v>14513</v>
      </c>
      <c r="U4637">
        <v>14518</v>
      </c>
      <c r="V4637">
        <v>14648</v>
      </c>
      <c r="W4637">
        <v>15052</v>
      </c>
      <c r="X4637">
        <v>14577</v>
      </c>
      <c r="Y4637">
        <v>183318</v>
      </c>
      <c r="Z4637">
        <f t="shared" si="170"/>
        <v>0</v>
      </c>
      <c r="AA4637">
        <f t="shared" si="171"/>
        <v>137488.5</v>
      </c>
    </row>
    <row r="4638" spans="1:27" x14ac:dyDescent="0.35">
      <c r="A4638" t="s">
        <v>427</v>
      </c>
      <c r="C4638">
        <v>512100</v>
      </c>
      <c r="D4638" t="s">
        <v>428</v>
      </c>
      <c r="E4638" t="s">
        <v>7</v>
      </c>
      <c r="F4638" t="s">
        <v>366</v>
      </c>
      <c r="G4638">
        <v>2030</v>
      </c>
      <c r="H4638" t="s">
        <v>22</v>
      </c>
      <c r="I4638" t="s">
        <v>634</v>
      </c>
      <c r="J4638" t="s">
        <v>635</v>
      </c>
      <c r="K4638" t="s">
        <v>499</v>
      </c>
      <c r="L4638" t="s">
        <v>25</v>
      </c>
      <c r="M4638">
        <v>14491</v>
      </c>
      <c r="N4638">
        <v>14491</v>
      </c>
      <c r="O4638">
        <v>14491</v>
      </c>
      <c r="P4638">
        <v>14491</v>
      </c>
      <c r="Q4638">
        <v>14491</v>
      </c>
      <c r="R4638">
        <v>14491</v>
      </c>
      <c r="S4638">
        <v>14491</v>
      </c>
      <c r="T4638">
        <v>14491</v>
      </c>
      <c r="U4638">
        <v>14491</v>
      </c>
      <c r="V4638">
        <v>14491</v>
      </c>
      <c r="W4638">
        <v>14491</v>
      </c>
      <c r="X4638">
        <v>14491</v>
      </c>
      <c r="Y4638">
        <v>173895</v>
      </c>
      <c r="Z4638">
        <f t="shared" si="170"/>
        <v>52582.771623554996</v>
      </c>
      <c r="AA4638">
        <f t="shared" si="171"/>
        <v>77838.478376444997</v>
      </c>
    </row>
    <row r="4639" spans="1:27" x14ac:dyDescent="0.35">
      <c r="A4639" t="s">
        <v>427</v>
      </c>
      <c r="C4639">
        <v>512005</v>
      </c>
      <c r="D4639" t="s">
        <v>452</v>
      </c>
      <c r="E4639" t="s">
        <v>7</v>
      </c>
      <c r="F4639" t="s">
        <v>105</v>
      </c>
      <c r="G4639">
        <v>2026</v>
      </c>
      <c r="H4639" t="s">
        <v>22</v>
      </c>
      <c r="I4639" t="s">
        <v>565</v>
      </c>
      <c r="J4639" t="s">
        <v>566</v>
      </c>
      <c r="K4639" t="s">
        <v>486</v>
      </c>
      <c r="L4639" t="s">
        <v>25</v>
      </c>
      <c r="M4639">
        <v>14520</v>
      </c>
      <c r="N4639">
        <v>10440</v>
      </c>
      <c r="O4639">
        <v>10440</v>
      </c>
      <c r="P4639">
        <v>10440</v>
      </c>
      <c r="Q4639">
        <v>10440</v>
      </c>
      <c r="R4639">
        <v>10440</v>
      </c>
      <c r="S4639">
        <v>97561</v>
      </c>
      <c r="T4639">
        <v>10440</v>
      </c>
      <c r="U4639">
        <v>39000</v>
      </c>
      <c r="V4639">
        <v>10440</v>
      </c>
      <c r="W4639">
        <v>10440</v>
      </c>
      <c r="X4639">
        <v>10440</v>
      </c>
      <c r="Y4639">
        <v>245042</v>
      </c>
      <c r="Z4639">
        <f t="shared" si="170"/>
        <v>0</v>
      </c>
      <c r="AA4639">
        <f t="shared" si="171"/>
        <v>183781.5</v>
      </c>
    </row>
    <row r="4640" spans="1:27" x14ac:dyDescent="0.35">
      <c r="A4640" t="s">
        <v>427</v>
      </c>
      <c r="C4640">
        <v>512017</v>
      </c>
      <c r="D4640" t="s">
        <v>446</v>
      </c>
      <c r="E4640" t="s">
        <v>7</v>
      </c>
      <c r="F4640" t="s">
        <v>105</v>
      </c>
      <c r="G4640">
        <v>2021</v>
      </c>
      <c r="H4640" t="s">
        <v>22</v>
      </c>
      <c r="I4640" t="s">
        <v>383</v>
      </c>
      <c r="J4640" t="s">
        <v>384</v>
      </c>
      <c r="K4640" t="s">
        <v>378</v>
      </c>
      <c r="L4640" t="s">
        <v>25</v>
      </c>
      <c r="M4640">
        <v>14706</v>
      </c>
      <c r="N4640">
        <v>14706</v>
      </c>
      <c r="O4640">
        <v>14706</v>
      </c>
      <c r="P4640">
        <v>14706</v>
      </c>
      <c r="Q4640">
        <v>4069</v>
      </c>
      <c r="R4640">
        <v>34664</v>
      </c>
      <c r="S4640">
        <v>14706</v>
      </c>
      <c r="T4640">
        <v>4553</v>
      </c>
      <c r="U4640">
        <v>4553</v>
      </c>
      <c r="V4640">
        <v>4553</v>
      </c>
      <c r="W4640">
        <v>19541</v>
      </c>
      <c r="X4640">
        <v>2619</v>
      </c>
      <c r="Y4640">
        <v>148082</v>
      </c>
      <c r="Z4640">
        <f t="shared" si="170"/>
        <v>0</v>
      </c>
      <c r="AA4640">
        <f t="shared" si="171"/>
        <v>111061.5</v>
      </c>
    </row>
    <row r="4641" spans="1:27" x14ac:dyDescent="0.35">
      <c r="A4641" t="s">
        <v>427</v>
      </c>
      <c r="C4641">
        <v>512017</v>
      </c>
      <c r="D4641" t="s">
        <v>446</v>
      </c>
      <c r="E4641" t="s">
        <v>7</v>
      </c>
      <c r="F4641" t="s">
        <v>105</v>
      </c>
      <c r="G4641">
        <v>2022</v>
      </c>
      <c r="H4641" t="s">
        <v>22</v>
      </c>
      <c r="I4641" t="s">
        <v>383</v>
      </c>
      <c r="J4641" t="s">
        <v>384</v>
      </c>
      <c r="K4641" t="s">
        <v>378</v>
      </c>
      <c r="L4641" t="s">
        <v>25</v>
      </c>
      <c r="M4641">
        <v>14706</v>
      </c>
      <c r="N4641">
        <v>14706</v>
      </c>
      <c r="O4641">
        <v>14706</v>
      </c>
      <c r="P4641">
        <v>14706</v>
      </c>
      <c r="Q4641">
        <v>4069</v>
      </c>
      <c r="R4641">
        <v>34664</v>
      </c>
      <c r="S4641">
        <v>14706</v>
      </c>
      <c r="T4641">
        <v>4553</v>
      </c>
      <c r="U4641">
        <v>4553</v>
      </c>
      <c r="V4641">
        <v>4553</v>
      </c>
      <c r="W4641">
        <v>19541</v>
      </c>
      <c r="X4641">
        <v>2619</v>
      </c>
      <c r="Y4641">
        <v>148082</v>
      </c>
      <c r="Z4641">
        <f t="shared" si="170"/>
        <v>0</v>
      </c>
      <c r="AA4641">
        <f t="shared" si="171"/>
        <v>111061.5</v>
      </c>
    </row>
    <row r="4642" spans="1:27" x14ac:dyDescent="0.35">
      <c r="A4642" t="s">
        <v>427</v>
      </c>
      <c r="C4642">
        <v>510100</v>
      </c>
      <c r="D4642" t="s">
        <v>430</v>
      </c>
      <c r="E4642" t="s">
        <v>7</v>
      </c>
      <c r="F4642" t="s">
        <v>105</v>
      </c>
      <c r="G4642">
        <v>2024</v>
      </c>
      <c r="H4642" t="s">
        <v>365</v>
      </c>
      <c r="I4642" t="s">
        <v>453</v>
      </c>
      <c r="J4642" t="s">
        <v>454</v>
      </c>
      <c r="K4642" t="s">
        <v>455</v>
      </c>
      <c r="L4642" t="s">
        <v>25</v>
      </c>
      <c r="M4642">
        <v>14799</v>
      </c>
      <c r="N4642">
        <v>14060</v>
      </c>
      <c r="O4642">
        <v>13190</v>
      </c>
      <c r="P4642">
        <v>13691</v>
      </c>
      <c r="Q4642">
        <v>14196</v>
      </c>
      <c r="R4642">
        <v>11869</v>
      </c>
      <c r="S4642">
        <v>13801</v>
      </c>
      <c r="T4642">
        <v>14373</v>
      </c>
      <c r="U4642">
        <v>13059</v>
      </c>
      <c r="V4642">
        <v>14965</v>
      </c>
      <c r="W4642">
        <v>12027</v>
      </c>
      <c r="X4642">
        <v>11267</v>
      </c>
      <c r="Y4642">
        <v>161297</v>
      </c>
      <c r="Z4642">
        <f t="shared" si="170"/>
        <v>0</v>
      </c>
      <c r="AA4642">
        <f t="shared" si="171"/>
        <v>120972.75</v>
      </c>
    </row>
    <row r="4643" spans="1:27" x14ac:dyDescent="0.35">
      <c r="A4643" t="s">
        <v>427</v>
      </c>
      <c r="C4643">
        <v>512005</v>
      </c>
      <c r="D4643" t="s">
        <v>452</v>
      </c>
      <c r="E4643" t="s">
        <v>7</v>
      </c>
      <c r="F4643" t="s">
        <v>105</v>
      </c>
      <c r="G4643">
        <v>2027</v>
      </c>
      <c r="H4643" t="s">
        <v>22</v>
      </c>
      <c r="I4643" t="s">
        <v>565</v>
      </c>
      <c r="J4643" t="s">
        <v>566</v>
      </c>
      <c r="K4643" t="s">
        <v>486</v>
      </c>
      <c r="L4643" t="s">
        <v>25</v>
      </c>
      <c r="M4643">
        <v>14810</v>
      </c>
      <c r="N4643">
        <v>10649</v>
      </c>
      <c r="O4643">
        <v>10649</v>
      </c>
      <c r="P4643">
        <v>10649</v>
      </c>
      <c r="Q4643">
        <v>10649</v>
      </c>
      <c r="R4643">
        <v>10649</v>
      </c>
      <c r="S4643">
        <v>99735</v>
      </c>
      <c r="T4643">
        <v>10649</v>
      </c>
      <c r="U4643">
        <v>39780</v>
      </c>
      <c r="V4643">
        <v>10649</v>
      </c>
      <c r="W4643">
        <v>10649</v>
      </c>
      <c r="X4643">
        <v>10649</v>
      </c>
      <c r="Y4643">
        <v>250166</v>
      </c>
      <c r="Z4643">
        <f t="shared" si="170"/>
        <v>0</v>
      </c>
      <c r="AA4643">
        <f t="shared" si="171"/>
        <v>187624.5</v>
      </c>
    </row>
    <row r="4644" spans="1:27" x14ac:dyDescent="0.35">
      <c r="A4644" t="s">
        <v>427</v>
      </c>
      <c r="C4644">
        <v>512005</v>
      </c>
      <c r="D4644" t="s">
        <v>452</v>
      </c>
      <c r="E4644" t="s">
        <v>7</v>
      </c>
      <c r="F4644" t="s">
        <v>105</v>
      </c>
      <c r="G4644">
        <v>2028</v>
      </c>
      <c r="H4644" t="s">
        <v>22</v>
      </c>
      <c r="I4644" t="s">
        <v>565</v>
      </c>
      <c r="J4644" t="s">
        <v>566</v>
      </c>
      <c r="K4644" t="s">
        <v>486</v>
      </c>
      <c r="L4644" t="s">
        <v>25</v>
      </c>
      <c r="M4644">
        <v>15106</v>
      </c>
      <c r="N4644">
        <v>10862</v>
      </c>
      <c r="O4644">
        <v>10862</v>
      </c>
      <c r="P4644">
        <v>10862</v>
      </c>
      <c r="Q4644">
        <v>10862</v>
      </c>
      <c r="R4644">
        <v>10862</v>
      </c>
      <c r="S4644">
        <v>101958</v>
      </c>
      <c r="T4644">
        <v>10862</v>
      </c>
      <c r="U4644">
        <v>40575</v>
      </c>
      <c r="V4644">
        <v>10862</v>
      </c>
      <c r="W4644">
        <v>10862</v>
      </c>
      <c r="X4644">
        <v>10862</v>
      </c>
      <c r="Y4644">
        <v>255396</v>
      </c>
      <c r="Z4644">
        <f t="shared" si="170"/>
        <v>0</v>
      </c>
      <c r="AA4644">
        <f t="shared" si="171"/>
        <v>191547</v>
      </c>
    </row>
    <row r="4645" spans="1:27" x14ac:dyDescent="0.35">
      <c r="A4645" t="s">
        <v>427</v>
      </c>
      <c r="C4645">
        <v>512005</v>
      </c>
      <c r="D4645" t="s">
        <v>452</v>
      </c>
      <c r="E4645" t="s">
        <v>7</v>
      </c>
      <c r="F4645" t="s">
        <v>105</v>
      </c>
      <c r="G4645">
        <v>2023</v>
      </c>
      <c r="H4645" t="s">
        <v>22</v>
      </c>
      <c r="I4645" t="s">
        <v>383</v>
      </c>
      <c r="J4645" t="s">
        <v>384</v>
      </c>
      <c r="K4645" t="s">
        <v>378</v>
      </c>
      <c r="L4645" t="s">
        <v>25</v>
      </c>
      <c r="M4645">
        <v>15134</v>
      </c>
      <c r="N4645">
        <v>11894</v>
      </c>
      <c r="O4645">
        <v>17475</v>
      </c>
      <c r="P4645">
        <v>11894</v>
      </c>
      <c r="Q4645">
        <v>11894</v>
      </c>
      <c r="R4645">
        <v>39434</v>
      </c>
      <c r="S4645">
        <v>80906</v>
      </c>
      <c r="T4645">
        <v>11894</v>
      </c>
      <c r="U4645">
        <v>34574</v>
      </c>
      <c r="V4645">
        <v>11894</v>
      </c>
      <c r="W4645">
        <v>11894</v>
      </c>
      <c r="X4645">
        <v>58595</v>
      </c>
      <c r="Y4645">
        <v>317483</v>
      </c>
      <c r="Z4645">
        <f t="shared" si="170"/>
        <v>0</v>
      </c>
      <c r="AA4645">
        <f t="shared" si="171"/>
        <v>238112.25</v>
      </c>
    </row>
    <row r="4646" spans="1:27" x14ac:dyDescent="0.35">
      <c r="A4646" t="s">
        <v>427</v>
      </c>
      <c r="C4646">
        <v>512005</v>
      </c>
      <c r="D4646" t="s">
        <v>452</v>
      </c>
      <c r="E4646" t="s">
        <v>7</v>
      </c>
      <c r="F4646" t="s">
        <v>105</v>
      </c>
      <c r="G4646">
        <v>2024</v>
      </c>
      <c r="H4646" t="s">
        <v>22</v>
      </c>
      <c r="I4646" t="s">
        <v>383</v>
      </c>
      <c r="J4646" t="s">
        <v>384</v>
      </c>
      <c r="K4646" t="s">
        <v>378</v>
      </c>
      <c r="L4646" t="s">
        <v>25</v>
      </c>
      <c r="M4646">
        <v>15134</v>
      </c>
      <c r="N4646">
        <v>11894</v>
      </c>
      <c r="O4646">
        <v>17475</v>
      </c>
      <c r="P4646">
        <v>11894</v>
      </c>
      <c r="Q4646">
        <v>11894</v>
      </c>
      <c r="R4646">
        <v>39434</v>
      </c>
      <c r="S4646">
        <v>80906</v>
      </c>
      <c r="T4646">
        <v>11894</v>
      </c>
      <c r="U4646">
        <v>34574</v>
      </c>
      <c r="V4646">
        <v>11894</v>
      </c>
      <c r="W4646">
        <v>11894</v>
      </c>
      <c r="X4646">
        <v>58595</v>
      </c>
      <c r="Y4646">
        <v>317483</v>
      </c>
      <c r="Z4646">
        <f t="shared" si="170"/>
        <v>0</v>
      </c>
      <c r="AA4646">
        <f t="shared" si="171"/>
        <v>238112.25</v>
      </c>
    </row>
    <row r="4647" spans="1:27" x14ac:dyDescent="0.35">
      <c r="A4647" t="s">
        <v>427</v>
      </c>
      <c r="C4647">
        <v>512005</v>
      </c>
      <c r="D4647" t="s">
        <v>452</v>
      </c>
      <c r="E4647" t="s">
        <v>7</v>
      </c>
      <c r="F4647" t="s">
        <v>105</v>
      </c>
      <c r="G4647">
        <v>2025</v>
      </c>
      <c r="H4647" t="s">
        <v>22</v>
      </c>
      <c r="I4647" t="s">
        <v>383</v>
      </c>
      <c r="J4647" t="s">
        <v>384</v>
      </c>
      <c r="K4647" t="s">
        <v>378</v>
      </c>
      <c r="L4647" t="s">
        <v>25</v>
      </c>
      <c r="M4647">
        <v>15134</v>
      </c>
      <c r="N4647">
        <v>11894</v>
      </c>
      <c r="O4647">
        <v>17475</v>
      </c>
      <c r="P4647">
        <v>11894</v>
      </c>
      <c r="Q4647">
        <v>11894</v>
      </c>
      <c r="R4647">
        <v>39434</v>
      </c>
      <c r="S4647">
        <v>80906</v>
      </c>
      <c r="T4647">
        <v>11894</v>
      </c>
      <c r="U4647">
        <v>34574</v>
      </c>
      <c r="V4647">
        <v>11894</v>
      </c>
      <c r="W4647">
        <v>11894</v>
      </c>
      <c r="X4647">
        <v>58595</v>
      </c>
      <c r="Y4647">
        <v>317483</v>
      </c>
      <c r="Z4647">
        <f t="shared" si="170"/>
        <v>0</v>
      </c>
      <c r="AA4647">
        <f t="shared" si="171"/>
        <v>238112.25</v>
      </c>
    </row>
    <row r="4648" spans="1:27" x14ac:dyDescent="0.35">
      <c r="A4648" t="s">
        <v>427</v>
      </c>
      <c r="C4648">
        <v>512005</v>
      </c>
      <c r="D4648" t="s">
        <v>452</v>
      </c>
      <c r="E4648" t="s">
        <v>7</v>
      </c>
      <c r="F4648" t="s">
        <v>105</v>
      </c>
      <c r="G4648">
        <v>2021</v>
      </c>
      <c r="H4648" t="s">
        <v>22</v>
      </c>
      <c r="I4648" t="s">
        <v>383</v>
      </c>
      <c r="J4648" t="s">
        <v>384</v>
      </c>
      <c r="K4648" t="s">
        <v>378</v>
      </c>
      <c r="L4648" t="s">
        <v>25</v>
      </c>
      <c r="M4648">
        <v>15134</v>
      </c>
      <c r="N4648">
        <v>11894</v>
      </c>
      <c r="O4648">
        <v>86487</v>
      </c>
      <c r="P4648">
        <v>11894</v>
      </c>
      <c r="Q4648">
        <v>11894</v>
      </c>
      <c r="R4648">
        <v>39434</v>
      </c>
      <c r="S4648">
        <v>11894</v>
      </c>
      <c r="T4648">
        <v>11894</v>
      </c>
      <c r="U4648">
        <v>34574</v>
      </c>
      <c r="V4648">
        <v>11894</v>
      </c>
      <c r="W4648">
        <v>11894</v>
      </c>
      <c r="X4648">
        <v>58595</v>
      </c>
      <c r="Y4648">
        <v>317483</v>
      </c>
      <c r="Z4648">
        <f t="shared" si="170"/>
        <v>0</v>
      </c>
      <c r="AA4648">
        <f t="shared" si="171"/>
        <v>238112.25</v>
      </c>
    </row>
    <row r="4649" spans="1:27" x14ac:dyDescent="0.35">
      <c r="A4649" t="s">
        <v>427</v>
      </c>
      <c r="C4649">
        <v>512005</v>
      </c>
      <c r="D4649" t="s">
        <v>452</v>
      </c>
      <c r="E4649" t="s">
        <v>7</v>
      </c>
      <c r="F4649" t="s">
        <v>105</v>
      </c>
      <c r="G4649">
        <v>2022</v>
      </c>
      <c r="H4649" t="s">
        <v>22</v>
      </c>
      <c r="I4649" t="s">
        <v>383</v>
      </c>
      <c r="J4649" t="s">
        <v>384</v>
      </c>
      <c r="K4649" t="s">
        <v>378</v>
      </c>
      <c r="L4649" t="s">
        <v>25</v>
      </c>
      <c r="M4649">
        <v>15134</v>
      </c>
      <c r="N4649">
        <v>11894</v>
      </c>
      <c r="O4649">
        <v>86487</v>
      </c>
      <c r="P4649">
        <v>11894</v>
      </c>
      <c r="Q4649">
        <v>11894</v>
      </c>
      <c r="R4649">
        <v>39434</v>
      </c>
      <c r="S4649">
        <v>11894</v>
      </c>
      <c r="T4649">
        <v>11894</v>
      </c>
      <c r="U4649">
        <v>34574</v>
      </c>
      <c r="V4649">
        <v>11894</v>
      </c>
      <c r="W4649">
        <v>11894</v>
      </c>
      <c r="X4649">
        <v>58595</v>
      </c>
      <c r="Y4649">
        <v>317483</v>
      </c>
      <c r="Z4649">
        <f t="shared" si="170"/>
        <v>0</v>
      </c>
      <c r="AA4649">
        <f t="shared" si="171"/>
        <v>238112.25</v>
      </c>
    </row>
    <row r="4650" spans="1:27" x14ac:dyDescent="0.35">
      <c r="A4650" t="s">
        <v>427</v>
      </c>
      <c r="C4650">
        <v>510100</v>
      </c>
      <c r="D4650" t="s">
        <v>430</v>
      </c>
      <c r="E4650" t="s">
        <v>7</v>
      </c>
      <c r="F4650" t="s">
        <v>105</v>
      </c>
      <c r="G4650">
        <v>2025</v>
      </c>
      <c r="H4650" t="s">
        <v>365</v>
      </c>
      <c r="I4650" t="s">
        <v>453</v>
      </c>
      <c r="J4650" t="s">
        <v>454</v>
      </c>
      <c r="K4650" t="s">
        <v>455</v>
      </c>
      <c r="L4650" t="s">
        <v>25</v>
      </c>
      <c r="M4650">
        <v>15177</v>
      </c>
      <c r="N4650">
        <v>13638</v>
      </c>
      <c r="O4650">
        <v>13526</v>
      </c>
      <c r="P4650">
        <v>14039</v>
      </c>
      <c r="Q4650">
        <v>13773</v>
      </c>
      <c r="R4650">
        <v>12951</v>
      </c>
      <c r="S4650">
        <v>14149</v>
      </c>
      <c r="T4650">
        <v>14742</v>
      </c>
      <c r="U4650">
        <v>14174</v>
      </c>
      <c r="V4650">
        <v>15348</v>
      </c>
      <c r="W4650">
        <v>11544</v>
      </c>
      <c r="X4650">
        <v>12325</v>
      </c>
      <c r="Y4650">
        <v>165386</v>
      </c>
      <c r="Z4650">
        <f t="shared" si="170"/>
        <v>0</v>
      </c>
      <c r="AA4650">
        <f t="shared" si="171"/>
        <v>124039.5</v>
      </c>
    </row>
    <row r="4651" spans="1:27" x14ac:dyDescent="0.35">
      <c r="A4651" t="s">
        <v>427</v>
      </c>
      <c r="C4651">
        <v>514100</v>
      </c>
      <c r="D4651" t="s">
        <v>441</v>
      </c>
      <c r="E4651" t="s">
        <v>7</v>
      </c>
      <c r="F4651" t="s">
        <v>105</v>
      </c>
      <c r="G4651">
        <v>2021</v>
      </c>
      <c r="H4651" t="s">
        <v>365</v>
      </c>
      <c r="I4651" t="s">
        <v>383</v>
      </c>
      <c r="J4651" t="s">
        <v>384</v>
      </c>
      <c r="K4651" t="s">
        <v>378</v>
      </c>
      <c r="L4651" t="s">
        <v>25</v>
      </c>
      <c r="M4651">
        <v>15220</v>
      </c>
      <c r="N4651">
        <v>15266</v>
      </c>
      <c r="O4651">
        <v>16663</v>
      </c>
      <c r="P4651">
        <v>15582</v>
      </c>
      <c r="Q4651">
        <v>14706</v>
      </c>
      <c r="R4651">
        <v>15341</v>
      </c>
      <c r="S4651">
        <v>15002</v>
      </c>
      <c r="T4651">
        <v>16385</v>
      </c>
      <c r="U4651">
        <v>15736</v>
      </c>
      <c r="V4651">
        <v>15585</v>
      </c>
      <c r="W4651">
        <v>14605</v>
      </c>
      <c r="X4651">
        <v>14044</v>
      </c>
      <c r="Y4651">
        <v>184136</v>
      </c>
      <c r="Z4651">
        <f t="shared" si="170"/>
        <v>0</v>
      </c>
      <c r="AA4651">
        <f t="shared" si="171"/>
        <v>138102</v>
      </c>
    </row>
    <row r="4652" spans="1:27" x14ac:dyDescent="0.35">
      <c r="A4652" t="s">
        <v>427</v>
      </c>
      <c r="C4652">
        <v>514100</v>
      </c>
      <c r="D4652" t="s">
        <v>441</v>
      </c>
      <c r="E4652" t="s">
        <v>7</v>
      </c>
      <c r="F4652" t="s">
        <v>21</v>
      </c>
      <c r="G4652">
        <v>2024</v>
      </c>
      <c r="H4652" t="s">
        <v>365</v>
      </c>
      <c r="I4652" t="s">
        <v>373</v>
      </c>
      <c r="J4652" t="s">
        <v>374</v>
      </c>
      <c r="K4652" t="s">
        <v>375</v>
      </c>
      <c r="L4652" t="s">
        <v>25</v>
      </c>
      <c r="M4652">
        <v>15259</v>
      </c>
      <c r="N4652">
        <v>14510</v>
      </c>
      <c r="O4652">
        <v>13627</v>
      </c>
      <c r="P4652">
        <v>14182</v>
      </c>
      <c r="Q4652">
        <v>14733</v>
      </c>
      <c r="R4652">
        <v>12363</v>
      </c>
      <c r="S4652">
        <v>14382</v>
      </c>
      <c r="T4652">
        <v>14903</v>
      </c>
      <c r="U4652">
        <v>13536</v>
      </c>
      <c r="V4652">
        <v>15531</v>
      </c>
      <c r="W4652">
        <v>12493</v>
      </c>
      <c r="X4652">
        <v>11882</v>
      </c>
      <c r="Y4652">
        <v>167399</v>
      </c>
      <c r="Z4652">
        <f t="shared" si="170"/>
        <v>125549.25</v>
      </c>
      <c r="AA4652">
        <f t="shared" si="171"/>
        <v>0</v>
      </c>
    </row>
    <row r="4653" spans="1:27" x14ac:dyDescent="0.35">
      <c r="A4653" t="s">
        <v>427</v>
      </c>
      <c r="C4653">
        <v>512005</v>
      </c>
      <c r="D4653" t="s">
        <v>452</v>
      </c>
      <c r="E4653" t="s">
        <v>7</v>
      </c>
      <c r="F4653" t="s">
        <v>105</v>
      </c>
      <c r="G4653">
        <v>2029</v>
      </c>
      <c r="H4653" t="s">
        <v>22</v>
      </c>
      <c r="I4653" t="s">
        <v>565</v>
      </c>
      <c r="J4653" t="s">
        <v>566</v>
      </c>
      <c r="K4653" t="s">
        <v>486</v>
      </c>
      <c r="L4653" t="s">
        <v>25</v>
      </c>
      <c r="M4653">
        <v>15408</v>
      </c>
      <c r="N4653">
        <v>11079</v>
      </c>
      <c r="O4653">
        <v>11079</v>
      </c>
      <c r="P4653">
        <v>11079</v>
      </c>
      <c r="Q4653">
        <v>11079</v>
      </c>
      <c r="R4653">
        <v>11079</v>
      </c>
      <c r="S4653">
        <v>104233</v>
      </c>
      <c r="T4653">
        <v>11079</v>
      </c>
      <c r="U4653">
        <v>41386</v>
      </c>
      <c r="V4653">
        <v>11079</v>
      </c>
      <c r="W4653">
        <v>11079</v>
      </c>
      <c r="X4653">
        <v>11079</v>
      </c>
      <c r="Y4653">
        <v>260736</v>
      </c>
      <c r="Z4653">
        <f t="shared" si="170"/>
        <v>0</v>
      </c>
      <c r="AA4653">
        <f t="shared" si="171"/>
        <v>195552</v>
      </c>
    </row>
    <row r="4654" spans="1:27" x14ac:dyDescent="0.35">
      <c r="A4654" t="s">
        <v>427</v>
      </c>
      <c r="C4654">
        <v>512005</v>
      </c>
      <c r="D4654" t="s">
        <v>452</v>
      </c>
      <c r="E4654" t="s">
        <v>7</v>
      </c>
      <c r="F4654" t="s">
        <v>105</v>
      </c>
      <c r="G4654">
        <v>2026</v>
      </c>
      <c r="H4654" t="s">
        <v>22</v>
      </c>
      <c r="I4654" t="s">
        <v>383</v>
      </c>
      <c r="J4654" t="s">
        <v>384</v>
      </c>
      <c r="K4654" t="s">
        <v>378</v>
      </c>
      <c r="L4654" t="s">
        <v>25</v>
      </c>
      <c r="M4654">
        <v>15437</v>
      </c>
      <c r="N4654">
        <v>12132</v>
      </c>
      <c r="O4654">
        <v>17880</v>
      </c>
      <c r="P4654">
        <v>12132</v>
      </c>
      <c r="Q4654">
        <v>12132</v>
      </c>
      <c r="R4654">
        <v>40498</v>
      </c>
      <c r="S4654">
        <v>82700</v>
      </c>
      <c r="T4654">
        <v>12132</v>
      </c>
      <c r="U4654">
        <v>35266</v>
      </c>
      <c r="V4654">
        <v>12132</v>
      </c>
      <c r="W4654">
        <v>12132</v>
      </c>
      <c r="X4654">
        <v>60234</v>
      </c>
      <c r="Y4654">
        <v>324806</v>
      </c>
      <c r="Z4654">
        <f t="shared" si="170"/>
        <v>0</v>
      </c>
      <c r="AA4654">
        <f t="shared" si="171"/>
        <v>243604.5</v>
      </c>
    </row>
    <row r="4655" spans="1:27" x14ac:dyDescent="0.35">
      <c r="A4655" t="s">
        <v>427</v>
      </c>
      <c r="C4655">
        <v>926116</v>
      </c>
      <c r="D4655" t="s">
        <v>448</v>
      </c>
      <c r="E4655" t="s">
        <v>7</v>
      </c>
      <c r="F4655" t="s">
        <v>105</v>
      </c>
      <c r="G4655">
        <v>2021</v>
      </c>
      <c r="H4655" t="s">
        <v>365</v>
      </c>
      <c r="I4655" t="s">
        <v>383</v>
      </c>
      <c r="J4655" t="s">
        <v>384</v>
      </c>
      <c r="K4655" t="s">
        <v>378</v>
      </c>
      <c r="L4655" t="s">
        <v>25</v>
      </c>
      <c r="M4655">
        <v>15585</v>
      </c>
      <c r="N4655">
        <v>15632</v>
      </c>
      <c r="O4655">
        <v>17061</v>
      </c>
      <c r="P4655">
        <v>15968</v>
      </c>
      <c r="Q4655">
        <v>15082</v>
      </c>
      <c r="R4655">
        <v>15733</v>
      </c>
      <c r="S4655">
        <v>15397</v>
      </c>
      <c r="T4655">
        <v>16869</v>
      </c>
      <c r="U4655">
        <v>16123</v>
      </c>
      <c r="V4655">
        <v>15980</v>
      </c>
      <c r="W4655">
        <v>14975</v>
      </c>
      <c r="X4655">
        <v>14449</v>
      </c>
      <c r="Y4655">
        <v>188853</v>
      </c>
      <c r="Z4655">
        <f t="shared" si="170"/>
        <v>0</v>
      </c>
      <c r="AA4655">
        <f t="shared" si="171"/>
        <v>141639.75</v>
      </c>
    </row>
    <row r="4656" spans="1:27" x14ac:dyDescent="0.35">
      <c r="A4656" t="s">
        <v>427</v>
      </c>
      <c r="C4656">
        <v>514100</v>
      </c>
      <c r="D4656" t="s">
        <v>441</v>
      </c>
      <c r="E4656" t="s">
        <v>7</v>
      </c>
      <c r="F4656" t="s">
        <v>105</v>
      </c>
      <c r="G4656">
        <v>2022</v>
      </c>
      <c r="H4656" t="s">
        <v>365</v>
      </c>
      <c r="I4656" t="s">
        <v>383</v>
      </c>
      <c r="J4656" t="s">
        <v>384</v>
      </c>
      <c r="K4656" t="s">
        <v>378</v>
      </c>
      <c r="L4656" t="s">
        <v>25</v>
      </c>
      <c r="M4656">
        <v>15593</v>
      </c>
      <c r="N4656">
        <v>15642</v>
      </c>
      <c r="O4656">
        <v>17067</v>
      </c>
      <c r="P4656">
        <v>15289</v>
      </c>
      <c r="Q4656">
        <v>15700</v>
      </c>
      <c r="R4656">
        <v>15687</v>
      </c>
      <c r="S4656">
        <v>14669</v>
      </c>
      <c r="T4656">
        <v>17651</v>
      </c>
      <c r="U4656">
        <v>16325</v>
      </c>
      <c r="V4656">
        <v>15944</v>
      </c>
      <c r="W4656">
        <v>15156</v>
      </c>
      <c r="X4656">
        <v>13654</v>
      </c>
      <c r="Y4656">
        <v>188377</v>
      </c>
      <c r="Z4656">
        <f t="shared" si="170"/>
        <v>0</v>
      </c>
      <c r="AA4656">
        <f t="shared" si="171"/>
        <v>141282.75</v>
      </c>
    </row>
    <row r="4657" spans="1:27" x14ac:dyDescent="0.35">
      <c r="A4657" t="s">
        <v>427</v>
      </c>
      <c r="C4657">
        <v>514100</v>
      </c>
      <c r="D4657" t="s">
        <v>441</v>
      </c>
      <c r="E4657" t="s">
        <v>7</v>
      </c>
      <c r="F4657" t="s">
        <v>21</v>
      </c>
      <c r="G4657">
        <v>2025</v>
      </c>
      <c r="H4657" t="s">
        <v>365</v>
      </c>
      <c r="I4657" t="s">
        <v>373</v>
      </c>
      <c r="J4657" t="s">
        <v>374</v>
      </c>
      <c r="K4657" t="s">
        <v>375</v>
      </c>
      <c r="L4657" t="s">
        <v>25</v>
      </c>
      <c r="M4657">
        <v>15631</v>
      </c>
      <c r="N4657">
        <v>14060</v>
      </c>
      <c r="O4657">
        <v>13951</v>
      </c>
      <c r="P4657">
        <v>14508</v>
      </c>
      <c r="Q4657">
        <v>14260</v>
      </c>
      <c r="R4657">
        <v>13430</v>
      </c>
      <c r="S4657">
        <v>14687</v>
      </c>
      <c r="T4657">
        <v>15247</v>
      </c>
      <c r="U4657">
        <v>14649</v>
      </c>
      <c r="V4657">
        <v>15885</v>
      </c>
      <c r="W4657">
        <v>11960</v>
      </c>
      <c r="X4657">
        <v>12891</v>
      </c>
      <c r="Y4657">
        <v>171159</v>
      </c>
      <c r="Z4657">
        <f t="shared" si="170"/>
        <v>128369.25</v>
      </c>
      <c r="AA4657">
        <f t="shared" si="171"/>
        <v>0</v>
      </c>
    </row>
    <row r="4658" spans="1:27" x14ac:dyDescent="0.35">
      <c r="A4658" t="s">
        <v>427</v>
      </c>
      <c r="C4658">
        <v>510100</v>
      </c>
      <c r="D4658" t="s">
        <v>430</v>
      </c>
      <c r="E4658" t="s">
        <v>7</v>
      </c>
      <c r="F4658" t="s">
        <v>105</v>
      </c>
      <c r="G4658">
        <v>2026</v>
      </c>
      <c r="H4658" t="s">
        <v>365</v>
      </c>
      <c r="I4658" t="s">
        <v>453</v>
      </c>
      <c r="J4658" t="s">
        <v>454</v>
      </c>
      <c r="K4658" t="s">
        <v>455</v>
      </c>
      <c r="L4658" t="s">
        <v>25</v>
      </c>
      <c r="M4658">
        <v>15632</v>
      </c>
      <c r="N4658">
        <v>14047</v>
      </c>
      <c r="O4658">
        <v>13932</v>
      </c>
      <c r="P4658">
        <v>14460</v>
      </c>
      <c r="Q4658">
        <v>14186</v>
      </c>
      <c r="R4658">
        <v>13340</v>
      </c>
      <c r="S4658">
        <v>14573</v>
      </c>
      <c r="T4658">
        <v>15184</v>
      </c>
      <c r="U4658">
        <v>14600</v>
      </c>
      <c r="V4658">
        <v>15809</v>
      </c>
      <c r="W4658">
        <v>11890</v>
      </c>
      <c r="X4658">
        <v>12695</v>
      </c>
      <c r="Y4658">
        <v>170348</v>
      </c>
      <c r="Z4658">
        <f t="shared" si="170"/>
        <v>0</v>
      </c>
      <c r="AA4658">
        <f t="shared" si="171"/>
        <v>127761</v>
      </c>
    </row>
    <row r="4659" spans="1:27" x14ac:dyDescent="0.35">
      <c r="A4659" t="s">
        <v>427</v>
      </c>
      <c r="C4659">
        <v>506100</v>
      </c>
      <c r="D4659" t="s">
        <v>432</v>
      </c>
      <c r="E4659" t="s">
        <v>7</v>
      </c>
      <c r="F4659" t="s">
        <v>366</v>
      </c>
      <c r="G4659">
        <v>2023</v>
      </c>
      <c r="H4659" t="s">
        <v>365</v>
      </c>
      <c r="I4659" t="s">
        <v>636</v>
      </c>
      <c r="J4659" t="s">
        <v>637</v>
      </c>
      <c r="K4659" t="s">
        <v>455</v>
      </c>
      <c r="L4659" t="s">
        <v>25</v>
      </c>
      <c r="M4659">
        <v>15656</v>
      </c>
      <c r="N4659">
        <v>14843</v>
      </c>
      <c r="O4659">
        <v>16185</v>
      </c>
      <c r="P4659">
        <v>13548</v>
      </c>
      <c r="Q4659">
        <v>15559</v>
      </c>
      <c r="R4659">
        <v>14873</v>
      </c>
      <c r="S4659">
        <v>13608</v>
      </c>
      <c r="T4659">
        <v>16616</v>
      </c>
      <c r="U4659">
        <v>14325</v>
      </c>
      <c r="V4659">
        <v>15781</v>
      </c>
      <c r="W4659">
        <v>14216</v>
      </c>
      <c r="X4659">
        <v>11571</v>
      </c>
      <c r="Y4659">
        <v>176780</v>
      </c>
      <c r="Z4659">
        <f t="shared" si="170"/>
        <v>53455.144585019996</v>
      </c>
      <c r="AA4659">
        <f t="shared" si="171"/>
        <v>79129.855414980004</v>
      </c>
    </row>
    <row r="4660" spans="1:27" x14ac:dyDescent="0.35">
      <c r="A4660" t="s">
        <v>427</v>
      </c>
      <c r="C4660">
        <v>500900</v>
      </c>
      <c r="D4660" t="s">
        <v>443</v>
      </c>
      <c r="E4660" t="s">
        <v>7</v>
      </c>
      <c r="F4660" t="s">
        <v>21</v>
      </c>
      <c r="G4660">
        <v>2022</v>
      </c>
      <c r="H4660" t="s">
        <v>365</v>
      </c>
      <c r="I4660" t="s">
        <v>373</v>
      </c>
      <c r="J4660" t="s">
        <v>374</v>
      </c>
      <c r="K4660" t="s">
        <v>375</v>
      </c>
      <c r="L4660" t="s">
        <v>25</v>
      </c>
      <c r="M4660">
        <v>15669</v>
      </c>
      <c r="N4660">
        <v>14111</v>
      </c>
      <c r="O4660">
        <v>15354</v>
      </c>
      <c r="P4660">
        <v>11307</v>
      </c>
      <c r="Q4660">
        <v>11143</v>
      </c>
      <c r="R4660">
        <v>10336</v>
      </c>
      <c r="S4660">
        <v>7728</v>
      </c>
      <c r="T4660">
        <v>11925</v>
      </c>
      <c r="U4660">
        <v>9491</v>
      </c>
      <c r="V4660">
        <v>8621</v>
      </c>
      <c r="W4660">
        <v>7110</v>
      </c>
      <c r="X4660">
        <v>4611</v>
      </c>
      <c r="Y4660">
        <v>127405</v>
      </c>
      <c r="Z4660">
        <f t="shared" si="170"/>
        <v>95553.75</v>
      </c>
      <c r="AA4660">
        <f t="shared" si="171"/>
        <v>0</v>
      </c>
    </row>
    <row r="4661" spans="1:27" x14ac:dyDescent="0.35">
      <c r="A4661" t="s">
        <v>427</v>
      </c>
      <c r="C4661">
        <v>512005</v>
      </c>
      <c r="D4661" t="s">
        <v>452</v>
      </c>
      <c r="E4661" t="s">
        <v>7</v>
      </c>
      <c r="F4661" t="s">
        <v>105</v>
      </c>
      <c r="G4661">
        <v>2030</v>
      </c>
      <c r="H4661" t="s">
        <v>22</v>
      </c>
      <c r="I4661" t="s">
        <v>565</v>
      </c>
      <c r="J4661" t="s">
        <v>566</v>
      </c>
      <c r="K4661" t="s">
        <v>486</v>
      </c>
      <c r="L4661" t="s">
        <v>25</v>
      </c>
      <c r="M4661">
        <v>15717</v>
      </c>
      <c r="N4661">
        <v>11301</v>
      </c>
      <c r="O4661">
        <v>11301</v>
      </c>
      <c r="P4661">
        <v>11301</v>
      </c>
      <c r="Q4661">
        <v>11301</v>
      </c>
      <c r="R4661">
        <v>11301</v>
      </c>
      <c r="S4661">
        <v>106566</v>
      </c>
      <c r="T4661">
        <v>11301</v>
      </c>
      <c r="U4661">
        <v>42216</v>
      </c>
      <c r="V4661">
        <v>11301</v>
      </c>
      <c r="W4661">
        <v>11301</v>
      </c>
      <c r="X4661">
        <v>11301</v>
      </c>
      <c r="Y4661">
        <v>266206</v>
      </c>
      <c r="Z4661">
        <f t="shared" si="170"/>
        <v>0</v>
      </c>
      <c r="AA4661">
        <f t="shared" si="171"/>
        <v>199654.5</v>
      </c>
    </row>
    <row r="4662" spans="1:27" x14ac:dyDescent="0.35">
      <c r="A4662" t="s">
        <v>427</v>
      </c>
      <c r="C4662">
        <v>512005</v>
      </c>
      <c r="D4662" t="s">
        <v>452</v>
      </c>
      <c r="E4662" t="s">
        <v>7</v>
      </c>
      <c r="F4662" t="s">
        <v>105</v>
      </c>
      <c r="G4662">
        <v>2027</v>
      </c>
      <c r="H4662" t="s">
        <v>22</v>
      </c>
      <c r="I4662" t="s">
        <v>383</v>
      </c>
      <c r="J4662" t="s">
        <v>384</v>
      </c>
      <c r="K4662" t="s">
        <v>378</v>
      </c>
      <c r="L4662" t="s">
        <v>25</v>
      </c>
      <c r="M4662">
        <v>15745</v>
      </c>
      <c r="N4662">
        <v>12375</v>
      </c>
      <c r="O4662">
        <v>18295</v>
      </c>
      <c r="P4662">
        <v>12375</v>
      </c>
      <c r="Q4662">
        <v>12375</v>
      </c>
      <c r="R4662">
        <v>41592</v>
      </c>
      <c r="S4662">
        <v>84535</v>
      </c>
      <c r="T4662">
        <v>12375</v>
      </c>
      <c r="U4662">
        <v>35971</v>
      </c>
      <c r="V4662">
        <v>12375</v>
      </c>
      <c r="W4662">
        <v>12375</v>
      </c>
      <c r="X4662">
        <v>61920</v>
      </c>
      <c r="Y4662">
        <v>332305</v>
      </c>
      <c r="Z4662">
        <f t="shared" si="170"/>
        <v>0</v>
      </c>
      <c r="AA4662">
        <f t="shared" si="171"/>
        <v>249228.75</v>
      </c>
    </row>
    <row r="4663" spans="1:27" x14ac:dyDescent="0.35">
      <c r="A4663" t="s">
        <v>427</v>
      </c>
      <c r="C4663">
        <v>506109</v>
      </c>
      <c r="D4663" t="s">
        <v>449</v>
      </c>
      <c r="E4663" t="s">
        <v>7</v>
      </c>
      <c r="F4663" t="s">
        <v>105</v>
      </c>
      <c r="G4663">
        <v>2021</v>
      </c>
      <c r="H4663" t="s">
        <v>22</v>
      </c>
      <c r="I4663" t="s">
        <v>412</v>
      </c>
      <c r="J4663" t="s">
        <v>413</v>
      </c>
      <c r="K4663" t="s">
        <v>414</v>
      </c>
      <c r="L4663" t="s">
        <v>25</v>
      </c>
      <c r="M4663">
        <v>15954</v>
      </c>
      <c r="N4663">
        <v>15954</v>
      </c>
      <c r="O4663">
        <v>15954</v>
      </c>
      <c r="P4663">
        <v>15954</v>
      </c>
      <c r="Q4663">
        <v>15954</v>
      </c>
      <c r="R4663">
        <v>15954</v>
      </c>
      <c r="S4663">
        <v>16976</v>
      </c>
      <c r="T4663">
        <v>16976</v>
      </c>
      <c r="U4663">
        <v>16976</v>
      </c>
      <c r="V4663">
        <v>16976</v>
      </c>
      <c r="W4663">
        <v>16976</v>
      </c>
      <c r="X4663">
        <v>16976</v>
      </c>
      <c r="Y4663">
        <v>197581</v>
      </c>
      <c r="Z4663">
        <f t="shared" si="170"/>
        <v>0</v>
      </c>
      <c r="AA4663">
        <f t="shared" si="171"/>
        <v>148185.75</v>
      </c>
    </row>
    <row r="4664" spans="1:27" x14ac:dyDescent="0.35">
      <c r="A4664" t="s">
        <v>427</v>
      </c>
      <c r="C4664">
        <v>512005</v>
      </c>
      <c r="D4664" t="s">
        <v>452</v>
      </c>
      <c r="E4664" t="s">
        <v>7</v>
      </c>
      <c r="F4664" t="s">
        <v>105</v>
      </c>
      <c r="G4664">
        <v>2028</v>
      </c>
      <c r="H4664" t="s">
        <v>22</v>
      </c>
      <c r="I4664" t="s">
        <v>383</v>
      </c>
      <c r="J4664" t="s">
        <v>384</v>
      </c>
      <c r="K4664" t="s">
        <v>378</v>
      </c>
      <c r="L4664" t="s">
        <v>25</v>
      </c>
      <c r="M4664">
        <v>16060</v>
      </c>
      <c r="N4664">
        <v>12622</v>
      </c>
      <c r="O4664">
        <v>18720</v>
      </c>
      <c r="P4664">
        <v>12622</v>
      </c>
      <c r="Q4664">
        <v>12622</v>
      </c>
      <c r="R4664">
        <v>42715</v>
      </c>
      <c r="S4664">
        <v>86410</v>
      </c>
      <c r="T4664">
        <v>12622</v>
      </c>
      <c r="U4664">
        <v>36690</v>
      </c>
      <c r="V4664">
        <v>12622</v>
      </c>
      <c r="W4664">
        <v>12622</v>
      </c>
      <c r="X4664">
        <v>63653</v>
      </c>
      <c r="Y4664">
        <v>339980</v>
      </c>
      <c r="Z4664">
        <f t="shared" si="170"/>
        <v>0</v>
      </c>
      <c r="AA4664">
        <f t="shared" si="171"/>
        <v>254985</v>
      </c>
    </row>
    <row r="4665" spans="1:27" x14ac:dyDescent="0.35">
      <c r="A4665" t="s">
        <v>427</v>
      </c>
      <c r="C4665">
        <v>514100</v>
      </c>
      <c r="D4665" t="s">
        <v>441</v>
      </c>
      <c r="E4665" t="s">
        <v>7</v>
      </c>
      <c r="F4665" t="s">
        <v>21</v>
      </c>
      <c r="G4665">
        <v>2026</v>
      </c>
      <c r="H4665" t="s">
        <v>365</v>
      </c>
      <c r="I4665" t="s">
        <v>373</v>
      </c>
      <c r="J4665" t="s">
        <v>374</v>
      </c>
      <c r="K4665" t="s">
        <v>375</v>
      </c>
      <c r="L4665" t="s">
        <v>25</v>
      </c>
      <c r="M4665">
        <v>16100</v>
      </c>
      <c r="N4665">
        <v>14482</v>
      </c>
      <c r="O4665">
        <v>14369</v>
      </c>
      <c r="P4665">
        <v>14943</v>
      </c>
      <c r="Q4665">
        <v>14688</v>
      </c>
      <c r="R4665">
        <v>13833</v>
      </c>
      <c r="S4665">
        <v>15128</v>
      </c>
      <c r="T4665">
        <v>15704</v>
      </c>
      <c r="U4665">
        <v>15088</v>
      </c>
      <c r="V4665">
        <v>16362</v>
      </c>
      <c r="W4665">
        <v>12319</v>
      </c>
      <c r="X4665">
        <v>13277</v>
      </c>
      <c r="Y4665">
        <v>176294</v>
      </c>
      <c r="Z4665">
        <f t="shared" si="170"/>
        <v>132220.5</v>
      </c>
      <c r="AA4665">
        <f t="shared" si="171"/>
        <v>0</v>
      </c>
    </row>
    <row r="4666" spans="1:27" x14ac:dyDescent="0.35">
      <c r="A4666" t="s">
        <v>427</v>
      </c>
      <c r="C4666">
        <v>510100</v>
      </c>
      <c r="D4666" t="s">
        <v>430</v>
      </c>
      <c r="E4666" t="s">
        <v>7</v>
      </c>
      <c r="F4666" t="s">
        <v>105</v>
      </c>
      <c r="G4666">
        <v>2027</v>
      </c>
      <c r="H4666" t="s">
        <v>365</v>
      </c>
      <c r="I4666" t="s">
        <v>453</v>
      </c>
      <c r="J4666" t="s">
        <v>454</v>
      </c>
      <c r="K4666" t="s">
        <v>455</v>
      </c>
      <c r="L4666" t="s">
        <v>25</v>
      </c>
      <c r="M4666">
        <v>16101</v>
      </c>
      <c r="N4666">
        <v>14469</v>
      </c>
      <c r="O4666">
        <v>14350</v>
      </c>
      <c r="P4666">
        <v>14894</v>
      </c>
      <c r="Q4666">
        <v>14612</v>
      </c>
      <c r="R4666">
        <v>13740</v>
      </c>
      <c r="S4666">
        <v>15010</v>
      </c>
      <c r="T4666">
        <v>15639</v>
      </c>
      <c r="U4666">
        <v>15038</v>
      </c>
      <c r="V4666">
        <v>16283</v>
      </c>
      <c r="W4666">
        <v>12247</v>
      </c>
      <c r="X4666">
        <v>13076</v>
      </c>
      <c r="Y4666">
        <v>175458</v>
      </c>
      <c r="Z4666">
        <f t="shared" si="170"/>
        <v>0</v>
      </c>
      <c r="AA4666">
        <f t="shared" si="171"/>
        <v>131593.5</v>
      </c>
    </row>
    <row r="4667" spans="1:27" x14ac:dyDescent="0.35">
      <c r="A4667" t="s">
        <v>427</v>
      </c>
      <c r="C4667">
        <v>500100</v>
      </c>
      <c r="D4667" t="s">
        <v>431</v>
      </c>
      <c r="E4667" t="s">
        <v>7</v>
      </c>
      <c r="F4667" t="s">
        <v>105</v>
      </c>
      <c r="G4667">
        <v>2021</v>
      </c>
      <c r="H4667" t="s">
        <v>365</v>
      </c>
      <c r="I4667" t="s">
        <v>453</v>
      </c>
      <c r="J4667" t="s">
        <v>454</v>
      </c>
      <c r="K4667" t="s">
        <v>455</v>
      </c>
      <c r="L4667" t="s">
        <v>25</v>
      </c>
      <c r="M4667">
        <v>16215</v>
      </c>
      <c r="N4667">
        <v>16251</v>
      </c>
      <c r="O4667">
        <v>17735</v>
      </c>
      <c r="P4667">
        <v>16530</v>
      </c>
      <c r="Q4667">
        <v>15554</v>
      </c>
      <c r="R4667">
        <v>16210</v>
      </c>
      <c r="S4667">
        <v>15803</v>
      </c>
      <c r="T4667">
        <v>17365</v>
      </c>
      <c r="U4667">
        <v>16691</v>
      </c>
      <c r="V4667">
        <v>16484</v>
      </c>
      <c r="W4667">
        <v>15461</v>
      </c>
      <c r="X4667">
        <v>14658</v>
      </c>
      <c r="Y4667">
        <v>194957</v>
      </c>
      <c r="Z4667">
        <f t="shared" si="170"/>
        <v>0</v>
      </c>
      <c r="AA4667">
        <f t="shared" si="171"/>
        <v>146217.75</v>
      </c>
    </row>
    <row r="4668" spans="1:27" x14ac:dyDescent="0.35">
      <c r="A4668" t="s">
        <v>427</v>
      </c>
      <c r="C4668">
        <v>512005</v>
      </c>
      <c r="D4668" t="s">
        <v>452</v>
      </c>
      <c r="E4668" t="s">
        <v>7</v>
      </c>
      <c r="F4668" t="s">
        <v>105</v>
      </c>
      <c r="G4668">
        <v>2029</v>
      </c>
      <c r="H4668" t="s">
        <v>22</v>
      </c>
      <c r="I4668" t="s">
        <v>383</v>
      </c>
      <c r="J4668" t="s">
        <v>384</v>
      </c>
      <c r="K4668" t="s">
        <v>378</v>
      </c>
      <c r="L4668" t="s">
        <v>25</v>
      </c>
      <c r="M4668">
        <v>16381</v>
      </c>
      <c r="N4668">
        <v>12874</v>
      </c>
      <c r="O4668">
        <v>19156</v>
      </c>
      <c r="P4668">
        <v>12874</v>
      </c>
      <c r="Q4668">
        <v>12874</v>
      </c>
      <c r="R4668">
        <v>43870</v>
      </c>
      <c r="S4668">
        <v>88329</v>
      </c>
      <c r="T4668">
        <v>12874</v>
      </c>
      <c r="U4668">
        <v>37423</v>
      </c>
      <c r="V4668">
        <v>12874</v>
      </c>
      <c r="W4668">
        <v>12874</v>
      </c>
      <c r="X4668">
        <v>65437</v>
      </c>
      <c r="Y4668">
        <v>347840</v>
      </c>
      <c r="Z4668">
        <f t="shared" si="170"/>
        <v>0</v>
      </c>
      <c r="AA4668">
        <f t="shared" si="171"/>
        <v>260880</v>
      </c>
    </row>
    <row r="4669" spans="1:27" x14ac:dyDescent="0.35">
      <c r="A4669" t="s">
        <v>427</v>
      </c>
      <c r="C4669">
        <v>506109</v>
      </c>
      <c r="D4669" t="s">
        <v>449</v>
      </c>
      <c r="E4669" t="s">
        <v>7</v>
      </c>
      <c r="F4669" t="s">
        <v>366</v>
      </c>
      <c r="G4669">
        <v>2022</v>
      </c>
      <c r="H4669" t="s">
        <v>22</v>
      </c>
      <c r="I4669" t="s">
        <v>472</v>
      </c>
      <c r="J4669" t="s">
        <v>473</v>
      </c>
      <c r="K4669" t="s">
        <v>414</v>
      </c>
      <c r="L4669" t="s">
        <v>25</v>
      </c>
      <c r="M4669">
        <v>16465</v>
      </c>
      <c r="N4669">
        <v>16465</v>
      </c>
      <c r="O4669">
        <v>16465</v>
      </c>
      <c r="P4669">
        <v>16465</v>
      </c>
      <c r="Q4669">
        <v>16465</v>
      </c>
      <c r="R4669">
        <v>16465</v>
      </c>
      <c r="S4669">
        <v>16465</v>
      </c>
      <c r="T4669">
        <v>16465</v>
      </c>
      <c r="U4669">
        <v>16465</v>
      </c>
      <c r="V4669">
        <v>16465</v>
      </c>
      <c r="W4669">
        <v>16465</v>
      </c>
      <c r="X4669">
        <v>16465</v>
      </c>
      <c r="Y4669">
        <v>197580</v>
      </c>
      <c r="Z4669">
        <f t="shared" ref="Z4669:Z4730" si="172">$Y4669*IF($E4669="Fixed",0.75,1)*IF(LEFT($F4669,4)="0311",1,IF(LEFT($F4669,4)="0301",0.403176412,0))</f>
        <v>59744.696612219996</v>
      </c>
      <c r="AA4669">
        <f t="shared" ref="AA4669:AA4730" si="173">$Y4669*IF($E4669="Fixed",0.75,1)*IF(LEFT($F4669,4)="0311",0,IF(LEFT($F4669,4)="0301",1-0.403176412,1))</f>
        <v>88440.303387780004</v>
      </c>
    </row>
    <row r="4670" spans="1:27" x14ac:dyDescent="0.35">
      <c r="A4670" t="s">
        <v>427</v>
      </c>
      <c r="C4670">
        <v>506109</v>
      </c>
      <c r="D4670" t="s">
        <v>449</v>
      </c>
      <c r="E4670" t="s">
        <v>7</v>
      </c>
      <c r="F4670" t="s">
        <v>105</v>
      </c>
      <c r="G4670">
        <v>2022</v>
      </c>
      <c r="H4670" t="s">
        <v>22</v>
      </c>
      <c r="I4670" t="s">
        <v>412</v>
      </c>
      <c r="J4670" t="s">
        <v>413</v>
      </c>
      <c r="K4670" t="s">
        <v>414</v>
      </c>
      <c r="L4670" t="s">
        <v>25</v>
      </c>
      <c r="M4670">
        <v>16465</v>
      </c>
      <c r="N4670">
        <v>16465</v>
      </c>
      <c r="O4670">
        <v>16465</v>
      </c>
      <c r="P4670">
        <v>16465</v>
      </c>
      <c r="Q4670">
        <v>16465</v>
      </c>
      <c r="R4670">
        <v>16465</v>
      </c>
      <c r="S4670">
        <v>16465</v>
      </c>
      <c r="T4670">
        <v>16465</v>
      </c>
      <c r="U4670">
        <v>16465</v>
      </c>
      <c r="V4670">
        <v>16465</v>
      </c>
      <c r="W4670">
        <v>16465</v>
      </c>
      <c r="X4670">
        <v>16465</v>
      </c>
      <c r="Y4670">
        <v>197580</v>
      </c>
      <c r="Z4670">
        <f t="shared" si="172"/>
        <v>0</v>
      </c>
      <c r="AA4670">
        <f t="shared" si="173"/>
        <v>148185</v>
      </c>
    </row>
    <row r="4671" spans="1:27" x14ac:dyDescent="0.35">
      <c r="A4671" t="s">
        <v>427</v>
      </c>
      <c r="C4671">
        <v>514100</v>
      </c>
      <c r="D4671" t="s">
        <v>441</v>
      </c>
      <c r="E4671" t="s">
        <v>7</v>
      </c>
      <c r="F4671" t="s">
        <v>21</v>
      </c>
      <c r="G4671">
        <v>2027</v>
      </c>
      <c r="H4671" t="s">
        <v>365</v>
      </c>
      <c r="I4671" t="s">
        <v>373</v>
      </c>
      <c r="J4671" t="s">
        <v>374</v>
      </c>
      <c r="K4671" t="s">
        <v>375</v>
      </c>
      <c r="L4671" t="s">
        <v>25</v>
      </c>
      <c r="M4671">
        <v>16583</v>
      </c>
      <c r="N4671">
        <v>14917</v>
      </c>
      <c r="O4671">
        <v>14800</v>
      </c>
      <c r="P4671">
        <v>15391</v>
      </c>
      <c r="Q4671">
        <v>15128</v>
      </c>
      <c r="R4671">
        <v>14248</v>
      </c>
      <c r="S4671">
        <v>15582</v>
      </c>
      <c r="T4671">
        <v>16175</v>
      </c>
      <c r="U4671">
        <v>15541</v>
      </c>
      <c r="V4671">
        <v>16852</v>
      </c>
      <c r="W4671">
        <v>12689</v>
      </c>
      <c r="X4671">
        <v>13676</v>
      </c>
      <c r="Y4671">
        <v>181583</v>
      </c>
      <c r="Z4671">
        <f t="shared" si="172"/>
        <v>136187.25</v>
      </c>
      <c r="AA4671">
        <f t="shared" si="173"/>
        <v>0</v>
      </c>
    </row>
    <row r="4672" spans="1:27" x14ac:dyDescent="0.35">
      <c r="A4672" t="s">
        <v>427</v>
      </c>
      <c r="C4672">
        <v>510100</v>
      </c>
      <c r="D4672" t="s">
        <v>430</v>
      </c>
      <c r="E4672" t="s">
        <v>7</v>
      </c>
      <c r="F4672" t="s">
        <v>105</v>
      </c>
      <c r="G4672">
        <v>2028</v>
      </c>
      <c r="H4672" t="s">
        <v>365</v>
      </c>
      <c r="I4672" t="s">
        <v>453</v>
      </c>
      <c r="J4672" t="s">
        <v>454</v>
      </c>
      <c r="K4672" t="s">
        <v>455</v>
      </c>
      <c r="L4672" t="s">
        <v>25</v>
      </c>
      <c r="M4672">
        <v>16584</v>
      </c>
      <c r="N4672">
        <v>14902</v>
      </c>
      <c r="O4672">
        <v>14780</v>
      </c>
      <c r="P4672">
        <v>15340</v>
      </c>
      <c r="Q4672">
        <v>15050</v>
      </c>
      <c r="R4672">
        <v>14152</v>
      </c>
      <c r="S4672">
        <v>15460</v>
      </c>
      <c r="T4672">
        <v>16108</v>
      </c>
      <c r="U4672">
        <v>15488</v>
      </c>
      <c r="V4672">
        <v>16771</v>
      </c>
      <c r="W4672">
        <v>12614</v>
      </c>
      <c r="X4672">
        <v>13468</v>
      </c>
      <c r="Y4672">
        <v>180717</v>
      </c>
      <c r="Z4672">
        <f t="shared" si="172"/>
        <v>0</v>
      </c>
      <c r="AA4672">
        <f t="shared" si="173"/>
        <v>135537.75</v>
      </c>
    </row>
    <row r="4673" spans="1:27" x14ac:dyDescent="0.35">
      <c r="A4673" t="s">
        <v>427</v>
      </c>
      <c r="C4673">
        <v>500100</v>
      </c>
      <c r="D4673" t="s">
        <v>431</v>
      </c>
      <c r="E4673" t="s">
        <v>7</v>
      </c>
      <c r="F4673" t="s">
        <v>105</v>
      </c>
      <c r="G4673">
        <v>2022</v>
      </c>
      <c r="H4673" t="s">
        <v>365</v>
      </c>
      <c r="I4673" t="s">
        <v>453</v>
      </c>
      <c r="J4673" t="s">
        <v>454</v>
      </c>
      <c r="K4673" t="s">
        <v>455</v>
      </c>
      <c r="L4673" t="s">
        <v>25</v>
      </c>
      <c r="M4673">
        <v>16600</v>
      </c>
      <c r="N4673">
        <v>16639</v>
      </c>
      <c r="O4673">
        <v>18152</v>
      </c>
      <c r="P4673">
        <v>16191</v>
      </c>
      <c r="Q4673">
        <v>16586</v>
      </c>
      <c r="R4673">
        <v>16545</v>
      </c>
      <c r="S4673">
        <v>15405</v>
      </c>
      <c r="T4673">
        <v>18690</v>
      </c>
      <c r="U4673">
        <v>17297</v>
      </c>
      <c r="V4673">
        <v>16836</v>
      </c>
      <c r="W4673">
        <v>16020</v>
      </c>
      <c r="X4673">
        <v>14177</v>
      </c>
      <c r="Y4673">
        <v>199138</v>
      </c>
      <c r="Z4673">
        <f t="shared" si="172"/>
        <v>0</v>
      </c>
      <c r="AA4673">
        <f t="shared" si="173"/>
        <v>149353.5</v>
      </c>
    </row>
    <row r="4674" spans="1:27" x14ac:dyDescent="0.35">
      <c r="A4674" t="s">
        <v>427</v>
      </c>
      <c r="C4674">
        <v>506900</v>
      </c>
      <c r="D4674" t="s">
        <v>439</v>
      </c>
      <c r="E4674" t="s">
        <v>7</v>
      </c>
      <c r="F4674" t="s">
        <v>21</v>
      </c>
      <c r="G4674">
        <v>2021</v>
      </c>
      <c r="H4674" t="s">
        <v>22</v>
      </c>
      <c r="I4674" t="s">
        <v>373</v>
      </c>
      <c r="J4674" t="s">
        <v>374</v>
      </c>
      <c r="K4674" t="s">
        <v>375</v>
      </c>
      <c r="L4674" t="s">
        <v>25</v>
      </c>
      <c r="M4674">
        <v>16620</v>
      </c>
      <c r="N4674">
        <v>16936</v>
      </c>
      <c r="O4674">
        <v>16358</v>
      </c>
      <c r="P4674">
        <v>17093</v>
      </c>
      <c r="Q4674">
        <v>16065</v>
      </c>
      <c r="R4674">
        <v>21609</v>
      </c>
      <c r="S4674">
        <v>25513</v>
      </c>
      <c r="T4674">
        <v>23898</v>
      </c>
      <c r="U4674">
        <v>31131</v>
      </c>
      <c r="V4674">
        <v>27408</v>
      </c>
      <c r="W4674">
        <v>26680</v>
      </c>
      <c r="X4674">
        <v>25972</v>
      </c>
      <c r="Y4674">
        <v>265284</v>
      </c>
      <c r="Z4674">
        <f t="shared" si="172"/>
        <v>198963</v>
      </c>
      <c r="AA4674">
        <f t="shared" si="173"/>
        <v>0</v>
      </c>
    </row>
    <row r="4675" spans="1:27" x14ac:dyDescent="0.35">
      <c r="A4675" t="s">
        <v>427</v>
      </c>
      <c r="C4675">
        <v>512005</v>
      </c>
      <c r="D4675" t="s">
        <v>452</v>
      </c>
      <c r="E4675" t="s">
        <v>7</v>
      </c>
      <c r="F4675" t="s">
        <v>105</v>
      </c>
      <c r="G4675">
        <v>2030</v>
      </c>
      <c r="H4675" t="s">
        <v>22</v>
      </c>
      <c r="I4675" t="s">
        <v>383</v>
      </c>
      <c r="J4675" t="s">
        <v>384</v>
      </c>
      <c r="K4675" t="s">
        <v>378</v>
      </c>
      <c r="L4675" t="s">
        <v>25</v>
      </c>
      <c r="M4675">
        <v>16709</v>
      </c>
      <c r="N4675">
        <v>13132</v>
      </c>
      <c r="O4675">
        <v>19602</v>
      </c>
      <c r="P4675">
        <v>13132</v>
      </c>
      <c r="Q4675">
        <v>13132</v>
      </c>
      <c r="R4675">
        <v>45059</v>
      </c>
      <c r="S4675">
        <v>90297</v>
      </c>
      <c r="T4675">
        <v>13132</v>
      </c>
      <c r="U4675">
        <v>38173</v>
      </c>
      <c r="V4675">
        <v>13132</v>
      </c>
      <c r="W4675">
        <v>13132</v>
      </c>
      <c r="X4675">
        <v>67273</v>
      </c>
      <c r="Y4675">
        <v>355907</v>
      </c>
      <c r="Z4675">
        <f t="shared" si="172"/>
        <v>0</v>
      </c>
      <c r="AA4675">
        <f t="shared" si="173"/>
        <v>266930.25</v>
      </c>
    </row>
    <row r="4676" spans="1:27" x14ac:dyDescent="0.35">
      <c r="A4676" t="s">
        <v>427</v>
      </c>
      <c r="C4676">
        <v>513100</v>
      </c>
      <c r="D4676" t="s">
        <v>438</v>
      </c>
      <c r="E4676" t="s">
        <v>7</v>
      </c>
      <c r="F4676" t="s">
        <v>21</v>
      </c>
      <c r="G4676">
        <v>2021</v>
      </c>
      <c r="H4676" t="s">
        <v>22</v>
      </c>
      <c r="I4676" t="s">
        <v>373</v>
      </c>
      <c r="J4676" t="s">
        <v>374</v>
      </c>
      <c r="K4676" t="s">
        <v>375</v>
      </c>
      <c r="L4676" t="s">
        <v>25</v>
      </c>
      <c r="M4676">
        <v>16809</v>
      </c>
      <c r="N4676">
        <v>16809</v>
      </c>
      <c r="O4676">
        <v>16809</v>
      </c>
      <c r="P4676">
        <v>30511</v>
      </c>
      <c r="Q4676">
        <v>16809</v>
      </c>
      <c r="R4676">
        <v>17184</v>
      </c>
      <c r="S4676">
        <v>35675</v>
      </c>
      <c r="T4676">
        <v>16809</v>
      </c>
      <c r="U4676">
        <v>16809</v>
      </c>
      <c r="V4676">
        <v>55478</v>
      </c>
      <c r="W4676">
        <v>18470</v>
      </c>
      <c r="X4676">
        <v>16809</v>
      </c>
      <c r="Y4676">
        <v>274982</v>
      </c>
      <c r="Z4676">
        <f t="shared" si="172"/>
        <v>206236.5</v>
      </c>
      <c r="AA4676">
        <f t="shared" si="173"/>
        <v>0</v>
      </c>
    </row>
    <row r="4677" spans="1:27" x14ac:dyDescent="0.35">
      <c r="A4677" t="s">
        <v>427</v>
      </c>
      <c r="C4677">
        <v>926116</v>
      </c>
      <c r="D4677" t="s">
        <v>448</v>
      </c>
      <c r="E4677" t="s">
        <v>7</v>
      </c>
      <c r="F4677" t="s">
        <v>105</v>
      </c>
      <c r="G4677">
        <v>2022</v>
      </c>
      <c r="H4677" t="s">
        <v>365</v>
      </c>
      <c r="I4677" t="s">
        <v>383</v>
      </c>
      <c r="J4677" t="s">
        <v>384</v>
      </c>
      <c r="K4677" t="s">
        <v>378</v>
      </c>
      <c r="L4677" t="s">
        <v>25</v>
      </c>
      <c r="M4677">
        <v>16832</v>
      </c>
      <c r="N4677">
        <v>16884</v>
      </c>
      <c r="O4677">
        <v>18422</v>
      </c>
      <c r="P4677">
        <v>16514</v>
      </c>
      <c r="Q4677">
        <v>16965</v>
      </c>
      <c r="R4677">
        <v>16953</v>
      </c>
      <c r="S4677">
        <v>15868</v>
      </c>
      <c r="T4677">
        <v>19063</v>
      </c>
      <c r="U4677">
        <v>17631</v>
      </c>
      <c r="V4677">
        <v>17231</v>
      </c>
      <c r="W4677">
        <v>16378</v>
      </c>
      <c r="X4677">
        <v>14803</v>
      </c>
      <c r="Y4677">
        <v>203543</v>
      </c>
      <c r="Z4677">
        <f t="shared" si="172"/>
        <v>0</v>
      </c>
      <c r="AA4677">
        <f t="shared" si="173"/>
        <v>152657.25</v>
      </c>
    </row>
    <row r="4678" spans="1:27" x14ac:dyDescent="0.35">
      <c r="A4678" t="s">
        <v>427</v>
      </c>
      <c r="C4678">
        <v>506100</v>
      </c>
      <c r="D4678" t="s">
        <v>432</v>
      </c>
      <c r="E4678" t="s">
        <v>7</v>
      </c>
      <c r="F4678" t="s">
        <v>366</v>
      </c>
      <c r="G4678">
        <v>2024</v>
      </c>
      <c r="H4678" t="s">
        <v>365</v>
      </c>
      <c r="I4678" t="s">
        <v>636</v>
      </c>
      <c r="J4678" t="s">
        <v>637</v>
      </c>
      <c r="K4678" t="s">
        <v>455</v>
      </c>
      <c r="L4678" t="s">
        <v>25</v>
      </c>
      <c r="M4678">
        <v>16924</v>
      </c>
      <c r="N4678">
        <v>16074</v>
      </c>
      <c r="O4678">
        <v>15068</v>
      </c>
      <c r="P4678">
        <v>15614</v>
      </c>
      <c r="Q4678">
        <v>16173</v>
      </c>
      <c r="R4678">
        <v>13492</v>
      </c>
      <c r="S4678">
        <v>15683</v>
      </c>
      <c r="T4678">
        <v>16386</v>
      </c>
      <c r="U4678">
        <v>14888</v>
      </c>
      <c r="V4678">
        <v>17052</v>
      </c>
      <c r="W4678">
        <v>13690</v>
      </c>
      <c r="X4678">
        <v>12710</v>
      </c>
      <c r="Y4678">
        <v>183754</v>
      </c>
      <c r="Z4678">
        <f t="shared" si="172"/>
        <v>55563.958807985997</v>
      </c>
      <c r="AA4678">
        <f t="shared" si="173"/>
        <v>82251.541192014003</v>
      </c>
    </row>
    <row r="4679" spans="1:27" x14ac:dyDescent="0.35">
      <c r="A4679" t="s">
        <v>427</v>
      </c>
      <c r="C4679">
        <v>514100</v>
      </c>
      <c r="D4679" t="s">
        <v>441</v>
      </c>
      <c r="E4679" t="s">
        <v>7</v>
      </c>
      <c r="F4679" t="s">
        <v>105</v>
      </c>
      <c r="G4679">
        <v>2023</v>
      </c>
      <c r="H4679" t="s">
        <v>365</v>
      </c>
      <c r="I4679" t="s">
        <v>383</v>
      </c>
      <c r="J4679" t="s">
        <v>384</v>
      </c>
      <c r="K4679" t="s">
        <v>378</v>
      </c>
      <c r="L4679" t="s">
        <v>25</v>
      </c>
      <c r="M4679">
        <v>16940</v>
      </c>
      <c r="N4679">
        <v>16083</v>
      </c>
      <c r="O4679">
        <v>17545</v>
      </c>
      <c r="P4679">
        <v>14791</v>
      </c>
      <c r="Q4679">
        <v>17013</v>
      </c>
      <c r="R4679">
        <v>16313</v>
      </c>
      <c r="S4679">
        <v>15023</v>
      </c>
      <c r="T4679">
        <v>18123</v>
      </c>
      <c r="U4679">
        <v>15631</v>
      </c>
      <c r="V4679">
        <v>17263</v>
      </c>
      <c r="W4679">
        <v>15550</v>
      </c>
      <c r="X4679">
        <v>13030</v>
      </c>
      <c r="Y4679">
        <v>193305</v>
      </c>
      <c r="Z4679">
        <f t="shared" si="172"/>
        <v>0</v>
      </c>
      <c r="AA4679">
        <f t="shared" si="173"/>
        <v>144978.75</v>
      </c>
    </row>
    <row r="4680" spans="1:27" x14ac:dyDescent="0.35">
      <c r="A4680" t="s">
        <v>427</v>
      </c>
      <c r="C4680">
        <v>500900</v>
      </c>
      <c r="D4680" t="s">
        <v>443</v>
      </c>
      <c r="E4680" t="s">
        <v>7</v>
      </c>
      <c r="F4680" t="s">
        <v>366</v>
      </c>
      <c r="G4680">
        <v>2024</v>
      </c>
      <c r="H4680" t="s">
        <v>22</v>
      </c>
      <c r="I4680" t="s">
        <v>456</v>
      </c>
      <c r="J4680" t="s">
        <v>852</v>
      </c>
      <c r="K4680" t="s">
        <v>378</v>
      </c>
      <c r="L4680" t="s">
        <v>25</v>
      </c>
      <c r="M4680">
        <v>16950</v>
      </c>
      <c r="N4680">
        <v>31262</v>
      </c>
      <c r="O4680">
        <v>17041</v>
      </c>
      <c r="P4680">
        <v>17041</v>
      </c>
      <c r="Q4680">
        <v>16962</v>
      </c>
      <c r="R4680">
        <v>16950</v>
      </c>
      <c r="S4680">
        <v>16950</v>
      </c>
      <c r="T4680">
        <v>16860</v>
      </c>
      <c r="U4680">
        <v>16860</v>
      </c>
      <c r="V4680">
        <v>16860</v>
      </c>
      <c r="W4680">
        <v>16939</v>
      </c>
      <c r="X4680">
        <v>16948</v>
      </c>
      <c r="Y4680">
        <v>217621</v>
      </c>
      <c r="Z4680">
        <f t="shared" si="172"/>
        <v>65804.740466888994</v>
      </c>
      <c r="AA4680">
        <f t="shared" si="173"/>
        <v>97411.009533111006</v>
      </c>
    </row>
    <row r="4681" spans="1:27" x14ac:dyDescent="0.35">
      <c r="A4681" t="s">
        <v>427</v>
      </c>
      <c r="C4681">
        <v>513100</v>
      </c>
      <c r="D4681" t="s">
        <v>438</v>
      </c>
      <c r="E4681" t="s">
        <v>7</v>
      </c>
      <c r="F4681" t="s">
        <v>105</v>
      </c>
      <c r="G4681">
        <v>2024</v>
      </c>
      <c r="H4681" t="s">
        <v>22</v>
      </c>
      <c r="I4681" t="s">
        <v>373</v>
      </c>
      <c r="J4681" t="s">
        <v>374</v>
      </c>
      <c r="K4681" t="s">
        <v>375</v>
      </c>
      <c r="L4681" t="s">
        <v>25</v>
      </c>
      <c r="M4681">
        <v>16962</v>
      </c>
      <c r="N4681">
        <v>16962</v>
      </c>
      <c r="O4681">
        <v>16962</v>
      </c>
      <c r="P4681">
        <v>37251</v>
      </c>
      <c r="Q4681">
        <v>16962</v>
      </c>
      <c r="R4681">
        <v>17517</v>
      </c>
      <c r="S4681">
        <v>44898</v>
      </c>
      <c r="T4681">
        <v>16962</v>
      </c>
      <c r="U4681">
        <v>16962</v>
      </c>
      <c r="V4681">
        <v>74221</v>
      </c>
      <c r="W4681">
        <v>19421</v>
      </c>
      <c r="X4681">
        <v>16962</v>
      </c>
      <c r="Y4681">
        <v>312042</v>
      </c>
      <c r="Z4681">
        <f t="shared" si="172"/>
        <v>0</v>
      </c>
      <c r="AA4681">
        <f t="shared" si="173"/>
        <v>234031.5</v>
      </c>
    </row>
    <row r="4682" spans="1:27" x14ac:dyDescent="0.35">
      <c r="A4682" t="s">
        <v>427</v>
      </c>
      <c r="C4682">
        <v>506109</v>
      </c>
      <c r="D4682" t="s">
        <v>449</v>
      </c>
      <c r="E4682" t="s">
        <v>7</v>
      </c>
      <c r="F4682" t="s">
        <v>366</v>
      </c>
      <c r="G4682">
        <v>2023</v>
      </c>
      <c r="H4682" t="s">
        <v>22</v>
      </c>
      <c r="I4682" t="s">
        <v>472</v>
      </c>
      <c r="J4682" t="s">
        <v>473</v>
      </c>
      <c r="K4682" t="s">
        <v>414</v>
      </c>
      <c r="L4682" t="s">
        <v>25</v>
      </c>
      <c r="M4682">
        <v>16992</v>
      </c>
      <c r="N4682">
        <v>16992</v>
      </c>
      <c r="O4682">
        <v>16992</v>
      </c>
      <c r="P4682">
        <v>16992</v>
      </c>
      <c r="Q4682">
        <v>16992</v>
      </c>
      <c r="R4682">
        <v>16992</v>
      </c>
      <c r="S4682">
        <v>16992</v>
      </c>
      <c r="T4682">
        <v>16992</v>
      </c>
      <c r="U4682">
        <v>16992</v>
      </c>
      <c r="V4682">
        <v>16992</v>
      </c>
      <c r="W4682">
        <v>16992</v>
      </c>
      <c r="X4682">
        <v>16992</v>
      </c>
      <c r="Y4682">
        <v>203902</v>
      </c>
      <c r="Z4682">
        <f t="shared" si="172"/>
        <v>61656.357569717999</v>
      </c>
      <c r="AA4682">
        <f t="shared" si="173"/>
        <v>91270.142430282009</v>
      </c>
    </row>
    <row r="4683" spans="1:27" x14ac:dyDescent="0.35">
      <c r="A4683" t="s">
        <v>427</v>
      </c>
      <c r="C4683">
        <v>506109</v>
      </c>
      <c r="D4683" t="s">
        <v>449</v>
      </c>
      <c r="E4683" t="s">
        <v>7</v>
      </c>
      <c r="F4683" t="s">
        <v>105</v>
      </c>
      <c r="G4683">
        <v>2023</v>
      </c>
      <c r="H4683" t="s">
        <v>22</v>
      </c>
      <c r="I4683" t="s">
        <v>412</v>
      </c>
      <c r="J4683" t="s">
        <v>413</v>
      </c>
      <c r="K4683" t="s">
        <v>414</v>
      </c>
      <c r="L4683" t="s">
        <v>25</v>
      </c>
      <c r="M4683">
        <v>16992</v>
      </c>
      <c r="N4683">
        <v>16992</v>
      </c>
      <c r="O4683">
        <v>16992</v>
      </c>
      <c r="P4683">
        <v>16992</v>
      </c>
      <c r="Q4683">
        <v>16992</v>
      </c>
      <c r="R4683">
        <v>16992</v>
      </c>
      <c r="S4683">
        <v>16992</v>
      </c>
      <c r="T4683">
        <v>16992</v>
      </c>
      <c r="U4683">
        <v>16992</v>
      </c>
      <c r="V4683">
        <v>16992</v>
      </c>
      <c r="W4683">
        <v>16992</v>
      </c>
      <c r="X4683">
        <v>16992</v>
      </c>
      <c r="Y4683">
        <v>203902</v>
      </c>
      <c r="Z4683">
        <f t="shared" si="172"/>
        <v>0</v>
      </c>
      <c r="AA4683">
        <f t="shared" si="173"/>
        <v>152926.5</v>
      </c>
    </row>
    <row r="4684" spans="1:27" x14ac:dyDescent="0.35">
      <c r="A4684" t="s">
        <v>427</v>
      </c>
      <c r="C4684">
        <v>501990</v>
      </c>
      <c r="D4684" t="s">
        <v>442</v>
      </c>
      <c r="E4684" t="s">
        <v>7</v>
      </c>
      <c r="F4684" t="s">
        <v>21</v>
      </c>
      <c r="G4684">
        <v>2021</v>
      </c>
      <c r="H4684" t="s">
        <v>365</v>
      </c>
      <c r="I4684" t="s">
        <v>373</v>
      </c>
      <c r="J4684" t="s">
        <v>374</v>
      </c>
      <c r="K4684" t="s">
        <v>375</v>
      </c>
      <c r="L4684" t="s">
        <v>25</v>
      </c>
      <c r="M4684">
        <v>17048</v>
      </c>
      <c r="N4684">
        <v>17071</v>
      </c>
      <c r="O4684">
        <v>18651</v>
      </c>
      <c r="P4684">
        <v>17342</v>
      </c>
      <c r="Q4684">
        <v>16284</v>
      </c>
      <c r="R4684">
        <v>16967</v>
      </c>
      <c r="S4684">
        <v>16515</v>
      </c>
      <c r="T4684">
        <v>18208</v>
      </c>
      <c r="U4684">
        <v>17506</v>
      </c>
      <c r="V4684">
        <v>17260</v>
      </c>
      <c r="W4684">
        <v>16198</v>
      </c>
      <c r="X4684">
        <v>15251</v>
      </c>
      <c r="Y4684">
        <v>204300</v>
      </c>
      <c r="Z4684">
        <f t="shared" si="172"/>
        <v>153225</v>
      </c>
      <c r="AA4684">
        <f t="shared" si="173"/>
        <v>0</v>
      </c>
    </row>
    <row r="4685" spans="1:27" x14ac:dyDescent="0.35">
      <c r="A4685" t="s">
        <v>427</v>
      </c>
      <c r="C4685">
        <v>514100</v>
      </c>
      <c r="D4685" t="s">
        <v>441</v>
      </c>
      <c r="E4685" t="s">
        <v>7</v>
      </c>
      <c r="F4685" t="s">
        <v>21</v>
      </c>
      <c r="G4685">
        <v>2028</v>
      </c>
      <c r="H4685" t="s">
        <v>365</v>
      </c>
      <c r="I4685" t="s">
        <v>373</v>
      </c>
      <c r="J4685" t="s">
        <v>374</v>
      </c>
      <c r="K4685" t="s">
        <v>375</v>
      </c>
      <c r="L4685" t="s">
        <v>25</v>
      </c>
      <c r="M4685">
        <v>17080</v>
      </c>
      <c r="N4685">
        <v>15364</v>
      </c>
      <c r="O4685">
        <v>15244</v>
      </c>
      <c r="P4685">
        <v>15853</v>
      </c>
      <c r="Q4685">
        <v>15582</v>
      </c>
      <c r="R4685">
        <v>14675</v>
      </c>
      <c r="S4685">
        <v>16049</v>
      </c>
      <c r="T4685">
        <v>16660</v>
      </c>
      <c r="U4685">
        <v>16007</v>
      </c>
      <c r="V4685">
        <v>17358</v>
      </c>
      <c r="W4685">
        <v>13069</v>
      </c>
      <c r="X4685">
        <v>14086</v>
      </c>
      <c r="Y4685">
        <v>187026</v>
      </c>
      <c r="Z4685">
        <f t="shared" si="172"/>
        <v>140269.5</v>
      </c>
      <c r="AA4685">
        <f t="shared" si="173"/>
        <v>0</v>
      </c>
    </row>
    <row r="4686" spans="1:27" x14ac:dyDescent="0.35">
      <c r="A4686" t="s">
        <v>427</v>
      </c>
      <c r="C4686">
        <v>510100</v>
      </c>
      <c r="D4686" t="s">
        <v>430</v>
      </c>
      <c r="E4686" t="s">
        <v>7</v>
      </c>
      <c r="F4686" t="s">
        <v>105</v>
      </c>
      <c r="G4686">
        <v>2029</v>
      </c>
      <c r="H4686" t="s">
        <v>365</v>
      </c>
      <c r="I4686" t="s">
        <v>453</v>
      </c>
      <c r="J4686" t="s">
        <v>454</v>
      </c>
      <c r="K4686" t="s">
        <v>455</v>
      </c>
      <c r="L4686" t="s">
        <v>25</v>
      </c>
      <c r="M4686">
        <v>17081</v>
      </c>
      <c r="N4686">
        <v>15350</v>
      </c>
      <c r="O4686">
        <v>15224</v>
      </c>
      <c r="P4686">
        <v>15800</v>
      </c>
      <c r="Q4686">
        <v>15501</v>
      </c>
      <c r="R4686">
        <v>14577</v>
      </c>
      <c r="S4686">
        <v>15924</v>
      </c>
      <c r="T4686">
        <v>16592</v>
      </c>
      <c r="U4686">
        <v>15953</v>
      </c>
      <c r="V4686">
        <v>17275</v>
      </c>
      <c r="W4686">
        <v>12993</v>
      </c>
      <c r="X4686">
        <v>13872</v>
      </c>
      <c r="Y4686">
        <v>186142</v>
      </c>
      <c r="Z4686">
        <f t="shared" si="172"/>
        <v>0</v>
      </c>
      <c r="AA4686">
        <f t="shared" si="173"/>
        <v>139606.5</v>
      </c>
    </row>
    <row r="4687" spans="1:27" x14ac:dyDescent="0.35">
      <c r="A4687" t="s">
        <v>427</v>
      </c>
      <c r="C4687">
        <v>513100</v>
      </c>
      <c r="D4687" t="s">
        <v>438</v>
      </c>
      <c r="E4687" t="s">
        <v>7</v>
      </c>
      <c r="F4687" t="s">
        <v>105</v>
      </c>
      <c r="G4687">
        <v>2025</v>
      </c>
      <c r="H4687" t="s">
        <v>22</v>
      </c>
      <c r="I4687" t="s">
        <v>373</v>
      </c>
      <c r="J4687" t="s">
        <v>374</v>
      </c>
      <c r="K4687" t="s">
        <v>375</v>
      </c>
      <c r="L4687" t="s">
        <v>25</v>
      </c>
      <c r="M4687">
        <v>17081</v>
      </c>
      <c r="N4687">
        <v>17081</v>
      </c>
      <c r="O4687">
        <v>17081</v>
      </c>
      <c r="P4687">
        <v>37370</v>
      </c>
      <c r="Q4687">
        <v>17081</v>
      </c>
      <c r="R4687">
        <v>17636</v>
      </c>
      <c r="S4687">
        <v>45017</v>
      </c>
      <c r="T4687">
        <v>17081</v>
      </c>
      <c r="U4687">
        <v>-6795</v>
      </c>
      <c r="V4687">
        <v>74341</v>
      </c>
      <c r="W4687">
        <v>19541</v>
      </c>
      <c r="X4687">
        <v>17081</v>
      </c>
      <c r="Y4687">
        <v>289599</v>
      </c>
      <c r="Z4687">
        <f t="shared" si="172"/>
        <v>0</v>
      </c>
      <c r="AA4687">
        <f t="shared" si="173"/>
        <v>217199.25</v>
      </c>
    </row>
    <row r="4688" spans="1:27" x14ac:dyDescent="0.35">
      <c r="A4688" t="s">
        <v>427</v>
      </c>
      <c r="C4688">
        <v>500900</v>
      </c>
      <c r="D4688" t="s">
        <v>443</v>
      </c>
      <c r="E4688" t="s">
        <v>7</v>
      </c>
      <c r="F4688" t="s">
        <v>366</v>
      </c>
      <c r="G4688">
        <v>2025</v>
      </c>
      <c r="H4688" t="s">
        <v>22</v>
      </c>
      <c r="I4688" t="s">
        <v>456</v>
      </c>
      <c r="J4688" t="s">
        <v>852</v>
      </c>
      <c r="K4688" t="s">
        <v>378</v>
      </c>
      <c r="L4688" t="s">
        <v>25</v>
      </c>
      <c r="M4688">
        <v>17098</v>
      </c>
      <c r="N4688">
        <v>31694</v>
      </c>
      <c r="O4688">
        <v>17189</v>
      </c>
      <c r="P4688">
        <v>17189</v>
      </c>
      <c r="Q4688">
        <v>17110</v>
      </c>
      <c r="R4688">
        <v>17098</v>
      </c>
      <c r="S4688">
        <v>17098</v>
      </c>
      <c r="T4688">
        <v>17008</v>
      </c>
      <c r="U4688">
        <v>17008</v>
      </c>
      <c r="V4688">
        <v>17008</v>
      </c>
      <c r="W4688">
        <v>17087</v>
      </c>
      <c r="X4688">
        <v>17096</v>
      </c>
      <c r="Y4688">
        <v>219684</v>
      </c>
      <c r="Z4688">
        <f t="shared" si="172"/>
        <v>66428.55517035599</v>
      </c>
      <c r="AA4688">
        <f t="shared" si="173"/>
        <v>98334.44482964401</v>
      </c>
    </row>
    <row r="4689" spans="1:27" x14ac:dyDescent="0.35">
      <c r="A4689" t="s">
        <v>427</v>
      </c>
      <c r="C4689">
        <v>500900</v>
      </c>
      <c r="D4689" t="s">
        <v>443</v>
      </c>
      <c r="E4689" t="s">
        <v>7</v>
      </c>
      <c r="F4689" t="s">
        <v>366</v>
      </c>
      <c r="G4689">
        <v>2023</v>
      </c>
      <c r="H4689" t="s">
        <v>22</v>
      </c>
      <c r="I4689" t="s">
        <v>456</v>
      </c>
      <c r="J4689" t="s">
        <v>852</v>
      </c>
      <c r="K4689" t="s">
        <v>378</v>
      </c>
      <c r="L4689" t="s">
        <v>25</v>
      </c>
      <c r="M4689">
        <v>17257</v>
      </c>
      <c r="N4689">
        <v>31502</v>
      </c>
      <c r="O4689">
        <v>17347</v>
      </c>
      <c r="P4689">
        <v>17347</v>
      </c>
      <c r="Q4689">
        <v>17268</v>
      </c>
      <c r="R4689">
        <v>17257</v>
      </c>
      <c r="S4689">
        <v>17257</v>
      </c>
      <c r="T4689">
        <v>17166</v>
      </c>
      <c r="U4689">
        <v>17166</v>
      </c>
      <c r="V4689">
        <v>17166</v>
      </c>
      <c r="W4689">
        <v>17245</v>
      </c>
      <c r="X4689">
        <v>17256</v>
      </c>
      <c r="Y4689">
        <v>221233</v>
      </c>
      <c r="Z4689">
        <f t="shared" si="172"/>
        <v>66896.945366996995</v>
      </c>
      <c r="AA4689">
        <f t="shared" si="173"/>
        <v>99027.804633003005</v>
      </c>
    </row>
    <row r="4690" spans="1:27" x14ac:dyDescent="0.35">
      <c r="A4690" t="s">
        <v>427</v>
      </c>
      <c r="C4690">
        <v>513100</v>
      </c>
      <c r="D4690" t="s">
        <v>438</v>
      </c>
      <c r="E4690" t="s">
        <v>7</v>
      </c>
      <c r="F4690" t="s">
        <v>21</v>
      </c>
      <c r="G4690">
        <v>2022</v>
      </c>
      <c r="H4690" t="s">
        <v>22</v>
      </c>
      <c r="I4690" t="s">
        <v>373</v>
      </c>
      <c r="J4690" t="s">
        <v>374</v>
      </c>
      <c r="K4690" t="s">
        <v>375</v>
      </c>
      <c r="L4690" t="s">
        <v>25</v>
      </c>
      <c r="M4690">
        <v>17333</v>
      </c>
      <c r="N4690">
        <v>17333</v>
      </c>
      <c r="O4690">
        <v>17333</v>
      </c>
      <c r="P4690">
        <v>31035</v>
      </c>
      <c r="Q4690">
        <v>17333</v>
      </c>
      <c r="R4690">
        <v>17708</v>
      </c>
      <c r="S4690">
        <v>36199</v>
      </c>
      <c r="T4690">
        <v>17333</v>
      </c>
      <c r="U4690">
        <v>17333</v>
      </c>
      <c r="V4690">
        <v>56002</v>
      </c>
      <c r="W4690">
        <v>18994</v>
      </c>
      <c r="X4690">
        <v>17333</v>
      </c>
      <c r="Y4690">
        <v>281270</v>
      </c>
      <c r="Z4690">
        <f t="shared" si="172"/>
        <v>210952.5</v>
      </c>
      <c r="AA4690">
        <f t="shared" si="173"/>
        <v>0</v>
      </c>
    </row>
    <row r="4691" spans="1:27" x14ac:dyDescent="0.35">
      <c r="A4691" t="s">
        <v>427</v>
      </c>
      <c r="C4691">
        <v>506100</v>
      </c>
      <c r="D4691" t="s">
        <v>432</v>
      </c>
      <c r="E4691" t="s">
        <v>7</v>
      </c>
      <c r="F4691" t="s">
        <v>366</v>
      </c>
      <c r="G4691">
        <v>2025</v>
      </c>
      <c r="H4691" t="s">
        <v>365</v>
      </c>
      <c r="I4691" t="s">
        <v>636</v>
      </c>
      <c r="J4691" t="s">
        <v>637</v>
      </c>
      <c r="K4691" t="s">
        <v>455</v>
      </c>
      <c r="L4691" t="s">
        <v>25</v>
      </c>
      <c r="M4691">
        <v>17357</v>
      </c>
      <c r="N4691">
        <v>15589</v>
      </c>
      <c r="O4691">
        <v>15451</v>
      </c>
      <c r="P4691">
        <v>16011</v>
      </c>
      <c r="Q4691">
        <v>15684</v>
      </c>
      <c r="R4691">
        <v>14729</v>
      </c>
      <c r="S4691">
        <v>16078</v>
      </c>
      <c r="T4691">
        <v>16806</v>
      </c>
      <c r="U4691">
        <v>16164</v>
      </c>
      <c r="V4691">
        <v>17488</v>
      </c>
      <c r="W4691">
        <v>13134</v>
      </c>
      <c r="X4691">
        <v>13917</v>
      </c>
      <c r="Y4691">
        <v>188406</v>
      </c>
      <c r="Z4691">
        <f t="shared" si="172"/>
        <v>56970.641309453997</v>
      </c>
      <c r="AA4691">
        <f t="shared" si="173"/>
        <v>84333.858690545996</v>
      </c>
    </row>
    <row r="4692" spans="1:27" x14ac:dyDescent="0.35">
      <c r="A4692" t="s">
        <v>427</v>
      </c>
      <c r="C4692">
        <v>506109</v>
      </c>
      <c r="D4692" t="s">
        <v>449</v>
      </c>
      <c r="E4692" t="s">
        <v>7</v>
      </c>
      <c r="F4692" t="s">
        <v>366</v>
      </c>
      <c r="G4692">
        <v>2024</v>
      </c>
      <c r="H4692" t="s">
        <v>22</v>
      </c>
      <c r="I4692" t="s">
        <v>472</v>
      </c>
      <c r="J4692" t="s">
        <v>473</v>
      </c>
      <c r="K4692" t="s">
        <v>414</v>
      </c>
      <c r="L4692" t="s">
        <v>25</v>
      </c>
      <c r="M4692">
        <v>17370</v>
      </c>
      <c r="N4692">
        <v>17370</v>
      </c>
      <c r="O4692">
        <v>17370</v>
      </c>
      <c r="P4692">
        <v>17370</v>
      </c>
      <c r="Q4692">
        <v>17370</v>
      </c>
      <c r="R4692">
        <v>17370</v>
      </c>
      <c r="S4692">
        <v>17370</v>
      </c>
      <c r="T4692">
        <v>17370</v>
      </c>
      <c r="U4692">
        <v>17370</v>
      </c>
      <c r="V4692">
        <v>17370</v>
      </c>
      <c r="W4692">
        <v>17370</v>
      </c>
      <c r="X4692">
        <v>17370</v>
      </c>
      <c r="Y4692">
        <v>208436</v>
      </c>
      <c r="Z4692">
        <f t="shared" si="172"/>
        <v>63027.358958723999</v>
      </c>
      <c r="AA4692">
        <f t="shared" si="173"/>
        <v>93299.641041276001</v>
      </c>
    </row>
    <row r="4693" spans="1:27" x14ac:dyDescent="0.35">
      <c r="A4693" t="s">
        <v>427</v>
      </c>
      <c r="C4693">
        <v>506109</v>
      </c>
      <c r="D4693" t="s">
        <v>449</v>
      </c>
      <c r="E4693" t="s">
        <v>7</v>
      </c>
      <c r="F4693" t="s">
        <v>105</v>
      </c>
      <c r="G4693">
        <v>2024</v>
      </c>
      <c r="H4693" t="s">
        <v>22</v>
      </c>
      <c r="I4693" t="s">
        <v>412</v>
      </c>
      <c r="J4693" t="s">
        <v>413</v>
      </c>
      <c r="K4693" t="s">
        <v>414</v>
      </c>
      <c r="L4693" t="s">
        <v>25</v>
      </c>
      <c r="M4693">
        <v>17370</v>
      </c>
      <c r="N4693">
        <v>17370</v>
      </c>
      <c r="O4693">
        <v>17370</v>
      </c>
      <c r="P4693">
        <v>17370</v>
      </c>
      <c r="Q4693">
        <v>17370</v>
      </c>
      <c r="R4693">
        <v>17370</v>
      </c>
      <c r="S4693">
        <v>17370</v>
      </c>
      <c r="T4693">
        <v>17370</v>
      </c>
      <c r="U4693">
        <v>17370</v>
      </c>
      <c r="V4693">
        <v>17370</v>
      </c>
      <c r="W4693">
        <v>17370</v>
      </c>
      <c r="X4693">
        <v>17370</v>
      </c>
      <c r="Y4693">
        <v>208435</v>
      </c>
      <c r="Z4693">
        <f t="shared" si="172"/>
        <v>0</v>
      </c>
      <c r="AA4693">
        <f t="shared" si="173"/>
        <v>156326.25</v>
      </c>
    </row>
    <row r="4694" spans="1:27" x14ac:dyDescent="0.35">
      <c r="A4694" t="s">
        <v>427</v>
      </c>
      <c r="C4694">
        <v>500900</v>
      </c>
      <c r="D4694" t="s">
        <v>443</v>
      </c>
      <c r="E4694" t="s">
        <v>7</v>
      </c>
      <c r="F4694" t="s">
        <v>366</v>
      </c>
      <c r="G4694">
        <v>2026</v>
      </c>
      <c r="H4694" t="s">
        <v>22</v>
      </c>
      <c r="I4694" t="s">
        <v>456</v>
      </c>
      <c r="J4694" t="s">
        <v>852</v>
      </c>
      <c r="K4694" t="s">
        <v>378</v>
      </c>
      <c r="L4694" t="s">
        <v>25</v>
      </c>
      <c r="M4694">
        <v>17447</v>
      </c>
      <c r="N4694">
        <v>32335</v>
      </c>
      <c r="O4694">
        <v>17540</v>
      </c>
      <c r="P4694">
        <v>17540</v>
      </c>
      <c r="Q4694">
        <v>17459</v>
      </c>
      <c r="R4694">
        <v>17447</v>
      </c>
      <c r="S4694">
        <v>17447</v>
      </c>
      <c r="T4694">
        <v>17355</v>
      </c>
      <c r="U4694">
        <v>17355</v>
      </c>
      <c r="V4694">
        <v>17355</v>
      </c>
      <c r="W4694">
        <v>17436</v>
      </c>
      <c r="X4694">
        <v>17445</v>
      </c>
      <c r="Y4694">
        <v>224161</v>
      </c>
      <c r="Z4694">
        <f t="shared" si="172"/>
        <v>67782.320767748999</v>
      </c>
      <c r="AA4694">
        <f t="shared" si="173"/>
        <v>100338.429232251</v>
      </c>
    </row>
    <row r="4695" spans="1:27" x14ac:dyDescent="0.35">
      <c r="A4695" t="s">
        <v>427</v>
      </c>
      <c r="C4695">
        <v>501990</v>
      </c>
      <c r="D4695" t="s">
        <v>442</v>
      </c>
      <c r="E4695" t="s">
        <v>7</v>
      </c>
      <c r="F4695" t="s">
        <v>21</v>
      </c>
      <c r="G4695">
        <v>2022</v>
      </c>
      <c r="H4695" t="s">
        <v>365</v>
      </c>
      <c r="I4695" t="s">
        <v>373</v>
      </c>
      <c r="J4695" t="s">
        <v>374</v>
      </c>
      <c r="K4695" t="s">
        <v>375</v>
      </c>
      <c r="L4695" t="s">
        <v>25</v>
      </c>
      <c r="M4695">
        <v>17513</v>
      </c>
      <c r="N4695">
        <v>17518</v>
      </c>
      <c r="O4695">
        <v>19156</v>
      </c>
      <c r="P4695">
        <v>17046</v>
      </c>
      <c r="Q4695">
        <v>17454</v>
      </c>
      <c r="R4695">
        <v>17398</v>
      </c>
      <c r="S4695">
        <v>16171</v>
      </c>
      <c r="T4695">
        <v>19688</v>
      </c>
      <c r="U4695">
        <v>18217</v>
      </c>
      <c r="V4695">
        <v>17704</v>
      </c>
      <c r="W4695">
        <v>16866</v>
      </c>
      <c r="X4695">
        <v>14843</v>
      </c>
      <c r="Y4695">
        <v>209575</v>
      </c>
      <c r="Z4695">
        <f t="shared" si="172"/>
        <v>157181.25</v>
      </c>
      <c r="AA4695">
        <f t="shared" si="173"/>
        <v>0</v>
      </c>
    </row>
    <row r="4696" spans="1:27" x14ac:dyDescent="0.35">
      <c r="A4696" t="s">
        <v>427</v>
      </c>
      <c r="C4696">
        <v>513100</v>
      </c>
      <c r="D4696" t="s">
        <v>438</v>
      </c>
      <c r="E4696" t="s">
        <v>7</v>
      </c>
      <c r="F4696" t="s">
        <v>105</v>
      </c>
      <c r="G4696">
        <v>2026</v>
      </c>
      <c r="H4696" t="s">
        <v>22</v>
      </c>
      <c r="I4696" t="s">
        <v>373</v>
      </c>
      <c r="J4696" t="s">
        <v>374</v>
      </c>
      <c r="K4696" t="s">
        <v>375</v>
      </c>
      <c r="L4696" t="s">
        <v>25</v>
      </c>
      <c r="M4696">
        <v>17537</v>
      </c>
      <c r="N4696">
        <v>17537</v>
      </c>
      <c r="O4696">
        <v>17537</v>
      </c>
      <c r="P4696">
        <v>38434</v>
      </c>
      <c r="Q4696">
        <v>17537</v>
      </c>
      <c r="R4696">
        <v>18108</v>
      </c>
      <c r="S4696">
        <v>46101</v>
      </c>
      <c r="T4696">
        <v>17537</v>
      </c>
      <c r="U4696">
        <v>-7056</v>
      </c>
      <c r="V4696">
        <v>76513</v>
      </c>
      <c r="W4696">
        <v>20070</v>
      </c>
      <c r="X4696">
        <v>17537</v>
      </c>
      <c r="Y4696">
        <v>297390</v>
      </c>
      <c r="Z4696">
        <f t="shared" si="172"/>
        <v>0</v>
      </c>
      <c r="AA4696">
        <f t="shared" si="173"/>
        <v>223042.5</v>
      </c>
    </row>
    <row r="4697" spans="1:27" x14ac:dyDescent="0.35">
      <c r="A4697" t="s">
        <v>427</v>
      </c>
      <c r="C4697">
        <v>514100</v>
      </c>
      <c r="D4697" t="s">
        <v>441</v>
      </c>
      <c r="E4697" t="s">
        <v>7</v>
      </c>
      <c r="F4697" t="s">
        <v>21</v>
      </c>
      <c r="G4697">
        <v>2029</v>
      </c>
      <c r="H4697" t="s">
        <v>365</v>
      </c>
      <c r="I4697" t="s">
        <v>373</v>
      </c>
      <c r="J4697" t="s">
        <v>374</v>
      </c>
      <c r="K4697" t="s">
        <v>375</v>
      </c>
      <c r="L4697" t="s">
        <v>25</v>
      </c>
      <c r="M4697">
        <v>17593</v>
      </c>
      <c r="N4697">
        <v>15825</v>
      </c>
      <c r="O4697">
        <v>15702</v>
      </c>
      <c r="P4697">
        <v>16329</v>
      </c>
      <c r="Q4697">
        <v>16049</v>
      </c>
      <c r="R4697">
        <v>15116</v>
      </c>
      <c r="S4697">
        <v>16531</v>
      </c>
      <c r="T4697">
        <v>17160</v>
      </c>
      <c r="U4697">
        <v>16487</v>
      </c>
      <c r="V4697">
        <v>17879</v>
      </c>
      <c r="W4697">
        <v>13461</v>
      </c>
      <c r="X4697">
        <v>14508</v>
      </c>
      <c r="Y4697">
        <v>192640</v>
      </c>
      <c r="Z4697">
        <f t="shared" si="172"/>
        <v>144480</v>
      </c>
      <c r="AA4697">
        <f t="shared" si="173"/>
        <v>0</v>
      </c>
    </row>
    <row r="4698" spans="1:27" x14ac:dyDescent="0.35">
      <c r="A4698" t="s">
        <v>427</v>
      </c>
      <c r="C4698">
        <v>510100</v>
      </c>
      <c r="D4698" t="s">
        <v>430</v>
      </c>
      <c r="E4698" t="s">
        <v>7</v>
      </c>
      <c r="F4698" t="s">
        <v>105</v>
      </c>
      <c r="G4698">
        <v>2030</v>
      </c>
      <c r="H4698" t="s">
        <v>365</v>
      </c>
      <c r="I4698" t="s">
        <v>453</v>
      </c>
      <c r="J4698" t="s">
        <v>454</v>
      </c>
      <c r="K4698" t="s">
        <v>455</v>
      </c>
      <c r="L4698" t="s">
        <v>25</v>
      </c>
      <c r="M4698">
        <v>17594</v>
      </c>
      <c r="N4698">
        <v>15811</v>
      </c>
      <c r="O4698">
        <v>15681</v>
      </c>
      <c r="P4698">
        <v>16275</v>
      </c>
      <c r="Q4698">
        <v>15967</v>
      </c>
      <c r="R4698">
        <v>15014</v>
      </c>
      <c r="S4698">
        <v>16402</v>
      </c>
      <c r="T4698">
        <v>17090</v>
      </c>
      <c r="U4698">
        <v>16432</v>
      </c>
      <c r="V4698">
        <v>17793</v>
      </c>
      <c r="W4698">
        <v>13383</v>
      </c>
      <c r="X4698">
        <v>14289</v>
      </c>
      <c r="Y4698">
        <v>191732</v>
      </c>
      <c r="Z4698">
        <f t="shared" si="172"/>
        <v>0</v>
      </c>
      <c r="AA4698">
        <f t="shared" si="173"/>
        <v>143799</v>
      </c>
    </row>
    <row r="4699" spans="1:27" x14ac:dyDescent="0.35">
      <c r="A4699" t="s">
        <v>427</v>
      </c>
      <c r="C4699">
        <v>502100</v>
      </c>
      <c r="D4699" t="s">
        <v>429</v>
      </c>
      <c r="E4699" t="s">
        <v>7</v>
      </c>
      <c r="F4699" t="s">
        <v>366</v>
      </c>
      <c r="G4699">
        <v>2021</v>
      </c>
      <c r="H4699" t="s">
        <v>365</v>
      </c>
      <c r="I4699" t="s">
        <v>638</v>
      </c>
      <c r="J4699" t="s">
        <v>639</v>
      </c>
      <c r="K4699" t="s">
        <v>640</v>
      </c>
      <c r="L4699" t="s">
        <v>25</v>
      </c>
      <c r="M4699">
        <v>17607</v>
      </c>
      <c r="N4699">
        <v>17688</v>
      </c>
      <c r="O4699">
        <v>19278</v>
      </c>
      <c r="P4699">
        <v>18145</v>
      </c>
      <c r="Q4699">
        <v>17236</v>
      </c>
      <c r="R4699">
        <v>17979</v>
      </c>
      <c r="S4699">
        <v>17707</v>
      </c>
      <c r="T4699">
        <v>19120</v>
      </c>
      <c r="U4699">
        <v>18291</v>
      </c>
      <c r="V4699">
        <v>18267</v>
      </c>
      <c r="W4699">
        <v>17054</v>
      </c>
      <c r="X4699">
        <v>16909</v>
      </c>
      <c r="Y4699">
        <v>215281</v>
      </c>
      <c r="Z4699">
        <f t="shared" si="172"/>
        <v>65097.165863828995</v>
      </c>
      <c r="AA4699">
        <f t="shared" si="173"/>
        <v>96363.584136171005</v>
      </c>
    </row>
    <row r="4700" spans="1:27" x14ac:dyDescent="0.35">
      <c r="A4700" t="s">
        <v>427</v>
      </c>
      <c r="C4700">
        <v>500900</v>
      </c>
      <c r="D4700" t="s">
        <v>443</v>
      </c>
      <c r="E4700" t="s">
        <v>7</v>
      </c>
      <c r="F4700" t="s">
        <v>366</v>
      </c>
      <c r="G4700">
        <v>2027</v>
      </c>
      <c r="H4700" t="s">
        <v>22</v>
      </c>
      <c r="I4700" t="s">
        <v>456</v>
      </c>
      <c r="J4700" t="s">
        <v>852</v>
      </c>
      <c r="K4700" t="s">
        <v>378</v>
      </c>
      <c r="L4700" t="s">
        <v>25</v>
      </c>
      <c r="M4700">
        <v>17803</v>
      </c>
      <c r="N4700">
        <v>32989</v>
      </c>
      <c r="O4700">
        <v>17898</v>
      </c>
      <c r="P4700">
        <v>17898</v>
      </c>
      <c r="Q4700">
        <v>17815</v>
      </c>
      <c r="R4700">
        <v>17803</v>
      </c>
      <c r="S4700">
        <v>17803</v>
      </c>
      <c r="T4700">
        <v>17709</v>
      </c>
      <c r="U4700">
        <v>17709</v>
      </c>
      <c r="V4700">
        <v>17709</v>
      </c>
      <c r="W4700">
        <v>17792</v>
      </c>
      <c r="X4700">
        <v>17801</v>
      </c>
      <c r="Y4700">
        <v>228730</v>
      </c>
      <c r="Z4700">
        <f t="shared" si="172"/>
        <v>69163.905537569997</v>
      </c>
      <c r="AA4700">
        <f t="shared" si="173"/>
        <v>102383.59446243</v>
      </c>
    </row>
    <row r="4701" spans="1:27" x14ac:dyDescent="0.35">
      <c r="A4701" t="s">
        <v>427</v>
      </c>
      <c r="C4701">
        <v>513100</v>
      </c>
      <c r="D4701" t="s">
        <v>438</v>
      </c>
      <c r="E4701" t="s">
        <v>7</v>
      </c>
      <c r="F4701" t="s">
        <v>21</v>
      </c>
      <c r="G4701">
        <v>2023</v>
      </c>
      <c r="H4701" t="s">
        <v>22</v>
      </c>
      <c r="I4701" t="s">
        <v>373</v>
      </c>
      <c r="J4701" t="s">
        <v>374</v>
      </c>
      <c r="K4701" t="s">
        <v>375</v>
      </c>
      <c r="L4701" t="s">
        <v>25</v>
      </c>
      <c r="M4701">
        <v>17857</v>
      </c>
      <c r="N4701">
        <v>17857</v>
      </c>
      <c r="O4701">
        <v>17857</v>
      </c>
      <c r="P4701">
        <v>31559</v>
      </c>
      <c r="Q4701">
        <v>17857</v>
      </c>
      <c r="R4701">
        <v>18232</v>
      </c>
      <c r="S4701">
        <v>36723</v>
      </c>
      <c r="T4701">
        <v>17857</v>
      </c>
      <c r="U4701">
        <v>17857</v>
      </c>
      <c r="V4701">
        <v>56526</v>
      </c>
      <c r="W4701">
        <v>19518</v>
      </c>
      <c r="X4701">
        <v>17857</v>
      </c>
      <c r="Y4701">
        <v>287558</v>
      </c>
      <c r="Z4701">
        <f t="shared" si="172"/>
        <v>215668.5</v>
      </c>
      <c r="AA4701">
        <f t="shared" si="173"/>
        <v>0</v>
      </c>
    </row>
    <row r="4702" spans="1:27" x14ac:dyDescent="0.35">
      <c r="A4702" t="s">
        <v>427</v>
      </c>
      <c r="C4702">
        <v>506100</v>
      </c>
      <c r="D4702" t="s">
        <v>432</v>
      </c>
      <c r="E4702" t="s">
        <v>7</v>
      </c>
      <c r="F4702" t="s">
        <v>366</v>
      </c>
      <c r="G4702">
        <v>2026</v>
      </c>
      <c r="H4702" t="s">
        <v>365</v>
      </c>
      <c r="I4702" t="s">
        <v>636</v>
      </c>
      <c r="J4702" t="s">
        <v>637</v>
      </c>
      <c r="K4702" t="s">
        <v>455</v>
      </c>
      <c r="L4702" t="s">
        <v>25</v>
      </c>
      <c r="M4702">
        <v>17877</v>
      </c>
      <c r="N4702">
        <v>16057</v>
      </c>
      <c r="O4702">
        <v>15914</v>
      </c>
      <c r="P4702">
        <v>16491</v>
      </c>
      <c r="Q4702">
        <v>16155</v>
      </c>
      <c r="R4702">
        <v>15171</v>
      </c>
      <c r="S4702">
        <v>16560</v>
      </c>
      <c r="T4702">
        <v>17310</v>
      </c>
      <c r="U4702">
        <v>16649</v>
      </c>
      <c r="V4702">
        <v>18013</v>
      </c>
      <c r="W4702">
        <v>13528</v>
      </c>
      <c r="X4702">
        <v>14335</v>
      </c>
      <c r="Y4702">
        <v>194059</v>
      </c>
      <c r="Z4702">
        <f t="shared" si="172"/>
        <v>58680.008502230994</v>
      </c>
      <c r="AA4702">
        <f t="shared" si="173"/>
        <v>86864.241497769006</v>
      </c>
    </row>
    <row r="4703" spans="1:27" x14ac:dyDescent="0.35">
      <c r="A4703" t="s">
        <v>427</v>
      </c>
      <c r="C4703">
        <v>513100</v>
      </c>
      <c r="D4703" t="s">
        <v>438</v>
      </c>
      <c r="E4703" t="s">
        <v>7</v>
      </c>
      <c r="F4703" t="s">
        <v>105</v>
      </c>
      <c r="G4703">
        <v>2027</v>
      </c>
      <c r="H4703" t="s">
        <v>22</v>
      </c>
      <c r="I4703" t="s">
        <v>373</v>
      </c>
      <c r="J4703" t="s">
        <v>374</v>
      </c>
      <c r="K4703" t="s">
        <v>375</v>
      </c>
      <c r="L4703" t="s">
        <v>25</v>
      </c>
      <c r="M4703">
        <v>18004</v>
      </c>
      <c r="N4703">
        <v>18004</v>
      </c>
      <c r="O4703">
        <v>18004</v>
      </c>
      <c r="P4703">
        <v>39529</v>
      </c>
      <c r="Q4703">
        <v>18004</v>
      </c>
      <c r="R4703">
        <v>18593</v>
      </c>
      <c r="S4703">
        <v>47213</v>
      </c>
      <c r="T4703">
        <v>18004</v>
      </c>
      <c r="U4703">
        <v>-7326</v>
      </c>
      <c r="V4703">
        <v>78750</v>
      </c>
      <c r="W4703">
        <v>20613</v>
      </c>
      <c r="X4703">
        <v>18004</v>
      </c>
      <c r="Y4703">
        <v>305398</v>
      </c>
      <c r="Z4703">
        <f t="shared" si="172"/>
        <v>0</v>
      </c>
      <c r="AA4703">
        <f t="shared" si="173"/>
        <v>229048.5</v>
      </c>
    </row>
    <row r="4704" spans="1:27" x14ac:dyDescent="0.35">
      <c r="A4704" t="s">
        <v>427</v>
      </c>
      <c r="C4704">
        <v>502100</v>
      </c>
      <c r="D4704" t="s">
        <v>429</v>
      </c>
      <c r="E4704" t="s">
        <v>7</v>
      </c>
      <c r="F4704" t="s">
        <v>366</v>
      </c>
      <c r="G4704">
        <v>2022</v>
      </c>
      <c r="H4704" t="s">
        <v>365</v>
      </c>
      <c r="I4704" t="s">
        <v>638</v>
      </c>
      <c r="J4704" t="s">
        <v>639</v>
      </c>
      <c r="K4704" t="s">
        <v>640</v>
      </c>
      <c r="L4704" t="s">
        <v>25</v>
      </c>
      <c r="M4704">
        <v>18028</v>
      </c>
      <c r="N4704">
        <v>18113</v>
      </c>
      <c r="O4704">
        <v>19734</v>
      </c>
      <c r="P4704">
        <v>17803</v>
      </c>
      <c r="Q4704">
        <v>18353</v>
      </c>
      <c r="R4704">
        <v>18358</v>
      </c>
      <c r="S4704">
        <v>17313</v>
      </c>
      <c r="T4704">
        <v>20548</v>
      </c>
      <c r="U4704">
        <v>18951</v>
      </c>
      <c r="V4704">
        <v>18665</v>
      </c>
      <c r="W4704">
        <v>17667</v>
      </c>
      <c r="X4704">
        <v>16441</v>
      </c>
      <c r="Y4704">
        <v>219974</v>
      </c>
      <c r="Z4704">
        <f t="shared" si="172"/>
        <v>66516.24603996599</v>
      </c>
      <c r="AA4704">
        <f t="shared" si="173"/>
        <v>98464.25396003401</v>
      </c>
    </row>
    <row r="4705" spans="1:27" x14ac:dyDescent="0.35">
      <c r="A4705" t="s">
        <v>427</v>
      </c>
      <c r="C4705">
        <v>500100</v>
      </c>
      <c r="D4705" t="s">
        <v>431</v>
      </c>
      <c r="E4705" t="s">
        <v>7</v>
      </c>
      <c r="F4705" t="s">
        <v>105</v>
      </c>
      <c r="G4705">
        <v>2023</v>
      </c>
      <c r="H4705" t="s">
        <v>365</v>
      </c>
      <c r="I4705" t="s">
        <v>453</v>
      </c>
      <c r="J4705" t="s">
        <v>454</v>
      </c>
      <c r="K4705" t="s">
        <v>455</v>
      </c>
      <c r="L4705" t="s">
        <v>25</v>
      </c>
      <c r="M4705">
        <v>18048</v>
      </c>
      <c r="N4705">
        <v>17117</v>
      </c>
      <c r="O4705">
        <v>18671</v>
      </c>
      <c r="P4705">
        <v>15668</v>
      </c>
      <c r="Q4705">
        <v>18004</v>
      </c>
      <c r="R4705">
        <v>17229</v>
      </c>
      <c r="S4705">
        <v>15801</v>
      </c>
      <c r="T4705">
        <v>19208</v>
      </c>
      <c r="U4705">
        <v>16564</v>
      </c>
      <c r="V4705">
        <v>18261</v>
      </c>
      <c r="W4705">
        <v>16454</v>
      </c>
      <c r="X4705">
        <v>13536</v>
      </c>
      <c r="Y4705">
        <v>204562</v>
      </c>
      <c r="Z4705">
        <f t="shared" si="172"/>
        <v>0</v>
      </c>
      <c r="AA4705">
        <f t="shared" si="173"/>
        <v>153421.5</v>
      </c>
    </row>
    <row r="4706" spans="1:27" x14ac:dyDescent="0.35">
      <c r="A4706" t="s">
        <v>427</v>
      </c>
      <c r="C4706">
        <v>506109</v>
      </c>
      <c r="D4706" t="s">
        <v>449</v>
      </c>
      <c r="E4706" t="s">
        <v>7</v>
      </c>
      <c r="F4706" t="s">
        <v>366</v>
      </c>
      <c r="G4706">
        <v>2025</v>
      </c>
      <c r="H4706" t="s">
        <v>22</v>
      </c>
      <c r="I4706" t="s">
        <v>472</v>
      </c>
      <c r="J4706" t="s">
        <v>473</v>
      </c>
      <c r="K4706" t="s">
        <v>414</v>
      </c>
      <c r="L4706" t="s">
        <v>25</v>
      </c>
      <c r="M4706">
        <v>18095</v>
      </c>
      <c r="N4706">
        <v>18095</v>
      </c>
      <c r="O4706">
        <v>18095</v>
      </c>
      <c r="P4706">
        <v>18095</v>
      </c>
      <c r="Q4706">
        <v>18095</v>
      </c>
      <c r="R4706">
        <v>18095</v>
      </c>
      <c r="S4706">
        <v>18095</v>
      </c>
      <c r="T4706">
        <v>18095</v>
      </c>
      <c r="U4706">
        <v>18095</v>
      </c>
      <c r="V4706">
        <v>18095</v>
      </c>
      <c r="W4706">
        <v>18095</v>
      </c>
      <c r="X4706">
        <v>18095</v>
      </c>
      <c r="Y4706">
        <v>217141</v>
      </c>
      <c r="Z4706">
        <f t="shared" si="172"/>
        <v>65659.596958569004</v>
      </c>
      <c r="AA4706">
        <f t="shared" si="173"/>
        <v>97196.153041430996</v>
      </c>
    </row>
    <row r="4707" spans="1:27" x14ac:dyDescent="0.35">
      <c r="A4707" t="s">
        <v>427</v>
      </c>
      <c r="C4707">
        <v>506109</v>
      </c>
      <c r="D4707" t="s">
        <v>449</v>
      </c>
      <c r="E4707" t="s">
        <v>7</v>
      </c>
      <c r="F4707" t="s">
        <v>105</v>
      </c>
      <c r="G4707">
        <v>2025</v>
      </c>
      <c r="H4707" t="s">
        <v>22</v>
      </c>
      <c r="I4707" t="s">
        <v>412</v>
      </c>
      <c r="J4707" t="s">
        <v>413</v>
      </c>
      <c r="K4707" t="s">
        <v>414</v>
      </c>
      <c r="L4707" t="s">
        <v>25</v>
      </c>
      <c r="M4707">
        <v>18095</v>
      </c>
      <c r="N4707">
        <v>18095</v>
      </c>
      <c r="O4707">
        <v>18095</v>
      </c>
      <c r="P4707">
        <v>18095</v>
      </c>
      <c r="Q4707">
        <v>18095</v>
      </c>
      <c r="R4707">
        <v>18095</v>
      </c>
      <c r="S4707">
        <v>18095</v>
      </c>
      <c r="T4707">
        <v>18095</v>
      </c>
      <c r="U4707">
        <v>18095</v>
      </c>
      <c r="V4707">
        <v>18095</v>
      </c>
      <c r="W4707">
        <v>18095</v>
      </c>
      <c r="X4707">
        <v>18095</v>
      </c>
      <c r="Y4707">
        <v>217141</v>
      </c>
      <c r="Z4707">
        <f t="shared" si="172"/>
        <v>0</v>
      </c>
      <c r="AA4707">
        <f t="shared" si="173"/>
        <v>162855.75</v>
      </c>
    </row>
    <row r="4708" spans="1:27" x14ac:dyDescent="0.35">
      <c r="A4708" t="s">
        <v>427</v>
      </c>
      <c r="C4708">
        <v>514100</v>
      </c>
      <c r="D4708" t="s">
        <v>441</v>
      </c>
      <c r="E4708" t="s">
        <v>7</v>
      </c>
      <c r="F4708" t="s">
        <v>21</v>
      </c>
      <c r="G4708">
        <v>2030</v>
      </c>
      <c r="H4708" t="s">
        <v>365</v>
      </c>
      <c r="I4708" t="s">
        <v>373</v>
      </c>
      <c r="J4708" t="s">
        <v>374</v>
      </c>
      <c r="K4708" t="s">
        <v>375</v>
      </c>
      <c r="L4708" t="s">
        <v>25</v>
      </c>
      <c r="M4708">
        <v>18121</v>
      </c>
      <c r="N4708">
        <v>16300</v>
      </c>
      <c r="O4708">
        <v>16173</v>
      </c>
      <c r="P4708">
        <v>16819</v>
      </c>
      <c r="Q4708">
        <v>16531</v>
      </c>
      <c r="R4708">
        <v>15570</v>
      </c>
      <c r="S4708">
        <v>17027</v>
      </c>
      <c r="T4708">
        <v>17676</v>
      </c>
      <c r="U4708">
        <v>16982</v>
      </c>
      <c r="V4708">
        <v>18416</v>
      </c>
      <c r="W4708">
        <v>13865</v>
      </c>
      <c r="X4708">
        <v>14944</v>
      </c>
      <c r="Y4708">
        <v>198425</v>
      </c>
      <c r="Z4708">
        <f t="shared" si="172"/>
        <v>148818.75</v>
      </c>
      <c r="AA4708">
        <f t="shared" si="173"/>
        <v>0</v>
      </c>
    </row>
    <row r="4709" spans="1:27" x14ac:dyDescent="0.35">
      <c r="A4709" t="s">
        <v>427</v>
      </c>
      <c r="C4709">
        <v>512017</v>
      </c>
      <c r="D4709" t="s">
        <v>446</v>
      </c>
      <c r="E4709" t="s">
        <v>7</v>
      </c>
      <c r="F4709" t="s">
        <v>105</v>
      </c>
      <c r="G4709">
        <v>2021</v>
      </c>
      <c r="H4709" t="s">
        <v>22</v>
      </c>
      <c r="I4709" t="s">
        <v>373</v>
      </c>
      <c r="J4709" t="s">
        <v>374</v>
      </c>
      <c r="K4709" t="s">
        <v>375</v>
      </c>
      <c r="L4709" t="s">
        <v>25</v>
      </c>
      <c r="M4709">
        <v>18156</v>
      </c>
      <c r="N4709">
        <v>18156</v>
      </c>
      <c r="O4709">
        <v>18156</v>
      </c>
      <c r="P4709">
        <v>18156</v>
      </c>
      <c r="Q4709">
        <v>5024</v>
      </c>
      <c r="R4709">
        <v>5621</v>
      </c>
      <c r="S4709">
        <v>18156</v>
      </c>
      <c r="T4709">
        <v>5621</v>
      </c>
      <c r="U4709">
        <v>5621</v>
      </c>
      <c r="V4709">
        <v>5621</v>
      </c>
      <c r="W4709">
        <v>24125</v>
      </c>
      <c r="X4709">
        <v>3233</v>
      </c>
      <c r="Y4709">
        <v>145644</v>
      </c>
      <c r="Z4709">
        <f t="shared" si="172"/>
        <v>0</v>
      </c>
      <c r="AA4709">
        <f t="shared" si="173"/>
        <v>109233</v>
      </c>
    </row>
    <row r="4710" spans="1:27" x14ac:dyDescent="0.35">
      <c r="A4710" t="s">
        <v>427</v>
      </c>
      <c r="C4710">
        <v>512017</v>
      </c>
      <c r="D4710" t="s">
        <v>446</v>
      </c>
      <c r="E4710" t="s">
        <v>7</v>
      </c>
      <c r="F4710" t="s">
        <v>105</v>
      </c>
      <c r="G4710">
        <v>2022</v>
      </c>
      <c r="H4710" t="s">
        <v>22</v>
      </c>
      <c r="I4710" t="s">
        <v>373</v>
      </c>
      <c r="J4710" t="s">
        <v>374</v>
      </c>
      <c r="K4710" t="s">
        <v>375</v>
      </c>
      <c r="L4710" t="s">
        <v>25</v>
      </c>
      <c r="M4710">
        <v>18156</v>
      </c>
      <c r="N4710">
        <v>18156</v>
      </c>
      <c r="O4710">
        <v>18156</v>
      </c>
      <c r="P4710">
        <v>18156</v>
      </c>
      <c r="Q4710">
        <v>5024</v>
      </c>
      <c r="R4710">
        <v>5621</v>
      </c>
      <c r="S4710">
        <v>18156</v>
      </c>
      <c r="T4710">
        <v>5621</v>
      </c>
      <c r="U4710">
        <v>5621</v>
      </c>
      <c r="V4710">
        <v>5621</v>
      </c>
      <c r="W4710">
        <v>24125</v>
      </c>
      <c r="X4710">
        <v>3233</v>
      </c>
      <c r="Y4710">
        <v>145644</v>
      </c>
      <c r="Z4710">
        <f t="shared" si="172"/>
        <v>0</v>
      </c>
      <c r="AA4710">
        <f t="shared" si="173"/>
        <v>109233</v>
      </c>
    </row>
    <row r="4711" spans="1:27" x14ac:dyDescent="0.35">
      <c r="A4711" t="s">
        <v>427</v>
      </c>
      <c r="C4711">
        <v>500900</v>
      </c>
      <c r="D4711" t="s">
        <v>443</v>
      </c>
      <c r="E4711" t="s">
        <v>7</v>
      </c>
      <c r="F4711" t="s">
        <v>366</v>
      </c>
      <c r="G4711">
        <v>2028</v>
      </c>
      <c r="H4711" t="s">
        <v>22</v>
      </c>
      <c r="I4711" t="s">
        <v>456</v>
      </c>
      <c r="J4711" t="s">
        <v>852</v>
      </c>
      <c r="K4711" t="s">
        <v>378</v>
      </c>
      <c r="L4711" t="s">
        <v>25</v>
      </c>
      <c r="M4711">
        <v>18167</v>
      </c>
      <c r="N4711">
        <v>33656</v>
      </c>
      <c r="O4711">
        <v>18263</v>
      </c>
      <c r="P4711">
        <v>18263</v>
      </c>
      <c r="Q4711">
        <v>18179</v>
      </c>
      <c r="R4711">
        <v>18167</v>
      </c>
      <c r="S4711">
        <v>18167</v>
      </c>
      <c r="T4711">
        <v>18070</v>
      </c>
      <c r="U4711">
        <v>18070</v>
      </c>
      <c r="V4711">
        <v>18070</v>
      </c>
      <c r="W4711">
        <v>18155</v>
      </c>
      <c r="X4711">
        <v>18164</v>
      </c>
      <c r="Y4711">
        <v>233390</v>
      </c>
      <c r="Z4711">
        <f t="shared" si="172"/>
        <v>70573.007097509995</v>
      </c>
      <c r="AA4711">
        <f t="shared" si="173"/>
        <v>104469.49290249</v>
      </c>
    </row>
    <row r="4712" spans="1:27" x14ac:dyDescent="0.35">
      <c r="A4712" t="s">
        <v>427</v>
      </c>
      <c r="C4712">
        <v>514100</v>
      </c>
      <c r="D4712" t="s">
        <v>441</v>
      </c>
      <c r="E4712" t="s">
        <v>7</v>
      </c>
      <c r="F4712" t="s">
        <v>105</v>
      </c>
      <c r="G4712">
        <v>2024</v>
      </c>
      <c r="H4712" t="s">
        <v>365</v>
      </c>
      <c r="I4712" t="s">
        <v>383</v>
      </c>
      <c r="J4712" t="s">
        <v>384</v>
      </c>
      <c r="K4712" t="s">
        <v>378</v>
      </c>
      <c r="L4712" t="s">
        <v>25</v>
      </c>
      <c r="M4712">
        <v>18302</v>
      </c>
      <c r="N4712">
        <v>17404</v>
      </c>
      <c r="O4712">
        <v>16344</v>
      </c>
      <c r="P4712">
        <v>17010</v>
      </c>
      <c r="Q4712">
        <v>17671</v>
      </c>
      <c r="R4712">
        <v>14828</v>
      </c>
      <c r="S4712">
        <v>17250</v>
      </c>
      <c r="T4712">
        <v>17876</v>
      </c>
      <c r="U4712">
        <v>16235</v>
      </c>
      <c r="V4712">
        <v>18629</v>
      </c>
      <c r="W4712">
        <v>14984</v>
      </c>
      <c r="X4712">
        <v>14251</v>
      </c>
      <c r="Y4712">
        <v>200783</v>
      </c>
      <c r="Z4712">
        <f t="shared" si="172"/>
        <v>0</v>
      </c>
      <c r="AA4712">
        <f t="shared" si="173"/>
        <v>150587.25</v>
      </c>
    </row>
    <row r="4713" spans="1:27" x14ac:dyDescent="0.35">
      <c r="A4713" t="s">
        <v>427</v>
      </c>
      <c r="C4713">
        <v>513100</v>
      </c>
      <c r="D4713" t="s">
        <v>438</v>
      </c>
      <c r="E4713" t="s">
        <v>7</v>
      </c>
      <c r="F4713" t="s">
        <v>105</v>
      </c>
      <c r="G4713">
        <v>2024</v>
      </c>
      <c r="H4713" t="s">
        <v>22</v>
      </c>
      <c r="I4713" t="s">
        <v>383</v>
      </c>
      <c r="J4713" t="s">
        <v>384</v>
      </c>
      <c r="K4713" t="s">
        <v>378</v>
      </c>
      <c r="L4713" t="s">
        <v>25</v>
      </c>
      <c r="M4713">
        <v>18365</v>
      </c>
      <c r="N4713">
        <v>18365</v>
      </c>
      <c r="O4713">
        <v>18365</v>
      </c>
      <c r="P4713">
        <v>561299</v>
      </c>
      <c r="Q4713">
        <v>18365</v>
      </c>
      <c r="R4713">
        <v>34666</v>
      </c>
      <c r="S4713">
        <v>40993</v>
      </c>
      <c r="T4713">
        <v>18365</v>
      </c>
      <c r="U4713">
        <v>18365</v>
      </c>
      <c r="V4713">
        <v>105449</v>
      </c>
      <c r="W4713">
        <v>20357</v>
      </c>
      <c r="X4713">
        <v>18365</v>
      </c>
      <c r="Y4713">
        <v>891322</v>
      </c>
      <c r="Z4713">
        <f t="shared" si="172"/>
        <v>0</v>
      </c>
      <c r="AA4713">
        <f t="shared" si="173"/>
        <v>668491.5</v>
      </c>
    </row>
    <row r="4714" spans="1:27" x14ac:dyDescent="0.35">
      <c r="A4714" t="s">
        <v>427</v>
      </c>
      <c r="C4714">
        <v>506100</v>
      </c>
      <c r="D4714" t="s">
        <v>432</v>
      </c>
      <c r="E4714" t="s">
        <v>7</v>
      </c>
      <c r="F4714" t="s">
        <v>366</v>
      </c>
      <c r="G4714">
        <v>2027</v>
      </c>
      <c r="H4714" t="s">
        <v>365</v>
      </c>
      <c r="I4714" t="s">
        <v>636</v>
      </c>
      <c r="J4714" t="s">
        <v>637</v>
      </c>
      <c r="K4714" t="s">
        <v>455</v>
      </c>
      <c r="L4714" t="s">
        <v>25</v>
      </c>
      <c r="M4714">
        <v>18414</v>
      </c>
      <c r="N4714">
        <v>16538</v>
      </c>
      <c r="O4714">
        <v>16392</v>
      </c>
      <c r="P4714">
        <v>16986</v>
      </c>
      <c r="Q4714">
        <v>16640</v>
      </c>
      <c r="R4714">
        <v>15626</v>
      </c>
      <c r="S4714">
        <v>17057</v>
      </c>
      <c r="T4714">
        <v>17829</v>
      </c>
      <c r="U4714">
        <v>17148</v>
      </c>
      <c r="V4714">
        <v>18553</v>
      </c>
      <c r="W4714">
        <v>13934</v>
      </c>
      <c r="X4714">
        <v>14765</v>
      </c>
      <c r="Y4714">
        <v>199880</v>
      </c>
      <c r="Z4714">
        <f t="shared" si="172"/>
        <v>60440.175922919996</v>
      </c>
      <c r="AA4714">
        <f t="shared" si="173"/>
        <v>89469.824077080004</v>
      </c>
    </row>
    <row r="4715" spans="1:27" x14ac:dyDescent="0.35">
      <c r="A4715" t="s">
        <v>427</v>
      </c>
      <c r="C4715">
        <v>513100</v>
      </c>
      <c r="D4715" t="s">
        <v>438</v>
      </c>
      <c r="E4715" t="s">
        <v>7</v>
      </c>
      <c r="F4715" t="s">
        <v>105</v>
      </c>
      <c r="G4715">
        <v>2025</v>
      </c>
      <c r="H4715" t="s">
        <v>22</v>
      </c>
      <c r="I4715" t="s">
        <v>383</v>
      </c>
      <c r="J4715" t="s">
        <v>384</v>
      </c>
      <c r="K4715" t="s">
        <v>378</v>
      </c>
      <c r="L4715" t="s">
        <v>25</v>
      </c>
      <c r="M4715">
        <v>18462</v>
      </c>
      <c r="N4715">
        <v>220962</v>
      </c>
      <c r="O4715">
        <v>220962</v>
      </c>
      <c r="P4715">
        <v>34896</v>
      </c>
      <c r="Q4715">
        <v>18462</v>
      </c>
      <c r="R4715">
        <v>34763</v>
      </c>
      <c r="S4715">
        <v>41090</v>
      </c>
      <c r="T4715">
        <v>18462</v>
      </c>
      <c r="U4715">
        <v>-878</v>
      </c>
      <c r="V4715">
        <v>105545</v>
      </c>
      <c r="W4715">
        <v>20454</v>
      </c>
      <c r="X4715">
        <v>18462</v>
      </c>
      <c r="Y4715">
        <v>751643</v>
      </c>
      <c r="Z4715">
        <f t="shared" si="172"/>
        <v>0</v>
      </c>
      <c r="AA4715">
        <f t="shared" si="173"/>
        <v>563732.25</v>
      </c>
    </row>
    <row r="4716" spans="1:27" x14ac:dyDescent="0.35">
      <c r="A4716" t="s">
        <v>427</v>
      </c>
      <c r="C4716">
        <v>513100</v>
      </c>
      <c r="D4716" t="s">
        <v>438</v>
      </c>
      <c r="E4716" t="s">
        <v>7</v>
      </c>
      <c r="F4716" t="s">
        <v>105</v>
      </c>
      <c r="G4716">
        <v>2028</v>
      </c>
      <c r="H4716" t="s">
        <v>22</v>
      </c>
      <c r="I4716" t="s">
        <v>373</v>
      </c>
      <c r="J4716" t="s">
        <v>374</v>
      </c>
      <c r="K4716" t="s">
        <v>375</v>
      </c>
      <c r="L4716" t="s">
        <v>25</v>
      </c>
      <c r="M4716">
        <v>18484</v>
      </c>
      <c r="N4716">
        <v>18484</v>
      </c>
      <c r="O4716">
        <v>18484</v>
      </c>
      <c r="P4716">
        <v>40654</v>
      </c>
      <c r="Q4716">
        <v>18484</v>
      </c>
      <c r="R4716">
        <v>19090</v>
      </c>
      <c r="S4716">
        <v>48352</v>
      </c>
      <c r="T4716">
        <v>18484</v>
      </c>
      <c r="U4716">
        <v>-7605</v>
      </c>
      <c r="V4716">
        <v>81051</v>
      </c>
      <c r="W4716">
        <v>21172</v>
      </c>
      <c r="X4716">
        <v>18484</v>
      </c>
      <c r="Y4716">
        <v>313621</v>
      </c>
      <c r="Z4716">
        <f t="shared" si="172"/>
        <v>0</v>
      </c>
      <c r="AA4716">
        <f t="shared" si="173"/>
        <v>235215.75</v>
      </c>
    </row>
    <row r="4717" spans="1:27" x14ac:dyDescent="0.35">
      <c r="A4717" t="s">
        <v>427</v>
      </c>
      <c r="C4717">
        <v>500900</v>
      </c>
      <c r="D4717" t="s">
        <v>443</v>
      </c>
      <c r="E4717" t="s">
        <v>7</v>
      </c>
      <c r="F4717" t="s">
        <v>366</v>
      </c>
      <c r="G4717">
        <v>2029</v>
      </c>
      <c r="H4717" t="s">
        <v>22</v>
      </c>
      <c r="I4717" t="s">
        <v>456</v>
      </c>
      <c r="J4717" t="s">
        <v>852</v>
      </c>
      <c r="K4717" t="s">
        <v>378</v>
      </c>
      <c r="L4717" t="s">
        <v>25</v>
      </c>
      <c r="M4717">
        <v>18537</v>
      </c>
      <c r="N4717">
        <v>34336</v>
      </c>
      <c r="O4717">
        <v>18635</v>
      </c>
      <c r="P4717">
        <v>18635</v>
      </c>
      <c r="Q4717">
        <v>18549</v>
      </c>
      <c r="R4717">
        <v>18537</v>
      </c>
      <c r="S4717">
        <v>18537</v>
      </c>
      <c r="T4717">
        <v>18439</v>
      </c>
      <c r="U4717">
        <v>18439</v>
      </c>
      <c r="V4717">
        <v>18439</v>
      </c>
      <c r="W4717">
        <v>18525</v>
      </c>
      <c r="X4717">
        <v>18535</v>
      </c>
      <c r="Y4717">
        <v>238143</v>
      </c>
      <c r="Z4717">
        <f t="shared" si="172"/>
        <v>72010.230212187002</v>
      </c>
      <c r="AA4717">
        <f t="shared" si="173"/>
        <v>106597.019787813</v>
      </c>
    </row>
    <row r="4718" spans="1:27" x14ac:dyDescent="0.35">
      <c r="A4718" t="s">
        <v>427</v>
      </c>
      <c r="C4718">
        <v>506109</v>
      </c>
      <c r="D4718" t="s">
        <v>449</v>
      </c>
      <c r="E4718" t="s">
        <v>7</v>
      </c>
      <c r="F4718" t="s">
        <v>366</v>
      </c>
      <c r="G4718">
        <v>2026</v>
      </c>
      <c r="H4718" t="s">
        <v>22</v>
      </c>
      <c r="I4718" t="s">
        <v>472</v>
      </c>
      <c r="J4718" t="s">
        <v>473</v>
      </c>
      <c r="K4718" t="s">
        <v>414</v>
      </c>
      <c r="L4718" t="s">
        <v>25</v>
      </c>
      <c r="M4718">
        <v>18638</v>
      </c>
      <c r="N4718">
        <v>18638</v>
      </c>
      <c r="O4718">
        <v>18638</v>
      </c>
      <c r="P4718">
        <v>18638</v>
      </c>
      <c r="Q4718">
        <v>18638</v>
      </c>
      <c r="R4718">
        <v>18638</v>
      </c>
      <c r="S4718">
        <v>18638</v>
      </c>
      <c r="T4718">
        <v>18638</v>
      </c>
      <c r="U4718">
        <v>18638</v>
      </c>
      <c r="V4718">
        <v>18638</v>
      </c>
      <c r="W4718">
        <v>18638</v>
      </c>
      <c r="X4718">
        <v>18638</v>
      </c>
      <c r="Y4718">
        <v>223656</v>
      </c>
      <c r="Z4718">
        <f t="shared" si="172"/>
        <v>67629.617701704003</v>
      </c>
      <c r="AA4718">
        <f t="shared" si="173"/>
        <v>100112.382298296</v>
      </c>
    </row>
    <row r="4719" spans="1:27" x14ac:dyDescent="0.35">
      <c r="A4719" t="s">
        <v>427</v>
      </c>
      <c r="C4719">
        <v>506109</v>
      </c>
      <c r="D4719" t="s">
        <v>449</v>
      </c>
      <c r="E4719" t="s">
        <v>7</v>
      </c>
      <c r="F4719" t="s">
        <v>105</v>
      </c>
      <c r="G4719">
        <v>2026</v>
      </c>
      <c r="H4719" t="s">
        <v>22</v>
      </c>
      <c r="I4719" t="s">
        <v>412</v>
      </c>
      <c r="J4719" t="s">
        <v>413</v>
      </c>
      <c r="K4719" t="s">
        <v>414</v>
      </c>
      <c r="L4719" t="s">
        <v>25</v>
      </c>
      <c r="M4719">
        <v>18638</v>
      </c>
      <c r="N4719">
        <v>18638</v>
      </c>
      <c r="O4719">
        <v>18638</v>
      </c>
      <c r="P4719">
        <v>18638</v>
      </c>
      <c r="Q4719">
        <v>18638</v>
      </c>
      <c r="R4719">
        <v>18638</v>
      </c>
      <c r="S4719">
        <v>18638</v>
      </c>
      <c r="T4719">
        <v>18638</v>
      </c>
      <c r="U4719">
        <v>18638</v>
      </c>
      <c r="V4719">
        <v>18638</v>
      </c>
      <c r="W4719">
        <v>18638</v>
      </c>
      <c r="X4719">
        <v>18638</v>
      </c>
      <c r="Y4719">
        <v>223656</v>
      </c>
      <c r="Z4719">
        <f t="shared" si="172"/>
        <v>0</v>
      </c>
      <c r="AA4719">
        <f t="shared" si="173"/>
        <v>167742</v>
      </c>
    </row>
    <row r="4720" spans="1:27" x14ac:dyDescent="0.35">
      <c r="A4720" t="s">
        <v>427</v>
      </c>
      <c r="C4720">
        <v>514100</v>
      </c>
      <c r="D4720" t="s">
        <v>441</v>
      </c>
      <c r="E4720" t="s">
        <v>7</v>
      </c>
      <c r="F4720" t="s">
        <v>105</v>
      </c>
      <c r="G4720">
        <v>2025</v>
      </c>
      <c r="H4720" t="s">
        <v>365</v>
      </c>
      <c r="I4720" t="s">
        <v>383</v>
      </c>
      <c r="J4720" t="s">
        <v>384</v>
      </c>
      <c r="K4720" t="s">
        <v>378</v>
      </c>
      <c r="L4720" t="s">
        <v>25</v>
      </c>
      <c r="M4720">
        <v>18748</v>
      </c>
      <c r="N4720">
        <v>16864</v>
      </c>
      <c r="O4720">
        <v>16733</v>
      </c>
      <c r="P4720">
        <v>17401</v>
      </c>
      <c r="Q4720">
        <v>17104</v>
      </c>
      <c r="R4720">
        <v>16109</v>
      </c>
      <c r="S4720">
        <v>17616</v>
      </c>
      <c r="T4720">
        <v>18288</v>
      </c>
      <c r="U4720">
        <v>17570</v>
      </c>
      <c r="V4720">
        <v>19053</v>
      </c>
      <c r="W4720">
        <v>14345</v>
      </c>
      <c r="X4720">
        <v>15461</v>
      </c>
      <c r="Y4720">
        <v>205293</v>
      </c>
      <c r="Z4720">
        <f t="shared" si="172"/>
        <v>0</v>
      </c>
      <c r="AA4720">
        <f t="shared" si="173"/>
        <v>153969.75</v>
      </c>
    </row>
    <row r="4721" spans="1:27" x14ac:dyDescent="0.35">
      <c r="A4721" t="s">
        <v>427</v>
      </c>
      <c r="C4721">
        <v>512015</v>
      </c>
      <c r="D4721" t="s">
        <v>451</v>
      </c>
      <c r="E4721" t="s">
        <v>7</v>
      </c>
      <c r="F4721" t="s">
        <v>366</v>
      </c>
      <c r="G4721">
        <v>2021</v>
      </c>
      <c r="H4721" t="s">
        <v>22</v>
      </c>
      <c r="I4721" t="s">
        <v>641</v>
      </c>
      <c r="J4721" t="s">
        <v>642</v>
      </c>
      <c r="K4721" t="s">
        <v>486</v>
      </c>
      <c r="L4721" t="s">
        <v>25</v>
      </c>
      <c r="M4721">
        <v>18750</v>
      </c>
      <c r="N4721">
        <v>18750</v>
      </c>
      <c r="O4721">
        <v>18750</v>
      </c>
      <c r="P4721">
        <v>18750</v>
      </c>
      <c r="Q4721">
        <v>46076</v>
      </c>
      <c r="R4721">
        <v>18750</v>
      </c>
      <c r="S4721">
        <v>18750</v>
      </c>
      <c r="T4721">
        <v>18750</v>
      </c>
      <c r="U4721">
        <v>18750</v>
      </c>
      <c r="V4721">
        <v>47732</v>
      </c>
      <c r="W4721">
        <v>18750</v>
      </c>
      <c r="X4721">
        <v>18749</v>
      </c>
      <c r="Y4721">
        <v>281309</v>
      </c>
      <c r="Z4721">
        <f t="shared" si="172"/>
        <v>85062.864962480991</v>
      </c>
      <c r="AA4721">
        <f t="shared" si="173"/>
        <v>125918.88503751901</v>
      </c>
    </row>
    <row r="4722" spans="1:27" x14ac:dyDescent="0.35">
      <c r="A4722" t="s">
        <v>427</v>
      </c>
      <c r="C4722">
        <v>512015</v>
      </c>
      <c r="D4722" t="s">
        <v>451</v>
      </c>
      <c r="E4722" t="s">
        <v>7</v>
      </c>
      <c r="F4722" t="s">
        <v>366</v>
      </c>
      <c r="G4722">
        <v>2022</v>
      </c>
      <c r="H4722" t="s">
        <v>22</v>
      </c>
      <c r="I4722" t="s">
        <v>641</v>
      </c>
      <c r="J4722" t="s">
        <v>642</v>
      </c>
      <c r="K4722" t="s">
        <v>486</v>
      </c>
      <c r="L4722" t="s">
        <v>25</v>
      </c>
      <c r="M4722">
        <v>18750</v>
      </c>
      <c r="N4722">
        <v>18750</v>
      </c>
      <c r="O4722">
        <v>18750</v>
      </c>
      <c r="P4722">
        <v>18750</v>
      </c>
      <c r="Q4722">
        <v>46076</v>
      </c>
      <c r="R4722">
        <v>18750</v>
      </c>
      <c r="S4722">
        <v>18750</v>
      </c>
      <c r="T4722">
        <v>18750</v>
      </c>
      <c r="U4722">
        <v>18750</v>
      </c>
      <c r="V4722">
        <v>47732</v>
      </c>
      <c r="W4722">
        <v>18750</v>
      </c>
      <c r="X4722">
        <v>18749</v>
      </c>
      <c r="Y4722">
        <v>281309</v>
      </c>
      <c r="Z4722">
        <f t="shared" si="172"/>
        <v>85062.864962480991</v>
      </c>
      <c r="AA4722">
        <f t="shared" si="173"/>
        <v>125918.88503751901</v>
      </c>
    </row>
    <row r="4723" spans="1:27" x14ac:dyDescent="0.35">
      <c r="A4723" t="s">
        <v>427</v>
      </c>
      <c r="C4723">
        <v>512015</v>
      </c>
      <c r="D4723" t="s">
        <v>451</v>
      </c>
      <c r="E4723" t="s">
        <v>7</v>
      </c>
      <c r="F4723" t="s">
        <v>366</v>
      </c>
      <c r="G4723">
        <v>2023</v>
      </c>
      <c r="H4723" t="s">
        <v>22</v>
      </c>
      <c r="I4723" t="s">
        <v>641</v>
      </c>
      <c r="J4723" t="s">
        <v>642</v>
      </c>
      <c r="K4723" t="s">
        <v>486</v>
      </c>
      <c r="L4723" t="s">
        <v>25</v>
      </c>
      <c r="M4723">
        <v>18750</v>
      </c>
      <c r="N4723">
        <v>18750</v>
      </c>
      <c r="O4723">
        <v>18750</v>
      </c>
      <c r="P4723">
        <v>18750</v>
      </c>
      <c r="Q4723">
        <v>46076</v>
      </c>
      <c r="R4723">
        <v>18750</v>
      </c>
      <c r="S4723">
        <v>18750</v>
      </c>
      <c r="T4723">
        <v>18750</v>
      </c>
      <c r="U4723">
        <v>18750</v>
      </c>
      <c r="V4723">
        <v>47732</v>
      </c>
      <c r="W4723">
        <v>18750</v>
      </c>
      <c r="X4723">
        <v>18749</v>
      </c>
      <c r="Y4723">
        <v>281309</v>
      </c>
      <c r="Z4723">
        <f t="shared" si="172"/>
        <v>85062.864962480991</v>
      </c>
      <c r="AA4723">
        <f t="shared" si="173"/>
        <v>125918.88503751901</v>
      </c>
    </row>
    <row r="4724" spans="1:27" x14ac:dyDescent="0.35">
      <c r="A4724" t="s">
        <v>427</v>
      </c>
      <c r="C4724">
        <v>512015</v>
      </c>
      <c r="D4724" t="s">
        <v>451</v>
      </c>
      <c r="E4724" t="s">
        <v>7</v>
      </c>
      <c r="F4724" t="s">
        <v>366</v>
      </c>
      <c r="G4724">
        <v>2024</v>
      </c>
      <c r="H4724" t="s">
        <v>22</v>
      </c>
      <c r="I4724" t="s">
        <v>641</v>
      </c>
      <c r="J4724" t="s">
        <v>642</v>
      </c>
      <c r="K4724" t="s">
        <v>486</v>
      </c>
      <c r="L4724" t="s">
        <v>25</v>
      </c>
      <c r="M4724">
        <v>18750</v>
      </c>
      <c r="N4724">
        <v>18750</v>
      </c>
      <c r="O4724">
        <v>18750</v>
      </c>
      <c r="P4724">
        <v>18750</v>
      </c>
      <c r="Q4724">
        <v>46076</v>
      </c>
      <c r="R4724">
        <v>18750</v>
      </c>
      <c r="S4724">
        <v>18750</v>
      </c>
      <c r="T4724">
        <v>18750</v>
      </c>
      <c r="U4724">
        <v>51710</v>
      </c>
      <c r="V4724">
        <v>47732</v>
      </c>
      <c r="W4724">
        <v>18750</v>
      </c>
      <c r="X4724">
        <v>18749</v>
      </c>
      <c r="Y4724">
        <v>314269</v>
      </c>
      <c r="Z4724">
        <f t="shared" si="172"/>
        <v>95029.385867120989</v>
      </c>
      <c r="AA4724">
        <f t="shared" si="173"/>
        <v>140672.36413287901</v>
      </c>
    </row>
    <row r="4725" spans="1:27" x14ac:dyDescent="0.35">
      <c r="A4725" t="s">
        <v>427</v>
      </c>
      <c r="C4725">
        <v>512015</v>
      </c>
      <c r="D4725" t="s">
        <v>451</v>
      </c>
      <c r="E4725" t="s">
        <v>7</v>
      </c>
      <c r="F4725" t="s">
        <v>366</v>
      </c>
      <c r="G4725">
        <v>2025</v>
      </c>
      <c r="H4725" t="s">
        <v>22</v>
      </c>
      <c r="I4725" t="s">
        <v>641</v>
      </c>
      <c r="J4725" t="s">
        <v>642</v>
      </c>
      <c r="K4725" t="s">
        <v>486</v>
      </c>
      <c r="L4725" t="s">
        <v>25</v>
      </c>
      <c r="M4725">
        <v>18750</v>
      </c>
      <c r="N4725">
        <v>18750</v>
      </c>
      <c r="O4725">
        <v>18750</v>
      </c>
      <c r="P4725">
        <v>18750</v>
      </c>
      <c r="Q4725">
        <v>46076</v>
      </c>
      <c r="R4725">
        <v>18750</v>
      </c>
      <c r="S4725">
        <v>18750</v>
      </c>
      <c r="T4725">
        <v>18750</v>
      </c>
      <c r="U4725">
        <v>18750</v>
      </c>
      <c r="V4725">
        <v>47732</v>
      </c>
      <c r="W4725">
        <v>18750</v>
      </c>
      <c r="X4725">
        <v>18749</v>
      </c>
      <c r="Y4725">
        <v>281309</v>
      </c>
      <c r="Z4725">
        <f t="shared" si="172"/>
        <v>85062.864962480991</v>
      </c>
      <c r="AA4725">
        <f t="shared" si="173"/>
        <v>125918.88503751901</v>
      </c>
    </row>
    <row r="4726" spans="1:27" x14ac:dyDescent="0.35">
      <c r="A4726" t="s">
        <v>427</v>
      </c>
      <c r="C4726">
        <v>514100</v>
      </c>
      <c r="D4726" t="s">
        <v>441</v>
      </c>
      <c r="E4726" t="s">
        <v>7</v>
      </c>
      <c r="F4726" t="s">
        <v>105</v>
      </c>
      <c r="G4726">
        <v>2021</v>
      </c>
      <c r="H4726" t="s">
        <v>365</v>
      </c>
      <c r="I4726" t="s">
        <v>373</v>
      </c>
      <c r="J4726" t="s">
        <v>374</v>
      </c>
      <c r="K4726" t="s">
        <v>375</v>
      </c>
      <c r="L4726" t="s">
        <v>25</v>
      </c>
      <c r="M4726">
        <v>18791</v>
      </c>
      <c r="N4726">
        <v>18847</v>
      </c>
      <c r="O4726">
        <v>20571</v>
      </c>
      <c r="P4726">
        <v>19237</v>
      </c>
      <c r="Q4726">
        <v>18156</v>
      </c>
      <c r="R4726">
        <v>18940</v>
      </c>
      <c r="S4726">
        <v>18521</v>
      </c>
      <c r="T4726">
        <v>20229</v>
      </c>
      <c r="U4726">
        <v>19427</v>
      </c>
      <c r="V4726">
        <v>19241</v>
      </c>
      <c r="W4726">
        <v>18031</v>
      </c>
      <c r="X4726">
        <v>17339</v>
      </c>
      <c r="Y4726">
        <v>227329</v>
      </c>
      <c r="Z4726">
        <f t="shared" si="172"/>
        <v>0</v>
      </c>
      <c r="AA4726">
        <f t="shared" si="173"/>
        <v>170496.75</v>
      </c>
    </row>
    <row r="4727" spans="1:27" x14ac:dyDescent="0.35">
      <c r="A4727" t="s">
        <v>427</v>
      </c>
      <c r="C4727">
        <v>500900</v>
      </c>
      <c r="D4727" t="s">
        <v>443</v>
      </c>
      <c r="E4727" t="s">
        <v>7</v>
      </c>
      <c r="F4727" t="s">
        <v>105</v>
      </c>
      <c r="G4727">
        <v>2022</v>
      </c>
      <c r="H4727" t="s">
        <v>365</v>
      </c>
      <c r="I4727" t="s">
        <v>383</v>
      </c>
      <c r="J4727" t="s">
        <v>384</v>
      </c>
      <c r="K4727" t="s">
        <v>378</v>
      </c>
      <c r="L4727" t="s">
        <v>25</v>
      </c>
      <c r="M4727">
        <v>18794</v>
      </c>
      <c r="N4727">
        <v>16925</v>
      </c>
      <c r="O4727">
        <v>18416</v>
      </c>
      <c r="P4727">
        <v>13561</v>
      </c>
      <c r="Q4727">
        <v>13366</v>
      </c>
      <c r="R4727">
        <v>12397</v>
      </c>
      <c r="S4727">
        <v>9269</v>
      </c>
      <c r="T4727">
        <v>14303</v>
      </c>
      <c r="U4727">
        <v>11384</v>
      </c>
      <c r="V4727">
        <v>10340</v>
      </c>
      <c r="W4727">
        <v>8528</v>
      </c>
      <c r="X4727">
        <v>5530</v>
      </c>
      <c r="Y4727">
        <v>152813</v>
      </c>
      <c r="Z4727">
        <f t="shared" si="172"/>
        <v>0</v>
      </c>
      <c r="AA4727">
        <f t="shared" si="173"/>
        <v>114609.75</v>
      </c>
    </row>
    <row r="4728" spans="1:27" x14ac:dyDescent="0.35">
      <c r="A4728" t="s">
        <v>427</v>
      </c>
      <c r="C4728">
        <v>500900</v>
      </c>
      <c r="D4728" t="s">
        <v>443</v>
      </c>
      <c r="E4728" t="s">
        <v>7</v>
      </c>
      <c r="F4728" t="s">
        <v>366</v>
      </c>
      <c r="G4728">
        <v>2030</v>
      </c>
      <c r="H4728" t="s">
        <v>22</v>
      </c>
      <c r="I4728" t="s">
        <v>456</v>
      </c>
      <c r="J4728" t="s">
        <v>852</v>
      </c>
      <c r="K4728" t="s">
        <v>378</v>
      </c>
      <c r="L4728" t="s">
        <v>25</v>
      </c>
      <c r="M4728">
        <v>18917</v>
      </c>
      <c r="N4728">
        <v>35032</v>
      </c>
      <c r="O4728">
        <v>19017</v>
      </c>
      <c r="P4728">
        <v>19017</v>
      </c>
      <c r="Q4728">
        <v>18929</v>
      </c>
      <c r="R4728">
        <v>18917</v>
      </c>
      <c r="S4728">
        <v>18917</v>
      </c>
      <c r="T4728">
        <v>18816</v>
      </c>
      <c r="U4728">
        <v>18816</v>
      </c>
      <c r="V4728">
        <v>18816</v>
      </c>
      <c r="W4728">
        <v>18904</v>
      </c>
      <c r="X4728">
        <v>18914</v>
      </c>
      <c r="Y4728">
        <v>243011</v>
      </c>
      <c r="Z4728">
        <f t="shared" si="172"/>
        <v>73482.227292398995</v>
      </c>
      <c r="AA4728">
        <f t="shared" si="173"/>
        <v>108776.02270760101</v>
      </c>
    </row>
    <row r="4729" spans="1:27" x14ac:dyDescent="0.35">
      <c r="A4729" t="s">
        <v>427</v>
      </c>
      <c r="C4729">
        <v>513100</v>
      </c>
      <c r="D4729" t="s">
        <v>438</v>
      </c>
      <c r="E4729" t="s">
        <v>7</v>
      </c>
      <c r="F4729" t="s">
        <v>105</v>
      </c>
      <c r="G4729">
        <v>2026</v>
      </c>
      <c r="H4729" t="s">
        <v>22</v>
      </c>
      <c r="I4729" t="s">
        <v>383</v>
      </c>
      <c r="J4729" t="s">
        <v>384</v>
      </c>
      <c r="K4729" t="s">
        <v>378</v>
      </c>
      <c r="L4729" t="s">
        <v>25</v>
      </c>
      <c r="M4729">
        <v>18923</v>
      </c>
      <c r="N4729">
        <v>18923</v>
      </c>
      <c r="O4729">
        <v>18923</v>
      </c>
      <c r="P4729">
        <v>1817850</v>
      </c>
      <c r="Q4729">
        <v>18923</v>
      </c>
      <c r="R4729">
        <v>35713</v>
      </c>
      <c r="S4729">
        <v>42061</v>
      </c>
      <c r="T4729">
        <v>18923</v>
      </c>
      <c r="U4729">
        <v>-997</v>
      </c>
      <c r="V4729">
        <v>108600</v>
      </c>
      <c r="W4729">
        <v>20975</v>
      </c>
      <c r="X4729">
        <v>18923</v>
      </c>
      <c r="Y4729">
        <v>2137742</v>
      </c>
      <c r="Z4729">
        <f t="shared" si="172"/>
        <v>0</v>
      </c>
      <c r="AA4729">
        <f t="shared" si="173"/>
        <v>1603306.5</v>
      </c>
    </row>
    <row r="4730" spans="1:27" x14ac:dyDescent="0.35">
      <c r="A4730" t="s">
        <v>427</v>
      </c>
      <c r="C4730">
        <v>506100</v>
      </c>
      <c r="D4730" t="s">
        <v>432</v>
      </c>
      <c r="E4730" t="s">
        <v>7</v>
      </c>
      <c r="F4730" t="s">
        <v>366</v>
      </c>
      <c r="G4730">
        <v>2028</v>
      </c>
      <c r="H4730" t="s">
        <v>365</v>
      </c>
      <c r="I4730" t="s">
        <v>636</v>
      </c>
      <c r="J4730" t="s">
        <v>637</v>
      </c>
      <c r="K4730" t="s">
        <v>455</v>
      </c>
      <c r="L4730" t="s">
        <v>25</v>
      </c>
      <c r="M4730">
        <v>18965</v>
      </c>
      <c r="N4730">
        <v>17034</v>
      </c>
      <c r="O4730">
        <v>16883</v>
      </c>
      <c r="P4730">
        <v>17495</v>
      </c>
      <c r="Q4730">
        <v>17138</v>
      </c>
      <c r="R4730">
        <v>16094</v>
      </c>
      <c r="S4730">
        <v>17568</v>
      </c>
      <c r="T4730">
        <v>18364</v>
      </c>
      <c r="U4730">
        <v>17662</v>
      </c>
      <c r="V4730">
        <v>19109</v>
      </c>
      <c r="W4730">
        <v>14351</v>
      </c>
      <c r="X4730">
        <v>15207</v>
      </c>
      <c r="Y4730">
        <v>205872</v>
      </c>
      <c r="Z4730">
        <f t="shared" si="172"/>
        <v>62252.050718448001</v>
      </c>
      <c r="AA4730">
        <f t="shared" si="173"/>
        <v>92151.949281552006</v>
      </c>
    </row>
    <row r="4731" spans="1:27" x14ac:dyDescent="0.35">
      <c r="A4731" t="s">
        <v>427</v>
      </c>
      <c r="C4731">
        <v>513100</v>
      </c>
      <c r="D4731" t="s">
        <v>438</v>
      </c>
      <c r="E4731" t="s">
        <v>7</v>
      </c>
      <c r="F4731" t="s">
        <v>105</v>
      </c>
      <c r="G4731">
        <v>2029</v>
      </c>
      <c r="H4731" t="s">
        <v>22</v>
      </c>
      <c r="I4731" t="s">
        <v>373</v>
      </c>
      <c r="J4731" t="s">
        <v>374</v>
      </c>
      <c r="K4731" t="s">
        <v>375</v>
      </c>
      <c r="L4731" t="s">
        <v>25</v>
      </c>
      <c r="M4731">
        <v>18978</v>
      </c>
      <c r="N4731">
        <v>18978</v>
      </c>
      <c r="O4731">
        <v>18978</v>
      </c>
      <c r="P4731">
        <v>41813</v>
      </c>
      <c r="Q4731">
        <v>18978</v>
      </c>
      <c r="R4731">
        <v>19602</v>
      </c>
      <c r="S4731">
        <v>49519</v>
      </c>
      <c r="T4731">
        <v>18978</v>
      </c>
      <c r="U4731">
        <v>-7894</v>
      </c>
      <c r="V4731">
        <v>83423</v>
      </c>
      <c r="W4731">
        <v>21746</v>
      </c>
      <c r="X4731">
        <v>18978</v>
      </c>
      <c r="Y4731">
        <v>322079</v>
      </c>
      <c r="Z4731">
        <f t="shared" ref="Z4731:Z4788" si="174">$Y4731*IF($E4731="Fixed",0.75,1)*IF(LEFT($F4731,4)="0311",1,IF(LEFT($F4731,4)="0301",0.403176412,0))</f>
        <v>0</v>
      </c>
      <c r="AA4731">
        <f t="shared" ref="AA4731:AA4788" si="175">$Y4731*IF($E4731="Fixed",0.75,1)*IF(LEFT($F4731,4)="0311",0,IF(LEFT($F4731,4)="0301",1-0.403176412,1))</f>
        <v>241559.25</v>
      </c>
    </row>
    <row r="4732" spans="1:27" x14ac:dyDescent="0.35">
      <c r="A4732" t="s">
        <v>427</v>
      </c>
      <c r="C4732">
        <v>501990</v>
      </c>
      <c r="D4732" t="s">
        <v>442</v>
      </c>
      <c r="E4732" t="s">
        <v>7</v>
      </c>
      <c r="F4732" t="s">
        <v>21</v>
      </c>
      <c r="G4732">
        <v>2023</v>
      </c>
      <c r="H4732" t="s">
        <v>365</v>
      </c>
      <c r="I4732" t="s">
        <v>373</v>
      </c>
      <c r="J4732" t="s">
        <v>374</v>
      </c>
      <c r="K4732" t="s">
        <v>375</v>
      </c>
      <c r="L4732" t="s">
        <v>25</v>
      </c>
      <c r="M4732">
        <v>19061</v>
      </c>
      <c r="N4732">
        <v>18050</v>
      </c>
      <c r="O4732">
        <v>19696</v>
      </c>
      <c r="P4732">
        <v>16498</v>
      </c>
      <c r="Q4732">
        <v>18977</v>
      </c>
      <c r="R4732">
        <v>18140</v>
      </c>
      <c r="S4732">
        <v>16608</v>
      </c>
      <c r="T4732">
        <v>20248</v>
      </c>
      <c r="U4732">
        <v>17445</v>
      </c>
      <c r="V4732">
        <v>19234</v>
      </c>
      <c r="W4732">
        <v>17340</v>
      </c>
      <c r="X4732">
        <v>14181</v>
      </c>
      <c r="Y4732">
        <v>215477</v>
      </c>
      <c r="Z4732">
        <f t="shared" si="174"/>
        <v>161607.75</v>
      </c>
      <c r="AA4732">
        <f t="shared" si="175"/>
        <v>0</v>
      </c>
    </row>
    <row r="4733" spans="1:27" x14ac:dyDescent="0.35">
      <c r="A4733" t="s">
        <v>427</v>
      </c>
      <c r="C4733">
        <v>512015</v>
      </c>
      <c r="D4733" t="s">
        <v>451</v>
      </c>
      <c r="E4733" t="s">
        <v>7</v>
      </c>
      <c r="F4733" t="s">
        <v>366</v>
      </c>
      <c r="G4733">
        <v>2026</v>
      </c>
      <c r="H4733" t="s">
        <v>22</v>
      </c>
      <c r="I4733" t="s">
        <v>641</v>
      </c>
      <c r="J4733" t="s">
        <v>642</v>
      </c>
      <c r="K4733" t="s">
        <v>486</v>
      </c>
      <c r="L4733" t="s">
        <v>25</v>
      </c>
      <c r="M4733">
        <v>19125</v>
      </c>
      <c r="N4733">
        <v>19125</v>
      </c>
      <c r="O4733">
        <v>19125</v>
      </c>
      <c r="P4733">
        <v>19125</v>
      </c>
      <c r="Q4733">
        <v>46998</v>
      </c>
      <c r="R4733">
        <v>19125</v>
      </c>
      <c r="S4733">
        <v>19125</v>
      </c>
      <c r="T4733">
        <v>19125</v>
      </c>
      <c r="U4733">
        <v>19125</v>
      </c>
      <c r="V4733">
        <v>48977</v>
      </c>
      <c r="W4733">
        <v>19125</v>
      </c>
      <c r="X4733">
        <v>19124</v>
      </c>
      <c r="Y4733">
        <v>287225</v>
      </c>
      <c r="Z4733">
        <f t="shared" si="174"/>
        <v>86851.758702524996</v>
      </c>
      <c r="AA4733">
        <f t="shared" si="175"/>
        <v>128566.991297475</v>
      </c>
    </row>
    <row r="4734" spans="1:27" x14ac:dyDescent="0.35">
      <c r="A4734" t="s">
        <v>427</v>
      </c>
      <c r="C4734">
        <v>506109</v>
      </c>
      <c r="D4734" t="s">
        <v>449</v>
      </c>
      <c r="E4734" t="s">
        <v>7</v>
      </c>
      <c r="F4734" t="s">
        <v>366</v>
      </c>
      <c r="G4734">
        <v>2027</v>
      </c>
      <c r="H4734" t="s">
        <v>22</v>
      </c>
      <c r="I4734" t="s">
        <v>472</v>
      </c>
      <c r="J4734" t="s">
        <v>473</v>
      </c>
      <c r="K4734" t="s">
        <v>414</v>
      </c>
      <c r="L4734" t="s">
        <v>25</v>
      </c>
      <c r="M4734">
        <v>19197</v>
      </c>
      <c r="N4734">
        <v>19197</v>
      </c>
      <c r="O4734">
        <v>19197</v>
      </c>
      <c r="P4734">
        <v>19197</v>
      </c>
      <c r="Q4734">
        <v>19197</v>
      </c>
      <c r="R4734">
        <v>19197</v>
      </c>
      <c r="S4734">
        <v>19197</v>
      </c>
      <c r="T4734">
        <v>19197</v>
      </c>
      <c r="U4734">
        <v>19197</v>
      </c>
      <c r="V4734">
        <v>19197</v>
      </c>
      <c r="W4734">
        <v>19197</v>
      </c>
      <c r="X4734">
        <v>19197</v>
      </c>
      <c r="Y4734">
        <v>230365</v>
      </c>
      <c r="Z4734">
        <f t="shared" si="174"/>
        <v>69658.300612784995</v>
      </c>
      <c r="AA4734">
        <f t="shared" si="175"/>
        <v>103115.44938721501</v>
      </c>
    </row>
    <row r="4735" spans="1:27" x14ac:dyDescent="0.35">
      <c r="A4735" t="s">
        <v>427</v>
      </c>
      <c r="C4735">
        <v>506109</v>
      </c>
      <c r="D4735" t="s">
        <v>449</v>
      </c>
      <c r="E4735" t="s">
        <v>7</v>
      </c>
      <c r="F4735" t="s">
        <v>105</v>
      </c>
      <c r="G4735">
        <v>2027</v>
      </c>
      <c r="H4735" t="s">
        <v>22</v>
      </c>
      <c r="I4735" t="s">
        <v>412</v>
      </c>
      <c r="J4735" t="s">
        <v>413</v>
      </c>
      <c r="K4735" t="s">
        <v>414</v>
      </c>
      <c r="L4735" t="s">
        <v>25</v>
      </c>
      <c r="M4735">
        <v>19197</v>
      </c>
      <c r="N4735">
        <v>19197</v>
      </c>
      <c r="O4735">
        <v>19197</v>
      </c>
      <c r="P4735">
        <v>19197</v>
      </c>
      <c r="Q4735">
        <v>19197</v>
      </c>
      <c r="R4735">
        <v>19197</v>
      </c>
      <c r="S4735">
        <v>19197</v>
      </c>
      <c r="T4735">
        <v>19197</v>
      </c>
      <c r="U4735">
        <v>19197</v>
      </c>
      <c r="V4735">
        <v>19197</v>
      </c>
      <c r="W4735">
        <v>19197</v>
      </c>
      <c r="X4735">
        <v>19197</v>
      </c>
      <c r="Y4735">
        <v>230365</v>
      </c>
      <c r="Z4735">
        <f t="shared" si="174"/>
        <v>0</v>
      </c>
      <c r="AA4735">
        <f t="shared" si="175"/>
        <v>172773.75</v>
      </c>
    </row>
    <row r="4736" spans="1:27" x14ac:dyDescent="0.35">
      <c r="A4736" t="s">
        <v>427</v>
      </c>
      <c r="C4736">
        <v>514100</v>
      </c>
      <c r="D4736" t="s">
        <v>441</v>
      </c>
      <c r="E4736" t="s">
        <v>7</v>
      </c>
      <c r="F4736" t="s">
        <v>105</v>
      </c>
      <c r="G4736">
        <v>2022</v>
      </c>
      <c r="H4736" t="s">
        <v>365</v>
      </c>
      <c r="I4736" t="s">
        <v>373</v>
      </c>
      <c r="J4736" t="s">
        <v>374</v>
      </c>
      <c r="K4736" t="s">
        <v>375</v>
      </c>
      <c r="L4736" t="s">
        <v>25</v>
      </c>
      <c r="M4736">
        <v>19250</v>
      </c>
      <c r="N4736">
        <v>19311</v>
      </c>
      <c r="O4736">
        <v>21071</v>
      </c>
      <c r="P4736">
        <v>18875</v>
      </c>
      <c r="Q4736">
        <v>19383</v>
      </c>
      <c r="R4736">
        <v>19367</v>
      </c>
      <c r="S4736">
        <v>18110</v>
      </c>
      <c r="T4736">
        <v>21791</v>
      </c>
      <c r="U4736">
        <v>20155</v>
      </c>
      <c r="V4736">
        <v>19685</v>
      </c>
      <c r="W4736">
        <v>18711</v>
      </c>
      <c r="X4736">
        <v>16857</v>
      </c>
      <c r="Y4736">
        <v>232564</v>
      </c>
      <c r="Z4736">
        <f t="shared" si="174"/>
        <v>0</v>
      </c>
      <c r="AA4736">
        <f t="shared" si="175"/>
        <v>174423</v>
      </c>
    </row>
    <row r="4737" spans="1:27" x14ac:dyDescent="0.35">
      <c r="A4737" t="s">
        <v>427</v>
      </c>
      <c r="C4737">
        <v>926116</v>
      </c>
      <c r="D4737" t="s">
        <v>448</v>
      </c>
      <c r="E4737" t="s">
        <v>7</v>
      </c>
      <c r="F4737" t="s">
        <v>105</v>
      </c>
      <c r="G4737">
        <v>2023</v>
      </c>
      <c r="H4737" t="s">
        <v>365</v>
      </c>
      <c r="I4737" t="s">
        <v>383</v>
      </c>
      <c r="J4737" t="s">
        <v>384</v>
      </c>
      <c r="K4737" t="s">
        <v>378</v>
      </c>
      <c r="L4737" t="s">
        <v>25</v>
      </c>
      <c r="M4737">
        <v>19311</v>
      </c>
      <c r="N4737">
        <v>18337</v>
      </c>
      <c r="O4737">
        <v>20004</v>
      </c>
      <c r="P4737">
        <v>16885</v>
      </c>
      <c r="Q4737">
        <v>19422</v>
      </c>
      <c r="R4737">
        <v>18629</v>
      </c>
      <c r="S4737">
        <v>17433</v>
      </c>
      <c r="T4737">
        <v>20970</v>
      </c>
      <c r="U4737">
        <v>18091</v>
      </c>
      <c r="V4737">
        <v>19989</v>
      </c>
      <c r="W4737">
        <v>18009</v>
      </c>
      <c r="X4737">
        <v>15189</v>
      </c>
      <c r="Y4737">
        <v>222268</v>
      </c>
      <c r="Z4737">
        <f t="shared" si="174"/>
        <v>0</v>
      </c>
      <c r="AA4737">
        <f t="shared" si="175"/>
        <v>166701</v>
      </c>
    </row>
    <row r="4738" spans="1:27" x14ac:dyDescent="0.35">
      <c r="A4738" t="s">
        <v>427</v>
      </c>
      <c r="C4738">
        <v>514100</v>
      </c>
      <c r="D4738" t="s">
        <v>441</v>
      </c>
      <c r="E4738" t="s">
        <v>7</v>
      </c>
      <c r="F4738" t="s">
        <v>105</v>
      </c>
      <c r="G4738">
        <v>2026</v>
      </c>
      <c r="H4738" t="s">
        <v>365</v>
      </c>
      <c r="I4738" t="s">
        <v>383</v>
      </c>
      <c r="J4738" t="s">
        <v>384</v>
      </c>
      <c r="K4738" t="s">
        <v>378</v>
      </c>
      <c r="L4738" t="s">
        <v>25</v>
      </c>
      <c r="M4738">
        <v>19311</v>
      </c>
      <c r="N4738">
        <v>17370</v>
      </c>
      <c r="O4738">
        <v>17235</v>
      </c>
      <c r="P4738">
        <v>17923</v>
      </c>
      <c r="Q4738">
        <v>17617</v>
      </c>
      <c r="R4738">
        <v>16592</v>
      </c>
      <c r="S4738">
        <v>18145</v>
      </c>
      <c r="T4738">
        <v>18836</v>
      </c>
      <c r="U4738">
        <v>18097</v>
      </c>
      <c r="V4738">
        <v>19625</v>
      </c>
      <c r="W4738">
        <v>14776</v>
      </c>
      <c r="X4738">
        <v>15925</v>
      </c>
      <c r="Y4738">
        <v>211452</v>
      </c>
      <c r="Z4738">
        <f t="shared" si="174"/>
        <v>0</v>
      </c>
      <c r="AA4738">
        <f t="shared" si="175"/>
        <v>158589</v>
      </c>
    </row>
    <row r="4739" spans="1:27" x14ac:dyDescent="0.35">
      <c r="A4739" t="s">
        <v>427</v>
      </c>
      <c r="C4739">
        <v>513100</v>
      </c>
      <c r="D4739" t="s">
        <v>438</v>
      </c>
      <c r="E4739" t="s">
        <v>7</v>
      </c>
      <c r="F4739" t="s">
        <v>105</v>
      </c>
      <c r="G4739">
        <v>2027</v>
      </c>
      <c r="H4739" t="s">
        <v>22</v>
      </c>
      <c r="I4739" t="s">
        <v>383</v>
      </c>
      <c r="J4739" t="s">
        <v>384</v>
      </c>
      <c r="K4739" t="s">
        <v>378</v>
      </c>
      <c r="L4739" t="s">
        <v>25</v>
      </c>
      <c r="M4739">
        <v>19396</v>
      </c>
      <c r="N4739">
        <v>19396</v>
      </c>
      <c r="O4739">
        <v>19396</v>
      </c>
      <c r="P4739">
        <v>36831</v>
      </c>
      <c r="Q4739">
        <v>19396</v>
      </c>
      <c r="R4739">
        <v>36690</v>
      </c>
      <c r="S4739">
        <v>43055</v>
      </c>
      <c r="T4739">
        <v>19396</v>
      </c>
      <c r="U4739">
        <v>-1121</v>
      </c>
      <c r="V4739">
        <v>111745</v>
      </c>
      <c r="W4739">
        <v>21510</v>
      </c>
      <c r="X4739">
        <v>19396</v>
      </c>
      <c r="Y4739">
        <v>365088</v>
      </c>
      <c r="Z4739">
        <f t="shared" si="174"/>
        <v>0</v>
      </c>
      <c r="AA4739">
        <f t="shared" si="175"/>
        <v>273816</v>
      </c>
    </row>
    <row r="4740" spans="1:27" x14ac:dyDescent="0.35">
      <c r="A4740" t="s">
        <v>427</v>
      </c>
      <c r="C4740">
        <v>513100</v>
      </c>
      <c r="D4740" t="s">
        <v>438</v>
      </c>
      <c r="E4740" t="s">
        <v>7</v>
      </c>
      <c r="F4740" t="s">
        <v>105</v>
      </c>
      <c r="G4740">
        <v>2030</v>
      </c>
      <c r="H4740" t="s">
        <v>22</v>
      </c>
      <c r="I4740" t="s">
        <v>373</v>
      </c>
      <c r="J4740" t="s">
        <v>374</v>
      </c>
      <c r="K4740" t="s">
        <v>375</v>
      </c>
      <c r="L4740" t="s">
        <v>25</v>
      </c>
      <c r="M4740">
        <v>19486</v>
      </c>
      <c r="N4740">
        <v>19486</v>
      </c>
      <c r="O4740">
        <v>19486</v>
      </c>
      <c r="P4740">
        <v>43007</v>
      </c>
      <c r="Q4740">
        <v>19486</v>
      </c>
      <c r="R4740">
        <v>20129</v>
      </c>
      <c r="S4740">
        <v>50719</v>
      </c>
      <c r="T4740">
        <v>19486</v>
      </c>
      <c r="U4740">
        <v>-8193</v>
      </c>
      <c r="V4740">
        <v>85867</v>
      </c>
      <c r="W4740">
        <v>22337</v>
      </c>
      <c r="X4740">
        <v>19486</v>
      </c>
      <c r="Y4740">
        <v>330783</v>
      </c>
      <c r="Z4740">
        <f t="shared" si="174"/>
        <v>0</v>
      </c>
      <c r="AA4740">
        <f t="shared" si="175"/>
        <v>248087.25</v>
      </c>
    </row>
    <row r="4741" spans="1:27" x14ac:dyDescent="0.35">
      <c r="A4741" t="s">
        <v>427</v>
      </c>
      <c r="C4741">
        <v>500100</v>
      </c>
      <c r="D4741" t="s">
        <v>431</v>
      </c>
      <c r="E4741" t="s">
        <v>7</v>
      </c>
      <c r="F4741" t="s">
        <v>105</v>
      </c>
      <c r="G4741">
        <v>2024</v>
      </c>
      <c r="H4741" t="s">
        <v>365</v>
      </c>
      <c r="I4741" t="s">
        <v>453</v>
      </c>
      <c r="J4741" t="s">
        <v>454</v>
      </c>
      <c r="K4741" t="s">
        <v>455</v>
      </c>
      <c r="L4741" t="s">
        <v>25</v>
      </c>
      <c r="M4741">
        <v>19507</v>
      </c>
      <c r="N4741">
        <v>18533</v>
      </c>
      <c r="O4741">
        <v>17387</v>
      </c>
      <c r="P4741">
        <v>18047</v>
      </c>
      <c r="Q4741">
        <v>18713</v>
      </c>
      <c r="R4741">
        <v>15646</v>
      </c>
      <c r="S4741">
        <v>18192</v>
      </c>
      <c r="T4741">
        <v>18947</v>
      </c>
      <c r="U4741">
        <v>17215</v>
      </c>
      <c r="V4741">
        <v>19727</v>
      </c>
      <c r="W4741">
        <v>15853</v>
      </c>
      <c r="X4741">
        <v>14852</v>
      </c>
      <c r="Y4741">
        <v>212619</v>
      </c>
      <c r="Z4741">
        <f t="shared" si="174"/>
        <v>0</v>
      </c>
      <c r="AA4741">
        <f t="shared" si="175"/>
        <v>159464.25</v>
      </c>
    </row>
    <row r="4742" spans="1:27" x14ac:dyDescent="0.35">
      <c r="A4742" t="s">
        <v>427</v>
      </c>
      <c r="C4742">
        <v>512015</v>
      </c>
      <c r="D4742" t="s">
        <v>451</v>
      </c>
      <c r="E4742" t="s">
        <v>7</v>
      </c>
      <c r="F4742" t="s">
        <v>366</v>
      </c>
      <c r="G4742">
        <v>2027</v>
      </c>
      <c r="H4742" t="s">
        <v>22</v>
      </c>
      <c r="I4742" t="s">
        <v>641</v>
      </c>
      <c r="J4742" t="s">
        <v>642</v>
      </c>
      <c r="K4742" t="s">
        <v>486</v>
      </c>
      <c r="L4742" t="s">
        <v>25</v>
      </c>
      <c r="M4742">
        <v>19508</v>
      </c>
      <c r="N4742">
        <v>19508</v>
      </c>
      <c r="O4742">
        <v>19508</v>
      </c>
      <c r="P4742">
        <v>19508</v>
      </c>
      <c r="Q4742">
        <v>47938</v>
      </c>
      <c r="R4742">
        <v>19508</v>
      </c>
      <c r="S4742">
        <v>19508</v>
      </c>
      <c r="T4742">
        <v>19508</v>
      </c>
      <c r="U4742">
        <v>19508</v>
      </c>
      <c r="V4742">
        <v>50255</v>
      </c>
      <c r="W4742">
        <v>19508</v>
      </c>
      <c r="X4742">
        <v>19507</v>
      </c>
      <c r="Y4742">
        <v>293268</v>
      </c>
      <c r="Z4742">
        <f t="shared" si="174"/>
        <v>88679.054995811995</v>
      </c>
      <c r="AA4742">
        <f t="shared" si="175"/>
        <v>131271.94500418799</v>
      </c>
    </row>
    <row r="4743" spans="1:27" x14ac:dyDescent="0.35">
      <c r="A4743" t="s">
        <v>427</v>
      </c>
      <c r="C4743">
        <v>506100</v>
      </c>
      <c r="D4743" t="s">
        <v>432</v>
      </c>
      <c r="E4743" t="s">
        <v>7</v>
      </c>
      <c r="F4743" t="s">
        <v>366</v>
      </c>
      <c r="G4743">
        <v>2029</v>
      </c>
      <c r="H4743" t="s">
        <v>365</v>
      </c>
      <c r="I4743" t="s">
        <v>636</v>
      </c>
      <c r="J4743" t="s">
        <v>637</v>
      </c>
      <c r="K4743" t="s">
        <v>455</v>
      </c>
      <c r="L4743" t="s">
        <v>25</v>
      </c>
      <c r="M4743">
        <v>19535</v>
      </c>
      <c r="N4743">
        <v>17545</v>
      </c>
      <c r="O4743">
        <v>17390</v>
      </c>
      <c r="P4743">
        <v>18020</v>
      </c>
      <c r="Q4743">
        <v>17653</v>
      </c>
      <c r="R4743">
        <v>16578</v>
      </c>
      <c r="S4743">
        <v>18095</v>
      </c>
      <c r="T4743">
        <v>18915</v>
      </c>
      <c r="U4743">
        <v>18192</v>
      </c>
      <c r="V4743">
        <v>19683</v>
      </c>
      <c r="W4743">
        <v>14782</v>
      </c>
      <c r="X4743">
        <v>15664</v>
      </c>
      <c r="Y4743">
        <v>212051</v>
      </c>
      <c r="Z4743">
        <f t="shared" si="174"/>
        <v>64120.471005758998</v>
      </c>
      <c r="AA4743">
        <f t="shared" si="175"/>
        <v>94917.778994241002</v>
      </c>
    </row>
    <row r="4744" spans="1:27" x14ac:dyDescent="0.35">
      <c r="A4744" t="s">
        <v>427</v>
      </c>
      <c r="C4744">
        <v>502100</v>
      </c>
      <c r="D4744" t="s">
        <v>429</v>
      </c>
      <c r="E4744" t="s">
        <v>7</v>
      </c>
      <c r="F4744" t="s">
        <v>366</v>
      </c>
      <c r="G4744">
        <v>2023</v>
      </c>
      <c r="H4744" t="s">
        <v>365</v>
      </c>
      <c r="I4744" t="s">
        <v>638</v>
      </c>
      <c r="J4744" t="s">
        <v>639</v>
      </c>
      <c r="K4744" t="s">
        <v>640</v>
      </c>
      <c r="L4744" t="s">
        <v>25</v>
      </c>
      <c r="M4744">
        <v>19590</v>
      </c>
      <c r="N4744">
        <v>18648</v>
      </c>
      <c r="O4744">
        <v>20316</v>
      </c>
      <c r="P4744">
        <v>17293</v>
      </c>
      <c r="Q4744">
        <v>19913</v>
      </c>
      <c r="R4744">
        <v>19144</v>
      </c>
      <c r="S4744">
        <v>17806</v>
      </c>
      <c r="T4744">
        <v>21147</v>
      </c>
      <c r="U4744">
        <v>18217</v>
      </c>
      <c r="V4744">
        <v>20233</v>
      </c>
      <c r="W4744">
        <v>18178</v>
      </c>
      <c r="X4744">
        <v>15866</v>
      </c>
      <c r="Y4744">
        <v>226351</v>
      </c>
      <c r="Z4744">
        <f t="shared" si="174"/>
        <v>68444.538024458991</v>
      </c>
      <c r="AA4744">
        <f t="shared" si="175"/>
        <v>101318.71197554101</v>
      </c>
    </row>
    <row r="4745" spans="1:27" x14ac:dyDescent="0.35">
      <c r="A4745" t="s">
        <v>427</v>
      </c>
      <c r="C4745">
        <v>506109</v>
      </c>
      <c r="D4745" t="s">
        <v>449</v>
      </c>
      <c r="E4745" t="s">
        <v>7</v>
      </c>
      <c r="F4745" t="s">
        <v>366</v>
      </c>
      <c r="G4745">
        <v>2028</v>
      </c>
      <c r="H4745" t="s">
        <v>22</v>
      </c>
      <c r="I4745" t="s">
        <v>472</v>
      </c>
      <c r="J4745" t="s">
        <v>473</v>
      </c>
      <c r="K4745" t="s">
        <v>414</v>
      </c>
      <c r="L4745" t="s">
        <v>25</v>
      </c>
      <c r="M4745">
        <v>19773</v>
      </c>
      <c r="N4745">
        <v>19773</v>
      </c>
      <c r="O4745">
        <v>19773</v>
      </c>
      <c r="P4745">
        <v>19773</v>
      </c>
      <c r="Q4745">
        <v>19773</v>
      </c>
      <c r="R4745">
        <v>19773</v>
      </c>
      <c r="S4745">
        <v>19773</v>
      </c>
      <c r="T4745">
        <v>19773</v>
      </c>
      <c r="U4745">
        <v>19773</v>
      </c>
      <c r="V4745">
        <v>19773</v>
      </c>
      <c r="W4745">
        <v>19773</v>
      </c>
      <c r="X4745">
        <v>19773</v>
      </c>
      <c r="Y4745">
        <v>237270</v>
      </c>
      <c r="Z4745">
        <f t="shared" si="174"/>
        <v>71746.250456430003</v>
      </c>
      <c r="AA4745">
        <f t="shared" si="175"/>
        <v>106206.24954357</v>
      </c>
    </row>
    <row r="4746" spans="1:27" x14ac:dyDescent="0.35">
      <c r="A4746" t="s">
        <v>427</v>
      </c>
      <c r="C4746">
        <v>506109</v>
      </c>
      <c r="D4746" t="s">
        <v>449</v>
      </c>
      <c r="E4746" t="s">
        <v>7</v>
      </c>
      <c r="F4746" t="s">
        <v>105</v>
      </c>
      <c r="G4746">
        <v>2028</v>
      </c>
      <c r="H4746" t="s">
        <v>22</v>
      </c>
      <c r="I4746" t="s">
        <v>412</v>
      </c>
      <c r="J4746" t="s">
        <v>413</v>
      </c>
      <c r="K4746" t="s">
        <v>414</v>
      </c>
      <c r="L4746" t="s">
        <v>25</v>
      </c>
      <c r="M4746">
        <v>19773</v>
      </c>
      <c r="N4746">
        <v>19773</v>
      </c>
      <c r="O4746">
        <v>19773</v>
      </c>
      <c r="P4746">
        <v>19773</v>
      </c>
      <c r="Q4746">
        <v>19773</v>
      </c>
      <c r="R4746">
        <v>19773</v>
      </c>
      <c r="S4746">
        <v>19773</v>
      </c>
      <c r="T4746">
        <v>19773</v>
      </c>
      <c r="U4746">
        <v>19773</v>
      </c>
      <c r="V4746">
        <v>19773</v>
      </c>
      <c r="W4746">
        <v>19773</v>
      </c>
      <c r="X4746">
        <v>19773</v>
      </c>
      <c r="Y4746">
        <v>237270</v>
      </c>
      <c r="Z4746">
        <f t="shared" si="174"/>
        <v>0</v>
      </c>
      <c r="AA4746">
        <f t="shared" si="175"/>
        <v>177952.5</v>
      </c>
    </row>
    <row r="4747" spans="1:27" x14ac:dyDescent="0.35">
      <c r="A4747" t="s">
        <v>427</v>
      </c>
      <c r="C4747">
        <v>513100</v>
      </c>
      <c r="D4747" t="s">
        <v>438</v>
      </c>
      <c r="E4747" t="s">
        <v>7</v>
      </c>
      <c r="F4747" t="s">
        <v>105</v>
      </c>
      <c r="G4747">
        <v>2028</v>
      </c>
      <c r="H4747" t="s">
        <v>22</v>
      </c>
      <c r="I4747" t="s">
        <v>383</v>
      </c>
      <c r="J4747" t="s">
        <v>384</v>
      </c>
      <c r="K4747" t="s">
        <v>378</v>
      </c>
      <c r="L4747" t="s">
        <v>25</v>
      </c>
      <c r="M4747">
        <v>19882</v>
      </c>
      <c r="N4747">
        <v>19882</v>
      </c>
      <c r="O4747">
        <v>19882</v>
      </c>
      <c r="P4747">
        <v>969339</v>
      </c>
      <c r="Q4747">
        <v>19882</v>
      </c>
      <c r="R4747">
        <v>37693</v>
      </c>
      <c r="S4747">
        <v>44074</v>
      </c>
      <c r="T4747">
        <v>19882</v>
      </c>
      <c r="U4747">
        <v>-1251</v>
      </c>
      <c r="V4747">
        <v>114978</v>
      </c>
      <c r="W4747">
        <v>22058</v>
      </c>
      <c r="X4747">
        <v>19882</v>
      </c>
      <c r="Y4747">
        <v>1306181</v>
      </c>
      <c r="Z4747">
        <f t="shared" si="174"/>
        <v>0</v>
      </c>
      <c r="AA4747">
        <f t="shared" si="175"/>
        <v>979635.75</v>
      </c>
    </row>
    <row r="4748" spans="1:27" x14ac:dyDescent="0.35">
      <c r="A4748" t="s">
        <v>427</v>
      </c>
      <c r="C4748">
        <v>514100</v>
      </c>
      <c r="D4748" t="s">
        <v>441</v>
      </c>
      <c r="E4748" t="s">
        <v>7</v>
      </c>
      <c r="F4748" t="s">
        <v>105</v>
      </c>
      <c r="G4748">
        <v>2027</v>
      </c>
      <c r="H4748" t="s">
        <v>365</v>
      </c>
      <c r="I4748" t="s">
        <v>383</v>
      </c>
      <c r="J4748" t="s">
        <v>384</v>
      </c>
      <c r="K4748" t="s">
        <v>378</v>
      </c>
      <c r="L4748" t="s">
        <v>25</v>
      </c>
      <c r="M4748">
        <v>19890</v>
      </c>
      <c r="N4748">
        <v>17891</v>
      </c>
      <c r="O4748">
        <v>17752</v>
      </c>
      <c r="P4748">
        <v>18461</v>
      </c>
      <c r="Q4748">
        <v>18145</v>
      </c>
      <c r="R4748">
        <v>17090</v>
      </c>
      <c r="S4748">
        <v>18689</v>
      </c>
      <c r="T4748">
        <v>19401</v>
      </c>
      <c r="U4748">
        <v>18640</v>
      </c>
      <c r="V4748">
        <v>20213</v>
      </c>
      <c r="W4748">
        <v>15219</v>
      </c>
      <c r="X4748">
        <v>16403</v>
      </c>
      <c r="Y4748">
        <v>217795</v>
      </c>
      <c r="Z4748">
        <f t="shared" si="174"/>
        <v>0</v>
      </c>
      <c r="AA4748">
        <f t="shared" si="175"/>
        <v>163346.25</v>
      </c>
    </row>
    <row r="4749" spans="1:27" x14ac:dyDescent="0.35">
      <c r="A4749" t="s">
        <v>427</v>
      </c>
      <c r="C4749">
        <v>512015</v>
      </c>
      <c r="D4749" t="s">
        <v>451</v>
      </c>
      <c r="E4749" t="s">
        <v>7</v>
      </c>
      <c r="F4749" t="s">
        <v>366</v>
      </c>
      <c r="G4749">
        <v>2028</v>
      </c>
      <c r="H4749" t="s">
        <v>22</v>
      </c>
      <c r="I4749" t="s">
        <v>641</v>
      </c>
      <c r="J4749" t="s">
        <v>642</v>
      </c>
      <c r="K4749" t="s">
        <v>486</v>
      </c>
      <c r="L4749" t="s">
        <v>25</v>
      </c>
      <c r="M4749">
        <v>19898</v>
      </c>
      <c r="N4749">
        <v>19898</v>
      </c>
      <c r="O4749">
        <v>19898</v>
      </c>
      <c r="P4749">
        <v>19898</v>
      </c>
      <c r="Q4749">
        <v>48896</v>
      </c>
      <c r="R4749">
        <v>19898</v>
      </c>
      <c r="S4749">
        <v>19898</v>
      </c>
      <c r="T4749">
        <v>19898</v>
      </c>
      <c r="U4749">
        <v>19898</v>
      </c>
      <c r="V4749">
        <v>51566</v>
      </c>
      <c r="W4749">
        <v>19898</v>
      </c>
      <c r="X4749">
        <v>19897</v>
      </c>
      <c r="Y4749">
        <v>299438</v>
      </c>
      <c r="Z4749">
        <f t="shared" si="174"/>
        <v>90544.75384234199</v>
      </c>
      <c r="AA4749">
        <f t="shared" si="175"/>
        <v>134033.746157658</v>
      </c>
    </row>
    <row r="4750" spans="1:27" x14ac:dyDescent="0.35">
      <c r="A4750" t="s">
        <v>427</v>
      </c>
      <c r="C4750">
        <v>506900</v>
      </c>
      <c r="D4750" t="s">
        <v>439</v>
      </c>
      <c r="E4750" t="s">
        <v>7</v>
      </c>
      <c r="F4750" t="s">
        <v>105</v>
      </c>
      <c r="G4750">
        <v>2021</v>
      </c>
      <c r="H4750" t="s">
        <v>22</v>
      </c>
      <c r="I4750" t="s">
        <v>383</v>
      </c>
      <c r="J4750" t="s">
        <v>384</v>
      </c>
      <c r="K4750" t="s">
        <v>378</v>
      </c>
      <c r="L4750" t="s">
        <v>25</v>
      </c>
      <c r="M4750">
        <v>19935</v>
      </c>
      <c r="N4750">
        <v>20314</v>
      </c>
      <c r="O4750">
        <v>19621</v>
      </c>
      <c r="P4750">
        <v>20502</v>
      </c>
      <c r="Q4750">
        <v>19269</v>
      </c>
      <c r="R4750">
        <v>25918</v>
      </c>
      <c r="S4750">
        <v>30601</v>
      </c>
      <c r="T4750">
        <v>28663</v>
      </c>
      <c r="U4750">
        <v>37339</v>
      </c>
      <c r="V4750">
        <v>32874</v>
      </c>
      <c r="W4750">
        <v>32001</v>
      </c>
      <c r="X4750">
        <v>31152</v>
      </c>
      <c r="Y4750">
        <v>318188</v>
      </c>
      <c r="Z4750">
        <f t="shared" si="174"/>
        <v>0</v>
      </c>
      <c r="AA4750">
        <f t="shared" si="175"/>
        <v>238641</v>
      </c>
    </row>
    <row r="4751" spans="1:27" x14ac:dyDescent="0.35">
      <c r="A4751" t="s">
        <v>427</v>
      </c>
      <c r="C4751">
        <v>500100</v>
      </c>
      <c r="D4751" t="s">
        <v>431</v>
      </c>
      <c r="E4751" t="s">
        <v>7</v>
      </c>
      <c r="F4751" t="s">
        <v>105</v>
      </c>
      <c r="G4751">
        <v>2025</v>
      </c>
      <c r="H4751" t="s">
        <v>365</v>
      </c>
      <c r="I4751" t="s">
        <v>453</v>
      </c>
      <c r="J4751" t="s">
        <v>454</v>
      </c>
      <c r="K4751" t="s">
        <v>455</v>
      </c>
      <c r="L4751" t="s">
        <v>25</v>
      </c>
      <c r="M4751">
        <v>20006</v>
      </c>
      <c r="N4751">
        <v>17978</v>
      </c>
      <c r="O4751">
        <v>17830</v>
      </c>
      <c r="P4751">
        <v>18505</v>
      </c>
      <c r="Q4751">
        <v>18155</v>
      </c>
      <c r="R4751">
        <v>17072</v>
      </c>
      <c r="S4751">
        <v>18650</v>
      </c>
      <c r="T4751">
        <v>19432</v>
      </c>
      <c r="U4751">
        <v>18684</v>
      </c>
      <c r="V4751">
        <v>20232</v>
      </c>
      <c r="W4751">
        <v>15217</v>
      </c>
      <c r="X4751">
        <v>16247</v>
      </c>
      <c r="Y4751">
        <v>218009</v>
      </c>
      <c r="Z4751">
        <f t="shared" si="174"/>
        <v>0</v>
      </c>
      <c r="AA4751">
        <f t="shared" si="175"/>
        <v>163506.75</v>
      </c>
    </row>
    <row r="4752" spans="1:27" x14ac:dyDescent="0.35">
      <c r="A4752" t="s">
        <v>427</v>
      </c>
      <c r="C4752">
        <v>506100</v>
      </c>
      <c r="D4752" t="s">
        <v>432</v>
      </c>
      <c r="E4752" t="s">
        <v>7</v>
      </c>
      <c r="F4752" t="s">
        <v>366</v>
      </c>
      <c r="G4752">
        <v>2030</v>
      </c>
      <c r="H4752" t="s">
        <v>365</v>
      </c>
      <c r="I4752" t="s">
        <v>636</v>
      </c>
      <c r="J4752" t="s">
        <v>637</v>
      </c>
      <c r="K4752" t="s">
        <v>455</v>
      </c>
      <c r="L4752" t="s">
        <v>25</v>
      </c>
      <c r="M4752">
        <v>20121</v>
      </c>
      <c r="N4752">
        <v>18072</v>
      </c>
      <c r="O4752">
        <v>17912</v>
      </c>
      <c r="P4752">
        <v>18561</v>
      </c>
      <c r="Q4752">
        <v>18183</v>
      </c>
      <c r="R4752">
        <v>17075</v>
      </c>
      <c r="S4752">
        <v>18639</v>
      </c>
      <c r="T4752">
        <v>19483</v>
      </c>
      <c r="U4752">
        <v>18739</v>
      </c>
      <c r="V4752">
        <v>20274</v>
      </c>
      <c r="W4752">
        <v>15226</v>
      </c>
      <c r="X4752">
        <v>16134</v>
      </c>
      <c r="Y4752">
        <v>218420</v>
      </c>
      <c r="Z4752">
        <f t="shared" si="174"/>
        <v>66046.343931779993</v>
      </c>
      <c r="AA4752">
        <f t="shared" si="175"/>
        <v>97768.656068220007</v>
      </c>
    </row>
    <row r="4753" spans="1:27" x14ac:dyDescent="0.35">
      <c r="A4753" t="s">
        <v>427</v>
      </c>
      <c r="C4753">
        <v>512015</v>
      </c>
      <c r="D4753" t="s">
        <v>451</v>
      </c>
      <c r="E4753" t="s">
        <v>7</v>
      </c>
      <c r="F4753" t="s">
        <v>366</v>
      </c>
      <c r="G4753">
        <v>2029</v>
      </c>
      <c r="H4753" t="s">
        <v>22</v>
      </c>
      <c r="I4753" t="s">
        <v>641</v>
      </c>
      <c r="J4753" t="s">
        <v>642</v>
      </c>
      <c r="K4753" t="s">
        <v>486</v>
      </c>
      <c r="L4753" t="s">
        <v>25</v>
      </c>
      <c r="M4753">
        <v>20295</v>
      </c>
      <c r="N4753">
        <v>20295</v>
      </c>
      <c r="O4753">
        <v>20295</v>
      </c>
      <c r="P4753">
        <v>20295</v>
      </c>
      <c r="Q4753">
        <v>49873</v>
      </c>
      <c r="R4753">
        <v>20295</v>
      </c>
      <c r="S4753">
        <v>20295</v>
      </c>
      <c r="T4753">
        <v>20295</v>
      </c>
      <c r="U4753">
        <v>20295</v>
      </c>
      <c r="V4753">
        <v>52914</v>
      </c>
      <c r="W4753">
        <v>20295</v>
      </c>
      <c r="X4753">
        <v>20294</v>
      </c>
      <c r="Y4753">
        <v>305739</v>
      </c>
      <c r="Z4753">
        <f t="shared" si="174"/>
        <v>92450.064771350997</v>
      </c>
      <c r="AA4753">
        <f t="shared" si="175"/>
        <v>136854.185228649</v>
      </c>
    </row>
    <row r="4754" spans="1:27" x14ac:dyDescent="0.35">
      <c r="A4754" t="s">
        <v>427</v>
      </c>
      <c r="C4754">
        <v>506109</v>
      </c>
      <c r="D4754" t="s">
        <v>449</v>
      </c>
      <c r="E4754" t="s">
        <v>7</v>
      </c>
      <c r="F4754" t="s">
        <v>366</v>
      </c>
      <c r="G4754">
        <v>2029</v>
      </c>
      <c r="H4754" t="s">
        <v>22</v>
      </c>
      <c r="I4754" t="s">
        <v>472</v>
      </c>
      <c r="J4754" t="s">
        <v>473</v>
      </c>
      <c r="K4754" t="s">
        <v>414</v>
      </c>
      <c r="L4754" t="s">
        <v>25</v>
      </c>
      <c r="M4754">
        <v>20366</v>
      </c>
      <c r="N4754">
        <v>20366</v>
      </c>
      <c r="O4754">
        <v>20366</v>
      </c>
      <c r="P4754">
        <v>20366</v>
      </c>
      <c r="Q4754">
        <v>20366</v>
      </c>
      <c r="R4754">
        <v>20366</v>
      </c>
      <c r="S4754">
        <v>20366</v>
      </c>
      <c r="T4754">
        <v>20366</v>
      </c>
      <c r="U4754">
        <v>20366</v>
      </c>
      <c r="V4754">
        <v>20366</v>
      </c>
      <c r="W4754">
        <v>20366</v>
      </c>
      <c r="X4754">
        <v>20366</v>
      </c>
      <c r="Y4754">
        <v>244393</v>
      </c>
      <c r="Z4754">
        <f t="shared" si="174"/>
        <v>73900.119643436992</v>
      </c>
      <c r="AA4754">
        <f t="shared" si="175"/>
        <v>109394.63035656301</v>
      </c>
    </row>
    <row r="4755" spans="1:27" x14ac:dyDescent="0.35">
      <c r="A4755" t="s">
        <v>427</v>
      </c>
      <c r="C4755">
        <v>506109</v>
      </c>
      <c r="D4755" t="s">
        <v>449</v>
      </c>
      <c r="E4755" t="s">
        <v>7</v>
      </c>
      <c r="F4755" t="s">
        <v>105</v>
      </c>
      <c r="G4755">
        <v>2029</v>
      </c>
      <c r="H4755" t="s">
        <v>22</v>
      </c>
      <c r="I4755" t="s">
        <v>412</v>
      </c>
      <c r="J4755" t="s">
        <v>413</v>
      </c>
      <c r="K4755" t="s">
        <v>414</v>
      </c>
      <c r="L4755" t="s">
        <v>25</v>
      </c>
      <c r="M4755">
        <v>20366</v>
      </c>
      <c r="N4755">
        <v>20366</v>
      </c>
      <c r="O4755">
        <v>20366</v>
      </c>
      <c r="P4755">
        <v>20366</v>
      </c>
      <c r="Q4755">
        <v>20366</v>
      </c>
      <c r="R4755">
        <v>20366</v>
      </c>
      <c r="S4755">
        <v>20366</v>
      </c>
      <c r="T4755">
        <v>20366</v>
      </c>
      <c r="U4755">
        <v>20366</v>
      </c>
      <c r="V4755">
        <v>20366</v>
      </c>
      <c r="W4755">
        <v>20366</v>
      </c>
      <c r="X4755">
        <v>20366</v>
      </c>
      <c r="Y4755">
        <v>244393</v>
      </c>
      <c r="Z4755">
        <f t="shared" si="174"/>
        <v>0</v>
      </c>
      <c r="AA4755">
        <f t="shared" si="175"/>
        <v>183294.75</v>
      </c>
    </row>
    <row r="4756" spans="1:27" x14ac:dyDescent="0.35">
      <c r="A4756" t="s">
        <v>427</v>
      </c>
      <c r="C4756">
        <v>513100</v>
      </c>
      <c r="D4756" t="s">
        <v>438</v>
      </c>
      <c r="E4756" t="s">
        <v>7</v>
      </c>
      <c r="F4756" t="s">
        <v>105</v>
      </c>
      <c r="G4756">
        <v>2029</v>
      </c>
      <c r="H4756" t="s">
        <v>22</v>
      </c>
      <c r="I4756" t="s">
        <v>383</v>
      </c>
      <c r="J4756" t="s">
        <v>384</v>
      </c>
      <c r="K4756" t="s">
        <v>378</v>
      </c>
      <c r="L4756" t="s">
        <v>25</v>
      </c>
      <c r="M4756">
        <v>20380</v>
      </c>
      <c r="N4756">
        <v>20380</v>
      </c>
      <c r="O4756">
        <v>20380</v>
      </c>
      <c r="P4756">
        <v>38876</v>
      </c>
      <c r="Q4756">
        <v>20380</v>
      </c>
      <c r="R4756">
        <v>38726</v>
      </c>
      <c r="S4756">
        <v>45118</v>
      </c>
      <c r="T4756">
        <v>20380</v>
      </c>
      <c r="U4756">
        <v>-1387</v>
      </c>
      <c r="V4756">
        <v>118311</v>
      </c>
      <c r="W4756">
        <v>22622</v>
      </c>
      <c r="X4756">
        <v>20380</v>
      </c>
      <c r="Y4756">
        <v>384543</v>
      </c>
      <c r="Z4756">
        <f t="shared" si="174"/>
        <v>0</v>
      </c>
      <c r="AA4756">
        <f t="shared" si="175"/>
        <v>288407.25</v>
      </c>
    </row>
    <row r="4757" spans="1:27" x14ac:dyDescent="0.35">
      <c r="A4757" t="s">
        <v>427</v>
      </c>
      <c r="C4757">
        <v>501990</v>
      </c>
      <c r="D4757" t="s">
        <v>442</v>
      </c>
      <c r="E4757" t="s">
        <v>7</v>
      </c>
      <c r="F4757" t="s">
        <v>105</v>
      </c>
      <c r="G4757">
        <v>2021</v>
      </c>
      <c r="H4757" t="s">
        <v>365</v>
      </c>
      <c r="I4757" t="s">
        <v>383</v>
      </c>
      <c r="J4757" t="s">
        <v>384</v>
      </c>
      <c r="K4757" t="s">
        <v>378</v>
      </c>
      <c r="L4757" t="s">
        <v>25</v>
      </c>
      <c r="M4757">
        <v>20448</v>
      </c>
      <c r="N4757">
        <v>20475</v>
      </c>
      <c r="O4757">
        <v>22371</v>
      </c>
      <c r="P4757">
        <v>20800</v>
      </c>
      <c r="Q4757">
        <v>19531</v>
      </c>
      <c r="R4757">
        <v>20350</v>
      </c>
      <c r="S4757">
        <v>19808</v>
      </c>
      <c r="T4757">
        <v>21839</v>
      </c>
      <c r="U4757">
        <v>20997</v>
      </c>
      <c r="V4757">
        <v>20702</v>
      </c>
      <c r="W4757">
        <v>19428</v>
      </c>
      <c r="X4757">
        <v>18292</v>
      </c>
      <c r="Y4757">
        <v>245043</v>
      </c>
      <c r="Z4757">
        <f t="shared" si="174"/>
        <v>0</v>
      </c>
      <c r="AA4757">
        <f t="shared" si="175"/>
        <v>183782.25</v>
      </c>
    </row>
    <row r="4758" spans="1:27" x14ac:dyDescent="0.35">
      <c r="A4758" t="s">
        <v>427</v>
      </c>
      <c r="C4758">
        <v>514100</v>
      </c>
      <c r="D4758" t="s">
        <v>441</v>
      </c>
      <c r="E4758" t="s">
        <v>7</v>
      </c>
      <c r="F4758" t="s">
        <v>105</v>
      </c>
      <c r="G4758">
        <v>2028</v>
      </c>
      <c r="H4758" t="s">
        <v>365</v>
      </c>
      <c r="I4758" t="s">
        <v>383</v>
      </c>
      <c r="J4758" t="s">
        <v>384</v>
      </c>
      <c r="K4758" t="s">
        <v>378</v>
      </c>
      <c r="L4758" t="s">
        <v>25</v>
      </c>
      <c r="M4758">
        <v>20486</v>
      </c>
      <c r="N4758">
        <v>18428</v>
      </c>
      <c r="O4758">
        <v>18284</v>
      </c>
      <c r="P4758">
        <v>19014</v>
      </c>
      <c r="Q4758">
        <v>18689</v>
      </c>
      <c r="R4758">
        <v>17602</v>
      </c>
      <c r="S4758">
        <v>19250</v>
      </c>
      <c r="T4758">
        <v>19983</v>
      </c>
      <c r="U4758">
        <v>19199</v>
      </c>
      <c r="V4758">
        <v>20819</v>
      </c>
      <c r="W4758">
        <v>15675</v>
      </c>
      <c r="X4758">
        <v>16895</v>
      </c>
      <c r="Y4758">
        <v>224324</v>
      </c>
      <c r="Z4758">
        <f t="shared" si="174"/>
        <v>0</v>
      </c>
      <c r="AA4758">
        <f t="shared" si="175"/>
        <v>168243</v>
      </c>
    </row>
    <row r="4759" spans="1:27" x14ac:dyDescent="0.35">
      <c r="A4759" t="s">
        <v>427</v>
      </c>
      <c r="C4759">
        <v>501990</v>
      </c>
      <c r="D4759" t="s">
        <v>442</v>
      </c>
      <c r="E4759" t="s">
        <v>7</v>
      </c>
      <c r="F4759" t="s">
        <v>21</v>
      </c>
      <c r="G4759">
        <v>2024</v>
      </c>
      <c r="H4759" t="s">
        <v>365</v>
      </c>
      <c r="I4759" t="s">
        <v>373</v>
      </c>
      <c r="J4759" t="s">
        <v>374</v>
      </c>
      <c r="K4759" t="s">
        <v>375</v>
      </c>
      <c r="L4759" t="s">
        <v>25</v>
      </c>
      <c r="M4759">
        <v>20600</v>
      </c>
      <c r="N4759">
        <v>19546</v>
      </c>
      <c r="O4759">
        <v>18329</v>
      </c>
      <c r="P4759">
        <v>19012</v>
      </c>
      <c r="Q4759">
        <v>19708</v>
      </c>
      <c r="R4759">
        <v>16425</v>
      </c>
      <c r="S4759">
        <v>19126</v>
      </c>
      <c r="T4759">
        <v>19951</v>
      </c>
      <c r="U4759">
        <v>18117</v>
      </c>
      <c r="V4759">
        <v>20775</v>
      </c>
      <c r="W4759">
        <v>16671</v>
      </c>
      <c r="X4759">
        <v>15539</v>
      </c>
      <c r="Y4759">
        <v>223799</v>
      </c>
      <c r="Z4759">
        <f t="shared" si="174"/>
        <v>167849.25</v>
      </c>
      <c r="AA4759">
        <f t="shared" si="175"/>
        <v>0</v>
      </c>
    </row>
    <row r="4760" spans="1:27" x14ac:dyDescent="0.35">
      <c r="A4760" t="s">
        <v>427</v>
      </c>
      <c r="C4760">
        <v>500100</v>
      </c>
      <c r="D4760" t="s">
        <v>431</v>
      </c>
      <c r="E4760" t="s">
        <v>7</v>
      </c>
      <c r="F4760" t="s">
        <v>105</v>
      </c>
      <c r="G4760">
        <v>2026</v>
      </c>
      <c r="H4760" t="s">
        <v>365</v>
      </c>
      <c r="I4760" t="s">
        <v>453</v>
      </c>
      <c r="J4760" t="s">
        <v>454</v>
      </c>
      <c r="K4760" t="s">
        <v>455</v>
      </c>
      <c r="L4760" t="s">
        <v>25</v>
      </c>
      <c r="M4760">
        <v>20606</v>
      </c>
      <c r="N4760">
        <v>18517</v>
      </c>
      <c r="O4760">
        <v>18365</v>
      </c>
      <c r="P4760">
        <v>19061</v>
      </c>
      <c r="Q4760">
        <v>18700</v>
      </c>
      <c r="R4760">
        <v>17584</v>
      </c>
      <c r="S4760">
        <v>19210</v>
      </c>
      <c r="T4760">
        <v>20015</v>
      </c>
      <c r="U4760">
        <v>19245</v>
      </c>
      <c r="V4760">
        <v>20839</v>
      </c>
      <c r="W4760">
        <v>15674</v>
      </c>
      <c r="X4760">
        <v>16734</v>
      </c>
      <c r="Y4760">
        <v>224549</v>
      </c>
      <c r="Z4760">
        <f t="shared" si="174"/>
        <v>0</v>
      </c>
      <c r="AA4760">
        <f t="shared" si="175"/>
        <v>168411.75</v>
      </c>
    </row>
    <row r="4761" spans="1:27" x14ac:dyDescent="0.35">
      <c r="A4761" t="s">
        <v>427</v>
      </c>
      <c r="C4761">
        <v>512015</v>
      </c>
      <c r="D4761" t="s">
        <v>451</v>
      </c>
      <c r="E4761" t="s">
        <v>7</v>
      </c>
      <c r="F4761" t="s">
        <v>366</v>
      </c>
      <c r="G4761">
        <v>2030</v>
      </c>
      <c r="H4761" t="s">
        <v>22</v>
      </c>
      <c r="I4761" t="s">
        <v>641</v>
      </c>
      <c r="J4761" t="s">
        <v>642</v>
      </c>
      <c r="K4761" t="s">
        <v>486</v>
      </c>
      <c r="L4761" t="s">
        <v>25</v>
      </c>
      <c r="M4761">
        <v>20702</v>
      </c>
      <c r="N4761">
        <v>20702</v>
      </c>
      <c r="O4761">
        <v>20702</v>
      </c>
      <c r="P4761">
        <v>20702</v>
      </c>
      <c r="Q4761">
        <v>50873</v>
      </c>
      <c r="R4761">
        <v>20702</v>
      </c>
      <c r="S4761">
        <v>20702</v>
      </c>
      <c r="T4761">
        <v>20702</v>
      </c>
      <c r="U4761">
        <v>20702</v>
      </c>
      <c r="V4761">
        <v>54301</v>
      </c>
      <c r="W4761">
        <v>20702</v>
      </c>
      <c r="X4761">
        <v>20701</v>
      </c>
      <c r="Y4761">
        <v>312194</v>
      </c>
      <c r="Z4761">
        <f t="shared" si="174"/>
        <v>94401.942575945999</v>
      </c>
      <c r="AA4761">
        <f t="shared" si="175"/>
        <v>139743.55742405402</v>
      </c>
    </row>
    <row r="4762" spans="1:27" x14ac:dyDescent="0.35">
      <c r="A4762" t="s">
        <v>427</v>
      </c>
      <c r="C4762">
        <v>513100</v>
      </c>
      <c r="D4762" t="s">
        <v>438</v>
      </c>
      <c r="E4762" t="s">
        <v>7</v>
      </c>
      <c r="F4762" t="s">
        <v>366</v>
      </c>
      <c r="G4762">
        <v>2024</v>
      </c>
      <c r="H4762" t="s">
        <v>22</v>
      </c>
      <c r="I4762" t="s">
        <v>643</v>
      </c>
      <c r="J4762" t="s">
        <v>644</v>
      </c>
      <c r="K4762" t="s">
        <v>493</v>
      </c>
      <c r="L4762" t="s">
        <v>25</v>
      </c>
      <c r="M4762">
        <v>20817</v>
      </c>
      <c r="N4762">
        <v>20817</v>
      </c>
      <c r="O4762">
        <v>20817</v>
      </c>
      <c r="P4762">
        <v>20817</v>
      </c>
      <c r="Q4762">
        <v>20817</v>
      </c>
      <c r="R4762">
        <v>20817</v>
      </c>
      <c r="S4762">
        <v>20817</v>
      </c>
      <c r="T4762">
        <v>20817</v>
      </c>
      <c r="U4762">
        <v>20817</v>
      </c>
      <c r="V4762">
        <v>20817</v>
      </c>
      <c r="W4762">
        <v>20817</v>
      </c>
      <c r="X4762">
        <v>20817</v>
      </c>
      <c r="Y4762">
        <v>249804</v>
      </c>
      <c r="Z4762">
        <f t="shared" si="174"/>
        <v>75536.310317436</v>
      </c>
      <c r="AA4762">
        <f t="shared" si="175"/>
        <v>111816.689682564</v>
      </c>
    </row>
    <row r="4763" spans="1:27" x14ac:dyDescent="0.35">
      <c r="A4763" t="s">
        <v>427</v>
      </c>
      <c r="C4763">
        <v>926102</v>
      </c>
      <c r="D4763" t="s">
        <v>447</v>
      </c>
      <c r="E4763" t="s">
        <v>7</v>
      </c>
      <c r="F4763" t="s">
        <v>105</v>
      </c>
      <c r="G4763">
        <v>2021</v>
      </c>
      <c r="H4763" t="s">
        <v>365</v>
      </c>
      <c r="I4763" t="s">
        <v>383</v>
      </c>
      <c r="J4763" t="s">
        <v>384</v>
      </c>
      <c r="K4763" t="s">
        <v>378</v>
      </c>
      <c r="L4763" t="s">
        <v>25</v>
      </c>
      <c r="M4763">
        <v>20890</v>
      </c>
      <c r="N4763">
        <v>20953</v>
      </c>
      <c r="O4763">
        <v>22868</v>
      </c>
      <c r="P4763">
        <v>21403</v>
      </c>
      <c r="Q4763">
        <v>20215</v>
      </c>
      <c r="R4763">
        <v>21088</v>
      </c>
      <c r="S4763">
        <v>20637</v>
      </c>
      <c r="T4763">
        <v>22610</v>
      </c>
      <c r="U4763">
        <v>21611</v>
      </c>
      <c r="V4763">
        <v>21419</v>
      </c>
      <c r="W4763">
        <v>20073</v>
      </c>
      <c r="X4763">
        <v>19367</v>
      </c>
      <c r="Y4763">
        <v>253134</v>
      </c>
      <c r="Z4763">
        <f t="shared" si="174"/>
        <v>0</v>
      </c>
      <c r="AA4763">
        <f t="shared" si="175"/>
        <v>189850.5</v>
      </c>
    </row>
    <row r="4764" spans="1:27" x14ac:dyDescent="0.35">
      <c r="A4764" t="s">
        <v>427</v>
      </c>
      <c r="C4764">
        <v>513100</v>
      </c>
      <c r="D4764" t="s">
        <v>438</v>
      </c>
      <c r="E4764" t="s">
        <v>7</v>
      </c>
      <c r="F4764" t="s">
        <v>105</v>
      </c>
      <c r="G4764">
        <v>2030</v>
      </c>
      <c r="H4764" t="s">
        <v>22</v>
      </c>
      <c r="I4764" t="s">
        <v>383</v>
      </c>
      <c r="J4764" t="s">
        <v>384</v>
      </c>
      <c r="K4764" t="s">
        <v>378</v>
      </c>
      <c r="L4764" t="s">
        <v>25</v>
      </c>
      <c r="M4764">
        <v>20891</v>
      </c>
      <c r="N4764">
        <v>20891</v>
      </c>
      <c r="O4764">
        <v>20891</v>
      </c>
      <c r="P4764">
        <v>39943</v>
      </c>
      <c r="Q4764">
        <v>20891</v>
      </c>
      <c r="R4764">
        <v>39789</v>
      </c>
      <c r="S4764">
        <v>46190</v>
      </c>
      <c r="T4764">
        <v>20891</v>
      </c>
      <c r="U4764">
        <v>-1529</v>
      </c>
      <c r="V4764">
        <v>121743</v>
      </c>
      <c r="W4764">
        <v>23201</v>
      </c>
      <c r="X4764">
        <v>20891</v>
      </c>
      <c r="Y4764">
        <v>394686</v>
      </c>
      <c r="Z4764">
        <f t="shared" si="174"/>
        <v>0</v>
      </c>
      <c r="AA4764">
        <f t="shared" si="175"/>
        <v>296014.5</v>
      </c>
    </row>
    <row r="4765" spans="1:27" x14ac:dyDescent="0.35">
      <c r="A4765" t="s">
        <v>427</v>
      </c>
      <c r="C4765">
        <v>514100</v>
      </c>
      <c r="D4765" t="s">
        <v>441</v>
      </c>
      <c r="E4765" t="s">
        <v>7</v>
      </c>
      <c r="F4765" t="s">
        <v>105</v>
      </c>
      <c r="G4765">
        <v>2023</v>
      </c>
      <c r="H4765" t="s">
        <v>365</v>
      </c>
      <c r="I4765" t="s">
        <v>373</v>
      </c>
      <c r="J4765" t="s">
        <v>374</v>
      </c>
      <c r="K4765" t="s">
        <v>375</v>
      </c>
      <c r="L4765" t="s">
        <v>25</v>
      </c>
      <c r="M4765">
        <v>20914</v>
      </c>
      <c r="N4765">
        <v>19855</v>
      </c>
      <c r="O4765">
        <v>21661</v>
      </c>
      <c r="P4765">
        <v>18260</v>
      </c>
      <c r="Q4765">
        <v>21004</v>
      </c>
      <c r="R4765">
        <v>20139</v>
      </c>
      <c r="S4765">
        <v>18547</v>
      </c>
      <c r="T4765">
        <v>22374</v>
      </c>
      <c r="U4765">
        <v>19297</v>
      </c>
      <c r="V4765">
        <v>21313</v>
      </c>
      <c r="W4765">
        <v>19197</v>
      </c>
      <c r="X4765">
        <v>16087</v>
      </c>
      <c r="Y4765">
        <v>238648</v>
      </c>
      <c r="Z4765">
        <f t="shared" si="174"/>
        <v>0</v>
      </c>
      <c r="AA4765">
        <f t="shared" si="175"/>
        <v>178986</v>
      </c>
    </row>
    <row r="4766" spans="1:27" x14ac:dyDescent="0.35">
      <c r="A4766" t="s">
        <v>427</v>
      </c>
      <c r="C4766">
        <v>506109</v>
      </c>
      <c r="D4766" t="s">
        <v>449</v>
      </c>
      <c r="E4766" t="s">
        <v>7</v>
      </c>
      <c r="F4766" t="s">
        <v>366</v>
      </c>
      <c r="G4766">
        <v>2030</v>
      </c>
      <c r="H4766" t="s">
        <v>22</v>
      </c>
      <c r="I4766" t="s">
        <v>472</v>
      </c>
      <c r="J4766" t="s">
        <v>473</v>
      </c>
      <c r="K4766" t="s">
        <v>414</v>
      </c>
      <c r="L4766" t="s">
        <v>25</v>
      </c>
      <c r="M4766">
        <v>20978</v>
      </c>
      <c r="N4766">
        <v>20978</v>
      </c>
      <c r="O4766">
        <v>20978</v>
      </c>
      <c r="P4766">
        <v>20978</v>
      </c>
      <c r="Q4766">
        <v>20978</v>
      </c>
      <c r="R4766">
        <v>20978</v>
      </c>
      <c r="S4766">
        <v>20978</v>
      </c>
      <c r="T4766">
        <v>20978</v>
      </c>
      <c r="U4766">
        <v>20978</v>
      </c>
      <c r="V4766">
        <v>20978</v>
      </c>
      <c r="W4766">
        <v>20978</v>
      </c>
      <c r="X4766">
        <v>20978</v>
      </c>
      <c r="Y4766">
        <v>251732</v>
      </c>
      <c r="Z4766">
        <f t="shared" si="174"/>
        <v>76119.303409187996</v>
      </c>
      <c r="AA4766">
        <f t="shared" si="175"/>
        <v>112679.696590812</v>
      </c>
    </row>
    <row r="4767" spans="1:27" x14ac:dyDescent="0.35">
      <c r="A4767" t="s">
        <v>427</v>
      </c>
      <c r="C4767">
        <v>506109</v>
      </c>
      <c r="D4767" t="s">
        <v>449</v>
      </c>
      <c r="E4767" t="s">
        <v>7</v>
      </c>
      <c r="F4767" t="s">
        <v>105</v>
      </c>
      <c r="G4767">
        <v>2030</v>
      </c>
      <c r="H4767" t="s">
        <v>22</v>
      </c>
      <c r="I4767" t="s">
        <v>412</v>
      </c>
      <c r="J4767" t="s">
        <v>413</v>
      </c>
      <c r="K4767" t="s">
        <v>414</v>
      </c>
      <c r="L4767" t="s">
        <v>25</v>
      </c>
      <c r="M4767">
        <v>20978</v>
      </c>
      <c r="N4767">
        <v>20978</v>
      </c>
      <c r="O4767">
        <v>20978</v>
      </c>
      <c r="P4767">
        <v>20978</v>
      </c>
      <c r="Q4767">
        <v>20978</v>
      </c>
      <c r="R4767">
        <v>20978</v>
      </c>
      <c r="S4767">
        <v>20978</v>
      </c>
      <c r="T4767">
        <v>20978</v>
      </c>
      <c r="U4767">
        <v>20978</v>
      </c>
      <c r="V4767">
        <v>20978</v>
      </c>
      <c r="W4767">
        <v>20978</v>
      </c>
      <c r="X4767">
        <v>20978</v>
      </c>
      <c r="Y4767">
        <v>251732</v>
      </c>
      <c r="Z4767">
        <f t="shared" si="174"/>
        <v>0</v>
      </c>
      <c r="AA4767">
        <f t="shared" si="175"/>
        <v>188799</v>
      </c>
    </row>
    <row r="4768" spans="1:27" x14ac:dyDescent="0.35">
      <c r="A4768" t="s">
        <v>427</v>
      </c>
      <c r="C4768">
        <v>501990</v>
      </c>
      <c r="D4768" t="s">
        <v>442</v>
      </c>
      <c r="E4768" t="s">
        <v>7</v>
      </c>
      <c r="F4768" t="s">
        <v>105</v>
      </c>
      <c r="G4768">
        <v>2022</v>
      </c>
      <c r="H4768" t="s">
        <v>365</v>
      </c>
      <c r="I4768" t="s">
        <v>383</v>
      </c>
      <c r="J4768" t="s">
        <v>384</v>
      </c>
      <c r="K4768" t="s">
        <v>378</v>
      </c>
      <c r="L4768" t="s">
        <v>25</v>
      </c>
      <c r="M4768">
        <v>21006</v>
      </c>
      <c r="N4768">
        <v>21011</v>
      </c>
      <c r="O4768">
        <v>22976</v>
      </c>
      <c r="P4768">
        <v>20445</v>
      </c>
      <c r="Q4768">
        <v>20935</v>
      </c>
      <c r="R4768">
        <v>20868</v>
      </c>
      <c r="S4768">
        <v>19396</v>
      </c>
      <c r="T4768">
        <v>23614</v>
      </c>
      <c r="U4768">
        <v>21850</v>
      </c>
      <c r="V4768">
        <v>21235</v>
      </c>
      <c r="W4768">
        <v>20229</v>
      </c>
      <c r="X4768">
        <v>17804</v>
      </c>
      <c r="Y4768">
        <v>251369</v>
      </c>
      <c r="Z4768">
        <f t="shared" si="174"/>
        <v>0</v>
      </c>
      <c r="AA4768">
        <f t="shared" si="175"/>
        <v>188526.75</v>
      </c>
    </row>
    <row r="4769" spans="1:27" x14ac:dyDescent="0.35">
      <c r="A4769" t="s">
        <v>427</v>
      </c>
      <c r="C4769">
        <v>513100</v>
      </c>
      <c r="D4769" t="s">
        <v>438</v>
      </c>
      <c r="E4769" t="s">
        <v>7</v>
      </c>
      <c r="F4769" t="s">
        <v>366</v>
      </c>
      <c r="G4769">
        <v>2025</v>
      </c>
      <c r="H4769" t="s">
        <v>22</v>
      </c>
      <c r="I4769" t="s">
        <v>643</v>
      </c>
      <c r="J4769" t="s">
        <v>644</v>
      </c>
      <c r="K4769" t="s">
        <v>493</v>
      </c>
      <c r="L4769" t="s">
        <v>25</v>
      </c>
      <c r="M4769">
        <v>21017</v>
      </c>
      <c r="N4769">
        <v>21017</v>
      </c>
      <c r="O4769">
        <v>21017</v>
      </c>
      <c r="P4769">
        <v>21017</v>
      </c>
      <c r="Q4769">
        <v>21017</v>
      </c>
      <c r="R4769">
        <v>21017</v>
      </c>
      <c r="S4769">
        <v>21017</v>
      </c>
      <c r="T4769">
        <v>21017</v>
      </c>
      <c r="U4769">
        <v>21017</v>
      </c>
      <c r="V4769">
        <v>21017</v>
      </c>
      <c r="W4769">
        <v>21017</v>
      </c>
      <c r="X4769">
        <v>21017</v>
      </c>
      <c r="Y4769">
        <v>252204</v>
      </c>
      <c r="Z4769">
        <f t="shared" si="174"/>
        <v>76262.027859035996</v>
      </c>
      <c r="AA4769">
        <f t="shared" si="175"/>
        <v>112890.972140964</v>
      </c>
    </row>
    <row r="4770" spans="1:27" x14ac:dyDescent="0.35">
      <c r="A4770" t="s">
        <v>427</v>
      </c>
      <c r="C4770">
        <v>926101</v>
      </c>
      <c r="D4770" t="s">
        <v>450</v>
      </c>
      <c r="E4770" t="s">
        <v>7</v>
      </c>
      <c r="F4770" t="s">
        <v>105</v>
      </c>
      <c r="G4770">
        <v>2025</v>
      </c>
      <c r="H4770" t="s">
        <v>365</v>
      </c>
      <c r="I4770" t="s">
        <v>383</v>
      </c>
      <c r="J4770" t="s">
        <v>384</v>
      </c>
      <c r="K4770" t="s">
        <v>378</v>
      </c>
      <c r="L4770" t="s">
        <v>25</v>
      </c>
      <c r="M4770">
        <v>21064</v>
      </c>
      <c r="N4770">
        <v>18954</v>
      </c>
      <c r="O4770">
        <v>18812</v>
      </c>
      <c r="P4770">
        <v>19576</v>
      </c>
      <c r="Q4770">
        <v>19255</v>
      </c>
      <c r="R4770">
        <v>18146</v>
      </c>
      <c r="S4770">
        <v>19851</v>
      </c>
      <c r="T4770">
        <v>20575</v>
      </c>
      <c r="U4770">
        <v>19764</v>
      </c>
      <c r="V4770">
        <v>21441</v>
      </c>
      <c r="W4770">
        <v>16161</v>
      </c>
      <c r="X4770">
        <v>17482</v>
      </c>
      <c r="Y4770">
        <v>231081</v>
      </c>
      <c r="Z4770">
        <f t="shared" si="174"/>
        <v>0</v>
      </c>
      <c r="AA4770">
        <f t="shared" si="175"/>
        <v>173310.75</v>
      </c>
    </row>
    <row r="4771" spans="1:27" x14ac:dyDescent="0.35">
      <c r="A4771" t="s">
        <v>427</v>
      </c>
      <c r="C4771">
        <v>514100</v>
      </c>
      <c r="D4771" t="s">
        <v>441</v>
      </c>
      <c r="E4771" t="s">
        <v>7</v>
      </c>
      <c r="F4771" t="s">
        <v>105</v>
      </c>
      <c r="G4771">
        <v>2029</v>
      </c>
      <c r="H4771" t="s">
        <v>365</v>
      </c>
      <c r="I4771" t="s">
        <v>383</v>
      </c>
      <c r="J4771" t="s">
        <v>384</v>
      </c>
      <c r="K4771" t="s">
        <v>378</v>
      </c>
      <c r="L4771" t="s">
        <v>25</v>
      </c>
      <c r="M4771">
        <v>21101</v>
      </c>
      <c r="N4771">
        <v>18981</v>
      </c>
      <c r="O4771">
        <v>18833</v>
      </c>
      <c r="P4771">
        <v>19585</v>
      </c>
      <c r="Q4771">
        <v>19250</v>
      </c>
      <c r="R4771">
        <v>18130</v>
      </c>
      <c r="S4771">
        <v>19827</v>
      </c>
      <c r="T4771">
        <v>20583</v>
      </c>
      <c r="U4771">
        <v>19775</v>
      </c>
      <c r="V4771">
        <v>21444</v>
      </c>
      <c r="W4771">
        <v>16146</v>
      </c>
      <c r="X4771">
        <v>17402</v>
      </c>
      <c r="Y4771">
        <v>231057</v>
      </c>
      <c r="Z4771">
        <f t="shared" si="174"/>
        <v>0</v>
      </c>
      <c r="AA4771">
        <f t="shared" si="175"/>
        <v>173292.75</v>
      </c>
    </row>
    <row r="4772" spans="1:27" x14ac:dyDescent="0.35">
      <c r="A4772" t="s">
        <v>427</v>
      </c>
      <c r="C4772">
        <v>501990</v>
      </c>
      <c r="D4772" t="s">
        <v>442</v>
      </c>
      <c r="E4772" t="s">
        <v>7</v>
      </c>
      <c r="F4772" t="s">
        <v>21</v>
      </c>
      <c r="G4772">
        <v>2025</v>
      </c>
      <c r="H4772" t="s">
        <v>365</v>
      </c>
      <c r="I4772" t="s">
        <v>373</v>
      </c>
      <c r="J4772" t="s">
        <v>374</v>
      </c>
      <c r="K4772" t="s">
        <v>375</v>
      </c>
      <c r="L4772" t="s">
        <v>25</v>
      </c>
      <c r="M4772">
        <v>21132</v>
      </c>
      <c r="N4772">
        <v>18951</v>
      </c>
      <c r="O4772">
        <v>18799</v>
      </c>
      <c r="P4772">
        <v>19494</v>
      </c>
      <c r="Q4772">
        <v>19103</v>
      </c>
      <c r="R4772">
        <v>17933</v>
      </c>
      <c r="S4772">
        <v>19599</v>
      </c>
      <c r="T4772">
        <v>20457</v>
      </c>
      <c r="U4772">
        <v>19676</v>
      </c>
      <c r="V4772">
        <v>21300</v>
      </c>
      <c r="W4772">
        <v>15987</v>
      </c>
      <c r="X4772">
        <v>17002</v>
      </c>
      <c r="Y4772">
        <v>229434</v>
      </c>
      <c r="Z4772">
        <f t="shared" si="174"/>
        <v>172075.5</v>
      </c>
      <c r="AA4772">
        <f t="shared" si="175"/>
        <v>0</v>
      </c>
    </row>
    <row r="4773" spans="1:27" x14ac:dyDescent="0.35">
      <c r="A4773" t="s">
        <v>427</v>
      </c>
      <c r="C4773">
        <v>502100</v>
      </c>
      <c r="D4773" t="s">
        <v>429</v>
      </c>
      <c r="E4773" t="s">
        <v>7</v>
      </c>
      <c r="F4773" t="s">
        <v>366</v>
      </c>
      <c r="G4773">
        <v>2024</v>
      </c>
      <c r="H4773" t="s">
        <v>365</v>
      </c>
      <c r="I4773" t="s">
        <v>638</v>
      </c>
      <c r="J4773" t="s">
        <v>639</v>
      </c>
      <c r="K4773" t="s">
        <v>640</v>
      </c>
      <c r="L4773" t="s">
        <v>25</v>
      </c>
      <c r="M4773">
        <v>21143</v>
      </c>
      <c r="N4773">
        <v>20156</v>
      </c>
      <c r="O4773">
        <v>18959</v>
      </c>
      <c r="P4773">
        <v>19821</v>
      </c>
      <c r="Q4773">
        <v>20669</v>
      </c>
      <c r="R4773">
        <v>17467</v>
      </c>
      <c r="S4773">
        <v>20346</v>
      </c>
      <c r="T4773">
        <v>20875</v>
      </c>
      <c r="U4773">
        <v>18910</v>
      </c>
      <c r="V4773">
        <v>21793</v>
      </c>
      <c r="W4773">
        <v>17543</v>
      </c>
      <c r="X4773">
        <v>17267</v>
      </c>
      <c r="Y4773">
        <v>234950</v>
      </c>
      <c r="Z4773">
        <f t="shared" si="174"/>
        <v>71044.723499550004</v>
      </c>
      <c r="AA4773">
        <f t="shared" si="175"/>
        <v>105167.77650045</v>
      </c>
    </row>
    <row r="4774" spans="1:27" x14ac:dyDescent="0.35">
      <c r="A4774" t="s">
        <v>427</v>
      </c>
      <c r="C4774">
        <v>500100</v>
      </c>
      <c r="D4774" t="s">
        <v>431</v>
      </c>
      <c r="E4774" t="s">
        <v>7</v>
      </c>
      <c r="F4774" t="s">
        <v>105</v>
      </c>
      <c r="G4774">
        <v>2027</v>
      </c>
      <c r="H4774" t="s">
        <v>365</v>
      </c>
      <c r="I4774" t="s">
        <v>453</v>
      </c>
      <c r="J4774" t="s">
        <v>454</v>
      </c>
      <c r="K4774" t="s">
        <v>455</v>
      </c>
      <c r="L4774" t="s">
        <v>25</v>
      </c>
      <c r="M4774">
        <v>21224</v>
      </c>
      <c r="N4774">
        <v>19072</v>
      </c>
      <c r="O4774">
        <v>18916</v>
      </c>
      <c r="P4774">
        <v>19632</v>
      </c>
      <c r="Q4774">
        <v>19261</v>
      </c>
      <c r="R4774">
        <v>18112</v>
      </c>
      <c r="S4774">
        <v>19786</v>
      </c>
      <c r="T4774">
        <v>20615</v>
      </c>
      <c r="U4774">
        <v>19822</v>
      </c>
      <c r="V4774">
        <v>21464</v>
      </c>
      <c r="W4774">
        <v>16144</v>
      </c>
      <c r="X4774">
        <v>17236</v>
      </c>
      <c r="Y4774">
        <v>231286</v>
      </c>
      <c r="Z4774">
        <f t="shared" si="174"/>
        <v>0</v>
      </c>
      <c r="AA4774">
        <f t="shared" si="175"/>
        <v>173464.5</v>
      </c>
    </row>
    <row r="4775" spans="1:27" x14ac:dyDescent="0.35">
      <c r="A4775" t="s">
        <v>427</v>
      </c>
      <c r="C4775">
        <v>506109</v>
      </c>
      <c r="D4775" t="s">
        <v>449</v>
      </c>
      <c r="E4775" t="s">
        <v>7</v>
      </c>
      <c r="F4775" t="s">
        <v>105</v>
      </c>
      <c r="G4775">
        <v>2022</v>
      </c>
      <c r="H4775" t="s">
        <v>22</v>
      </c>
      <c r="I4775" t="s">
        <v>383</v>
      </c>
      <c r="J4775" t="s">
        <v>384</v>
      </c>
      <c r="K4775" t="s">
        <v>378</v>
      </c>
      <c r="L4775" t="s">
        <v>25</v>
      </c>
      <c r="M4775">
        <v>21297</v>
      </c>
      <c r="N4775">
        <v>21297</v>
      </c>
      <c r="O4775">
        <v>21297</v>
      </c>
      <c r="P4775">
        <v>21297</v>
      </c>
      <c r="Q4775">
        <v>21297</v>
      </c>
      <c r="R4775">
        <v>21297</v>
      </c>
      <c r="S4775">
        <v>21297</v>
      </c>
      <c r="T4775">
        <v>21297</v>
      </c>
      <c r="U4775">
        <v>21297</v>
      </c>
      <c r="V4775">
        <v>21297</v>
      </c>
      <c r="W4775">
        <v>21297</v>
      </c>
      <c r="X4775">
        <v>21297</v>
      </c>
      <c r="Y4775">
        <v>255567</v>
      </c>
      <c r="Z4775">
        <f t="shared" si="174"/>
        <v>0</v>
      </c>
      <c r="AA4775">
        <f t="shared" si="175"/>
        <v>191675.25</v>
      </c>
    </row>
    <row r="4776" spans="1:27" x14ac:dyDescent="0.35">
      <c r="A4776" t="s">
        <v>427</v>
      </c>
      <c r="C4776">
        <v>926101</v>
      </c>
      <c r="D4776" t="s">
        <v>450</v>
      </c>
      <c r="E4776" t="s">
        <v>7</v>
      </c>
      <c r="F4776" t="s">
        <v>105</v>
      </c>
      <c r="G4776">
        <v>2023</v>
      </c>
      <c r="H4776" t="s">
        <v>365</v>
      </c>
      <c r="I4776" t="s">
        <v>383</v>
      </c>
      <c r="J4776" t="s">
        <v>384</v>
      </c>
      <c r="K4776" t="s">
        <v>378</v>
      </c>
      <c r="L4776" t="s">
        <v>25</v>
      </c>
      <c r="M4776">
        <v>21376</v>
      </c>
      <c r="N4776">
        <v>20298</v>
      </c>
      <c r="O4776">
        <v>22143</v>
      </c>
      <c r="P4776">
        <v>18691</v>
      </c>
      <c r="Q4776">
        <v>21499</v>
      </c>
      <c r="R4776">
        <v>20622</v>
      </c>
      <c r="S4776">
        <v>19297</v>
      </c>
      <c r="T4776">
        <v>23213</v>
      </c>
      <c r="U4776">
        <v>20026</v>
      </c>
      <c r="V4776">
        <v>22128</v>
      </c>
      <c r="W4776">
        <v>19935</v>
      </c>
      <c r="X4776">
        <v>16814</v>
      </c>
      <c r="Y4776">
        <v>246044</v>
      </c>
      <c r="Z4776">
        <f t="shared" si="174"/>
        <v>0</v>
      </c>
      <c r="AA4776">
        <f t="shared" si="175"/>
        <v>184533</v>
      </c>
    </row>
    <row r="4777" spans="1:27" x14ac:dyDescent="0.35">
      <c r="A4777" t="s">
        <v>427</v>
      </c>
      <c r="C4777">
        <v>926101</v>
      </c>
      <c r="D4777" t="s">
        <v>450</v>
      </c>
      <c r="E4777" t="s">
        <v>7</v>
      </c>
      <c r="F4777" t="s">
        <v>105</v>
      </c>
      <c r="G4777">
        <v>2026</v>
      </c>
      <c r="H4777" t="s">
        <v>365</v>
      </c>
      <c r="I4777" t="s">
        <v>383</v>
      </c>
      <c r="J4777" t="s">
        <v>384</v>
      </c>
      <c r="K4777" t="s">
        <v>378</v>
      </c>
      <c r="L4777" t="s">
        <v>25</v>
      </c>
      <c r="M4777">
        <v>21407</v>
      </c>
      <c r="N4777">
        <v>19263</v>
      </c>
      <c r="O4777">
        <v>19117</v>
      </c>
      <c r="P4777">
        <v>19891</v>
      </c>
      <c r="Q4777">
        <v>19563</v>
      </c>
      <c r="R4777">
        <v>18435</v>
      </c>
      <c r="S4777">
        <v>20165</v>
      </c>
      <c r="T4777">
        <v>20906</v>
      </c>
      <c r="U4777">
        <v>20082</v>
      </c>
      <c r="V4777">
        <v>21784</v>
      </c>
      <c r="W4777">
        <v>16418</v>
      </c>
      <c r="X4777">
        <v>17750</v>
      </c>
      <c r="Y4777">
        <v>234782</v>
      </c>
      <c r="Z4777">
        <f t="shared" si="174"/>
        <v>0</v>
      </c>
      <c r="AA4777">
        <f t="shared" si="175"/>
        <v>176086.5</v>
      </c>
    </row>
    <row r="4778" spans="1:27" x14ac:dyDescent="0.35">
      <c r="A4778" t="s">
        <v>427</v>
      </c>
      <c r="C4778">
        <v>926101</v>
      </c>
      <c r="D4778" t="s">
        <v>450</v>
      </c>
      <c r="E4778" t="s">
        <v>7</v>
      </c>
      <c r="F4778" t="s">
        <v>105</v>
      </c>
      <c r="G4778">
        <v>2022</v>
      </c>
      <c r="H4778" t="s">
        <v>365</v>
      </c>
      <c r="I4778" t="s">
        <v>383</v>
      </c>
      <c r="J4778" t="s">
        <v>384</v>
      </c>
      <c r="K4778" t="s">
        <v>378</v>
      </c>
      <c r="L4778" t="s">
        <v>25</v>
      </c>
      <c r="M4778">
        <v>21478</v>
      </c>
      <c r="N4778">
        <v>21545</v>
      </c>
      <c r="O4778">
        <v>23507</v>
      </c>
      <c r="P4778">
        <v>21073</v>
      </c>
      <c r="Q4778">
        <v>21648</v>
      </c>
      <c r="R4778">
        <v>21633</v>
      </c>
      <c r="S4778">
        <v>20248</v>
      </c>
      <c r="T4778">
        <v>24325</v>
      </c>
      <c r="U4778">
        <v>22498</v>
      </c>
      <c r="V4778">
        <v>21987</v>
      </c>
      <c r="W4778">
        <v>20899</v>
      </c>
      <c r="X4778">
        <v>18889</v>
      </c>
      <c r="Y4778">
        <v>259730</v>
      </c>
      <c r="Z4778">
        <f t="shared" si="174"/>
        <v>0</v>
      </c>
      <c r="AA4778">
        <f t="shared" si="175"/>
        <v>194797.5</v>
      </c>
    </row>
    <row r="4779" spans="1:27" x14ac:dyDescent="0.35">
      <c r="A4779" t="s">
        <v>427</v>
      </c>
      <c r="C4779">
        <v>926102</v>
      </c>
      <c r="D4779" t="s">
        <v>447</v>
      </c>
      <c r="E4779" t="s">
        <v>7</v>
      </c>
      <c r="F4779" t="s">
        <v>105</v>
      </c>
      <c r="G4779">
        <v>2022</v>
      </c>
      <c r="H4779" t="s">
        <v>365</v>
      </c>
      <c r="I4779" t="s">
        <v>383</v>
      </c>
      <c r="J4779" t="s">
        <v>384</v>
      </c>
      <c r="K4779" t="s">
        <v>378</v>
      </c>
      <c r="L4779" t="s">
        <v>25</v>
      </c>
      <c r="M4779">
        <v>21507</v>
      </c>
      <c r="N4779">
        <v>21574</v>
      </c>
      <c r="O4779">
        <v>23539</v>
      </c>
      <c r="P4779">
        <v>21101</v>
      </c>
      <c r="Q4779">
        <v>21677</v>
      </c>
      <c r="R4779">
        <v>21662</v>
      </c>
      <c r="S4779">
        <v>20275</v>
      </c>
      <c r="T4779">
        <v>24358</v>
      </c>
      <c r="U4779">
        <v>22528</v>
      </c>
      <c r="V4779">
        <v>22017</v>
      </c>
      <c r="W4779">
        <v>20927</v>
      </c>
      <c r="X4779">
        <v>18914</v>
      </c>
      <c r="Y4779">
        <v>260079</v>
      </c>
      <c r="Z4779">
        <f t="shared" si="174"/>
        <v>0</v>
      </c>
      <c r="AA4779">
        <f t="shared" si="175"/>
        <v>195059.25</v>
      </c>
    </row>
    <row r="4780" spans="1:27" x14ac:dyDescent="0.35">
      <c r="A4780" t="s">
        <v>427</v>
      </c>
      <c r="C4780">
        <v>513100</v>
      </c>
      <c r="D4780" t="s">
        <v>438</v>
      </c>
      <c r="E4780" t="s">
        <v>7</v>
      </c>
      <c r="F4780" t="s">
        <v>366</v>
      </c>
      <c r="G4780">
        <v>2026</v>
      </c>
      <c r="H4780" t="s">
        <v>22</v>
      </c>
      <c r="I4780" t="s">
        <v>643</v>
      </c>
      <c r="J4780" t="s">
        <v>644</v>
      </c>
      <c r="K4780" t="s">
        <v>493</v>
      </c>
      <c r="L4780" t="s">
        <v>25</v>
      </c>
      <c r="M4780">
        <v>21628</v>
      </c>
      <c r="N4780">
        <v>21628</v>
      </c>
      <c r="O4780">
        <v>21628</v>
      </c>
      <c r="P4780">
        <v>21628</v>
      </c>
      <c r="Q4780">
        <v>21628</v>
      </c>
      <c r="R4780">
        <v>21628</v>
      </c>
      <c r="S4780">
        <v>21628</v>
      </c>
      <c r="T4780">
        <v>21628</v>
      </c>
      <c r="U4780">
        <v>21628</v>
      </c>
      <c r="V4780">
        <v>21628</v>
      </c>
      <c r="W4780">
        <v>21628</v>
      </c>
      <c r="X4780">
        <v>21628</v>
      </c>
      <c r="Y4780">
        <v>259530</v>
      </c>
      <c r="Z4780">
        <f t="shared" si="174"/>
        <v>78477.280654770002</v>
      </c>
      <c r="AA4780">
        <f t="shared" si="175"/>
        <v>116170.21934523</v>
      </c>
    </row>
    <row r="4781" spans="1:27" x14ac:dyDescent="0.35">
      <c r="A4781" t="s">
        <v>427</v>
      </c>
      <c r="C4781">
        <v>502100</v>
      </c>
      <c r="D4781" t="s">
        <v>429</v>
      </c>
      <c r="E4781" t="s">
        <v>7</v>
      </c>
      <c r="F4781" t="s">
        <v>366</v>
      </c>
      <c r="G4781">
        <v>2025</v>
      </c>
      <c r="H4781" t="s">
        <v>365</v>
      </c>
      <c r="I4781" t="s">
        <v>638</v>
      </c>
      <c r="J4781" t="s">
        <v>639</v>
      </c>
      <c r="K4781" t="s">
        <v>640</v>
      </c>
      <c r="L4781" t="s">
        <v>25</v>
      </c>
      <c r="M4781">
        <v>21685</v>
      </c>
      <c r="N4781">
        <v>19582</v>
      </c>
      <c r="O4781">
        <v>19443</v>
      </c>
      <c r="P4781">
        <v>20327</v>
      </c>
      <c r="Q4781">
        <v>20102</v>
      </c>
      <c r="R4781">
        <v>19006</v>
      </c>
      <c r="S4781">
        <v>20864</v>
      </c>
      <c r="T4781">
        <v>21413</v>
      </c>
      <c r="U4781">
        <v>20489</v>
      </c>
      <c r="V4781">
        <v>22355</v>
      </c>
      <c r="W4781">
        <v>16890</v>
      </c>
      <c r="X4781">
        <v>18792</v>
      </c>
      <c r="Y4781">
        <v>240949</v>
      </c>
      <c r="Z4781">
        <f t="shared" si="174"/>
        <v>72858.714971241003</v>
      </c>
      <c r="AA4781">
        <f t="shared" si="175"/>
        <v>107853.035028759</v>
      </c>
    </row>
    <row r="4782" spans="1:27" x14ac:dyDescent="0.35">
      <c r="A4782" t="s">
        <v>427</v>
      </c>
      <c r="C4782">
        <v>514100</v>
      </c>
      <c r="D4782" t="s">
        <v>441</v>
      </c>
      <c r="E4782" t="s">
        <v>7</v>
      </c>
      <c r="F4782" t="s">
        <v>105</v>
      </c>
      <c r="G4782">
        <v>2030</v>
      </c>
      <c r="H4782" t="s">
        <v>365</v>
      </c>
      <c r="I4782" t="s">
        <v>383</v>
      </c>
      <c r="J4782" t="s">
        <v>384</v>
      </c>
      <c r="K4782" t="s">
        <v>378</v>
      </c>
      <c r="L4782" t="s">
        <v>25</v>
      </c>
      <c r="M4782">
        <v>21735</v>
      </c>
      <c r="N4782">
        <v>19551</v>
      </c>
      <c r="O4782">
        <v>19399</v>
      </c>
      <c r="P4782">
        <v>20173</v>
      </c>
      <c r="Q4782">
        <v>19828</v>
      </c>
      <c r="R4782">
        <v>18675</v>
      </c>
      <c r="S4782">
        <v>20423</v>
      </c>
      <c r="T4782">
        <v>21201</v>
      </c>
      <c r="U4782">
        <v>20369</v>
      </c>
      <c r="V4782">
        <v>22088</v>
      </c>
      <c r="W4782">
        <v>16631</v>
      </c>
      <c r="X4782">
        <v>17924</v>
      </c>
      <c r="Y4782">
        <v>237996</v>
      </c>
      <c r="Z4782">
        <f t="shared" si="174"/>
        <v>0</v>
      </c>
      <c r="AA4782">
        <f t="shared" si="175"/>
        <v>178497</v>
      </c>
    </row>
    <row r="4783" spans="1:27" x14ac:dyDescent="0.35">
      <c r="A4783" t="s">
        <v>427</v>
      </c>
      <c r="C4783">
        <v>501990</v>
      </c>
      <c r="D4783" t="s">
        <v>442</v>
      </c>
      <c r="E4783" t="s">
        <v>7</v>
      </c>
      <c r="F4783" t="s">
        <v>21</v>
      </c>
      <c r="G4783">
        <v>2026</v>
      </c>
      <c r="H4783" t="s">
        <v>365</v>
      </c>
      <c r="I4783" t="s">
        <v>373</v>
      </c>
      <c r="J4783" t="s">
        <v>374</v>
      </c>
      <c r="K4783" t="s">
        <v>375</v>
      </c>
      <c r="L4783" t="s">
        <v>25</v>
      </c>
      <c r="M4783">
        <v>21766</v>
      </c>
      <c r="N4783">
        <v>19520</v>
      </c>
      <c r="O4783">
        <v>19363</v>
      </c>
      <c r="P4783">
        <v>20079</v>
      </c>
      <c r="Q4783">
        <v>19676</v>
      </c>
      <c r="R4783">
        <v>18471</v>
      </c>
      <c r="S4783">
        <v>20187</v>
      </c>
      <c r="T4783">
        <v>21071</v>
      </c>
      <c r="U4783">
        <v>20266</v>
      </c>
      <c r="V4783">
        <v>21939</v>
      </c>
      <c r="W4783">
        <v>16466</v>
      </c>
      <c r="X4783">
        <v>17512</v>
      </c>
      <c r="Y4783">
        <v>236317</v>
      </c>
      <c r="Z4783">
        <f t="shared" si="174"/>
        <v>177237.75</v>
      </c>
      <c r="AA4783">
        <f t="shared" si="175"/>
        <v>0</v>
      </c>
    </row>
    <row r="4784" spans="1:27" x14ac:dyDescent="0.35">
      <c r="A4784" t="s">
        <v>427</v>
      </c>
      <c r="C4784">
        <v>506100</v>
      </c>
      <c r="D4784" t="s">
        <v>432</v>
      </c>
      <c r="E4784" t="s">
        <v>7</v>
      </c>
      <c r="F4784" t="s">
        <v>105</v>
      </c>
      <c r="G4784">
        <v>2021</v>
      </c>
      <c r="H4784" t="s">
        <v>365</v>
      </c>
      <c r="I4784" t="s">
        <v>453</v>
      </c>
      <c r="J4784" t="s">
        <v>454</v>
      </c>
      <c r="K4784" t="s">
        <v>455</v>
      </c>
      <c r="L4784" t="s">
        <v>25</v>
      </c>
      <c r="M4784">
        <v>21806</v>
      </c>
      <c r="N4784">
        <v>21855</v>
      </c>
      <c r="O4784">
        <v>23851</v>
      </c>
      <c r="P4784">
        <v>22230</v>
      </c>
      <c r="Q4784">
        <v>20917</v>
      </c>
      <c r="R4784">
        <v>21800</v>
      </c>
      <c r="S4784">
        <v>21253</v>
      </c>
      <c r="T4784">
        <v>23352</v>
      </c>
      <c r="U4784">
        <v>22447</v>
      </c>
      <c r="V4784">
        <v>22168</v>
      </c>
      <c r="W4784">
        <v>20792</v>
      </c>
      <c r="X4784">
        <v>19713</v>
      </c>
      <c r="Y4784">
        <v>262184</v>
      </c>
      <c r="Z4784">
        <f t="shared" si="174"/>
        <v>0</v>
      </c>
      <c r="AA4784">
        <f t="shared" si="175"/>
        <v>196638</v>
      </c>
    </row>
    <row r="4785" spans="1:27" x14ac:dyDescent="0.35">
      <c r="A4785" t="s">
        <v>427</v>
      </c>
      <c r="C4785">
        <v>500100</v>
      </c>
      <c r="D4785" t="s">
        <v>431</v>
      </c>
      <c r="E4785" t="s">
        <v>7</v>
      </c>
      <c r="F4785" t="s">
        <v>105</v>
      </c>
      <c r="G4785">
        <v>2028</v>
      </c>
      <c r="H4785" t="s">
        <v>365</v>
      </c>
      <c r="I4785" t="s">
        <v>453</v>
      </c>
      <c r="J4785" t="s">
        <v>454</v>
      </c>
      <c r="K4785" t="s">
        <v>455</v>
      </c>
      <c r="L4785" t="s">
        <v>25</v>
      </c>
      <c r="M4785">
        <v>21860</v>
      </c>
      <c r="N4785">
        <v>19644</v>
      </c>
      <c r="O4785">
        <v>19483</v>
      </c>
      <c r="P4785">
        <v>20221</v>
      </c>
      <c r="Q4785">
        <v>19838</v>
      </c>
      <c r="R4785">
        <v>18655</v>
      </c>
      <c r="S4785">
        <v>20379</v>
      </c>
      <c r="T4785">
        <v>21233</v>
      </c>
      <c r="U4785">
        <v>20416</v>
      </c>
      <c r="V4785">
        <v>22107</v>
      </c>
      <c r="W4785">
        <v>16628</v>
      </c>
      <c r="X4785">
        <v>17753</v>
      </c>
      <c r="Y4785">
        <v>238218</v>
      </c>
      <c r="Z4785">
        <f t="shared" si="174"/>
        <v>0</v>
      </c>
      <c r="AA4785">
        <f t="shared" si="175"/>
        <v>178663.5</v>
      </c>
    </row>
    <row r="4786" spans="1:27" x14ac:dyDescent="0.35">
      <c r="A4786" t="s">
        <v>427</v>
      </c>
      <c r="C4786">
        <v>506109</v>
      </c>
      <c r="D4786" t="s">
        <v>449</v>
      </c>
      <c r="E4786" t="s">
        <v>7</v>
      </c>
      <c r="F4786" t="s">
        <v>105</v>
      </c>
      <c r="G4786">
        <v>2023</v>
      </c>
      <c r="H4786" t="s">
        <v>22</v>
      </c>
      <c r="I4786" t="s">
        <v>383</v>
      </c>
      <c r="J4786" t="s">
        <v>384</v>
      </c>
      <c r="K4786" t="s">
        <v>378</v>
      </c>
      <c r="L4786" t="s">
        <v>25</v>
      </c>
      <c r="M4786">
        <v>21979</v>
      </c>
      <c r="N4786">
        <v>21979</v>
      </c>
      <c r="O4786">
        <v>21979</v>
      </c>
      <c r="P4786">
        <v>21979</v>
      </c>
      <c r="Q4786">
        <v>21979</v>
      </c>
      <c r="R4786">
        <v>21979</v>
      </c>
      <c r="S4786">
        <v>21979</v>
      </c>
      <c r="T4786">
        <v>21979</v>
      </c>
      <c r="U4786">
        <v>21979</v>
      </c>
      <c r="V4786">
        <v>21979</v>
      </c>
      <c r="W4786">
        <v>21979</v>
      </c>
      <c r="X4786">
        <v>21979</v>
      </c>
      <c r="Y4786">
        <v>263746</v>
      </c>
      <c r="Z4786">
        <f t="shared" si="174"/>
        <v>0</v>
      </c>
      <c r="AA4786">
        <f t="shared" si="175"/>
        <v>197809.5</v>
      </c>
    </row>
    <row r="4787" spans="1:27" x14ac:dyDescent="0.35">
      <c r="A4787" t="s">
        <v>427</v>
      </c>
      <c r="C4787">
        <v>926101</v>
      </c>
      <c r="D4787" t="s">
        <v>450</v>
      </c>
      <c r="E4787" t="s">
        <v>7</v>
      </c>
      <c r="F4787" t="s">
        <v>105</v>
      </c>
      <c r="G4787">
        <v>2027</v>
      </c>
      <c r="H4787" t="s">
        <v>365</v>
      </c>
      <c r="I4787" t="s">
        <v>383</v>
      </c>
      <c r="J4787" t="s">
        <v>384</v>
      </c>
      <c r="K4787" t="s">
        <v>378</v>
      </c>
      <c r="L4787" t="s">
        <v>25</v>
      </c>
      <c r="M4787">
        <v>22049</v>
      </c>
      <c r="N4787">
        <v>19841</v>
      </c>
      <c r="O4787">
        <v>19691</v>
      </c>
      <c r="P4787">
        <v>20488</v>
      </c>
      <c r="Q4787">
        <v>20150</v>
      </c>
      <c r="R4787">
        <v>18988</v>
      </c>
      <c r="S4787">
        <v>20770</v>
      </c>
      <c r="T4787">
        <v>21533</v>
      </c>
      <c r="U4787">
        <v>20684</v>
      </c>
      <c r="V4787">
        <v>22438</v>
      </c>
      <c r="W4787">
        <v>16911</v>
      </c>
      <c r="X4787">
        <v>18283</v>
      </c>
      <c r="Y4787">
        <v>241825</v>
      </c>
      <c r="Z4787">
        <f t="shared" si="174"/>
        <v>0</v>
      </c>
      <c r="AA4787">
        <f t="shared" si="175"/>
        <v>181368.75</v>
      </c>
    </row>
    <row r="4788" spans="1:27" x14ac:dyDescent="0.35">
      <c r="A4788" t="s">
        <v>427</v>
      </c>
      <c r="C4788">
        <v>926101</v>
      </c>
      <c r="D4788" t="s">
        <v>450</v>
      </c>
      <c r="E4788" t="s">
        <v>7</v>
      </c>
      <c r="F4788" t="s">
        <v>105</v>
      </c>
      <c r="G4788">
        <v>2024</v>
      </c>
      <c r="H4788" t="s">
        <v>365</v>
      </c>
      <c r="I4788" t="s">
        <v>383</v>
      </c>
      <c r="J4788" t="s">
        <v>384</v>
      </c>
      <c r="K4788" t="s">
        <v>378</v>
      </c>
      <c r="L4788" t="s">
        <v>25</v>
      </c>
      <c r="M4788">
        <v>22247</v>
      </c>
      <c r="N4788">
        <v>21159</v>
      </c>
      <c r="O4788">
        <v>19878</v>
      </c>
      <c r="P4788">
        <v>20697</v>
      </c>
      <c r="Q4788">
        <v>21510</v>
      </c>
      <c r="R4788">
        <v>18066</v>
      </c>
      <c r="S4788">
        <v>21017</v>
      </c>
      <c r="T4788">
        <v>21752</v>
      </c>
      <c r="U4788">
        <v>19756</v>
      </c>
      <c r="V4788">
        <v>22671</v>
      </c>
      <c r="W4788">
        <v>18247</v>
      </c>
      <c r="X4788">
        <v>17418</v>
      </c>
      <c r="Y4788">
        <v>244417</v>
      </c>
      <c r="Z4788">
        <f t="shared" si="174"/>
        <v>0</v>
      </c>
      <c r="AA4788">
        <f t="shared" si="175"/>
        <v>183312.75</v>
      </c>
    </row>
    <row r="4789" spans="1:27" x14ac:dyDescent="0.35">
      <c r="A4789" t="s">
        <v>427</v>
      </c>
      <c r="C4789">
        <v>513100</v>
      </c>
      <c r="D4789" t="s">
        <v>438</v>
      </c>
      <c r="E4789" t="s">
        <v>7</v>
      </c>
      <c r="F4789" t="s">
        <v>366</v>
      </c>
      <c r="G4789">
        <v>2027</v>
      </c>
      <c r="H4789" t="s">
        <v>22</v>
      </c>
      <c r="I4789" t="s">
        <v>643</v>
      </c>
      <c r="J4789" t="s">
        <v>644</v>
      </c>
      <c r="K4789" t="s">
        <v>493</v>
      </c>
      <c r="L4789" t="s">
        <v>25</v>
      </c>
      <c r="M4789">
        <v>22256</v>
      </c>
      <c r="N4789">
        <v>22256</v>
      </c>
      <c r="O4789">
        <v>22256</v>
      </c>
      <c r="P4789">
        <v>22256</v>
      </c>
      <c r="Q4789">
        <v>22256</v>
      </c>
      <c r="R4789">
        <v>22256</v>
      </c>
      <c r="S4789">
        <v>22256</v>
      </c>
      <c r="T4789">
        <v>22256</v>
      </c>
      <c r="U4789">
        <v>22256</v>
      </c>
      <c r="V4789">
        <v>22256</v>
      </c>
      <c r="W4789">
        <v>22256</v>
      </c>
      <c r="X4789">
        <v>22256</v>
      </c>
      <c r="Y4789">
        <v>267071</v>
      </c>
      <c r="Z4789">
        <f t="shared" ref="Z4789:Z4844" si="176">$Y4789*IF($E4789="Fixed",0.75,1)*IF(LEFT($F4789,4)="0311",1,IF(LEFT($F4789,4)="0301",0.403176412,0))</f>
        <v>80757.54564693899</v>
      </c>
      <c r="AA4789">
        <f t="shared" ref="AA4789:AA4844" si="177">$Y4789*IF($E4789="Fixed",0.75,1)*IF(LEFT($F4789,4)="0311",0,IF(LEFT($F4789,4)="0301",1-0.403176412,1))</f>
        <v>119545.70435306101</v>
      </c>
    </row>
    <row r="4790" spans="1:27" x14ac:dyDescent="0.35">
      <c r="A4790" t="s">
        <v>427</v>
      </c>
      <c r="C4790">
        <v>506100</v>
      </c>
      <c r="D4790" t="s">
        <v>432</v>
      </c>
      <c r="E4790" t="s">
        <v>7</v>
      </c>
      <c r="F4790" t="s">
        <v>105</v>
      </c>
      <c r="G4790">
        <v>2022</v>
      </c>
      <c r="H4790" t="s">
        <v>365</v>
      </c>
      <c r="I4790" t="s">
        <v>453</v>
      </c>
      <c r="J4790" t="s">
        <v>454</v>
      </c>
      <c r="K4790" t="s">
        <v>455</v>
      </c>
      <c r="L4790" t="s">
        <v>25</v>
      </c>
      <c r="M4790">
        <v>22325</v>
      </c>
      <c r="N4790">
        <v>22377</v>
      </c>
      <c r="O4790">
        <v>24411</v>
      </c>
      <c r="P4790">
        <v>21773</v>
      </c>
      <c r="Q4790">
        <v>22305</v>
      </c>
      <c r="R4790">
        <v>22250</v>
      </c>
      <c r="S4790">
        <v>20716</v>
      </c>
      <c r="T4790">
        <v>25135</v>
      </c>
      <c r="U4790">
        <v>23261</v>
      </c>
      <c r="V4790">
        <v>22642</v>
      </c>
      <c r="W4790">
        <v>21544</v>
      </c>
      <c r="X4790">
        <v>19066</v>
      </c>
      <c r="Y4790">
        <v>267806</v>
      </c>
      <c r="Z4790">
        <f t="shared" si="176"/>
        <v>0</v>
      </c>
      <c r="AA4790">
        <f t="shared" si="177"/>
        <v>200854.5</v>
      </c>
    </row>
    <row r="4791" spans="1:27" x14ac:dyDescent="0.35">
      <c r="A4791" t="s">
        <v>427</v>
      </c>
      <c r="C4791">
        <v>502100</v>
      </c>
      <c r="D4791" t="s">
        <v>429</v>
      </c>
      <c r="E4791" t="s">
        <v>7</v>
      </c>
      <c r="F4791" t="s">
        <v>366</v>
      </c>
      <c r="G4791">
        <v>2026</v>
      </c>
      <c r="H4791" t="s">
        <v>365</v>
      </c>
      <c r="I4791" t="s">
        <v>638</v>
      </c>
      <c r="J4791" t="s">
        <v>639</v>
      </c>
      <c r="K4791" t="s">
        <v>640</v>
      </c>
      <c r="L4791" t="s">
        <v>25</v>
      </c>
      <c r="M4791">
        <v>22336</v>
      </c>
      <c r="N4791">
        <v>20169</v>
      </c>
      <c r="O4791">
        <v>20027</v>
      </c>
      <c r="P4791">
        <v>20937</v>
      </c>
      <c r="Q4791">
        <v>20705</v>
      </c>
      <c r="R4791">
        <v>19577</v>
      </c>
      <c r="S4791">
        <v>21490</v>
      </c>
      <c r="T4791">
        <v>22055</v>
      </c>
      <c r="U4791">
        <v>21104</v>
      </c>
      <c r="V4791">
        <v>23026</v>
      </c>
      <c r="W4791">
        <v>17397</v>
      </c>
      <c r="X4791">
        <v>19356</v>
      </c>
      <c r="Y4791">
        <v>248178</v>
      </c>
      <c r="Z4791">
        <f t="shared" si="176"/>
        <v>75044.636683001998</v>
      </c>
      <c r="AA4791">
        <f t="shared" si="177"/>
        <v>111088.863316998</v>
      </c>
    </row>
    <row r="4792" spans="1:27" x14ac:dyDescent="0.35">
      <c r="A4792" t="s">
        <v>427</v>
      </c>
      <c r="C4792">
        <v>501990</v>
      </c>
      <c r="D4792" t="s">
        <v>442</v>
      </c>
      <c r="E4792" t="s">
        <v>7</v>
      </c>
      <c r="F4792" t="s">
        <v>21</v>
      </c>
      <c r="G4792">
        <v>2027</v>
      </c>
      <c r="H4792" t="s">
        <v>365</v>
      </c>
      <c r="I4792" t="s">
        <v>373</v>
      </c>
      <c r="J4792" t="s">
        <v>374</v>
      </c>
      <c r="K4792" t="s">
        <v>375</v>
      </c>
      <c r="L4792" t="s">
        <v>25</v>
      </c>
      <c r="M4792">
        <v>22419</v>
      </c>
      <c r="N4792">
        <v>20105</v>
      </c>
      <c r="O4792">
        <v>19944</v>
      </c>
      <c r="P4792">
        <v>20681</v>
      </c>
      <c r="Q4792">
        <v>20267</v>
      </c>
      <c r="R4792">
        <v>19025</v>
      </c>
      <c r="S4792">
        <v>20793</v>
      </c>
      <c r="T4792">
        <v>21703</v>
      </c>
      <c r="U4792">
        <v>20874</v>
      </c>
      <c r="V4792">
        <v>22597</v>
      </c>
      <c r="W4792">
        <v>16960</v>
      </c>
      <c r="X4792">
        <v>18038</v>
      </c>
      <c r="Y4792">
        <v>243406</v>
      </c>
      <c r="Z4792">
        <f t="shared" si="176"/>
        <v>182554.5</v>
      </c>
      <c r="AA4792">
        <f t="shared" si="177"/>
        <v>0</v>
      </c>
    </row>
    <row r="4793" spans="1:27" x14ac:dyDescent="0.35">
      <c r="A4793" t="s">
        <v>427</v>
      </c>
      <c r="C4793">
        <v>506109</v>
      </c>
      <c r="D4793" t="s">
        <v>449</v>
      </c>
      <c r="E4793" t="s">
        <v>7</v>
      </c>
      <c r="F4793" t="s">
        <v>105</v>
      </c>
      <c r="G4793">
        <v>2024</v>
      </c>
      <c r="H4793" t="s">
        <v>22</v>
      </c>
      <c r="I4793" t="s">
        <v>383</v>
      </c>
      <c r="J4793" t="s">
        <v>384</v>
      </c>
      <c r="K4793" t="s">
        <v>378</v>
      </c>
      <c r="L4793" t="s">
        <v>25</v>
      </c>
      <c r="M4793">
        <v>22467</v>
      </c>
      <c r="N4793">
        <v>22467</v>
      </c>
      <c r="O4793">
        <v>22467</v>
      </c>
      <c r="P4793">
        <v>22467</v>
      </c>
      <c r="Q4793">
        <v>22467</v>
      </c>
      <c r="R4793">
        <v>22467</v>
      </c>
      <c r="S4793">
        <v>22467</v>
      </c>
      <c r="T4793">
        <v>22467</v>
      </c>
      <c r="U4793">
        <v>22467</v>
      </c>
      <c r="V4793">
        <v>22467</v>
      </c>
      <c r="W4793">
        <v>22467</v>
      </c>
      <c r="X4793">
        <v>22467</v>
      </c>
      <c r="Y4793">
        <v>269609</v>
      </c>
      <c r="Z4793">
        <f t="shared" si="176"/>
        <v>0</v>
      </c>
      <c r="AA4793">
        <f t="shared" si="177"/>
        <v>202206.75</v>
      </c>
    </row>
    <row r="4794" spans="1:27" x14ac:dyDescent="0.35">
      <c r="A4794" t="s">
        <v>427</v>
      </c>
      <c r="C4794">
        <v>500100</v>
      </c>
      <c r="D4794" t="s">
        <v>431</v>
      </c>
      <c r="E4794" t="s">
        <v>7</v>
      </c>
      <c r="F4794" t="s">
        <v>105</v>
      </c>
      <c r="G4794">
        <v>2029</v>
      </c>
      <c r="H4794" t="s">
        <v>365</v>
      </c>
      <c r="I4794" t="s">
        <v>453</v>
      </c>
      <c r="J4794" t="s">
        <v>454</v>
      </c>
      <c r="K4794" t="s">
        <v>455</v>
      </c>
      <c r="L4794" t="s">
        <v>25</v>
      </c>
      <c r="M4794">
        <v>22516</v>
      </c>
      <c r="N4794">
        <v>20234</v>
      </c>
      <c r="O4794">
        <v>20067</v>
      </c>
      <c r="P4794">
        <v>20828</v>
      </c>
      <c r="Q4794">
        <v>20434</v>
      </c>
      <c r="R4794">
        <v>19215</v>
      </c>
      <c r="S4794">
        <v>20991</v>
      </c>
      <c r="T4794">
        <v>21871</v>
      </c>
      <c r="U4794">
        <v>21029</v>
      </c>
      <c r="V4794">
        <v>22771</v>
      </c>
      <c r="W4794">
        <v>17127</v>
      </c>
      <c r="X4794">
        <v>18286</v>
      </c>
      <c r="Y4794">
        <v>245369</v>
      </c>
      <c r="Z4794">
        <f t="shared" si="176"/>
        <v>0</v>
      </c>
      <c r="AA4794">
        <f t="shared" si="177"/>
        <v>184026.75</v>
      </c>
    </row>
    <row r="4795" spans="1:27" x14ac:dyDescent="0.35">
      <c r="A4795" t="s">
        <v>427</v>
      </c>
      <c r="C4795">
        <v>926116</v>
      </c>
      <c r="D4795" t="s">
        <v>448</v>
      </c>
      <c r="E4795" t="s">
        <v>7</v>
      </c>
      <c r="F4795" t="s">
        <v>105</v>
      </c>
      <c r="G4795">
        <v>2024</v>
      </c>
      <c r="H4795" t="s">
        <v>365</v>
      </c>
      <c r="I4795" t="s">
        <v>383</v>
      </c>
      <c r="J4795" t="s">
        <v>384</v>
      </c>
      <c r="K4795" t="s">
        <v>378</v>
      </c>
      <c r="L4795" t="s">
        <v>25</v>
      </c>
      <c r="M4795">
        <v>22591</v>
      </c>
      <c r="N4795">
        <v>21487</v>
      </c>
      <c r="O4795">
        <v>20186</v>
      </c>
      <c r="P4795">
        <v>21018</v>
      </c>
      <c r="Q4795">
        <v>21843</v>
      </c>
      <c r="R4795">
        <v>18346</v>
      </c>
      <c r="S4795">
        <v>21342</v>
      </c>
      <c r="T4795">
        <v>22088</v>
      </c>
      <c r="U4795">
        <v>20062</v>
      </c>
      <c r="V4795">
        <v>23022</v>
      </c>
      <c r="W4795">
        <v>18530</v>
      </c>
      <c r="X4795">
        <v>17687</v>
      </c>
      <c r="Y4795">
        <v>248202</v>
      </c>
      <c r="Z4795">
        <f t="shared" si="176"/>
        <v>0</v>
      </c>
      <c r="AA4795">
        <f t="shared" si="177"/>
        <v>186151.5</v>
      </c>
    </row>
    <row r="4796" spans="1:27" x14ac:dyDescent="0.35">
      <c r="A4796" t="s">
        <v>427</v>
      </c>
      <c r="C4796">
        <v>514100</v>
      </c>
      <c r="D4796" t="s">
        <v>441</v>
      </c>
      <c r="E4796" t="s">
        <v>7</v>
      </c>
      <c r="F4796" t="s">
        <v>105</v>
      </c>
      <c r="G4796">
        <v>2024</v>
      </c>
      <c r="H4796" t="s">
        <v>365</v>
      </c>
      <c r="I4796" t="s">
        <v>373</v>
      </c>
      <c r="J4796" t="s">
        <v>374</v>
      </c>
      <c r="K4796" t="s">
        <v>375</v>
      </c>
      <c r="L4796" t="s">
        <v>25</v>
      </c>
      <c r="M4796">
        <v>22595</v>
      </c>
      <c r="N4796">
        <v>21486</v>
      </c>
      <c r="O4796">
        <v>20178</v>
      </c>
      <c r="P4796">
        <v>21000</v>
      </c>
      <c r="Q4796">
        <v>21816</v>
      </c>
      <c r="R4796">
        <v>18306</v>
      </c>
      <c r="S4796">
        <v>21297</v>
      </c>
      <c r="T4796">
        <v>22069</v>
      </c>
      <c r="U4796">
        <v>20043</v>
      </c>
      <c r="V4796">
        <v>22998</v>
      </c>
      <c r="W4796">
        <v>18499</v>
      </c>
      <c r="X4796">
        <v>17594</v>
      </c>
      <c r="Y4796">
        <v>247881</v>
      </c>
      <c r="Z4796">
        <f t="shared" si="176"/>
        <v>0</v>
      </c>
      <c r="AA4796">
        <f t="shared" si="177"/>
        <v>185910.75</v>
      </c>
    </row>
    <row r="4797" spans="1:27" x14ac:dyDescent="0.35">
      <c r="A4797" t="s">
        <v>427</v>
      </c>
      <c r="C4797">
        <v>500900</v>
      </c>
      <c r="D4797" t="s">
        <v>443</v>
      </c>
      <c r="E4797" t="s">
        <v>7</v>
      </c>
      <c r="F4797" t="s">
        <v>366</v>
      </c>
      <c r="G4797">
        <v>2023</v>
      </c>
      <c r="H4797" t="s">
        <v>365</v>
      </c>
      <c r="I4797" t="s">
        <v>456</v>
      </c>
      <c r="J4797" t="s">
        <v>852</v>
      </c>
      <c r="K4797" t="s">
        <v>378</v>
      </c>
      <c r="L4797" t="s">
        <v>25</v>
      </c>
      <c r="M4797">
        <v>22678</v>
      </c>
      <c r="N4797">
        <v>15579</v>
      </c>
      <c r="O4797">
        <v>18748</v>
      </c>
      <c r="P4797">
        <v>5256</v>
      </c>
      <c r="Q4797">
        <v>11871</v>
      </c>
      <c r="R4797">
        <v>7294</v>
      </c>
      <c r="S4797">
        <v>-181</v>
      </c>
      <c r="T4797">
        <v>10552</v>
      </c>
      <c r="U4797">
        <v>24</v>
      </c>
      <c r="V4797">
        <v>5708</v>
      </c>
      <c r="W4797">
        <v>-1632</v>
      </c>
      <c r="X4797">
        <v>-11580</v>
      </c>
      <c r="Y4797">
        <v>84316</v>
      </c>
      <c r="Z4797">
        <f t="shared" si="176"/>
        <v>25495.666765644</v>
      </c>
      <c r="AA4797">
        <f t="shared" si="177"/>
        <v>37741.333234356003</v>
      </c>
    </row>
    <row r="4798" spans="1:27" x14ac:dyDescent="0.35">
      <c r="A4798" t="s">
        <v>427</v>
      </c>
      <c r="C4798">
        <v>926101</v>
      </c>
      <c r="D4798" t="s">
        <v>450</v>
      </c>
      <c r="E4798" t="s">
        <v>7</v>
      </c>
      <c r="F4798" t="s">
        <v>105</v>
      </c>
      <c r="G4798">
        <v>2028</v>
      </c>
      <c r="H4798" t="s">
        <v>365</v>
      </c>
      <c r="I4798" t="s">
        <v>383</v>
      </c>
      <c r="J4798" t="s">
        <v>384</v>
      </c>
      <c r="K4798" t="s">
        <v>378</v>
      </c>
      <c r="L4798" t="s">
        <v>25</v>
      </c>
      <c r="M4798">
        <v>22710</v>
      </c>
      <c r="N4798">
        <v>20436</v>
      </c>
      <c r="O4798">
        <v>20281</v>
      </c>
      <c r="P4798">
        <v>21102</v>
      </c>
      <c r="Q4798">
        <v>20754</v>
      </c>
      <c r="R4798">
        <v>19557</v>
      </c>
      <c r="S4798">
        <v>21393</v>
      </c>
      <c r="T4798">
        <v>22178</v>
      </c>
      <c r="U4798">
        <v>21304</v>
      </c>
      <c r="V4798">
        <v>23110</v>
      </c>
      <c r="W4798">
        <v>17417</v>
      </c>
      <c r="X4798">
        <v>18831</v>
      </c>
      <c r="Y4798">
        <v>249074</v>
      </c>
      <c r="Z4798">
        <f t="shared" si="176"/>
        <v>0</v>
      </c>
      <c r="AA4798">
        <f t="shared" si="177"/>
        <v>186805.5</v>
      </c>
    </row>
    <row r="4799" spans="1:27" x14ac:dyDescent="0.35">
      <c r="A4799" t="s">
        <v>427</v>
      </c>
      <c r="C4799">
        <v>926101</v>
      </c>
      <c r="D4799" t="s">
        <v>450</v>
      </c>
      <c r="E4799" t="s">
        <v>7</v>
      </c>
      <c r="F4799" t="s">
        <v>105</v>
      </c>
      <c r="G4799">
        <v>2021</v>
      </c>
      <c r="H4799" t="s">
        <v>365</v>
      </c>
      <c r="I4799" t="s">
        <v>383</v>
      </c>
      <c r="J4799" t="s">
        <v>384</v>
      </c>
      <c r="K4799" t="s">
        <v>378</v>
      </c>
      <c r="L4799" t="s">
        <v>25</v>
      </c>
      <c r="M4799">
        <v>22797</v>
      </c>
      <c r="N4799">
        <v>22866</v>
      </c>
      <c r="O4799">
        <v>24956</v>
      </c>
      <c r="P4799">
        <v>23357</v>
      </c>
      <c r="Q4799">
        <v>22061</v>
      </c>
      <c r="R4799">
        <v>23014</v>
      </c>
      <c r="S4799">
        <v>22522</v>
      </c>
      <c r="T4799">
        <v>24675</v>
      </c>
      <c r="U4799">
        <v>23584</v>
      </c>
      <c r="V4799">
        <v>23374</v>
      </c>
      <c r="W4799">
        <v>21905</v>
      </c>
      <c r="X4799">
        <v>21135</v>
      </c>
      <c r="Y4799">
        <v>276246</v>
      </c>
      <c r="Z4799">
        <f t="shared" si="176"/>
        <v>0</v>
      </c>
      <c r="AA4799">
        <f t="shared" si="177"/>
        <v>207184.5</v>
      </c>
    </row>
    <row r="4800" spans="1:27" x14ac:dyDescent="0.35">
      <c r="A4800" t="s">
        <v>427</v>
      </c>
      <c r="C4800">
        <v>501990</v>
      </c>
      <c r="D4800" t="s">
        <v>442</v>
      </c>
      <c r="E4800" t="s">
        <v>7</v>
      </c>
      <c r="F4800" t="s">
        <v>105</v>
      </c>
      <c r="G4800">
        <v>2023</v>
      </c>
      <c r="H4800" t="s">
        <v>365</v>
      </c>
      <c r="I4800" t="s">
        <v>383</v>
      </c>
      <c r="J4800" t="s">
        <v>384</v>
      </c>
      <c r="K4800" t="s">
        <v>378</v>
      </c>
      <c r="L4800" t="s">
        <v>25</v>
      </c>
      <c r="M4800">
        <v>22863</v>
      </c>
      <c r="N4800">
        <v>21649</v>
      </c>
      <c r="O4800">
        <v>23624</v>
      </c>
      <c r="P4800">
        <v>19788</v>
      </c>
      <c r="Q4800">
        <v>22762</v>
      </c>
      <c r="R4800">
        <v>21757</v>
      </c>
      <c r="S4800">
        <v>19920</v>
      </c>
      <c r="T4800">
        <v>24286</v>
      </c>
      <c r="U4800">
        <v>20924</v>
      </c>
      <c r="V4800">
        <v>23069</v>
      </c>
      <c r="W4800">
        <v>20798</v>
      </c>
      <c r="X4800">
        <v>17009</v>
      </c>
      <c r="Y4800">
        <v>258448</v>
      </c>
      <c r="Z4800">
        <f t="shared" si="176"/>
        <v>0</v>
      </c>
      <c r="AA4800">
        <f t="shared" si="177"/>
        <v>193836</v>
      </c>
    </row>
    <row r="4801" spans="1:27" x14ac:dyDescent="0.35">
      <c r="A4801" t="s">
        <v>427</v>
      </c>
      <c r="C4801">
        <v>513100</v>
      </c>
      <c r="D4801" t="s">
        <v>438</v>
      </c>
      <c r="E4801" t="s">
        <v>7</v>
      </c>
      <c r="F4801" t="s">
        <v>366</v>
      </c>
      <c r="G4801">
        <v>2028</v>
      </c>
      <c r="H4801" t="s">
        <v>22</v>
      </c>
      <c r="I4801" t="s">
        <v>643</v>
      </c>
      <c r="J4801" t="s">
        <v>644</v>
      </c>
      <c r="K4801" t="s">
        <v>493</v>
      </c>
      <c r="L4801" t="s">
        <v>25</v>
      </c>
      <c r="M4801">
        <v>22902</v>
      </c>
      <c r="N4801">
        <v>22902</v>
      </c>
      <c r="O4801">
        <v>22902</v>
      </c>
      <c r="P4801">
        <v>22902</v>
      </c>
      <c r="Q4801">
        <v>22902</v>
      </c>
      <c r="R4801">
        <v>22902</v>
      </c>
      <c r="S4801">
        <v>22902</v>
      </c>
      <c r="T4801">
        <v>22902</v>
      </c>
      <c r="U4801">
        <v>22902</v>
      </c>
      <c r="V4801">
        <v>22902</v>
      </c>
      <c r="W4801">
        <v>22902</v>
      </c>
      <c r="X4801">
        <v>22902</v>
      </c>
      <c r="Y4801">
        <v>274827</v>
      </c>
      <c r="Z4801">
        <f t="shared" si="176"/>
        <v>83102.822835543004</v>
      </c>
      <c r="AA4801">
        <f t="shared" si="177"/>
        <v>123017.427164457</v>
      </c>
    </row>
    <row r="4802" spans="1:27" x14ac:dyDescent="0.35">
      <c r="A4802" t="s">
        <v>427</v>
      </c>
      <c r="C4802">
        <v>502100</v>
      </c>
      <c r="D4802" t="s">
        <v>429</v>
      </c>
      <c r="E4802" t="s">
        <v>7</v>
      </c>
      <c r="F4802" t="s">
        <v>366</v>
      </c>
      <c r="G4802">
        <v>2027</v>
      </c>
      <c r="H4802" t="s">
        <v>365</v>
      </c>
      <c r="I4802" t="s">
        <v>638</v>
      </c>
      <c r="J4802" t="s">
        <v>639</v>
      </c>
      <c r="K4802" t="s">
        <v>640</v>
      </c>
      <c r="L4802" t="s">
        <v>25</v>
      </c>
      <c r="M4802">
        <v>23006</v>
      </c>
      <c r="N4802">
        <v>20774</v>
      </c>
      <c r="O4802">
        <v>20628</v>
      </c>
      <c r="P4802">
        <v>21565</v>
      </c>
      <c r="Q4802">
        <v>21326</v>
      </c>
      <c r="R4802">
        <v>20164</v>
      </c>
      <c r="S4802">
        <v>22135</v>
      </c>
      <c r="T4802">
        <v>22717</v>
      </c>
      <c r="U4802">
        <v>21737</v>
      </c>
      <c r="V4802">
        <v>23716</v>
      </c>
      <c r="W4802">
        <v>17919</v>
      </c>
      <c r="X4802">
        <v>19937</v>
      </c>
      <c r="Y4802">
        <v>255623</v>
      </c>
      <c r="Z4802">
        <f t="shared" si="176"/>
        <v>77295.872973506994</v>
      </c>
      <c r="AA4802">
        <f t="shared" si="177"/>
        <v>114421.37702649301</v>
      </c>
    </row>
    <row r="4803" spans="1:27" x14ac:dyDescent="0.35">
      <c r="A4803" t="s">
        <v>427</v>
      </c>
      <c r="C4803">
        <v>500900</v>
      </c>
      <c r="D4803" t="s">
        <v>443</v>
      </c>
      <c r="E4803" t="s">
        <v>7</v>
      </c>
      <c r="F4803" t="s">
        <v>366</v>
      </c>
      <c r="G4803">
        <v>2022</v>
      </c>
      <c r="H4803" t="s">
        <v>22</v>
      </c>
      <c r="I4803" t="s">
        <v>456</v>
      </c>
      <c r="J4803" t="s">
        <v>852</v>
      </c>
      <c r="K4803" t="s">
        <v>378</v>
      </c>
      <c r="L4803" t="s">
        <v>25</v>
      </c>
      <c r="M4803">
        <v>23023</v>
      </c>
      <c r="N4803">
        <v>31012</v>
      </c>
      <c r="O4803">
        <v>17278</v>
      </c>
      <c r="P4803">
        <v>17496</v>
      </c>
      <c r="Q4803">
        <v>17220</v>
      </c>
      <c r="R4803">
        <v>18509</v>
      </c>
      <c r="S4803">
        <v>17260</v>
      </c>
      <c r="T4803">
        <v>17088</v>
      </c>
      <c r="U4803">
        <v>17096</v>
      </c>
      <c r="V4803">
        <v>17314</v>
      </c>
      <c r="W4803">
        <v>18150</v>
      </c>
      <c r="X4803">
        <v>17376</v>
      </c>
      <c r="Y4803">
        <v>228822</v>
      </c>
      <c r="Z4803">
        <f t="shared" si="176"/>
        <v>69191.724709998001</v>
      </c>
      <c r="AA4803">
        <f t="shared" si="177"/>
        <v>102424.775290002</v>
      </c>
    </row>
    <row r="4804" spans="1:27" x14ac:dyDescent="0.35">
      <c r="A4804" t="s">
        <v>427</v>
      </c>
      <c r="C4804">
        <v>501990</v>
      </c>
      <c r="D4804" t="s">
        <v>442</v>
      </c>
      <c r="E4804" t="s">
        <v>7</v>
      </c>
      <c r="F4804" t="s">
        <v>21</v>
      </c>
      <c r="G4804">
        <v>2028</v>
      </c>
      <c r="H4804" t="s">
        <v>365</v>
      </c>
      <c r="I4804" t="s">
        <v>373</v>
      </c>
      <c r="J4804" t="s">
        <v>374</v>
      </c>
      <c r="K4804" t="s">
        <v>375</v>
      </c>
      <c r="L4804" t="s">
        <v>25</v>
      </c>
      <c r="M4804">
        <v>23091</v>
      </c>
      <c r="N4804">
        <v>20708</v>
      </c>
      <c r="O4804">
        <v>20542</v>
      </c>
      <c r="P4804">
        <v>21301</v>
      </c>
      <c r="Q4804">
        <v>20874</v>
      </c>
      <c r="R4804">
        <v>19596</v>
      </c>
      <c r="S4804">
        <v>21416</v>
      </c>
      <c r="T4804">
        <v>22354</v>
      </c>
      <c r="U4804">
        <v>21500</v>
      </c>
      <c r="V4804">
        <v>23274</v>
      </c>
      <c r="W4804">
        <v>17469</v>
      </c>
      <c r="X4804">
        <v>18578</v>
      </c>
      <c r="Y4804">
        <v>250702</v>
      </c>
      <c r="Z4804">
        <f t="shared" si="176"/>
        <v>188026.5</v>
      </c>
      <c r="AA4804">
        <f t="shared" si="177"/>
        <v>0</v>
      </c>
    </row>
    <row r="4805" spans="1:27" x14ac:dyDescent="0.35">
      <c r="A4805" t="s">
        <v>427</v>
      </c>
      <c r="C4805">
        <v>500900</v>
      </c>
      <c r="D4805" t="s">
        <v>443</v>
      </c>
      <c r="E4805" t="s">
        <v>7</v>
      </c>
      <c r="F4805" t="s">
        <v>366</v>
      </c>
      <c r="G4805">
        <v>2021</v>
      </c>
      <c r="H4805" t="s">
        <v>22</v>
      </c>
      <c r="I4805" t="s">
        <v>456</v>
      </c>
      <c r="J4805" t="s">
        <v>852</v>
      </c>
      <c r="K4805" t="s">
        <v>378</v>
      </c>
      <c r="L4805" t="s">
        <v>25</v>
      </c>
      <c r="M4805">
        <v>23144</v>
      </c>
      <c r="N4805">
        <v>36395</v>
      </c>
      <c r="O4805">
        <v>23062</v>
      </c>
      <c r="P4805">
        <v>23280</v>
      </c>
      <c r="Q4805">
        <v>23163</v>
      </c>
      <c r="R4805">
        <v>24475</v>
      </c>
      <c r="S4805">
        <v>23226</v>
      </c>
      <c r="T4805">
        <v>23235</v>
      </c>
      <c r="U4805">
        <v>23243</v>
      </c>
      <c r="V4805">
        <v>23461</v>
      </c>
      <c r="W4805">
        <v>24138</v>
      </c>
      <c r="X4805">
        <v>23342</v>
      </c>
      <c r="Y4805">
        <v>294163</v>
      </c>
      <c r="Z4805">
        <f t="shared" si="176"/>
        <v>88949.687162367001</v>
      </c>
      <c r="AA4805">
        <f t="shared" si="177"/>
        <v>131672.56283763301</v>
      </c>
    </row>
    <row r="4806" spans="1:27" x14ac:dyDescent="0.35">
      <c r="A4806" t="s">
        <v>427</v>
      </c>
      <c r="C4806">
        <v>514100</v>
      </c>
      <c r="D4806" t="s">
        <v>441</v>
      </c>
      <c r="E4806" t="s">
        <v>7</v>
      </c>
      <c r="F4806" t="s">
        <v>105</v>
      </c>
      <c r="G4806">
        <v>2025</v>
      </c>
      <c r="H4806" t="s">
        <v>365</v>
      </c>
      <c r="I4806" t="s">
        <v>373</v>
      </c>
      <c r="J4806" t="s">
        <v>374</v>
      </c>
      <c r="K4806" t="s">
        <v>375</v>
      </c>
      <c r="L4806" t="s">
        <v>25</v>
      </c>
      <c r="M4806">
        <v>23146</v>
      </c>
      <c r="N4806">
        <v>20820</v>
      </c>
      <c r="O4806">
        <v>20658</v>
      </c>
      <c r="P4806">
        <v>21483</v>
      </c>
      <c r="Q4806">
        <v>21116</v>
      </c>
      <c r="R4806">
        <v>19887</v>
      </c>
      <c r="S4806">
        <v>21749</v>
      </c>
      <c r="T4806">
        <v>22577</v>
      </c>
      <c r="U4806">
        <v>21692</v>
      </c>
      <c r="V4806">
        <v>23522</v>
      </c>
      <c r="W4806">
        <v>17710</v>
      </c>
      <c r="X4806">
        <v>19088</v>
      </c>
      <c r="Y4806">
        <v>253448</v>
      </c>
      <c r="Z4806">
        <f t="shared" si="176"/>
        <v>0</v>
      </c>
      <c r="AA4806">
        <f t="shared" si="177"/>
        <v>190086</v>
      </c>
    </row>
    <row r="4807" spans="1:27" x14ac:dyDescent="0.35">
      <c r="A4807" t="s">
        <v>427</v>
      </c>
      <c r="C4807">
        <v>500100</v>
      </c>
      <c r="D4807" t="s">
        <v>431</v>
      </c>
      <c r="E4807" t="s">
        <v>7</v>
      </c>
      <c r="F4807" t="s">
        <v>105</v>
      </c>
      <c r="G4807">
        <v>2030</v>
      </c>
      <c r="H4807" t="s">
        <v>365</v>
      </c>
      <c r="I4807" t="s">
        <v>453</v>
      </c>
      <c r="J4807" t="s">
        <v>454</v>
      </c>
      <c r="K4807" t="s">
        <v>455</v>
      </c>
      <c r="L4807" t="s">
        <v>25</v>
      </c>
      <c r="M4807">
        <v>23193</v>
      </c>
      <c r="N4807">
        <v>20841</v>
      </c>
      <c r="O4807">
        <v>20670</v>
      </c>
      <c r="P4807">
        <v>21453</v>
      </c>
      <c r="Q4807">
        <v>21047</v>
      </c>
      <c r="R4807">
        <v>19792</v>
      </c>
      <c r="S4807">
        <v>21621</v>
      </c>
      <c r="T4807">
        <v>22528</v>
      </c>
      <c r="U4807">
        <v>21661</v>
      </c>
      <c r="V4807">
        <v>23455</v>
      </c>
      <c r="W4807">
        <v>17641</v>
      </c>
      <c r="X4807">
        <v>18835</v>
      </c>
      <c r="Y4807">
        <v>252738</v>
      </c>
      <c r="Z4807">
        <f t="shared" si="176"/>
        <v>0</v>
      </c>
      <c r="AA4807">
        <f t="shared" si="177"/>
        <v>189553.5</v>
      </c>
    </row>
    <row r="4808" spans="1:27" x14ac:dyDescent="0.35">
      <c r="A4808" t="s">
        <v>427</v>
      </c>
      <c r="C4808">
        <v>500900</v>
      </c>
      <c r="D4808" t="s">
        <v>443</v>
      </c>
      <c r="E4808" t="s">
        <v>7</v>
      </c>
      <c r="F4808" t="s">
        <v>105</v>
      </c>
      <c r="G4808">
        <v>2022</v>
      </c>
      <c r="H4808" t="s">
        <v>365</v>
      </c>
      <c r="I4808" t="s">
        <v>373</v>
      </c>
      <c r="J4808" t="s">
        <v>374</v>
      </c>
      <c r="K4808" t="s">
        <v>375</v>
      </c>
      <c r="L4808" t="s">
        <v>25</v>
      </c>
      <c r="M4808">
        <v>23202</v>
      </c>
      <c r="N4808">
        <v>20895</v>
      </c>
      <c r="O4808">
        <v>22735</v>
      </c>
      <c r="P4808">
        <v>16742</v>
      </c>
      <c r="Q4808">
        <v>16501</v>
      </c>
      <c r="R4808">
        <v>15305</v>
      </c>
      <c r="S4808">
        <v>11443</v>
      </c>
      <c r="T4808">
        <v>17658</v>
      </c>
      <c r="U4808">
        <v>14054</v>
      </c>
      <c r="V4808">
        <v>12766</v>
      </c>
      <c r="W4808">
        <v>10529</v>
      </c>
      <c r="X4808">
        <v>6827</v>
      </c>
      <c r="Y4808">
        <v>188659</v>
      </c>
      <c r="Z4808">
        <f t="shared" si="176"/>
        <v>0</v>
      </c>
      <c r="AA4808">
        <f t="shared" si="177"/>
        <v>141494.25</v>
      </c>
    </row>
    <row r="4809" spans="1:27" x14ac:dyDescent="0.35">
      <c r="A4809" t="s">
        <v>427</v>
      </c>
      <c r="C4809">
        <v>926102</v>
      </c>
      <c r="D4809" t="s">
        <v>447</v>
      </c>
      <c r="E4809" t="s">
        <v>7</v>
      </c>
      <c r="F4809" t="s">
        <v>105</v>
      </c>
      <c r="G4809">
        <v>2023</v>
      </c>
      <c r="H4809" t="s">
        <v>365</v>
      </c>
      <c r="I4809" t="s">
        <v>383</v>
      </c>
      <c r="J4809" t="s">
        <v>384</v>
      </c>
      <c r="K4809" t="s">
        <v>378</v>
      </c>
      <c r="L4809" t="s">
        <v>25</v>
      </c>
      <c r="M4809">
        <v>23377</v>
      </c>
      <c r="N4809">
        <v>22198</v>
      </c>
      <c r="O4809">
        <v>24216</v>
      </c>
      <c r="P4809">
        <v>20441</v>
      </c>
      <c r="Q4809">
        <v>23512</v>
      </c>
      <c r="R4809">
        <v>22553</v>
      </c>
      <c r="S4809">
        <v>21104</v>
      </c>
      <c r="T4809">
        <v>25386</v>
      </c>
      <c r="U4809">
        <v>21901</v>
      </c>
      <c r="V4809">
        <v>24199</v>
      </c>
      <c r="W4809">
        <v>21802</v>
      </c>
      <c r="X4809">
        <v>18388</v>
      </c>
      <c r="Y4809">
        <v>269077</v>
      </c>
      <c r="Z4809">
        <f t="shared" si="176"/>
        <v>0</v>
      </c>
      <c r="AA4809">
        <f t="shared" si="177"/>
        <v>201807.75</v>
      </c>
    </row>
    <row r="4810" spans="1:27" x14ac:dyDescent="0.35">
      <c r="A4810" t="s">
        <v>427</v>
      </c>
      <c r="C4810">
        <v>926101</v>
      </c>
      <c r="D4810" t="s">
        <v>450</v>
      </c>
      <c r="E4810" t="s">
        <v>7</v>
      </c>
      <c r="F4810" t="s">
        <v>105</v>
      </c>
      <c r="G4810">
        <v>2029</v>
      </c>
      <c r="H4810" t="s">
        <v>365</v>
      </c>
      <c r="I4810" t="s">
        <v>383</v>
      </c>
      <c r="J4810" t="s">
        <v>384</v>
      </c>
      <c r="K4810" t="s">
        <v>378</v>
      </c>
      <c r="L4810" t="s">
        <v>25</v>
      </c>
      <c r="M4810">
        <v>23392</v>
      </c>
      <c r="N4810">
        <v>21049</v>
      </c>
      <c r="O4810">
        <v>20890</v>
      </c>
      <c r="P4810">
        <v>21735</v>
      </c>
      <c r="Q4810">
        <v>21377</v>
      </c>
      <c r="R4810">
        <v>20144</v>
      </c>
      <c r="S4810">
        <v>22035</v>
      </c>
      <c r="T4810">
        <v>22844</v>
      </c>
      <c r="U4810">
        <v>21943</v>
      </c>
      <c r="V4810">
        <v>23804</v>
      </c>
      <c r="W4810">
        <v>17940</v>
      </c>
      <c r="X4810">
        <v>19396</v>
      </c>
      <c r="Y4810">
        <v>256550</v>
      </c>
      <c r="Z4810">
        <f t="shared" si="176"/>
        <v>0</v>
      </c>
      <c r="AA4810">
        <f t="shared" si="177"/>
        <v>192412.5</v>
      </c>
    </row>
    <row r="4811" spans="1:27" x14ac:dyDescent="0.35">
      <c r="A4811" t="s">
        <v>427</v>
      </c>
      <c r="C4811">
        <v>506109</v>
      </c>
      <c r="D4811" t="s">
        <v>449</v>
      </c>
      <c r="E4811" t="s">
        <v>7</v>
      </c>
      <c r="F4811" t="s">
        <v>105</v>
      </c>
      <c r="G4811">
        <v>2025</v>
      </c>
      <c r="H4811" t="s">
        <v>22</v>
      </c>
      <c r="I4811" t="s">
        <v>383</v>
      </c>
      <c r="J4811" t="s">
        <v>384</v>
      </c>
      <c r="K4811" t="s">
        <v>378</v>
      </c>
      <c r="L4811" t="s">
        <v>25</v>
      </c>
      <c r="M4811">
        <v>23406</v>
      </c>
      <c r="N4811">
        <v>23406</v>
      </c>
      <c r="O4811">
        <v>23406</v>
      </c>
      <c r="P4811">
        <v>23406</v>
      </c>
      <c r="Q4811">
        <v>23406</v>
      </c>
      <c r="R4811">
        <v>23406</v>
      </c>
      <c r="S4811">
        <v>23406</v>
      </c>
      <c r="T4811">
        <v>23406</v>
      </c>
      <c r="U4811">
        <v>23406</v>
      </c>
      <c r="V4811">
        <v>23406</v>
      </c>
      <c r="W4811">
        <v>23406</v>
      </c>
      <c r="X4811">
        <v>23406</v>
      </c>
      <c r="Y4811">
        <v>280870</v>
      </c>
      <c r="Z4811">
        <f t="shared" si="176"/>
        <v>0</v>
      </c>
      <c r="AA4811">
        <f t="shared" si="177"/>
        <v>210652.5</v>
      </c>
    </row>
    <row r="4812" spans="1:27" x14ac:dyDescent="0.35">
      <c r="A4812" t="s">
        <v>427</v>
      </c>
      <c r="C4812">
        <v>513100</v>
      </c>
      <c r="D4812" t="s">
        <v>438</v>
      </c>
      <c r="E4812" t="s">
        <v>7</v>
      </c>
      <c r="F4812" t="s">
        <v>366</v>
      </c>
      <c r="G4812">
        <v>2029</v>
      </c>
      <c r="H4812" t="s">
        <v>22</v>
      </c>
      <c r="I4812" t="s">
        <v>643</v>
      </c>
      <c r="J4812" t="s">
        <v>644</v>
      </c>
      <c r="K4812" t="s">
        <v>493</v>
      </c>
      <c r="L4812" t="s">
        <v>25</v>
      </c>
      <c r="M4812">
        <v>23568</v>
      </c>
      <c r="N4812">
        <v>23568</v>
      </c>
      <c r="O4812">
        <v>23568</v>
      </c>
      <c r="P4812">
        <v>23568</v>
      </c>
      <c r="Q4812">
        <v>23568</v>
      </c>
      <c r="R4812">
        <v>23568</v>
      </c>
      <c r="S4812">
        <v>23568</v>
      </c>
      <c r="T4812">
        <v>23568</v>
      </c>
      <c r="U4812">
        <v>23568</v>
      </c>
      <c r="V4812">
        <v>23568</v>
      </c>
      <c r="W4812">
        <v>23568</v>
      </c>
      <c r="X4812">
        <v>23568</v>
      </c>
      <c r="Y4812">
        <v>282821</v>
      </c>
      <c r="Z4812">
        <f t="shared" si="176"/>
        <v>85520.067013688997</v>
      </c>
      <c r="AA4812">
        <f t="shared" si="177"/>
        <v>126595.682986311</v>
      </c>
    </row>
    <row r="4813" spans="1:27" x14ac:dyDescent="0.35">
      <c r="A4813" t="s">
        <v>427</v>
      </c>
      <c r="C4813">
        <v>502100</v>
      </c>
      <c r="D4813" t="s">
        <v>429</v>
      </c>
      <c r="E4813" t="s">
        <v>7</v>
      </c>
      <c r="F4813" t="s">
        <v>366</v>
      </c>
      <c r="G4813">
        <v>2028</v>
      </c>
      <c r="H4813" t="s">
        <v>365</v>
      </c>
      <c r="I4813" t="s">
        <v>638</v>
      </c>
      <c r="J4813" t="s">
        <v>639</v>
      </c>
      <c r="K4813" t="s">
        <v>640</v>
      </c>
      <c r="L4813" t="s">
        <v>25</v>
      </c>
      <c r="M4813">
        <v>23695</v>
      </c>
      <c r="N4813">
        <v>21397</v>
      </c>
      <c r="O4813">
        <v>21246</v>
      </c>
      <c r="P4813">
        <v>22212</v>
      </c>
      <c r="Q4813">
        <v>21965</v>
      </c>
      <c r="R4813">
        <v>20768</v>
      </c>
      <c r="S4813">
        <v>22798</v>
      </c>
      <c r="T4813">
        <v>23398</v>
      </c>
      <c r="U4813">
        <v>22389</v>
      </c>
      <c r="V4813">
        <v>24427</v>
      </c>
      <c r="W4813">
        <v>18456</v>
      </c>
      <c r="X4813">
        <v>20534</v>
      </c>
      <c r="Y4813">
        <v>263285</v>
      </c>
      <c r="Z4813">
        <f t="shared" si="176"/>
        <v>79612.726225064995</v>
      </c>
      <c r="AA4813">
        <f t="shared" si="177"/>
        <v>117851.02377493501</v>
      </c>
    </row>
    <row r="4814" spans="1:27" x14ac:dyDescent="0.35">
      <c r="A4814" t="s">
        <v>427</v>
      </c>
      <c r="C4814">
        <v>501990</v>
      </c>
      <c r="D4814" t="s">
        <v>442</v>
      </c>
      <c r="E4814" t="s">
        <v>7</v>
      </c>
      <c r="F4814" t="s">
        <v>21</v>
      </c>
      <c r="G4814">
        <v>2029</v>
      </c>
      <c r="H4814" t="s">
        <v>365</v>
      </c>
      <c r="I4814" t="s">
        <v>373</v>
      </c>
      <c r="J4814" t="s">
        <v>374</v>
      </c>
      <c r="K4814" t="s">
        <v>375</v>
      </c>
      <c r="L4814" t="s">
        <v>25</v>
      </c>
      <c r="M4814">
        <v>23784</v>
      </c>
      <c r="N4814">
        <v>21329</v>
      </c>
      <c r="O4814">
        <v>21158</v>
      </c>
      <c r="P4814">
        <v>21940</v>
      </c>
      <c r="Q4814">
        <v>21501</v>
      </c>
      <c r="R4814">
        <v>20184</v>
      </c>
      <c r="S4814">
        <v>22059</v>
      </c>
      <c r="T4814">
        <v>23025</v>
      </c>
      <c r="U4814">
        <v>22145</v>
      </c>
      <c r="V4814">
        <v>23973</v>
      </c>
      <c r="W4814">
        <v>17993</v>
      </c>
      <c r="X4814">
        <v>19136</v>
      </c>
      <c r="Y4814">
        <v>258228</v>
      </c>
      <c r="Z4814">
        <f t="shared" si="176"/>
        <v>193671</v>
      </c>
      <c r="AA4814">
        <f t="shared" si="177"/>
        <v>0</v>
      </c>
    </row>
    <row r="4815" spans="1:27" x14ac:dyDescent="0.35">
      <c r="A4815" t="s">
        <v>427</v>
      </c>
      <c r="C4815">
        <v>514100</v>
      </c>
      <c r="D4815" t="s">
        <v>441</v>
      </c>
      <c r="E4815" t="s">
        <v>7</v>
      </c>
      <c r="F4815" t="s">
        <v>105</v>
      </c>
      <c r="G4815">
        <v>2026</v>
      </c>
      <c r="H4815" t="s">
        <v>365</v>
      </c>
      <c r="I4815" t="s">
        <v>373</v>
      </c>
      <c r="J4815" t="s">
        <v>374</v>
      </c>
      <c r="K4815" t="s">
        <v>375</v>
      </c>
      <c r="L4815" t="s">
        <v>25</v>
      </c>
      <c r="M4815">
        <v>23840</v>
      </c>
      <c r="N4815">
        <v>21445</v>
      </c>
      <c r="O4815">
        <v>21278</v>
      </c>
      <c r="P4815">
        <v>22127</v>
      </c>
      <c r="Q4815">
        <v>21749</v>
      </c>
      <c r="R4815">
        <v>20484</v>
      </c>
      <c r="S4815">
        <v>22401</v>
      </c>
      <c r="T4815">
        <v>23255</v>
      </c>
      <c r="U4815">
        <v>22342</v>
      </c>
      <c r="V4815">
        <v>24228</v>
      </c>
      <c r="W4815">
        <v>18242</v>
      </c>
      <c r="X4815">
        <v>19661</v>
      </c>
      <c r="Y4815">
        <v>261052</v>
      </c>
      <c r="Z4815">
        <f t="shared" si="176"/>
        <v>0</v>
      </c>
      <c r="AA4815">
        <f t="shared" si="177"/>
        <v>195789</v>
      </c>
    </row>
    <row r="4816" spans="1:27" x14ac:dyDescent="0.35">
      <c r="A4816" t="s">
        <v>427</v>
      </c>
      <c r="C4816">
        <v>500900</v>
      </c>
      <c r="D4816" t="s">
        <v>443</v>
      </c>
      <c r="E4816" t="s">
        <v>7</v>
      </c>
      <c r="F4816" t="s">
        <v>21</v>
      </c>
      <c r="G4816">
        <v>2021</v>
      </c>
      <c r="H4816" t="s">
        <v>365</v>
      </c>
      <c r="I4816" t="s">
        <v>373</v>
      </c>
      <c r="J4816" t="s">
        <v>374</v>
      </c>
      <c r="K4816" t="s">
        <v>375</v>
      </c>
      <c r="L4816" t="s">
        <v>25</v>
      </c>
      <c r="M4816">
        <v>24027</v>
      </c>
      <c r="N4816">
        <v>22587</v>
      </c>
      <c r="O4816">
        <v>23673</v>
      </c>
      <c r="P4816">
        <v>20689</v>
      </c>
      <c r="Q4816">
        <v>18456</v>
      </c>
      <c r="R4816">
        <v>18646</v>
      </c>
      <c r="S4816">
        <v>17009</v>
      </c>
      <c r="T4816">
        <v>22592</v>
      </c>
      <c r="U4816">
        <v>17382</v>
      </c>
      <c r="V4816">
        <v>16928</v>
      </c>
      <c r="W4816">
        <v>14910</v>
      </c>
      <c r="X4816">
        <v>13713</v>
      </c>
      <c r="Y4816">
        <v>230613</v>
      </c>
      <c r="Z4816">
        <f t="shared" si="176"/>
        <v>172959.75</v>
      </c>
      <c r="AA4816">
        <f t="shared" si="177"/>
        <v>0</v>
      </c>
    </row>
    <row r="4817" spans="1:27" x14ac:dyDescent="0.35">
      <c r="A4817" t="s">
        <v>427</v>
      </c>
      <c r="C4817">
        <v>926101</v>
      </c>
      <c r="D4817" t="s">
        <v>450</v>
      </c>
      <c r="E4817" t="s">
        <v>7</v>
      </c>
      <c r="F4817" t="s">
        <v>105</v>
      </c>
      <c r="G4817">
        <v>2030</v>
      </c>
      <c r="H4817" t="s">
        <v>365</v>
      </c>
      <c r="I4817" t="s">
        <v>383</v>
      </c>
      <c r="J4817" t="s">
        <v>384</v>
      </c>
      <c r="K4817" t="s">
        <v>378</v>
      </c>
      <c r="L4817" t="s">
        <v>25</v>
      </c>
      <c r="M4817">
        <v>24095</v>
      </c>
      <c r="N4817">
        <v>21681</v>
      </c>
      <c r="O4817">
        <v>21517</v>
      </c>
      <c r="P4817">
        <v>22388</v>
      </c>
      <c r="Q4817">
        <v>22019</v>
      </c>
      <c r="R4817">
        <v>20749</v>
      </c>
      <c r="S4817">
        <v>22697</v>
      </c>
      <c r="T4817">
        <v>23530</v>
      </c>
      <c r="U4817">
        <v>22602</v>
      </c>
      <c r="V4817">
        <v>24519</v>
      </c>
      <c r="W4817">
        <v>18479</v>
      </c>
      <c r="X4817">
        <v>19979</v>
      </c>
      <c r="Y4817">
        <v>264255</v>
      </c>
      <c r="Z4817">
        <f t="shared" si="176"/>
        <v>0</v>
      </c>
      <c r="AA4817">
        <f t="shared" si="177"/>
        <v>198191.25</v>
      </c>
    </row>
    <row r="4818" spans="1:27" x14ac:dyDescent="0.35">
      <c r="A4818" t="s">
        <v>427</v>
      </c>
      <c r="C4818">
        <v>506109</v>
      </c>
      <c r="D4818" t="s">
        <v>449</v>
      </c>
      <c r="E4818" t="s">
        <v>7</v>
      </c>
      <c r="F4818" t="s">
        <v>105</v>
      </c>
      <c r="G4818">
        <v>2026</v>
      </c>
      <c r="H4818" t="s">
        <v>22</v>
      </c>
      <c r="I4818" t="s">
        <v>383</v>
      </c>
      <c r="J4818" t="s">
        <v>384</v>
      </c>
      <c r="K4818" t="s">
        <v>378</v>
      </c>
      <c r="L4818" t="s">
        <v>25</v>
      </c>
      <c r="M4818">
        <v>24108</v>
      </c>
      <c r="N4818">
        <v>24108</v>
      </c>
      <c r="O4818">
        <v>24108</v>
      </c>
      <c r="P4818">
        <v>24108</v>
      </c>
      <c r="Q4818">
        <v>24108</v>
      </c>
      <c r="R4818">
        <v>24108</v>
      </c>
      <c r="S4818">
        <v>24108</v>
      </c>
      <c r="T4818">
        <v>24108</v>
      </c>
      <c r="U4818">
        <v>24108</v>
      </c>
      <c r="V4818">
        <v>24108</v>
      </c>
      <c r="W4818">
        <v>24108</v>
      </c>
      <c r="X4818">
        <v>24108</v>
      </c>
      <c r="Y4818">
        <v>289296</v>
      </c>
      <c r="Z4818">
        <f t="shared" si="176"/>
        <v>0</v>
      </c>
      <c r="AA4818">
        <f t="shared" si="177"/>
        <v>216972</v>
      </c>
    </row>
    <row r="4819" spans="1:27" x14ac:dyDescent="0.35">
      <c r="A4819" t="s">
        <v>427</v>
      </c>
      <c r="C4819">
        <v>513100</v>
      </c>
      <c r="D4819" t="s">
        <v>438</v>
      </c>
      <c r="E4819" t="s">
        <v>7</v>
      </c>
      <c r="F4819" t="s">
        <v>366</v>
      </c>
      <c r="G4819">
        <v>2030</v>
      </c>
      <c r="H4819" t="s">
        <v>22</v>
      </c>
      <c r="I4819" t="s">
        <v>643</v>
      </c>
      <c r="J4819" t="s">
        <v>644</v>
      </c>
      <c r="K4819" t="s">
        <v>493</v>
      </c>
      <c r="L4819" t="s">
        <v>25</v>
      </c>
      <c r="M4819">
        <v>24255</v>
      </c>
      <c r="N4819">
        <v>24255</v>
      </c>
      <c r="O4819">
        <v>24255</v>
      </c>
      <c r="P4819">
        <v>24255</v>
      </c>
      <c r="Q4819">
        <v>24255</v>
      </c>
      <c r="R4819">
        <v>24255</v>
      </c>
      <c r="S4819">
        <v>24255</v>
      </c>
      <c r="T4819">
        <v>24255</v>
      </c>
      <c r="U4819">
        <v>24255</v>
      </c>
      <c r="V4819">
        <v>24255</v>
      </c>
      <c r="W4819">
        <v>24255</v>
      </c>
      <c r="X4819">
        <v>24255</v>
      </c>
      <c r="Y4819">
        <v>291055</v>
      </c>
      <c r="Z4819">
        <f t="shared" si="176"/>
        <v>88009.882945994992</v>
      </c>
      <c r="AA4819">
        <f t="shared" si="177"/>
        <v>130281.36705400501</v>
      </c>
    </row>
    <row r="4820" spans="1:27" x14ac:dyDescent="0.35">
      <c r="A4820" t="s">
        <v>427</v>
      </c>
      <c r="C4820">
        <v>506100</v>
      </c>
      <c r="D4820" t="s">
        <v>432</v>
      </c>
      <c r="E4820" t="s">
        <v>7</v>
      </c>
      <c r="F4820" t="s">
        <v>105</v>
      </c>
      <c r="G4820">
        <v>2023</v>
      </c>
      <c r="H4820" t="s">
        <v>365</v>
      </c>
      <c r="I4820" t="s">
        <v>453</v>
      </c>
      <c r="J4820" t="s">
        <v>454</v>
      </c>
      <c r="K4820" t="s">
        <v>455</v>
      </c>
      <c r="L4820" t="s">
        <v>25</v>
      </c>
      <c r="M4820">
        <v>24272</v>
      </c>
      <c r="N4820">
        <v>23020</v>
      </c>
      <c r="O4820">
        <v>25109</v>
      </c>
      <c r="P4820">
        <v>21071</v>
      </c>
      <c r="Q4820">
        <v>24213</v>
      </c>
      <c r="R4820">
        <v>23171</v>
      </c>
      <c r="S4820">
        <v>21250</v>
      </c>
      <c r="T4820">
        <v>25831</v>
      </c>
      <c r="U4820">
        <v>22276</v>
      </c>
      <c r="V4820">
        <v>24558</v>
      </c>
      <c r="W4820">
        <v>22128</v>
      </c>
      <c r="X4820">
        <v>18203</v>
      </c>
      <c r="Y4820">
        <v>275101</v>
      </c>
      <c r="Z4820">
        <f t="shared" si="176"/>
        <v>0</v>
      </c>
      <c r="AA4820">
        <f t="shared" si="177"/>
        <v>206325.75</v>
      </c>
    </row>
    <row r="4821" spans="1:27" x14ac:dyDescent="0.35">
      <c r="A4821" t="s">
        <v>427</v>
      </c>
      <c r="C4821">
        <v>502100</v>
      </c>
      <c r="D4821" t="s">
        <v>429</v>
      </c>
      <c r="E4821" t="s">
        <v>7</v>
      </c>
      <c r="F4821" t="s">
        <v>366</v>
      </c>
      <c r="G4821">
        <v>2029</v>
      </c>
      <c r="H4821" t="s">
        <v>365</v>
      </c>
      <c r="I4821" t="s">
        <v>638</v>
      </c>
      <c r="J4821" t="s">
        <v>639</v>
      </c>
      <c r="K4821" t="s">
        <v>640</v>
      </c>
      <c r="L4821" t="s">
        <v>25</v>
      </c>
      <c r="M4821">
        <v>24407</v>
      </c>
      <c r="N4821">
        <v>22039</v>
      </c>
      <c r="O4821">
        <v>21884</v>
      </c>
      <c r="P4821">
        <v>22878</v>
      </c>
      <c r="Q4821">
        <v>22624</v>
      </c>
      <c r="R4821">
        <v>21392</v>
      </c>
      <c r="S4821">
        <v>23483</v>
      </c>
      <c r="T4821">
        <v>24100</v>
      </c>
      <c r="U4821">
        <v>23061</v>
      </c>
      <c r="V4821">
        <v>25160</v>
      </c>
      <c r="W4821">
        <v>19010</v>
      </c>
      <c r="X4821">
        <v>21151</v>
      </c>
      <c r="Y4821">
        <v>271188</v>
      </c>
      <c r="Z4821">
        <f t="shared" si="176"/>
        <v>82002.453613092002</v>
      </c>
      <c r="AA4821">
        <f t="shared" si="177"/>
        <v>121388.546386908</v>
      </c>
    </row>
    <row r="4822" spans="1:27" x14ac:dyDescent="0.35">
      <c r="A4822" t="s">
        <v>427</v>
      </c>
      <c r="C4822">
        <v>501990</v>
      </c>
      <c r="D4822" t="s">
        <v>442</v>
      </c>
      <c r="E4822" t="s">
        <v>7</v>
      </c>
      <c r="F4822" t="s">
        <v>21</v>
      </c>
      <c r="G4822">
        <v>2030</v>
      </c>
      <c r="H4822" t="s">
        <v>365</v>
      </c>
      <c r="I4822" t="s">
        <v>373</v>
      </c>
      <c r="J4822" t="s">
        <v>374</v>
      </c>
      <c r="K4822" t="s">
        <v>375</v>
      </c>
      <c r="L4822" t="s">
        <v>25</v>
      </c>
      <c r="M4822">
        <v>24498</v>
      </c>
      <c r="N4822">
        <v>21970</v>
      </c>
      <c r="O4822">
        <v>21794</v>
      </c>
      <c r="P4822">
        <v>22599</v>
      </c>
      <c r="Q4822">
        <v>22147</v>
      </c>
      <c r="R4822">
        <v>20790</v>
      </c>
      <c r="S4822">
        <v>22721</v>
      </c>
      <c r="T4822">
        <v>23716</v>
      </c>
      <c r="U4822">
        <v>22811</v>
      </c>
      <c r="V4822">
        <v>24693</v>
      </c>
      <c r="W4822">
        <v>18533</v>
      </c>
      <c r="X4822">
        <v>19711</v>
      </c>
      <c r="Y4822">
        <v>265982</v>
      </c>
      <c r="Z4822">
        <f t="shared" si="176"/>
        <v>199486.5</v>
      </c>
      <c r="AA4822">
        <f t="shared" si="177"/>
        <v>0</v>
      </c>
    </row>
    <row r="4823" spans="1:27" x14ac:dyDescent="0.35">
      <c r="A4823" t="s">
        <v>427</v>
      </c>
      <c r="C4823">
        <v>514100</v>
      </c>
      <c r="D4823" t="s">
        <v>441</v>
      </c>
      <c r="E4823" t="s">
        <v>7</v>
      </c>
      <c r="F4823" t="s">
        <v>105</v>
      </c>
      <c r="G4823">
        <v>2027</v>
      </c>
      <c r="H4823" t="s">
        <v>365</v>
      </c>
      <c r="I4823" t="s">
        <v>373</v>
      </c>
      <c r="J4823" t="s">
        <v>374</v>
      </c>
      <c r="K4823" t="s">
        <v>375</v>
      </c>
      <c r="L4823" t="s">
        <v>25</v>
      </c>
      <c r="M4823">
        <v>24556</v>
      </c>
      <c r="N4823">
        <v>22088</v>
      </c>
      <c r="O4823">
        <v>21916</v>
      </c>
      <c r="P4823">
        <v>22791</v>
      </c>
      <c r="Q4823">
        <v>22401</v>
      </c>
      <c r="R4823">
        <v>21098</v>
      </c>
      <c r="S4823">
        <v>23073</v>
      </c>
      <c r="T4823">
        <v>23952</v>
      </c>
      <c r="U4823">
        <v>23013</v>
      </c>
      <c r="V4823">
        <v>24955</v>
      </c>
      <c r="W4823">
        <v>18789</v>
      </c>
      <c r="X4823">
        <v>20251</v>
      </c>
      <c r="Y4823">
        <v>268883</v>
      </c>
      <c r="Z4823">
        <f t="shared" si="176"/>
        <v>0</v>
      </c>
      <c r="AA4823">
        <f t="shared" si="177"/>
        <v>201662.25</v>
      </c>
    </row>
    <row r="4824" spans="1:27" x14ac:dyDescent="0.35">
      <c r="A4824" t="s">
        <v>427</v>
      </c>
      <c r="C4824">
        <v>506900</v>
      </c>
      <c r="D4824" t="s">
        <v>439</v>
      </c>
      <c r="E4824" t="s">
        <v>7</v>
      </c>
      <c r="F4824" t="s">
        <v>105</v>
      </c>
      <c r="G4824">
        <v>2021</v>
      </c>
      <c r="H4824" t="s">
        <v>22</v>
      </c>
      <c r="I4824" t="s">
        <v>373</v>
      </c>
      <c r="J4824" t="s">
        <v>374</v>
      </c>
      <c r="K4824" t="s">
        <v>375</v>
      </c>
      <c r="L4824" t="s">
        <v>25</v>
      </c>
      <c r="M4824">
        <v>24611</v>
      </c>
      <c r="N4824">
        <v>25079</v>
      </c>
      <c r="O4824">
        <v>24223</v>
      </c>
      <c r="P4824">
        <v>25311</v>
      </c>
      <c r="Q4824">
        <v>23789</v>
      </c>
      <c r="R4824">
        <v>31997</v>
      </c>
      <c r="S4824">
        <v>37779</v>
      </c>
      <c r="T4824">
        <v>35387</v>
      </c>
      <c r="U4824">
        <v>46097</v>
      </c>
      <c r="V4824">
        <v>40585</v>
      </c>
      <c r="W4824">
        <v>39507</v>
      </c>
      <c r="X4824">
        <v>38459</v>
      </c>
      <c r="Y4824">
        <v>392825</v>
      </c>
      <c r="Z4824">
        <f t="shared" si="176"/>
        <v>0</v>
      </c>
      <c r="AA4824">
        <f t="shared" si="177"/>
        <v>294618.75</v>
      </c>
    </row>
    <row r="4825" spans="1:27" x14ac:dyDescent="0.35">
      <c r="A4825" t="s">
        <v>427</v>
      </c>
      <c r="C4825">
        <v>501990</v>
      </c>
      <c r="D4825" t="s">
        <v>442</v>
      </c>
      <c r="E4825" t="s">
        <v>7</v>
      </c>
      <c r="F4825" t="s">
        <v>105</v>
      </c>
      <c r="G4825">
        <v>2024</v>
      </c>
      <c r="H4825" t="s">
        <v>365</v>
      </c>
      <c r="I4825" t="s">
        <v>383</v>
      </c>
      <c r="J4825" t="s">
        <v>384</v>
      </c>
      <c r="K4825" t="s">
        <v>378</v>
      </c>
      <c r="L4825" t="s">
        <v>25</v>
      </c>
      <c r="M4825">
        <v>24709</v>
      </c>
      <c r="N4825">
        <v>23444</v>
      </c>
      <c r="O4825">
        <v>21985</v>
      </c>
      <c r="P4825">
        <v>22803</v>
      </c>
      <c r="Q4825">
        <v>23638</v>
      </c>
      <c r="R4825">
        <v>19701</v>
      </c>
      <c r="S4825">
        <v>22940</v>
      </c>
      <c r="T4825">
        <v>23930</v>
      </c>
      <c r="U4825">
        <v>21730</v>
      </c>
      <c r="V4825">
        <v>24918</v>
      </c>
      <c r="W4825">
        <v>19996</v>
      </c>
      <c r="X4825">
        <v>18637</v>
      </c>
      <c r="Y4825">
        <v>268431</v>
      </c>
      <c r="Z4825">
        <f t="shared" si="176"/>
        <v>0</v>
      </c>
      <c r="AA4825">
        <f t="shared" si="177"/>
        <v>201323.25</v>
      </c>
    </row>
    <row r="4826" spans="1:27" x14ac:dyDescent="0.35">
      <c r="A4826" t="s">
        <v>427</v>
      </c>
      <c r="C4826">
        <v>506900</v>
      </c>
      <c r="D4826" t="s">
        <v>439</v>
      </c>
      <c r="E4826" t="s">
        <v>7</v>
      </c>
      <c r="F4826" t="s">
        <v>21</v>
      </c>
      <c r="G4826">
        <v>2022</v>
      </c>
      <c r="H4826" t="s">
        <v>22</v>
      </c>
      <c r="I4826" t="s">
        <v>373</v>
      </c>
      <c r="J4826" t="s">
        <v>374</v>
      </c>
      <c r="K4826" t="s">
        <v>375</v>
      </c>
      <c r="L4826" t="s">
        <v>25</v>
      </c>
      <c r="M4826">
        <v>24748</v>
      </c>
      <c r="N4826">
        <v>30187</v>
      </c>
      <c r="O4826">
        <v>24341</v>
      </c>
      <c r="P4826">
        <v>25096</v>
      </c>
      <c r="Q4826">
        <v>24275</v>
      </c>
      <c r="R4826">
        <v>25811</v>
      </c>
      <c r="S4826">
        <v>25589</v>
      </c>
      <c r="T4826">
        <v>24015</v>
      </c>
      <c r="U4826">
        <v>27888</v>
      </c>
      <c r="V4826">
        <v>33649</v>
      </c>
      <c r="W4826">
        <v>26565</v>
      </c>
      <c r="X4826">
        <v>26069</v>
      </c>
      <c r="Y4826">
        <v>318232</v>
      </c>
      <c r="Z4826">
        <f t="shared" si="176"/>
        <v>238674</v>
      </c>
      <c r="AA4826">
        <f t="shared" si="177"/>
        <v>0</v>
      </c>
    </row>
    <row r="4827" spans="1:27" x14ac:dyDescent="0.35">
      <c r="A4827" t="s">
        <v>427</v>
      </c>
      <c r="C4827">
        <v>513100</v>
      </c>
      <c r="D4827" t="s">
        <v>438</v>
      </c>
      <c r="E4827" t="s">
        <v>7</v>
      </c>
      <c r="F4827" t="s">
        <v>105</v>
      </c>
      <c r="G4827">
        <v>2021</v>
      </c>
      <c r="H4827" t="s">
        <v>22</v>
      </c>
      <c r="I4827" t="s">
        <v>383</v>
      </c>
      <c r="J4827" t="s">
        <v>384</v>
      </c>
      <c r="K4827" t="s">
        <v>378</v>
      </c>
      <c r="L4827" t="s">
        <v>25</v>
      </c>
      <c r="M4827">
        <v>24788</v>
      </c>
      <c r="N4827">
        <v>24788</v>
      </c>
      <c r="O4827">
        <v>105788</v>
      </c>
      <c r="P4827">
        <v>486721</v>
      </c>
      <c r="Q4827">
        <v>24788</v>
      </c>
      <c r="R4827">
        <v>41088</v>
      </c>
      <c r="S4827">
        <v>47415</v>
      </c>
      <c r="T4827">
        <v>24788</v>
      </c>
      <c r="U4827">
        <v>24788</v>
      </c>
      <c r="V4827">
        <v>111871</v>
      </c>
      <c r="W4827">
        <v>26779</v>
      </c>
      <c r="X4827">
        <v>24788</v>
      </c>
      <c r="Y4827">
        <v>968388</v>
      </c>
      <c r="Z4827">
        <f t="shared" si="176"/>
        <v>0</v>
      </c>
      <c r="AA4827">
        <f t="shared" si="177"/>
        <v>726291</v>
      </c>
    </row>
    <row r="4828" spans="1:27" x14ac:dyDescent="0.35">
      <c r="A4828" t="s">
        <v>427</v>
      </c>
      <c r="C4828">
        <v>506109</v>
      </c>
      <c r="D4828" t="s">
        <v>449</v>
      </c>
      <c r="E4828" t="s">
        <v>7</v>
      </c>
      <c r="F4828" t="s">
        <v>105</v>
      </c>
      <c r="G4828">
        <v>2027</v>
      </c>
      <c r="H4828" t="s">
        <v>22</v>
      </c>
      <c r="I4828" t="s">
        <v>383</v>
      </c>
      <c r="J4828" t="s">
        <v>384</v>
      </c>
      <c r="K4828" t="s">
        <v>378</v>
      </c>
      <c r="L4828" t="s">
        <v>25</v>
      </c>
      <c r="M4828">
        <v>24831</v>
      </c>
      <c r="N4828">
        <v>24831</v>
      </c>
      <c r="O4828">
        <v>24831</v>
      </c>
      <c r="P4828">
        <v>24831</v>
      </c>
      <c r="Q4828">
        <v>24831</v>
      </c>
      <c r="R4828">
        <v>24831</v>
      </c>
      <c r="S4828">
        <v>24831</v>
      </c>
      <c r="T4828">
        <v>24831</v>
      </c>
      <c r="U4828">
        <v>24831</v>
      </c>
      <c r="V4828">
        <v>24831</v>
      </c>
      <c r="W4828">
        <v>24831</v>
      </c>
      <c r="X4828">
        <v>24831</v>
      </c>
      <c r="Y4828">
        <v>297975</v>
      </c>
      <c r="Z4828">
        <f t="shared" si="176"/>
        <v>0</v>
      </c>
      <c r="AA4828">
        <f t="shared" si="177"/>
        <v>223481.25</v>
      </c>
    </row>
    <row r="4829" spans="1:27" x14ac:dyDescent="0.35">
      <c r="A4829" t="s">
        <v>427</v>
      </c>
      <c r="C4829">
        <v>513100</v>
      </c>
      <c r="D4829" t="s">
        <v>438</v>
      </c>
      <c r="E4829" t="s">
        <v>7</v>
      </c>
      <c r="F4829" t="s">
        <v>105</v>
      </c>
      <c r="G4829">
        <v>2021</v>
      </c>
      <c r="H4829" t="s">
        <v>22</v>
      </c>
      <c r="I4829" t="s">
        <v>373</v>
      </c>
      <c r="J4829" t="s">
        <v>374</v>
      </c>
      <c r="K4829" t="s">
        <v>375</v>
      </c>
      <c r="L4829" t="s">
        <v>25</v>
      </c>
      <c r="M4829">
        <v>24891</v>
      </c>
      <c r="N4829">
        <v>24891</v>
      </c>
      <c r="O4829">
        <v>24891</v>
      </c>
      <c r="P4829">
        <v>45179</v>
      </c>
      <c r="Q4829">
        <v>24891</v>
      </c>
      <c r="R4829">
        <v>25445</v>
      </c>
      <c r="S4829">
        <v>52826</v>
      </c>
      <c r="T4829">
        <v>24891</v>
      </c>
      <c r="U4829">
        <v>24891</v>
      </c>
      <c r="V4829">
        <v>82150</v>
      </c>
      <c r="W4829">
        <v>27350</v>
      </c>
      <c r="X4829">
        <v>24891</v>
      </c>
      <c r="Y4829">
        <v>407186</v>
      </c>
      <c r="Z4829">
        <f t="shared" si="176"/>
        <v>0</v>
      </c>
      <c r="AA4829">
        <f t="shared" si="177"/>
        <v>305389.5</v>
      </c>
    </row>
    <row r="4830" spans="1:27" x14ac:dyDescent="0.35">
      <c r="A4830" t="s">
        <v>427</v>
      </c>
      <c r="C4830">
        <v>501090</v>
      </c>
      <c r="D4830" t="s">
        <v>435</v>
      </c>
      <c r="E4830" t="s">
        <v>7</v>
      </c>
      <c r="F4830" t="s">
        <v>366</v>
      </c>
      <c r="G4830">
        <v>2022</v>
      </c>
      <c r="H4830" t="s">
        <v>22</v>
      </c>
      <c r="I4830" t="s">
        <v>630</v>
      </c>
      <c r="J4830" t="s">
        <v>630</v>
      </c>
      <c r="K4830" t="s">
        <v>631</v>
      </c>
      <c r="L4830" t="s">
        <v>25</v>
      </c>
      <c r="M4830">
        <v>25000</v>
      </c>
      <c r="N4830">
        <v>25000</v>
      </c>
      <c r="O4830">
        <v>50000</v>
      </c>
      <c r="P4830">
        <v>25000</v>
      </c>
      <c r="Q4830">
        <v>50000</v>
      </c>
      <c r="R4830">
        <v>25000</v>
      </c>
      <c r="S4830">
        <v>25000</v>
      </c>
      <c r="T4830">
        <v>25000</v>
      </c>
      <c r="U4830">
        <v>25000</v>
      </c>
      <c r="V4830">
        <v>25000</v>
      </c>
      <c r="W4830">
        <v>25000</v>
      </c>
      <c r="X4830">
        <v>25000</v>
      </c>
      <c r="Y4830">
        <v>350000</v>
      </c>
      <c r="Z4830">
        <f t="shared" si="176"/>
        <v>105833.80815</v>
      </c>
      <c r="AA4830">
        <f t="shared" si="177"/>
        <v>156666.19185</v>
      </c>
    </row>
    <row r="4831" spans="1:27" x14ac:dyDescent="0.35">
      <c r="A4831" t="s">
        <v>427</v>
      </c>
      <c r="C4831">
        <v>501090</v>
      </c>
      <c r="D4831" t="s">
        <v>435</v>
      </c>
      <c r="E4831" t="s">
        <v>7</v>
      </c>
      <c r="F4831" t="s">
        <v>366</v>
      </c>
      <c r="G4831">
        <v>2024</v>
      </c>
      <c r="H4831" t="s">
        <v>22</v>
      </c>
      <c r="I4831" t="s">
        <v>630</v>
      </c>
      <c r="J4831" t="s">
        <v>630</v>
      </c>
      <c r="K4831" t="s">
        <v>631</v>
      </c>
      <c r="L4831" t="s">
        <v>25</v>
      </c>
      <c r="M4831">
        <v>25000</v>
      </c>
      <c r="N4831">
        <v>25000</v>
      </c>
      <c r="O4831">
        <v>50000</v>
      </c>
      <c r="P4831">
        <v>25000</v>
      </c>
      <c r="Q4831">
        <v>50000</v>
      </c>
      <c r="R4831">
        <v>25000</v>
      </c>
      <c r="S4831">
        <v>25000</v>
      </c>
      <c r="T4831">
        <v>25000</v>
      </c>
      <c r="U4831">
        <v>25000</v>
      </c>
      <c r="V4831">
        <v>25000</v>
      </c>
      <c r="W4831">
        <v>25000</v>
      </c>
      <c r="X4831">
        <v>25000</v>
      </c>
      <c r="Y4831">
        <v>350000</v>
      </c>
      <c r="Z4831">
        <f t="shared" si="176"/>
        <v>105833.80815</v>
      </c>
      <c r="AA4831">
        <f t="shared" si="177"/>
        <v>156666.19185</v>
      </c>
    </row>
    <row r="4832" spans="1:27" x14ac:dyDescent="0.35">
      <c r="A4832" t="s">
        <v>427</v>
      </c>
      <c r="C4832">
        <v>512017</v>
      </c>
      <c r="D4832" t="s">
        <v>446</v>
      </c>
      <c r="E4832" t="s">
        <v>7</v>
      </c>
      <c r="F4832" t="s">
        <v>366</v>
      </c>
      <c r="G4832">
        <v>2021</v>
      </c>
      <c r="H4832" t="s">
        <v>22</v>
      </c>
      <c r="I4832" t="s">
        <v>489</v>
      </c>
      <c r="J4832" t="s">
        <v>490</v>
      </c>
      <c r="K4832" t="s">
        <v>476</v>
      </c>
      <c r="L4832" t="s">
        <v>25</v>
      </c>
      <c r="M4832">
        <v>25000</v>
      </c>
      <c r="N4832">
        <v>25000</v>
      </c>
      <c r="O4832">
        <v>25000</v>
      </c>
      <c r="P4832">
        <v>25000</v>
      </c>
      <c r="Q4832">
        <v>3000</v>
      </c>
      <c r="R4832">
        <v>4000</v>
      </c>
      <c r="S4832">
        <v>25000</v>
      </c>
      <c r="T4832">
        <v>4000</v>
      </c>
      <c r="U4832">
        <v>4000</v>
      </c>
      <c r="V4832">
        <v>4000</v>
      </c>
      <c r="W4832">
        <v>35000</v>
      </c>
      <c r="X4832">
        <v>0</v>
      </c>
      <c r="Y4832">
        <v>179000</v>
      </c>
      <c r="Z4832">
        <f t="shared" si="176"/>
        <v>54126.433311000001</v>
      </c>
      <c r="AA4832">
        <f t="shared" si="177"/>
        <v>80123.566688999999</v>
      </c>
    </row>
    <row r="4833" spans="1:27" x14ac:dyDescent="0.35">
      <c r="A4833" t="s">
        <v>427</v>
      </c>
      <c r="C4833">
        <v>512017</v>
      </c>
      <c r="D4833" t="s">
        <v>446</v>
      </c>
      <c r="E4833" t="s">
        <v>7</v>
      </c>
      <c r="F4833" t="s">
        <v>366</v>
      </c>
      <c r="G4833">
        <v>2022</v>
      </c>
      <c r="H4833" t="s">
        <v>22</v>
      </c>
      <c r="I4833" t="s">
        <v>489</v>
      </c>
      <c r="J4833" t="s">
        <v>490</v>
      </c>
      <c r="K4833" t="s">
        <v>476</v>
      </c>
      <c r="L4833" t="s">
        <v>25</v>
      </c>
      <c r="M4833">
        <v>25000</v>
      </c>
      <c r="N4833">
        <v>25000</v>
      </c>
      <c r="O4833">
        <v>25000</v>
      </c>
      <c r="P4833">
        <v>25000</v>
      </c>
      <c r="Q4833">
        <v>3000</v>
      </c>
      <c r="R4833">
        <v>4000</v>
      </c>
      <c r="S4833">
        <v>25000</v>
      </c>
      <c r="T4833">
        <v>4000</v>
      </c>
      <c r="U4833">
        <v>4000</v>
      </c>
      <c r="V4833">
        <v>4000</v>
      </c>
      <c r="W4833">
        <v>35000</v>
      </c>
      <c r="X4833">
        <v>0</v>
      </c>
      <c r="Y4833">
        <v>179000</v>
      </c>
      <c r="Z4833">
        <f t="shared" si="176"/>
        <v>54126.433311000001</v>
      </c>
      <c r="AA4833">
        <f t="shared" si="177"/>
        <v>80123.566688999999</v>
      </c>
    </row>
    <row r="4834" spans="1:27" x14ac:dyDescent="0.35">
      <c r="A4834" t="s">
        <v>427</v>
      </c>
      <c r="C4834">
        <v>501090</v>
      </c>
      <c r="D4834" t="s">
        <v>435</v>
      </c>
      <c r="E4834" t="s">
        <v>7</v>
      </c>
      <c r="F4834" t="s">
        <v>366</v>
      </c>
      <c r="G4834">
        <v>2021</v>
      </c>
      <c r="H4834" t="s">
        <v>22</v>
      </c>
      <c r="I4834" t="s">
        <v>630</v>
      </c>
      <c r="J4834" t="s">
        <v>630</v>
      </c>
      <c r="K4834" t="s">
        <v>631</v>
      </c>
      <c r="L4834" t="s">
        <v>25</v>
      </c>
      <c r="M4834">
        <v>25000</v>
      </c>
      <c r="N4834">
        <v>50000</v>
      </c>
      <c r="O4834">
        <v>50000</v>
      </c>
      <c r="P4834">
        <v>25000</v>
      </c>
      <c r="Q4834">
        <v>25000</v>
      </c>
      <c r="R4834">
        <v>25000</v>
      </c>
      <c r="S4834">
        <v>25000</v>
      </c>
      <c r="T4834">
        <v>25000</v>
      </c>
      <c r="U4834">
        <v>25000</v>
      </c>
      <c r="V4834">
        <v>25000</v>
      </c>
      <c r="W4834">
        <v>25000</v>
      </c>
      <c r="X4834">
        <v>25000</v>
      </c>
      <c r="Y4834">
        <v>350000</v>
      </c>
      <c r="Z4834">
        <f t="shared" si="176"/>
        <v>105833.80815</v>
      </c>
      <c r="AA4834">
        <f t="shared" si="177"/>
        <v>156666.19185</v>
      </c>
    </row>
    <row r="4835" spans="1:27" x14ac:dyDescent="0.35">
      <c r="A4835" t="s">
        <v>427</v>
      </c>
      <c r="C4835">
        <v>501090</v>
      </c>
      <c r="D4835" t="s">
        <v>435</v>
      </c>
      <c r="E4835" t="s">
        <v>7</v>
      </c>
      <c r="F4835" t="s">
        <v>366</v>
      </c>
      <c r="G4835">
        <v>2023</v>
      </c>
      <c r="H4835" t="s">
        <v>22</v>
      </c>
      <c r="I4835" t="s">
        <v>630</v>
      </c>
      <c r="J4835" t="s">
        <v>630</v>
      </c>
      <c r="K4835" t="s">
        <v>631</v>
      </c>
      <c r="L4835" t="s">
        <v>25</v>
      </c>
      <c r="M4835">
        <v>25000</v>
      </c>
      <c r="N4835">
        <v>50000</v>
      </c>
      <c r="O4835">
        <v>50000</v>
      </c>
      <c r="P4835">
        <v>25000</v>
      </c>
      <c r="Q4835">
        <v>25000</v>
      </c>
      <c r="R4835">
        <v>25000</v>
      </c>
      <c r="S4835">
        <v>25000</v>
      </c>
      <c r="T4835">
        <v>25000</v>
      </c>
      <c r="U4835">
        <v>25000</v>
      </c>
      <c r="V4835">
        <v>25000</v>
      </c>
      <c r="W4835">
        <v>25000</v>
      </c>
      <c r="X4835">
        <v>25000</v>
      </c>
      <c r="Y4835">
        <v>350000</v>
      </c>
      <c r="Z4835">
        <f t="shared" si="176"/>
        <v>105833.80815</v>
      </c>
      <c r="AA4835">
        <f t="shared" si="177"/>
        <v>156666.19185</v>
      </c>
    </row>
    <row r="4836" spans="1:27" x14ac:dyDescent="0.35">
      <c r="A4836" t="s">
        <v>427</v>
      </c>
      <c r="C4836">
        <v>501090</v>
      </c>
      <c r="D4836" t="s">
        <v>435</v>
      </c>
      <c r="E4836" t="s">
        <v>7</v>
      </c>
      <c r="F4836" t="s">
        <v>366</v>
      </c>
      <c r="G4836">
        <v>2025</v>
      </c>
      <c r="H4836" t="s">
        <v>22</v>
      </c>
      <c r="I4836" t="s">
        <v>630</v>
      </c>
      <c r="J4836" t="s">
        <v>630</v>
      </c>
      <c r="K4836" t="s">
        <v>631</v>
      </c>
      <c r="L4836" t="s">
        <v>25</v>
      </c>
      <c r="M4836">
        <v>25000</v>
      </c>
      <c r="N4836">
        <v>50000</v>
      </c>
      <c r="O4836">
        <v>50000</v>
      </c>
      <c r="P4836">
        <v>25000</v>
      </c>
      <c r="Q4836">
        <v>25000</v>
      </c>
      <c r="R4836">
        <v>25000</v>
      </c>
      <c r="S4836">
        <v>25000</v>
      </c>
      <c r="T4836">
        <v>25000</v>
      </c>
      <c r="U4836">
        <v>25000</v>
      </c>
      <c r="V4836">
        <v>25000</v>
      </c>
      <c r="W4836">
        <v>25000</v>
      </c>
      <c r="X4836">
        <v>25000</v>
      </c>
      <c r="Y4836">
        <v>350000</v>
      </c>
      <c r="Z4836">
        <f t="shared" si="176"/>
        <v>105833.80815</v>
      </c>
      <c r="AA4836">
        <f t="shared" si="177"/>
        <v>156666.19185</v>
      </c>
    </row>
    <row r="4837" spans="1:27" x14ac:dyDescent="0.35">
      <c r="A4837" t="s">
        <v>427</v>
      </c>
      <c r="C4837">
        <v>926116</v>
      </c>
      <c r="D4837" t="s">
        <v>448</v>
      </c>
      <c r="E4837" t="s">
        <v>7</v>
      </c>
      <c r="F4837" t="s">
        <v>105</v>
      </c>
      <c r="G4837">
        <v>2025</v>
      </c>
      <c r="H4837" t="s">
        <v>365</v>
      </c>
      <c r="I4837" t="s">
        <v>383</v>
      </c>
      <c r="J4837" t="s">
        <v>384</v>
      </c>
      <c r="K4837" t="s">
        <v>378</v>
      </c>
      <c r="L4837" t="s">
        <v>25</v>
      </c>
      <c r="M4837">
        <v>25003</v>
      </c>
      <c r="N4837">
        <v>22500</v>
      </c>
      <c r="O4837">
        <v>22331</v>
      </c>
      <c r="P4837">
        <v>23237</v>
      </c>
      <c r="Q4837">
        <v>22857</v>
      </c>
      <c r="R4837">
        <v>21540</v>
      </c>
      <c r="S4837">
        <v>23564</v>
      </c>
      <c r="T4837">
        <v>24423</v>
      </c>
      <c r="U4837">
        <v>23460</v>
      </c>
      <c r="V4837">
        <v>25451</v>
      </c>
      <c r="W4837">
        <v>19184</v>
      </c>
      <c r="X4837">
        <v>20752</v>
      </c>
      <c r="Y4837">
        <v>274303</v>
      </c>
      <c r="Z4837">
        <f t="shared" si="176"/>
        <v>0</v>
      </c>
      <c r="AA4837">
        <f t="shared" si="177"/>
        <v>205727.25</v>
      </c>
    </row>
    <row r="4838" spans="1:27" x14ac:dyDescent="0.35">
      <c r="A4838" t="s">
        <v>427</v>
      </c>
      <c r="C4838">
        <v>506900</v>
      </c>
      <c r="D4838" t="s">
        <v>439</v>
      </c>
      <c r="E4838" t="s">
        <v>7</v>
      </c>
      <c r="F4838" t="s">
        <v>21</v>
      </c>
      <c r="G4838">
        <v>2024</v>
      </c>
      <c r="H4838" t="s">
        <v>22</v>
      </c>
      <c r="I4838" t="s">
        <v>373</v>
      </c>
      <c r="J4838" t="s">
        <v>374</v>
      </c>
      <c r="K4838" t="s">
        <v>375</v>
      </c>
      <c r="L4838" t="s">
        <v>25</v>
      </c>
      <c r="M4838">
        <v>25026</v>
      </c>
      <c r="N4838">
        <v>25434</v>
      </c>
      <c r="O4838">
        <v>24926</v>
      </c>
      <c r="P4838">
        <v>25718</v>
      </c>
      <c r="Q4838">
        <v>24828</v>
      </c>
      <c r="R4838">
        <v>25604</v>
      </c>
      <c r="S4838">
        <v>26920</v>
      </c>
      <c r="T4838">
        <v>24948</v>
      </c>
      <c r="U4838">
        <v>25612</v>
      </c>
      <c r="V4838">
        <v>34303</v>
      </c>
      <c r="W4838">
        <v>25083</v>
      </c>
      <c r="X4838">
        <v>27618</v>
      </c>
      <c r="Y4838">
        <v>316019</v>
      </c>
      <c r="Z4838">
        <f t="shared" si="176"/>
        <v>237014.25</v>
      </c>
      <c r="AA4838">
        <f t="shared" si="177"/>
        <v>0</v>
      </c>
    </row>
    <row r="4839" spans="1:27" x14ac:dyDescent="0.35">
      <c r="A4839" t="s">
        <v>427</v>
      </c>
      <c r="C4839">
        <v>502100</v>
      </c>
      <c r="D4839" t="s">
        <v>429</v>
      </c>
      <c r="E4839" t="s">
        <v>7</v>
      </c>
      <c r="F4839" t="s">
        <v>366</v>
      </c>
      <c r="G4839">
        <v>2030</v>
      </c>
      <c r="H4839" t="s">
        <v>365</v>
      </c>
      <c r="I4839" t="s">
        <v>638</v>
      </c>
      <c r="J4839" t="s">
        <v>639</v>
      </c>
      <c r="K4839" t="s">
        <v>640</v>
      </c>
      <c r="L4839" t="s">
        <v>25</v>
      </c>
      <c r="M4839">
        <v>25140</v>
      </c>
      <c r="N4839">
        <v>22701</v>
      </c>
      <c r="O4839">
        <v>22541</v>
      </c>
      <c r="P4839">
        <v>23565</v>
      </c>
      <c r="Q4839">
        <v>23304</v>
      </c>
      <c r="R4839">
        <v>22034</v>
      </c>
      <c r="S4839">
        <v>24188</v>
      </c>
      <c r="T4839">
        <v>24824</v>
      </c>
      <c r="U4839">
        <v>23753</v>
      </c>
      <c r="V4839">
        <v>25916</v>
      </c>
      <c r="W4839">
        <v>19580</v>
      </c>
      <c r="X4839">
        <v>21786</v>
      </c>
      <c r="Y4839">
        <v>279332</v>
      </c>
      <c r="Z4839">
        <f t="shared" si="176"/>
        <v>84465.055137588002</v>
      </c>
      <c r="AA4839">
        <f t="shared" si="177"/>
        <v>125033.944862412</v>
      </c>
    </row>
    <row r="4840" spans="1:27" x14ac:dyDescent="0.35">
      <c r="A4840" t="s">
        <v>427</v>
      </c>
      <c r="C4840">
        <v>501990</v>
      </c>
      <c r="D4840" t="s">
        <v>442</v>
      </c>
      <c r="E4840" t="s">
        <v>7</v>
      </c>
      <c r="F4840" t="s">
        <v>105</v>
      </c>
      <c r="G4840">
        <v>2021</v>
      </c>
      <c r="H4840" t="s">
        <v>365</v>
      </c>
      <c r="I4840" t="s">
        <v>373</v>
      </c>
      <c r="J4840" t="s">
        <v>374</v>
      </c>
      <c r="K4840" t="s">
        <v>375</v>
      </c>
      <c r="L4840" t="s">
        <v>25</v>
      </c>
      <c r="M4840">
        <v>25244</v>
      </c>
      <c r="N4840">
        <v>25278</v>
      </c>
      <c r="O4840">
        <v>27618</v>
      </c>
      <c r="P4840">
        <v>25679</v>
      </c>
      <c r="Q4840">
        <v>24113</v>
      </c>
      <c r="R4840">
        <v>25124</v>
      </c>
      <c r="S4840">
        <v>24455</v>
      </c>
      <c r="T4840">
        <v>26962</v>
      </c>
      <c r="U4840">
        <v>25922</v>
      </c>
      <c r="V4840">
        <v>25558</v>
      </c>
      <c r="W4840">
        <v>23985</v>
      </c>
      <c r="X4840">
        <v>22583</v>
      </c>
      <c r="Y4840">
        <v>302522</v>
      </c>
      <c r="Z4840">
        <f t="shared" si="176"/>
        <v>0</v>
      </c>
      <c r="AA4840">
        <f t="shared" si="177"/>
        <v>226891.5</v>
      </c>
    </row>
    <row r="4841" spans="1:27" x14ac:dyDescent="0.35">
      <c r="A4841" t="s">
        <v>427</v>
      </c>
      <c r="C4841">
        <v>514100</v>
      </c>
      <c r="D4841" t="s">
        <v>441</v>
      </c>
      <c r="E4841" t="s">
        <v>7</v>
      </c>
      <c r="F4841" t="s">
        <v>105</v>
      </c>
      <c r="G4841">
        <v>2028</v>
      </c>
      <c r="H4841" t="s">
        <v>365</v>
      </c>
      <c r="I4841" t="s">
        <v>373</v>
      </c>
      <c r="J4841" t="s">
        <v>374</v>
      </c>
      <c r="K4841" t="s">
        <v>375</v>
      </c>
      <c r="L4841" t="s">
        <v>25</v>
      </c>
      <c r="M4841">
        <v>25292</v>
      </c>
      <c r="N4841">
        <v>22750</v>
      </c>
      <c r="O4841">
        <v>22573</v>
      </c>
      <c r="P4841">
        <v>23474</v>
      </c>
      <c r="Q4841">
        <v>23073</v>
      </c>
      <c r="R4841">
        <v>21731</v>
      </c>
      <c r="S4841">
        <v>23765</v>
      </c>
      <c r="T4841">
        <v>24670</v>
      </c>
      <c r="U4841">
        <v>23702</v>
      </c>
      <c r="V4841">
        <v>25703</v>
      </c>
      <c r="W4841">
        <v>19352</v>
      </c>
      <c r="X4841">
        <v>20858</v>
      </c>
      <c r="Y4841">
        <v>276943</v>
      </c>
      <c r="Z4841">
        <f t="shared" si="176"/>
        <v>0</v>
      </c>
      <c r="AA4841">
        <f t="shared" si="177"/>
        <v>207707.25</v>
      </c>
    </row>
    <row r="4842" spans="1:27" x14ac:dyDescent="0.35">
      <c r="A4842" t="s">
        <v>427</v>
      </c>
      <c r="C4842">
        <v>506900</v>
      </c>
      <c r="D4842" t="s">
        <v>439</v>
      </c>
      <c r="E4842" t="s">
        <v>7</v>
      </c>
      <c r="F4842" t="s">
        <v>21</v>
      </c>
      <c r="G4842">
        <v>2025</v>
      </c>
      <c r="H4842" t="s">
        <v>22</v>
      </c>
      <c r="I4842" t="s">
        <v>373</v>
      </c>
      <c r="J4842" t="s">
        <v>374</v>
      </c>
      <c r="K4842" t="s">
        <v>375</v>
      </c>
      <c r="L4842" t="s">
        <v>25</v>
      </c>
      <c r="M4842">
        <v>25317</v>
      </c>
      <c r="N4842">
        <v>30977</v>
      </c>
      <c r="O4842">
        <v>25233</v>
      </c>
      <c r="P4842">
        <v>26041</v>
      </c>
      <c r="Q4842">
        <v>25134</v>
      </c>
      <c r="R4842">
        <v>25311</v>
      </c>
      <c r="S4842">
        <v>27544</v>
      </c>
      <c r="T4842">
        <v>25356</v>
      </c>
      <c r="U4842">
        <v>26037</v>
      </c>
      <c r="V4842">
        <v>45968</v>
      </c>
      <c r="W4842">
        <v>25534</v>
      </c>
      <c r="X4842">
        <v>27671</v>
      </c>
      <c r="Y4842">
        <v>336121</v>
      </c>
      <c r="Z4842">
        <f t="shared" si="176"/>
        <v>252090.75</v>
      </c>
      <c r="AA4842">
        <f t="shared" si="177"/>
        <v>0</v>
      </c>
    </row>
    <row r="4843" spans="1:27" x14ac:dyDescent="0.35">
      <c r="A4843" t="s">
        <v>427</v>
      </c>
      <c r="C4843">
        <v>506900</v>
      </c>
      <c r="D4843" t="s">
        <v>439</v>
      </c>
      <c r="E4843" t="s">
        <v>7</v>
      </c>
      <c r="F4843" t="s">
        <v>21</v>
      </c>
      <c r="G4843">
        <v>2023</v>
      </c>
      <c r="H4843" t="s">
        <v>22</v>
      </c>
      <c r="I4843" t="s">
        <v>373</v>
      </c>
      <c r="J4843" t="s">
        <v>374</v>
      </c>
      <c r="K4843" t="s">
        <v>375</v>
      </c>
      <c r="L4843" t="s">
        <v>25</v>
      </c>
      <c r="M4843">
        <v>25345</v>
      </c>
      <c r="N4843">
        <v>25590</v>
      </c>
      <c r="O4843">
        <v>24941</v>
      </c>
      <c r="P4843">
        <v>25628</v>
      </c>
      <c r="Q4843">
        <v>24668</v>
      </c>
      <c r="R4843">
        <v>25569</v>
      </c>
      <c r="S4843">
        <v>26820</v>
      </c>
      <c r="T4843">
        <v>24930</v>
      </c>
      <c r="U4843">
        <v>27616</v>
      </c>
      <c r="V4843">
        <v>32454</v>
      </c>
      <c r="W4843">
        <v>24977</v>
      </c>
      <c r="X4843">
        <v>27780</v>
      </c>
      <c r="Y4843">
        <v>316317</v>
      </c>
      <c r="Z4843">
        <f t="shared" si="176"/>
        <v>237237.75</v>
      </c>
      <c r="AA4843">
        <f t="shared" si="177"/>
        <v>0</v>
      </c>
    </row>
    <row r="4844" spans="1:27" x14ac:dyDescent="0.35">
      <c r="A4844" t="s">
        <v>427</v>
      </c>
      <c r="C4844">
        <v>501990</v>
      </c>
      <c r="D4844" t="s">
        <v>442</v>
      </c>
      <c r="E4844" t="s">
        <v>7</v>
      </c>
      <c r="F4844" t="s">
        <v>105</v>
      </c>
      <c r="G4844">
        <v>2025</v>
      </c>
      <c r="H4844" t="s">
        <v>365</v>
      </c>
      <c r="I4844" t="s">
        <v>383</v>
      </c>
      <c r="J4844" t="s">
        <v>384</v>
      </c>
      <c r="K4844" t="s">
        <v>378</v>
      </c>
      <c r="L4844" t="s">
        <v>25</v>
      </c>
      <c r="M4844">
        <v>25346</v>
      </c>
      <c r="N4844">
        <v>22730</v>
      </c>
      <c r="O4844">
        <v>22548</v>
      </c>
      <c r="P4844">
        <v>23382</v>
      </c>
      <c r="Q4844">
        <v>22913</v>
      </c>
      <c r="R4844">
        <v>21510</v>
      </c>
      <c r="S4844">
        <v>23508</v>
      </c>
      <c r="T4844">
        <v>24537</v>
      </c>
      <c r="U4844">
        <v>23600</v>
      </c>
      <c r="V4844">
        <v>25548</v>
      </c>
      <c r="W4844">
        <v>19175</v>
      </c>
      <c r="X4844">
        <v>20393</v>
      </c>
      <c r="Y4844">
        <v>275189</v>
      </c>
      <c r="Z4844">
        <f t="shared" si="176"/>
        <v>0</v>
      </c>
      <c r="AA4844">
        <f t="shared" si="177"/>
        <v>206391.75</v>
      </c>
    </row>
    <row r="4845" spans="1:27" x14ac:dyDescent="0.35">
      <c r="A4845" t="s">
        <v>427</v>
      </c>
      <c r="C4845">
        <v>926116</v>
      </c>
      <c r="D4845" t="s">
        <v>448</v>
      </c>
      <c r="E4845" t="s">
        <v>7</v>
      </c>
      <c r="F4845" t="s">
        <v>105</v>
      </c>
      <c r="G4845">
        <v>2026</v>
      </c>
      <c r="H4845" t="s">
        <v>365</v>
      </c>
      <c r="I4845" t="s">
        <v>383</v>
      </c>
      <c r="J4845" t="s">
        <v>384</v>
      </c>
      <c r="K4845" t="s">
        <v>378</v>
      </c>
      <c r="L4845" t="s">
        <v>25</v>
      </c>
      <c r="M4845">
        <v>25411</v>
      </c>
      <c r="N4845">
        <v>22866</v>
      </c>
      <c r="O4845">
        <v>22693</v>
      </c>
      <c r="P4845">
        <v>23612</v>
      </c>
      <c r="Q4845">
        <v>23222</v>
      </c>
      <c r="R4845">
        <v>21883</v>
      </c>
      <c r="S4845">
        <v>23937</v>
      </c>
      <c r="T4845">
        <v>24816</v>
      </c>
      <c r="U4845">
        <v>23838</v>
      </c>
      <c r="V4845">
        <v>25859</v>
      </c>
      <c r="W4845">
        <v>19489</v>
      </c>
      <c r="X4845">
        <v>21070</v>
      </c>
      <c r="Y4845">
        <v>278696</v>
      </c>
      <c r="Z4845">
        <f t="shared" ref="Z4845:Z4904" si="178">$Y4845*IF($E4845="Fixed",0.75,1)*IF(LEFT($F4845,4)="0311",1,IF(LEFT($F4845,4)="0301",0.403176412,0))</f>
        <v>0</v>
      </c>
      <c r="AA4845">
        <f t="shared" ref="AA4845:AA4904" si="179">$Y4845*IF($E4845="Fixed",0.75,1)*IF(LEFT($F4845,4)="0311",0,IF(LEFT($F4845,4)="0301",1-0.403176412,1))</f>
        <v>209022</v>
      </c>
    </row>
    <row r="4846" spans="1:27" x14ac:dyDescent="0.35">
      <c r="A4846" t="s">
        <v>427</v>
      </c>
      <c r="C4846">
        <v>513100</v>
      </c>
      <c r="D4846" t="s">
        <v>438</v>
      </c>
      <c r="E4846" t="s">
        <v>7</v>
      </c>
      <c r="F4846" t="s">
        <v>105</v>
      </c>
      <c r="G4846">
        <v>2022</v>
      </c>
      <c r="H4846" t="s">
        <v>22</v>
      </c>
      <c r="I4846" t="s">
        <v>383</v>
      </c>
      <c r="J4846" t="s">
        <v>384</v>
      </c>
      <c r="K4846" t="s">
        <v>378</v>
      </c>
      <c r="L4846" t="s">
        <v>25</v>
      </c>
      <c r="M4846">
        <v>25416</v>
      </c>
      <c r="N4846">
        <v>25416</v>
      </c>
      <c r="O4846">
        <v>268416</v>
      </c>
      <c r="P4846">
        <v>203850</v>
      </c>
      <c r="Q4846">
        <v>268416</v>
      </c>
      <c r="R4846">
        <v>41717</v>
      </c>
      <c r="S4846">
        <v>48044</v>
      </c>
      <c r="T4846">
        <v>25416</v>
      </c>
      <c r="U4846">
        <v>25416</v>
      </c>
      <c r="V4846">
        <v>112499</v>
      </c>
      <c r="W4846">
        <v>27408</v>
      </c>
      <c r="X4846">
        <v>25416</v>
      </c>
      <c r="Y4846">
        <v>1097430</v>
      </c>
      <c r="Z4846">
        <f t="shared" si="178"/>
        <v>0</v>
      </c>
      <c r="AA4846">
        <f t="shared" si="179"/>
        <v>823072.5</v>
      </c>
    </row>
    <row r="4847" spans="1:27" x14ac:dyDescent="0.35">
      <c r="A4847" t="s">
        <v>427</v>
      </c>
      <c r="C4847">
        <v>501090</v>
      </c>
      <c r="D4847" t="s">
        <v>435</v>
      </c>
      <c r="E4847" t="s">
        <v>7</v>
      </c>
      <c r="F4847" t="s">
        <v>366</v>
      </c>
      <c r="G4847">
        <v>2026</v>
      </c>
      <c r="H4847" t="s">
        <v>22</v>
      </c>
      <c r="I4847" t="s">
        <v>630</v>
      </c>
      <c r="J4847" t="s">
        <v>630</v>
      </c>
      <c r="K4847" t="s">
        <v>631</v>
      </c>
      <c r="L4847" t="s">
        <v>25</v>
      </c>
      <c r="M4847">
        <v>25500</v>
      </c>
      <c r="N4847">
        <v>51000</v>
      </c>
      <c r="O4847">
        <v>51000</v>
      </c>
      <c r="P4847">
        <v>25500</v>
      </c>
      <c r="Q4847">
        <v>25500</v>
      </c>
      <c r="R4847">
        <v>25500</v>
      </c>
      <c r="S4847">
        <v>25500</v>
      </c>
      <c r="T4847">
        <v>25500</v>
      </c>
      <c r="U4847">
        <v>25500</v>
      </c>
      <c r="V4847">
        <v>25500</v>
      </c>
      <c r="W4847">
        <v>25500</v>
      </c>
      <c r="X4847">
        <v>25500</v>
      </c>
      <c r="Y4847">
        <v>357000</v>
      </c>
      <c r="Z4847">
        <f t="shared" si="178"/>
        <v>107950.48431299999</v>
      </c>
      <c r="AA4847">
        <f t="shared" si="179"/>
        <v>159799.51568700001</v>
      </c>
    </row>
    <row r="4848" spans="1:27" x14ac:dyDescent="0.35">
      <c r="A4848" t="s">
        <v>427</v>
      </c>
      <c r="C4848">
        <v>506109</v>
      </c>
      <c r="D4848" t="s">
        <v>449</v>
      </c>
      <c r="E4848" t="s">
        <v>7</v>
      </c>
      <c r="F4848" t="s">
        <v>105</v>
      </c>
      <c r="G4848">
        <v>2028</v>
      </c>
      <c r="H4848" t="s">
        <v>22</v>
      </c>
      <c r="I4848" t="s">
        <v>383</v>
      </c>
      <c r="J4848" t="s">
        <v>384</v>
      </c>
      <c r="K4848" t="s">
        <v>378</v>
      </c>
      <c r="L4848" t="s">
        <v>25</v>
      </c>
      <c r="M4848">
        <v>25576</v>
      </c>
      <c r="N4848">
        <v>25576</v>
      </c>
      <c r="O4848">
        <v>25576</v>
      </c>
      <c r="P4848">
        <v>25576</v>
      </c>
      <c r="Q4848">
        <v>25576</v>
      </c>
      <c r="R4848">
        <v>25576</v>
      </c>
      <c r="S4848">
        <v>25576</v>
      </c>
      <c r="T4848">
        <v>25576</v>
      </c>
      <c r="U4848">
        <v>25576</v>
      </c>
      <c r="V4848">
        <v>25576</v>
      </c>
      <c r="W4848">
        <v>25576</v>
      </c>
      <c r="X4848">
        <v>25576</v>
      </c>
      <c r="Y4848">
        <v>306907</v>
      </c>
      <c r="Z4848">
        <f t="shared" si="178"/>
        <v>0</v>
      </c>
      <c r="AA4848">
        <f t="shared" si="179"/>
        <v>230180.25</v>
      </c>
    </row>
    <row r="4849" spans="1:27" x14ac:dyDescent="0.35">
      <c r="A4849" t="s">
        <v>427</v>
      </c>
      <c r="C4849">
        <v>926102</v>
      </c>
      <c r="D4849" t="s">
        <v>447</v>
      </c>
      <c r="E4849" t="s">
        <v>7</v>
      </c>
      <c r="F4849" t="s">
        <v>105</v>
      </c>
      <c r="G4849">
        <v>2024</v>
      </c>
      <c r="H4849" t="s">
        <v>365</v>
      </c>
      <c r="I4849" t="s">
        <v>383</v>
      </c>
      <c r="J4849" t="s">
        <v>384</v>
      </c>
      <c r="K4849" t="s">
        <v>378</v>
      </c>
      <c r="L4849" t="s">
        <v>25</v>
      </c>
      <c r="M4849">
        <v>25629</v>
      </c>
      <c r="N4849">
        <v>24375</v>
      </c>
      <c r="O4849">
        <v>22900</v>
      </c>
      <c r="P4849">
        <v>23843</v>
      </c>
      <c r="Q4849">
        <v>24779</v>
      </c>
      <c r="R4849">
        <v>20813</v>
      </c>
      <c r="S4849">
        <v>24211</v>
      </c>
      <c r="T4849">
        <v>25058</v>
      </c>
      <c r="U4849">
        <v>22759</v>
      </c>
      <c r="V4849">
        <v>26118</v>
      </c>
      <c r="W4849">
        <v>21021</v>
      </c>
      <c r="X4849">
        <v>20066</v>
      </c>
      <c r="Y4849">
        <v>281572</v>
      </c>
      <c r="Z4849">
        <f t="shared" si="178"/>
        <v>0</v>
      </c>
      <c r="AA4849">
        <f t="shared" si="179"/>
        <v>211179</v>
      </c>
    </row>
    <row r="4850" spans="1:27" x14ac:dyDescent="0.35">
      <c r="A4850" t="s">
        <v>427</v>
      </c>
      <c r="C4850">
        <v>513100</v>
      </c>
      <c r="D4850" t="s">
        <v>438</v>
      </c>
      <c r="E4850" t="s">
        <v>7</v>
      </c>
      <c r="F4850" t="s">
        <v>105</v>
      </c>
      <c r="G4850">
        <v>2022</v>
      </c>
      <c r="H4850" t="s">
        <v>22</v>
      </c>
      <c r="I4850" t="s">
        <v>373</v>
      </c>
      <c r="J4850" t="s">
        <v>374</v>
      </c>
      <c r="K4850" t="s">
        <v>375</v>
      </c>
      <c r="L4850" t="s">
        <v>25</v>
      </c>
      <c r="M4850">
        <v>25667</v>
      </c>
      <c r="N4850">
        <v>25667</v>
      </c>
      <c r="O4850">
        <v>25667</v>
      </c>
      <c r="P4850">
        <v>45955</v>
      </c>
      <c r="Q4850">
        <v>25667</v>
      </c>
      <c r="R4850">
        <v>26221</v>
      </c>
      <c r="S4850">
        <v>53602</v>
      </c>
      <c r="T4850">
        <v>25667</v>
      </c>
      <c r="U4850">
        <v>25667</v>
      </c>
      <c r="V4850">
        <v>82926</v>
      </c>
      <c r="W4850">
        <v>28126</v>
      </c>
      <c r="X4850">
        <v>25667</v>
      </c>
      <c r="Y4850">
        <v>416497</v>
      </c>
      <c r="Z4850">
        <f t="shared" si="178"/>
        <v>0</v>
      </c>
      <c r="AA4850">
        <f t="shared" si="179"/>
        <v>312372.75</v>
      </c>
    </row>
    <row r="4851" spans="1:27" x14ac:dyDescent="0.35">
      <c r="A4851" t="s">
        <v>427</v>
      </c>
      <c r="C4851">
        <v>501990</v>
      </c>
      <c r="D4851" t="s">
        <v>442</v>
      </c>
      <c r="E4851" t="s">
        <v>7</v>
      </c>
      <c r="F4851" t="s">
        <v>105</v>
      </c>
      <c r="G4851">
        <v>2022</v>
      </c>
      <c r="H4851" t="s">
        <v>365</v>
      </c>
      <c r="I4851" t="s">
        <v>373</v>
      </c>
      <c r="J4851" t="s">
        <v>374</v>
      </c>
      <c r="K4851" t="s">
        <v>375</v>
      </c>
      <c r="L4851" t="s">
        <v>25</v>
      </c>
      <c r="M4851">
        <v>25933</v>
      </c>
      <c r="N4851">
        <v>25940</v>
      </c>
      <c r="O4851">
        <v>28365</v>
      </c>
      <c r="P4851">
        <v>25241</v>
      </c>
      <c r="Q4851">
        <v>25846</v>
      </c>
      <c r="R4851">
        <v>25763</v>
      </c>
      <c r="S4851">
        <v>23946</v>
      </c>
      <c r="T4851">
        <v>29153</v>
      </c>
      <c r="U4851">
        <v>26975</v>
      </c>
      <c r="V4851">
        <v>26216</v>
      </c>
      <c r="W4851">
        <v>24975</v>
      </c>
      <c r="X4851">
        <v>21980</v>
      </c>
      <c r="Y4851">
        <v>310333</v>
      </c>
      <c r="Z4851">
        <f t="shared" si="178"/>
        <v>0</v>
      </c>
      <c r="AA4851">
        <f t="shared" si="179"/>
        <v>232749.75</v>
      </c>
    </row>
    <row r="4852" spans="1:27" x14ac:dyDescent="0.35">
      <c r="A4852" t="s">
        <v>427</v>
      </c>
      <c r="C4852">
        <v>501090</v>
      </c>
      <c r="D4852" t="s">
        <v>435</v>
      </c>
      <c r="E4852" t="s">
        <v>7</v>
      </c>
      <c r="F4852" t="s">
        <v>366</v>
      </c>
      <c r="G4852">
        <v>2027</v>
      </c>
      <c r="H4852" t="s">
        <v>22</v>
      </c>
      <c r="I4852" t="s">
        <v>630</v>
      </c>
      <c r="J4852" t="s">
        <v>630</v>
      </c>
      <c r="K4852" t="s">
        <v>631</v>
      </c>
      <c r="L4852" t="s">
        <v>25</v>
      </c>
      <c r="M4852">
        <v>26010</v>
      </c>
      <c r="N4852">
        <v>52020</v>
      </c>
      <c r="O4852">
        <v>52020</v>
      </c>
      <c r="P4852">
        <v>26010</v>
      </c>
      <c r="Q4852">
        <v>26010</v>
      </c>
      <c r="R4852">
        <v>26010</v>
      </c>
      <c r="S4852">
        <v>26010</v>
      </c>
      <c r="T4852">
        <v>26010</v>
      </c>
      <c r="U4852">
        <v>26010</v>
      </c>
      <c r="V4852">
        <v>26010</v>
      </c>
      <c r="W4852">
        <v>26010</v>
      </c>
      <c r="X4852">
        <v>26010</v>
      </c>
      <c r="Y4852">
        <v>364140</v>
      </c>
      <c r="Z4852">
        <f t="shared" si="178"/>
        <v>110109.49399926</v>
      </c>
      <c r="AA4852">
        <f t="shared" si="179"/>
        <v>162995.50600074002</v>
      </c>
    </row>
    <row r="4853" spans="1:27" x14ac:dyDescent="0.35">
      <c r="A4853" t="s">
        <v>427</v>
      </c>
      <c r="C4853">
        <v>513100</v>
      </c>
      <c r="D4853" t="s">
        <v>438</v>
      </c>
      <c r="E4853" t="s">
        <v>7</v>
      </c>
      <c r="F4853" t="s">
        <v>105</v>
      </c>
      <c r="G4853">
        <v>2023</v>
      </c>
      <c r="H4853" t="s">
        <v>22</v>
      </c>
      <c r="I4853" t="s">
        <v>383</v>
      </c>
      <c r="J4853" t="s">
        <v>384</v>
      </c>
      <c r="K4853" t="s">
        <v>378</v>
      </c>
      <c r="L4853" t="s">
        <v>25</v>
      </c>
      <c r="M4853">
        <v>26045</v>
      </c>
      <c r="N4853">
        <v>26045</v>
      </c>
      <c r="O4853">
        <v>26045</v>
      </c>
      <c r="P4853">
        <v>480191</v>
      </c>
      <c r="Q4853">
        <v>26045</v>
      </c>
      <c r="R4853">
        <v>42345</v>
      </c>
      <c r="S4853">
        <v>48672</v>
      </c>
      <c r="T4853">
        <v>26045</v>
      </c>
      <c r="U4853">
        <v>26045</v>
      </c>
      <c r="V4853">
        <v>113128</v>
      </c>
      <c r="W4853">
        <v>28037</v>
      </c>
      <c r="X4853">
        <v>26045</v>
      </c>
      <c r="Y4853">
        <v>894685</v>
      </c>
      <c r="Z4853">
        <f t="shared" si="178"/>
        <v>0</v>
      </c>
      <c r="AA4853">
        <f t="shared" si="179"/>
        <v>671013.75</v>
      </c>
    </row>
    <row r="4854" spans="1:27" x14ac:dyDescent="0.35">
      <c r="A4854" t="s">
        <v>427</v>
      </c>
      <c r="C4854">
        <v>514100</v>
      </c>
      <c r="D4854" t="s">
        <v>441</v>
      </c>
      <c r="E4854" t="s">
        <v>7</v>
      </c>
      <c r="F4854" t="s">
        <v>105</v>
      </c>
      <c r="G4854">
        <v>2029</v>
      </c>
      <c r="H4854" t="s">
        <v>365</v>
      </c>
      <c r="I4854" t="s">
        <v>373</v>
      </c>
      <c r="J4854" t="s">
        <v>374</v>
      </c>
      <c r="K4854" t="s">
        <v>375</v>
      </c>
      <c r="L4854" t="s">
        <v>25</v>
      </c>
      <c r="M4854">
        <v>26051</v>
      </c>
      <c r="N4854">
        <v>23433</v>
      </c>
      <c r="O4854">
        <v>23251</v>
      </c>
      <c r="P4854">
        <v>24179</v>
      </c>
      <c r="Q4854">
        <v>23765</v>
      </c>
      <c r="R4854">
        <v>22383</v>
      </c>
      <c r="S4854">
        <v>24478</v>
      </c>
      <c r="T4854">
        <v>25411</v>
      </c>
      <c r="U4854">
        <v>24414</v>
      </c>
      <c r="V4854">
        <v>26474</v>
      </c>
      <c r="W4854">
        <v>19933</v>
      </c>
      <c r="X4854">
        <v>21484</v>
      </c>
      <c r="Y4854">
        <v>285256</v>
      </c>
      <c r="Z4854">
        <f t="shared" si="178"/>
        <v>0</v>
      </c>
      <c r="AA4854">
        <f t="shared" si="179"/>
        <v>213942</v>
      </c>
    </row>
    <row r="4855" spans="1:27" x14ac:dyDescent="0.35">
      <c r="A4855" t="s">
        <v>427</v>
      </c>
      <c r="C4855">
        <v>506900</v>
      </c>
      <c r="D4855" t="s">
        <v>439</v>
      </c>
      <c r="E4855" t="s">
        <v>7</v>
      </c>
      <c r="F4855" t="s">
        <v>21</v>
      </c>
      <c r="G4855">
        <v>2026</v>
      </c>
      <c r="H4855" t="s">
        <v>22</v>
      </c>
      <c r="I4855" t="s">
        <v>373</v>
      </c>
      <c r="J4855" t="s">
        <v>374</v>
      </c>
      <c r="K4855" t="s">
        <v>375</v>
      </c>
      <c r="L4855" t="s">
        <v>25</v>
      </c>
      <c r="M4855">
        <v>26078</v>
      </c>
      <c r="N4855">
        <v>31851</v>
      </c>
      <c r="O4855">
        <v>25989</v>
      </c>
      <c r="P4855">
        <v>26825</v>
      </c>
      <c r="Q4855">
        <v>25888</v>
      </c>
      <c r="R4855">
        <v>26069</v>
      </c>
      <c r="S4855">
        <v>28372</v>
      </c>
      <c r="T4855">
        <v>26115</v>
      </c>
      <c r="U4855">
        <v>26814</v>
      </c>
      <c r="V4855">
        <v>47346</v>
      </c>
      <c r="W4855">
        <v>26308</v>
      </c>
      <c r="X4855">
        <v>28509</v>
      </c>
      <c r="Y4855">
        <v>346162</v>
      </c>
      <c r="Z4855">
        <f t="shared" si="178"/>
        <v>259621.5</v>
      </c>
      <c r="AA4855">
        <f t="shared" si="179"/>
        <v>0</v>
      </c>
    </row>
    <row r="4856" spans="1:27" x14ac:dyDescent="0.35">
      <c r="A4856" t="s">
        <v>427</v>
      </c>
      <c r="C4856">
        <v>501990</v>
      </c>
      <c r="D4856" t="s">
        <v>442</v>
      </c>
      <c r="E4856" t="s">
        <v>7</v>
      </c>
      <c r="F4856" t="s">
        <v>105</v>
      </c>
      <c r="G4856">
        <v>2026</v>
      </c>
      <c r="H4856" t="s">
        <v>365</v>
      </c>
      <c r="I4856" t="s">
        <v>383</v>
      </c>
      <c r="J4856" t="s">
        <v>384</v>
      </c>
      <c r="K4856" t="s">
        <v>378</v>
      </c>
      <c r="L4856" t="s">
        <v>25</v>
      </c>
      <c r="M4856">
        <v>26107</v>
      </c>
      <c r="N4856">
        <v>23412</v>
      </c>
      <c r="O4856">
        <v>23224</v>
      </c>
      <c r="P4856">
        <v>24083</v>
      </c>
      <c r="Q4856">
        <v>23600</v>
      </c>
      <c r="R4856">
        <v>22155</v>
      </c>
      <c r="S4856">
        <v>24213</v>
      </c>
      <c r="T4856">
        <v>25273</v>
      </c>
      <c r="U4856">
        <v>24308</v>
      </c>
      <c r="V4856">
        <v>26314</v>
      </c>
      <c r="W4856">
        <v>19750</v>
      </c>
      <c r="X4856">
        <v>21005</v>
      </c>
      <c r="Y4856">
        <v>283445</v>
      </c>
      <c r="Z4856">
        <f t="shared" si="178"/>
        <v>0</v>
      </c>
      <c r="AA4856">
        <f t="shared" si="179"/>
        <v>212583.75</v>
      </c>
    </row>
    <row r="4857" spans="1:27" x14ac:dyDescent="0.35">
      <c r="A4857" t="s">
        <v>427</v>
      </c>
      <c r="C4857">
        <v>926116</v>
      </c>
      <c r="D4857" t="s">
        <v>448</v>
      </c>
      <c r="E4857" t="s">
        <v>7</v>
      </c>
      <c r="F4857" t="s">
        <v>105</v>
      </c>
      <c r="G4857">
        <v>2027</v>
      </c>
      <c r="H4857" t="s">
        <v>365</v>
      </c>
      <c r="I4857" t="s">
        <v>383</v>
      </c>
      <c r="J4857" t="s">
        <v>384</v>
      </c>
      <c r="K4857" t="s">
        <v>378</v>
      </c>
      <c r="L4857" t="s">
        <v>25</v>
      </c>
      <c r="M4857">
        <v>26174</v>
      </c>
      <c r="N4857">
        <v>23552</v>
      </c>
      <c r="O4857">
        <v>23374</v>
      </c>
      <c r="P4857">
        <v>24320</v>
      </c>
      <c r="Q4857">
        <v>23919</v>
      </c>
      <c r="R4857">
        <v>22539</v>
      </c>
      <c r="S4857">
        <v>24655</v>
      </c>
      <c r="T4857">
        <v>25560</v>
      </c>
      <c r="U4857">
        <v>24553</v>
      </c>
      <c r="V4857">
        <v>26635</v>
      </c>
      <c r="W4857">
        <v>20074</v>
      </c>
      <c r="X4857">
        <v>21702</v>
      </c>
      <c r="Y4857">
        <v>287057</v>
      </c>
      <c r="Z4857">
        <f t="shared" si="178"/>
        <v>0</v>
      </c>
      <c r="AA4857">
        <f t="shared" si="179"/>
        <v>215292.75</v>
      </c>
    </row>
    <row r="4858" spans="1:27" x14ac:dyDescent="0.35">
      <c r="A4858" t="s">
        <v>427</v>
      </c>
      <c r="C4858">
        <v>506100</v>
      </c>
      <c r="D4858" t="s">
        <v>432</v>
      </c>
      <c r="E4858" t="s">
        <v>7</v>
      </c>
      <c r="F4858" t="s">
        <v>105</v>
      </c>
      <c r="G4858">
        <v>2024</v>
      </c>
      <c r="H4858" t="s">
        <v>365</v>
      </c>
      <c r="I4858" t="s">
        <v>453</v>
      </c>
      <c r="J4858" t="s">
        <v>454</v>
      </c>
      <c r="K4858" t="s">
        <v>455</v>
      </c>
      <c r="L4858" t="s">
        <v>25</v>
      </c>
      <c r="M4858">
        <v>26234</v>
      </c>
      <c r="N4858">
        <v>24924</v>
      </c>
      <c r="O4858">
        <v>23383</v>
      </c>
      <c r="P4858">
        <v>24270</v>
      </c>
      <c r="Q4858">
        <v>25166</v>
      </c>
      <c r="R4858">
        <v>21041</v>
      </c>
      <c r="S4858">
        <v>24465</v>
      </c>
      <c r="T4858">
        <v>25480</v>
      </c>
      <c r="U4858">
        <v>23151</v>
      </c>
      <c r="V4858">
        <v>26530</v>
      </c>
      <c r="W4858">
        <v>21320</v>
      </c>
      <c r="X4858">
        <v>19973</v>
      </c>
      <c r="Y4858">
        <v>285936</v>
      </c>
      <c r="Z4858">
        <f t="shared" si="178"/>
        <v>0</v>
      </c>
      <c r="AA4858">
        <f t="shared" si="179"/>
        <v>214452</v>
      </c>
    </row>
    <row r="4859" spans="1:27" x14ac:dyDescent="0.35">
      <c r="A4859" t="s">
        <v>427</v>
      </c>
      <c r="C4859">
        <v>506109</v>
      </c>
      <c r="D4859" t="s">
        <v>449</v>
      </c>
      <c r="E4859" t="s">
        <v>7</v>
      </c>
      <c r="F4859" t="s">
        <v>105</v>
      </c>
      <c r="G4859">
        <v>2029</v>
      </c>
      <c r="H4859" t="s">
        <v>22</v>
      </c>
      <c r="I4859" t="s">
        <v>383</v>
      </c>
      <c r="J4859" t="s">
        <v>384</v>
      </c>
      <c r="K4859" t="s">
        <v>378</v>
      </c>
      <c r="L4859" t="s">
        <v>25</v>
      </c>
      <c r="M4859">
        <v>26343</v>
      </c>
      <c r="N4859">
        <v>26343</v>
      </c>
      <c r="O4859">
        <v>26343</v>
      </c>
      <c r="P4859">
        <v>26343</v>
      </c>
      <c r="Q4859">
        <v>26343</v>
      </c>
      <c r="R4859">
        <v>26343</v>
      </c>
      <c r="S4859">
        <v>26343</v>
      </c>
      <c r="T4859">
        <v>26343</v>
      </c>
      <c r="U4859">
        <v>26343</v>
      </c>
      <c r="V4859">
        <v>26343</v>
      </c>
      <c r="W4859">
        <v>26343</v>
      </c>
      <c r="X4859">
        <v>26343</v>
      </c>
      <c r="Y4859">
        <v>316119</v>
      </c>
      <c r="Z4859">
        <f t="shared" si="178"/>
        <v>0</v>
      </c>
      <c r="AA4859">
        <f t="shared" si="179"/>
        <v>237089.25</v>
      </c>
    </row>
    <row r="4860" spans="1:27" x14ac:dyDescent="0.35">
      <c r="A4860" t="s">
        <v>427</v>
      </c>
      <c r="C4860">
        <v>926102</v>
      </c>
      <c r="D4860" t="s">
        <v>447</v>
      </c>
      <c r="E4860" t="s">
        <v>7</v>
      </c>
      <c r="F4860" t="s">
        <v>105</v>
      </c>
      <c r="G4860">
        <v>2025</v>
      </c>
      <c r="H4860" t="s">
        <v>365</v>
      </c>
      <c r="I4860" t="s">
        <v>383</v>
      </c>
      <c r="J4860" t="s">
        <v>384</v>
      </c>
      <c r="K4860" t="s">
        <v>378</v>
      </c>
      <c r="L4860" t="s">
        <v>25</v>
      </c>
      <c r="M4860">
        <v>26396</v>
      </c>
      <c r="N4860">
        <v>23753</v>
      </c>
      <c r="O4860">
        <v>23575</v>
      </c>
      <c r="P4860">
        <v>24532</v>
      </c>
      <c r="Q4860">
        <v>24130</v>
      </c>
      <c r="R4860">
        <v>22740</v>
      </c>
      <c r="S4860">
        <v>24877</v>
      </c>
      <c r="T4860">
        <v>25783</v>
      </c>
      <c r="U4860">
        <v>24767</v>
      </c>
      <c r="V4860">
        <v>26868</v>
      </c>
      <c r="W4860">
        <v>20252</v>
      </c>
      <c r="X4860">
        <v>21907</v>
      </c>
      <c r="Y4860">
        <v>289579</v>
      </c>
      <c r="Z4860">
        <f t="shared" si="178"/>
        <v>0</v>
      </c>
      <c r="AA4860">
        <f t="shared" si="179"/>
        <v>217184.25</v>
      </c>
    </row>
    <row r="4861" spans="1:27" x14ac:dyDescent="0.35">
      <c r="A4861" t="s">
        <v>427</v>
      </c>
      <c r="C4861">
        <v>513100</v>
      </c>
      <c r="D4861" t="s">
        <v>438</v>
      </c>
      <c r="E4861" t="s">
        <v>7</v>
      </c>
      <c r="F4861" t="s">
        <v>105</v>
      </c>
      <c r="G4861">
        <v>2023</v>
      </c>
      <c r="H4861" t="s">
        <v>22</v>
      </c>
      <c r="I4861" t="s">
        <v>373</v>
      </c>
      <c r="J4861" t="s">
        <v>374</v>
      </c>
      <c r="K4861" t="s">
        <v>375</v>
      </c>
      <c r="L4861" t="s">
        <v>25</v>
      </c>
      <c r="M4861">
        <v>26443</v>
      </c>
      <c r="N4861">
        <v>26443</v>
      </c>
      <c r="O4861">
        <v>26443</v>
      </c>
      <c r="P4861">
        <v>46731</v>
      </c>
      <c r="Q4861">
        <v>26443</v>
      </c>
      <c r="R4861">
        <v>26997</v>
      </c>
      <c r="S4861">
        <v>54378</v>
      </c>
      <c r="T4861">
        <v>26443</v>
      </c>
      <c r="U4861">
        <v>26443</v>
      </c>
      <c r="V4861">
        <v>83702</v>
      </c>
      <c r="W4861">
        <v>28902</v>
      </c>
      <c r="X4861">
        <v>26443</v>
      </c>
      <c r="Y4861">
        <v>425809</v>
      </c>
      <c r="Z4861">
        <f t="shared" si="178"/>
        <v>0</v>
      </c>
      <c r="AA4861">
        <f t="shared" si="179"/>
        <v>319356.75</v>
      </c>
    </row>
    <row r="4862" spans="1:27" x14ac:dyDescent="0.35">
      <c r="A4862" t="s">
        <v>427</v>
      </c>
      <c r="C4862">
        <v>501090</v>
      </c>
      <c r="D4862" t="s">
        <v>435</v>
      </c>
      <c r="E4862" t="s">
        <v>7</v>
      </c>
      <c r="F4862" t="s">
        <v>366</v>
      </c>
      <c r="G4862">
        <v>2028</v>
      </c>
      <c r="H4862" t="s">
        <v>22</v>
      </c>
      <c r="I4862" t="s">
        <v>630</v>
      </c>
      <c r="J4862" t="s">
        <v>630</v>
      </c>
      <c r="K4862" t="s">
        <v>631</v>
      </c>
      <c r="L4862" t="s">
        <v>25</v>
      </c>
      <c r="M4862">
        <v>26530</v>
      </c>
      <c r="N4862">
        <v>53060</v>
      </c>
      <c r="O4862">
        <v>53060</v>
      </c>
      <c r="P4862">
        <v>26530</v>
      </c>
      <c r="Q4862">
        <v>26530</v>
      </c>
      <c r="R4862">
        <v>26530</v>
      </c>
      <c r="S4862">
        <v>26530</v>
      </c>
      <c r="T4862">
        <v>26530</v>
      </c>
      <c r="U4862">
        <v>26530</v>
      </c>
      <c r="V4862">
        <v>26530</v>
      </c>
      <c r="W4862">
        <v>26530</v>
      </c>
      <c r="X4862">
        <v>26530</v>
      </c>
      <c r="Y4862">
        <v>371420</v>
      </c>
      <c r="Z4862">
        <f t="shared" si="178"/>
        <v>112310.83720877999</v>
      </c>
      <c r="AA4862">
        <f t="shared" si="179"/>
        <v>166254.16279122001</v>
      </c>
    </row>
    <row r="4863" spans="1:27" x14ac:dyDescent="0.35">
      <c r="A4863" t="s">
        <v>427</v>
      </c>
      <c r="C4863">
        <v>512100</v>
      </c>
      <c r="D4863" t="s">
        <v>428</v>
      </c>
      <c r="E4863" t="s">
        <v>7</v>
      </c>
      <c r="F4863" t="s">
        <v>366</v>
      </c>
      <c r="G4863">
        <v>2021</v>
      </c>
      <c r="H4863" t="s">
        <v>22</v>
      </c>
      <c r="I4863" t="s">
        <v>645</v>
      </c>
      <c r="J4863" t="s">
        <v>646</v>
      </c>
      <c r="K4863" t="s">
        <v>493</v>
      </c>
      <c r="L4863" t="s">
        <v>25</v>
      </c>
      <c r="M4863">
        <v>26667</v>
      </c>
      <c r="N4863">
        <v>26667</v>
      </c>
      <c r="O4863">
        <v>26667</v>
      </c>
      <c r="P4863">
        <v>26667</v>
      </c>
      <c r="Q4863">
        <v>26667</v>
      </c>
      <c r="R4863">
        <v>26667</v>
      </c>
      <c r="S4863">
        <v>26667</v>
      </c>
      <c r="T4863">
        <v>26667</v>
      </c>
      <c r="U4863">
        <v>26667</v>
      </c>
      <c r="V4863">
        <v>26667</v>
      </c>
      <c r="W4863">
        <v>26667</v>
      </c>
      <c r="X4863">
        <v>26667</v>
      </c>
      <c r="Y4863">
        <v>320000</v>
      </c>
      <c r="Z4863">
        <f t="shared" si="178"/>
        <v>96762.338879999996</v>
      </c>
      <c r="AA4863">
        <f t="shared" si="179"/>
        <v>143237.66112</v>
      </c>
    </row>
    <row r="4864" spans="1:27" x14ac:dyDescent="0.35">
      <c r="A4864" t="s">
        <v>427</v>
      </c>
      <c r="C4864">
        <v>512100</v>
      </c>
      <c r="D4864" t="s">
        <v>428</v>
      </c>
      <c r="E4864" t="s">
        <v>7</v>
      </c>
      <c r="F4864" t="s">
        <v>366</v>
      </c>
      <c r="G4864">
        <v>2022</v>
      </c>
      <c r="H4864" t="s">
        <v>22</v>
      </c>
      <c r="I4864" t="s">
        <v>645</v>
      </c>
      <c r="J4864" t="s">
        <v>646</v>
      </c>
      <c r="K4864" t="s">
        <v>493</v>
      </c>
      <c r="L4864" t="s">
        <v>25</v>
      </c>
      <c r="M4864">
        <v>26667</v>
      </c>
      <c r="N4864">
        <v>26667</v>
      </c>
      <c r="O4864">
        <v>26667</v>
      </c>
      <c r="P4864">
        <v>26667</v>
      </c>
      <c r="Q4864">
        <v>26667</v>
      </c>
      <c r="R4864">
        <v>26667</v>
      </c>
      <c r="S4864">
        <v>26667</v>
      </c>
      <c r="T4864">
        <v>26667</v>
      </c>
      <c r="U4864">
        <v>26667</v>
      </c>
      <c r="V4864">
        <v>26667</v>
      </c>
      <c r="W4864">
        <v>26667</v>
      </c>
      <c r="X4864">
        <v>26667</v>
      </c>
      <c r="Y4864">
        <v>320000</v>
      </c>
      <c r="Z4864">
        <f t="shared" si="178"/>
        <v>96762.338879999996</v>
      </c>
      <c r="AA4864">
        <f t="shared" si="179"/>
        <v>143237.66112</v>
      </c>
    </row>
    <row r="4865" spans="1:27" x14ac:dyDescent="0.35">
      <c r="A4865" t="s">
        <v>427</v>
      </c>
      <c r="C4865">
        <v>512100</v>
      </c>
      <c r="D4865" t="s">
        <v>428</v>
      </c>
      <c r="E4865" t="s">
        <v>7</v>
      </c>
      <c r="F4865" t="s">
        <v>366</v>
      </c>
      <c r="G4865">
        <v>2023</v>
      </c>
      <c r="H4865" t="s">
        <v>22</v>
      </c>
      <c r="I4865" t="s">
        <v>645</v>
      </c>
      <c r="J4865" t="s">
        <v>646</v>
      </c>
      <c r="K4865" t="s">
        <v>493</v>
      </c>
      <c r="L4865" t="s">
        <v>25</v>
      </c>
      <c r="M4865">
        <v>26667</v>
      </c>
      <c r="N4865">
        <v>26667</v>
      </c>
      <c r="O4865">
        <v>26667</v>
      </c>
      <c r="P4865">
        <v>26667</v>
      </c>
      <c r="Q4865">
        <v>26667</v>
      </c>
      <c r="R4865">
        <v>26667</v>
      </c>
      <c r="S4865">
        <v>26667</v>
      </c>
      <c r="T4865">
        <v>26667</v>
      </c>
      <c r="U4865">
        <v>26667</v>
      </c>
      <c r="V4865">
        <v>26667</v>
      </c>
      <c r="W4865">
        <v>26667</v>
      </c>
      <c r="X4865">
        <v>26667</v>
      </c>
      <c r="Y4865">
        <v>320000</v>
      </c>
      <c r="Z4865">
        <f t="shared" si="178"/>
        <v>96762.338879999996</v>
      </c>
      <c r="AA4865">
        <f t="shared" si="179"/>
        <v>143237.66112</v>
      </c>
    </row>
    <row r="4866" spans="1:27" x14ac:dyDescent="0.35">
      <c r="A4866" t="s">
        <v>427</v>
      </c>
      <c r="C4866">
        <v>512100</v>
      </c>
      <c r="D4866" t="s">
        <v>428</v>
      </c>
      <c r="E4866" t="s">
        <v>7</v>
      </c>
      <c r="F4866" t="s">
        <v>366</v>
      </c>
      <c r="G4866">
        <v>2024</v>
      </c>
      <c r="H4866" t="s">
        <v>22</v>
      </c>
      <c r="I4866" t="s">
        <v>645</v>
      </c>
      <c r="J4866" t="s">
        <v>646</v>
      </c>
      <c r="K4866" t="s">
        <v>493</v>
      </c>
      <c r="L4866" t="s">
        <v>25</v>
      </c>
      <c r="M4866">
        <v>26667</v>
      </c>
      <c r="N4866">
        <v>26667</v>
      </c>
      <c r="O4866">
        <v>26667</v>
      </c>
      <c r="P4866">
        <v>26667</v>
      </c>
      <c r="Q4866">
        <v>26667</v>
      </c>
      <c r="R4866">
        <v>26667</v>
      </c>
      <c r="S4866">
        <v>26667</v>
      </c>
      <c r="T4866">
        <v>26667</v>
      </c>
      <c r="U4866">
        <v>26667</v>
      </c>
      <c r="V4866">
        <v>26667</v>
      </c>
      <c r="W4866">
        <v>26667</v>
      </c>
      <c r="X4866">
        <v>26667</v>
      </c>
      <c r="Y4866">
        <v>320000</v>
      </c>
      <c r="Z4866">
        <f t="shared" si="178"/>
        <v>96762.338879999996</v>
      </c>
      <c r="AA4866">
        <f t="shared" si="179"/>
        <v>143237.66112</v>
      </c>
    </row>
    <row r="4867" spans="1:27" x14ac:dyDescent="0.35">
      <c r="A4867" t="s">
        <v>427</v>
      </c>
      <c r="C4867">
        <v>512100</v>
      </c>
      <c r="D4867" t="s">
        <v>428</v>
      </c>
      <c r="E4867" t="s">
        <v>7</v>
      </c>
      <c r="F4867" t="s">
        <v>366</v>
      </c>
      <c r="G4867">
        <v>2025</v>
      </c>
      <c r="H4867" t="s">
        <v>22</v>
      </c>
      <c r="I4867" t="s">
        <v>645</v>
      </c>
      <c r="J4867" t="s">
        <v>646</v>
      </c>
      <c r="K4867" t="s">
        <v>493</v>
      </c>
      <c r="L4867" t="s">
        <v>25</v>
      </c>
      <c r="M4867">
        <v>26667</v>
      </c>
      <c r="N4867">
        <v>26667</v>
      </c>
      <c r="O4867">
        <v>26667</v>
      </c>
      <c r="P4867">
        <v>26667</v>
      </c>
      <c r="Q4867">
        <v>26667</v>
      </c>
      <c r="R4867">
        <v>26667</v>
      </c>
      <c r="S4867">
        <v>26667</v>
      </c>
      <c r="T4867">
        <v>26667</v>
      </c>
      <c r="U4867">
        <v>26667</v>
      </c>
      <c r="V4867">
        <v>26667</v>
      </c>
      <c r="W4867">
        <v>26667</v>
      </c>
      <c r="X4867">
        <v>26667</v>
      </c>
      <c r="Y4867">
        <v>320000</v>
      </c>
      <c r="Z4867">
        <f t="shared" si="178"/>
        <v>96762.338879999996</v>
      </c>
      <c r="AA4867">
        <f t="shared" si="179"/>
        <v>143237.66112</v>
      </c>
    </row>
    <row r="4868" spans="1:27" x14ac:dyDescent="0.35">
      <c r="A4868" t="s">
        <v>427</v>
      </c>
      <c r="C4868">
        <v>506100</v>
      </c>
      <c r="D4868" t="s">
        <v>432</v>
      </c>
      <c r="E4868" t="s">
        <v>7</v>
      </c>
      <c r="F4868" t="s">
        <v>366</v>
      </c>
      <c r="G4868">
        <v>2021</v>
      </c>
      <c r="H4868" t="s">
        <v>22</v>
      </c>
      <c r="I4868" t="s">
        <v>647</v>
      </c>
      <c r="J4868" t="s">
        <v>648</v>
      </c>
      <c r="K4868" t="s">
        <v>455</v>
      </c>
      <c r="L4868" t="s">
        <v>25</v>
      </c>
      <c r="M4868">
        <v>26800</v>
      </c>
      <c r="N4868">
        <v>28700</v>
      </c>
      <c r="O4868">
        <v>39300</v>
      </c>
      <c r="P4868">
        <v>100300</v>
      </c>
      <c r="Q4868">
        <v>39300</v>
      </c>
      <c r="R4868">
        <v>38300</v>
      </c>
      <c r="S4868">
        <v>33300</v>
      </c>
      <c r="T4868">
        <v>29800</v>
      </c>
      <c r="U4868">
        <v>41300</v>
      </c>
      <c r="V4868">
        <v>41800</v>
      </c>
      <c r="W4868">
        <v>47300</v>
      </c>
      <c r="X4868">
        <v>66000</v>
      </c>
      <c r="Y4868">
        <v>532200</v>
      </c>
      <c r="Z4868">
        <f t="shared" si="178"/>
        <v>160927.86484979998</v>
      </c>
      <c r="AA4868">
        <f t="shared" si="179"/>
        <v>238222.13515020002</v>
      </c>
    </row>
    <row r="4869" spans="1:27" x14ac:dyDescent="0.35">
      <c r="A4869" t="s">
        <v>427</v>
      </c>
      <c r="C4869">
        <v>506100</v>
      </c>
      <c r="D4869" t="s">
        <v>432</v>
      </c>
      <c r="E4869" t="s">
        <v>7</v>
      </c>
      <c r="F4869" t="s">
        <v>366</v>
      </c>
      <c r="G4869">
        <v>2022</v>
      </c>
      <c r="H4869" t="s">
        <v>22</v>
      </c>
      <c r="I4869" t="s">
        <v>647</v>
      </c>
      <c r="J4869" t="s">
        <v>648</v>
      </c>
      <c r="K4869" t="s">
        <v>455</v>
      </c>
      <c r="L4869" t="s">
        <v>25</v>
      </c>
      <c r="M4869">
        <v>26800</v>
      </c>
      <c r="N4869">
        <v>28700</v>
      </c>
      <c r="O4869">
        <v>39300</v>
      </c>
      <c r="P4869">
        <v>100300</v>
      </c>
      <c r="Q4869">
        <v>39300</v>
      </c>
      <c r="R4869">
        <v>38300</v>
      </c>
      <c r="S4869">
        <v>33300</v>
      </c>
      <c r="T4869">
        <v>29800</v>
      </c>
      <c r="U4869">
        <v>41300</v>
      </c>
      <c r="V4869">
        <v>41800</v>
      </c>
      <c r="W4869">
        <v>47300</v>
      </c>
      <c r="X4869">
        <v>66000</v>
      </c>
      <c r="Y4869">
        <v>532200</v>
      </c>
      <c r="Z4869">
        <f t="shared" si="178"/>
        <v>160927.86484979998</v>
      </c>
      <c r="AA4869">
        <f t="shared" si="179"/>
        <v>238222.13515020002</v>
      </c>
    </row>
    <row r="4870" spans="1:27" x14ac:dyDescent="0.35">
      <c r="A4870" t="s">
        <v>427</v>
      </c>
      <c r="C4870">
        <v>506100</v>
      </c>
      <c r="D4870" t="s">
        <v>432</v>
      </c>
      <c r="E4870" t="s">
        <v>7</v>
      </c>
      <c r="F4870" t="s">
        <v>366</v>
      </c>
      <c r="G4870">
        <v>2023</v>
      </c>
      <c r="H4870" t="s">
        <v>22</v>
      </c>
      <c r="I4870" t="s">
        <v>647</v>
      </c>
      <c r="J4870" t="s">
        <v>648</v>
      </c>
      <c r="K4870" t="s">
        <v>455</v>
      </c>
      <c r="L4870" t="s">
        <v>25</v>
      </c>
      <c r="M4870">
        <v>26800</v>
      </c>
      <c r="N4870">
        <v>28700</v>
      </c>
      <c r="O4870">
        <v>39300</v>
      </c>
      <c r="P4870">
        <v>100300</v>
      </c>
      <c r="Q4870">
        <v>39300</v>
      </c>
      <c r="R4870">
        <v>38300</v>
      </c>
      <c r="S4870">
        <v>33300</v>
      </c>
      <c r="T4870">
        <v>29800</v>
      </c>
      <c r="U4870">
        <v>41300</v>
      </c>
      <c r="V4870">
        <v>41800</v>
      </c>
      <c r="W4870">
        <v>47300</v>
      </c>
      <c r="X4870">
        <v>66000</v>
      </c>
      <c r="Y4870">
        <v>532200</v>
      </c>
      <c r="Z4870">
        <f t="shared" si="178"/>
        <v>160927.86484979998</v>
      </c>
      <c r="AA4870">
        <f t="shared" si="179"/>
        <v>238222.13515020002</v>
      </c>
    </row>
    <row r="4871" spans="1:27" x14ac:dyDescent="0.35">
      <c r="A4871" t="s">
        <v>427</v>
      </c>
      <c r="C4871">
        <v>506100</v>
      </c>
      <c r="D4871" t="s">
        <v>432</v>
      </c>
      <c r="E4871" t="s">
        <v>7</v>
      </c>
      <c r="F4871" t="s">
        <v>366</v>
      </c>
      <c r="G4871">
        <v>2024</v>
      </c>
      <c r="H4871" t="s">
        <v>22</v>
      </c>
      <c r="I4871" t="s">
        <v>647</v>
      </c>
      <c r="J4871" t="s">
        <v>648</v>
      </c>
      <c r="K4871" t="s">
        <v>455</v>
      </c>
      <c r="L4871" t="s">
        <v>25</v>
      </c>
      <c r="M4871">
        <v>26800</v>
      </c>
      <c r="N4871">
        <v>28700</v>
      </c>
      <c r="O4871">
        <v>39300</v>
      </c>
      <c r="P4871">
        <v>100300</v>
      </c>
      <c r="Q4871">
        <v>39300</v>
      </c>
      <c r="R4871">
        <v>38300</v>
      </c>
      <c r="S4871">
        <v>33300</v>
      </c>
      <c r="T4871">
        <v>29800</v>
      </c>
      <c r="U4871">
        <v>41300</v>
      </c>
      <c r="V4871">
        <v>41800</v>
      </c>
      <c r="W4871">
        <v>47300</v>
      </c>
      <c r="X4871">
        <v>66000</v>
      </c>
      <c r="Y4871">
        <v>532200</v>
      </c>
      <c r="Z4871">
        <f t="shared" si="178"/>
        <v>160927.86484979998</v>
      </c>
      <c r="AA4871">
        <f t="shared" si="179"/>
        <v>238222.13515020002</v>
      </c>
    </row>
    <row r="4872" spans="1:27" x14ac:dyDescent="0.35">
      <c r="A4872" t="s">
        <v>427</v>
      </c>
      <c r="C4872">
        <v>506100</v>
      </c>
      <c r="D4872" t="s">
        <v>432</v>
      </c>
      <c r="E4872" t="s">
        <v>7</v>
      </c>
      <c r="F4872" t="s">
        <v>366</v>
      </c>
      <c r="G4872">
        <v>2025</v>
      </c>
      <c r="H4872" t="s">
        <v>22</v>
      </c>
      <c r="I4872" t="s">
        <v>647</v>
      </c>
      <c r="J4872" t="s">
        <v>648</v>
      </c>
      <c r="K4872" t="s">
        <v>455</v>
      </c>
      <c r="L4872" t="s">
        <v>25</v>
      </c>
      <c r="M4872">
        <v>26800</v>
      </c>
      <c r="N4872">
        <v>28700</v>
      </c>
      <c r="O4872">
        <v>39300</v>
      </c>
      <c r="P4872">
        <v>100300</v>
      </c>
      <c r="Q4872">
        <v>39300</v>
      </c>
      <c r="R4872">
        <v>38300</v>
      </c>
      <c r="S4872">
        <v>33300</v>
      </c>
      <c r="T4872">
        <v>29800</v>
      </c>
      <c r="U4872">
        <v>41300</v>
      </c>
      <c r="V4872">
        <v>41800</v>
      </c>
      <c r="W4872">
        <v>47300</v>
      </c>
      <c r="X4872">
        <v>66000</v>
      </c>
      <c r="Y4872">
        <v>532200</v>
      </c>
      <c r="Z4872">
        <f t="shared" si="178"/>
        <v>160927.86484979998</v>
      </c>
      <c r="AA4872">
        <f t="shared" si="179"/>
        <v>238222.13515020002</v>
      </c>
    </row>
    <row r="4873" spans="1:27" x14ac:dyDescent="0.35">
      <c r="A4873" t="s">
        <v>427</v>
      </c>
      <c r="C4873">
        <v>926102</v>
      </c>
      <c r="D4873" t="s">
        <v>447</v>
      </c>
      <c r="E4873" t="s">
        <v>7</v>
      </c>
      <c r="F4873" t="s">
        <v>105</v>
      </c>
      <c r="G4873">
        <v>2026</v>
      </c>
      <c r="H4873" t="s">
        <v>365</v>
      </c>
      <c r="I4873" t="s">
        <v>383</v>
      </c>
      <c r="J4873" t="s">
        <v>384</v>
      </c>
      <c r="K4873" t="s">
        <v>378</v>
      </c>
      <c r="L4873" t="s">
        <v>25</v>
      </c>
      <c r="M4873">
        <v>26826</v>
      </c>
      <c r="N4873">
        <v>24139</v>
      </c>
      <c r="O4873">
        <v>23957</v>
      </c>
      <c r="P4873">
        <v>24927</v>
      </c>
      <c r="Q4873">
        <v>24516</v>
      </c>
      <c r="R4873">
        <v>23101</v>
      </c>
      <c r="S4873">
        <v>25270</v>
      </c>
      <c r="T4873">
        <v>26198</v>
      </c>
      <c r="U4873">
        <v>25165</v>
      </c>
      <c r="V4873">
        <v>27299</v>
      </c>
      <c r="W4873">
        <v>20574</v>
      </c>
      <c r="X4873">
        <v>22244</v>
      </c>
      <c r="Y4873">
        <v>294217</v>
      </c>
      <c r="Z4873">
        <f t="shared" si="178"/>
        <v>0</v>
      </c>
      <c r="AA4873">
        <f t="shared" si="179"/>
        <v>220662.75</v>
      </c>
    </row>
    <row r="4874" spans="1:27" x14ac:dyDescent="0.35">
      <c r="A4874" t="s">
        <v>427</v>
      </c>
      <c r="C4874">
        <v>514100</v>
      </c>
      <c r="D4874" t="s">
        <v>441</v>
      </c>
      <c r="E4874" t="s">
        <v>7</v>
      </c>
      <c r="F4874" t="s">
        <v>105</v>
      </c>
      <c r="G4874">
        <v>2030</v>
      </c>
      <c r="H4874" t="s">
        <v>365</v>
      </c>
      <c r="I4874" t="s">
        <v>373</v>
      </c>
      <c r="J4874" t="s">
        <v>374</v>
      </c>
      <c r="K4874" t="s">
        <v>375</v>
      </c>
      <c r="L4874" t="s">
        <v>25</v>
      </c>
      <c r="M4874">
        <v>26833</v>
      </c>
      <c r="N4874">
        <v>24137</v>
      </c>
      <c r="O4874">
        <v>23949</v>
      </c>
      <c r="P4874">
        <v>24905</v>
      </c>
      <c r="Q4874">
        <v>24479</v>
      </c>
      <c r="R4874">
        <v>23055</v>
      </c>
      <c r="S4874">
        <v>25213</v>
      </c>
      <c r="T4874">
        <v>26174</v>
      </c>
      <c r="U4874">
        <v>25147</v>
      </c>
      <c r="V4874">
        <v>27269</v>
      </c>
      <c r="W4874">
        <v>20532</v>
      </c>
      <c r="X4874">
        <v>22129</v>
      </c>
      <c r="Y4874">
        <v>293822</v>
      </c>
      <c r="Z4874">
        <f t="shared" si="178"/>
        <v>0</v>
      </c>
      <c r="AA4874">
        <f t="shared" si="179"/>
        <v>220366.5</v>
      </c>
    </row>
    <row r="4875" spans="1:27" x14ac:dyDescent="0.35">
      <c r="A4875" t="s">
        <v>427</v>
      </c>
      <c r="C4875">
        <v>506900</v>
      </c>
      <c r="D4875" t="s">
        <v>439</v>
      </c>
      <c r="E4875" t="s">
        <v>7</v>
      </c>
      <c r="F4875" t="s">
        <v>21</v>
      </c>
      <c r="G4875">
        <v>2027</v>
      </c>
      <c r="H4875" t="s">
        <v>22</v>
      </c>
      <c r="I4875" t="s">
        <v>373</v>
      </c>
      <c r="J4875" t="s">
        <v>374</v>
      </c>
      <c r="K4875" t="s">
        <v>375</v>
      </c>
      <c r="L4875" t="s">
        <v>25</v>
      </c>
      <c r="M4875">
        <v>26864</v>
      </c>
      <c r="N4875">
        <v>32751</v>
      </c>
      <c r="O4875">
        <v>26769</v>
      </c>
      <c r="P4875">
        <v>27633</v>
      </c>
      <c r="Q4875">
        <v>26665</v>
      </c>
      <c r="R4875">
        <v>26850</v>
      </c>
      <c r="S4875">
        <v>29227</v>
      </c>
      <c r="T4875">
        <v>26898</v>
      </c>
      <c r="U4875">
        <v>27616</v>
      </c>
      <c r="V4875">
        <v>48767</v>
      </c>
      <c r="W4875">
        <v>27107</v>
      </c>
      <c r="X4875">
        <v>29374</v>
      </c>
      <c r="Y4875">
        <v>356522</v>
      </c>
      <c r="Z4875">
        <f t="shared" si="178"/>
        <v>267391.5</v>
      </c>
      <c r="AA4875">
        <f t="shared" si="179"/>
        <v>0</v>
      </c>
    </row>
    <row r="4876" spans="1:27" x14ac:dyDescent="0.35">
      <c r="A4876" t="s">
        <v>427</v>
      </c>
      <c r="C4876">
        <v>501990</v>
      </c>
      <c r="D4876" t="s">
        <v>442</v>
      </c>
      <c r="E4876" t="s">
        <v>7</v>
      </c>
      <c r="F4876" t="s">
        <v>105</v>
      </c>
      <c r="G4876">
        <v>2027</v>
      </c>
      <c r="H4876" t="s">
        <v>365</v>
      </c>
      <c r="I4876" t="s">
        <v>383</v>
      </c>
      <c r="J4876" t="s">
        <v>384</v>
      </c>
      <c r="K4876" t="s">
        <v>378</v>
      </c>
      <c r="L4876" t="s">
        <v>25</v>
      </c>
      <c r="M4876">
        <v>26890</v>
      </c>
      <c r="N4876">
        <v>24115</v>
      </c>
      <c r="O4876">
        <v>23921</v>
      </c>
      <c r="P4876">
        <v>24806</v>
      </c>
      <c r="Q4876">
        <v>24308</v>
      </c>
      <c r="R4876">
        <v>22820</v>
      </c>
      <c r="S4876">
        <v>24939</v>
      </c>
      <c r="T4876">
        <v>26031</v>
      </c>
      <c r="U4876">
        <v>25037</v>
      </c>
      <c r="V4876">
        <v>27103</v>
      </c>
      <c r="W4876">
        <v>20343</v>
      </c>
      <c r="X4876">
        <v>21635</v>
      </c>
      <c r="Y4876">
        <v>291948</v>
      </c>
      <c r="Z4876">
        <f t="shared" si="178"/>
        <v>0</v>
      </c>
      <c r="AA4876">
        <f t="shared" si="179"/>
        <v>218961</v>
      </c>
    </row>
    <row r="4877" spans="1:27" x14ac:dyDescent="0.35">
      <c r="A4877" t="s">
        <v>427</v>
      </c>
      <c r="C4877">
        <v>506100</v>
      </c>
      <c r="D4877" t="s">
        <v>432</v>
      </c>
      <c r="E4877" t="s">
        <v>7</v>
      </c>
      <c r="F4877" t="s">
        <v>105</v>
      </c>
      <c r="G4877">
        <v>2025</v>
      </c>
      <c r="H4877" t="s">
        <v>365</v>
      </c>
      <c r="I4877" t="s">
        <v>453</v>
      </c>
      <c r="J4877" t="s">
        <v>454</v>
      </c>
      <c r="K4877" t="s">
        <v>455</v>
      </c>
      <c r="L4877" t="s">
        <v>25</v>
      </c>
      <c r="M4877">
        <v>26904</v>
      </c>
      <c r="N4877">
        <v>24177</v>
      </c>
      <c r="O4877">
        <v>23978</v>
      </c>
      <c r="P4877">
        <v>24887</v>
      </c>
      <c r="Q4877">
        <v>24416</v>
      </c>
      <c r="R4877">
        <v>22959</v>
      </c>
      <c r="S4877">
        <v>25082</v>
      </c>
      <c r="T4877">
        <v>26133</v>
      </c>
      <c r="U4877">
        <v>25127</v>
      </c>
      <c r="V4877">
        <v>27209</v>
      </c>
      <c r="W4877">
        <v>20465</v>
      </c>
      <c r="X4877">
        <v>21849</v>
      </c>
      <c r="Y4877">
        <v>293184</v>
      </c>
      <c r="Z4877">
        <f t="shared" si="178"/>
        <v>0</v>
      </c>
      <c r="AA4877">
        <f t="shared" si="179"/>
        <v>219888</v>
      </c>
    </row>
    <row r="4878" spans="1:27" x14ac:dyDescent="0.35">
      <c r="A4878" t="s">
        <v>427</v>
      </c>
      <c r="C4878">
        <v>926116</v>
      </c>
      <c r="D4878" t="s">
        <v>448</v>
      </c>
      <c r="E4878" t="s">
        <v>7</v>
      </c>
      <c r="F4878" t="s">
        <v>105</v>
      </c>
      <c r="G4878">
        <v>2028</v>
      </c>
      <c r="H4878" t="s">
        <v>365</v>
      </c>
      <c r="I4878" t="s">
        <v>383</v>
      </c>
      <c r="J4878" t="s">
        <v>384</v>
      </c>
      <c r="K4878" t="s">
        <v>378</v>
      </c>
      <c r="L4878" t="s">
        <v>25</v>
      </c>
      <c r="M4878">
        <v>26958</v>
      </c>
      <c r="N4878">
        <v>24258</v>
      </c>
      <c r="O4878">
        <v>24075</v>
      </c>
      <c r="P4878">
        <v>25049</v>
      </c>
      <c r="Q4878">
        <v>24636</v>
      </c>
      <c r="R4878">
        <v>23215</v>
      </c>
      <c r="S4878">
        <v>25394</v>
      </c>
      <c r="T4878">
        <v>26326</v>
      </c>
      <c r="U4878">
        <v>25289</v>
      </c>
      <c r="V4878">
        <v>27433</v>
      </c>
      <c r="W4878">
        <v>20675</v>
      </c>
      <c r="X4878">
        <v>22353</v>
      </c>
      <c r="Y4878">
        <v>295661</v>
      </c>
      <c r="Z4878">
        <f t="shared" si="178"/>
        <v>0</v>
      </c>
      <c r="AA4878">
        <f t="shared" si="179"/>
        <v>221745.75</v>
      </c>
    </row>
    <row r="4879" spans="1:27" x14ac:dyDescent="0.35">
      <c r="A4879" t="s">
        <v>427</v>
      </c>
      <c r="C4879">
        <v>501090</v>
      </c>
      <c r="D4879" t="s">
        <v>435</v>
      </c>
      <c r="E4879" t="s">
        <v>7</v>
      </c>
      <c r="F4879" t="s">
        <v>366</v>
      </c>
      <c r="G4879">
        <v>2029</v>
      </c>
      <c r="H4879" t="s">
        <v>22</v>
      </c>
      <c r="I4879" t="s">
        <v>630</v>
      </c>
      <c r="J4879" t="s">
        <v>630</v>
      </c>
      <c r="K4879" t="s">
        <v>631</v>
      </c>
      <c r="L4879" t="s">
        <v>25</v>
      </c>
      <c r="M4879">
        <v>27060</v>
      </c>
      <c r="N4879">
        <v>54120</v>
      </c>
      <c r="O4879">
        <v>54120</v>
      </c>
      <c r="P4879">
        <v>27060</v>
      </c>
      <c r="Q4879">
        <v>27060</v>
      </c>
      <c r="R4879">
        <v>27060</v>
      </c>
      <c r="S4879">
        <v>27060</v>
      </c>
      <c r="T4879">
        <v>27060</v>
      </c>
      <c r="U4879">
        <v>27060</v>
      </c>
      <c r="V4879">
        <v>27060</v>
      </c>
      <c r="W4879">
        <v>27060</v>
      </c>
      <c r="X4879">
        <v>27060</v>
      </c>
      <c r="Y4879">
        <v>378840</v>
      </c>
      <c r="Z4879">
        <f t="shared" si="178"/>
        <v>114554.51394156</v>
      </c>
      <c r="AA4879">
        <f t="shared" si="179"/>
        <v>169575.48605844</v>
      </c>
    </row>
    <row r="4880" spans="1:27" x14ac:dyDescent="0.35">
      <c r="A4880" t="s">
        <v>427</v>
      </c>
      <c r="C4880">
        <v>506109</v>
      </c>
      <c r="D4880" t="s">
        <v>449</v>
      </c>
      <c r="E4880" t="s">
        <v>7</v>
      </c>
      <c r="F4880" t="s">
        <v>105</v>
      </c>
      <c r="G4880">
        <v>2030</v>
      </c>
      <c r="H4880" t="s">
        <v>22</v>
      </c>
      <c r="I4880" t="s">
        <v>383</v>
      </c>
      <c r="J4880" t="s">
        <v>384</v>
      </c>
      <c r="K4880" t="s">
        <v>378</v>
      </c>
      <c r="L4880" t="s">
        <v>25</v>
      </c>
      <c r="M4880">
        <v>27134</v>
      </c>
      <c r="N4880">
        <v>27134</v>
      </c>
      <c r="O4880">
        <v>27134</v>
      </c>
      <c r="P4880">
        <v>27134</v>
      </c>
      <c r="Q4880">
        <v>27134</v>
      </c>
      <c r="R4880">
        <v>27134</v>
      </c>
      <c r="S4880">
        <v>27134</v>
      </c>
      <c r="T4880">
        <v>27134</v>
      </c>
      <c r="U4880">
        <v>27134</v>
      </c>
      <c r="V4880">
        <v>27134</v>
      </c>
      <c r="W4880">
        <v>27134</v>
      </c>
      <c r="X4880">
        <v>27134</v>
      </c>
      <c r="Y4880">
        <v>325613</v>
      </c>
      <c r="Z4880">
        <f t="shared" si="178"/>
        <v>0</v>
      </c>
      <c r="AA4880">
        <f t="shared" si="179"/>
        <v>244209.75</v>
      </c>
    </row>
    <row r="4881" spans="1:27" x14ac:dyDescent="0.35">
      <c r="A4881" t="s">
        <v>427</v>
      </c>
      <c r="C4881">
        <v>506100</v>
      </c>
      <c r="D4881" t="s">
        <v>432</v>
      </c>
      <c r="E4881" t="s">
        <v>7</v>
      </c>
      <c r="F4881" t="s">
        <v>366</v>
      </c>
      <c r="G4881">
        <v>2026</v>
      </c>
      <c r="H4881" t="s">
        <v>22</v>
      </c>
      <c r="I4881" t="s">
        <v>647</v>
      </c>
      <c r="J4881" t="s">
        <v>648</v>
      </c>
      <c r="K4881" t="s">
        <v>455</v>
      </c>
      <c r="L4881" t="s">
        <v>25</v>
      </c>
      <c r="M4881">
        <v>27366</v>
      </c>
      <c r="N4881">
        <v>29319</v>
      </c>
      <c r="O4881">
        <v>40241</v>
      </c>
      <c r="P4881">
        <v>103071</v>
      </c>
      <c r="Q4881">
        <v>40241</v>
      </c>
      <c r="R4881">
        <v>39211</v>
      </c>
      <c r="S4881">
        <v>34056</v>
      </c>
      <c r="T4881">
        <v>30456</v>
      </c>
      <c r="U4881">
        <v>42301</v>
      </c>
      <c r="V4881">
        <v>42811</v>
      </c>
      <c r="W4881">
        <v>48481</v>
      </c>
      <c r="X4881">
        <v>67740</v>
      </c>
      <c r="Y4881">
        <v>545294</v>
      </c>
      <c r="Z4881">
        <f t="shared" si="178"/>
        <v>164887.25880384599</v>
      </c>
      <c r="AA4881">
        <f t="shared" si="179"/>
        <v>244083.24119615401</v>
      </c>
    </row>
    <row r="4882" spans="1:27" x14ac:dyDescent="0.35">
      <c r="A4882" t="s">
        <v>427</v>
      </c>
      <c r="C4882">
        <v>512100</v>
      </c>
      <c r="D4882" t="s">
        <v>428</v>
      </c>
      <c r="E4882" t="s">
        <v>7</v>
      </c>
      <c r="F4882" t="s">
        <v>366</v>
      </c>
      <c r="G4882">
        <v>2026</v>
      </c>
      <c r="H4882" t="s">
        <v>22</v>
      </c>
      <c r="I4882" t="s">
        <v>645</v>
      </c>
      <c r="J4882" t="s">
        <v>646</v>
      </c>
      <c r="K4882" t="s">
        <v>493</v>
      </c>
      <c r="L4882" t="s">
        <v>25</v>
      </c>
      <c r="M4882">
        <v>27467</v>
      </c>
      <c r="N4882">
        <v>27467</v>
      </c>
      <c r="O4882">
        <v>27467</v>
      </c>
      <c r="P4882">
        <v>27467</v>
      </c>
      <c r="Q4882">
        <v>27467</v>
      </c>
      <c r="R4882">
        <v>27467</v>
      </c>
      <c r="S4882">
        <v>27467</v>
      </c>
      <c r="T4882">
        <v>27467</v>
      </c>
      <c r="U4882">
        <v>27467</v>
      </c>
      <c r="V4882">
        <v>27467</v>
      </c>
      <c r="W4882">
        <v>27467</v>
      </c>
      <c r="X4882">
        <v>27467</v>
      </c>
      <c r="Y4882">
        <v>329600</v>
      </c>
      <c r="Z4882">
        <f t="shared" si="178"/>
        <v>99665.209046399992</v>
      </c>
      <c r="AA4882">
        <f t="shared" si="179"/>
        <v>147534.79095359999</v>
      </c>
    </row>
    <row r="4883" spans="1:27" x14ac:dyDescent="0.35">
      <c r="A4883" t="s">
        <v>427</v>
      </c>
      <c r="C4883">
        <v>501090</v>
      </c>
      <c r="D4883" t="s">
        <v>435</v>
      </c>
      <c r="E4883" t="s">
        <v>7</v>
      </c>
      <c r="F4883" t="s">
        <v>366</v>
      </c>
      <c r="G4883">
        <v>2030</v>
      </c>
      <c r="H4883" t="s">
        <v>22</v>
      </c>
      <c r="I4883" t="s">
        <v>630</v>
      </c>
      <c r="J4883" t="s">
        <v>630</v>
      </c>
      <c r="K4883" t="s">
        <v>631</v>
      </c>
      <c r="L4883" t="s">
        <v>25</v>
      </c>
      <c r="M4883">
        <v>27603</v>
      </c>
      <c r="N4883">
        <v>55205</v>
      </c>
      <c r="O4883">
        <v>55205</v>
      </c>
      <c r="P4883">
        <v>27603</v>
      </c>
      <c r="Q4883">
        <v>27603</v>
      </c>
      <c r="R4883">
        <v>27603</v>
      </c>
      <c r="S4883">
        <v>27603</v>
      </c>
      <c r="T4883">
        <v>27603</v>
      </c>
      <c r="U4883">
        <v>27603</v>
      </c>
      <c r="V4883">
        <v>27603</v>
      </c>
      <c r="W4883">
        <v>27603</v>
      </c>
      <c r="X4883">
        <v>27603</v>
      </c>
      <c r="Y4883">
        <v>386435</v>
      </c>
      <c r="Z4883">
        <f t="shared" si="178"/>
        <v>116851.107578415</v>
      </c>
      <c r="AA4883">
        <f t="shared" si="179"/>
        <v>172975.14242158501</v>
      </c>
    </row>
    <row r="4884" spans="1:27" x14ac:dyDescent="0.35">
      <c r="A4884" t="s">
        <v>427</v>
      </c>
      <c r="C4884">
        <v>926102</v>
      </c>
      <c r="D4884" t="s">
        <v>447</v>
      </c>
      <c r="E4884" t="s">
        <v>7</v>
      </c>
      <c r="F4884" t="s">
        <v>105</v>
      </c>
      <c r="G4884">
        <v>2027</v>
      </c>
      <c r="H4884" t="s">
        <v>365</v>
      </c>
      <c r="I4884" t="s">
        <v>383</v>
      </c>
      <c r="J4884" t="s">
        <v>384</v>
      </c>
      <c r="K4884" t="s">
        <v>378</v>
      </c>
      <c r="L4884" t="s">
        <v>25</v>
      </c>
      <c r="M4884">
        <v>27631</v>
      </c>
      <c r="N4884">
        <v>24864</v>
      </c>
      <c r="O4884">
        <v>24676</v>
      </c>
      <c r="P4884">
        <v>25674</v>
      </c>
      <c r="Q4884">
        <v>25251</v>
      </c>
      <c r="R4884">
        <v>23794</v>
      </c>
      <c r="S4884">
        <v>26028</v>
      </c>
      <c r="T4884">
        <v>26984</v>
      </c>
      <c r="U4884">
        <v>25920</v>
      </c>
      <c r="V4884">
        <v>28118</v>
      </c>
      <c r="W4884">
        <v>21191</v>
      </c>
      <c r="X4884">
        <v>22911</v>
      </c>
      <c r="Y4884">
        <v>303043</v>
      </c>
      <c r="Z4884">
        <f t="shared" si="178"/>
        <v>0</v>
      </c>
      <c r="AA4884">
        <f t="shared" si="179"/>
        <v>227282.25</v>
      </c>
    </row>
    <row r="4885" spans="1:27" x14ac:dyDescent="0.35">
      <c r="A4885" t="s">
        <v>427</v>
      </c>
      <c r="C4885">
        <v>506900</v>
      </c>
      <c r="D4885" t="s">
        <v>439</v>
      </c>
      <c r="E4885" t="s">
        <v>7</v>
      </c>
      <c r="F4885" t="s">
        <v>21</v>
      </c>
      <c r="G4885">
        <v>2028</v>
      </c>
      <c r="H4885" t="s">
        <v>22</v>
      </c>
      <c r="I4885" t="s">
        <v>373</v>
      </c>
      <c r="J4885" t="s">
        <v>374</v>
      </c>
      <c r="K4885" t="s">
        <v>375</v>
      </c>
      <c r="L4885" t="s">
        <v>25</v>
      </c>
      <c r="M4885">
        <v>27674</v>
      </c>
      <c r="N4885">
        <v>33679</v>
      </c>
      <c r="O4885">
        <v>27573</v>
      </c>
      <c r="P4885">
        <v>28468</v>
      </c>
      <c r="Q4885">
        <v>27468</v>
      </c>
      <c r="R4885">
        <v>27656</v>
      </c>
      <c r="S4885">
        <v>30109</v>
      </c>
      <c r="T4885">
        <v>27707</v>
      </c>
      <c r="U4885">
        <v>28444</v>
      </c>
      <c r="V4885">
        <v>50231</v>
      </c>
      <c r="W4885">
        <v>27931</v>
      </c>
      <c r="X4885">
        <v>30266</v>
      </c>
      <c r="Y4885">
        <v>367207</v>
      </c>
      <c r="Z4885">
        <f t="shared" si="178"/>
        <v>275405.25</v>
      </c>
      <c r="AA4885">
        <f t="shared" si="179"/>
        <v>0</v>
      </c>
    </row>
    <row r="4886" spans="1:27" x14ac:dyDescent="0.35">
      <c r="A4886" t="s">
        <v>427</v>
      </c>
      <c r="C4886">
        <v>501990</v>
      </c>
      <c r="D4886" t="s">
        <v>442</v>
      </c>
      <c r="E4886" t="s">
        <v>7</v>
      </c>
      <c r="F4886" t="s">
        <v>105</v>
      </c>
      <c r="G4886">
        <v>2028</v>
      </c>
      <c r="H4886" t="s">
        <v>365</v>
      </c>
      <c r="I4886" t="s">
        <v>383</v>
      </c>
      <c r="J4886" t="s">
        <v>384</v>
      </c>
      <c r="K4886" t="s">
        <v>378</v>
      </c>
      <c r="L4886" t="s">
        <v>25</v>
      </c>
      <c r="M4886">
        <v>27696</v>
      </c>
      <c r="N4886">
        <v>24838</v>
      </c>
      <c r="O4886">
        <v>24638</v>
      </c>
      <c r="P4886">
        <v>25549</v>
      </c>
      <c r="Q4886">
        <v>25037</v>
      </c>
      <c r="R4886">
        <v>23504</v>
      </c>
      <c r="S4886">
        <v>25687</v>
      </c>
      <c r="T4886">
        <v>26812</v>
      </c>
      <c r="U4886">
        <v>25788</v>
      </c>
      <c r="V4886">
        <v>27916</v>
      </c>
      <c r="W4886">
        <v>20952</v>
      </c>
      <c r="X4886">
        <v>22283</v>
      </c>
      <c r="Y4886">
        <v>300699</v>
      </c>
      <c r="Z4886">
        <f t="shared" si="178"/>
        <v>0</v>
      </c>
      <c r="AA4886">
        <f t="shared" si="179"/>
        <v>225524.25</v>
      </c>
    </row>
    <row r="4887" spans="1:27" x14ac:dyDescent="0.35">
      <c r="A4887" t="s">
        <v>427</v>
      </c>
      <c r="C4887">
        <v>506100</v>
      </c>
      <c r="D4887" t="s">
        <v>432</v>
      </c>
      <c r="E4887" t="s">
        <v>7</v>
      </c>
      <c r="F4887" t="s">
        <v>105</v>
      </c>
      <c r="G4887">
        <v>2026</v>
      </c>
      <c r="H4887" t="s">
        <v>365</v>
      </c>
      <c r="I4887" t="s">
        <v>453</v>
      </c>
      <c r="J4887" t="s">
        <v>454</v>
      </c>
      <c r="K4887" t="s">
        <v>455</v>
      </c>
      <c r="L4887" t="s">
        <v>25</v>
      </c>
      <c r="M4887">
        <v>27711</v>
      </c>
      <c r="N4887">
        <v>24902</v>
      </c>
      <c r="O4887">
        <v>24697</v>
      </c>
      <c r="P4887">
        <v>25633</v>
      </c>
      <c r="Q4887">
        <v>25148</v>
      </c>
      <c r="R4887">
        <v>23648</v>
      </c>
      <c r="S4887">
        <v>25834</v>
      </c>
      <c r="T4887">
        <v>26917</v>
      </c>
      <c r="U4887">
        <v>25881</v>
      </c>
      <c r="V4887">
        <v>28025</v>
      </c>
      <c r="W4887">
        <v>21079</v>
      </c>
      <c r="X4887">
        <v>22505</v>
      </c>
      <c r="Y4887">
        <v>301980</v>
      </c>
      <c r="Z4887">
        <f t="shared" si="178"/>
        <v>0</v>
      </c>
      <c r="AA4887">
        <f t="shared" si="179"/>
        <v>226485</v>
      </c>
    </row>
    <row r="4888" spans="1:27" x14ac:dyDescent="0.35">
      <c r="A4888" t="s">
        <v>427</v>
      </c>
      <c r="C4888">
        <v>926116</v>
      </c>
      <c r="D4888" t="s">
        <v>448</v>
      </c>
      <c r="E4888" t="s">
        <v>7</v>
      </c>
      <c r="F4888" t="s">
        <v>105</v>
      </c>
      <c r="G4888">
        <v>2029</v>
      </c>
      <c r="H4888" t="s">
        <v>365</v>
      </c>
      <c r="I4888" t="s">
        <v>383</v>
      </c>
      <c r="J4888" t="s">
        <v>384</v>
      </c>
      <c r="K4888" t="s">
        <v>378</v>
      </c>
      <c r="L4888" t="s">
        <v>25</v>
      </c>
      <c r="M4888">
        <v>27767</v>
      </c>
      <c r="N4888">
        <v>24986</v>
      </c>
      <c r="O4888">
        <v>24797</v>
      </c>
      <c r="P4888">
        <v>25801</v>
      </c>
      <c r="Q4888">
        <v>25376</v>
      </c>
      <c r="R4888">
        <v>23912</v>
      </c>
      <c r="S4888">
        <v>26157</v>
      </c>
      <c r="T4888">
        <v>27117</v>
      </c>
      <c r="U4888">
        <v>26048</v>
      </c>
      <c r="V4888">
        <v>28256</v>
      </c>
      <c r="W4888">
        <v>21296</v>
      </c>
      <c r="X4888">
        <v>23024</v>
      </c>
      <c r="Y4888">
        <v>304536</v>
      </c>
      <c r="Z4888">
        <f t="shared" si="178"/>
        <v>0</v>
      </c>
      <c r="AA4888">
        <f t="shared" si="179"/>
        <v>228402</v>
      </c>
    </row>
    <row r="4889" spans="1:27" x14ac:dyDescent="0.35">
      <c r="A4889" t="s">
        <v>427</v>
      </c>
      <c r="C4889">
        <v>506100</v>
      </c>
      <c r="D4889" t="s">
        <v>432</v>
      </c>
      <c r="E4889" t="s">
        <v>7</v>
      </c>
      <c r="F4889" t="s">
        <v>366</v>
      </c>
      <c r="G4889">
        <v>2027</v>
      </c>
      <c r="H4889" t="s">
        <v>22</v>
      </c>
      <c r="I4889" t="s">
        <v>647</v>
      </c>
      <c r="J4889" t="s">
        <v>648</v>
      </c>
      <c r="K4889" t="s">
        <v>455</v>
      </c>
      <c r="L4889" t="s">
        <v>25</v>
      </c>
      <c r="M4889">
        <v>27944</v>
      </c>
      <c r="N4889">
        <v>29952</v>
      </c>
      <c r="O4889">
        <v>41205</v>
      </c>
      <c r="P4889">
        <v>105920</v>
      </c>
      <c r="Q4889">
        <v>41205</v>
      </c>
      <c r="R4889">
        <v>40145</v>
      </c>
      <c r="S4889">
        <v>34830</v>
      </c>
      <c r="T4889">
        <v>31127</v>
      </c>
      <c r="U4889">
        <v>43327</v>
      </c>
      <c r="V4889">
        <v>43847</v>
      </c>
      <c r="W4889">
        <v>49693</v>
      </c>
      <c r="X4889">
        <v>69527</v>
      </c>
      <c r="Y4889">
        <v>558723</v>
      </c>
      <c r="Z4889">
        <f t="shared" si="178"/>
        <v>168947.95083140698</v>
      </c>
      <c r="AA4889">
        <f t="shared" si="179"/>
        <v>250094.29916859302</v>
      </c>
    </row>
    <row r="4890" spans="1:27" x14ac:dyDescent="0.35">
      <c r="A4890" t="s">
        <v>427</v>
      </c>
      <c r="C4890">
        <v>501990</v>
      </c>
      <c r="D4890" t="s">
        <v>442</v>
      </c>
      <c r="E4890" t="s">
        <v>7</v>
      </c>
      <c r="F4890" t="s">
        <v>105</v>
      </c>
      <c r="G4890">
        <v>2023</v>
      </c>
      <c r="H4890" t="s">
        <v>365</v>
      </c>
      <c r="I4890" t="s">
        <v>373</v>
      </c>
      <c r="J4890" t="s">
        <v>374</v>
      </c>
      <c r="K4890" t="s">
        <v>375</v>
      </c>
      <c r="L4890" t="s">
        <v>25</v>
      </c>
      <c r="M4890">
        <v>28226</v>
      </c>
      <c r="N4890">
        <v>26727</v>
      </c>
      <c r="O4890">
        <v>29165</v>
      </c>
      <c r="P4890">
        <v>24430</v>
      </c>
      <c r="Q4890">
        <v>28101</v>
      </c>
      <c r="R4890">
        <v>26860</v>
      </c>
      <c r="S4890">
        <v>24593</v>
      </c>
      <c r="T4890">
        <v>29983</v>
      </c>
      <c r="U4890">
        <v>25832</v>
      </c>
      <c r="V4890">
        <v>28481</v>
      </c>
      <c r="W4890">
        <v>25676</v>
      </c>
      <c r="X4890">
        <v>20998</v>
      </c>
      <c r="Y4890">
        <v>319072</v>
      </c>
      <c r="Z4890">
        <f t="shared" si="178"/>
        <v>0</v>
      </c>
      <c r="AA4890">
        <f t="shared" si="179"/>
        <v>239304</v>
      </c>
    </row>
    <row r="4891" spans="1:27" x14ac:dyDescent="0.35">
      <c r="A4891" t="s">
        <v>427</v>
      </c>
      <c r="C4891">
        <v>512100</v>
      </c>
      <c r="D4891" t="s">
        <v>428</v>
      </c>
      <c r="E4891" t="s">
        <v>7</v>
      </c>
      <c r="F4891" t="s">
        <v>366</v>
      </c>
      <c r="G4891">
        <v>2027</v>
      </c>
      <c r="H4891" t="s">
        <v>22</v>
      </c>
      <c r="I4891" t="s">
        <v>645</v>
      </c>
      <c r="J4891" t="s">
        <v>646</v>
      </c>
      <c r="K4891" t="s">
        <v>493</v>
      </c>
      <c r="L4891" t="s">
        <v>25</v>
      </c>
      <c r="M4891">
        <v>28291</v>
      </c>
      <c r="N4891">
        <v>28291</v>
      </c>
      <c r="O4891">
        <v>28291</v>
      </c>
      <c r="P4891">
        <v>28291</v>
      </c>
      <c r="Q4891">
        <v>28291</v>
      </c>
      <c r="R4891">
        <v>28291</v>
      </c>
      <c r="S4891">
        <v>28291</v>
      </c>
      <c r="T4891">
        <v>28291</v>
      </c>
      <c r="U4891">
        <v>28291</v>
      </c>
      <c r="V4891">
        <v>28291</v>
      </c>
      <c r="W4891">
        <v>28291</v>
      </c>
      <c r="X4891">
        <v>28291</v>
      </c>
      <c r="Y4891">
        <v>339488</v>
      </c>
      <c r="Z4891">
        <f t="shared" si="178"/>
        <v>102655.16531779199</v>
      </c>
      <c r="AA4891">
        <f t="shared" si="179"/>
        <v>151960.83468220799</v>
      </c>
    </row>
    <row r="4892" spans="1:27" x14ac:dyDescent="0.35">
      <c r="A4892" t="s">
        <v>427</v>
      </c>
      <c r="C4892">
        <v>512100</v>
      </c>
      <c r="D4892" t="s">
        <v>428</v>
      </c>
      <c r="E4892" t="s">
        <v>7</v>
      </c>
      <c r="F4892" t="s">
        <v>366</v>
      </c>
      <c r="G4892">
        <v>2023</v>
      </c>
      <c r="H4892" t="s">
        <v>22</v>
      </c>
      <c r="I4892" t="s">
        <v>649</v>
      </c>
      <c r="J4892" t="s">
        <v>650</v>
      </c>
      <c r="K4892" t="s">
        <v>621</v>
      </c>
      <c r="L4892" t="s">
        <v>25</v>
      </c>
      <c r="M4892">
        <v>28443</v>
      </c>
      <c r="N4892">
        <v>28443</v>
      </c>
      <c r="O4892">
        <v>28443</v>
      </c>
      <c r="P4892">
        <v>28443</v>
      </c>
      <c r="Q4892">
        <v>60916</v>
      </c>
      <c r="R4892">
        <v>28443</v>
      </c>
      <c r="S4892">
        <v>25781</v>
      </c>
      <c r="T4892">
        <v>25781</v>
      </c>
      <c r="U4892">
        <v>25781</v>
      </c>
      <c r="V4892">
        <v>58254</v>
      </c>
      <c r="W4892">
        <v>25781</v>
      </c>
      <c r="X4892">
        <v>25781</v>
      </c>
      <c r="Y4892">
        <v>390289</v>
      </c>
      <c r="Z4892">
        <f t="shared" si="178"/>
        <v>118016.488997301</v>
      </c>
      <c r="AA4892">
        <f t="shared" si="179"/>
        <v>174700.261002699</v>
      </c>
    </row>
    <row r="4893" spans="1:27" x14ac:dyDescent="0.35">
      <c r="A4893" t="s">
        <v>427</v>
      </c>
      <c r="C4893">
        <v>512100</v>
      </c>
      <c r="D4893" t="s">
        <v>428</v>
      </c>
      <c r="E4893" t="s">
        <v>7</v>
      </c>
      <c r="F4893" t="s">
        <v>366</v>
      </c>
      <c r="G4893">
        <v>2024</v>
      </c>
      <c r="H4893" t="s">
        <v>22</v>
      </c>
      <c r="I4893" t="s">
        <v>649</v>
      </c>
      <c r="J4893" t="s">
        <v>650</v>
      </c>
      <c r="K4893" t="s">
        <v>621</v>
      </c>
      <c r="L4893" t="s">
        <v>25</v>
      </c>
      <c r="M4893">
        <v>28443</v>
      </c>
      <c r="N4893">
        <v>28443</v>
      </c>
      <c r="O4893">
        <v>28443</v>
      </c>
      <c r="P4893">
        <v>28443</v>
      </c>
      <c r="Q4893">
        <v>60916</v>
      </c>
      <c r="R4893">
        <v>28443</v>
      </c>
      <c r="S4893">
        <v>25781</v>
      </c>
      <c r="T4893">
        <v>25781</v>
      </c>
      <c r="U4893">
        <v>25781</v>
      </c>
      <c r="V4893">
        <v>58254</v>
      </c>
      <c r="W4893">
        <v>25781</v>
      </c>
      <c r="X4893">
        <v>25781</v>
      </c>
      <c r="Y4893">
        <v>390289</v>
      </c>
      <c r="Z4893">
        <f t="shared" si="178"/>
        <v>118016.488997301</v>
      </c>
      <c r="AA4893">
        <f t="shared" si="179"/>
        <v>174700.261002699</v>
      </c>
    </row>
    <row r="4894" spans="1:27" x14ac:dyDescent="0.35">
      <c r="A4894" t="s">
        <v>427</v>
      </c>
      <c r="C4894">
        <v>512100</v>
      </c>
      <c r="D4894" t="s">
        <v>428</v>
      </c>
      <c r="E4894" t="s">
        <v>7</v>
      </c>
      <c r="F4894" t="s">
        <v>366</v>
      </c>
      <c r="G4894">
        <v>2025</v>
      </c>
      <c r="H4894" t="s">
        <v>22</v>
      </c>
      <c r="I4894" t="s">
        <v>649</v>
      </c>
      <c r="J4894" t="s">
        <v>650</v>
      </c>
      <c r="K4894" t="s">
        <v>621</v>
      </c>
      <c r="L4894" t="s">
        <v>25</v>
      </c>
      <c r="M4894">
        <v>28443</v>
      </c>
      <c r="N4894">
        <v>28443</v>
      </c>
      <c r="O4894">
        <v>28443</v>
      </c>
      <c r="P4894">
        <v>28443</v>
      </c>
      <c r="Q4894">
        <v>60916</v>
      </c>
      <c r="R4894">
        <v>28443</v>
      </c>
      <c r="S4894">
        <v>25781</v>
      </c>
      <c r="T4894">
        <v>25781</v>
      </c>
      <c r="U4894">
        <v>25781</v>
      </c>
      <c r="V4894">
        <v>58254</v>
      </c>
      <c r="W4894">
        <v>25781</v>
      </c>
      <c r="X4894">
        <v>25781</v>
      </c>
      <c r="Y4894">
        <v>390289</v>
      </c>
      <c r="Z4894">
        <f t="shared" si="178"/>
        <v>118016.488997301</v>
      </c>
      <c r="AA4894">
        <f t="shared" si="179"/>
        <v>174700.261002699</v>
      </c>
    </row>
    <row r="4895" spans="1:27" x14ac:dyDescent="0.35">
      <c r="A4895" t="s">
        <v>427</v>
      </c>
      <c r="C4895">
        <v>512100</v>
      </c>
      <c r="D4895" t="s">
        <v>428</v>
      </c>
      <c r="E4895" t="s">
        <v>7</v>
      </c>
      <c r="F4895" t="s">
        <v>366</v>
      </c>
      <c r="G4895">
        <v>2021</v>
      </c>
      <c r="H4895" t="s">
        <v>22</v>
      </c>
      <c r="I4895" t="s">
        <v>649</v>
      </c>
      <c r="J4895" t="s">
        <v>650</v>
      </c>
      <c r="K4895" t="s">
        <v>621</v>
      </c>
      <c r="L4895" t="s">
        <v>25</v>
      </c>
      <c r="M4895">
        <v>28443</v>
      </c>
      <c r="N4895">
        <v>60916</v>
      </c>
      <c r="O4895">
        <v>28443</v>
      </c>
      <c r="P4895">
        <v>28443</v>
      </c>
      <c r="Q4895">
        <v>60916</v>
      </c>
      <c r="R4895">
        <v>28443</v>
      </c>
      <c r="S4895">
        <v>25781</v>
      </c>
      <c r="T4895">
        <v>25781</v>
      </c>
      <c r="U4895">
        <v>25781</v>
      </c>
      <c r="V4895">
        <v>25781</v>
      </c>
      <c r="W4895">
        <v>25781</v>
      </c>
      <c r="X4895">
        <v>25781</v>
      </c>
      <c r="Y4895">
        <v>390289</v>
      </c>
      <c r="Z4895">
        <f t="shared" si="178"/>
        <v>118016.488997301</v>
      </c>
      <c r="AA4895">
        <f t="shared" si="179"/>
        <v>174700.261002699</v>
      </c>
    </row>
    <row r="4896" spans="1:27" x14ac:dyDescent="0.35">
      <c r="A4896" t="s">
        <v>427</v>
      </c>
      <c r="C4896">
        <v>512100</v>
      </c>
      <c r="D4896" t="s">
        <v>428</v>
      </c>
      <c r="E4896" t="s">
        <v>7</v>
      </c>
      <c r="F4896" t="s">
        <v>366</v>
      </c>
      <c r="G4896">
        <v>2022</v>
      </c>
      <c r="H4896" t="s">
        <v>22</v>
      </c>
      <c r="I4896" t="s">
        <v>649</v>
      </c>
      <c r="J4896" t="s">
        <v>650</v>
      </c>
      <c r="K4896" t="s">
        <v>621</v>
      </c>
      <c r="L4896" t="s">
        <v>25</v>
      </c>
      <c r="M4896">
        <v>28443</v>
      </c>
      <c r="N4896">
        <v>60916</v>
      </c>
      <c r="O4896">
        <v>28443</v>
      </c>
      <c r="P4896">
        <v>28443</v>
      </c>
      <c r="Q4896">
        <v>60916</v>
      </c>
      <c r="R4896">
        <v>28443</v>
      </c>
      <c r="S4896">
        <v>25781</v>
      </c>
      <c r="T4896">
        <v>25781</v>
      </c>
      <c r="U4896">
        <v>25781</v>
      </c>
      <c r="V4896">
        <v>25781</v>
      </c>
      <c r="W4896">
        <v>25781</v>
      </c>
      <c r="X4896">
        <v>25781</v>
      </c>
      <c r="Y4896">
        <v>390289</v>
      </c>
      <c r="Z4896">
        <f t="shared" si="178"/>
        <v>118016.488997301</v>
      </c>
      <c r="AA4896">
        <f t="shared" si="179"/>
        <v>174700.261002699</v>
      </c>
    </row>
    <row r="4897" spans="1:27" x14ac:dyDescent="0.35">
      <c r="A4897" t="s">
        <v>427</v>
      </c>
      <c r="C4897">
        <v>926102</v>
      </c>
      <c r="D4897" t="s">
        <v>447</v>
      </c>
      <c r="E4897" t="s">
        <v>7</v>
      </c>
      <c r="F4897" t="s">
        <v>105</v>
      </c>
      <c r="G4897">
        <v>2028</v>
      </c>
      <c r="H4897" t="s">
        <v>365</v>
      </c>
      <c r="I4897" t="s">
        <v>383</v>
      </c>
      <c r="J4897" t="s">
        <v>384</v>
      </c>
      <c r="K4897" t="s">
        <v>378</v>
      </c>
      <c r="L4897" t="s">
        <v>25</v>
      </c>
      <c r="M4897">
        <v>28459</v>
      </c>
      <c r="N4897">
        <v>25609</v>
      </c>
      <c r="O4897">
        <v>25415</v>
      </c>
      <c r="P4897">
        <v>26444</v>
      </c>
      <c r="Q4897">
        <v>26008</v>
      </c>
      <c r="R4897">
        <v>24508</v>
      </c>
      <c r="S4897">
        <v>26809</v>
      </c>
      <c r="T4897">
        <v>27793</v>
      </c>
      <c r="U4897">
        <v>26697</v>
      </c>
      <c r="V4897">
        <v>28961</v>
      </c>
      <c r="W4897">
        <v>21827</v>
      </c>
      <c r="X4897">
        <v>23598</v>
      </c>
      <c r="Y4897">
        <v>312127</v>
      </c>
      <c r="Z4897">
        <f t="shared" si="178"/>
        <v>0</v>
      </c>
      <c r="AA4897">
        <f t="shared" si="179"/>
        <v>234095.25</v>
      </c>
    </row>
    <row r="4898" spans="1:27" x14ac:dyDescent="0.35">
      <c r="A4898" t="s">
        <v>427</v>
      </c>
      <c r="C4898">
        <v>506900</v>
      </c>
      <c r="D4898" t="s">
        <v>439</v>
      </c>
      <c r="E4898" t="s">
        <v>7</v>
      </c>
      <c r="F4898" t="s">
        <v>21</v>
      </c>
      <c r="G4898">
        <v>2029</v>
      </c>
      <c r="H4898" t="s">
        <v>22</v>
      </c>
      <c r="I4898" t="s">
        <v>373</v>
      </c>
      <c r="J4898" t="s">
        <v>374</v>
      </c>
      <c r="K4898" t="s">
        <v>375</v>
      </c>
      <c r="L4898" t="s">
        <v>25</v>
      </c>
      <c r="M4898">
        <v>28511</v>
      </c>
      <c r="N4898">
        <v>34636</v>
      </c>
      <c r="O4898">
        <v>28404</v>
      </c>
      <c r="P4898">
        <v>29330</v>
      </c>
      <c r="Q4898">
        <v>28297</v>
      </c>
      <c r="R4898">
        <v>28489</v>
      </c>
      <c r="S4898">
        <v>31019</v>
      </c>
      <c r="T4898">
        <v>28541</v>
      </c>
      <c r="U4898">
        <v>29298</v>
      </c>
      <c r="V4898">
        <v>51743</v>
      </c>
      <c r="W4898">
        <v>28783</v>
      </c>
      <c r="X4898">
        <v>31188</v>
      </c>
      <c r="Y4898">
        <v>378238</v>
      </c>
      <c r="Z4898">
        <f t="shared" si="178"/>
        <v>283678.5</v>
      </c>
      <c r="AA4898">
        <f t="shared" si="179"/>
        <v>0</v>
      </c>
    </row>
    <row r="4899" spans="1:27" x14ac:dyDescent="0.35">
      <c r="A4899" t="s">
        <v>427</v>
      </c>
      <c r="C4899">
        <v>501990</v>
      </c>
      <c r="D4899" t="s">
        <v>442</v>
      </c>
      <c r="E4899" t="s">
        <v>7</v>
      </c>
      <c r="F4899" t="s">
        <v>105</v>
      </c>
      <c r="G4899">
        <v>2029</v>
      </c>
      <c r="H4899" t="s">
        <v>365</v>
      </c>
      <c r="I4899" t="s">
        <v>383</v>
      </c>
      <c r="J4899" t="s">
        <v>384</v>
      </c>
      <c r="K4899" t="s">
        <v>378</v>
      </c>
      <c r="L4899" t="s">
        <v>25</v>
      </c>
      <c r="M4899">
        <v>28527</v>
      </c>
      <c r="N4899">
        <v>25583</v>
      </c>
      <c r="O4899">
        <v>25378</v>
      </c>
      <c r="P4899">
        <v>26316</v>
      </c>
      <c r="Q4899">
        <v>25789</v>
      </c>
      <c r="R4899">
        <v>24209</v>
      </c>
      <c r="S4899">
        <v>26458</v>
      </c>
      <c r="T4899">
        <v>27616</v>
      </c>
      <c r="U4899">
        <v>26562</v>
      </c>
      <c r="V4899">
        <v>28754</v>
      </c>
      <c r="W4899">
        <v>21581</v>
      </c>
      <c r="X4899">
        <v>22952</v>
      </c>
      <c r="Y4899">
        <v>309725</v>
      </c>
      <c r="Z4899">
        <f t="shared" si="178"/>
        <v>0</v>
      </c>
      <c r="AA4899">
        <f t="shared" si="179"/>
        <v>232293.75</v>
      </c>
    </row>
    <row r="4900" spans="1:27" x14ac:dyDescent="0.35">
      <c r="A4900" t="s">
        <v>427</v>
      </c>
      <c r="C4900">
        <v>506100</v>
      </c>
      <c r="D4900" t="s">
        <v>432</v>
      </c>
      <c r="E4900" t="s">
        <v>7</v>
      </c>
      <c r="F4900" t="s">
        <v>366</v>
      </c>
      <c r="G4900">
        <v>2028</v>
      </c>
      <c r="H4900" t="s">
        <v>22</v>
      </c>
      <c r="I4900" t="s">
        <v>647</v>
      </c>
      <c r="J4900" t="s">
        <v>648</v>
      </c>
      <c r="K4900" t="s">
        <v>455</v>
      </c>
      <c r="L4900" t="s">
        <v>25</v>
      </c>
      <c r="M4900">
        <v>28535</v>
      </c>
      <c r="N4900">
        <v>30598</v>
      </c>
      <c r="O4900">
        <v>42193</v>
      </c>
      <c r="P4900">
        <v>108848</v>
      </c>
      <c r="Q4900">
        <v>42193</v>
      </c>
      <c r="R4900">
        <v>41101</v>
      </c>
      <c r="S4900">
        <v>35621</v>
      </c>
      <c r="T4900">
        <v>31813</v>
      </c>
      <c r="U4900">
        <v>44379</v>
      </c>
      <c r="V4900">
        <v>44909</v>
      </c>
      <c r="W4900">
        <v>50935</v>
      </c>
      <c r="X4900">
        <v>71362</v>
      </c>
      <c r="Y4900">
        <v>572488</v>
      </c>
      <c r="Z4900">
        <f t="shared" si="178"/>
        <v>173110.24331479199</v>
      </c>
      <c r="AA4900">
        <f t="shared" si="179"/>
        <v>256255.75668520801</v>
      </c>
    </row>
    <row r="4901" spans="1:27" x14ac:dyDescent="0.35">
      <c r="A4901" t="s">
        <v>427</v>
      </c>
      <c r="C4901">
        <v>506100</v>
      </c>
      <c r="D4901" t="s">
        <v>432</v>
      </c>
      <c r="E4901" t="s">
        <v>7</v>
      </c>
      <c r="F4901" t="s">
        <v>105</v>
      </c>
      <c r="G4901">
        <v>2027</v>
      </c>
      <c r="H4901" t="s">
        <v>365</v>
      </c>
      <c r="I4901" t="s">
        <v>453</v>
      </c>
      <c r="J4901" t="s">
        <v>454</v>
      </c>
      <c r="K4901" t="s">
        <v>455</v>
      </c>
      <c r="L4901" t="s">
        <v>25</v>
      </c>
      <c r="M4901">
        <v>28543</v>
      </c>
      <c r="N4901">
        <v>25649</v>
      </c>
      <c r="O4901">
        <v>25438</v>
      </c>
      <c r="P4901">
        <v>26402</v>
      </c>
      <c r="Q4901">
        <v>25903</v>
      </c>
      <c r="R4901">
        <v>24357</v>
      </c>
      <c r="S4901">
        <v>26609</v>
      </c>
      <c r="T4901">
        <v>27724</v>
      </c>
      <c r="U4901">
        <v>26657</v>
      </c>
      <c r="V4901">
        <v>28866</v>
      </c>
      <c r="W4901">
        <v>21711</v>
      </c>
      <c r="X4901">
        <v>23180</v>
      </c>
      <c r="Y4901">
        <v>311039</v>
      </c>
      <c r="Z4901">
        <f t="shared" si="178"/>
        <v>0</v>
      </c>
      <c r="AA4901">
        <f t="shared" si="179"/>
        <v>233279.25</v>
      </c>
    </row>
    <row r="4902" spans="1:27" x14ac:dyDescent="0.35">
      <c r="A4902" t="s">
        <v>427</v>
      </c>
      <c r="C4902">
        <v>926116</v>
      </c>
      <c r="D4902" t="s">
        <v>448</v>
      </c>
      <c r="E4902" t="s">
        <v>7</v>
      </c>
      <c r="F4902" t="s">
        <v>105</v>
      </c>
      <c r="G4902">
        <v>2030</v>
      </c>
      <c r="H4902" t="s">
        <v>365</v>
      </c>
      <c r="I4902" t="s">
        <v>383</v>
      </c>
      <c r="J4902" t="s">
        <v>384</v>
      </c>
      <c r="K4902" t="s">
        <v>378</v>
      </c>
      <c r="L4902" t="s">
        <v>25</v>
      </c>
      <c r="M4902">
        <v>28601</v>
      </c>
      <c r="N4902">
        <v>25736</v>
      </c>
      <c r="O4902">
        <v>25542</v>
      </c>
      <c r="P4902">
        <v>26576</v>
      </c>
      <c r="Q4902">
        <v>26138</v>
      </c>
      <c r="R4902">
        <v>24630</v>
      </c>
      <c r="S4902">
        <v>26942</v>
      </c>
      <c r="T4902">
        <v>27931</v>
      </c>
      <c r="U4902">
        <v>26830</v>
      </c>
      <c r="V4902">
        <v>29105</v>
      </c>
      <c r="W4902">
        <v>21935</v>
      </c>
      <c r="X4902">
        <v>23715</v>
      </c>
      <c r="Y4902">
        <v>313681</v>
      </c>
      <c r="Z4902">
        <f t="shared" si="178"/>
        <v>0</v>
      </c>
      <c r="AA4902">
        <f t="shared" si="179"/>
        <v>235260.75</v>
      </c>
    </row>
    <row r="4903" spans="1:27" x14ac:dyDescent="0.35">
      <c r="A4903" t="s">
        <v>427</v>
      </c>
      <c r="C4903">
        <v>512100</v>
      </c>
      <c r="D4903" t="s">
        <v>428</v>
      </c>
      <c r="E4903" t="s">
        <v>7</v>
      </c>
      <c r="F4903" t="s">
        <v>366</v>
      </c>
      <c r="G4903">
        <v>2021</v>
      </c>
      <c r="H4903" t="s">
        <v>365</v>
      </c>
      <c r="I4903" t="s">
        <v>617</v>
      </c>
      <c r="J4903" t="s">
        <v>618</v>
      </c>
      <c r="K4903" t="s">
        <v>455</v>
      </c>
      <c r="L4903" t="s">
        <v>25</v>
      </c>
      <c r="M4903">
        <v>28766</v>
      </c>
      <c r="N4903">
        <v>28564</v>
      </c>
      <c r="O4903">
        <v>31468</v>
      </c>
      <c r="P4903">
        <v>29619</v>
      </c>
      <c r="Q4903">
        <v>28133</v>
      </c>
      <c r="R4903">
        <v>29336</v>
      </c>
      <c r="S4903">
        <v>28876</v>
      </c>
      <c r="T4903">
        <v>30859</v>
      </c>
      <c r="U4903">
        <v>29860</v>
      </c>
      <c r="V4903">
        <v>29468</v>
      </c>
      <c r="W4903">
        <v>28182</v>
      </c>
      <c r="X4903">
        <v>27863</v>
      </c>
      <c r="Y4903">
        <v>350993</v>
      </c>
      <c r="Z4903">
        <f t="shared" si="178"/>
        <v>106134.07378283699</v>
      </c>
      <c r="AA4903">
        <f t="shared" si="179"/>
        <v>157110.67621716301</v>
      </c>
    </row>
    <row r="4904" spans="1:27" x14ac:dyDescent="0.35">
      <c r="A4904" t="s">
        <v>427</v>
      </c>
      <c r="C4904">
        <v>500900</v>
      </c>
      <c r="D4904" t="s">
        <v>443</v>
      </c>
      <c r="E4904" t="s">
        <v>7</v>
      </c>
      <c r="F4904" t="s">
        <v>105</v>
      </c>
      <c r="G4904">
        <v>2021</v>
      </c>
      <c r="H4904" t="s">
        <v>365</v>
      </c>
      <c r="I4904" t="s">
        <v>383</v>
      </c>
      <c r="J4904" t="s">
        <v>384</v>
      </c>
      <c r="K4904" t="s">
        <v>378</v>
      </c>
      <c r="L4904" t="s">
        <v>25</v>
      </c>
      <c r="M4904">
        <v>28818</v>
      </c>
      <c r="N4904">
        <v>27091</v>
      </c>
      <c r="O4904">
        <v>28394</v>
      </c>
      <c r="P4904">
        <v>24816</v>
      </c>
      <c r="Q4904">
        <v>22137</v>
      </c>
      <c r="R4904">
        <v>22365</v>
      </c>
      <c r="S4904">
        <v>20401</v>
      </c>
      <c r="T4904">
        <v>27097</v>
      </c>
      <c r="U4904">
        <v>20849</v>
      </c>
      <c r="V4904">
        <v>20304</v>
      </c>
      <c r="W4904">
        <v>17883</v>
      </c>
      <c r="X4904">
        <v>16448</v>
      </c>
      <c r="Y4904">
        <v>276604</v>
      </c>
      <c r="Z4904">
        <f t="shared" si="178"/>
        <v>0</v>
      </c>
      <c r="AA4904">
        <f t="shared" si="179"/>
        <v>207453</v>
      </c>
    </row>
    <row r="4905" spans="1:27" x14ac:dyDescent="0.35">
      <c r="A4905" t="s">
        <v>427</v>
      </c>
      <c r="C4905">
        <v>506100</v>
      </c>
      <c r="D4905" t="s">
        <v>432</v>
      </c>
      <c r="E4905" t="s">
        <v>7</v>
      </c>
      <c r="F4905" t="s">
        <v>366</v>
      </c>
      <c r="G4905">
        <v>2029</v>
      </c>
      <c r="H4905" t="s">
        <v>22</v>
      </c>
      <c r="I4905" t="s">
        <v>647</v>
      </c>
      <c r="J4905" t="s">
        <v>648</v>
      </c>
      <c r="K4905" t="s">
        <v>455</v>
      </c>
      <c r="L4905" t="s">
        <v>25</v>
      </c>
      <c r="M4905">
        <v>29138</v>
      </c>
      <c r="N4905">
        <v>31259</v>
      </c>
      <c r="O4905">
        <v>43206</v>
      </c>
      <c r="P4905">
        <v>111862</v>
      </c>
      <c r="Q4905">
        <v>43206</v>
      </c>
      <c r="R4905">
        <v>42081</v>
      </c>
      <c r="S4905">
        <v>36432</v>
      </c>
      <c r="T4905">
        <v>32514</v>
      </c>
      <c r="U4905">
        <v>45457</v>
      </c>
      <c r="V4905">
        <v>45999</v>
      </c>
      <c r="W4905">
        <v>52210</v>
      </c>
      <c r="X4905">
        <v>73249</v>
      </c>
      <c r="Y4905">
        <v>586613</v>
      </c>
      <c r="Z4905">
        <f t="shared" ref="Z4905:Z4958" si="180">$Y4905*IF($E4905="Fixed",0.75,1)*IF(LEFT($F4905,4)="0311",1,IF(LEFT($F4905,4)="0301",0.403176412,0))</f>
        <v>177381.39342941699</v>
      </c>
      <c r="AA4905">
        <f t="shared" ref="AA4905:AA4958" si="181">$Y4905*IF($E4905="Fixed",0.75,1)*IF(LEFT($F4905,4)="0311",0,IF(LEFT($F4905,4)="0301",1-0.403176412,1))</f>
        <v>262578.35657058301</v>
      </c>
    </row>
    <row r="4906" spans="1:27" x14ac:dyDescent="0.35">
      <c r="A4906" t="s">
        <v>427</v>
      </c>
      <c r="C4906">
        <v>512100</v>
      </c>
      <c r="D4906" t="s">
        <v>428</v>
      </c>
      <c r="E4906" t="s">
        <v>7</v>
      </c>
      <c r="F4906" t="s">
        <v>366</v>
      </c>
      <c r="G4906">
        <v>2028</v>
      </c>
      <c r="H4906" t="s">
        <v>22</v>
      </c>
      <c r="I4906" t="s">
        <v>645</v>
      </c>
      <c r="J4906" t="s">
        <v>646</v>
      </c>
      <c r="K4906" t="s">
        <v>493</v>
      </c>
      <c r="L4906" t="s">
        <v>25</v>
      </c>
      <c r="M4906">
        <v>29139</v>
      </c>
      <c r="N4906">
        <v>29139</v>
      </c>
      <c r="O4906">
        <v>29139</v>
      </c>
      <c r="P4906">
        <v>29139</v>
      </c>
      <c r="Q4906">
        <v>29139</v>
      </c>
      <c r="R4906">
        <v>29139</v>
      </c>
      <c r="S4906">
        <v>29139</v>
      </c>
      <c r="T4906">
        <v>29139</v>
      </c>
      <c r="U4906">
        <v>29139</v>
      </c>
      <c r="V4906">
        <v>29139</v>
      </c>
      <c r="W4906">
        <v>29139</v>
      </c>
      <c r="X4906">
        <v>29139</v>
      </c>
      <c r="Y4906">
        <v>349664</v>
      </c>
      <c r="Z4906">
        <f t="shared" si="180"/>
        <v>105732.207694176</v>
      </c>
      <c r="AA4906">
        <f t="shared" si="181"/>
        <v>156515.792305824</v>
      </c>
    </row>
    <row r="4907" spans="1:27" x14ac:dyDescent="0.35">
      <c r="A4907" t="s">
        <v>427</v>
      </c>
      <c r="C4907">
        <v>512100</v>
      </c>
      <c r="D4907" t="s">
        <v>428</v>
      </c>
      <c r="E4907" t="s">
        <v>7</v>
      </c>
      <c r="F4907" t="s">
        <v>366</v>
      </c>
      <c r="G4907">
        <v>2026</v>
      </c>
      <c r="H4907" t="s">
        <v>22</v>
      </c>
      <c r="I4907" t="s">
        <v>649</v>
      </c>
      <c r="J4907" t="s">
        <v>650</v>
      </c>
      <c r="K4907" t="s">
        <v>621</v>
      </c>
      <c r="L4907" t="s">
        <v>25</v>
      </c>
      <c r="M4907">
        <v>29159</v>
      </c>
      <c r="N4907">
        <v>29159</v>
      </c>
      <c r="O4907">
        <v>29159</v>
      </c>
      <c r="P4907">
        <v>29159</v>
      </c>
      <c r="Q4907">
        <v>62281</v>
      </c>
      <c r="R4907">
        <v>29159</v>
      </c>
      <c r="S4907">
        <v>26443</v>
      </c>
      <c r="T4907">
        <v>26443</v>
      </c>
      <c r="U4907">
        <v>26443</v>
      </c>
      <c r="V4907">
        <v>59566</v>
      </c>
      <c r="W4907">
        <v>26443</v>
      </c>
      <c r="X4907">
        <v>26443</v>
      </c>
      <c r="Y4907">
        <v>399859</v>
      </c>
      <c r="Z4907">
        <f t="shared" si="180"/>
        <v>120910.287694431</v>
      </c>
      <c r="AA4907">
        <f t="shared" si="181"/>
        <v>178983.962305569</v>
      </c>
    </row>
    <row r="4908" spans="1:27" x14ac:dyDescent="0.35">
      <c r="A4908" t="s">
        <v>427</v>
      </c>
      <c r="C4908">
        <v>514100</v>
      </c>
      <c r="D4908" t="s">
        <v>441</v>
      </c>
      <c r="E4908" t="s">
        <v>7</v>
      </c>
      <c r="F4908" t="s">
        <v>21</v>
      </c>
      <c r="G4908">
        <v>2021</v>
      </c>
      <c r="H4908" t="s">
        <v>22</v>
      </c>
      <c r="I4908" t="s">
        <v>373</v>
      </c>
      <c r="J4908" t="s">
        <v>374</v>
      </c>
      <c r="K4908" t="s">
        <v>375</v>
      </c>
      <c r="L4908" t="s">
        <v>25</v>
      </c>
      <c r="M4908">
        <v>29226</v>
      </c>
      <c r="N4908">
        <v>29226</v>
      </c>
      <c r="O4908">
        <v>29226</v>
      </c>
      <c r="P4908">
        <v>29226</v>
      </c>
      <c r="Q4908">
        <v>29226</v>
      </c>
      <c r="R4908">
        <v>29226</v>
      </c>
      <c r="S4908">
        <v>29226</v>
      </c>
      <c r="T4908">
        <v>29226</v>
      </c>
      <c r="U4908">
        <v>57443</v>
      </c>
      <c r="V4908">
        <v>29226</v>
      </c>
      <c r="W4908">
        <v>29226</v>
      </c>
      <c r="X4908">
        <v>29226</v>
      </c>
      <c r="Y4908">
        <v>378934</v>
      </c>
      <c r="Z4908">
        <f t="shared" si="180"/>
        <v>284200.5</v>
      </c>
      <c r="AA4908">
        <f t="shared" si="181"/>
        <v>0</v>
      </c>
    </row>
    <row r="4909" spans="1:27" x14ac:dyDescent="0.35">
      <c r="A4909" t="s">
        <v>427</v>
      </c>
      <c r="C4909">
        <v>514100</v>
      </c>
      <c r="D4909" t="s">
        <v>441</v>
      </c>
      <c r="E4909" t="s">
        <v>7</v>
      </c>
      <c r="F4909" t="s">
        <v>21</v>
      </c>
      <c r="G4909">
        <v>2022</v>
      </c>
      <c r="H4909" t="s">
        <v>22</v>
      </c>
      <c r="I4909" t="s">
        <v>373</v>
      </c>
      <c r="J4909" t="s">
        <v>374</v>
      </c>
      <c r="K4909" t="s">
        <v>375</v>
      </c>
      <c r="L4909" t="s">
        <v>25</v>
      </c>
      <c r="M4909">
        <v>29226</v>
      </c>
      <c r="N4909">
        <v>29226</v>
      </c>
      <c r="O4909">
        <v>29226</v>
      </c>
      <c r="P4909">
        <v>29226</v>
      </c>
      <c r="Q4909">
        <v>29226</v>
      </c>
      <c r="R4909">
        <v>29226</v>
      </c>
      <c r="S4909">
        <v>29226</v>
      </c>
      <c r="T4909">
        <v>29226</v>
      </c>
      <c r="U4909">
        <v>57443</v>
      </c>
      <c r="V4909">
        <v>29226</v>
      </c>
      <c r="W4909">
        <v>29226</v>
      </c>
      <c r="X4909">
        <v>29226</v>
      </c>
      <c r="Y4909">
        <v>378934</v>
      </c>
      <c r="Z4909">
        <f t="shared" si="180"/>
        <v>284200.5</v>
      </c>
      <c r="AA4909">
        <f t="shared" si="181"/>
        <v>0</v>
      </c>
    </row>
    <row r="4910" spans="1:27" x14ac:dyDescent="0.35">
      <c r="A4910" t="s">
        <v>427</v>
      </c>
      <c r="C4910">
        <v>514100</v>
      </c>
      <c r="D4910" t="s">
        <v>441</v>
      </c>
      <c r="E4910" t="s">
        <v>7</v>
      </c>
      <c r="F4910" t="s">
        <v>21</v>
      </c>
      <c r="G4910">
        <v>2023</v>
      </c>
      <c r="H4910" t="s">
        <v>22</v>
      </c>
      <c r="I4910" t="s">
        <v>373</v>
      </c>
      <c r="J4910" t="s">
        <v>374</v>
      </c>
      <c r="K4910" t="s">
        <v>375</v>
      </c>
      <c r="L4910" t="s">
        <v>25</v>
      </c>
      <c r="M4910">
        <v>29230</v>
      </c>
      <c r="N4910">
        <v>29230</v>
      </c>
      <c r="O4910">
        <v>29230</v>
      </c>
      <c r="P4910">
        <v>29230</v>
      </c>
      <c r="Q4910">
        <v>29230</v>
      </c>
      <c r="R4910">
        <v>29230</v>
      </c>
      <c r="S4910">
        <v>29230</v>
      </c>
      <c r="T4910">
        <v>29230</v>
      </c>
      <c r="U4910">
        <v>57447</v>
      </c>
      <c r="V4910">
        <v>29230</v>
      </c>
      <c r="W4910">
        <v>29230</v>
      </c>
      <c r="X4910">
        <v>29230</v>
      </c>
      <c r="Y4910">
        <v>378983</v>
      </c>
      <c r="Z4910">
        <f t="shared" si="180"/>
        <v>284237.25</v>
      </c>
      <c r="AA4910">
        <f t="shared" si="181"/>
        <v>0</v>
      </c>
    </row>
    <row r="4911" spans="1:27" x14ac:dyDescent="0.35">
      <c r="A4911" t="s">
        <v>427</v>
      </c>
      <c r="C4911">
        <v>514100</v>
      </c>
      <c r="D4911" t="s">
        <v>441</v>
      </c>
      <c r="E4911" t="s">
        <v>7</v>
      </c>
      <c r="F4911" t="s">
        <v>21</v>
      </c>
      <c r="G4911">
        <v>2024</v>
      </c>
      <c r="H4911" t="s">
        <v>22</v>
      </c>
      <c r="I4911" t="s">
        <v>373</v>
      </c>
      <c r="J4911" t="s">
        <v>374</v>
      </c>
      <c r="K4911" t="s">
        <v>375</v>
      </c>
      <c r="L4911" t="s">
        <v>25</v>
      </c>
      <c r="M4911">
        <v>29230</v>
      </c>
      <c r="N4911">
        <v>29230</v>
      </c>
      <c r="O4911">
        <v>29230</v>
      </c>
      <c r="P4911">
        <v>29230</v>
      </c>
      <c r="Q4911">
        <v>29230</v>
      </c>
      <c r="R4911">
        <v>29230</v>
      </c>
      <c r="S4911">
        <v>29230</v>
      </c>
      <c r="T4911">
        <v>29230</v>
      </c>
      <c r="U4911">
        <v>57447</v>
      </c>
      <c r="V4911">
        <v>29230</v>
      </c>
      <c r="W4911">
        <v>29230</v>
      </c>
      <c r="X4911">
        <v>29230</v>
      </c>
      <c r="Y4911">
        <v>378983</v>
      </c>
      <c r="Z4911">
        <f t="shared" si="180"/>
        <v>284237.25</v>
      </c>
      <c r="AA4911">
        <f t="shared" si="181"/>
        <v>0</v>
      </c>
    </row>
    <row r="4912" spans="1:27" x14ac:dyDescent="0.35">
      <c r="A4912" t="s">
        <v>427</v>
      </c>
      <c r="C4912">
        <v>514100</v>
      </c>
      <c r="D4912" t="s">
        <v>441</v>
      </c>
      <c r="E4912" t="s">
        <v>7</v>
      </c>
      <c r="F4912" t="s">
        <v>21</v>
      </c>
      <c r="G4912">
        <v>2025</v>
      </c>
      <c r="H4912" t="s">
        <v>22</v>
      </c>
      <c r="I4912" t="s">
        <v>373</v>
      </c>
      <c r="J4912" t="s">
        <v>374</v>
      </c>
      <c r="K4912" t="s">
        <v>375</v>
      </c>
      <c r="L4912" t="s">
        <v>25</v>
      </c>
      <c r="M4912">
        <v>29230</v>
      </c>
      <c r="N4912">
        <v>29230</v>
      </c>
      <c r="O4912">
        <v>29230</v>
      </c>
      <c r="P4912">
        <v>29230</v>
      </c>
      <c r="Q4912">
        <v>29230</v>
      </c>
      <c r="R4912">
        <v>29230</v>
      </c>
      <c r="S4912">
        <v>29230</v>
      </c>
      <c r="T4912">
        <v>29230</v>
      </c>
      <c r="U4912">
        <v>57447</v>
      </c>
      <c r="V4912">
        <v>29230</v>
      </c>
      <c r="W4912">
        <v>29230</v>
      </c>
      <c r="X4912">
        <v>29230</v>
      </c>
      <c r="Y4912">
        <v>378983</v>
      </c>
      <c r="Z4912">
        <f t="shared" si="180"/>
        <v>284237.25</v>
      </c>
      <c r="AA4912">
        <f t="shared" si="181"/>
        <v>0</v>
      </c>
    </row>
    <row r="4913" spans="1:27" x14ac:dyDescent="0.35">
      <c r="A4913" t="s">
        <v>427</v>
      </c>
      <c r="C4913">
        <v>926102</v>
      </c>
      <c r="D4913" t="s">
        <v>447</v>
      </c>
      <c r="E4913" t="s">
        <v>7</v>
      </c>
      <c r="F4913" t="s">
        <v>105</v>
      </c>
      <c r="G4913">
        <v>2029</v>
      </c>
      <c r="H4913" t="s">
        <v>365</v>
      </c>
      <c r="I4913" t="s">
        <v>383</v>
      </c>
      <c r="J4913" t="s">
        <v>384</v>
      </c>
      <c r="K4913" t="s">
        <v>378</v>
      </c>
      <c r="L4913" t="s">
        <v>25</v>
      </c>
      <c r="M4913">
        <v>29314</v>
      </c>
      <c r="N4913">
        <v>26378</v>
      </c>
      <c r="O4913">
        <v>26178</v>
      </c>
      <c r="P4913">
        <v>27238</v>
      </c>
      <c r="Q4913">
        <v>26789</v>
      </c>
      <c r="R4913">
        <v>25243</v>
      </c>
      <c r="S4913">
        <v>27613</v>
      </c>
      <c r="T4913">
        <v>28627</v>
      </c>
      <c r="U4913">
        <v>27498</v>
      </c>
      <c r="V4913">
        <v>29830</v>
      </c>
      <c r="W4913">
        <v>22482</v>
      </c>
      <c r="X4913">
        <v>24306</v>
      </c>
      <c r="Y4913">
        <v>321496</v>
      </c>
      <c r="Z4913">
        <f t="shared" si="180"/>
        <v>0</v>
      </c>
      <c r="AA4913">
        <f t="shared" si="181"/>
        <v>241122</v>
      </c>
    </row>
    <row r="4914" spans="1:27" x14ac:dyDescent="0.35">
      <c r="A4914" t="s">
        <v>427</v>
      </c>
      <c r="C4914">
        <v>512100</v>
      </c>
      <c r="D4914" t="s">
        <v>428</v>
      </c>
      <c r="E4914" t="s">
        <v>7</v>
      </c>
      <c r="F4914" t="s">
        <v>366</v>
      </c>
      <c r="G4914">
        <v>2021</v>
      </c>
      <c r="H4914" t="s">
        <v>22</v>
      </c>
      <c r="I4914" t="s">
        <v>651</v>
      </c>
      <c r="J4914" t="s">
        <v>652</v>
      </c>
      <c r="K4914" t="s">
        <v>653</v>
      </c>
      <c r="L4914" t="s">
        <v>25</v>
      </c>
      <c r="M4914">
        <v>29333</v>
      </c>
      <c r="N4914">
        <v>29333</v>
      </c>
      <c r="O4914">
        <v>29333</v>
      </c>
      <c r="P4914">
        <v>29333</v>
      </c>
      <c r="Q4914">
        <v>29333</v>
      </c>
      <c r="R4914">
        <v>29333</v>
      </c>
      <c r="S4914">
        <v>29333</v>
      </c>
      <c r="T4914">
        <v>29333</v>
      </c>
      <c r="U4914">
        <v>29333</v>
      </c>
      <c r="V4914">
        <v>29333</v>
      </c>
      <c r="W4914">
        <v>29333</v>
      </c>
      <c r="X4914">
        <v>28334</v>
      </c>
      <c r="Y4914">
        <v>351000</v>
      </c>
      <c r="Z4914">
        <f t="shared" si="180"/>
        <v>106136.19045899999</v>
      </c>
      <c r="AA4914">
        <f t="shared" si="181"/>
        <v>157113.809541</v>
      </c>
    </row>
    <row r="4915" spans="1:27" x14ac:dyDescent="0.35">
      <c r="A4915" t="s">
        <v>427</v>
      </c>
      <c r="C4915">
        <v>506900</v>
      </c>
      <c r="D4915" t="s">
        <v>439</v>
      </c>
      <c r="E4915" t="s">
        <v>7</v>
      </c>
      <c r="F4915" t="s">
        <v>21</v>
      </c>
      <c r="G4915">
        <v>2030</v>
      </c>
      <c r="H4915" t="s">
        <v>22</v>
      </c>
      <c r="I4915" t="s">
        <v>373</v>
      </c>
      <c r="J4915" t="s">
        <v>374</v>
      </c>
      <c r="K4915" t="s">
        <v>375</v>
      </c>
      <c r="L4915" t="s">
        <v>25</v>
      </c>
      <c r="M4915">
        <v>29376</v>
      </c>
      <c r="N4915">
        <v>35623</v>
      </c>
      <c r="O4915">
        <v>29262</v>
      </c>
      <c r="P4915">
        <v>30220</v>
      </c>
      <c r="Q4915">
        <v>29153</v>
      </c>
      <c r="R4915">
        <v>29349</v>
      </c>
      <c r="S4915">
        <v>31960</v>
      </c>
      <c r="T4915">
        <v>29403</v>
      </c>
      <c r="U4915">
        <v>30180</v>
      </c>
      <c r="V4915">
        <v>53303</v>
      </c>
      <c r="W4915">
        <v>29662</v>
      </c>
      <c r="X4915">
        <v>32140</v>
      </c>
      <c r="Y4915">
        <v>389632</v>
      </c>
      <c r="Z4915">
        <f t="shared" si="180"/>
        <v>292224</v>
      </c>
      <c r="AA4915">
        <f t="shared" si="181"/>
        <v>0</v>
      </c>
    </row>
    <row r="4916" spans="1:27" x14ac:dyDescent="0.35">
      <c r="A4916" t="s">
        <v>427</v>
      </c>
      <c r="C4916">
        <v>501990</v>
      </c>
      <c r="D4916" t="s">
        <v>442</v>
      </c>
      <c r="E4916" t="s">
        <v>7</v>
      </c>
      <c r="F4916" t="s">
        <v>105</v>
      </c>
      <c r="G4916">
        <v>2030</v>
      </c>
      <c r="H4916" t="s">
        <v>365</v>
      </c>
      <c r="I4916" t="s">
        <v>383</v>
      </c>
      <c r="J4916" t="s">
        <v>384</v>
      </c>
      <c r="K4916" t="s">
        <v>378</v>
      </c>
      <c r="L4916" t="s">
        <v>25</v>
      </c>
      <c r="M4916">
        <v>29384</v>
      </c>
      <c r="N4916">
        <v>26351</v>
      </c>
      <c r="O4916">
        <v>26140</v>
      </c>
      <c r="P4916">
        <v>27106</v>
      </c>
      <c r="Q4916">
        <v>26563</v>
      </c>
      <c r="R4916">
        <v>24936</v>
      </c>
      <c r="S4916">
        <v>27252</v>
      </c>
      <c r="T4916">
        <v>28446</v>
      </c>
      <c r="U4916">
        <v>27360</v>
      </c>
      <c r="V4916">
        <v>29617</v>
      </c>
      <c r="W4916">
        <v>22230</v>
      </c>
      <c r="X4916">
        <v>23641</v>
      </c>
      <c r="Y4916">
        <v>319027</v>
      </c>
      <c r="Z4916">
        <f t="shared" si="180"/>
        <v>0</v>
      </c>
      <c r="AA4916">
        <f t="shared" si="181"/>
        <v>239270.25</v>
      </c>
    </row>
    <row r="4917" spans="1:27" x14ac:dyDescent="0.35">
      <c r="A4917" t="s">
        <v>427</v>
      </c>
      <c r="C4917">
        <v>506100</v>
      </c>
      <c r="D4917" t="s">
        <v>432</v>
      </c>
      <c r="E4917" t="s">
        <v>7</v>
      </c>
      <c r="F4917" t="s">
        <v>105</v>
      </c>
      <c r="G4917">
        <v>2028</v>
      </c>
      <c r="H4917" t="s">
        <v>365</v>
      </c>
      <c r="I4917" t="s">
        <v>453</v>
      </c>
      <c r="J4917" t="s">
        <v>454</v>
      </c>
      <c r="K4917" t="s">
        <v>455</v>
      </c>
      <c r="L4917" t="s">
        <v>25</v>
      </c>
      <c r="M4917">
        <v>29398</v>
      </c>
      <c r="N4917">
        <v>26418</v>
      </c>
      <c r="O4917">
        <v>26201</v>
      </c>
      <c r="P4917">
        <v>27194</v>
      </c>
      <c r="Q4917">
        <v>26679</v>
      </c>
      <c r="R4917">
        <v>25087</v>
      </c>
      <c r="S4917">
        <v>27407</v>
      </c>
      <c r="T4917">
        <v>28555</v>
      </c>
      <c r="U4917">
        <v>27456</v>
      </c>
      <c r="V4917">
        <v>29731</v>
      </c>
      <c r="W4917">
        <v>22362</v>
      </c>
      <c r="X4917">
        <v>23875</v>
      </c>
      <c r="Y4917">
        <v>320362</v>
      </c>
      <c r="Z4917">
        <f t="shared" si="180"/>
        <v>0</v>
      </c>
      <c r="AA4917">
        <f t="shared" si="181"/>
        <v>240271.5</v>
      </c>
    </row>
    <row r="4918" spans="1:27" x14ac:dyDescent="0.35">
      <c r="A4918" t="s">
        <v>427</v>
      </c>
      <c r="C4918">
        <v>512100</v>
      </c>
      <c r="D4918" t="s">
        <v>428</v>
      </c>
      <c r="E4918" t="s">
        <v>7</v>
      </c>
      <c r="F4918" t="s">
        <v>366</v>
      </c>
      <c r="G4918">
        <v>2022</v>
      </c>
      <c r="H4918" t="s">
        <v>365</v>
      </c>
      <c r="I4918" t="s">
        <v>617</v>
      </c>
      <c r="J4918" t="s">
        <v>618</v>
      </c>
      <c r="K4918" t="s">
        <v>455</v>
      </c>
      <c r="L4918" t="s">
        <v>25</v>
      </c>
      <c r="M4918">
        <v>29475</v>
      </c>
      <c r="N4918">
        <v>29269</v>
      </c>
      <c r="O4918">
        <v>32235</v>
      </c>
      <c r="P4918">
        <v>29093</v>
      </c>
      <c r="Q4918">
        <v>29971</v>
      </c>
      <c r="R4918">
        <v>29978</v>
      </c>
      <c r="S4918">
        <v>28265</v>
      </c>
      <c r="T4918">
        <v>33190</v>
      </c>
      <c r="U4918">
        <v>30957</v>
      </c>
      <c r="V4918">
        <v>30129</v>
      </c>
      <c r="W4918">
        <v>29213</v>
      </c>
      <c r="X4918">
        <v>27142</v>
      </c>
      <c r="Y4918">
        <v>358918</v>
      </c>
      <c r="Z4918">
        <f t="shared" si="180"/>
        <v>108530.45358166199</v>
      </c>
      <c r="AA4918">
        <f t="shared" si="181"/>
        <v>160658.046418338</v>
      </c>
    </row>
    <row r="4919" spans="1:27" x14ac:dyDescent="0.35">
      <c r="A4919" t="s">
        <v>427</v>
      </c>
      <c r="C4919">
        <v>506900</v>
      </c>
      <c r="D4919" t="s">
        <v>439</v>
      </c>
      <c r="E4919" t="s">
        <v>7</v>
      </c>
      <c r="F4919" t="s">
        <v>105</v>
      </c>
      <c r="G4919">
        <v>2022</v>
      </c>
      <c r="H4919" t="s">
        <v>22</v>
      </c>
      <c r="I4919" t="s">
        <v>383</v>
      </c>
      <c r="J4919" t="s">
        <v>384</v>
      </c>
      <c r="K4919" t="s">
        <v>378</v>
      </c>
      <c r="L4919" t="s">
        <v>25</v>
      </c>
      <c r="M4919">
        <v>29683</v>
      </c>
      <c r="N4919">
        <v>36207</v>
      </c>
      <c r="O4919">
        <v>29195</v>
      </c>
      <c r="P4919">
        <v>30101</v>
      </c>
      <c r="Q4919">
        <v>29116</v>
      </c>
      <c r="R4919">
        <v>30958</v>
      </c>
      <c r="S4919">
        <v>30692</v>
      </c>
      <c r="T4919">
        <v>28804</v>
      </c>
      <c r="U4919">
        <v>33449</v>
      </c>
      <c r="V4919">
        <v>40360</v>
      </c>
      <c r="W4919">
        <v>31862</v>
      </c>
      <c r="X4919">
        <v>31268</v>
      </c>
      <c r="Y4919">
        <v>381696</v>
      </c>
      <c r="Z4919">
        <f t="shared" si="180"/>
        <v>0</v>
      </c>
      <c r="AA4919">
        <f t="shared" si="181"/>
        <v>286272</v>
      </c>
    </row>
    <row r="4920" spans="1:27" x14ac:dyDescent="0.35">
      <c r="A4920" t="s">
        <v>427</v>
      </c>
      <c r="C4920">
        <v>506100</v>
      </c>
      <c r="D4920" t="s">
        <v>432</v>
      </c>
      <c r="E4920" t="s">
        <v>7</v>
      </c>
      <c r="F4920" t="s">
        <v>366</v>
      </c>
      <c r="G4920">
        <v>2030</v>
      </c>
      <c r="H4920" t="s">
        <v>22</v>
      </c>
      <c r="I4920" t="s">
        <v>647</v>
      </c>
      <c r="J4920" t="s">
        <v>648</v>
      </c>
      <c r="K4920" t="s">
        <v>455</v>
      </c>
      <c r="L4920" t="s">
        <v>25</v>
      </c>
      <c r="M4920">
        <v>29756</v>
      </c>
      <c r="N4920">
        <v>31936</v>
      </c>
      <c r="O4920">
        <v>44247</v>
      </c>
      <c r="P4920">
        <v>114964</v>
      </c>
      <c r="Q4920">
        <v>44247</v>
      </c>
      <c r="R4920">
        <v>43087</v>
      </c>
      <c r="S4920">
        <v>37263</v>
      </c>
      <c r="T4920">
        <v>33233</v>
      </c>
      <c r="U4920">
        <v>46565</v>
      </c>
      <c r="V4920">
        <v>47117</v>
      </c>
      <c r="W4920">
        <v>53521</v>
      </c>
      <c r="X4920">
        <v>75189</v>
      </c>
      <c r="Y4920">
        <v>601126</v>
      </c>
      <c r="Z4920">
        <f t="shared" si="180"/>
        <v>181769.867879934</v>
      </c>
      <c r="AA4920">
        <f t="shared" si="181"/>
        <v>269074.63212006603</v>
      </c>
    </row>
    <row r="4921" spans="1:27" x14ac:dyDescent="0.35">
      <c r="A4921" t="s">
        <v>427</v>
      </c>
      <c r="C4921">
        <v>514100</v>
      </c>
      <c r="D4921" t="s">
        <v>441</v>
      </c>
      <c r="E4921" t="s">
        <v>7</v>
      </c>
      <c r="F4921" t="s">
        <v>21</v>
      </c>
      <c r="G4921">
        <v>2026</v>
      </c>
      <c r="H4921" t="s">
        <v>22</v>
      </c>
      <c r="I4921" t="s">
        <v>373</v>
      </c>
      <c r="J4921" t="s">
        <v>374</v>
      </c>
      <c r="K4921" t="s">
        <v>375</v>
      </c>
      <c r="L4921" t="s">
        <v>25</v>
      </c>
      <c r="M4921">
        <v>29877</v>
      </c>
      <c r="N4921">
        <v>29877</v>
      </c>
      <c r="O4921">
        <v>29877</v>
      </c>
      <c r="P4921">
        <v>29877</v>
      </c>
      <c r="Q4921">
        <v>29877</v>
      </c>
      <c r="R4921">
        <v>29877</v>
      </c>
      <c r="S4921">
        <v>29877</v>
      </c>
      <c r="T4921">
        <v>29877</v>
      </c>
      <c r="U4921">
        <v>58658</v>
      </c>
      <c r="V4921">
        <v>29877</v>
      </c>
      <c r="W4921">
        <v>29877</v>
      </c>
      <c r="X4921">
        <v>29877</v>
      </c>
      <c r="Y4921">
        <v>387305</v>
      </c>
      <c r="Z4921">
        <f t="shared" si="180"/>
        <v>290478.75</v>
      </c>
      <c r="AA4921">
        <f t="shared" si="181"/>
        <v>0</v>
      </c>
    </row>
    <row r="4922" spans="1:27" x14ac:dyDescent="0.35">
      <c r="A4922" t="s">
        <v>427</v>
      </c>
      <c r="C4922">
        <v>512100</v>
      </c>
      <c r="D4922" t="s">
        <v>428</v>
      </c>
      <c r="E4922" t="s">
        <v>7</v>
      </c>
      <c r="F4922" t="s">
        <v>366</v>
      </c>
      <c r="G4922">
        <v>2027</v>
      </c>
      <c r="H4922" t="s">
        <v>22</v>
      </c>
      <c r="I4922" t="s">
        <v>649</v>
      </c>
      <c r="J4922" t="s">
        <v>650</v>
      </c>
      <c r="K4922" t="s">
        <v>621</v>
      </c>
      <c r="L4922" t="s">
        <v>25</v>
      </c>
      <c r="M4922">
        <v>29894</v>
      </c>
      <c r="N4922">
        <v>29894</v>
      </c>
      <c r="O4922">
        <v>29894</v>
      </c>
      <c r="P4922">
        <v>29894</v>
      </c>
      <c r="Q4922">
        <v>63678</v>
      </c>
      <c r="R4922">
        <v>29894</v>
      </c>
      <c r="S4922">
        <v>27124</v>
      </c>
      <c r="T4922">
        <v>27124</v>
      </c>
      <c r="U4922">
        <v>27124</v>
      </c>
      <c r="V4922">
        <v>60909</v>
      </c>
      <c r="W4922">
        <v>27124</v>
      </c>
      <c r="X4922">
        <v>27124</v>
      </c>
      <c r="Y4922">
        <v>409674</v>
      </c>
      <c r="Z4922">
        <f t="shared" si="180"/>
        <v>123878.17005726599</v>
      </c>
      <c r="AA4922">
        <f t="shared" si="181"/>
        <v>183377.32994273401</v>
      </c>
    </row>
    <row r="4923" spans="1:27" x14ac:dyDescent="0.35">
      <c r="A4923" t="s">
        <v>427</v>
      </c>
      <c r="C4923">
        <v>512100</v>
      </c>
      <c r="D4923" t="s">
        <v>428</v>
      </c>
      <c r="E4923" t="s">
        <v>7</v>
      </c>
      <c r="F4923" t="s">
        <v>21</v>
      </c>
      <c r="G4923">
        <v>2021</v>
      </c>
      <c r="H4923" t="s">
        <v>22</v>
      </c>
      <c r="I4923" t="s">
        <v>494</v>
      </c>
      <c r="J4923" t="s">
        <v>495</v>
      </c>
      <c r="K4923" t="s">
        <v>496</v>
      </c>
      <c r="L4923" t="s">
        <v>25</v>
      </c>
      <c r="M4923">
        <v>30000</v>
      </c>
      <c r="N4923">
        <v>30000</v>
      </c>
      <c r="O4923">
        <v>30000</v>
      </c>
      <c r="P4923">
        <v>30000</v>
      </c>
      <c r="Q4923">
        <v>30000</v>
      </c>
      <c r="R4923">
        <v>30000</v>
      </c>
      <c r="S4923">
        <v>30000</v>
      </c>
      <c r="T4923">
        <v>30000</v>
      </c>
      <c r="U4923">
        <v>195000</v>
      </c>
      <c r="V4923">
        <v>365000</v>
      </c>
      <c r="W4923">
        <v>30000</v>
      </c>
      <c r="X4923">
        <v>30000</v>
      </c>
      <c r="Y4923">
        <v>860000</v>
      </c>
      <c r="Z4923">
        <f t="shared" si="180"/>
        <v>645000</v>
      </c>
      <c r="AA4923">
        <f t="shared" si="181"/>
        <v>0</v>
      </c>
    </row>
    <row r="4924" spans="1:27" x14ac:dyDescent="0.35">
      <c r="A4924" t="s">
        <v>427</v>
      </c>
      <c r="C4924">
        <v>512100</v>
      </c>
      <c r="D4924" t="s">
        <v>428</v>
      </c>
      <c r="E4924" t="s">
        <v>7</v>
      </c>
      <c r="F4924" t="s">
        <v>366</v>
      </c>
      <c r="G4924">
        <v>2022</v>
      </c>
      <c r="H4924" t="s">
        <v>22</v>
      </c>
      <c r="I4924" t="s">
        <v>651</v>
      </c>
      <c r="J4924" t="s">
        <v>652</v>
      </c>
      <c r="K4924" t="s">
        <v>653</v>
      </c>
      <c r="L4924" t="s">
        <v>25</v>
      </c>
      <c r="M4924">
        <v>30000</v>
      </c>
      <c r="N4924">
        <v>30000</v>
      </c>
      <c r="O4924">
        <v>30000</v>
      </c>
      <c r="P4924">
        <v>30000</v>
      </c>
      <c r="Q4924">
        <v>30000</v>
      </c>
      <c r="R4924">
        <v>30000</v>
      </c>
      <c r="S4924">
        <v>30000</v>
      </c>
      <c r="T4924">
        <v>30000</v>
      </c>
      <c r="U4924">
        <v>30000</v>
      </c>
      <c r="V4924">
        <v>30000</v>
      </c>
      <c r="W4924">
        <v>30000</v>
      </c>
      <c r="X4924">
        <v>32000</v>
      </c>
      <c r="Y4924">
        <v>362000</v>
      </c>
      <c r="Z4924">
        <f t="shared" si="180"/>
        <v>109462.39585799999</v>
      </c>
      <c r="AA4924">
        <f t="shared" si="181"/>
        <v>162037.604142</v>
      </c>
    </row>
    <row r="4925" spans="1:27" x14ac:dyDescent="0.35">
      <c r="A4925" t="s">
        <v>427</v>
      </c>
      <c r="C4925">
        <v>512100</v>
      </c>
      <c r="D4925" t="s">
        <v>428</v>
      </c>
      <c r="E4925" t="s">
        <v>7</v>
      </c>
      <c r="F4925" t="s">
        <v>366</v>
      </c>
      <c r="G4925">
        <v>2029</v>
      </c>
      <c r="H4925" t="s">
        <v>22</v>
      </c>
      <c r="I4925" t="s">
        <v>645</v>
      </c>
      <c r="J4925" t="s">
        <v>646</v>
      </c>
      <c r="K4925" t="s">
        <v>493</v>
      </c>
      <c r="L4925" t="s">
        <v>25</v>
      </c>
      <c r="M4925">
        <v>30013</v>
      </c>
      <c r="N4925">
        <v>30013</v>
      </c>
      <c r="O4925">
        <v>30013</v>
      </c>
      <c r="P4925">
        <v>30013</v>
      </c>
      <c r="Q4925">
        <v>30013</v>
      </c>
      <c r="R4925">
        <v>30013</v>
      </c>
      <c r="S4925">
        <v>30013</v>
      </c>
      <c r="T4925">
        <v>30013</v>
      </c>
      <c r="U4925">
        <v>30013</v>
      </c>
      <c r="V4925">
        <v>30013</v>
      </c>
      <c r="W4925">
        <v>30013</v>
      </c>
      <c r="X4925">
        <v>30013</v>
      </c>
      <c r="Y4925">
        <v>360160</v>
      </c>
      <c r="Z4925">
        <f t="shared" si="180"/>
        <v>108906.01240943999</v>
      </c>
      <c r="AA4925">
        <f t="shared" si="181"/>
        <v>161213.98759055999</v>
      </c>
    </row>
    <row r="4926" spans="1:27" x14ac:dyDescent="0.35">
      <c r="A4926" t="s">
        <v>427</v>
      </c>
      <c r="C4926">
        <v>506900</v>
      </c>
      <c r="D4926" t="s">
        <v>439</v>
      </c>
      <c r="E4926" t="s">
        <v>7</v>
      </c>
      <c r="F4926" t="s">
        <v>105</v>
      </c>
      <c r="G4926">
        <v>2024</v>
      </c>
      <c r="H4926" t="s">
        <v>22</v>
      </c>
      <c r="I4926" t="s">
        <v>383</v>
      </c>
      <c r="J4926" t="s">
        <v>384</v>
      </c>
      <c r="K4926" t="s">
        <v>378</v>
      </c>
      <c r="L4926" t="s">
        <v>25</v>
      </c>
      <c r="M4926">
        <v>30017</v>
      </c>
      <c r="N4926">
        <v>30506</v>
      </c>
      <c r="O4926">
        <v>29896</v>
      </c>
      <c r="P4926">
        <v>30847</v>
      </c>
      <c r="Q4926">
        <v>29779</v>
      </c>
      <c r="R4926">
        <v>30710</v>
      </c>
      <c r="S4926">
        <v>32289</v>
      </c>
      <c r="T4926">
        <v>29924</v>
      </c>
      <c r="U4926">
        <v>30720</v>
      </c>
      <c r="V4926">
        <v>41144</v>
      </c>
      <c r="W4926">
        <v>30085</v>
      </c>
      <c r="X4926">
        <v>33125</v>
      </c>
      <c r="Y4926">
        <v>379041</v>
      </c>
      <c r="Z4926">
        <f t="shared" si="180"/>
        <v>0</v>
      </c>
      <c r="AA4926">
        <f t="shared" si="181"/>
        <v>284280.75</v>
      </c>
    </row>
    <row r="4927" spans="1:27" x14ac:dyDescent="0.35">
      <c r="A4927" t="s">
        <v>427</v>
      </c>
      <c r="C4927">
        <v>926102</v>
      </c>
      <c r="D4927" t="s">
        <v>447</v>
      </c>
      <c r="E4927" t="s">
        <v>7</v>
      </c>
      <c r="F4927" t="s">
        <v>105</v>
      </c>
      <c r="G4927">
        <v>2030</v>
      </c>
      <c r="H4927" t="s">
        <v>365</v>
      </c>
      <c r="I4927" t="s">
        <v>383</v>
      </c>
      <c r="J4927" t="s">
        <v>384</v>
      </c>
      <c r="K4927" t="s">
        <v>378</v>
      </c>
      <c r="L4927" t="s">
        <v>25</v>
      </c>
      <c r="M4927">
        <v>30194</v>
      </c>
      <c r="N4927">
        <v>27170</v>
      </c>
      <c r="O4927">
        <v>26964</v>
      </c>
      <c r="P4927">
        <v>28056</v>
      </c>
      <c r="Q4927">
        <v>27593</v>
      </c>
      <c r="R4927">
        <v>26001</v>
      </c>
      <c r="S4927">
        <v>28443</v>
      </c>
      <c r="T4927">
        <v>29486</v>
      </c>
      <c r="U4927">
        <v>28324</v>
      </c>
      <c r="V4927">
        <v>30726</v>
      </c>
      <c r="W4927">
        <v>23157</v>
      </c>
      <c r="X4927">
        <v>25036</v>
      </c>
      <c r="Y4927">
        <v>331151</v>
      </c>
      <c r="Z4927">
        <f t="shared" si="180"/>
        <v>0</v>
      </c>
      <c r="AA4927">
        <f t="shared" si="181"/>
        <v>248363.25</v>
      </c>
    </row>
    <row r="4928" spans="1:27" x14ac:dyDescent="0.35">
      <c r="A4928" t="s">
        <v>427</v>
      </c>
      <c r="C4928">
        <v>506100</v>
      </c>
      <c r="D4928" t="s">
        <v>432</v>
      </c>
      <c r="E4928" t="s">
        <v>7</v>
      </c>
      <c r="F4928" t="s">
        <v>105</v>
      </c>
      <c r="G4928">
        <v>2029</v>
      </c>
      <c r="H4928" t="s">
        <v>365</v>
      </c>
      <c r="I4928" t="s">
        <v>453</v>
      </c>
      <c r="J4928" t="s">
        <v>454</v>
      </c>
      <c r="K4928" t="s">
        <v>455</v>
      </c>
      <c r="L4928" t="s">
        <v>25</v>
      </c>
      <c r="M4928">
        <v>30281</v>
      </c>
      <c r="N4928">
        <v>27211</v>
      </c>
      <c r="O4928">
        <v>26987</v>
      </c>
      <c r="P4928">
        <v>28010</v>
      </c>
      <c r="Q4928">
        <v>27480</v>
      </c>
      <c r="R4928">
        <v>25841</v>
      </c>
      <c r="S4928">
        <v>28229</v>
      </c>
      <c r="T4928">
        <v>29412</v>
      </c>
      <c r="U4928">
        <v>28281</v>
      </c>
      <c r="V4928">
        <v>30623</v>
      </c>
      <c r="W4928">
        <v>23033</v>
      </c>
      <c r="X4928">
        <v>24591</v>
      </c>
      <c r="Y4928">
        <v>329979</v>
      </c>
      <c r="Z4928">
        <f t="shared" si="180"/>
        <v>0</v>
      </c>
      <c r="AA4928">
        <f t="shared" si="181"/>
        <v>247484.25</v>
      </c>
    </row>
    <row r="4929" spans="1:27" x14ac:dyDescent="0.35">
      <c r="A4929" t="s">
        <v>427</v>
      </c>
      <c r="C4929">
        <v>506900</v>
      </c>
      <c r="D4929" t="s">
        <v>439</v>
      </c>
      <c r="E4929" t="s">
        <v>7</v>
      </c>
      <c r="F4929" t="s">
        <v>105</v>
      </c>
      <c r="G4929">
        <v>2025</v>
      </c>
      <c r="H4929" t="s">
        <v>22</v>
      </c>
      <c r="I4929" t="s">
        <v>383</v>
      </c>
      <c r="J4929" t="s">
        <v>384</v>
      </c>
      <c r="K4929" t="s">
        <v>378</v>
      </c>
      <c r="L4929" t="s">
        <v>25</v>
      </c>
      <c r="M4929">
        <v>30365</v>
      </c>
      <c r="N4929">
        <v>37154</v>
      </c>
      <c r="O4929">
        <v>30265</v>
      </c>
      <c r="P4929">
        <v>31234</v>
      </c>
      <c r="Q4929">
        <v>30146</v>
      </c>
      <c r="R4929">
        <v>30359</v>
      </c>
      <c r="S4929">
        <v>33037</v>
      </c>
      <c r="T4929">
        <v>30413</v>
      </c>
      <c r="U4929">
        <v>31229</v>
      </c>
      <c r="V4929">
        <v>55135</v>
      </c>
      <c r="W4929">
        <v>30627</v>
      </c>
      <c r="X4929">
        <v>33189</v>
      </c>
      <c r="Y4929">
        <v>403153</v>
      </c>
      <c r="Z4929">
        <f t="shared" si="180"/>
        <v>0</v>
      </c>
      <c r="AA4929">
        <f t="shared" si="181"/>
        <v>302364.75</v>
      </c>
    </row>
    <row r="4930" spans="1:27" x14ac:dyDescent="0.35">
      <c r="A4930" t="s">
        <v>427</v>
      </c>
      <c r="C4930">
        <v>506900</v>
      </c>
      <c r="D4930" t="s">
        <v>439</v>
      </c>
      <c r="E4930" t="s">
        <v>7</v>
      </c>
      <c r="F4930" t="s">
        <v>105</v>
      </c>
      <c r="G4930">
        <v>2023</v>
      </c>
      <c r="H4930" t="s">
        <v>22</v>
      </c>
      <c r="I4930" t="s">
        <v>383</v>
      </c>
      <c r="J4930" t="s">
        <v>384</v>
      </c>
      <c r="K4930" t="s">
        <v>378</v>
      </c>
      <c r="L4930" t="s">
        <v>25</v>
      </c>
      <c r="M4930">
        <v>30399</v>
      </c>
      <c r="N4930">
        <v>30693</v>
      </c>
      <c r="O4930">
        <v>29915</v>
      </c>
      <c r="P4930">
        <v>30739</v>
      </c>
      <c r="Q4930">
        <v>29588</v>
      </c>
      <c r="R4930">
        <v>30668</v>
      </c>
      <c r="S4930">
        <v>32169</v>
      </c>
      <c r="T4930">
        <v>29902</v>
      </c>
      <c r="U4930">
        <v>33123</v>
      </c>
      <c r="V4930">
        <v>38926</v>
      </c>
      <c r="W4930">
        <v>29958</v>
      </c>
      <c r="X4930">
        <v>33320</v>
      </c>
      <c r="Y4930">
        <v>379400</v>
      </c>
      <c r="Z4930">
        <f t="shared" si="180"/>
        <v>0</v>
      </c>
      <c r="AA4930">
        <f t="shared" si="181"/>
        <v>284550</v>
      </c>
    </row>
    <row r="4931" spans="1:27" x14ac:dyDescent="0.35">
      <c r="A4931" t="s">
        <v>427</v>
      </c>
      <c r="C4931">
        <v>512100</v>
      </c>
      <c r="D4931" t="s">
        <v>428</v>
      </c>
      <c r="E4931" t="s">
        <v>7</v>
      </c>
      <c r="F4931" t="s">
        <v>366</v>
      </c>
      <c r="G4931">
        <v>2023</v>
      </c>
      <c r="H4931" t="s">
        <v>22</v>
      </c>
      <c r="I4931" t="s">
        <v>651</v>
      </c>
      <c r="J4931" t="s">
        <v>652</v>
      </c>
      <c r="K4931" t="s">
        <v>653</v>
      </c>
      <c r="L4931" t="s">
        <v>25</v>
      </c>
      <c r="M4931">
        <v>30500</v>
      </c>
      <c r="N4931">
        <v>30500</v>
      </c>
      <c r="O4931">
        <v>30500</v>
      </c>
      <c r="P4931">
        <v>30500</v>
      </c>
      <c r="Q4931">
        <v>30500</v>
      </c>
      <c r="R4931">
        <v>30500</v>
      </c>
      <c r="S4931">
        <v>30500</v>
      </c>
      <c r="T4931">
        <v>30500</v>
      </c>
      <c r="U4931">
        <v>30500</v>
      </c>
      <c r="V4931">
        <v>30500</v>
      </c>
      <c r="W4931">
        <v>30500</v>
      </c>
      <c r="X4931">
        <v>37501</v>
      </c>
      <c r="Y4931">
        <v>373001</v>
      </c>
      <c r="Z4931">
        <f t="shared" si="180"/>
        <v>112788.90363930899</v>
      </c>
      <c r="AA4931">
        <f t="shared" si="181"/>
        <v>166961.84636069101</v>
      </c>
    </row>
    <row r="4932" spans="1:27" x14ac:dyDescent="0.35">
      <c r="A4932" t="s">
        <v>427</v>
      </c>
      <c r="C4932">
        <v>501990</v>
      </c>
      <c r="D4932" t="s">
        <v>442</v>
      </c>
      <c r="E4932" t="s">
        <v>7</v>
      </c>
      <c r="F4932" t="s">
        <v>105</v>
      </c>
      <c r="G4932">
        <v>2024</v>
      </c>
      <c r="H4932" t="s">
        <v>365</v>
      </c>
      <c r="I4932" t="s">
        <v>373</v>
      </c>
      <c r="J4932" t="s">
        <v>374</v>
      </c>
      <c r="K4932" t="s">
        <v>375</v>
      </c>
      <c r="L4932" t="s">
        <v>25</v>
      </c>
      <c r="M4932">
        <v>30504</v>
      </c>
      <c r="N4932">
        <v>28943</v>
      </c>
      <c r="O4932">
        <v>27142</v>
      </c>
      <c r="P4932">
        <v>28152</v>
      </c>
      <c r="Q4932">
        <v>29183</v>
      </c>
      <c r="R4932">
        <v>24322</v>
      </c>
      <c r="S4932">
        <v>28321</v>
      </c>
      <c r="T4932">
        <v>29543</v>
      </c>
      <c r="U4932">
        <v>26827</v>
      </c>
      <c r="V4932">
        <v>30762</v>
      </c>
      <c r="W4932">
        <v>24687</v>
      </c>
      <c r="X4932">
        <v>23009</v>
      </c>
      <c r="Y4932">
        <v>331396</v>
      </c>
      <c r="Z4932">
        <f t="shared" si="180"/>
        <v>0</v>
      </c>
      <c r="AA4932">
        <f t="shared" si="181"/>
        <v>248547</v>
      </c>
    </row>
    <row r="4933" spans="1:27" x14ac:dyDescent="0.35">
      <c r="A4933" t="s">
        <v>427</v>
      </c>
      <c r="C4933">
        <v>514100</v>
      </c>
      <c r="D4933" t="s">
        <v>441</v>
      </c>
      <c r="E4933" t="s">
        <v>7</v>
      </c>
      <c r="F4933" t="s">
        <v>21</v>
      </c>
      <c r="G4933">
        <v>2027</v>
      </c>
      <c r="H4933" t="s">
        <v>22</v>
      </c>
      <c r="I4933" t="s">
        <v>373</v>
      </c>
      <c r="J4933" t="s">
        <v>374</v>
      </c>
      <c r="K4933" t="s">
        <v>375</v>
      </c>
      <c r="L4933" t="s">
        <v>25</v>
      </c>
      <c r="M4933">
        <v>30538</v>
      </c>
      <c r="N4933">
        <v>30538</v>
      </c>
      <c r="O4933">
        <v>30538</v>
      </c>
      <c r="P4933">
        <v>30538</v>
      </c>
      <c r="Q4933">
        <v>30538</v>
      </c>
      <c r="R4933">
        <v>30538</v>
      </c>
      <c r="S4933">
        <v>30538</v>
      </c>
      <c r="T4933">
        <v>30538</v>
      </c>
      <c r="U4933">
        <v>59895</v>
      </c>
      <c r="V4933">
        <v>30538</v>
      </c>
      <c r="W4933">
        <v>30538</v>
      </c>
      <c r="X4933">
        <v>30538</v>
      </c>
      <c r="Y4933">
        <v>395815</v>
      </c>
      <c r="Z4933">
        <f t="shared" si="180"/>
        <v>296861.25</v>
      </c>
      <c r="AA4933">
        <f t="shared" si="181"/>
        <v>0</v>
      </c>
    </row>
    <row r="4934" spans="1:27" x14ac:dyDescent="0.35">
      <c r="A4934" t="s">
        <v>427</v>
      </c>
      <c r="C4934">
        <v>512100</v>
      </c>
      <c r="D4934" t="s">
        <v>428</v>
      </c>
      <c r="E4934" t="s">
        <v>7</v>
      </c>
      <c r="F4934" t="s">
        <v>366</v>
      </c>
      <c r="G4934">
        <v>2028</v>
      </c>
      <c r="H4934" t="s">
        <v>22</v>
      </c>
      <c r="I4934" t="s">
        <v>649</v>
      </c>
      <c r="J4934" t="s">
        <v>650</v>
      </c>
      <c r="K4934" t="s">
        <v>621</v>
      </c>
      <c r="L4934" t="s">
        <v>25</v>
      </c>
      <c r="M4934">
        <v>30647</v>
      </c>
      <c r="N4934">
        <v>30647</v>
      </c>
      <c r="O4934">
        <v>30647</v>
      </c>
      <c r="P4934">
        <v>30647</v>
      </c>
      <c r="Q4934">
        <v>65107</v>
      </c>
      <c r="R4934">
        <v>30647</v>
      </c>
      <c r="S4934">
        <v>27822</v>
      </c>
      <c r="T4934">
        <v>27822</v>
      </c>
      <c r="U4934">
        <v>27822</v>
      </c>
      <c r="V4934">
        <v>62282</v>
      </c>
      <c r="W4934">
        <v>27822</v>
      </c>
      <c r="X4934">
        <v>27822</v>
      </c>
      <c r="Y4934">
        <v>419733</v>
      </c>
      <c r="Z4934">
        <f t="shared" si="180"/>
        <v>126919.83370349699</v>
      </c>
      <c r="AA4934">
        <f t="shared" si="181"/>
        <v>187879.91629650301</v>
      </c>
    </row>
    <row r="4935" spans="1:27" x14ac:dyDescent="0.35">
      <c r="A4935" t="s">
        <v>427</v>
      </c>
      <c r="C4935">
        <v>512100</v>
      </c>
      <c r="D4935" t="s">
        <v>428</v>
      </c>
      <c r="E4935" t="s">
        <v>7</v>
      </c>
      <c r="F4935" t="s">
        <v>366</v>
      </c>
      <c r="G4935">
        <v>2030</v>
      </c>
      <c r="H4935" t="s">
        <v>22</v>
      </c>
      <c r="I4935" t="s">
        <v>645</v>
      </c>
      <c r="J4935" t="s">
        <v>646</v>
      </c>
      <c r="K4935" t="s">
        <v>493</v>
      </c>
      <c r="L4935" t="s">
        <v>25</v>
      </c>
      <c r="M4935">
        <v>30915</v>
      </c>
      <c r="N4935">
        <v>30915</v>
      </c>
      <c r="O4935">
        <v>30915</v>
      </c>
      <c r="P4935">
        <v>30915</v>
      </c>
      <c r="Q4935">
        <v>30915</v>
      </c>
      <c r="R4935">
        <v>30915</v>
      </c>
      <c r="S4935">
        <v>30915</v>
      </c>
      <c r="T4935">
        <v>30915</v>
      </c>
      <c r="U4935">
        <v>30915</v>
      </c>
      <c r="V4935">
        <v>30915</v>
      </c>
      <c r="W4935">
        <v>30915</v>
      </c>
      <c r="X4935">
        <v>30915</v>
      </c>
      <c r="Y4935">
        <v>370976</v>
      </c>
      <c r="Z4935">
        <f t="shared" si="180"/>
        <v>112176.579463584</v>
      </c>
      <c r="AA4935">
        <f t="shared" si="181"/>
        <v>166055.420536416</v>
      </c>
    </row>
    <row r="4936" spans="1:27" x14ac:dyDescent="0.35">
      <c r="A4936" t="s">
        <v>427</v>
      </c>
      <c r="C4936">
        <v>506100</v>
      </c>
      <c r="D4936" t="s">
        <v>432</v>
      </c>
      <c r="E4936" t="s">
        <v>7</v>
      </c>
      <c r="F4936" t="s">
        <v>105</v>
      </c>
      <c r="G4936">
        <v>2030</v>
      </c>
      <c r="H4936" t="s">
        <v>365</v>
      </c>
      <c r="I4936" t="s">
        <v>453</v>
      </c>
      <c r="J4936" t="s">
        <v>454</v>
      </c>
      <c r="K4936" t="s">
        <v>455</v>
      </c>
      <c r="L4936" t="s">
        <v>25</v>
      </c>
      <c r="M4936">
        <v>31190</v>
      </c>
      <c r="N4936">
        <v>28028</v>
      </c>
      <c r="O4936">
        <v>27798</v>
      </c>
      <c r="P4936">
        <v>28851</v>
      </c>
      <c r="Q4936">
        <v>28305</v>
      </c>
      <c r="R4936">
        <v>26617</v>
      </c>
      <c r="S4936">
        <v>29077</v>
      </c>
      <c r="T4936">
        <v>30296</v>
      </c>
      <c r="U4936">
        <v>29130</v>
      </c>
      <c r="V4936">
        <v>31543</v>
      </c>
      <c r="W4936">
        <v>23725</v>
      </c>
      <c r="X4936">
        <v>25330</v>
      </c>
      <c r="Y4936">
        <v>339889</v>
      </c>
      <c r="Z4936">
        <f t="shared" si="180"/>
        <v>0</v>
      </c>
      <c r="AA4936">
        <f t="shared" si="181"/>
        <v>254916.75</v>
      </c>
    </row>
    <row r="4937" spans="1:27" x14ac:dyDescent="0.35">
      <c r="A4937" t="s">
        <v>427</v>
      </c>
      <c r="C4937">
        <v>514100</v>
      </c>
      <c r="D4937" t="s">
        <v>441</v>
      </c>
      <c r="E4937" t="s">
        <v>7</v>
      </c>
      <c r="F4937" t="s">
        <v>21</v>
      </c>
      <c r="G4937">
        <v>2028</v>
      </c>
      <c r="H4937" t="s">
        <v>22</v>
      </c>
      <c r="I4937" t="s">
        <v>373</v>
      </c>
      <c r="J4937" t="s">
        <v>374</v>
      </c>
      <c r="K4937" t="s">
        <v>375</v>
      </c>
      <c r="L4937" t="s">
        <v>25</v>
      </c>
      <c r="M4937">
        <v>31214</v>
      </c>
      <c r="N4937">
        <v>31214</v>
      </c>
      <c r="O4937">
        <v>31214</v>
      </c>
      <c r="P4937">
        <v>31214</v>
      </c>
      <c r="Q4937">
        <v>31214</v>
      </c>
      <c r="R4937">
        <v>31214</v>
      </c>
      <c r="S4937">
        <v>31214</v>
      </c>
      <c r="T4937">
        <v>31214</v>
      </c>
      <c r="U4937">
        <v>61158</v>
      </c>
      <c r="V4937">
        <v>31214</v>
      </c>
      <c r="W4937">
        <v>31214</v>
      </c>
      <c r="X4937">
        <v>31214</v>
      </c>
      <c r="Y4937">
        <v>404515</v>
      </c>
      <c r="Z4937">
        <f t="shared" si="180"/>
        <v>303386.25</v>
      </c>
      <c r="AA4937">
        <f t="shared" si="181"/>
        <v>0</v>
      </c>
    </row>
    <row r="4938" spans="1:27" x14ac:dyDescent="0.35">
      <c r="A4938" t="s">
        <v>427</v>
      </c>
      <c r="C4938">
        <v>506900</v>
      </c>
      <c r="D4938" t="s">
        <v>439</v>
      </c>
      <c r="E4938" t="s">
        <v>7</v>
      </c>
      <c r="F4938" t="s">
        <v>21</v>
      </c>
      <c r="G4938">
        <v>2021</v>
      </c>
      <c r="H4938" t="s">
        <v>365</v>
      </c>
      <c r="I4938" t="s">
        <v>373</v>
      </c>
      <c r="J4938" t="s">
        <v>374</v>
      </c>
      <c r="K4938" t="s">
        <v>375</v>
      </c>
      <c r="L4938" t="s">
        <v>25</v>
      </c>
      <c r="M4938">
        <v>31221</v>
      </c>
      <c r="N4938">
        <v>31276</v>
      </c>
      <c r="O4938">
        <v>34094</v>
      </c>
      <c r="P4938">
        <v>31791</v>
      </c>
      <c r="Q4938">
        <v>29931</v>
      </c>
      <c r="R4938">
        <v>31191</v>
      </c>
      <c r="S4938">
        <v>30426</v>
      </c>
      <c r="T4938">
        <v>33350</v>
      </c>
      <c r="U4938">
        <v>32005</v>
      </c>
      <c r="V4938">
        <v>31664</v>
      </c>
      <c r="W4938">
        <v>29631</v>
      </c>
      <c r="X4938">
        <v>28291</v>
      </c>
      <c r="Y4938">
        <v>374872</v>
      </c>
      <c r="Z4938">
        <f t="shared" si="180"/>
        <v>281154</v>
      </c>
      <c r="AA4938">
        <f t="shared" si="181"/>
        <v>0</v>
      </c>
    </row>
    <row r="4939" spans="1:27" x14ac:dyDescent="0.35">
      <c r="A4939" t="s">
        <v>427</v>
      </c>
      <c r="C4939">
        <v>506900</v>
      </c>
      <c r="D4939" t="s">
        <v>439</v>
      </c>
      <c r="E4939" t="s">
        <v>7</v>
      </c>
      <c r="F4939" t="s">
        <v>105</v>
      </c>
      <c r="G4939">
        <v>2026</v>
      </c>
      <c r="H4939" t="s">
        <v>22</v>
      </c>
      <c r="I4939" t="s">
        <v>383</v>
      </c>
      <c r="J4939" t="s">
        <v>384</v>
      </c>
      <c r="K4939" t="s">
        <v>378</v>
      </c>
      <c r="L4939" t="s">
        <v>25</v>
      </c>
      <c r="M4939">
        <v>31278</v>
      </c>
      <c r="N4939">
        <v>38203</v>
      </c>
      <c r="O4939">
        <v>31172</v>
      </c>
      <c r="P4939">
        <v>32174</v>
      </c>
      <c r="Q4939">
        <v>31050</v>
      </c>
      <c r="R4939">
        <v>31267</v>
      </c>
      <c r="S4939">
        <v>34030</v>
      </c>
      <c r="T4939">
        <v>31323</v>
      </c>
      <c r="U4939">
        <v>32161</v>
      </c>
      <c r="V4939">
        <v>56788</v>
      </c>
      <c r="W4939">
        <v>31555</v>
      </c>
      <c r="X4939">
        <v>34194</v>
      </c>
      <c r="Y4939">
        <v>415196</v>
      </c>
      <c r="Z4939">
        <f t="shared" si="180"/>
        <v>0</v>
      </c>
      <c r="AA4939">
        <f t="shared" si="181"/>
        <v>311397</v>
      </c>
    </row>
    <row r="4940" spans="1:27" x14ac:dyDescent="0.35">
      <c r="A4940" t="s">
        <v>427</v>
      </c>
      <c r="C4940">
        <v>501990</v>
      </c>
      <c r="D4940" t="s">
        <v>442</v>
      </c>
      <c r="E4940" t="s">
        <v>7</v>
      </c>
      <c r="F4940" t="s">
        <v>105</v>
      </c>
      <c r="G4940">
        <v>2025</v>
      </c>
      <c r="H4940" t="s">
        <v>365</v>
      </c>
      <c r="I4940" t="s">
        <v>373</v>
      </c>
      <c r="J4940" t="s">
        <v>374</v>
      </c>
      <c r="K4940" t="s">
        <v>375</v>
      </c>
      <c r="L4940" t="s">
        <v>25</v>
      </c>
      <c r="M4940">
        <v>31292</v>
      </c>
      <c r="N4940">
        <v>28062</v>
      </c>
      <c r="O4940">
        <v>27837</v>
      </c>
      <c r="P4940">
        <v>28866</v>
      </c>
      <c r="Q4940">
        <v>28288</v>
      </c>
      <c r="R4940">
        <v>26555</v>
      </c>
      <c r="S4940">
        <v>29022</v>
      </c>
      <c r="T4940">
        <v>30293</v>
      </c>
      <c r="U4940">
        <v>29136</v>
      </c>
      <c r="V4940">
        <v>31540</v>
      </c>
      <c r="W4940">
        <v>23673</v>
      </c>
      <c r="X4940">
        <v>25176</v>
      </c>
      <c r="Y4940">
        <v>339739</v>
      </c>
      <c r="Z4940">
        <f t="shared" si="180"/>
        <v>0</v>
      </c>
      <c r="AA4940">
        <f t="shared" si="181"/>
        <v>254804.25</v>
      </c>
    </row>
    <row r="4941" spans="1:27" x14ac:dyDescent="0.35">
      <c r="A4941" t="s">
        <v>427</v>
      </c>
      <c r="C4941">
        <v>513100</v>
      </c>
      <c r="D4941" t="s">
        <v>438</v>
      </c>
      <c r="E4941" t="s">
        <v>7</v>
      </c>
      <c r="F4941" t="s">
        <v>21</v>
      </c>
      <c r="G4941">
        <v>2021</v>
      </c>
      <c r="H4941" t="s">
        <v>365</v>
      </c>
      <c r="I4941" t="s">
        <v>373</v>
      </c>
      <c r="J4941" t="s">
        <v>374</v>
      </c>
      <c r="K4941" t="s">
        <v>375</v>
      </c>
      <c r="L4941" t="s">
        <v>25</v>
      </c>
      <c r="M4941">
        <v>31325</v>
      </c>
      <c r="N4941">
        <v>31263</v>
      </c>
      <c r="O4941">
        <v>34284</v>
      </c>
      <c r="P4941">
        <v>32195</v>
      </c>
      <c r="Q4941">
        <v>30511</v>
      </c>
      <c r="R4941">
        <v>31825</v>
      </c>
      <c r="S4941">
        <v>31253</v>
      </c>
      <c r="T4941">
        <v>33703</v>
      </c>
      <c r="U4941">
        <v>32480</v>
      </c>
      <c r="V4941">
        <v>32139</v>
      </c>
      <c r="W4941">
        <v>30426</v>
      </c>
      <c r="X4941">
        <v>29798</v>
      </c>
      <c r="Y4941">
        <v>381203</v>
      </c>
      <c r="Z4941">
        <f t="shared" si="180"/>
        <v>285902.25</v>
      </c>
      <c r="AA4941">
        <f t="shared" si="181"/>
        <v>0</v>
      </c>
    </row>
    <row r="4942" spans="1:27" x14ac:dyDescent="0.35">
      <c r="A4942" t="s">
        <v>427</v>
      </c>
      <c r="C4942">
        <v>512100</v>
      </c>
      <c r="D4942" t="s">
        <v>428</v>
      </c>
      <c r="E4942" t="s">
        <v>7</v>
      </c>
      <c r="F4942" t="s">
        <v>366</v>
      </c>
      <c r="G4942">
        <v>2024</v>
      </c>
      <c r="H4942" t="s">
        <v>22</v>
      </c>
      <c r="I4942" t="s">
        <v>651</v>
      </c>
      <c r="J4942" t="s">
        <v>652</v>
      </c>
      <c r="K4942" t="s">
        <v>653</v>
      </c>
      <c r="L4942" t="s">
        <v>25</v>
      </c>
      <c r="M4942">
        <v>31333</v>
      </c>
      <c r="N4942">
        <v>31333</v>
      </c>
      <c r="O4942">
        <v>31333</v>
      </c>
      <c r="P4942">
        <v>31333</v>
      </c>
      <c r="Q4942">
        <v>31333</v>
      </c>
      <c r="R4942">
        <v>31333</v>
      </c>
      <c r="S4942">
        <v>31333</v>
      </c>
      <c r="T4942">
        <v>31333</v>
      </c>
      <c r="U4942">
        <v>31333</v>
      </c>
      <c r="V4942">
        <v>31333</v>
      </c>
      <c r="W4942">
        <v>31333</v>
      </c>
      <c r="X4942">
        <v>39334</v>
      </c>
      <c r="Y4942">
        <v>384000</v>
      </c>
      <c r="Z4942">
        <f t="shared" si="180"/>
        <v>116114.806656</v>
      </c>
      <c r="AA4942">
        <f t="shared" si="181"/>
        <v>171885.193344</v>
      </c>
    </row>
    <row r="4943" spans="1:27" x14ac:dyDescent="0.35">
      <c r="A4943" t="s">
        <v>427</v>
      </c>
      <c r="C4943">
        <v>512100</v>
      </c>
      <c r="D4943" t="s">
        <v>428</v>
      </c>
      <c r="E4943" t="s">
        <v>7</v>
      </c>
      <c r="F4943" t="s">
        <v>366</v>
      </c>
      <c r="G4943">
        <v>2025</v>
      </c>
      <c r="H4943" t="s">
        <v>22</v>
      </c>
      <c r="I4943" t="s">
        <v>651</v>
      </c>
      <c r="J4943" t="s">
        <v>652</v>
      </c>
      <c r="K4943" t="s">
        <v>653</v>
      </c>
      <c r="L4943" t="s">
        <v>25</v>
      </c>
      <c r="M4943">
        <v>31333</v>
      </c>
      <c r="N4943">
        <v>31333</v>
      </c>
      <c r="O4943">
        <v>31333</v>
      </c>
      <c r="P4943">
        <v>31333</v>
      </c>
      <c r="Q4943">
        <v>31333</v>
      </c>
      <c r="R4943">
        <v>31333</v>
      </c>
      <c r="S4943">
        <v>31333</v>
      </c>
      <c r="T4943">
        <v>31333</v>
      </c>
      <c r="U4943">
        <v>31333</v>
      </c>
      <c r="V4943">
        <v>31333</v>
      </c>
      <c r="W4943">
        <v>31333</v>
      </c>
      <c r="X4943">
        <v>39334</v>
      </c>
      <c r="Y4943">
        <v>384000</v>
      </c>
      <c r="Z4943">
        <f t="shared" si="180"/>
        <v>116114.806656</v>
      </c>
      <c r="AA4943">
        <f t="shared" si="181"/>
        <v>171885.193344</v>
      </c>
    </row>
    <row r="4944" spans="1:27" x14ac:dyDescent="0.35">
      <c r="A4944" t="s">
        <v>427</v>
      </c>
      <c r="C4944">
        <v>512100</v>
      </c>
      <c r="D4944" t="s">
        <v>428</v>
      </c>
      <c r="E4944" t="s">
        <v>7</v>
      </c>
      <c r="F4944" t="s">
        <v>366</v>
      </c>
      <c r="G4944">
        <v>2029</v>
      </c>
      <c r="H4944" t="s">
        <v>22</v>
      </c>
      <c r="I4944" t="s">
        <v>649</v>
      </c>
      <c r="J4944" t="s">
        <v>650</v>
      </c>
      <c r="K4944" t="s">
        <v>621</v>
      </c>
      <c r="L4944" t="s">
        <v>25</v>
      </c>
      <c r="M4944">
        <v>31421</v>
      </c>
      <c r="N4944">
        <v>31421</v>
      </c>
      <c r="O4944">
        <v>31421</v>
      </c>
      <c r="P4944">
        <v>31421</v>
      </c>
      <c r="Q4944">
        <v>66569</v>
      </c>
      <c r="R4944">
        <v>31421</v>
      </c>
      <c r="S4944">
        <v>28539</v>
      </c>
      <c r="T4944">
        <v>28539</v>
      </c>
      <c r="U4944">
        <v>28539</v>
      </c>
      <c r="V4944">
        <v>63688</v>
      </c>
      <c r="W4944">
        <v>28539</v>
      </c>
      <c r="X4944">
        <v>28539</v>
      </c>
      <c r="Y4944">
        <v>430054</v>
      </c>
      <c r="Z4944">
        <f t="shared" si="180"/>
        <v>130040.721514686</v>
      </c>
      <c r="AA4944">
        <f t="shared" si="181"/>
        <v>192499.77848531402</v>
      </c>
    </row>
    <row r="4945" spans="1:27" x14ac:dyDescent="0.35">
      <c r="A4945" t="s">
        <v>427</v>
      </c>
      <c r="C4945">
        <v>514100</v>
      </c>
      <c r="D4945" t="s">
        <v>441</v>
      </c>
      <c r="E4945" t="s">
        <v>7</v>
      </c>
      <c r="F4945" t="s">
        <v>366</v>
      </c>
      <c r="G4945">
        <v>2021</v>
      </c>
      <c r="H4945" t="s">
        <v>365</v>
      </c>
      <c r="I4945" t="s">
        <v>628</v>
      </c>
      <c r="J4945" t="s">
        <v>629</v>
      </c>
      <c r="K4945" t="s">
        <v>493</v>
      </c>
      <c r="L4945" t="s">
        <v>25</v>
      </c>
      <c r="M4945">
        <v>31480</v>
      </c>
      <c r="N4945">
        <v>31574</v>
      </c>
      <c r="O4945">
        <v>34463</v>
      </c>
      <c r="P4945">
        <v>32229</v>
      </c>
      <c r="Q4945">
        <v>30417</v>
      </c>
      <c r="R4945">
        <v>31730</v>
      </c>
      <c r="S4945">
        <v>31028</v>
      </c>
      <c r="T4945">
        <v>33890</v>
      </c>
      <c r="U4945">
        <v>32547</v>
      </c>
      <c r="V4945">
        <v>32234</v>
      </c>
      <c r="W4945">
        <v>30208</v>
      </c>
      <c r="X4945">
        <v>29048</v>
      </c>
      <c r="Y4945">
        <v>380849</v>
      </c>
      <c r="Z4945">
        <f t="shared" si="180"/>
        <v>115162.000000341</v>
      </c>
      <c r="AA4945">
        <f t="shared" si="181"/>
        <v>170474.74999965899</v>
      </c>
    </row>
    <row r="4946" spans="1:27" x14ac:dyDescent="0.35">
      <c r="A4946" t="s">
        <v>427</v>
      </c>
      <c r="C4946">
        <v>506900</v>
      </c>
      <c r="D4946" t="s">
        <v>439</v>
      </c>
      <c r="E4946" t="s">
        <v>7</v>
      </c>
      <c r="F4946" t="s">
        <v>21</v>
      </c>
      <c r="G4946">
        <v>2022</v>
      </c>
      <c r="H4946" t="s">
        <v>365</v>
      </c>
      <c r="I4946" t="s">
        <v>373</v>
      </c>
      <c r="J4946" t="s">
        <v>374</v>
      </c>
      <c r="K4946" t="s">
        <v>375</v>
      </c>
      <c r="L4946" t="s">
        <v>25</v>
      </c>
      <c r="M4946">
        <v>31774</v>
      </c>
      <c r="N4946">
        <v>31813</v>
      </c>
      <c r="O4946">
        <v>34735</v>
      </c>
      <c r="P4946">
        <v>31015</v>
      </c>
      <c r="Q4946">
        <v>31817</v>
      </c>
      <c r="R4946">
        <v>31755</v>
      </c>
      <c r="S4946">
        <v>29612</v>
      </c>
      <c r="T4946">
        <v>35804</v>
      </c>
      <c r="U4946">
        <v>33067</v>
      </c>
      <c r="V4946">
        <v>32266</v>
      </c>
      <c r="W4946">
        <v>30622</v>
      </c>
      <c r="X4946">
        <v>27401</v>
      </c>
      <c r="Y4946">
        <v>381680</v>
      </c>
      <c r="Z4946">
        <f t="shared" si="180"/>
        <v>286260</v>
      </c>
      <c r="AA4946">
        <f t="shared" si="181"/>
        <v>0</v>
      </c>
    </row>
    <row r="4947" spans="1:27" x14ac:dyDescent="0.35">
      <c r="A4947" t="s">
        <v>427</v>
      </c>
      <c r="C4947">
        <v>514100</v>
      </c>
      <c r="D4947" t="s">
        <v>441</v>
      </c>
      <c r="E4947" t="s">
        <v>7</v>
      </c>
      <c r="F4947" t="s">
        <v>21</v>
      </c>
      <c r="G4947">
        <v>2029</v>
      </c>
      <c r="H4947" t="s">
        <v>22</v>
      </c>
      <c r="I4947" t="s">
        <v>373</v>
      </c>
      <c r="J4947" t="s">
        <v>374</v>
      </c>
      <c r="K4947" t="s">
        <v>375</v>
      </c>
      <c r="L4947" t="s">
        <v>25</v>
      </c>
      <c r="M4947">
        <v>31906</v>
      </c>
      <c r="N4947">
        <v>31906</v>
      </c>
      <c r="O4947">
        <v>31906</v>
      </c>
      <c r="P4947">
        <v>31906</v>
      </c>
      <c r="Q4947">
        <v>31906</v>
      </c>
      <c r="R4947">
        <v>31906</v>
      </c>
      <c r="S4947">
        <v>31906</v>
      </c>
      <c r="T4947">
        <v>31906</v>
      </c>
      <c r="U4947">
        <v>62448</v>
      </c>
      <c r="V4947">
        <v>31906</v>
      </c>
      <c r="W4947">
        <v>31906</v>
      </c>
      <c r="X4947">
        <v>31906</v>
      </c>
      <c r="Y4947">
        <v>413411</v>
      </c>
      <c r="Z4947">
        <f t="shared" si="180"/>
        <v>310058.25</v>
      </c>
      <c r="AA4947">
        <f t="shared" si="181"/>
        <v>0</v>
      </c>
    </row>
    <row r="4948" spans="1:27" x14ac:dyDescent="0.35">
      <c r="A4948" t="s">
        <v>427</v>
      </c>
      <c r="C4948">
        <v>512100</v>
      </c>
      <c r="D4948" t="s">
        <v>428</v>
      </c>
      <c r="E4948" t="s">
        <v>7</v>
      </c>
      <c r="F4948" t="s">
        <v>366</v>
      </c>
      <c r="G4948">
        <v>2023</v>
      </c>
      <c r="H4948" t="s">
        <v>365</v>
      </c>
      <c r="I4948" t="s">
        <v>617</v>
      </c>
      <c r="J4948" t="s">
        <v>618</v>
      </c>
      <c r="K4948" t="s">
        <v>455</v>
      </c>
      <c r="L4948" t="s">
        <v>25</v>
      </c>
      <c r="M4948">
        <v>31975</v>
      </c>
      <c r="N4948">
        <v>30091</v>
      </c>
      <c r="O4948">
        <v>33135</v>
      </c>
      <c r="P4948">
        <v>28199</v>
      </c>
      <c r="Q4948">
        <v>32409</v>
      </c>
      <c r="R4948">
        <v>31151</v>
      </c>
      <c r="S4948">
        <v>28940</v>
      </c>
      <c r="T4948">
        <v>34071</v>
      </c>
      <c r="U4948">
        <v>29699</v>
      </c>
      <c r="V4948">
        <v>32569</v>
      </c>
      <c r="W4948">
        <v>29968</v>
      </c>
      <c r="X4948">
        <v>26033</v>
      </c>
      <c r="Y4948">
        <v>368240</v>
      </c>
      <c r="Z4948">
        <f t="shared" si="180"/>
        <v>111349.26146615999</v>
      </c>
      <c r="AA4948">
        <f t="shared" si="181"/>
        <v>164830.73853383999</v>
      </c>
    </row>
    <row r="4949" spans="1:27" x14ac:dyDescent="0.35">
      <c r="A4949" t="s">
        <v>427</v>
      </c>
      <c r="C4949">
        <v>506100</v>
      </c>
      <c r="D4949" t="s">
        <v>432</v>
      </c>
      <c r="E4949" t="s">
        <v>7</v>
      </c>
      <c r="F4949" t="s">
        <v>366</v>
      </c>
      <c r="G4949">
        <v>2021</v>
      </c>
      <c r="H4949" t="s">
        <v>365</v>
      </c>
      <c r="I4949" t="s">
        <v>628</v>
      </c>
      <c r="J4949" t="s">
        <v>629</v>
      </c>
      <c r="K4949" t="s">
        <v>493</v>
      </c>
      <c r="L4949" t="s">
        <v>25</v>
      </c>
      <c r="M4949">
        <v>32077</v>
      </c>
      <c r="N4949">
        <v>32001</v>
      </c>
      <c r="O4949">
        <v>35108</v>
      </c>
      <c r="P4949">
        <v>32984</v>
      </c>
      <c r="Q4949">
        <v>31270</v>
      </c>
      <c r="R4949">
        <v>32619</v>
      </c>
      <c r="S4949">
        <v>32045</v>
      </c>
      <c r="T4949">
        <v>34516</v>
      </c>
      <c r="U4949">
        <v>33275</v>
      </c>
      <c r="V4949">
        <v>32923</v>
      </c>
      <c r="W4949">
        <v>31194</v>
      </c>
      <c r="X4949">
        <v>30600</v>
      </c>
      <c r="Y4949">
        <v>390613</v>
      </c>
      <c r="Z4949">
        <f t="shared" si="180"/>
        <v>118114.460865417</v>
      </c>
      <c r="AA4949">
        <f t="shared" si="181"/>
        <v>174845.289134583</v>
      </c>
    </row>
    <row r="4950" spans="1:27" x14ac:dyDescent="0.35">
      <c r="A4950" t="s">
        <v>427</v>
      </c>
      <c r="C4950">
        <v>513100</v>
      </c>
      <c r="D4950" t="s">
        <v>438</v>
      </c>
      <c r="E4950" t="s">
        <v>7</v>
      </c>
      <c r="F4950" t="s">
        <v>21</v>
      </c>
      <c r="G4950">
        <v>2022</v>
      </c>
      <c r="H4950" t="s">
        <v>365</v>
      </c>
      <c r="I4950" t="s">
        <v>373</v>
      </c>
      <c r="J4950" t="s">
        <v>374</v>
      </c>
      <c r="K4950" t="s">
        <v>375</v>
      </c>
      <c r="L4950" t="s">
        <v>25</v>
      </c>
      <c r="M4950">
        <v>32092</v>
      </c>
      <c r="N4950">
        <v>32031</v>
      </c>
      <c r="O4950">
        <v>35114</v>
      </c>
      <c r="P4950">
        <v>31604</v>
      </c>
      <c r="Q4950">
        <v>32523</v>
      </c>
      <c r="R4950">
        <v>32521</v>
      </c>
      <c r="S4950">
        <v>30571</v>
      </c>
      <c r="T4950">
        <v>36263</v>
      </c>
      <c r="U4950">
        <v>33676</v>
      </c>
      <c r="V4950">
        <v>32861</v>
      </c>
      <c r="W4950">
        <v>31545</v>
      </c>
      <c r="X4950">
        <v>28991</v>
      </c>
      <c r="Y4950">
        <v>389792</v>
      </c>
      <c r="Z4950">
        <f t="shared" si="180"/>
        <v>292344</v>
      </c>
      <c r="AA4950">
        <f t="shared" si="181"/>
        <v>0</v>
      </c>
    </row>
    <row r="4951" spans="1:27" x14ac:dyDescent="0.35">
      <c r="A4951" t="s">
        <v>427</v>
      </c>
      <c r="C4951">
        <v>512100</v>
      </c>
      <c r="D4951" t="s">
        <v>428</v>
      </c>
      <c r="E4951" t="s">
        <v>7</v>
      </c>
      <c r="F4951" t="s">
        <v>366</v>
      </c>
      <c r="G4951">
        <v>2030</v>
      </c>
      <c r="H4951" t="s">
        <v>22</v>
      </c>
      <c r="I4951" t="s">
        <v>649</v>
      </c>
      <c r="J4951" t="s">
        <v>650</v>
      </c>
      <c r="K4951" t="s">
        <v>621</v>
      </c>
      <c r="L4951" t="s">
        <v>25</v>
      </c>
      <c r="M4951">
        <v>32216</v>
      </c>
      <c r="N4951">
        <v>32216</v>
      </c>
      <c r="O4951">
        <v>32216</v>
      </c>
      <c r="P4951">
        <v>32216</v>
      </c>
      <c r="Q4951">
        <v>68069</v>
      </c>
      <c r="R4951">
        <v>32216</v>
      </c>
      <c r="S4951">
        <v>29276</v>
      </c>
      <c r="T4951">
        <v>29276</v>
      </c>
      <c r="U4951">
        <v>29276</v>
      </c>
      <c r="V4951">
        <v>65130</v>
      </c>
      <c r="W4951">
        <v>29276</v>
      </c>
      <c r="X4951">
        <v>29276</v>
      </c>
      <c r="Y4951">
        <v>440658</v>
      </c>
      <c r="Z4951">
        <f t="shared" si="180"/>
        <v>133247.18351932199</v>
      </c>
      <c r="AA4951">
        <f t="shared" si="181"/>
        <v>197246.31648067801</v>
      </c>
    </row>
    <row r="4952" spans="1:27" x14ac:dyDescent="0.35">
      <c r="A4952" t="s">
        <v>427</v>
      </c>
      <c r="C4952">
        <v>506900</v>
      </c>
      <c r="D4952" t="s">
        <v>439</v>
      </c>
      <c r="E4952" t="s">
        <v>7</v>
      </c>
      <c r="F4952" t="s">
        <v>105</v>
      </c>
      <c r="G4952">
        <v>2027</v>
      </c>
      <c r="H4952" t="s">
        <v>22</v>
      </c>
      <c r="I4952" t="s">
        <v>383</v>
      </c>
      <c r="J4952" t="s">
        <v>384</v>
      </c>
      <c r="K4952" t="s">
        <v>378</v>
      </c>
      <c r="L4952" t="s">
        <v>25</v>
      </c>
      <c r="M4952">
        <v>32221</v>
      </c>
      <c r="N4952">
        <v>39283</v>
      </c>
      <c r="O4952">
        <v>32107</v>
      </c>
      <c r="P4952">
        <v>33144</v>
      </c>
      <c r="Q4952">
        <v>31983</v>
      </c>
      <c r="R4952">
        <v>32205</v>
      </c>
      <c r="S4952">
        <v>35056</v>
      </c>
      <c r="T4952">
        <v>32263</v>
      </c>
      <c r="U4952">
        <v>33124</v>
      </c>
      <c r="V4952">
        <v>58492</v>
      </c>
      <c r="W4952">
        <v>32513</v>
      </c>
      <c r="X4952">
        <v>35232</v>
      </c>
      <c r="Y4952">
        <v>427621</v>
      </c>
      <c r="Z4952">
        <f t="shared" si="180"/>
        <v>0</v>
      </c>
      <c r="AA4952">
        <f t="shared" si="181"/>
        <v>320715.75</v>
      </c>
    </row>
    <row r="4953" spans="1:27" x14ac:dyDescent="0.35">
      <c r="A4953" t="s">
        <v>427</v>
      </c>
      <c r="C4953">
        <v>501990</v>
      </c>
      <c r="D4953" t="s">
        <v>442</v>
      </c>
      <c r="E4953" t="s">
        <v>7</v>
      </c>
      <c r="F4953" t="s">
        <v>105</v>
      </c>
      <c r="G4953">
        <v>2026</v>
      </c>
      <c r="H4953" t="s">
        <v>365</v>
      </c>
      <c r="I4953" t="s">
        <v>373</v>
      </c>
      <c r="J4953" t="s">
        <v>374</v>
      </c>
      <c r="K4953" t="s">
        <v>375</v>
      </c>
      <c r="L4953" t="s">
        <v>25</v>
      </c>
      <c r="M4953">
        <v>32230</v>
      </c>
      <c r="N4953">
        <v>28904</v>
      </c>
      <c r="O4953">
        <v>28672</v>
      </c>
      <c r="P4953">
        <v>29732</v>
      </c>
      <c r="Q4953">
        <v>29136</v>
      </c>
      <c r="R4953">
        <v>27352</v>
      </c>
      <c r="S4953">
        <v>29892</v>
      </c>
      <c r="T4953">
        <v>31201</v>
      </c>
      <c r="U4953">
        <v>30010</v>
      </c>
      <c r="V4953">
        <v>32486</v>
      </c>
      <c r="W4953">
        <v>24383</v>
      </c>
      <c r="X4953">
        <v>25932</v>
      </c>
      <c r="Y4953">
        <v>349932</v>
      </c>
      <c r="Z4953">
        <f t="shared" si="180"/>
        <v>0</v>
      </c>
      <c r="AA4953">
        <f t="shared" si="181"/>
        <v>262449</v>
      </c>
    </row>
    <row r="4954" spans="1:27" x14ac:dyDescent="0.35">
      <c r="A4954" t="s">
        <v>427</v>
      </c>
      <c r="C4954">
        <v>514100</v>
      </c>
      <c r="D4954" t="s">
        <v>441</v>
      </c>
      <c r="E4954" t="s">
        <v>7</v>
      </c>
      <c r="F4954" t="s">
        <v>366</v>
      </c>
      <c r="G4954">
        <v>2022</v>
      </c>
      <c r="H4954" t="s">
        <v>365</v>
      </c>
      <c r="I4954" t="s">
        <v>628</v>
      </c>
      <c r="J4954" t="s">
        <v>629</v>
      </c>
      <c r="K4954" t="s">
        <v>493</v>
      </c>
      <c r="L4954" t="s">
        <v>25</v>
      </c>
      <c r="M4954">
        <v>32251</v>
      </c>
      <c r="N4954">
        <v>32351</v>
      </c>
      <c r="O4954">
        <v>35301</v>
      </c>
      <c r="P4954">
        <v>31621</v>
      </c>
      <c r="Q4954">
        <v>32472</v>
      </c>
      <c r="R4954">
        <v>32446</v>
      </c>
      <c r="S4954">
        <v>30340</v>
      </c>
      <c r="T4954">
        <v>36507</v>
      </c>
      <c r="U4954">
        <v>33766</v>
      </c>
      <c r="V4954">
        <v>32978</v>
      </c>
      <c r="W4954">
        <v>31346</v>
      </c>
      <c r="X4954">
        <v>28241</v>
      </c>
      <c r="Y4954">
        <v>389620</v>
      </c>
      <c r="Z4954">
        <f t="shared" si="180"/>
        <v>117814.19523257999</v>
      </c>
      <c r="AA4954">
        <f t="shared" si="181"/>
        <v>174400.80476741999</v>
      </c>
    </row>
    <row r="4955" spans="1:27" x14ac:dyDescent="0.35">
      <c r="A4955" t="s">
        <v>427</v>
      </c>
      <c r="C4955">
        <v>512100</v>
      </c>
      <c r="D4955" t="s">
        <v>428</v>
      </c>
      <c r="E4955" t="s">
        <v>7</v>
      </c>
      <c r="F4955" t="s">
        <v>366</v>
      </c>
      <c r="G4955">
        <v>2026</v>
      </c>
      <c r="H4955" t="s">
        <v>22</v>
      </c>
      <c r="I4955" t="s">
        <v>651</v>
      </c>
      <c r="J4955" t="s">
        <v>652</v>
      </c>
      <c r="K4955" t="s">
        <v>653</v>
      </c>
      <c r="L4955" t="s">
        <v>25</v>
      </c>
      <c r="M4955">
        <v>32273</v>
      </c>
      <c r="N4955">
        <v>32273</v>
      </c>
      <c r="O4955">
        <v>32273</v>
      </c>
      <c r="P4955">
        <v>32273</v>
      </c>
      <c r="Q4955">
        <v>32273</v>
      </c>
      <c r="R4955">
        <v>32273</v>
      </c>
      <c r="S4955">
        <v>32273</v>
      </c>
      <c r="T4955">
        <v>32273</v>
      </c>
      <c r="U4955">
        <v>32273</v>
      </c>
      <c r="V4955">
        <v>32273</v>
      </c>
      <c r="W4955">
        <v>32273</v>
      </c>
      <c r="X4955">
        <v>40514</v>
      </c>
      <c r="Y4955">
        <v>395520</v>
      </c>
      <c r="Z4955">
        <f t="shared" si="180"/>
        <v>119598.25085568</v>
      </c>
      <c r="AA4955">
        <f t="shared" si="181"/>
        <v>177041.74914432</v>
      </c>
    </row>
    <row r="4956" spans="1:27" x14ac:dyDescent="0.35">
      <c r="A4956" t="s">
        <v>427</v>
      </c>
      <c r="C4956">
        <v>514100</v>
      </c>
      <c r="D4956" t="s">
        <v>441</v>
      </c>
      <c r="E4956" t="s">
        <v>7</v>
      </c>
      <c r="F4956" t="s">
        <v>21</v>
      </c>
      <c r="G4956">
        <v>2030</v>
      </c>
      <c r="H4956" t="s">
        <v>22</v>
      </c>
      <c r="I4956" t="s">
        <v>373</v>
      </c>
      <c r="J4956" t="s">
        <v>374</v>
      </c>
      <c r="K4956" t="s">
        <v>375</v>
      </c>
      <c r="L4956" t="s">
        <v>25</v>
      </c>
      <c r="M4956">
        <v>32615</v>
      </c>
      <c r="N4956">
        <v>32615</v>
      </c>
      <c r="O4956">
        <v>32615</v>
      </c>
      <c r="P4956">
        <v>32615</v>
      </c>
      <c r="Q4956">
        <v>32615</v>
      </c>
      <c r="R4956">
        <v>32615</v>
      </c>
      <c r="S4956">
        <v>32615</v>
      </c>
      <c r="T4956">
        <v>32615</v>
      </c>
      <c r="U4956">
        <v>63769</v>
      </c>
      <c r="V4956">
        <v>32615</v>
      </c>
      <c r="W4956">
        <v>32615</v>
      </c>
      <c r="X4956">
        <v>32615</v>
      </c>
      <c r="Y4956">
        <v>422533</v>
      </c>
      <c r="Z4956">
        <f t="shared" si="180"/>
        <v>316899.75</v>
      </c>
      <c r="AA4956">
        <f t="shared" si="181"/>
        <v>0</v>
      </c>
    </row>
    <row r="4957" spans="1:27" x14ac:dyDescent="0.35">
      <c r="A4957" t="s">
        <v>427</v>
      </c>
      <c r="C4957">
        <v>506100</v>
      </c>
      <c r="D4957" t="s">
        <v>432</v>
      </c>
      <c r="E4957" t="s">
        <v>7</v>
      </c>
      <c r="F4957" t="s">
        <v>366</v>
      </c>
      <c r="G4957">
        <v>2022</v>
      </c>
      <c r="H4957" t="s">
        <v>365</v>
      </c>
      <c r="I4957" t="s">
        <v>628</v>
      </c>
      <c r="J4957" t="s">
        <v>629</v>
      </c>
      <c r="K4957" t="s">
        <v>493</v>
      </c>
      <c r="L4957" t="s">
        <v>25</v>
      </c>
      <c r="M4957">
        <v>32862</v>
      </c>
      <c r="N4957">
        <v>32786</v>
      </c>
      <c r="O4957">
        <v>35958</v>
      </c>
      <c r="P4957">
        <v>32379</v>
      </c>
      <c r="Q4957">
        <v>33328</v>
      </c>
      <c r="R4957">
        <v>33330</v>
      </c>
      <c r="S4957">
        <v>31346</v>
      </c>
      <c r="T4957">
        <v>37134</v>
      </c>
      <c r="U4957">
        <v>34498</v>
      </c>
      <c r="V4957">
        <v>33661</v>
      </c>
      <c r="W4957">
        <v>32339</v>
      </c>
      <c r="X4957">
        <v>29774</v>
      </c>
      <c r="Y4957">
        <v>399395</v>
      </c>
      <c r="Z4957">
        <f t="shared" si="180"/>
        <v>120769.98230305499</v>
      </c>
      <c r="AA4957">
        <f t="shared" si="181"/>
        <v>178776.267696945</v>
      </c>
    </row>
    <row r="4958" spans="1:27" x14ac:dyDescent="0.35">
      <c r="A4958" t="s">
        <v>427</v>
      </c>
      <c r="C4958">
        <v>506900</v>
      </c>
      <c r="D4958" t="s">
        <v>439</v>
      </c>
      <c r="E4958" t="s">
        <v>7</v>
      </c>
      <c r="F4958" t="s">
        <v>105</v>
      </c>
      <c r="G4958">
        <v>2028</v>
      </c>
      <c r="H4958" t="s">
        <v>22</v>
      </c>
      <c r="I4958" t="s">
        <v>383</v>
      </c>
      <c r="J4958" t="s">
        <v>384</v>
      </c>
      <c r="K4958" t="s">
        <v>378</v>
      </c>
      <c r="L4958" t="s">
        <v>25</v>
      </c>
      <c r="M4958">
        <v>33193</v>
      </c>
      <c r="N4958">
        <v>40396</v>
      </c>
      <c r="O4958">
        <v>33072</v>
      </c>
      <c r="P4958">
        <v>34145</v>
      </c>
      <c r="Q4958">
        <v>32946</v>
      </c>
      <c r="R4958">
        <v>33172</v>
      </c>
      <c r="S4958">
        <v>36113</v>
      </c>
      <c r="T4958">
        <v>33232</v>
      </c>
      <c r="U4958">
        <v>34116</v>
      </c>
      <c r="V4958">
        <v>60249</v>
      </c>
      <c r="W4958">
        <v>33501</v>
      </c>
      <c r="X4958">
        <v>36302</v>
      </c>
      <c r="Y4958">
        <v>440438</v>
      </c>
      <c r="Z4958">
        <f t="shared" si="180"/>
        <v>0</v>
      </c>
      <c r="AA4958">
        <f t="shared" si="181"/>
        <v>330328.5</v>
      </c>
    </row>
    <row r="4959" spans="1:27" x14ac:dyDescent="0.35">
      <c r="A4959" t="s">
        <v>427</v>
      </c>
      <c r="C4959">
        <v>501990</v>
      </c>
      <c r="D4959" t="s">
        <v>442</v>
      </c>
      <c r="E4959" t="s">
        <v>7</v>
      </c>
      <c r="F4959" t="s">
        <v>105</v>
      </c>
      <c r="G4959">
        <v>2027</v>
      </c>
      <c r="H4959" t="s">
        <v>365</v>
      </c>
      <c r="I4959" t="s">
        <v>373</v>
      </c>
      <c r="J4959" t="s">
        <v>374</v>
      </c>
      <c r="K4959" t="s">
        <v>375</v>
      </c>
      <c r="L4959" t="s">
        <v>25</v>
      </c>
      <c r="M4959">
        <v>33197</v>
      </c>
      <c r="N4959">
        <v>29771</v>
      </c>
      <c r="O4959">
        <v>29532</v>
      </c>
      <c r="P4959">
        <v>30624</v>
      </c>
      <c r="Q4959">
        <v>30010</v>
      </c>
      <c r="R4959">
        <v>28172</v>
      </c>
      <c r="S4959">
        <v>30789</v>
      </c>
      <c r="T4959">
        <v>32137</v>
      </c>
      <c r="U4959">
        <v>30910</v>
      </c>
      <c r="V4959">
        <v>33461</v>
      </c>
      <c r="W4959">
        <v>25114</v>
      </c>
      <c r="X4959">
        <v>26710</v>
      </c>
      <c r="Y4959">
        <v>360430</v>
      </c>
      <c r="Z4959">
        <f t="shared" ref="Z4959:Z5017" si="182">$Y4959*IF($E4959="Fixed",0.75,1)*IF(LEFT($F4959,4)="0311",1,IF(LEFT($F4959,4)="0301",0.403176412,0))</f>
        <v>0</v>
      </c>
      <c r="AA4959">
        <f t="shared" ref="AA4959:AA5017" si="183">$Y4959*IF($E4959="Fixed",0.75,1)*IF(LEFT($F4959,4)="0311",0,IF(LEFT($F4959,4)="0301",1-0.403176412,1))</f>
        <v>270322.5</v>
      </c>
    </row>
    <row r="4960" spans="1:27" x14ac:dyDescent="0.35">
      <c r="A4960" t="s">
        <v>427</v>
      </c>
      <c r="C4960">
        <v>512100</v>
      </c>
      <c r="D4960" t="s">
        <v>428</v>
      </c>
      <c r="E4960" t="s">
        <v>7</v>
      </c>
      <c r="F4960" t="s">
        <v>366</v>
      </c>
      <c r="G4960">
        <v>2027</v>
      </c>
      <c r="H4960" t="s">
        <v>22</v>
      </c>
      <c r="I4960" t="s">
        <v>651</v>
      </c>
      <c r="J4960" t="s">
        <v>652</v>
      </c>
      <c r="K4960" t="s">
        <v>653</v>
      </c>
      <c r="L4960" t="s">
        <v>25</v>
      </c>
      <c r="M4960">
        <v>33242</v>
      </c>
      <c r="N4960">
        <v>33242</v>
      </c>
      <c r="O4960">
        <v>33242</v>
      </c>
      <c r="P4960">
        <v>33242</v>
      </c>
      <c r="Q4960">
        <v>33242</v>
      </c>
      <c r="R4960">
        <v>33242</v>
      </c>
      <c r="S4960">
        <v>33242</v>
      </c>
      <c r="T4960">
        <v>33242</v>
      </c>
      <c r="U4960">
        <v>33242</v>
      </c>
      <c r="V4960">
        <v>33242</v>
      </c>
      <c r="W4960">
        <v>33242</v>
      </c>
      <c r="X4960">
        <v>41729</v>
      </c>
      <c r="Y4960">
        <v>407386</v>
      </c>
      <c r="Z4960">
        <f t="shared" si="182"/>
        <v>123186.319334274</v>
      </c>
      <c r="AA4960">
        <f t="shared" si="183"/>
        <v>182353.18066572602</v>
      </c>
    </row>
    <row r="4961" spans="1:27" x14ac:dyDescent="0.35">
      <c r="A4961" t="s">
        <v>427</v>
      </c>
      <c r="C4961">
        <v>512100</v>
      </c>
      <c r="D4961" t="s">
        <v>428</v>
      </c>
      <c r="E4961" t="s">
        <v>7</v>
      </c>
      <c r="F4961" t="s">
        <v>366</v>
      </c>
      <c r="G4961">
        <v>2021</v>
      </c>
      <c r="H4961" t="s">
        <v>22</v>
      </c>
      <c r="I4961" t="s">
        <v>654</v>
      </c>
      <c r="J4961" t="s">
        <v>655</v>
      </c>
      <c r="K4961" t="s">
        <v>616</v>
      </c>
      <c r="L4961" t="s">
        <v>25</v>
      </c>
      <c r="M4961">
        <v>33333</v>
      </c>
      <c r="N4961">
        <v>3333</v>
      </c>
      <c r="O4961">
        <v>3333</v>
      </c>
      <c r="P4961">
        <v>3333</v>
      </c>
      <c r="Q4961">
        <v>3333</v>
      </c>
      <c r="R4961">
        <v>3333</v>
      </c>
      <c r="S4961">
        <v>3333</v>
      </c>
      <c r="T4961">
        <v>3333</v>
      </c>
      <c r="U4961">
        <v>3333</v>
      </c>
      <c r="V4961">
        <v>3333</v>
      </c>
      <c r="W4961">
        <v>3333</v>
      </c>
      <c r="X4961">
        <v>73333</v>
      </c>
      <c r="Y4961">
        <v>140000</v>
      </c>
      <c r="Z4961">
        <f t="shared" si="182"/>
        <v>42333.523260000002</v>
      </c>
      <c r="AA4961">
        <f t="shared" si="183"/>
        <v>62666.476739999998</v>
      </c>
    </row>
    <row r="4962" spans="1:27" x14ac:dyDescent="0.35">
      <c r="A4962" t="s">
        <v>427</v>
      </c>
      <c r="C4962">
        <v>512100</v>
      </c>
      <c r="D4962" t="s">
        <v>428</v>
      </c>
      <c r="E4962" t="s">
        <v>7</v>
      </c>
      <c r="F4962" t="s">
        <v>366</v>
      </c>
      <c r="G4962">
        <v>2022</v>
      </c>
      <c r="H4962" t="s">
        <v>22</v>
      </c>
      <c r="I4962" t="s">
        <v>654</v>
      </c>
      <c r="J4962" t="s">
        <v>655</v>
      </c>
      <c r="K4962" t="s">
        <v>616</v>
      </c>
      <c r="L4962" t="s">
        <v>25</v>
      </c>
      <c r="M4962">
        <v>33333</v>
      </c>
      <c r="N4962">
        <v>3333</v>
      </c>
      <c r="O4962">
        <v>3333</v>
      </c>
      <c r="P4962">
        <v>3333</v>
      </c>
      <c r="Q4962">
        <v>3333</v>
      </c>
      <c r="R4962">
        <v>3333</v>
      </c>
      <c r="S4962">
        <v>3333</v>
      </c>
      <c r="T4962">
        <v>3333</v>
      </c>
      <c r="U4962">
        <v>3333</v>
      </c>
      <c r="V4962">
        <v>3333</v>
      </c>
      <c r="W4962">
        <v>3333</v>
      </c>
      <c r="X4962">
        <v>73333</v>
      </c>
      <c r="Y4962">
        <v>140000</v>
      </c>
      <c r="Z4962">
        <f t="shared" si="182"/>
        <v>42333.523260000002</v>
      </c>
      <c r="AA4962">
        <f t="shared" si="183"/>
        <v>62666.476739999998</v>
      </c>
    </row>
    <row r="4963" spans="1:27" x14ac:dyDescent="0.35">
      <c r="A4963" t="s">
        <v>427</v>
      </c>
      <c r="C4963">
        <v>512100</v>
      </c>
      <c r="D4963" t="s">
        <v>428</v>
      </c>
      <c r="E4963" t="s">
        <v>7</v>
      </c>
      <c r="F4963" t="s">
        <v>366</v>
      </c>
      <c r="G4963">
        <v>2023</v>
      </c>
      <c r="H4963" t="s">
        <v>22</v>
      </c>
      <c r="I4963" t="s">
        <v>654</v>
      </c>
      <c r="J4963" t="s">
        <v>655</v>
      </c>
      <c r="K4963" t="s">
        <v>616</v>
      </c>
      <c r="L4963" t="s">
        <v>25</v>
      </c>
      <c r="M4963">
        <v>33333</v>
      </c>
      <c r="N4963">
        <v>3333</v>
      </c>
      <c r="O4963">
        <v>3333</v>
      </c>
      <c r="P4963">
        <v>3333</v>
      </c>
      <c r="Q4963">
        <v>3333</v>
      </c>
      <c r="R4963">
        <v>3333</v>
      </c>
      <c r="S4963">
        <v>3333</v>
      </c>
      <c r="T4963">
        <v>3333</v>
      </c>
      <c r="U4963">
        <v>3333</v>
      </c>
      <c r="V4963">
        <v>3333</v>
      </c>
      <c r="W4963">
        <v>3333</v>
      </c>
      <c r="X4963">
        <v>73333</v>
      </c>
      <c r="Y4963">
        <v>140000</v>
      </c>
      <c r="Z4963">
        <f t="shared" si="182"/>
        <v>42333.523260000002</v>
      </c>
      <c r="AA4963">
        <f t="shared" si="183"/>
        <v>62666.476739999998</v>
      </c>
    </row>
    <row r="4964" spans="1:27" x14ac:dyDescent="0.35">
      <c r="A4964" t="s">
        <v>427</v>
      </c>
      <c r="C4964">
        <v>512100</v>
      </c>
      <c r="D4964" t="s">
        <v>428</v>
      </c>
      <c r="E4964" t="s">
        <v>7</v>
      </c>
      <c r="F4964" t="s">
        <v>366</v>
      </c>
      <c r="G4964">
        <v>2024</v>
      </c>
      <c r="H4964" t="s">
        <v>22</v>
      </c>
      <c r="I4964" t="s">
        <v>654</v>
      </c>
      <c r="J4964" t="s">
        <v>655</v>
      </c>
      <c r="K4964" t="s">
        <v>616</v>
      </c>
      <c r="L4964" t="s">
        <v>25</v>
      </c>
      <c r="M4964">
        <v>33333</v>
      </c>
      <c r="N4964">
        <v>3333</v>
      </c>
      <c r="O4964">
        <v>3333</v>
      </c>
      <c r="P4964">
        <v>3333</v>
      </c>
      <c r="Q4964">
        <v>3333</v>
      </c>
      <c r="R4964">
        <v>3333</v>
      </c>
      <c r="S4964">
        <v>3333</v>
      </c>
      <c r="T4964">
        <v>3333</v>
      </c>
      <c r="U4964">
        <v>3333</v>
      </c>
      <c r="V4964">
        <v>3333</v>
      </c>
      <c r="W4964">
        <v>3333</v>
      </c>
      <c r="X4964">
        <v>73333</v>
      </c>
      <c r="Y4964">
        <v>140000</v>
      </c>
      <c r="Z4964">
        <f t="shared" si="182"/>
        <v>42333.523260000002</v>
      </c>
      <c r="AA4964">
        <f t="shared" si="183"/>
        <v>62666.476739999998</v>
      </c>
    </row>
    <row r="4965" spans="1:27" x14ac:dyDescent="0.35">
      <c r="A4965" t="s">
        <v>427</v>
      </c>
      <c r="C4965">
        <v>512100</v>
      </c>
      <c r="D4965" t="s">
        <v>428</v>
      </c>
      <c r="E4965" t="s">
        <v>7</v>
      </c>
      <c r="F4965" t="s">
        <v>366</v>
      </c>
      <c r="G4965">
        <v>2025</v>
      </c>
      <c r="H4965" t="s">
        <v>22</v>
      </c>
      <c r="I4965" t="s">
        <v>654</v>
      </c>
      <c r="J4965" t="s">
        <v>655</v>
      </c>
      <c r="K4965" t="s">
        <v>616</v>
      </c>
      <c r="L4965" t="s">
        <v>25</v>
      </c>
      <c r="M4965">
        <v>33333</v>
      </c>
      <c r="N4965">
        <v>3333</v>
      </c>
      <c r="O4965">
        <v>3333</v>
      </c>
      <c r="P4965">
        <v>3333</v>
      </c>
      <c r="Q4965">
        <v>3333</v>
      </c>
      <c r="R4965">
        <v>3333</v>
      </c>
      <c r="S4965">
        <v>3333</v>
      </c>
      <c r="T4965">
        <v>3333</v>
      </c>
      <c r="U4965">
        <v>3333</v>
      </c>
      <c r="V4965">
        <v>3333</v>
      </c>
      <c r="W4965">
        <v>3333</v>
      </c>
      <c r="X4965">
        <v>73333</v>
      </c>
      <c r="Y4965">
        <v>140000</v>
      </c>
      <c r="Z4965">
        <f t="shared" si="182"/>
        <v>42333.523260000002</v>
      </c>
      <c r="AA4965">
        <f t="shared" si="183"/>
        <v>62666.476739999998</v>
      </c>
    </row>
    <row r="4966" spans="1:27" x14ac:dyDescent="0.35">
      <c r="A4966" t="s">
        <v>427</v>
      </c>
      <c r="C4966">
        <v>513100</v>
      </c>
      <c r="D4966" t="s">
        <v>438</v>
      </c>
      <c r="E4966" t="s">
        <v>7</v>
      </c>
      <c r="F4966" t="s">
        <v>366</v>
      </c>
      <c r="G4966">
        <v>2021</v>
      </c>
      <c r="H4966" t="s">
        <v>22</v>
      </c>
      <c r="I4966" t="s">
        <v>643</v>
      </c>
      <c r="J4966" t="s">
        <v>644</v>
      </c>
      <c r="K4966" t="s">
        <v>493</v>
      </c>
      <c r="L4966" t="s">
        <v>25</v>
      </c>
      <c r="M4966">
        <v>34100</v>
      </c>
      <c r="N4966">
        <v>34100</v>
      </c>
      <c r="O4966">
        <v>34100</v>
      </c>
      <c r="P4966">
        <v>34100</v>
      </c>
      <c r="Q4966">
        <v>34100</v>
      </c>
      <c r="R4966">
        <v>34100</v>
      </c>
      <c r="S4966">
        <v>34100</v>
      </c>
      <c r="T4966">
        <v>34100</v>
      </c>
      <c r="U4966">
        <v>34100</v>
      </c>
      <c r="V4966">
        <v>34100</v>
      </c>
      <c r="W4966">
        <v>34100</v>
      </c>
      <c r="X4966">
        <v>34100</v>
      </c>
      <c r="Y4966">
        <v>409200</v>
      </c>
      <c r="Z4966">
        <f t="shared" si="182"/>
        <v>123734.8408428</v>
      </c>
      <c r="AA4966">
        <f t="shared" si="183"/>
        <v>183165.15915720002</v>
      </c>
    </row>
    <row r="4967" spans="1:27" x14ac:dyDescent="0.35">
      <c r="A4967" t="s">
        <v>427</v>
      </c>
      <c r="C4967">
        <v>501990</v>
      </c>
      <c r="D4967" t="s">
        <v>442</v>
      </c>
      <c r="E4967" t="s">
        <v>7</v>
      </c>
      <c r="F4967" t="s">
        <v>105</v>
      </c>
      <c r="G4967">
        <v>2028</v>
      </c>
      <c r="H4967" t="s">
        <v>365</v>
      </c>
      <c r="I4967" t="s">
        <v>373</v>
      </c>
      <c r="J4967" t="s">
        <v>374</v>
      </c>
      <c r="K4967" t="s">
        <v>375</v>
      </c>
      <c r="L4967" t="s">
        <v>25</v>
      </c>
      <c r="M4967">
        <v>34192</v>
      </c>
      <c r="N4967">
        <v>30664</v>
      </c>
      <c r="O4967">
        <v>30417</v>
      </c>
      <c r="P4967">
        <v>31542</v>
      </c>
      <c r="Q4967">
        <v>30910</v>
      </c>
      <c r="R4967">
        <v>29017</v>
      </c>
      <c r="S4967">
        <v>31712</v>
      </c>
      <c r="T4967">
        <v>33101</v>
      </c>
      <c r="U4967">
        <v>31837</v>
      </c>
      <c r="V4967">
        <v>34464</v>
      </c>
      <c r="W4967">
        <v>25867</v>
      </c>
      <c r="X4967">
        <v>27510</v>
      </c>
      <c r="Y4967">
        <v>371233</v>
      </c>
      <c r="Z4967">
        <f t="shared" si="182"/>
        <v>0</v>
      </c>
      <c r="AA4967">
        <f t="shared" si="183"/>
        <v>278424.75</v>
      </c>
    </row>
    <row r="4968" spans="1:27" x14ac:dyDescent="0.35">
      <c r="A4968" t="s">
        <v>427</v>
      </c>
      <c r="C4968">
        <v>506900</v>
      </c>
      <c r="D4968" t="s">
        <v>439</v>
      </c>
      <c r="E4968" t="s">
        <v>7</v>
      </c>
      <c r="F4968" t="s">
        <v>105</v>
      </c>
      <c r="G4968">
        <v>2029</v>
      </c>
      <c r="H4968" t="s">
        <v>22</v>
      </c>
      <c r="I4968" t="s">
        <v>383</v>
      </c>
      <c r="J4968" t="s">
        <v>384</v>
      </c>
      <c r="K4968" t="s">
        <v>378</v>
      </c>
      <c r="L4968" t="s">
        <v>25</v>
      </c>
      <c r="M4968">
        <v>34197</v>
      </c>
      <c r="N4968">
        <v>41543</v>
      </c>
      <c r="O4968">
        <v>34068</v>
      </c>
      <c r="P4968">
        <v>35179</v>
      </c>
      <c r="Q4968">
        <v>33940</v>
      </c>
      <c r="R4968">
        <v>34170</v>
      </c>
      <c r="S4968">
        <v>37205</v>
      </c>
      <c r="T4968">
        <v>34233</v>
      </c>
      <c r="U4968">
        <v>35141</v>
      </c>
      <c r="V4968">
        <v>62062</v>
      </c>
      <c r="W4968">
        <v>34523</v>
      </c>
      <c r="X4968">
        <v>37407</v>
      </c>
      <c r="Y4968">
        <v>453669</v>
      </c>
      <c r="Z4968">
        <f t="shared" si="182"/>
        <v>0</v>
      </c>
      <c r="AA4968">
        <f t="shared" si="183"/>
        <v>340251.75</v>
      </c>
    </row>
    <row r="4969" spans="1:27" x14ac:dyDescent="0.35">
      <c r="A4969" t="s">
        <v>427</v>
      </c>
      <c r="C4969">
        <v>512100</v>
      </c>
      <c r="D4969" t="s">
        <v>428</v>
      </c>
      <c r="E4969" t="s">
        <v>7</v>
      </c>
      <c r="F4969" t="s">
        <v>366</v>
      </c>
      <c r="G4969">
        <v>2028</v>
      </c>
      <c r="H4969" t="s">
        <v>22</v>
      </c>
      <c r="I4969" t="s">
        <v>651</v>
      </c>
      <c r="J4969" t="s">
        <v>652</v>
      </c>
      <c r="K4969" t="s">
        <v>653</v>
      </c>
      <c r="L4969" t="s">
        <v>25</v>
      </c>
      <c r="M4969">
        <v>34238</v>
      </c>
      <c r="N4969">
        <v>34238</v>
      </c>
      <c r="O4969">
        <v>34238</v>
      </c>
      <c r="P4969">
        <v>34238</v>
      </c>
      <c r="Q4969">
        <v>34238</v>
      </c>
      <c r="R4969">
        <v>34238</v>
      </c>
      <c r="S4969">
        <v>34238</v>
      </c>
      <c r="T4969">
        <v>34238</v>
      </c>
      <c r="U4969">
        <v>34238</v>
      </c>
      <c r="V4969">
        <v>34238</v>
      </c>
      <c r="W4969">
        <v>34238</v>
      </c>
      <c r="X4969">
        <v>42980</v>
      </c>
      <c r="Y4969">
        <v>419597</v>
      </c>
      <c r="Z4969">
        <f t="shared" si="182"/>
        <v>126878.709709473</v>
      </c>
      <c r="AA4969">
        <f t="shared" si="183"/>
        <v>187819.04029052702</v>
      </c>
    </row>
    <row r="4970" spans="1:27" x14ac:dyDescent="0.35">
      <c r="A4970" t="s">
        <v>427</v>
      </c>
      <c r="C4970">
        <v>512100</v>
      </c>
      <c r="D4970" t="s">
        <v>428</v>
      </c>
      <c r="E4970" t="s">
        <v>7</v>
      </c>
      <c r="F4970" t="s">
        <v>366</v>
      </c>
      <c r="G4970">
        <v>2026</v>
      </c>
      <c r="H4970" t="s">
        <v>22</v>
      </c>
      <c r="I4970" t="s">
        <v>654</v>
      </c>
      <c r="J4970" t="s">
        <v>655</v>
      </c>
      <c r="K4970" t="s">
        <v>616</v>
      </c>
      <c r="L4970" t="s">
        <v>25</v>
      </c>
      <c r="M4970">
        <v>34300</v>
      </c>
      <c r="N4970">
        <v>3400</v>
      </c>
      <c r="O4970">
        <v>3400</v>
      </c>
      <c r="P4970">
        <v>3400</v>
      </c>
      <c r="Q4970">
        <v>3400</v>
      </c>
      <c r="R4970">
        <v>3400</v>
      </c>
      <c r="S4970">
        <v>3400</v>
      </c>
      <c r="T4970">
        <v>3400</v>
      </c>
      <c r="U4970">
        <v>3400</v>
      </c>
      <c r="V4970">
        <v>3400</v>
      </c>
      <c r="W4970">
        <v>3400</v>
      </c>
      <c r="X4970">
        <v>75500</v>
      </c>
      <c r="Y4970">
        <v>143800</v>
      </c>
      <c r="Z4970">
        <f t="shared" si="182"/>
        <v>43482.576034199999</v>
      </c>
      <c r="AA4970">
        <f t="shared" si="183"/>
        <v>64367.423965800001</v>
      </c>
    </row>
    <row r="4971" spans="1:27" x14ac:dyDescent="0.35">
      <c r="A4971" t="s">
        <v>427</v>
      </c>
      <c r="C4971">
        <v>506900</v>
      </c>
      <c r="D4971" t="s">
        <v>439</v>
      </c>
      <c r="E4971" t="s">
        <v>7</v>
      </c>
      <c r="F4971" t="s">
        <v>21</v>
      </c>
      <c r="G4971">
        <v>2023</v>
      </c>
      <c r="H4971" t="s">
        <v>365</v>
      </c>
      <c r="I4971" t="s">
        <v>373</v>
      </c>
      <c r="J4971" t="s">
        <v>374</v>
      </c>
      <c r="K4971" t="s">
        <v>375</v>
      </c>
      <c r="L4971" t="s">
        <v>25</v>
      </c>
      <c r="M4971">
        <v>34406</v>
      </c>
      <c r="N4971">
        <v>32622</v>
      </c>
      <c r="O4971">
        <v>35561</v>
      </c>
      <c r="P4971">
        <v>29903</v>
      </c>
      <c r="Q4971">
        <v>34452</v>
      </c>
      <c r="R4971">
        <v>32991</v>
      </c>
      <c r="S4971">
        <v>30316</v>
      </c>
      <c r="T4971">
        <v>36706</v>
      </c>
      <c r="U4971">
        <v>31562</v>
      </c>
      <c r="V4971">
        <v>34923</v>
      </c>
      <c r="W4971">
        <v>31371</v>
      </c>
      <c r="X4971">
        <v>26166</v>
      </c>
      <c r="Y4971">
        <v>390978</v>
      </c>
      <c r="Z4971">
        <f t="shared" si="182"/>
        <v>293233.5</v>
      </c>
      <c r="AA4971">
        <f t="shared" si="183"/>
        <v>0</v>
      </c>
    </row>
    <row r="4972" spans="1:27" x14ac:dyDescent="0.35">
      <c r="A4972" t="s">
        <v>427</v>
      </c>
      <c r="C4972">
        <v>512100</v>
      </c>
      <c r="D4972" t="s">
        <v>428</v>
      </c>
      <c r="E4972" t="s">
        <v>7</v>
      </c>
      <c r="F4972" t="s">
        <v>366</v>
      </c>
      <c r="G4972">
        <v>2024</v>
      </c>
      <c r="H4972" t="s">
        <v>365</v>
      </c>
      <c r="I4972" t="s">
        <v>617</v>
      </c>
      <c r="J4972" t="s">
        <v>618</v>
      </c>
      <c r="K4972" t="s">
        <v>455</v>
      </c>
      <c r="L4972" t="s">
        <v>25</v>
      </c>
      <c r="M4972">
        <v>34442</v>
      </c>
      <c r="N4972">
        <v>32477</v>
      </c>
      <c r="O4972">
        <v>30888</v>
      </c>
      <c r="P4972">
        <v>32236</v>
      </c>
      <c r="Q4972">
        <v>33569</v>
      </c>
      <c r="R4972">
        <v>28371</v>
      </c>
      <c r="S4972">
        <v>32980</v>
      </c>
      <c r="T4972">
        <v>33559</v>
      </c>
      <c r="U4972">
        <v>30765</v>
      </c>
      <c r="V4972">
        <v>35020</v>
      </c>
      <c r="W4972">
        <v>28889</v>
      </c>
      <c r="X4972">
        <v>28220</v>
      </c>
      <c r="Y4972">
        <v>381415</v>
      </c>
      <c r="Z4972">
        <f t="shared" si="182"/>
        <v>115333.14838723499</v>
      </c>
      <c r="AA4972">
        <f t="shared" si="183"/>
        <v>170728.10161276499</v>
      </c>
    </row>
    <row r="4973" spans="1:27" x14ac:dyDescent="0.35">
      <c r="A4973" t="s">
        <v>427</v>
      </c>
      <c r="C4973">
        <v>513100</v>
      </c>
      <c r="D4973" t="s">
        <v>438</v>
      </c>
      <c r="E4973" t="s">
        <v>7</v>
      </c>
      <c r="F4973" t="s">
        <v>21</v>
      </c>
      <c r="G4973">
        <v>2023</v>
      </c>
      <c r="H4973" t="s">
        <v>365</v>
      </c>
      <c r="I4973" t="s">
        <v>373</v>
      </c>
      <c r="J4973" t="s">
        <v>374</v>
      </c>
      <c r="K4973" t="s">
        <v>375</v>
      </c>
      <c r="L4973" t="s">
        <v>25</v>
      </c>
      <c r="M4973">
        <v>34826</v>
      </c>
      <c r="N4973">
        <v>32923</v>
      </c>
      <c r="O4973">
        <v>36085</v>
      </c>
      <c r="P4973">
        <v>30593</v>
      </c>
      <c r="Q4973">
        <v>35179</v>
      </c>
      <c r="R4973">
        <v>33781</v>
      </c>
      <c r="S4973">
        <v>31278</v>
      </c>
      <c r="T4973">
        <v>37211</v>
      </c>
      <c r="U4973">
        <v>32266</v>
      </c>
      <c r="V4973">
        <v>35523</v>
      </c>
      <c r="W4973">
        <v>32343</v>
      </c>
      <c r="X4973">
        <v>27713</v>
      </c>
      <c r="Y4973">
        <v>399720</v>
      </c>
      <c r="Z4973">
        <f t="shared" si="182"/>
        <v>299790</v>
      </c>
      <c r="AA4973">
        <f t="shared" si="183"/>
        <v>0</v>
      </c>
    </row>
    <row r="4974" spans="1:27" x14ac:dyDescent="0.35">
      <c r="A4974" t="s">
        <v>427</v>
      </c>
      <c r="C4974">
        <v>514100</v>
      </c>
      <c r="D4974" t="s">
        <v>441</v>
      </c>
      <c r="E4974" t="s">
        <v>7</v>
      </c>
      <c r="F4974" t="s">
        <v>366</v>
      </c>
      <c r="G4974">
        <v>2023</v>
      </c>
      <c r="H4974" t="s">
        <v>365</v>
      </c>
      <c r="I4974" t="s">
        <v>628</v>
      </c>
      <c r="J4974" t="s">
        <v>629</v>
      </c>
      <c r="K4974" t="s">
        <v>493</v>
      </c>
      <c r="L4974" t="s">
        <v>25</v>
      </c>
      <c r="M4974">
        <v>35037</v>
      </c>
      <c r="N4974">
        <v>33264</v>
      </c>
      <c r="O4974">
        <v>36289</v>
      </c>
      <c r="P4974">
        <v>30592</v>
      </c>
      <c r="Q4974">
        <v>35188</v>
      </c>
      <c r="R4974">
        <v>33739</v>
      </c>
      <c r="S4974">
        <v>31072</v>
      </c>
      <c r="T4974">
        <v>37484</v>
      </c>
      <c r="U4974">
        <v>32329</v>
      </c>
      <c r="V4974">
        <v>35706</v>
      </c>
      <c r="W4974">
        <v>32161</v>
      </c>
      <c r="X4974">
        <v>26951</v>
      </c>
      <c r="Y4974">
        <v>399813</v>
      </c>
      <c r="Z4974">
        <f t="shared" si="182"/>
        <v>120896.37810821699</v>
      </c>
      <c r="AA4974">
        <f t="shared" si="183"/>
        <v>178963.371891783</v>
      </c>
    </row>
    <row r="4975" spans="1:27" x14ac:dyDescent="0.35">
      <c r="A4975" t="s">
        <v>427</v>
      </c>
      <c r="C4975">
        <v>514100</v>
      </c>
      <c r="D4975" t="s">
        <v>441</v>
      </c>
      <c r="E4975" t="s">
        <v>7</v>
      </c>
      <c r="F4975" t="s">
        <v>105</v>
      </c>
      <c r="G4975">
        <v>2021</v>
      </c>
      <c r="H4975" t="s">
        <v>22</v>
      </c>
      <c r="I4975" t="s">
        <v>383</v>
      </c>
      <c r="J4975" t="s">
        <v>384</v>
      </c>
      <c r="K4975" t="s">
        <v>378</v>
      </c>
      <c r="L4975" t="s">
        <v>25</v>
      </c>
      <c r="M4975">
        <v>35055</v>
      </c>
      <c r="N4975">
        <v>35055</v>
      </c>
      <c r="O4975">
        <v>35055</v>
      </c>
      <c r="P4975">
        <v>35055</v>
      </c>
      <c r="Q4975">
        <v>35055</v>
      </c>
      <c r="R4975">
        <v>35055</v>
      </c>
      <c r="S4975">
        <v>35055</v>
      </c>
      <c r="T4975">
        <v>35055</v>
      </c>
      <c r="U4975">
        <v>68899</v>
      </c>
      <c r="V4975">
        <v>35055</v>
      </c>
      <c r="W4975">
        <v>35055</v>
      </c>
      <c r="X4975">
        <v>35055</v>
      </c>
      <c r="Y4975">
        <v>454504</v>
      </c>
      <c r="Z4975">
        <f t="shared" si="182"/>
        <v>0</v>
      </c>
      <c r="AA4975">
        <f t="shared" si="183"/>
        <v>340878</v>
      </c>
    </row>
    <row r="4976" spans="1:27" x14ac:dyDescent="0.35">
      <c r="A4976" t="s">
        <v>427</v>
      </c>
      <c r="C4976">
        <v>514100</v>
      </c>
      <c r="D4976" t="s">
        <v>441</v>
      </c>
      <c r="E4976" t="s">
        <v>7</v>
      </c>
      <c r="F4976" t="s">
        <v>105</v>
      </c>
      <c r="G4976">
        <v>2022</v>
      </c>
      <c r="H4976" t="s">
        <v>22</v>
      </c>
      <c r="I4976" t="s">
        <v>383</v>
      </c>
      <c r="J4976" t="s">
        <v>384</v>
      </c>
      <c r="K4976" t="s">
        <v>378</v>
      </c>
      <c r="L4976" t="s">
        <v>25</v>
      </c>
      <c r="M4976">
        <v>35055</v>
      </c>
      <c r="N4976">
        <v>35055</v>
      </c>
      <c r="O4976">
        <v>35055</v>
      </c>
      <c r="P4976">
        <v>35055</v>
      </c>
      <c r="Q4976">
        <v>35055</v>
      </c>
      <c r="R4976">
        <v>35055</v>
      </c>
      <c r="S4976">
        <v>35055</v>
      </c>
      <c r="T4976">
        <v>35055</v>
      </c>
      <c r="U4976">
        <v>68899</v>
      </c>
      <c r="V4976">
        <v>35055</v>
      </c>
      <c r="W4976">
        <v>35055</v>
      </c>
      <c r="X4976">
        <v>35055</v>
      </c>
      <c r="Y4976">
        <v>454504</v>
      </c>
      <c r="Z4976">
        <f t="shared" si="182"/>
        <v>0</v>
      </c>
      <c r="AA4976">
        <f t="shared" si="183"/>
        <v>340878</v>
      </c>
    </row>
    <row r="4977" spans="1:27" x14ac:dyDescent="0.35">
      <c r="A4977" t="s">
        <v>427</v>
      </c>
      <c r="C4977">
        <v>514100</v>
      </c>
      <c r="D4977" t="s">
        <v>441</v>
      </c>
      <c r="E4977" t="s">
        <v>7</v>
      </c>
      <c r="F4977" t="s">
        <v>105</v>
      </c>
      <c r="G4977">
        <v>2023</v>
      </c>
      <c r="H4977" t="s">
        <v>22</v>
      </c>
      <c r="I4977" t="s">
        <v>383</v>
      </c>
      <c r="J4977" t="s">
        <v>384</v>
      </c>
      <c r="K4977" t="s">
        <v>378</v>
      </c>
      <c r="L4977" t="s">
        <v>25</v>
      </c>
      <c r="M4977">
        <v>35060</v>
      </c>
      <c r="N4977">
        <v>35060</v>
      </c>
      <c r="O4977">
        <v>35060</v>
      </c>
      <c r="P4977">
        <v>35060</v>
      </c>
      <c r="Q4977">
        <v>35060</v>
      </c>
      <c r="R4977">
        <v>35060</v>
      </c>
      <c r="S4977">
        <v>35060</v>
      </c>
      <c r="T4977">
        <v>35060</v>
      </c>
      <c r="U4977">
        <v>68904</v>
      </c>
      <c r="V4977">
        <v>35060</v>
      </c>
      <c r="W4977">
        <v>35060</v>
      </c>
      <c r="X4977">
        <v>35060</v>
      </c>
      <c r="Y4977">
        <v>454562</v>
      </c>
      <c r="Z4977">
        <f t="shared" si="182"/>
        <v>0</v>
      </c>
      <c r="AA4977">
        <f t="shared" si="183"/>
        <v>340921.5</v>
      </c>
    </row>
    <row r="4978" spans="1:27" x14ac:dyDescent="0.35">
      <c r="A4978" t="s">
        <v>427</v>
      </c>
      <c r="C4978">
        <v>514100</v>
      </c>
      <c r="D4978" t="s">
        <v>441</v>
      </c>
      <c r="E4978" t="s">
        <v>7</v>
      </c>
      <c r="F4978" t="s">
        <v>105</v>
      </c>
      <c r="G4978">
        <v>2024</v>
      </c>
      <c r="H4978" t="s">
        <v>22</v>
      </c>
      <c r="I4978" t="s">
        <v>383</v>
      </c>
      <c r="J4978" t="s">
        <v>384</v>
      </c>
      <c r="K4978" t="s">
        <v>378</v>
      </c>
      <c r="L4978" t="s">
        <v>25</v>
      </c>
      <c r="M4978">
        <v>35060</v>
      </c>
      <c r="N4978">
        <v>35060</v>
      </c>
      <c r="O4978">
        <v>35060</v>
      </c>
      <c r="P4978">
        <v>35060</v>
      </c>
      <c r="Q4978">
        <v>35060</v>
      </c>
      <c r="R4978">
        <v>35060</v>
      </c>
      <c r="S4978">
        <v>35060</v>
      </c>
      <c r="T4978">
        <v>35060</v>
      </c>
      <c r="U4978">
        <v>68904</v>
      </c>
      <c r="V4978">
        <v>35060</v>
      </c>
      <c r="W4978">
        <v>35060</v>
      </c>
      <c r="X4978">
        <v>35060</v>
      </c>
      <c r="Y4978">
        <v>454562</v>
      </c>
      <c r="Z4978">
        <f t="shared" si="182"/>
        <v>0</v>
      </c>
      <c r="AA4978">
        <f t="shared" si="183"/>
        <v>340921.5</v>
      </c>
    </row>
    <row r="4979" spans="1:27" x14ac:dyDescent="0.35">
      <c r="A4979" t="s">
        <v>427</v>
      </c>
      <c r="C4979">
        <v>514100</v>
      </c>
      <c r="D4979" t="s">
        <v>441</v>
      </c>
      <c r="E4979" t="s">
        <v>7</v>
      </c>
      <c r="F4979" t="s">
        <v>105</v>
      </c>
      <c r="G4979">
        <v>2025</v>
      </c>
      <c r="H4979" t="s">
        <v>22</v>
      </c>
      <c r="I4979" t="s">
        <v>383</v>
      </c>
      <c r="J4979" t="s">
        <v>384</v>
      </c>
      <c r="K4979" t="s">
        <v>378</v>
      </c>
      <c r="L4979" t="s">
        <v>25</v>
      </c>
      <c r="M4979">
        <v>35060</v>
      </c>
      <c r="N4979">
        <v>35060</v>
      </c>
      <c r="O4979">
        <v>35060</v>
      </c>
      <c r="P4979">
        <v>35060</v>
      </c>
      <c r="Q4979">
        <v>35060</v>
      </c>
      <c r="R4979">
        <v>35060</v>
      </c>
      <c r="S4979">
        <v>35060</v>
      </c>
      <c r="T4979">
        <v>35060</v>
      </c>
      <c r="U4979">
        <v>68904</v>
      </c>
      <c r="V4979">
        <v>35060</v>
      </c>
      <c r="W4979">
        <v>35060</v>
      </c>
      <c r="X4979">
        <v>35060</v>
      </c>
      <c r="Y4979">
        <v>454562</v>
      </c>
      <c r="Z4979">
        <f t="shared" si="182"/>
        <v>0</v>
      </c>
      <c r="AA4979">
        <f t="shared" si="183"/>
        <v>340921.5</v>
      </c>
    </row>
    <row r="4980" spans="1:27" x14ac:dyDescent="0.35">
      <c r="A4980" t="s">
        <v>427</v>
      </c>
      <c r="C4980">
        <v>501990</v>
      </c>
      <c r="D4980" t="s">
        <v>442</v>
      </c>
      <c r="E4980" t="s">
        <v>7</v>
      </c>
      <c r="F4980" t="s">
        <v>105</v>
      </c>
      <c r="G4980">
        <v>2029</v>
      </c>
      <c r="H4980" t="s">
        <v>365</v>
      </c>
      <c r="I4980" t="s">
        <v>373</v>
      </c>
      <c r="J4980" t="s">
        <v>374</v>
      </c>
      <c r="K4980" t="s">
        <v>375</v>
      </c>
      <c r="L4980" t="s">
        <v>25</v>
      </c>
      <c r="M4980">
        <v>35219</v>
      </c>
      <c r="N4980">
        <v>31584</v>
      </c>
      <c r="O4980">
        <v>31331</v>
      </c>
      <c r="P4980">
        <v>32489</v>
      </c>
      <c r="Q4980">
        <v>31838</v>
      </c>
      <c r="R4980">
        <v>29888</v>
      </c>
      <c r="S4980">
        <v>32664</v>
      </c>
      <c r="T4980">
        <v>34094</v>
      </c>
      <c r="U4980">
        <v>32792</v>
      </c>
      <c r="V4980">
        <v>35498</v>
      </c>
      <c r="W4980">
        <v>26644</v>
      </c>
      <c r="X4980">
        <v>28336</v>
      </c>
      <c r="Y4980">
        <v>382377</v>
      </c>
      <c r="Z4980">
        <f t="shared" si="182"/>
        <v>0</v>
      </c>
      <c r="AA4980">
        <f t="shared" si="183"/>
        <v>286782.75</v>
      </c>
    </row>
    <row r="4981" spans="1:27" x14ac:dyDescent="0.35">
      <c r="A4981" t="s">
        <v>427</v>
      </c>
      <c r="C4981">
        <v>506900</v>
      </c>
      <c r="D4981" t="s">
        <v>439</v>
      </c>
      <c r="E4981" t="s">
        <v>7</v>
      </c>
      <c r="F4981" t="s">
        <v>105</v>
      </c>
      <c r="G4981">
        <v>2030</v>
      </c>
      <c r="H4981" t="s">
        <v>22</v>
      </c>
      <c r="I4981" t="s">
        <v>383</v>
      </c>
      <c r="J4981" t="s">
        <v>384</v>
      </c>
      <c r="K4981" t="s">
        <v>378</v>
      </c>
      <c r="L4981" t="s">
        <v>25</v>
      </c>
      <c r="M4981">
        <v>35234</v>
      </c>
      <c r="N4981">
        <v>42727</v>
      </c>
      <c r="O4981">
        <v>35098</v>
      </c>
      <c r="P4981">
        <v>36246</v>
      </c>
      <c r="Q4981">
        <v>34967</v>
      </c>
      <c r="R4981">
        <v>35202</v>
      </c>
      <c r="S4981">
        <v>38334</v>
      </c>
      <c r="T4981">
        <v>35267</v>
      </c>
      <c r="U4981">
        <v>36199</v>
      </c>
      <c r="V4981">
        <v>63933</v>
      </c>
      <c r="W4981">
        <v>35578</v>
      </c>
      <c r="X4981">
        <v>38549</v>
      </c>
      <c r="Y4981">
        <v>467334</v>
      </c>
      <c r="Z4981">
        <f t="shared" si="182"/>
        <v>0</v>
      </c>
      <c r="AA4981">
        <f t="shared" si="183"/>
        <v>350500.5</v>
      </c>
    </row>
    <row r="4982" spans="1:27" x14ac:dyDescent="0.35">
      <c r="A4982" t="s">
        <v>427</v>
      </c>
      <c r="C4982">
        <v>512100</v>
      </c>
      <c r="D4982" t="s">
        <v>428</v>
      </c>
      <c r="E4982" t="s">
        <v>7</v>
      </c>
      <c r="F4982" t="s">
        <v>366</v>
      </c>
      <c r="G4982">
        <v>2029</v>
      </c>
      <c r="H4982" t="s">
        <v>22</v>
      </c>
      <c r="I4982" t="s">
        <v>651</v>
      </c>
      <c r="J4982" t="s">
        <v>652</v>
      </c>
      <c r="K4982" t="s">
        <v>653</v>
      </c>
      <c r="L4982" t="s">
        <v>25</v>
      </c>
      <c r="M4982">
        <v>35266</v>
      </c>
      <c r="N4982">
        <v>35266</v>
      </c>
      <c r="O4982">
        <v>35266</v>
      </c>
      <c r="P4982">
        <v>35266</v>
      </c>
      <c r="Q4982">
        <v>35266</v>
      </c>
      <c r="R4982">
        <v>35266</v>
      </c>
      <c r="S4982">
        <v>35266</v>
      </c>
      <c r="T4982">
        <v>35266</v>
      </c>
      <c r="U4982">
        <v>35266</v>
      </c>
      <c r="V4982">
        <v>35266</v>
      </c>
      <c r="W4982">
        <v>35266</v>
      </c>
      <c r="X4982">
        <v>44270</v>
      </c>
      <c r="Y4982">
        <v>432192</v>
      </c>
      <c r="Z4982">
        <f t="shared" si="182"/>
        <v>130687.214891328</v>
      </c>
      <c r="AA4982">
        <f t="shared" si="183"/>
        <v>193456.78510867202</v>
      </c>
    </row>
    <row r="4983" spans="1:27" x14ac:dyDescent="0.35">
      <c r="A4983" t="s">
        <v>427</v>
      </c>
      <c r="C4983">
        <v>512100</v>
      </c>
      <c r="D4983" t="s">
        <v>428</v>
      </c>
      <c r="E4983" t="s">
        <v>7</v>
      </c>
      <c r="F4983" t="s">
        <v>366</v>
      </c>
      <c r="G4983">
        <v>2027</v>
      </c>
      <c r="H4983" t="s">
        <v>22</v>
      </c>
      <c r="I4983" t="s">
        <v>654</v>
      </c>
      <c r="J4983" t="s">
        <v>655</v>
      </c>
      <c r="K4983" t="s">
        <v>616</v>
      </c>
      <c r="L4983" t="s">
        <v>25</v>
      </c>
      <c r="M4983">
        <v>35295</v>
      </c>
      <c r="N4983">
        <v>3468</v>
      </c>
      <c r="O4983">
        <v>3468</v>
      </c>
      <c r="P4983">
        <v>3468</v>
      </c>
      <c r="Q4983">
        <v>3468</v>
      </c>
      <c r="R4983">
        <v>3468</v>
      </c>
      <c r="S4983">
        <v>3468</v>
      </c>
      <c r="T4983">
        <v>3468</v>
      </c>
      <c r="U4983">
        <v>3468</v>
      </c>
      <c r="V4983">
        <v>3468</v>
      </c>
      <c r="W4983">
        <v>3468</v>
      </c>
      <c r="X4983">
        <v>77731</v>
      </c>
      <c r="Y4983">
        <v>147706</v>
      </c>
      <c r="Z4983">
        <f t="shared" si="182"/>
        <v>44663.681333153996</v>
      </c>
      <c r="AA4983">
        <f t="shared" si="183"/>
        <v>66115.818666845997</v>
      </c>
    </row>
    <row r="4984" spans="1:27" x14ac:dyDescent="0.35">
      <c r="A4984" t="s">
        <v>427</v>
      </c>
      <c r="C4984">
        <v>512100</v>
      </c>
      <c r="D4984" t="s">
        <v>428</v>
      </c>
      <c r="E4984" t="s">
        <v>7</v>
      </c>
      <c r="F4984" t="s">
        <v>366</v>
      </c>
      <c r="G4984">
        <v>2025</v>
      </c>
      <c r="H4984" t="s">
        <v>365</v>
      </c>
      <c r="I4984" t="s">
        <v>617</v>
      </c>
      <c r="J4984" t="s">
        <v>618</v>
      </c>
      <c r="K4984" t="s">
        <v>455</v>
      </c>
      <c r="L4984" t="s">
        <v>25</v>
      </c>
      <c r="M4984">
        <v>35321</v>
      </c>
      <c r="N4984">
        <v>31533</v>
      </c>
      <c r="O4984">
        <v>31662</v>
      </c>
      <c r="P4984">
        <v>33026</v>
      </c>
      <c r="Q4984">
        <v>32604</v>
      </c>
      <c r="R4984">
        <v>30805</v>
      </c>
      <c r="S4984">
        <v>33745</v>
      </c>
      <c r="T4984">
        <v>34381</v>
      </c>
      <c r="U4984">
        <v>33289</v>
      </c>
      <c r="V4984">
        <v>35871</v>
      </c>
      <c r="W4984">
        <v>27799</v>
      </c>
      <c r="X4984">
        <v>30573</v>
      </c>
      <c r="Y4984">
        <v>390608</v>
      </c>
      <c r="Z4984">
        <f t="shared" si="182"/>
        <v>118112.94895387199</v>
      </c>
      <c r="AA4984">
        <f t="shared" si="183"/>
        <v>174843.05104612801</v>
      </c>
    </row>
    <row r="4985" spans="1:27" x14ac:dyDescent="0.35">
      <c r="A4985" t="s">
        <v>427</v>
      </c>
      <c r="C4985">
        <v>513100</v>
      </c>
      <c r="D4985" t="s">
        <v>438</v>
      </c>
      <c r="E4985" t="s">
        <v>7</v>
      </c>
      <c r="F4985" t="s">
        <v>366</v>
      </c>
      <c r="G4985">
        <v>2022</v>
      </c>
      <c r="H4985" t="s">
        <v>22</v>
      </c>
      <c r="I4985" t="s">
        <v>643</v>
      </c>
      <c r="J4985" t="s">
        <v>644</v>
      </c>
      <c r="K4985" t="s">
        <v>493</v>
      </c>
      <c r="L4985" t="s">
        <v>25</v>
      </c>
      <c r="M4985">
        <v>35400</v>
      </c>
      <c r="N4985">
        <v>35400</v>
      </c>
      <c r="O4985">
        <v>35400</v>
      </c>
      <c r="P4985">
        <v>35400</v>
      </c>
      <c r="Q4985">
        <v>35400</v>
      </c>
      <c r="R4985">
        <v>35400</v>
      </c>
      <c r="S4985">
        <v>35400</v>
      </c>
      <c r="T4985">
        <v>35400</v>
      </c>
      <c r="U4985">
        <v>35400</v>
      </c>
      <c r="V4985">
        <v>35400</v>
      </c>
      <c r="W4985">
        <v>35400</v>
      </c>
      <c r="X4985">
        <v>35400</v>
      </c>
      <c r="Y4985">
        <v>424800</v>
      </c>
      <c r="Z4985">
        <f t="shared" si="182"/>
        <v>128452.0048632</v>
      </c>
      <c r="AA4985">
        <f t="shared" si="183"/>
        <v>190147.99513680002</v>
      </c>
    </row>
    <row r="4986" spans="1:27" x14ac:dyDescent="0.35">
      <c r="A4986" t="s">
        <v>427</v>
      </c>
      <c r="C4986">
        <v>500900</v>
      </c>
      <c r="D4986" t="s">
        <v>443</v>
      </c>
      <c r="E4986" t="s">
        <v>7</v>
      </c>
      <c r="F4986" t="s">
        <v>105</v>
      </c>
      <c r="G4986">
        <v>2021</v>
      </c>
      <c r="H4986" t="s">
        <v>365</v>
      </c>
      <c r="I4986" t="s">
        <v>373</v>
      </c>
      <c r="J4986" t="s">
        <v>374</v>
      </c>
      <c r="K4986" t="s">
        <v>375</v>
      </c>
      <c r="L4986" t="s">
        <v>25</v>
      </c>
      <c r="M4986">
        <v>35578</v>
      </c>
      <c r="N4986">
        <v>33446</v>
      </c>
      <c r="O4986">
        <v>35055</v>
      </c>
      <c r="P4986">
        <v>30636</v>
      </c>
      <c r="Q4986">
        <v>27330</v>
      </c>
      <c r="R4986">
        <v>27611</v>
      </c>
      <c r="S4986">
        <v>25186</v>
      </c>
      <c r="T4986">
        <v>33453</v>
      </c>
      <c r="U4986">
        <v>25739</v>
      </c>
      <c r="V4986">
        <v>25067</v>
      </c>
      <c r="W4986">
        <v>22078</v>
      </c>
      <c r="X4986">
        <v>20306</v>
      </c>
      <c r="Y4986">
        <v>341486</v>
      </c>
      <c r="Z4986">
        <f t="shared" si="182"/>
        <v>0</v>
      </c>
      <c r="AA4986">
        <f t="shared" si="183"/>
        <v>256114.5</v>
      </c>
    </row>
    <row r="4987" spans="1:27" x14ac:dyDescent="0.35">
      <c r="A4987" t="s">
        <v>427</v>
      </c>
      <c r="C4987">
        <v>506100</v>
      </c>
      <c r="D4987" t="s">
        <v>432</v>
      </c>
      <c r="E4987" t="s">
        <v>7</v>
      </c>
      <c r="F4987" t="s">
        <v>366</v>
      </c>
      <c r="G4987">
        <v>2023</v>
      </c>
      <c r="H4987" t="s">
        <v>365</v>
      </c>
      <c r="I4987" t="s">
        <v>628</v>
      </c>
      <c r="J4987" t="s">
        <v>629</v>
      </c>
      <c r="K4987" t="s">
        <v>493</v>
      </c>
      <c r="L4987" t="s">
        <v>25</v>
      </c>
      <c r="M4987">
        <v>35667</v>
      </c>
      <c r="N4987">
        <v>33708</v>
      </c>
      <c r="O4987">
        <v>36962</v>
      </c>
      <c r="P4987">
        <v>31361</v>
      </c>
      <c r="Q4987">
        <v>36064</v>
      </c>
      <c r="R4987">
        <v>34641</v>
      </c>
      <c r="S4987">
        <v>32096</v>
      </c>
      <c r="T4987">
        <v>38122</v>
      </c>
      <c r="U4987">
        <v>33072</v>
      </c>
      <c r="V4987">
        <v>36404</v>
      </c>
      <c r="W4987">
        <v>33175</v>
      </c>
      <c r="X4987">
        <v>28507</v>
      </c>
      <c r="Y4987">
        <v>409779</v>
      </c>
      <c r="Z4987">
        <f t="shared" si="182"/>
        <v>123909.92019971099</v>
      </c>
      <c r="AA4987">
        <f t="shared" si="183"/>
        <v>183424.32980028901</v>
      </c>
    </row>
    <row r="4988" spans="1:27" x14ac:dyDescent="0.35">
      <c r="A4988" t="s">
        <v>427</v>
      </c>
      <c r="C4988">
        <v>514100</v>
      </c>
      <c r="D4988" t="s">
        <v>441</v>
      </c>
      <c r="E4988" t="s">
        <v>7</v>
      </c>
      <c r="F4988" t="s">
        <v>105</v>
      </c>
      <c r="G4988">
        <v>2026</v>
      </c>
      <c r="H4988" t="s">
        <v>22</v>
      </c>
      <c r="I4988" t="s">
        <v>383</v>
      </c>
      <c r="J4988" t="s">
        <v>384</v>
      </c>
      <c r="K4988" t="s">
        <v>378</v>
      </c>
      <c r="L4988" t="s">
        <v>25</v>
      </c>
      <c r="M4988">
        <v>35835</v>
      </c>
      <c r="N4988">
        <v>35835</v>
      </c>
      <c r="O4988">
        <v>35835</v>
      </c>
      <c r="P4988">
        <v>35835</v>
      </c>
      <c r="Q4988">
        <v>35835</v>
      </c>
      <c r="R4988">
        <v>35835</v>
      </c>
      <c r="S4988">
        <v>35835</v>
      </c>
      <c r="T4988">
        <v>35835</v>
      </c>
      <c r="U4988">
        <v>70356</v>
      </c>
      <c r="V4988">
        <v>35835</v>
      </c>
      <c r="W4988">
        <v>35835</v>
      </c>
      <c r="X4988">
        <v>35835</v>
      </c>
      <c r="Y4988">
        <v>464544</v>
      </c>
      <c r="Z4988">
        <f t="shared" si="182"/>
        <v>0</v>
      </c>
      <c r="AA4988">
        <f t="shared" si="183"/>
        <v>348408</v>
      </c>
    </row>
    <row r="4989" spans="1:27" x14ac:dyDescent="0.35">
      <c r="A4989" t="s">
        <v>427</v>
      </c>
      <c r="C4989">
        <v>501990</v>
      </c>
      <c r="D4989" t="s">
        <v>442</v>
      </c>
      <c r="E4989" t="s">
        <v>7</v>
      </c>
      <c r="F4989" t="s">
        <v>105</v>
      </c>
      <c r="G4989">
        <v>2030</v>
      </c>
      <c r="H4989" t="s">
        <v>365</v>
      </c>
      <c r="I4989" t="s">
        <v>373</v>
      </c>
      <c r="J4989" t="s">
        <v>374</v>
      </c>
      <c r="K4989" t="s">
        <v>375</v>
      </c>
      <c r="L4989" t="s">
        <v>25</v>
      </c>
      <c r="M4989">
        <v>36276</v>
      </c>
      <c r="N4989">
        <v>32533</v>
      </c>
      <c r="O4989">
        <v>32271</v>
      </c>
      <c r="P4989">
        <v>33465</v>
      </c>
      <c r="Q4989">
        <v>32794</v>
      </c>
      <c r="R4989">
        <v>30785</v>
      </c>
      <c r="S4989">
        <v>33645</v>
      </c>
      <c r="T4989">
        <v>35118</v>
      </c>
      <c r="U4989">
        <v>33777</v>
      </c>
      <c r="V4989">
        <v>36565</v>
      </c>
      <c r="W4989">
        <v>27444</v>
      </c>
      <c r="X4989">
        <v>29187</v>
      </c>
      <c r="Y4989">
        <v>393860</v>
      </c>
      <c r="Z4989">
        <f t="shared" si="182"/>
        <v>0</v>
      </c>
      <c r="AA4989">
        <f t="shared" si="183"/>
        <v>295395</v>
      </c>
    </row>
    <row r="4990" spans="1:27" x14ac:dyDescent="0.35">
      <c r="A4990" t="s">
        <v>427</v>
      </c>
      <c r="C4990">
        <v>512100</v>
      </c>
      <c r="D4990" t="s">
        <v>428</v>
      </c>
      <c r="E4990" t="s">
        <v>7</v>
      </c>
      <c r="F4990" t="s">
        <v>366</v>
      </c>
      <c r="G4990">
        <v>2028</v>
      </c>
      <c r="H4990" t="s">
        <v>22</v>
      </c>
      <c r="I4990" t="s">
        <v>654</v>
      </c>
      <c r="J4990" t="s">
        <v>655</v>
      </c>
      <c r="K4990" t="s">
        <v>616</v>
      </c>
      <c r="L4990" t="s">
        <v>25</v>
      </c>
      <c r="M4990">
        <v>36318</v>
      </c>
      <c r="N4990">
        <v>3537</v>
      </c>
      <c r="O4990">
        <v>3537</v>
      </c>
      <c r="P4990">
        <v>3537</v>
      </c>
      <c r="Q4990">
        <v>3537</v>
      </c>
      <c r="R4990">
        <v>3537</v>
      </c>
      <c r="S4990">
        <v>3537</v>
      </c>
      <c r="T4990">
        <v>3537</v>
      </c>
      <c r="U4990">
        <v>3537</v>
      </c>
      <c r="V4990">
        <v>3537</v>
      </c>
      <c r="W4990">
        <v>3537</v>
      </c>
      <c r="X4990">
        <v>80026</v>
      </c>
      <c r="Y4990">
        <v>151718</v>
      </c>
      <c r="Z4990">
        <f t="shared" si="182"/>
        <v>45876.839156861999</v>
      </c>
      <c r="AA4990">
        <f t="shared" si="183"/>
        <v>67911.660843138001</v>
      </c>
    </row>
    <row r="4991" spans="1:27" x14ac:dyDescent="0.35">
      <c r="A4991" t="s">
        <v>427</v>
      </c>
      <c r="C4991">
        <v>512100</v>
      </c>
      <c r="D4991" t="s">
        <v>428</v>
      </c>
      <c r="E4991" t="s">
        <v>7</v>
      </c>
      <c r="F4991" t="s">
        <v>366</v>
      </c>
      <c r="G4991">
        <v>2030</v>
      </c>
      <c r="H4991" t="s">
        <v>22</v>
      </c>
      <c r="I4991" t="s">
        <v>651</v>
      </c>
      <c r="J4991" t="s">
        <v>652</v>
      </c>
      <c r="K4991" t="s">
        <v>653</v>
      </c>
      <c r="L4991" t="s">
        <v>25</v>
      </c>
      <c r="M4991">
        <v>36325</v>
      </c>
      <c r="N4991">
        <v>36325</v>
      </c>
      <c r="O4991">
        <v>36325</v>
      </c>
      <c r="P4991">
        <v>36325</v>
      </c>
      <c r="Q4991">
        <v>36325</v>
      </c>
      <c r="R4991">
        <v>36325</v>
      </c>
      <c r="S4991">
        <v>36325</v>
      </c>
      <c r="T4991">
        <v>36325</v>
      </c>
      <c r="U4991">
        <v>36325</v>
      </c>
      <c r="V4991">
        <v>36325</v>
      </c>
      <c r="W4991">
        <v>36325</v>
      </c>
      <c r="X4991">
        <v>45600</v>
      </c>
      <c r="Y4991">
        <v>445172</v>
      </c>
      <c r="Z4991">
        <f t="shared" si="182"/>
        <v>134612.137262148</v>
      </c>
      <c r="AA4991">
        <f t="shared" si="183"/>
        <v>199266.862737852</v>
      </c>
    </row>
    <row r="4992" spans="1:27" x14ac:dyDescent="0.35">
      <c r="A4992" t="s">
        <v>427</v>
      </c>
      <c r="C4992">
        <v>512100</v>
      </c>
      <c r="D4992" t="s">
        <v>428</v>
      </c>
      <c r="E4992" t="s">
        <v>7</v>
      </c>
      <c r="F4992" t="s">
        <v>366</v>
      </c>
      <c r="G4992">
        <v>2026</v>
      </c>
      <c r="H4992" t="s">
        <v>365</v>
      </c>
      <c r="I4992" t="s">
        <v>617</v>
      </c>
      <c r="J4992" t="s">
        <v>618</v>
      </c>
      <c r="K4992" t="s">
        <v>455</v>
      </c>
      <c r="L4992" t="s">
        <v>25</v>
      </c>
      <c r="M4992">
        <v>36380</v>
      </c>
      <c r="N4992">
        <v>32479</v>
      </c>
      <c r="O4992">
        <v>32612</v>
      </c>
      <c r="P4992">
        <v>34017</v>
      </c>
      <c r="Q4992">
        <v>33582</v>
      </c>
      <c r="R4992">
        <v>31729</v>
      </c>
      <c r="S4992">
        <v>34757</v>
      </c>
      <c r="T4992">
        <v>35413</v>
      </c>
      <c r="U4992">
        <v>34287</v>
      </c>
      <c r="V4992">
        <v>36947</v>
      </c>
      <c r="W4992">
        <v>28633</v>
      </c>
      <c r="X4992">
        <v>31490</v>
      </c>
      <c r="Y4992">
        <v>402326</v>
      </c>
      <c r="Z4992">
        <f t="shared" si="182"/>
        <v>121656.26485073399</v>
      </c>
      <c r="AA4992">
        <f t="shared" si="183"/>
        <v>180088.23514926599</v>
      </c>
    </row>
    <row r="4993" spans="1:27" x14ac:dyDescent="0.35">
      <c r="A4993" t="s">
        <v>427</v>
      </c>
      <c r="C4993">
        <v>514100</v>
      </c>
      <c r="D4993" t="s">
        <v>441</v>
      </c>
      <c r="E4993" t="s">
        <v>7</v>
      </c>
      <c r="F4993" t="s">
        <v>105</v>
      </c>
      <c r="G4993">
        <v>2027</v>
      </c>
      <c r="H4993" t="s">
        <v>22</v>
      </c>
      <c r="I4993" t="s">
        <v>383</v>
      </c>
      <c r="J4993" t="s">
        <v>384</v>
      </c>
      <c r="K4993" t="s">
        <v>378</v>
      </c>
      <c r="L4993" t="s">
        <v>25</v>
      </c>
      <c r="M4993">
        <v>36628</v>
      </c>
      <c r="N4993">
        <v>36628</v>
      </c>
      <c r="O4993">
        <v>36628</v>
      </c>
      <c r="P4993">
        <v>36628</v>
      </c>
      <c r="Q4993">
        <v>36628</v>
      </c>
      <c r="R4993">
        <v>36628</v>
      </c>
      <c r="S4993">
        <v>36628</v>
      </c>
      <c r="T4993">
        <v>36628</v>
      </c>
      <c r="U4993">
        <v>71840</v>
      </c>
      <c r="V4993">
        <v>36628</v>
      </c>
      <c r="W4993">
        <v>36628</v>
      </c>
      <c r="X4993">
        <v>36628</v>
      </c>
      <c r="Y4993">
        <v>474752</v>
      </c>
      <c r="Z4993">
        <f t="shared" si="182"/>
        <v>0</v>
      </c>
      <c r="AA4993">
        <f t="shared" si="183"/>
        <v>356064</v>
      </c>
    </row>
    <row r="4994" spans="1:27" x14ac:dyDescent="0.35">
      <c r="A4994" t="s">
        <v>427</v>
      </c>
      <c r="C4994">
        <v>506900</v>
      </c>
      <c r="D4994" t="s">
        <v>439</v>
      </c>
      <c r="E4994" t="s">
        <v>7</v>
      </c>
      <c r="F4994" t="s">
        <v>105</v>
      </c>
      <c r="G4994">
        <v>2022</v>
      </c>
      <c r="H4994" t="s">
        <v>22</v>
      </c>
      <c r="I4994" t="s">
        <v>373</v>
      </c>
      <c r="J4994" t="s">
        <v>374</v>
      </c>
      <c r="K4994" t="s">
        <v>375</v>
      </c>
      <c r="L4994" t="s">
        <v>25</v>
      </c>
      <c r="M4994">
        <v>36646</v>
      </c>
      <c r="N4994">
        <v>44700</v>
      </c>
      <c r="O4994">
        <v>36043</v>
      </c>
      <c r="P4994">
        <v>37162</v>
      </c>
      <c r="Q4994">
        <v>35946</v>
      </c>
      <c r="R4994">
        <v>38220</v>
      </c>
      <c r="S4994">
        <v>37891</v>
      </c>
      <c r="T4994">
        <v>35561</v>
      </c>
      <c r="U4994">
        <v>41295</v>
      </c>
      <c r="V4994">
        <v>49827</v>
      </c>
      <c r="W4994">
        <v>39336</v>
      </c>
      <c r="X4994">
        <v>38602</v>
      </c>
      <c r="Y4994">
        <v>471229</v>
      </c>
      <c r="Z4994">
        <f t="shared" si="182"/>
        <v>0</v>
      </c>
      <c r="AA4994">
        <f t="shared" si="183"/>
        <v>353421.75</v>
      </c>
    </row>
    <row r="4995" spans="1:27" x14ac:dyDescent="0.35">
      <c r="A4995" t="s">
        <v>427</v>
      </c>
      <c r="C4995">
        <v>513100</v>
      </c>
      <c r="D4995" t="s">
        <v>438</v>
      </c>
      <c r="E4995" t="s">
        <v>7</v>
      </c>
      <c r="F4995" t="s">
        <v>366</v>
      </c>
      <c r="G4995">
        <v>2023</v>
      </c>
      <c r="H4995" t="s">
        <v>22</v>
      </c>
      <c r="I4995" t="s">
        <v>643</v>
      </c>
      <c r="J4995" t="s">
        <v>644</v>
      </c>
      <c r="K4995" t="s">
        <v>493</v>
      </c>
      <c r="L4995" t="s">
        <v>25</v>
      </c>
      <c r="M4995">
        <v>36700</v>
      </c>
      <c r="N4995">
        <v>36700</v>
      </c>
      <c r="O4995">
        <v>36700</v>
      </c>
      <c r="P4995">
        <v>36700</v>
      </c>
      <c r="Q4995">
        <v>36700</v>
      </c>
      <c r="R4995">
        <v>36700</v>
      </c>
      <c r="S4995">
        <v>36700</v>
      </c>
      <c r="T4995">
        <v>36700</v>
      </c>
      <c r="U4995">
        <v>36700</v>
      </c>
      <c r="V4995">
        <v>36700</v>
      </c>
      <c r="W4995">
        <v>36700</v>
      </c>
      <c r="X4995">
        <v>36700</v>
      </c>
      <c r="Y4995">
        <v>440400</v>
      </c>
      <c r="Z4995">
        <f t="shared" si="182"/>
        <v>133169.16888359998</v>
      </c>
      <c r="AA4995">
        <f t="shared" si="183"/>
        <v>197130.83111640002</v>
      </c>
    </row>
    <row r="4996" spans="1:27" x14ac:dyDescent="0.35">
      <c r="A4996" t="s">
        <v>427</v>
      </c>
      <c r="C4996">
        <v>506900</v>
      </c>
      <c r="D4996" t="s">
        <v>439</v>
      </c>
      <c r="E4996" t="s">
        <v>7</v>
      </c>
      <c r="F4996" t="s">
        <v>21</v>
      </c>
      <c r="G4996">
        <v>2024</v>
      </c>
      <c r="H4996" t="s">
        <v>365</v>
      </c>
      <c r="I4996" t="s">
        <v>373</v>
      </c>
      <c r="J4996" t="s">
        <v>374</v>
      </c>
      <c r="K4996" t="s">
        <v>375</v>
      </c>
      <c r="L4996" t="s">
        <v>25</v>
      </c>
      <c r="M4996">
        <v>37030</v>
      </c>
      <c r="N4996">
        <v>35163</v>
      </c>
      <c r="O4996">
        <v>32947</v>
      </c>
      <c r="P4996">
        <v>34274</v>
      </c>
      <c r="Q4996">
        <v>35605</v>
      </c>
      <c r="R4996">
        <v>29732</v>
      </c>
      <c r="S4996">
        <v>34681</v>
      </c>
      <c r="T4996">
        <v>36001</v>
      </c>
      <c r="U4996">
        <v>32612</v>
      </c>
      <c r="V4996">
        <v>37530</v>
      </c>
      <c r="W4996">
        <v>30009</v>
      </c>
      <c r="X4996">
        <v>28432</v>
      </c>
      <c r="Y4996">
        <v>404015</v>
      </c>
      <c r="Z4996">
        <f t="shared" si="182"/>
        <v>303011.25</v>
      </c>
      <c r="AA4996">
        <f t="shared" si="183"/>
        <v>0</v>
      </c>
    </row>
    <row r="4997" spans="1:27" x14ac:dyDescent="0.35">
      <c r="A4997" t="s">
        <v>427</v>
      </c>
      <c r="C4997">
        <v>506900</v>
      </c>
      <c r="D4997" t="s">
        <v>439</v>
      </c>
      <c r="E4997" t="s">
        <v>7</v>
      </c>
      <c r="F4997" t="s">
        <v>105</v>
      </c>
      <c r="G4997">
        <v>2024</v>
      </c>
      <c r="H4997" t="s">
        <v>22</v>
      </c>
      <c r="I4997" t="s">
        <v>373</v>
      </c>
      <c r="J4997" t="s">
        <v>374</v>
      </c>
      <c r="K4997" t="s">
        <v>375</v>
      </c>
      <c r="L4997" t="s">
        <v>25</v>
      </c>
      <c r="M4997">
        <v>37058</v>
      </c>
      <c r="N4997">
        <v>37661</v>
      </c>
      <c r="O4997">
        <v>36909</v>
      </c>
      <c r="P4997">
        <v>38083</v>
      </c>
      <c r="Q4997">
        <v>36764</v>
      </c>
      <c r="R4997">
        <v>37913</v>
      </c>
      <c r="S4997">
        <v>39863</v>
      </c>
      <c r="T4997">
        <v>36943</v>
      </c>
      <c r="U4997">
        <v>37926</v>
      </c>
      <c r="V4997">
        <v>50795</v>
      </c>
      <c r="W4997">
        <v>37142</v>
      </c>
      <c r="X4997">
        <v>40895</v>
      </c>
      <c r="Y4997">
        <v>467952</v>
      </c>
      <c r="Z4997">
        <f t="shared" si="182"/>
        <v>0</v>
      </c>
      <c r="AA4997">
        <f t="shared" si="183"/>
        <v>350964</v>
      </c>
    </row>
    <row r="4998" spans="1:27" x14ac:dyDescent="0.35">
      <c r="A4998" t="s">
        <v>427</v>
      </c>
      <c r="C4998">
        <v>512100</v>
      </c>
      <c r="D4998" t="s">
        <v>428</v>
      </c>
      <c r="E4998" t="s">
        <v>7</v>
      </c>
      <c r="F4998" t="s">
        <v>366</v>
      </c>
      <c r="G4998">
        <v>2029</v>
      </c>
      <c r="H4998" t="s">
        <v>22</v>
      </c>
      <c r="I4998" t="s">
        <v>654</v>
      </c>
      <c r="J4998" t="s">
        <v>655</v>
      </c>
      <c r="K4998" t="s">
        <v>616</v>
      </c>
      <c r="L4998" t="s">
        <v>25</v>
      </c>
      <c r="M4998">
        <v>37373</v>
      </c>
      <c r="N4998">
        <v>3608</v>
      </c>
      <c r="O4998">
        <v>3608</v>
      </c>
      <c r="P4998">
        <v>3608</v>
      </c>
      <c r="Q4998">
        <v>3608</v>
      </c>
      <c r="R4998">
        <v>3608</v>
      </c>
      <c r="S4998">
        <v>3608</v>
      </c>
      <c r="T4998">
        <v>3608</v>
      </c>
      <c r="U4998">
        <v>3608</v>
      </c>
      <c r="V4998">
        <v>3608</v>
      </c>
      <c r="W4998">
        <v>3608</v>
      </c>
      <c r="X4998">
        <v>82393</v>
      </c>
      <c r="Y4998">
        <v>155846</v>
      </c>
      <c r="Z4998">
        <f t="shared" si="182"/>
        <v>47125.073328414001</v>
      </c>
      <c r="AA4998">
        <f t="shared" si="183"/>
        <v>69759.426671585999</v>
      </c>
    </row>
    <row r="4999" spans="1:27" x14ac:dyDescent="0.35">
      <c r="A4999" t="s">
        <v>427</v>
      </c>
      <c r="C4999">
        <v>514100</v>
      </c>
      <c r="D4999" t="s">
        <v>441</v>
      </c>
      <c r="E4999" t="s">
        <v>7</v>
      </c>
      <c r="F4999" t="s">
        <v>105</v>
      </c>
      <c r="G4999">
        <v>2028</v>
      </c>
      <c r="H4999" t="s">
        <v>22</v>
      </c>
      <c r="I4999" t="s">
        <v>383</v>
      </c>
      <c r="J4999" t="s">
        <v>384</v>
      </c>
      <c r="K4999" t="s">
        <v>378</v>
      </c>
      <c r="L4999" t="s">
        <v>25</v>
      </c>
      <c r="M4999">
        <v>37439</v>
      </c>
      <c r="N4999">
        <v>37439</v>
      </c>
      <c r="O4999">
        <v>37439</v>
      </c>
      <c r="P4999">
        <v>37439</v>
      </c>
      <c r="Q4999">
        <v>37439</v>
      </c>
      <c r="R4999">
        <v>37439</v>
      </c>
      <c r="S4999">
        <v>37439</v>
      </c>
      <c r="T4999">
        <v>37439</v>
      </c>
      <c r="U4999">
        <v>73355</v>
      </c>
      <c r="V4999">
        <v>37439</v>
      </c>
      <c r="W4999">
        <v>37439</v>
      </c>
      <c r="X4999">
        <v>37439</v>
      </c>
      <c r="Y4999">
        <v>485186</v>
      </c>
      <c r="Z4999">
        <f t="shared" si="182"/>
        <v>0</v>
      </c>
      <c r="AA4999">
        <f t="shared" si="183"/>
        <v>363889.5</v>
      </c>
    </row>
    <row r="5000" spans="1:27" x14ac:dyDescent="0.35">
      <c r="A5000" t="s">
        <v>427</v>
      </c>
      <c r="C5000">
        <v>506900</v>
      </c>
      <c r="D5000" t="s">
        <v>439</v>
      </c>
      <c r="E5000" t="s">
        <v>7</v>
      </c>
      <c r="F5000" t="s">
        <v>105</v>
      </c>
      <c r="G5000">
        <v>2021</v>
      </c>
      <c r="H5000" t="s">
        <v>365</v>
      </c>
      <c r="I5000" t="s">
        <v>383</v>
      </c>
      <c r="J5000" t="s">
        <v>384</v>
      </c>
      <c r="K5000" t="s">
        <v>378</v>
      </c>
      <c r="L5000" t="s">
        <v>25</v>
      </c>
      <c r="M5000">
        <v>37448</v>
      </c>
      <c r="N5000">
        <v>37513</v>
      </c>
      <c r="O5000">
        <v>40893</v>
      </c>
      <c r="P5000">
        <v>38131</v>
      </c>
      <c r="Q5000">
        <v>35900</v>
      </c>
      <c r="R5000">
        <v>37411</v>
      </c>
      <c r="S5000">
        <v>36493</v>
      </c>
      <c r="T5000">
        <v>40001</v>
      </c>
      <c r="U5000">
        <v>38387</v>
      </c>
      <c r="V5000">
        <v>37979</v>
      </c>
      <c r="W5000">
        <v>35540</v>
      </c>
      <c r="X5000">
        <v>33933</v>
      </c>
      <c r="Y5000">
        <v>449631</v>
      </c>
      <c r="Z5000">
        <f t="shared" si="182"/>
        <v>0</v>
      </c>
      <c r="AA5000">
        <f t="shared" si="183"/>
        <v>337223.25</v>
      </c>
    </row>
    <row r="5001" spans="1:27" x14ac:dyDescent="0.35">
      <c r="A5001" t="s">
        <v>427</v>
      </c>
      <c r="C5001">
        <v>512100</v>
      </c>
      <c r="D5001" t="s">
        <v>428</v>
      </c>
      <c r="E5001" t="s">
        <v>7</v>
      </c>
      <c r="F5001" t="s">
        <v>366</v>
      </c>
      <c r="G5001">
        <v>2027</v>
      </c>
      <c r="H5001" t="s">
        <v>365</v>
      </c>
      <c r="I5001" t="s">
        <v>617</v>
      </c>
      <c r="J5001" t="s">
        <v>618</v>
      </c>
      <c r="K5001" t="s">
        <v>455</v>
      </c>
      <c r="L5001" t="s">
        <v>25</v>
      </c>
      <c r="M5001">
        <v>37472</v>
      </c>
      <c r="N5001">
        <v>33453</v>
      </c>
      <c r="O5001">
        <v>33591</v>
      </c>
      <c r="P5001">
        <v>35037</v>
      </c>
      <c r="Q5001">
        <v>34590</v>
      </c>
      <c r="R5001">
        <v>32681</v>
      </c>
      <c r="S5001">
        <v>35800</v>
      </c>
      <c r="T5001">
        <v>36475</v>
      </c>
      <c r="U5001">
        <v>35316</v>
      </c>
      <c r="V5001">
        <v>38055</v>
      </c>
      <c r="W5001">
        <v>29492</v>
      </c>
      <c r="X5001">
        <v>32435</v>
      </c>
      <c r="Y5001">
        <v>414396</v>
      </c>
      <c r="Z5001">
        <f t="shared" si="182"/>
        <v>125306.01932036399</v>
      </c>
      <c r="AA5001">
        <f t="shared" si="183"/>
        <v>185490.98067963601</v>
      </c>
    </row>
    <row r="5002" spans="1:27" x14ac:dyDescent="0.35">
      <c r="A5002" t="s">
        <v>427</v>
      </c>
      <c r="C5002">
        <v>506900</v>
      </c>
      <c r="D5002" t="s">
        <v>439</v>
      </c>
      <c r="E5002" t="s">
        <v>7</v>
      </c>
      <c r="F5002" t="s">
        <v>105</v>
      </c>
      <c r="G5002">
        <v>2025</v>
      </c>
      <c r="H5002" t="s">
        <v>22</v>
      </c>
      <c r="I5002" t="s">
        <v>373</v>
      </c>
      <c r="J5002" t="s">
        <v>374</v>
      </c>
      <c r="K5002" t="s">
        <v>375</v>
      </c>
      <c r="L5002" t="s">
        <v>25</v>
      </c>
      <c r="M5002">
        <v>37488</v>
      </c>
      <c r="N5002">
        <v>45869</v>
      </c>
      <c r="O5002">
        <v>37364</v>
      </c>
      <c r="P5002">
        <v>38561</v>
      </c>
      <c r="Q5002">
        <v>37218</v>
      </c>
      <c r="R5002">
        <v>37480</v>
      </c>
      <c r="S5002">
        <v>40786</v>
      </c>
      <c r="T5002">
        <v>37546</v>
      </c>
      <c r="U5002">
        <v>38554</v>
      </c>
      <c r="V5002">
        <v>68068</v>
      </c>
      <c r="W5002">
        <v>37810</v>
      </c>
      <c r="X5002">
        <v>40974</v>
      </c>
      <c r="Y5002">
        <v>497720</v>
      </c>
      <c r="Z5002">
        <f t="shared" si="182"/>
        <v>0</v>
      </c>
      <c r="AA5002">
        <f t="shared" si="183"/>
        <v>373290</v>
      </c>
    </row>
    <row r="5003" spans="1:27" x14ac:dyDescent="0.35">
      <c r="A5003" t="s">
        <v>427</v>
      </c>
      <c r="C5003">
        <v>506900</v>
      </c>
      <c r="D5003" t="s">
        <v>439</v>
      </c>
      <c r="E5003" t="s">
        <v>7</v>
      </c>
      <c r="F5003" t="s">
        <v>105</v>
      </c>
      <c r="G5003">
        <v>2023</v>
      </c>
      <c r="H5003" t="s">
        <v>22</v>
      </c>
      <c r="I5003" t="s">
        <v>373</v>
      </c>
      <c r="J5003" t="s">
        <v>374</v>
      </c>
      <c r="K5003" t="s">
        <v>375</v>
      </c>
      <c r="L5003" t="s">
        <v>25</v>
      </c>
      <c r="M5003">
        <v>37530</v>
      </c>
      <c r="N5003">
        <v>37893</v>
      </c>
      <c r="O5003">
        <v>36931</v>
      </c>
      <c r="P5003">
        <v>37949</v>
      </c>
      <c r="Q5003">
        <v>36528</v>
      </c>
      <c r="R5003">
        <v>37862</v>
      </c>
      <c r="S5003">
        <v>39715</v>
      </c>
      <c r="T5003">
        <v>36916</v>
      </c>
      <c r="U5003">
        <v>40892</v>
      </c>
      <c r="V5003">
        <v>48057</v>
      </c>
      <c r="W5003">
        <v>36985</v>
      </c>
      <c r="X5003">
        <v>41136</v>
      </c>
      <c r="Y5003">
        <v>468395</v>
      </c>
      <c r="Z5003">
        <f t="shared" si="182"/>
        <v>0</v>
      </c>
      <c r="AA5003">
        <f t="shared" si="183"/>
        <v>351296.25</v>
      </c>
    </row>
    <row r="5004" spans="1:27" x14ac:dyDescent="0.35">
      <c r="A5004" t="s">
        <v>427</v>
      </c>
      <c r="C5004">
        <v>513100</v>
      </c>
      <c r="D5004" t="s">
        <v>438</v>
      </c>
      <c r="E5004" t="s">
        <v>7</v>
      </c>
      <c r="F5004" t="s">
        <v>21</v>
      </c>
      <c r="G5004">
        <v>2024</v>
      </c>
      <c r="H5004" t="s">
        <v>365</v>
      </c>
      <c r="I5004" t="s">
        <v>373</v>
      </c>
      <c r="J5004" t="s">
        <v>374</v>
      </c>
      <c r="K5004" t="s">
        <v>375</v>
      </c>
      <c r="L5004" t="s">
        <v>25</v>
      </c>
      <c r="M5004">
        <v>37560</v>
      </c>
      <c r="N5004">
        <v>35571</v>
      </c>
      <c r="O5004">
        <v>33626</v>
      </c>
      <c r="P5004">
        <v>35058</v>
      </c>
      <c r="Q5004">
        <v>36476</v>
      </c>
      <c r="R5004">
        <v>30738</v>
      </c>
      <c r="S5004">
        <v>35749</v>
      </c>
      <c r="T5004">
        <v>36672</v>
      </c>
      <c r="U5004">
        <v>33459</v>
      </c>
      <c r="V5004">
        <v>38248</v>
      </c>
      <c r="W5004">
        <v>31169</v>
      </c>
      <c r="X5004">
        <v>30141</v>
      </c>
      <c r="Y5004">
        <v>414467</v>
      </c>
      <c r="Z5004">
        <f t="shared" si="182"/>
        <v>310850.25</v>
      </c>
      <c r="AA5004">
        <f t="shared" si="183"/>
        <v>0</v>
      </c>
    </row>
    <row r="5005" spans="1:27" x14ac:dyDescent="0.35">
      <c r="A5005" t="s">
        <v>427</v>
      </c>
      <c r="C5005">
        <v>513100</v>
      </c>
      <c r="D5005" t="s">
        <v>438</v>
      </c>
      <c r="E5005" t="s">
        <v>7</v>
      </c>
      <c r="F5005" t="s">
        <v>105</v>
      </c>
      <c r="G5005">
        <v>2021</v>
      </c>
      <c r="H5005" t="s">
        <v>365</v>
      </c>
      <c r="I5005" t="s">
        <v>383</v>
      </c>
      <c r="J5005" t="s">
        <v>384</v>
      </c>
      <c r="K5005" t="s">
        <v>378</v>
      </c>
      <c r="L5005" t="s">
        <v>25</v>
      </c>
      <c r="M5005">
        <v>37572</v>
      </c>
      <c r="N5005">
        <v>37498</v>
      </c>
      <c r="O5005">
        <v>41121</v>
      </c>
      <c r="P5005">
        <v>38616</v>
      </c>
      <c r="Q5005">
        <v>36596</v>
      </c>
      <c r="R5005">
        <v>38171</v>
      </c>
      <c r="S5005">
        <v>37486</v>
      </c>
      <c r="T5005">
        <v>40424</v>
      </c>
      <c r="U5005">
        <v>38958</v>
      </c>
      <c r="V5005">
        <v>38549</v>
      </c>
      <c r="W5005">
        <v>36494</v>
      </c>
      <c r="X5005">
        <v>35741</v>
      </c>
      <c r="Y5005">
        <v>457225</v>
      </c>
      <c r="Z5005">
        <f t="shared" si="182"/>
        <v>0</v>
      </c>
      <c r="AA5005">
        <f t="shared" si="183"/>
        <v>342918.75</v>
      </c>
    </row>
    <row r="5006" spans="1:27" x14ac:dyDescent="0.35">
      <c r="A5006" t="s">
        <v>427</v>
      </c>
      <c r="C5006">
        <v>506900</v>
      </c>
      <c r="D5006" t="s">
        <v>439</v>
      </c>
      <c r="E5006" t="s">
        <v>7</v>
      </c>
      <c r="F5006" t="s">
        <v>21</v>
      </c>
      <c r="G5006">
        <v>2025</v>
      </c>
      <c r="H5006" t="s">
        <v>365</v>
      </c>
      <c r="I5006" t="s">
        <v>373</v>
      </c>
      <c r="J5006" t="s">
        <v>374</v>
      </c>
      <c r="K5006" t="s">
        <v>375</v>
      </c>
      <c r="L5006" t="s">
        <v>25</v>
      </c>
      <c r="M5006">
        <v>37784</v>
      </c>
      <c r="N5006">
        <v>33891</v>
      </c>
      <c r="O5006">
        <v>33582</v>
      </c>
      <c r="P5006">
        <v>34912</v>
      </c>
      <c r="Q5006">
        <v>34269</v>
      </c>
      <c r="R5006">
        <v>32196</v>
      </c>
      <c r="S5006">
        <v>35261</v>
      </c>
      <c r="T5006">
        <v>36681</v>
      </c>
      <c r="U5006">
        <v>35190</v>
      </c>
      <c r="V5006">
        <v>38234</v>
      </c>
      <c r="W5006">
        <v>28528</v>
      </c>
      <c r="X5006">
        <v>30742</v>
      </c>
      <c r="Y5006">
        <v>411270</v>
      </c>
      <c r="Z5006">
        <f t="shared" si="182"/>
        <v>308452.5</v>
      </c>
      <c r="AA5006">
        <f t="shared" si="183"/>
        <v>0</v>
      </c>
    </row>
    <row r="5007" spans="1:27" x14ac:dyDescent="0.35">
      <c r="A5007" t="s">
        <v>427</v>
      </c>
      <c r="C5007">
        <v>514100</v>
      </c>
      <c r="D5007" t="s">
        <v>441</v>
      </c>
      <c r="E5007" t="s">
        <v>7</v>
      </c>
      <c r="F5007" t="s">
        <v>366</v>
      </c>
      <c r="G5007">
        <v>2024</v>
      </c>
      <c r="H5007" t="s">
        <v>365</v>
      </c>
      <c r="I5007" t="s">
        <v>628</v>
      </c>
      <c r="J5007" t="s">
        <v>629</v>
      </c>
      <c r="K5007" t="s">
        <v>493</v>
      </c>
      <c r="L5007" t="s">
        <v>25</v>
      </c>
      <c r="M5007">
        <v>37854</v>
      </c>
      <c r="N5007">
        <v>35996</v>
      </c>
      <c r="O5007">
        <v>33805</v>
      </c>
      <c r="P5007">
        <v>35181</v>
      </c>
      <c r="Q5007">
        <v>36549</v>
      </c>
      <c r="R5007">
        <v>30669</v>
      </c>
      <c r="S5007">
        <v>35679</v>
      </c>
      <c r="T5007">
        <v>36972</v>
      </c>
      <c r="U5007">
        <v>33579</v>
      </c>
      <c r="V5007">
        <v>38529</v>
      </c>
      <c r="W5007">
        <v>30991</v>
      </c>
      <c r="X5007">
        <v>29476</v>
      </c>
      <c r="Y5007">
        <v>415280</v>
      </c>
      <c r="Z5007">
        <f t="shared" si="182"/>
        <v>125573.32528152</v>
      </c>
      <c r="AA5007">
        <f t="shared" si="183"/>
        <v>185886.67471848</v>
      </c>
    </row>
    <row r="5008" spans="1:27" x14ac:dyDescent="0.35">
      <c r="A5008" t="s">
        <v>427</v>
      </c>
      <c r="C5008">
        <v>501990</v>
      </c>
      <c r="D5008" t="s">
        <v>442</v>
      </c>
      <c r="E5008" t="s">
        <v>7</v>
      </c>
      <c r="F5008" t="s">
        <v>366</v>
      </c>
      <c r="G5008">
        <v>2021</v>
      </c>
      <c r="H5008" t="s">
        <v>365</v>
      </c>
      <c r="I5008" t="s">
        <v>456</v>
      </c>
      <c r="J5008" t="s">
        <v>852</v>
      </c>
      <c r="K5008" t="s">
        <v>378</v>
      </c>
      <c r="L5008" t="s">
        <v>25</v>
      </c>
      <c r="M5008">
        <v>38003</v>
      </c>
      <c r="N5008">
        <v>38098</v>
      </c>
      <c r="O5008">
        <v>41579</v>
      </c>
      <c r="P5008">
        <v>38603</v>
      </c>
      <c r="Q5008">
        <v>36197</v>
      </c>
      <c r="R5008">
        <v>37713</v>
      </c>
      <c r="S5008">
        <v>36657</v>
      </c>
      <c r="T5008">
        <v>40575</v>
      </c>
      <c r="U5008">
        <v>38976</v>
      </c>
      <c r="V5008">
        <v>38428</v>
      </c>
      <c r="W5008">
        <v>35970</v>
      </c>
      <c r="X5008">
        <v>33657</v>
      </c>
      <c r="Y5008">
        <v>454454</v>
      </c>
      <c r="Z5008">
        <f t="shared" si="182"/>
        <v>137418.849854286</v>
      </c>
      <c r="AA5008">
        <f t="shared" si="183"/>
        <v>203421.650145714</v>
      </c>
    </row>
    <row r="5009" spans="1:27" x14ac:dyDescent="0.35">
      <c r="A5009" t="s">
        <v>427</v>
      </c>
      <c r="C5009">
        <v>506900</v>
      </c>
      <c r="D5009" t="s">
        <v>439</v>
      </c>
      <c r="E5009" t="s">
        <v>7</v>
      </c>
      <c r="F5009" t="s">
        <v>105</v>
      </c>
      <c r="G5009">
        <v>2022</v>
      </c>
      <c r="H5009" t="s">
        <v>365</v>
      </c>
      <c r="I5009" t="s">
        <v>383</v>
      </c>
      <c r="J5009" t="s">
        <v>384</v>
      </c>
      <c r="K5009" t="s">
        <v>378</v>
      </c>
      <c r="L5009" t="s">
        <v>25</v>
      </c>
      <c r="M5009">
        <v>38111</v>
      </c>
      <c r="N5009">
        <v>38158</v>
      </c>
      <c r="O5009">
        <v>41662</v>
      </c>
      <c r="P5009">
        <v>37200</v>
      </c>
      <c r="Q5009">
        <v>38163</v>
      </c>
      <c r="R5009">
        <v>38088</v>
      </c>
      <c r="S5009">
        <v>35518</v>
      </c>
      <c r="T5009">
        <v>42944</v>
      </c>
      <c r="U5009">
        <v>39661</v>
      </c>
      <c r="V5009">
        <v>38700</v>
      </c>
      <c r="W5009">
        <v>36729</v>
      </c>
      <c r="X5009">
        <v>32865</v>
      </c>
      <c r="Y5009">
        <v>457798</v>
      </c>
      <c r="Z5009">
        <f t="shared" si="182"/>
        <v>0</v>
      </c>
      <c r="AA5009">
        <f t="shared" si="183"/>
        <v>343348.5</v>
      </c>
    </row>
    <row r="5010" spans="1:27" x14ac:dyDescent="0.35">
      <c r="A5010" t="s">
        <v>427</v>
      </c>
      <c r="C5010">
        <v>514100</v>
      </c>
      <c r="D5010" t="s">
        <v>441</v>
      </c>
      <c r="E5010" t="s">
        <v>7</v>
      </c>
      <c r="F5010" t="s">
        <v>105</v>
      </c>
      <c r="G5010">
        <v>2029</v>
      </c>
      <c r="H5010" t="s">
        <v>22</v>
      </c>
      <c r="I5010" t="s">
        <v>383</v>
      </c>
      <c r="J5010" t="s">
        <v>384</v>
      </c>
      <c r="K5010" t="s">
        <v>378</v>
      </c>
      <c r="L5010" t="s">
        <v>25</v>
      </c>
      <c r="M5010">
        <v>38269</v>
      </c>
      <c r="N5010">
        <v>38269</v>
      </c>
      <c r="O5010">
        <v>38269</v>
      </c>
      <c r="P5010">
        <v>38269</v>
      </c>
      <c r="Q5010">
        <v>38269</v>
      </c>
      <c r="R5010">
        <v>38269</v>
      </c>
      <c r="S5010">
        <v>38269</v>
      </c>
      <c r="T5010">
        <v>38269</v>
      </c>
      <c r="U5010">
        <v>74902</v>
      </c>
      <c r="V5010">
        <v>38269</v>
      </c>
      <c r="W5010">
        <v>38269</v>
      </c>
      <c r="X5010">
        <v>38269</v>
      </c>
      <c r="Y5010">
        <v>495856</v>
      </c>
      <c r="Z5010">
        <f t="shared" si="182"/>
        <v>0</v>
      </c>
      <c r="AA5010">
        <f t="shared" si="183"/>
        <v>371892</v>
      </c>
    </row>
    <row r="5011" spans="1:27" x14ac:dyDescent="0.35">
      <c r="A5011" t="s">
        <v>427</v>
      </c>
      <c r="C5011">
        <v>512100</v>
      </c>
      <c r="D5011" t="s">
        <v>428</v>
      </c>
      <c r="E5011" t="s">
        <v>7</v>
      </c>
      <c r="F5011" t="s">
        <v>366</v>
      </c>
      <c r="G5011">
        <v>2030</v>
      </c>
      <c r="H5011" t="s">
        <v>22</v>
      </c>
      <c r="I5011" t="s">
        <v>654</v>
      </c>
      <c r="J5011" t="s">
        <v>655</v>
      </c>
      <c r="K5011" t="s">
        <v>616</v>
      </c>
      <c r="L5011" t="s">
        <v>25</v>
      </c>
      <c r="M5011">
        <v>38459</v>
      </c>
      <c r="N5011">
        <v>3680</v>
      </c>
      <c r="O5011">
        <v>3680</v>
      </c>
      <c r="P5011">
        <v>3680</v>
      </c>
      <c r="Q5011">
        <v>3680</v>
      </c>
      <c r="R5011">
        <v>3680</v>
      </c>
      <c r="S5011">
        <v>3680</v>
      </c>
      <c r="T5011">
        <v>3680</v>
      </c>
      <c r="U5011">
        <v>3680</v>
      </c>
      <c r="V5011">
        <v>3680</v>
      </c>
      <c r="W5011">
        <v>3680</v>
      </c>
      <c r="X5011">
        <v>84831</v>
      </c>
      <c r="Y5011">
        <v>160094</v>
      </c>
      <c r="Z5011">
        <f t="shared" si="182"/>
        <v>48409.593377045996</v>
      </c>
      <c r="AA5011">
        <f t="shared" si="183"/>
        <v>71660.906622954004</v>
      </c>
    </row>
    <row r="5012" spans="1:27" x14ac:dyDescent="0.35">
      <c r="A5012" t="s">
        <v>427</v>
      </c>
      <c r="C5012">
        <v>506100</v>
      </c>
      <c r="D5012" t="s">
        <v>432</v>
      </c>
      <c r="E5012" t="s">
        <v>7</v>
      </c>
      <c r="F5012" t="s">
        <v>366</v>
      </c>
      <c r="G5012">
        <v>2024</v>
      </c>
      <c r="H5012" t="s">
        <v>365</v>
      </c>
      <c r="I5012" t="s">
        <v>628</v>
      </c>
      <c r="J5012" t="s">
        <v>629</v>
      </c>
      <c r="K5012" t="s">
        <v>493</v>
      </c>
      <c r="L5012" t="s">
        <v>25</v>
      </c>
      <c r="M5012">
        <v>38460</v>
      </c>
      <c r="N5012">
        <v>36412</v>
      </c>
      <c r="O5012">
        <v>34442</v>
      </c>
      <c r="P5012">
        <v>35921</v>
      </c>
      <c r="Q5012">
        <v>37383</v>
      </c>
      <c r="R5012">
        <v>31520</v>
      </c>
      <c r="S5012">
        <v>36658</v>
      </c>
      <c r="T5012">
        <v>37562</v>
      </c>
      <c r="U5012">
        <v>34285</v>
      </c>
      <c r="V5012">
        <v>39181</v>
      </c>
      <c r="W5012">
        <v>31966</v>
      </c>
      <c r="X5012">
        <v>30975</v>
      </c>
      <c r="Y5012">
        <v>424764</v>
      </c>
      <c r="Z5012">
        <f t="shared" si="182"/>
        <v>128441.119100076</v>
      </c>
      <c r="AA5012">
        <f t="shared" si="183"/>
        <v>190131.880899924</v>
      </c>
    </row>
    <row r="5013" spans="1:27" x14ac:dyDescent="0.35">
      <c r="A5013" t="s">
        <v>427</v>
      </c>
      <c r="C5013">
        <v>513100</v>
      </c>
      <c r="D5013" t="s">
        <v>438</v>
      </c>
      <c r="E5013" t="s">
        <v>7</v>
      </c>
      <c r="F5013" t="s">
        <v>105</v>
      </c>
      <c r="G5013">
        <v>2022</v>
      </c>
      <c r="H5013" t="s">
        <v>365</v>
      </c>
      <c r="I5013" t="s">
        <v>383</v>
      </c>
      <c r="J5013" t="s">
        <v>384</v>
      </c>
      <c r="K5013" t="s">
        <v>378</v>
      </c>
      <c r="L5013" t="s">
        <v>25</v>
      </c>
      <c r="M5013">
        <v>38492</v>
      </c>
      <c r="N5013">
        <v>38418</v>
      </c>
      <c r="O5013">
        <v>42117</v>
      </c>
      <c r="P5013">
        <v>37907</v>
      </c>
      <c r="Q5013">
        <v>39009</v>
      </c>
      <c r="R5013">
        <v>39007</v>
      </c>
      <c r="S5013">
        <v>36667</v>
      </c>
      <c r="T5013">
        <v>43494</v>
      </c>
      <c r="U5013">
        <v>40392</v>
      </c>
      <c r="V5013">
        <v>39415</v>
      </c>
      <c r="W5013">
        <v>37836</v>
      </c>
      <c r="X5013">
        <v>34773</v>
      </c>
      <c r="Y5013">
        <v>467527</v>
      </c>
      <c r="Z5013">
        <f t="shared" si="182"/>
        <v>0</v>
      </c>
      <c r="AA5013">
        <f t="shared" si="183"/>
        <v>350645.25</v>
      </c>
    </row>
    <row r="5014" spans="1:27" x14ac:dyDescent="0.35">
      <c r="A5014" t="s">
        <v>427</v>
      </c>
      <c r="C5014">
        <v>513100</v>
      </c>
      <c r="D5014" t="s">
        <v>438</v>
      </c>
      <c r="E5014" t="s">
        <v>7</v>
      </c>
      <c r="F5014" t="s">
        <v>21</v>
      </c>
      <c r="G5014">
        <v>2025</v>
      </c>
      <c r="H5014" t="s">
        <v>365</v>
      </c>
      <c r="I5014" t="s">
        <v>373</v>
      </c>
      <c r="J5014" t="s">
        <v>374</v>
      </c>
      <c r="K5014" t="s">
        <v>375</v>
      </c>
      <c r="L5014" t="s">
        <v>25</v>
      </c>
      <c r="M5014">
        <v>38495</v>
      </c>
      <c r="N5014">
        <v>34503</v>
      </c>
      <c r="O5014">
        <v>34443</v>
      </c>
      <c r="P5014">
        <v>35884</v>
      </c>
      <c r="Q5014">
        <v>35363</v>
      </c>
      <c r="R5014">
        <v>33367</v>
      </c>
      <c r="S5014">
        <v>36530</v>
      </c>
      <c r="T5014">
        <v>37535</v>
      </c>
      <c r="U5014">
        <v>36195</v>
      </c>
      <c r="V5014">
        <v>39139</v>
      </c>
      <c r="W5014">
        <v>29915</v>
      </c>
      <c r="X5014">
        <v>32646</v>
      </c>
      <c r="Y5014">
        <v>424017</v>
      </c>
      <c r="Z5014">
        <f t="shared" si="182"/>
        <v>318012.75</v>
      </c>
      <c r="AA5014">
        <f t="shared" si="183"/>
        <v>0</v>
      </c>
    </row>
    <row r="5015" spans="1:27" x14ac:dyDescent="0.35">
      <c r="A5015" t="s">
        <v>427</v>
      </c>
      <c r="C5015">
        <v>500100</v>
      </c>
      <c r="D5015" t="s">
        <v>431</v>
      </c>
      <c r="E5015" t="s">
        <v>7</v>
      </c>
      <c r="F5015" t="s">
        <v>366</v>
      </c>
      <c r="G5015">
        <v>2021</v>
      </c>
      <c r="H5015" t="s">
        <v>365</v>
      </c>
      <c r="I5015" t="s">
        <v>630</v>
      </c>
      <c r="J5015" t="s">
        <v>630</v>
      </c>
      <c r="K5015" t="s">
        <v>631</v>
      </c>
      <c r="L5015" t="s">
        <v>25</v>
      </c>
      <c r="M5015">
        <v>38554</v>
      </c>
      <c r="N5015">
        <v>38640</v>
      </c>
      <c r="O5015">
        <v>42166</v>
      </c>
      <c r="P5015">
        <v>39285</v>
      </c>
      <c r="Q5015">
        <v>36951</v>
      </c>
      <c r="R5015">
        <v>38508</v>
      </c>
      <c r="S5015">
        <v>37527</v>
      </c>
      <c r="T5015">
        <v>41265</v>
      </c>
      <c r="U5015">
        <v>39668</v>
      </c>
      <c r="V5015">
        <v>39163</v>
      </c>
      <c r="W5015">
        <v>36733</v>
      </c>
      <c r="X5015">
        <v>34769</v>
      </c>
      <c r="Y5015">
        <v>463228</v>
      </c>
      <c r="Z5015">
        <f t="shared" si="182"/>
        <v>140071.952233452</v>
      </c>
      <c r="AA5015">
        <f t="shared" si="183"/>
        <v>207349.047766548</v>
      </c>
    </row>
    <row r="5016" spans="1:27" x14ac:dyDescent="0.35">
      <c r="A5016" t="s">
        <v>427</v>
      </c>
      <c r="C5016">
        <v>512100</v>
      </c>
      <c r="D5016" t="s">
        <v>428</v>
      </c>
      <c r="E5016" t="s">
        <v>7</v>
      </c>
      <c r="F5016" t="s">
        <v>366</v>
      </c>
      <c r="G5016">
        <v>2028</v>
      </c>
      <c r="H5016" t="s">
        <v>365</v>
      </c>
      <c r="I5016" t="s">
        <v>617</v>
      </c>
      <c r="J5016" t="s">
        <v>618</v>
      </c>
      <c r="K5016" t="s">
        <v>455</v>
      </c>
      <c r="L5016" t="s">
        <v>25</v>
      </c>
      <c r="M5016">
        <v>38595</v>
      </c>
      <c r="N5016">
        <v>34456</v>
      </c>
      <c r="O5016">
        <v>34597</v>
      </c>
      <c r="P5016">
        <v>36087</v>
      </c>
      <c r="Q5016">
        <v>35627</v>
      </c>
      <c r="R5016">
        <v>33661</v>
      </c>
      <c r="S5016">
        <v>36873</v>
      </c>
      <c r="T5016">
        <v>37568</v>
      </c>
      <c r="U5016">
        <v>36374</v>
      </c>
      <c r="V5016">
        <v>39196</v>
      </c>
      <c r="W5016">
        <v>30376</v>
      </c>
      <c r="X5016">
        <v>33407</v>
      </c>
      <c r="Y5016">
        <v>426817</v>
      </c>
      <c r="Z5016">
        <f t="shared" si="182"/>
        <v>129061.909980453</v>
      </c>
      <c r="AA5016">
        <f t="shared" si="183"/>
        <v>191050.840019547</v>
      </c>
    </row>
    <row r="5017" spans="1:27" x14ac:dyDescent="0.35">
      <c r="A5017" t="s">
        <v>427</v>
      </c>
      <c r="C5017">
        <v>506900</v>
      </c>
      <c r="D5017" t="s">
        <v>439</v>
      </c>
      <c r="E5017" t="s">
        <v>7</v>
      </c>
      <c r="F5017" t="s">
        <v>105</v>
      </c>
      <c r="G5017">
        <v>2026</v>
      </c>
      <c r="H5017" t="s">
        <v>22</v>
      </c>
      <c r="I5017" t="s">
        <v>373</v>
      </c>
      <c r="J5017" t="s">
        <v>374</v>
      </c>
      <c r="K5017" t="s">
        <v>375</v>
      </c>
      <c r="L5017" t="s">
        <v>25</v>
      </c>
      <c r="M5017">
        <v>38615</v>
      </c>
      <c r="N5017">
        <v>47164</v>
      </c>
      <c r="O5017">
        <v>38483</v>
      </c>
      <c r="P5017">
        <v>39721</v>
      </c>
      <c r="Q5017">
        <v>38334</v>
      </c>
      <c r="R5017">
        <v>38602</v>
      </c>
      <c r="S5017">
        <v>42013</v>
      </c>
      <c r="T5017">
        <v>38670</v>
      </c>
      <c r="U5017">
        <v>39705</v>
      </c>
      <c r="V5017">
        <v>70109</v>
      </c>
      <c r="W5017">
        <v>38956</v>
      </c>
      <c r="X5017">
        <v>42215</v>
      </c>
      <c r="Y5017">
        <v>512588</v>
      </c>
      <c r="Z5017">
        <f t="shared" si="182"/>
        <v>0</v>
      </c>
      <c r="AA5017">
        <f t="shared" si="183"/>
        <v>384441</v>
      </c>
    </row>
    <row r="5018" spans="1:27" x14ac:dyDescent="0.35">
      <c r="A5018" t="s">
        <v>427</v>
      </c>
      <c r="C5018">
        <v>514100</v>
      </c>
      <c r="D5018" t="s">
        <v>441</v>
      </c>
      <c r="E5018" t="s">
        <v>7</v>
      </c>
      <c r="F5018" t="s">
        <v>366</v>
      </c>
      <c r="G5018">
        <v>2025</v>
      </c>
      <c r="H5018" t="s">
        <v>365</v>
      </c>
      <c r="I5018" t="s">
        <v>628</v>
      </c>
      <c r="J5018" t="s">
        <v>629</v>
      </c>
      <c r="K5018" t="s">
        <v>493</v>
      </c>
      <c r="L5018" t="s">
        <v>25</v>
      </c>
      <c r="M5018">
        <v>38777</v>
      </c>
      <c r="N5018">
        <v>34881</v>
      </c>
      <c r="O5018">
        <v>34609</v>
      </c>
      <c r="P5018">
        <v>35991</v>
      </c>
      <c r="Q5018">
        <v>35375</v>
      </c>
      <c r="R5018">
        <v>33318</v>
      </c>
      <c r="S5018">
        <v>36436</v>
      </c>
      <c r="T5018">
        <v>37824</v>
      </c>
      <c r="U5018">
        <v>36341</v>
      </c>
      <c r="V5018">
        <v>39407</v>
      </c>
      <c r="W5018">
        <v>29670</v>
      </c>
      <c r="X5018">
        <v>31979</v>
      </c>
      <c r="Y5018">
        <v>424607</v>
      </c>
      <c r="Z5018">
        <f t="shared" ref="Z5018:Z5074" si="184">$Y5018*IF($E5018="Fixed",0.75,1)*IF(LEFT($F5018,4)="0311",1,IF(LEFT($F5018,4)="0301",0.403176412,0))</f>
        <v>128393.64507756299</v>
      </c>
      <c r="AA5018">
        <f t="shared" ref="AA5018:AA5074" si="185">$Y5018*IF($E5018="Fixed",0.75,1)*IF(LEFT($F5018,4)="0311",0,IF(LEFT($F5018,4)="0301",1-0.403176412,1))</f>
        <v>190061.60492243699</v>
      </c>
    </row>
    <row r="5019" spans="1:27" x14ac:dyDescent="0.35">
      <c r="A5019" t="s">
        <v>427</v>
      </c>
      <c r="C5019">
        <v>500900</v>
      </c>
      <c r="D5019" t="s">
        <v>443</v>
      </c>
      <c r="E5019" t="s">
        <v>7</v>
      </c>
      <c r="F5019" t="s">
        <v>366</v>
      </c>
      <c r="G5019">
        <v>2022</v>
      </c>
      <c r="H5019" t="s">
        <v>365</v>
      </c>
      <c r="I5019" t="s">
        <v>456</v>
      </c>
      <c r="J5019" t="s">
        <v>852</v>
      </c>
      <c r="K5019" t="s">
        <v>378</v>
      </c>
      <c r="L5019" t="s">
        <v>25</v>
      </c>
      <c r="M5019">
        <v>38871</v>
      </c>
      <c r="N5019">
        <v>35006</v>
      </c>
      <c r="O5019">
        <v>38089</v>
      </c>
      <c r="P5019">
        <v>28049</v>
      </c>
      <c r="Q5019">
        <v>27644</v>
      </c>
      <c r="R5019">
        <v>25642</v>
      </c>
      <c r="S5019">
        <v>19171</v>
      </c>
      <c r="T5019">
        <v>29583</v>
      </c>
      <c r="U5019">
        <v>23546</v>
      </c>
      <c r="V5019">
        <v>21387</v>
      </c>
      <c r="W5019">
        <v>17639</v>
      </c>
      <c r="X5019">
        <v>11438</v>
      </c>
      <c r="Y5019">
        <v>316064</v>
      </c>
      <c r="Z5019">
        <f t="shared" si="184"/>
        <v>95572.162111775993</v>
      </c>
      <c r="AA5019">
        <f t="shared" si="185"/>
        <v>141475.83788822399</v>
      </c>
    </row>
    <row r="5020" spans="1:27" x14ac:dyDescent="0.35">
      <c r="A5020" t="s">
        <v>427</v>
      </c>
      <c r="C5020">
        <v>506900</v>
      </c>
      <c r="D5020" t="s">
        <v>439</v>
      </c>
      <c r="E5020" t="s">
        <v>7</v>
      </c>
      <c r="F5020" t="s">
        <v>21</v>
      </c>
      <c r="G5020">
        <v>2026</v>
      </c>
      <c r="H5020" t="s">
        <v>365</v>
      </c>
      <c r="I5020" t="s">
        <v>373</v>
      </c>
      <c r="J5020" t="s">
        <v>374</v>
      </c>
      <c r="K5020" t="s">
        <v>375</v>
      </c>
      <c r="L5020" t="s">
        <v>25</v>
      </c>
      <c r="M5020">
        <v>38918</v>
      </c>
      <c r="N5020">
        <v>34907</v>
      </c>
      <c r="O5020">
        <v>34590</v>
      </c>
      <c r="P5020">
        <v>35959</v>
      </c>
      <c r="Q5020">
        <v>35297</v>
      </c>
      <c r="R5020">
        <v>33162</v>
      </c>
      <c r="S5020">
        <v>36319</v>
      </c>
      <c r="T5020">
        <v>37781</v>
      </c>
      <c r="U5020">
        <v>36246</v>
      </c>
      <c r="V5020">
        <v>39381</v>
      </c>
      <c r="W5020">
        <v>29384</v>
      </c>
      <c r="X5020">
        <v>31665</v>
      </c>
      <c r="Y5020">
        <v>423608</v>
      </c>
      <c r="Z5020">
        <f t="shared" si="184"/>
        <v>317706</v>
      </c>
      <c r="AA5020">
        <f t="shared" si="185"/>
        <v>0</v>
      </c>
    </row>
    <row r="5021" spans="1:27" x14ac:dyDescent="0.35">
      <c r="A5021" t="s">
        <v>427</v>
      </c>
      <c r="C5021">
        <v>501990</v>
      </c>
      <c r="D5021" t="s">
        <v>442</v>
      </c>
      <c r="E5021" t="s">
        <v>7</v>
      </c>
      <c r="F5021" t="s">
        <v>366</v>
      </c>
      <c r="G5021">
        <v>2022</v>
      </c>
      <c r="H5021" t="s">
        <v>365</v>
      </c>
      <c r="I5021" t="s">
        <v>456</v>
      </c>
      <c r="J5021" t="s">
        <v>852</v>
      </c>
      <c r="K5021" t="s">
        <v>378</v>
      </c>
      <c r="L5021" t="s">
        <v>25</v>
      </c>
      <c r="M5021">
        <v>39048</v>
      </c>
      <c r="N5021">
        <v>39098</v>
      </c>
      <c r="O5021">
        <v>42712</v>
      </c>
      <c r="P5021">
        <v>37941</v>
      </c>
      <c r="Q5021">
        <v>38820</v>
      </c>
      <c r="R5021">
        <v>38680</v>
      </c>
      <c r="S5021">
        <v>35885</v>
      </c>
      <c r="T5021">
        <v>43893</v>
      </c>
      <c r="U5021">
        <v>40570</v>
      </c>
      <c r="V5021">
        <v>39424</v>
      </c>
      <c r="W5021">
        <v>37467</v>
      </c>
      <c r="X5021">
        <v>32738</v>
      </c>
      <c r="Y5021">
        <v>466277</v>
      </c>
      <c r="Z5021">
        <f t="shared" si="184"/>
        <v>140993.91589359299</v>
      </c>
      <c r="AA5021">
        <f t="shared" si="185"/>
        <v>208713.83410640701</v>
      </c>
    </row>
    <row r="5022" spans="1:27" x14ac:dyDescent="0.35">
      <c r="A5022" t="s">
        <v>427</v>
      </c>
      <c r="C5022">
        <v>514100</v>
      </c>
      <c r="D5022" t="s">
        <v>441</v>
      </c>
      <c r="E5022" t="s">
        <v>7</v>
      </c>
      <c r="F5022" t="s">
        <v>105</v>
      </c>
      <c r="G5022">
        <v>2030</v>
      </c>
      <c r="H5022" t="s">
        <v>22</v>
      </c>
      <c r="I5022" t="s">
        <v>383</v>
      </c>
      <c r="J5022" t="s">
        <v>384</v>
      </c>
      <c r="K5022" t="s">
        <v>378</v>
      </c>
      <c r="L5022" t="s">
        <v>25</v>
      </c>
      <c r="M5022">
        <v>39119</v>
      </c>
      <c r="N5022">
        <v>39119</v>
      </c>
      <c r="O5022">
        <v>39119</v>
      </c>
      <c r="P5022">
        <v>39119</v>
      </c>
      <c r="Q5022">
        <v>39119</v>
      </c>
      <c r="R5022">
        <v>39119</v>
      </c>
      <c r="S5022">
        <v>39119</v>
      </c>
      <c r="T5022">
        <v>39119</v>
      </c>
      <c r="U5022">
        <v>76487</v>
      </c>
      <c r="V5022">
        <v>39119</v>
      </c>
      <c r="W5022">
        <v>39119</v>
      </c>
      <c r="X5022">
        <v>39119</v>
      </c>
      <c r="Y5022">
        <v>506797</v>
      </c>
      <c r="Z5022">
        <f t="shared" si="184"/>
        <v>0</v>
      </c>
      <c r="AA5022">
        <f t="shared" si="185"/>
        <v>380097.75</v>
      </c>
    </row>
    <row r="5023" spans="1:27" x14ac:dyDescent="0.35">
      <c r="A5023" t="s">
        <v>427</v>
      </c>
      <c r="C5023">
        <v>506100</v>
      </c>
      <c r="D5023" t="s">
        <v>432</v>
      </c>
      <c r="E5023" t="s">
        <v>7</v>
      </c>
      <c r="F5023" t="s">
        <v>366</v>
      </c>
      <c r="G5023">
        <v>2025</v>
      </c>
      <c r="H5023" t="s">
        <v>365</v>
      </c>
      <c r="I5023" t="s">
        <v>628</v>
      </c>
      <c r="J5023" t="s">
        <v>629</v>
      </c>
      <c r="K5023" t="s">
        <v>493</v>
      </c>
      <c r="L5023" t="s">
        <v>25</v>
      </c>
      <c r="M5023">
        <v>39416</v>
      </c>
      <c r="N5023">
        <v>35318</v>
      </c>
      <c r="O5023">
        <v>35277</v>
      </c>
      <c r="P5023">
        <v>36764</v>
      </c>
      <c r="Q5023">
        <v>36242</v>
      </c>
      <c r="R5023">
        <v>34206</v>
      </c>
      <c r="S5023">
        <v>37454</v>
      </c>
      <c r="T5023">
        <v>38443</v>
      </c>
      <c r="U5023">
        <v>37082</v>
      </c>
      <c r="V5023">
        <v>40090</v>
      </c>
      <c r="W5023">
        <v>30681</v>
      </c>
      <c r="X5023">
        <v>33531</v>
      </c>
      <c r="Y5023">
        <v>434503</v>
      </c>
      <c r="Z5023">
        <f t="shared" si="184"/>
        <v>131386.02040742699</v>
      </c>
      <c r="AA5023">
        <f t="shared" si="185"/>
        <v>194491.22959257301</v>
      </c>
    </row>
    <row r="5024" spans="1:27" x14ac:dyDescent="0.35">
      <c r="A5024" t="s">
        <v>427</v>
      </c>
      <c r="C5024">
        <v>510900</v>
      </c>
      <c r="D5024" t="s">
        <v>436</v>
      </c>
      <c r="E5024" t="s">
        <v>7</v>
      </c>
      <c r="F5024" t="s">
        <v>21</v>
      </c>
      <c r="G5024">
        <v>2021</v>
      </c>
      <c r="H5024" t="s">
        <v>365</v>
      </c>
      <c r="I5024" t="s">
        <v>373</v>
      </c>
      <c r="J5024" t="s">
        <v>374</v>
      </c>
      <c r="K5024" t="s">
        <v>375</v>
      </c>
      <c r="L5024" t="s">
        <v>25</v>
      </c>
      <c r="M5024">
        <v>39474</v>
      </c>
      <c r="N5024">
        <v>39593</v>
      </c>
      <c r="O5024">
        <v>43254</v>
      </c>
      <c r="P5024">
        <v>40580</v>
      </c>
      <c r="Q5024">
        <v>38407</v>
      </c>
      <c r="R5024">
        <v>40103</v>
      </c>
      <c r="S5024">
        <v>39324</v>
      </c>
      <c r="T5024">
        <v>42684</v>
      </c>
      <c r="U5024">
        <v>40989</v>
      </c>
      <c r="V5024">
        <v>40671</v>
      </c>
      <c r="W5024">
        <v>38143</v>
      </c>
      <c r="X5024">
        <v>37150</v>
      </c>
      <c r="Y5024">
        <v>480371</v>
      </c>
      <c r="Z5024">
        <f t="shared" si="184"/>
        <v>360278.25</v>
      </c>
      <c r="AA5024">
        <f t="shared" si="185"/>
        <v>0</v>
      </c>
    </row>
    <row r="5025" spans="1:27" x14ac:dyDescent="0.35">
      <c r="A5025" t="s">
        <v>427</v>
      </c>
      <c r="C5025">
        <v>500100</v>
      </c>
      <c r="D5025" t="s">
        <v>431</v>
      </c>
      <c r="E5025" t="s">
        <v>7</v>
      </c>
      <c r="F5025" t="s">
        <v>366</v>
      </c>
      <c r="G5025">
        <v>2022</v>
      </c>
      <c r="H5025" t="s">
        <v>365</v>
      </c>
      <c r="I5025" t="s">
        <v>630</v>
      </c>
      <c r="J5025" t="s">
        <v>630</v>
      </c>
      <c r="K5025" t="s">
        <v>631</v>
      </c>
      <c r="L5025" t="s">
        <v>25</v>
      </c>
      <c r="M5025">
        <v>39537</v>
      </c>
      <c r="N5025">
        <v>39633</v>
      </c>
      <c r="O5025">
        <v>43241</v>
      </c>
      <c r="P5025">
        <v>38603</v>
      </c>
      <c r="Q5025">
        <v>39565</v>
      </c>
      <c r="R5025">
        <v>39482</v>
      </c>
      <c r="S5025">
        <v>36793</v>
      </c>
      <c r="T5025">
        <v>44561</v>
      </c>
      <c r="U5025">
        <v>41237</v>
      </c>
      <c r="V5025">
        <v>40164</v>
      </c>
      <c r="W5025">
        <v>38214</v>
      </c>
      <c r="X5025">
        <v>33943</v>
      </c>
      <c r="Y5025">
        <v>474971</v>
      </c>
      <c r="Z5025">
        <f t="shared" si="184"/>
        <v>143622.82768803899</v>
      </c>
      <c r="AA5025">
        <f t="shared" si="185"/>
        <v>212605.42231196101</v>
      </c>
    </row>
    <row r="5026" spans="1:27" x14ac:dyDescent="0.35">
      <c r="A5026" t="s">
        <v>427</v>
      </c>
      <c r="C5026">
        <v>513100</v>
      </c>
      <c r="D5026" t="s">
        <v>438</v>
      </c>
      <c r="E5026" t="s">
        <v>7</v>
      </c>
      <c r="F5026" t="s">
        <v>21</v>
      </c>
      <c r="G5026">
        <v>2026</v>
      </c>
      <c r="H5026" t="s">
        <v>365</v>
      </c>
      <c r="I5026" t="s">
        <v>373</v>
      </c>
      <c r="J5026" t="s">
        <v>374</v>
      </c>
      <c r="K5026" t="s">
        <v>375</v>
      </c>
      <c r="L5026" t="s">
        <v>25</v>
      </c>
      <c r="M5026">
        <v>39650</v>
      </c>
      <c r="N5026">
        <v>35538</v>
      </c>
      <c r="O5026">
        <v>35477</v>
      </c>
      <c r="P5026">
        <v>36961</v>
      </c>
      <c r="Q5026">
        <v>36424</v>
      </c>
      <c r="R5026">
        <v>34368</v>
      </c>
      <c r="S5026">
        <v>37626</v>
      </c>
      <c r="T5026">
        <v>38662</v>
      </c>
      <c r="U5026">
        <v>37281</v>
      </c>
      <c r="V5026">
        <v>40314</v>
      </c>
      <c r="W5026">
        <v>30812</v>
      </c>
      <c r="X5026">
        <v>33626</v>
      </c>
      <c r="Y5026">
        <v>436738</v>
      </c>
      <c r="Z5026">
        <f t="shared" si="184"/>
        <v>327553.5</v>
      </c>
      <c r="AA5026">
        <f t="shared" si="185"/>
        <v>0</v>
      </c>
    </row>
    <row r="5027" spans="1:27" x14ac:dyDescent="0.35">
      <c r="A5027" t="s">
        <v>427</v>
      </c>
      <c r="C5027">
        <v>512100</v>
      </c>
      <c r="D5027" t="s">
        <v>428</v>
      </c>
      <c r="E5027" t="s">
        <v>7</v>
      </c>
      <c r="F5027" t="s">
        <v>366</v>
      </c>
      <c r="G5027">
        <v>2029</v>
      </c>
      <c r="H5027" t="s">
        <v>365</v>
      </c>
      <c r="I5027" t="s">
        <v>617</v>
      </c>
      <c r="J5027" t="s">
        <v>618</v>
      </c>
      <c r="K5027" t="s">
        <v>455</v>
      </c>
      <c r="L5027" t="s">
        <v>25</v>
      </c>
      <c r="M5027">
        <v>39754</v>
      </c>
      <c r="N5027">
        <v>35490</v>
      </c>
      <c r="O5027">
        <v>35636</v>
      </c>
      <c r="P5027">
        <v>37171</v>
      </c>
      <c r="Q5027">
        <v>36696</v>
      </c>
      <c r="R5027">
        <v>34671</v>
      </c>
      <c r="S5027">
        <v>37980</v>
      </c>
      <c r="T5027">
        <v>38696</v>
      </c>
      <c r="U5027">
        <v>37466</v>
      </c>
      <c r="V5027">
        <v>40372</v>
      </c>
      <c r="W5027">
        <v>31288</v>
      </c>
      <c r="X5027">
        <v>34410</v>
      </c>
      <c r="Y5027">
        <v>439629</v>
      </c>
      <c r="Z5027">
        <f t="shared" si="184"/>
        <v>132936.03212336099</v>
      </c>
      <c r="AA5027">
        <f t="shared" si="185"/>
        <v>196785.71787663901</v>
      </c>
    </row>
    <row r="5028" spans="1:27" x14ac:dyDescent="0.35">
      <c r="A5028" t="s">
        <v>427</v>
      </c>
      <c r="C5028">
        <v>506900</v>
      </c>
      <c r="D5028" t="s">
        <v>439</v>
      </c>
      <c r="E5028" t="s">
        <v>7</v>
      </c>
      <c r="F5028" t="s">
        <v>105</v>
      </c>
      <c r="G5028">
        <v>2027</v>
      </c>
      <c r="H5028" t="s">
        <v>22</v>
      </c>
      <c r="I5028" t="s">
        <v>373</v>
      </c>
      <c r="J5028" t="s">
        <v>374</v>
      </c>
      <c r="K5028" t="s">
        <v>375</v>
      </c>
      <c r="L5028" t="s">
        <v>25</v>
      </c>
      <c r="M5028">
        <v>39779</v>
      </c>
      <c r="N5028">
        <v>48498</v>
      </c>
      <c r="O5028">
        <v>39638</v>
      </c>
      <c r="P5028">
        <v>40919</v>
      </c>
      <c r="Q5028">
        <v>39486</v>
      </c>
      <c r="R5028">
        <v>39759</v>
      </c>
      <c r="S5028">
        <v>43279</v>
      </c>
      <c r="T5028">
        <v>39831</v>
      </c>
      <c r="U5028">
        <v>40893</v>
      </c>
      <c r="V5028">
        <v>72213</v>
      </c>
      <c r="W5028">
        <v>40139</v>
      </c>
      <c r="X5028">
        <v>43496</v>
      </c>
      <c r="Y5028">
        <v>527928</v>
      </c>
      <c r="Z5028">
        <f t="shared" si="184"/>
        <v>0</v>
      </c>
      <c r="AA5028">
        <f t="shared" si="185"/>
        <v>395946</v>
      </c>
    </row>
    <row r="5029" spans="1:27" x14ac:dyDescent="0.35">
      <c r="A5029" t="s">
        <v>427</v>
      </c>
      <c r="C5029">
        <v>514100</v>
      </c>
      <c r="D5029" t="s">
        <v>441</v>
      </c>
      <c r="E5029" t="s">
        <v>7</v>
      </c>
      <c r="F5029" t="s">
        <v>366</v>
      </c>
      <c r="G5029">
        <v>2026</v>
      </c>
      <c r="H5029" t="s">
        <v>365</v>
      </c>
      <c r="I5029" t="s">
        <v>628</v>
      </c>
      <c r="J5029" t="s">
        <v>629</v>
      </c>
      <c r="K5029" t="s">
        <v>493</v>
      </c>
      <c r="L5029" t="s">
        <v>25</v>
      </c>
      <c r="M5029">
        <v>39940</v>
      </c>
      <c r="N5029">
        <v>35927</v>
      </c>
      <c r="O5029">
        <v>35647</v>
      </c>
      <c r="P5029">
        <v>37071</v>
      </c>
      <c r="Q5029">
        <v>36437</v>
      </c>
      <c r="R5029">
        <v>34317</v>
      </c>
      <c r="S5029">
        <v>37529</v>
      </c>
      <c r="T5029">
        <v>38959</v>
      </c>
      <c r="U5029">
        <v>37431</v>
      </c>
      <c r="V5029">
        <v>40589</v>
      </c>
      <c r="W5029">
        <v>30561</v>
      </c>
      <c r="X5029">
        <v>32938</v>
      </c>
      <c r="Y5029">
        <v>437346</v>
      </c>
      <c r="Z5029">
        <f t="shared" si="184"/>
        <v>132245.69331191399</v>
      </c>
      <c r="AA5029">
        <f t="shared" si="185"/>
        <v>195763.80668808601</v>
      </c>
    </row>
    <row r="5030" spans="1:27" x14ac:dyDescent="0.35">
      <c r="A5030" t="s">
        <v>427</v>
      </c>
      <c r="C5030">
        <v>506900</v>
      </c>
      <c r="D5030" t="s">
        <v>439</v>
      </c>
      <c r="E5030" t="s">
        <v>7</v>
      </c>
      <c r="F5030" t="s">
        <v>21</v>
      </c>
      <c r="G5030">
        <v>2027</v>
      </c>
      <c r="H5030" t="s">
        <v>365</v>
      </c>
      <c r="I5030" t="s">
        <v>373</v>
      </c>
      <c r="J5030" t="s">
        <v>374</v>
      </c>
      <c r="K5030" t="s">
        <v>375</v>
      </c>
      <c r="L5030" t="s">
        <v>25</v>
      </c>
      <c r="M5030">
        <v>40085</v>
      </c>
      <c r="N5030">
        <v>35954</v>
      </c>
      <c r="O5030">
        <v>35627</v>
      </c>
      <c r="P5030">
        <v>37038</v>
      </c>
      <c r="Q5030">
        <v>36356</v>
      </c>
      <c r="R5030">
        <v>34157</v>
      </c>
      <c r="S5030">
        <v>37409</v>
      </c>
      <c r="T5030">
        <v>38915</v>
      </c>
      <c r="U5030">
        <v>37333</v>
      </c>
      <c r="V5030">
        <v>40562</v>
      </c>
      <c r="W5030">
        <v>30266</v>
      </c>
      <c r="X5030">
        <v>32615</v>
      </c>
      <c r="Y5030">
        <v>436316</v>
      </c>
      <c r="Z5030">
        <f t="shared" si="184"/>
        <v>327237</v>
      </c>
      <c r="AA5030">
        <f t="shared" si="185"/>
        <v>0</v>
      </c>
    </row>
    <row r="5031" spans="1:27" x14ac:dyDescent="0.35">
      <c r="A5031" t="s">
        <v>427</v>
      </c>
      <c r="C5031">
        <v>510900</v>
      </c>
      <c r="D5031" t="s">
        <v>436</v>
      </c>
      <c r="E5031" t="s">
        <v>7</v>
      </c>
      <c r="F5031" t="s">
        <v>21</v>
      </c>
      <c r="G5031">
        <v>2022</v>
      </c>
      <c r="H5031" t="s">
        <v>365</v>
      </c>
      <c r="I5031" t="s">
        <v>373</v>
      </c>
      <c r="J5031" t="s">
        <v>374</v>
      </c>
      <c r="K5031" t="s">
        <v>375</v>
      </c>
      <c r="L5031" t="s">
        <v>25</v>
      </c>
      <c r="M5031">
        <v>40391</v>
      </c>
      <c r="N5031">
        <v>40470</v>
      </c>
      <c r="O5031">
        <v>44240</v>
      </c>
      <c r="P5031">
        <v>39734</v>
      </c>
      <c r="Q5031">
        <v>40862</v>
      </c>
      <c r="R5031">
        <v>40872</v>
      </c>
      <c r="S5031">
        <v>38316</v>
      </c>
      <c r="T5031">
        <v>45851</v>
      </c>
      <c r="U5031">
        <v>42421</v>
      </c>
      <c r="V5031">
        <v>41487</v>
      </c>
      <c r="W5031">
        <v>39459</v>
      </c>
      <c r="X5031">
        <v>35921</v>
      </c>
      <c r="Y5031">
        <v>490023</v>
      </c>
      <c r="Z5031">
        <f t="shared" si="184"/>
        <v>367517.25</v>
      </c>
      <c r="AA5031">
        <f t="shared" si="185"/>
        <v>0</v>
      </c>
    </row>
    <row r="5032" spans="1:27" x14ac:dyDescent="0.35">
      <c r="A5032" t="s">
        <v>427</v>
      </c>
      <c r="C5032">
        <v>506100</v>
      </c>
      <c r="D5032" t="s">
        <v>432</v>
      </c>
      <c r="E5032" t="s">
        <v>7</v>
      </c>
      <c r="F5032" t="s">
        <v>366</v>
      </c>
      <c r="G5032">
        <v>2026</v>
      </c>
      <c r="H5032" t="s">
        <v>365</v>
      </c>
      <c r="I5032" t="s">
        <v>628</v>
      </c>
      <c r="J5032" t="s">
        <v>629</v>
      </c>
      <c r="K5032" t="s">
        <v>493</v>
      </c>
      <c r="L5032" t="s">
        <v>25</v>
      </c>
      <c r="M5032">
        <v>40598</v>
      </c>
      <c r="N5032">
        <v>36378</v>
      </c>
      <c r="O5032">
        <v>36336</v>
      </c>
      <c r="P5032">
        <v>37867</v>
      </c>
      <c r="Q5032">
        <v>37329</v>
      </c>
      <c r="R5032">
        <v>35232</v>
      </c>
      <c r="S5032">
        <v>38577</v>
      </c>
      <c r="T5032">
        <v>39596</v>
      </c>
      <c r="U5032">
        <v>38194</v>
      </c>
      <c r="V5032">
        <v>41293</v>
      </c>
      <c r="W5032">
        <v>31602</v>
      </c>
      <c r="X5032">
        <v>34537</v>
      </c>
      <c r="Y5032">
        <v>447538</v>
      </c>
      <c r="Z5032">
        <f t="shared" si="184"/>
        <v>135327.57380524199</v>
      </c>
      <c r="AA5032">
        <f t="shared" si="185"/>
        <v>200325.92619475801</v>
      </c>
    </row>
    <row r="5033" spans="1:27" x14ac:dyDescent="0.35">
      <c r="A5033" t="s">
        <v>427</v>
      </c>
      <c r="C5033">
        <v>513100</v>
      </c>
      <c r="D5033" t="s">
        <v>438</v>
      </c>
      <c r="E5033" t="s">
        <v>7</v>
      </c>
      <c r="F5033" t="s">
        <v>21</v>
      </c>
      <c r="G5033">
        <v>2027</v>
      </c>
      <c r="H5033" t="s">
        <v>365</v>
      </c>
      <c r="I5033" t="s">
        <v>373</v>
      </c>
      <c r="J5033" t="s">
        <v>374</v>
      </c>
      <c r="K5033" t="s">
        <v>375</v>
      </c>
      <c r="L5033" t="s">
        <v>25</v>
      </c>
      <c r="M5033">
        <v>40839</v>
      </c>
      <c r="N5033">
        <v>36604</v>
      </c>
      <c r="O5033">
        <v>36541</v>
      </c>
      <c r="P5033">
        <v>38070</v>
      </c>
      <c r="Q5033">
        <v>37517</v>
      </c>
      <c r="R5033">
        <v>35399</v>
      </c>
      <c r="S5033">
        <v>38755</v>
      </c>
      <c r="T5033">
        <v>39821</v>
      </c>
      <c r="U5033">
        <v>38399</v>
      </c>
      <c r="V5033">
        <v>41523</v>
      </c>
      <c r="W5033">
        <v>31737</v>
      </c>
      <c r="X5033">
        <v>34635</v>
      </c>
      <c r="Y5033">
        <v>449840</v>
      </c>
      <c r="Z5033">
        <f t="shared" si="184"/>
        <v>337380</v>
      </c>
      <c r="AA5033">
        <f t="shared" si="185"/>
        <v>0</v>
      </c>
    </row>
    <row r="5034" spans="1:27" x14ac:dyDescent="0.35">
      <c r="A5034" t="s">
        <v>427</v>
      </c>
      <c r="C5034">
        <v>512100</v>
      </c>
      <c r="D5034" t="s">
        <v>428</v>
      </c>
      <c r="E5034" t="s">
        <v>7</v>
      </c>
      <c r="F5034" t="s">
        <v>366</v>
      </c>
      <c r="G5034">
        <v>2030</v>
      </c>
      <c r="H5034" t="s">
        <v>365</v>
      </c>
      <c r="I5034" t="s">
        <v>617</v>
      </c>
      <c r="J5034" t="s">
        <v>618</v>
      </c>
      <c r="K5034" t="s">
        <v>455</v>
      </c>
      <c r="L5034" t="s">
        <v>25</v>
      </c>
      <c r="M5034">
        <v>40947</v>
      </c>
      <c r="N5034">
        <v>36556</v>
      </c>
      <c r="O5034">
        <v>36706</v>
      </c>
      <c r="P5034">
        <v>38287</v>
      </c>
      <c r="Q5034">
        <v>37798</v>
      </c>
      <c r="R5034">
        <v>35712</v>
      </c>
      <c r="S5034">
        <v>39120</v>
      </c>
      <c r="T5034">
        <v>39858</v>
      </c>
      <c r="U5034">
        <v>38591</v>
      </c>
      <c r="V5034">
        <v>41585</v>
      </c>
      <c r="W5034">
        <v>32227</v>
      </c>
      <c r="X5034">
        <v>35443</v>
      </c>
      <c r="Y5034">
        <v>452832</v>
      </c>
      <c r="Z5034">
        <f t="shared" si="184"/>
        <v>136928.38574908799</v>
      </c>
      <c r="AA5034">
        <f t="shared" si="185"/>
        <v>202695.61425091201</v>
      </c>
    </row>
    <row r="5035" spans="1:27" x14ac:dyDescent="0.35">
      <c r="A5035" t="s">
        <v>427</v>
      </c>
      <c r="C5035">
        <v>506900</v>
      </c>
      <c r="D5035" t="s">
        <v>439</v>
      </c>
      <c r="E5035" t="s">
        <v>7</v>
      </c>
      <c r="F5035" t="s">
        <v>105</v>
      </c>
      <c r="G5035">
        <v>2028</v>
      </c>
      <c r="H5035" t="s">
        <v>22</v>
      </c>
      <c r="I5035" t="s">
        <v>373</v>
      </c>
      <c r="J5035" t="s">
        <v>374</v>
      </c>
      <c r="K5035" t="s">
        <v>375</v>
      </c>
      <c r="L5035" t="s">
        <v>25</v>
      </c>
      <c r="M5035">
        <v>40979</v>
      </c>
      <c r="N5035">
        <v>49872</v>
      </c>
      <c r="O5035">
        <v>40830</v>
      </c>
      <c r="P5035">
        <v>42154</v>
      </c>
      <c r="Q5035">
        <v>40674</v>
      </c>
      <c r="R5035">
        <v>40953</v>
      </c>
      <c r="S5035">
        <v>44584</v>
      </c>
      <c r="T5035">
        <v>41027</v>
      </c>
      <c r="U5035">
        <v>42119</v>
      </c>
      <c r="V5035">
        <v>74382</v>
      </c>
      <c r="W5035">
        <v>41360</v>
      </c>
      <c r="X5035">
        <v>44817</v>
      </c>
      <c r="Y5035">
        <v>543750</v>
      </c>
      <c r="Z5035">
        <f t="shared" si="184"/>
        <v>0</v>
      </c>
      <c r="AA5035">
        <f t="shared" si="185"/>
        <v>407812.5</v>
      </c>
    </row>
    <row r="5036" spans="1:27" x14ac:dyDescent="0.35">
      <c r="A5036" t="s">
        <v>427</v>
      </c>
      <c r="C5036">
        <v>514100</v>
      </c>
      <c r="D5036" t="s">
        <v>441</v>
      </c>
      <c r="E5036" t="s">
        <v>7</v>
      </c>
      <c r="F5036" t="s">
        <v>366</v>
      </c>
      <c r="G5036">
        <v>2027</v>
      </c>
      <c r="H5036" t="s">
        <v>365</v>
      </c>
      <c r="I5036" t="s">
        <v>628</v>
      </c>
      <c r="J5036" t="s">
        <v>629</v>
      </c>
      <c r="K5036" t="s">
        <v>493</v>
      </c>
      <c r="L5036" t="s">
        <v>25</v>
      </c>
      <c r="M5036">
        <v>41139</v>
      </c>
      <c r="N5036">
        <v>37005</v>
      </c>
      <c r="O5036">
        <v>36716</v>
      </c>
      <c r="P5036">
        <v>38183</v>
      </c>
      <c r="Q5036">
        <v>37530</v>
      </c>
      <c r="R5036">
        <v>35347</v>
      </c>
      <c r="S5036">
        <v>38655</v>
      </c>
      <c r="T5036">
        <v>40128</v>
      </c>
      <c r="U5036">
        <v>38554</v>
      </c>
      <c r="V5036">
        <v>41807</v>
      </c>
      <c r="W5036">
        <v>31477</v>
      </c>
      <c r="X5036">
        <v>33926</v>
      </c>
      <c r="Y5036">
        <v>450466</v>
      </c>
      <c r="Z5036">
        <f t="shared" si="184"/>
        <v>136212.94920599399</v>
      </c>
      <c r="AA5036">
        <f t="shared" si="185"/>
        <v>201636.55079400601</v>
      </c>
    </row>
    <row r="5037" spans="1:27" x14ac:dyDescent="0.35">
      <c r="A5037" t="s">
        <v>427</v>
      </c>
      <c r="C5037">
        <v>506900</v>
      </c>
      <c r="D5037" t="s">
        <v>439</v>
      </c>
      <c r="E5037" t="s">
        <v>7</v>
      </c>
      <c r="F5037" t="s">
        <v>366</v>
      </c>
      <c r="G5037">
        <v>2021</v>
      </c>
      <c r="H5037" t="s">
        <v>22</v>
      </c>
      <c r="I5037" t="s">
        <v>456</v>
      </c>
      <c r="J5037" t="s">
        <v>852</v>
      </c>
      <c r="K5037" t="s">
        <v>378</v>
      </c>
      <c r="L5037" t="s">
        <v>25</v>
      </c>
      <c r="M5037">
        <v>41231</v>
      </c>
      <c r="N5037">
        <v>42015</v>
      </c>
      <c r="O5037">
        <v>40581</v>
      </c>
      <c r="P5037">
        <v>42405</v>
      </c>
      <c r="Q5037">
        <v>39854</v>
      </c>
      <c r="R5037">
        <v>53606</v>
      </c>
      <c r="S5037">
        <v>63292</v>
      </c>
      <c r="T5037">
        <v>59285</v>
      </c>
      <c r="U5037">
        <v>77228</v>
      </c>
      <c r="V5037">
        <v>67994</v>
      </c>
      <c r="W5037">
        <v>66188</v>
      </c>
      <c r="X5037">
        <v>64431</v>
      </c>
      <c r="Y5037">
        <v>658108</v>
      </c>
      <c r="Z5037">
        <f t="shared" si="184"/>
        <v>199000.21661137199</v>
      </c>
      <c r="AA5037">
        <f t="shared" si="185"/>
        <v>294580.78338862798</v>
      </c>
    </row>
    <row r="5038" spans="1:27" x14ac:dyDescent="0.35">
      <c r="A5038" t="s">
        <v>427</v>
      </c>
      <c r="C5038">
        <v>506900</v>
      </c>
      <c r="D5038" t="s">
        <v>439</v>
      </c>
      <c r="E5038" t="s">
        <v>7</v>
      </c>
      <c r="F5038" t="s">
        <v>105</v>
      </c>
      <c r="G5038">
        <v>2023</v>
      </c>
      <c r="H5038" t="s">
        <v>365</v>
      </c>
      <c r="I5038" t="s">
        <v>383</v>
      </c>
      <c r="J5038" t="s">
        <v>384</v>
      </c>
      <c r="K5038" t="s">
        <v>378</v>
      </c>
      <c r="L5038" t="s">
        <v>25</v>
      </c>
      <c r="M5038">
        <v>41267</v>
      </c>
      <c r="N5038">
        <v>39128</v>
      </c>
      <c r="O5038">
        <v>42652</v>
      </c>
      <c r="P5038">
        <v>35866</v>
      </c>
      <c r="Q5038">
        <v>41323</v>
      </c>
      <c r="R5038">
        <v>39570</v>
      </c>
      <c r="S5038">
        <v>36362</v>
      </c>
      <c r="T5038">
        <v>44026</v>
      </c>
      <c r="U5038">
        <v>37856</v>
      </c>
      <c r="V5038">
        <v>41888</v>
      </c>
      <c r="W5038">
        <v>37627</v>
      </c>
      <c r="X5038">
        <v>31384</v>
      </c>
      <c r="Y5038">
        <v>468949</v>
      </c>
      <c r="Z5038">
        <f t="shared" si="184"/>
        <v>0</v>
      </c>
      <c r="AA5038">
        <f t="shared" si="185"/>
        <v>351711.75</v>
      </c>
    </row>
    <row r="5039" spans="1:27" x14ac:dyDescent="0.35">
      <c r="A5039" t="s">
        <v>427</v>
      </c>
      <c r="C5039">
        <v>506900</v>
      </c>
      <c r="D5039" t="s">
        <v>439</v>
      </c>
      <c r="E5039" t="s">
        <v>7</v>
      </c>
      <c r="F5039" t="s">
        <v>21</v>
      </c>
      <c r="G5039">
        <v>2028</v>
      </c>
      <c r="H5039" t="s">
        <v>365</v>
      </c>
      <c r="I5039" t="s">
        <v>373</v>
      </c>
      <c r="J5039" t="s">
        <v>374</v>
      </c>
      <c r="K5039" t="s">
        <v>375</v>
      </c>
      <c r="L5039" t="s">
        <v>25</v>
      </c>
      <c r="M5039">
        <v>41287</v>
      </c>
      <c r="N5039">
        <v>37032</v>
      </c>
      <c r="O5039">
        <v>36695</v>
      </c>
      <c r="P5039">
        <v>38148</v>
      </c>
      <c r="Q5039">
        <v>37445</v>
      </c>
      <c r="R5039">
        <v>35180</v>
      </c>
      <c r="S5039">
        <v>38530</v>
      </c>
      <c r="T5039">
        <v>40081</v>
      </c>
      <c r="U5039">
        <v>38452</v>
      </c>
      <c r="V5039">
        <v>41778</v>
      </c>
      <c r="W5039">
        <v>31173</v>
      </c>
      <c r="X5039">
        <v>33592</v>
      </c>
      <c r="Y5039">
        <v>449394</v>
      </c>
      <c r="Z5039">
        <f t="shared" si="184"/>
        <v>337045.5</v>
      </c>
      <c r="AA5039">
        <f t="shared" si="185"/>
        <v>0</v>
      </c>
    </row>
    <row r="5040" spans="1:27" x14ac:dyDescent="0.35">
      <c r="A5040" t="s">
        <v>427</v>
      </c>
      <c r="C5040">
        <v>513100</v>
      </c>
      <c r="D5040" t="s">
        <v>438</v>
      </c>
      <c r="E5040" t="s">
        <v>7</v>
      </c>
      <c r="F5040" t="s">
        <v>105</v>
      </c>
      <c r="G5040">
        <v>2023</v>
      </c>
      <c r="H5040" t="s">
        <v>365</v>
      </c>
      <c r="I5040" t="s">
        <v>383</v>
      </c>
      <c r="J5040" t="s">
        <v>384</v>
      </c>
      <c r="K5040" t="s">
        <v>378</v>
      </c>
      <c r="L5040" t="s">
        <v>25</v>
      </c>
      <c r="M5040">
        <v>41771</v>
      </c>
      <c r="N5040">
        <v>39488</v>
      </c>
      <c r="O5040">
        <v>43281</v>
      </c>
      <c r="P5040">
        <v>36694</v>
      </c>
      <c r="Q5040">
        <v>42194</v>
      </c>
      <c r="R5040">
        <v>40517</v>
      </c>
      <c r="S5040">
        <v>37515</v>
      </c>
      <c r="T5040">
        <v>44632</v>
      </c>
      <c r="U5040">
        <v>38700</v>
      </c>
      <c r="V5040">
        <v>42608</v>
      </c>
      <c r="W5040">
        <v>38793</v>
      </c>
      <c r="X5040">
        <v>33240</v>
      </c>
      <c r="Y5040">
        <v>479435</v>
      </c>
      <c r="Z5040">
        <f t="shared" si="184"/>
        <v>0</v>
      </c>
      <c r="AA5040">
        <f t="shared" si="185"/>
        <v>359576.25</v>
      </c>
    </row>
    <row r="5041" spans="1:27" x14ac:dyDescent="0.35">
      <c r="A5041" t="s">
        <v>427</v>
      </c>
      <c r="C5041">
        <v>506100</v>
      </c>
      <c r="D5041" t="s">
        <v>432</v>
      </c>
      <c r="E5041" t="s">
        <v>7</v>
      </c>
      <c r="F5041" t="s">
        <v>366</v>
      </c>
      <c r="G5041">
        <v>2027</v>
      </c>
      <c r="H5041" t="s">
        <v>365</v>
      </c>
      <c r="I5041" t="s">
        <v>628</v>
      </c>
      <c r="J5041" t="s">
        <v>629</v>
      </c>
      <c r="K5041" t="s">
        <v>493</v>
      </c>
      <c r="L5041" t="s">
        <v>25</v>
      </c>
      <c r="M5041">
        <v>41816</v>
      </c>
      <c r="N5041">
        <v>37469</v>
      </c>
      <c r="O5041">
        <v>37426</v>
      </c>
      <c r="P5041">
        <v>39003</v>
      </c>
      <c r="Q5041">
        <v>38449</v>
      </c>
      <c r="R5041">
        <v>36289</v>
      </c>
      <c r="S5041">
        <v>39734</v>
      </c>
      <c r="T5041">
        <v>40784</v>
      </c>
      <c r="U5041">
        <v>39340</v>
      </c>
      <c r="V5041">
        <v>42531</v>
      </c>
      <c r="W5041">
        <v>32550</v>
      </c>
      <c r="X5041">
        <v>35573</v>
      </c>
      <c r="Y5041">
        <v>460964</v>
      </c>
      <c r="Z5041">
        <f t="shared" si="184"/>
        <v>139387.35868587598</v>
      </c>
      <c r="AA5041">
        <f t="shared" si="185"/>
        <v>206335.64131412402</v>
      </c>
    </row>
    <row r="5042" spans="1:27" x14ac:dyDescent="0.35">
      <c r="A5042" t="s">
        <v>427</v>
      </c>
      <c r="C5042">
        <v>513100</v>
      </c>
      <c r="D5042" t="s">
        <v>438</v>
      </c>
      <c r="E5042" t="s">
        <v>7</v>
      </c>
      <c r="F5042" t="s">
        <v>21</v>
      </c>
      <c r="G5042">
        <v>2028</v>
      </c>
      <c r="H5042" t="s">
        <v>365</v>
      </c>
      <c r="I5042" t="s">
        <v>373</v>
      </c>
      <c r="J5042" t="s">
        <v>374</v>
      </c>
      <c r="K5042" t="s">
        <v>375</v>
      </c>
      <c r="L5042" t="s">
        <v>25</v>
      </c>
      <c r="M5042">
        <v>42064</v>
      </c>
      <c r="N5042">
        <v>37701</v>
      </c>
      <c r="O5042">
        <v>37636</v>
      </c>
      <c r="P5042">
        <v>39211</v>
      </c>
      <c r="Q5042">
        <v>38641</v>
      </c>
      <c r="R5042">
        <v>36460</v>
      </c>
      <c r="S5042">
        <v>39917</v>
      </c>
      <c r="T5042">
        <v>41015</v>
      </c>
      <c r="U5042">
        <v>39550</v>
      </c>
      <c r="V5042">
        <v>42768</v>
      </c>
      <c r="W5042">
        <v>32688</v>
      </c>
      <c r="X5042">
        <v>35673</v>
      </c>
      <c r="Y5042">
        <v>463324</v>
      </c>
      <c r="Z5042">
        <f t="shared" si="184"/>
        <v>347493</v>
      </c>
      <c r="AA5042">
        <f t="shared" si="185"/>
        <v>0</v>
      </c>
    </row>
    <row r="5043" spans="1:27" x14ac:dyDescent="0.35">
      <c r="A5043" t="s">
        <v>427</v>
      </c>
      <c r="C5043">
        <v>506900</v>
      </c>
      <c r="D5043" t="s">
        <v>439</v>
      </c>
      <c r="E5043" t="s">
        <v>7</v>
      </c>
      <c r="F5043" t="s">
        <v>105</v>
      </c>
      <c r="G5043">
        <v>2029</v>
      </c>
      <c r="H5043" t="s">
        <v>22</v>
      </c>
      <c r="I5043" t="s">
        <v>373</v>
      </c>
      <c r="J5043" t="s">
        <v>374</v>
      </c>
      <c r="K5043" t="s">
        <v>375</v>
      </c>
      <c r="L5043" t="s">
        <v>25</v>
      </c>
      <c r="M5043">
        <v>42219</v>
      </c>
      <c r="N5043">
        <v>51288</v>
      </c>
      <c r="O5043">
        <v>42060</v>
      </c>
      <c r="P5043">
        <v>43430</v>
      </c>
      <c r="Q5043">
        <v>41901</v>
      </c>
      <c r="R5043">
        <v>42186</v>
      </c>
      <c r="S5043">
        <v>45933</v>
      </c>
      <c r="T5043">
        <v>42263</v>
      </c>
      <c r="U5043">
        <v>43384</v>
      </c>
      <c r="V5043">
        <v>76620</v>
      </c>
      <c r="W5043">
        <v>42620</v>
      </c>
      <c r="X5043">
        <v>46182</v>
      </c>
      <c r="Y5043">
        <v>560085</v>
      </c>
      <c r="Z5043">
        <f t="shared" si="184"/>
        <v>0</v>
      </c>
      <c r="AA5043">
        <f t="shared" si="185"/>
        <v>420063.75</v>
      </c>
    </row>
    <row r="5044" spans="1:27" x14ac:dyDescent="0.35">
      <c r="A5044" t="s">
        <v>427</v>
      </c>
      <c r="C5044">
        <v>514100</v>
      </c>
      <c r="D5044" t="s">
        <v>441</v>
      </c>
      <c r="E5044" t="s">
        <v>7</v>
      </c>
      <c r="F5044" t="s">
        <v>366</v>
      </c>
      <c r="G5044">
        <v>2028</v>
      </c>
      <c r="H5044" t="s">
        <v>365</v>
      </c>
      <c r="I5044" t="s">
        <v>628</v>
      </c>
      <c r="J5044" t="s">
        <v>629</v>
      </c>
      <c r="K5044" t="s">
        <v>493</v>
      </c>
      <c r="L5044" t="s">
        <v>25</v>
      </c>
      <c r="M5044">
        <v>42372</v>
      </c>
      <c r="N5044">
        <v>38114</v>
      </c>
      <c r="O5044">
        <v>37817</v>
      </c>
      <c r="P5044">
        <v>39327</v>
      </c>
      <c r="Q5044">
        <v>38655</v>
      </c>
      <c r="R5044">
        <v>36406</v>
      </c>
      <c r="S5044">
        <v>39814</v>
      </c>
      <c r="T5044">
        <v>41330</v>
      </c>
      <c r="U5044">
        <v>39709</v>
      </c>
      <c r="V5044">
        <v>43060</v>
      </c>
      <c r="W5044">
        <v>32421</v>
      </c>
      <c r="X5044">
        <v>34943</v>
      </c>
      <c r="Y5044">
        <v>463968</v>
      </c>
      <c r="Z5044">
        <f t="shared" si="184"/>
        <v>140295.71514211199</v>
      </c>
      <c r="AA5044">
        <f t="shared" si="185"/>
        <v>207680.28485788801</v>
      </c>
    </row>
    <row r="5045" spans="1:27" x14ac:dyDescent="0.35">
      <c r="A5045" t="s">
        <v>427</v>
      </c>
      <c r="C5045">
        <v>501990</v>
      </c>
      <c r="D5045" t="s">
        <v>442</v>
      </c>
      <c r="E5045" t="s">
        <v>7</v>
      </c>
      <c r="F5045" t="s">
        <v>366</v>
      </c>
      <c r="G5045">
        <v>2023</v>
      </c>
      <c r="H5045" t="s">
        <v>365</v>
      </c>
      <c r="I5045" t="s">
        <v>456</v>
      </c>
      <c r="J5045" t="s">
        <v>852</v>
      </c>
      <c r="K5045" t="s">
        <v>378</v>
      </c>
      <c r="L5045" t="s">
        <v>25</v>
      </c>
      <c r="M5045">
        <v>42520</v>
      </c>
      <c r="N5045">
        <v>40297</v>
      </c>
      <c r="O5045">
        <v>43920</v>
      </c>
      <c r="P5045">
        <v>36718</v>
      </c>
      <c r="Q5045">
        <v>42241</v>
      </c>
      <c r="R5045">
        <v>40349</v>
      </c>
      <c r="S5045">
        <v>36875</v>
      </c>
      <c r="T5045">
        <v>45157</v>
      </c>
      <c r="U5045">
        <v>38846</v>
      </c>
      <c r="V5045">
        <v>42861</v>
      </c>
      <c r="W5045">
        <v>38535</v>
      </c>
      <c r="X5045">
        <v>31268</v>
      </c>
      <c r="Y5045">
        <v>479588</v>
      </c>
      <c r="Z5045">
        <f t="shared" si="184"/>
        <v>145018.92680869199</v>
      </c>
      <c r="AA5045">
        <f t="shared" si="185"/>
        <v>214672.07319130801</v>
      </c>
    </row>
    <row r="5046" spans="1:27" x14ac:dyDescent="0.35">
      <c r="A5046" t="s">
        <v>427</v>
      </c>
      <c r="C5046">
        <v>506900</v>
      </c>
      <c r="D5046" t="s">
        <v>439</v>
      </c>
      <c r="E5046" t="s">
        <v>7</v>
      </c>
      <c r="F5046" t="s">
        <v>21</v>
      </c>
      <c r="G5046">
        <v>2029</v>
      </c>
      <c r="H5046" t="s">
        <v>365</v>
      </c>
      <c r="I5046" t="s">
        <v>373</v>
      </c>
      <c r="J5046" t="s">
        <v>374</v>
      </c>
      <c r="K5046" t="s">
        <v>375</v>
      </c>
      <c r="L5046" t="s">
        <v>25</v>
      </c>
      <c r="M5046">
        <v>42526</v>
      </c>
      <c r="N5046">
        <v>38144</v>
      </c>
      <c r="O5046">
        <v>37797</v>
      </c>
      <c r="P5046">
        <v>39293</v>
      </c>
      <c r="Q5046">
        <v>38569</v>
      </c>
      <c r="R5046">
        <v>36236</v>
      </c>
      <c r="S5046">
        <v>39687</v>
      </c>
      <c r="T5046">
        <v>41284</v>
      </c>
      <c r="U5046">
        <v>39606</v>
      </c>
      <c r="V5046">
        <v>43032</v>
      </c>
      <c r="W5046">
        <v>32109</v>
      </c>
      <c r="X5046">
        <v>34601</v>
      </c>
      <c r="Y5046">
        <v>462884</v>
      </c>
      <c r="Z5046">
        <f t="shared" si="184"/>
        <v>347163</v>
      </c>
      <c r="AA5046">
        <f t="shared" si="185"/>
        <v>0</v>
      </c>
    </row>
    <row r="5047" spans="1:27" x14ac:dyDescent="0.35">
      <c r="A5047" t="s">
        <v>427</v>
      </c>
      <c r="C5047">
        <v>500100</v>
      </c>
      <c r="D5047" t="s">
        <v>431</v>
      </c>
      <c r="E5047" t="s">
        <v>7</v>
      </c>
      <c r="F5047" t="s">
        <v>366</v>
      </c>
      <c r="G5047">
        <v>2023</v>
      </c>
      <c r="H5047" t="s">
        <v>365</v>
      </c>
      <c r="I5047" t="s">
        <v>630</v>
      </c>
      <c r="J5047" t="s">
        <v>630</v>
      </c>
      <c r="K5047" t="s">
        <v>631</v>
      </c>
      <c r="L5047" t="s">
        <v>25</v>
      </c>
      <c r="M5047">
        <v>43029</v>
      </c>
      <c r="N5047">
        <v>40822</v>
      </c>
      <c r="O5047">
        <v>44539</v>
      </c>
      <c r="P5047">
        <v>37454</v>
      </c>
      <c r="Q5047">
        <v>43058</v>
      </c>
      <c r="R5047">
        <v>41243</v>
      </c>
      <c r="S5047">
        <v>37896</v>
      </c>
      <c r="T5047">
        <v>45898</v>
      </c>
      <c r="U5047">
        <v>39591</v>
      </c>
      <c r="V5047">
        <v>43675</v>
      </c>
      <c r="W5047">
        <v>39360</v>
      </c>
      <c r="X5047">
        <v>32655</v>
      </c>
      <c r="Y5047">
        <v>489221</v>
      </c>
      <c r="Z5047">
        <f t="shared" si="184"/>
        <v>147931.77559128898</v>
      </c>
      <c r="AA5047">
        <f t="shared" si="185"/>
        <v>218983.97440871102</v>
      </c>
    </row>
    <row r="5048" spans="1:27" x14ac:dyDescent="0.35">
      <c r="A5048" t="s">
        <v>427</v>
      </c>
      <c r="C5048">
        <v>506100</v>
      </c>
      <c r="D5048" t="s">
        <v>432</v>
      </c>
      <c r="E5048" t="s">
        <v>7</v>
      </c>
      <c r="F5048" t="s">
        <v>366</v>
      </c>
      <c r="G5048">
        <v>2028</v>
      </c>
      <c r="H5048" t="s">
        <v>365</v>
      </c>
      <c r="I5048" t="s">
        <v>628</v>
      </c>
      <c r="J5048" t="s">
        <v>629</v>
      </c>
      <c r="K5048" t="s">
        <v>493</v>
      </c>
      <c r="L5048" t="s">
        <v>25</v>
      </c>
      <c r="M5048">
        <v>43069</v>
      </c>
      <c r="N5048">
        <v>38592</v>
      </c>
      <c r="O5048">
        <v>38547</v>
      </c>
      <c r="P5048">
        <v>40172</v>
      </c>
      <c r="Q5048">
        <v>39601</v>
      </c>
      <c r="R5048">
        <v>37377</v>
      </c>
      <c r="S5048">
        <v>40926</v>
      </c>
      <c r="T5048">
        <v>42007</v>
      </c>
      <c r="U5048">
        <v>40519</v>
      </c>
      <c r="V5048">
        <v>43806</v>
      </c>
      <c r="W5048">
        <v>33525</v>
      </c>
      <c r="X5048">
        <v>36640</v>
      </c>
      <c r="Y5048">
        <v>474782</v>
      </c>
      <c r="Z5048">
        <f t="shared" si="184"/>
        <v>143565.677431638</v>
      </c>
      <c r="AA5048">
        <f t="shared" si="185"/>
        <v>212520.822568362</v>
      </c>
    </row>
    <row r="5049" spans="1:27" x14ac:dyDescent="0.35">
      <c r="A5049" t="s">
        <v>427</v>
      </c>
      <c r="C5049">
        <v>514100</v>
      </c>
      <c r="D5049" t="s">
        <v>441</v>
      </c>
      <c r="E5049" t="s">
        <v>7</v>
      </c>
      <c r="F5049" t="s">
        <v>105</v>
      </c>
      <c r="G5049">
        <v>2021</v>
      </c>
      <c r="H5049" t="s">
        <v>22</v>
      </c>
      <c r="I5049" t="s">
        <v>373</v>
      </c>
      <c r="J5049" t="s">
        <v>374</v>
      </c>
      <c r="K5049" t="s">
        <v>375</v>
      </c>
      <c r="L5049" t="s">
        <v>25</v>
      </c>
      <c r="M5049">
        <v>43278</v>
      </c>
      <c r="N5049">
        <v>43278</v>
      </c>
      <c r="O5049">
        <v>43278</v>
      </c>
      <c r="P5049">
        <v>43278</v>
      </c>
      <c r="Q5049">
        <v>43278</v>
      </c>
      <c r="R5049">
        <v>43278</v>
      </c>
      <c r="S5049">
        <v>43278</v>
      </c>
      <c r="T5049">
        <v>43278</v>
      </c>
      <c r="U5049">
        <v>85061</v>
      </c>
      <c r="V5049">
        <v>43278</v>
      </c>
      <c r="W5049">
        <v>43278</v>
      </c>
      <c r="X5049">
        <v>43278</v>
      </c>
      <c r="Y5049">
        <v>561116</v>
      </c>
      <c r="Z5049">
        <f t="shared" si="184"/>
        <v>0</v>
      </c>
      <c r="AA5049">
        <f t="shared" si="185"/>
        <v>420837</v>
      </c>
    </row>
    <row r="5050" spans="1:27" x14ac:dyDescent="0.35">
      <c r="A5050" t="s">
        <v>427</v>
      </c>
      <c r="C5050">
        <v>514100</v>
      </c>
      <c r="D5050" t="s">
        <v>441</v>
      </c>
      <c r="E5050" t="s">
        <v>7</v>
      </c>
      <c r="F5050" t="s">
        <v>105</v>
      </c>
      <c r="G5050">
        <v>2022</v>
      </c>
      <c r="H5050" t="s">
        <v>22</v>
      </c>
      <c r="I5050" t="s">
        <v>373</v>
      </c>
      <c r="J5050" t="s">
        <v>374</v>
      </c>
      <c r="K5050" t="s">
        <v>375</v>
      </c>
      <c r="L5050" t="s">
        <v>25</v>
      </c>
      <c r="M5050">
        <v>43278</v>
      </c>
      <c r="N5050">
        <v>43278</v>
      </c>
      <c r="O5050">
        <v>43278</v>
      </c>
      <c r="P5050">
        <v>43278</v>
      </c>
      <c r="Q5050">
        <v>43278</v>
      </c>
      <c r="R5050">
        <v>43278</v>
      </c>
      <c r="S5050">
        <v>43278</v>
      </c>
      <c r="T5050">
        <v>43278</v>
      </c>
      <c r="U5050">
        <v>85061</v>
      </c>
      <c r="V5050">
        <v>43278</v>
      </c>
      <c r="W5050">
        <v>43278</v>
      </c>
      <c r="X5050">
        <v>43278</v>
      </c>
      <c r="Y5050">
        <v>561116</v>
      </c>
      <c r="Z5050">
        <f t="shared" si="184"/>
        <v>0</v>
      </c>
      <c r="AA5050">
        <f t="shared" si="185"/>
        <v>420837</v>
      </c>
    </row>
    <row r="5051" spans="1:27" x14ac:dyDescent="0.35">
      <c r="A5051" t="s">
        <v>427</v>
      </c>
      <c r="C5051">
        <v>514100</v>
      </c>
      <c r="D5051" t="s">
        <v>441</v>
      </c>
      <c r="E5051" t="s">
        <v>7</v>
      </c>
      <c r="F5051" t="s">
        <v>105</v>
      </c>
      <c r="G5051">
        <v>2023</v>
      </c>
      <c r="H5051" t="s">
        <v>22</v>
      </c>
      <c r="I5051" t="s">
        <v>373</v>
      </c>
      <c r="J5051" t="s">
        <v>374</v>
      </c>
      <c r="K5051" t="s">
        <v>375</v>
      </c>
      <c r="L5051" t="s">
        <v>25</v>
      </c>
      <c r="M5051">
        <v>43284</v>
      </c>
      <c r="N5051">
        <v>43284</v>
      </c>
      <c r="O5051">
        <v>43284</v>
      </c>
      <c r="P5051">
        <v>43284</v>
      </c>
      <c r="Q5051">
        <v>43284</v>
      </c>
      <c r="R5051">
        <v>43284</v>
      </c>
      <c r="S5051">
        <v>43284</v>
      </c>
      <c r="T5051">
        <v>43284</v>
      </c>
      <c r="U5051">
        <v>85067</v>
      </c>
      <c r="V5051">
        <v>43284</v>
      </c>
      <c r="W5051">
        <v>43284</v>
      </c>
      <c r="X5051">
        <v>43284</v>
      </c>
      <c r="Y5051">
        <v>561188</v>
      </c>
      <c r="Z5051">
        <f t="shared" si="184"/>
        <v>0</v>
      </c>
      <c r="AA5051">
        <f t="shared" si="185"/>
        <v>420891</v>
      </c>
    </row>
    <row r="5052" spans="1:27" x14ac:dyDescent="0.35">
      <c r="A5052" t="s">
        <v>427</v>
      </c>
      <c r="C5052">
        <v>514100</v>
      </c>
      <c r="D5052" t="s">
        <v>441</v>
      </c>
      <c r="E5052" t="s">
        <v>7</v>
      </c>
      <c r="F5052" t="s">
        <v>105</v>
      </c>
      <c r="G5052">
        <v>2024</v>
      </c>
      <c r="H5052" t="s">
        <v>22</v>
      </c>
      <c r="I5052" t="s">
        <v>373</v>
      </c>
      <c r="J5052" t="s">
        <v>374</v>
      </c>
      <c r="K5052" t="s">
        <v>375</v>
      </c>
      <c r="L5052" t="s">
        <v>25</v>
      </c>
      <c r="M5052">
        <v>43284</v>
      </c>
      <c r="N5052">
        <v>43284</v>
      </c>
      <c r="O5052">
        <v>43284</v>
      </c>
      <c r="P5052">
        <v>43284</v>
      </c>
      <c r="Q5052">
        <v>43284</v>
      </c>
      <c r="R5052">
        <v>43284</v>
      </c>
      <c r="S5052">
        <v>43284</v>
      </c>
      <c r="T5052">
        <v>43284</v>
      </c>
      <c r="U5052">
        <v>85067</v>
      </c>
      <c r="V5052">
        <v>43284</v>
      </c>
      <c r="W5052">
        <v>43284</v>
      </c>
      <c r="X5052">
        <v>43284</v>
      </c>
      <c r="Y5052">
        <v>561188</v>
      </c>
      <c r="Z5052">
        <f t="shared" si="184"/>
        <v>0</v>
      </c>
      <c r="AA5052">
        <f t="shared" si="185"/>
        <v>420891</v>
      </c>
    </row>
    <row r="5053" spans="1:27" x14ac:dyDescent="0.35">
      <c r="A5053" t="s">
        <v>427</v>
      </c>
      <c r="C5053">
        <v>514100</v>
      </c>
      <c r="D5053" t="s">
        <v>441</v>
      </c>
      <c r="E5053" t="s">
        <v>7</v>
      </c>
      <c r="F5053" t="s">
        <v>105</v>
      </c>
      <c r="G5053">
        <v>2025</v>
      </c>
      <c r="H5053" t="s">
        <v>22</v>
      </c>
      <c r="I5053" t="s">
        <v>373</v>
      </c>
      <c r="J5053" t="s">
        <v>374</v>
      </c>
      <c r="K5053" t="s">
        <v>375</v>
      </c>
      <c r="L5053" t="s">
        <v>25</v>
      </c>
      <c r="M5053">
        <v>43284</v>
      </c>
      <c r="N5053">
        <v>43284</v>
      </c>
      <c r="O5053">
        <v>43284</v>
      </c>
      <c r="P5053">
        <v>43284</v>
      </c>
      <c r="Q5053">
        <v>43284</v>
      </c>
      <c r="R5053">
        <v>43284</v>
      </c>
      <c r="S5053">
        <v>43284</v>
      </c>
      <c r="T5053">
        <v>43284</v>
      </c>
      <c r="U5053">
        <v>85067</v>
      </c>
      <c r="V5053">
        <v>43284</v>
      </c>
      <c r="W5053">
        <v>43284</v>
      </c>
      <c r="X5053">
        <v>43284</v>
      </c>
      <c r="Y5053">
        <v>561188</v>
      </c>
      <c r="Z5053">
        <f t="shared" si="184"/>
        <v>0</v>
      </c>
      <c r="AA5053">
        <f t="shared" si="185"/>
        <v>420891</v>
      </c>
    </row>
    <row r="5054" spans="1:27" x14ac:dyDescent="0.35">
      <c r="A5054" t="s">
        <v>427</v>
      </c>
      <c r="C5054">
        <v>513100</v>
      </c>
      <c r="D5054" t="s">
        <v>438</v>
      </c>
      <c r="E5054" t="s">
        <v>7</v>
      </c>
      <c r="F5054" t="s">
        <v>21</v>
      </c>
      <c r="G5054">
        <v>2029</v>
      </c>
      <c r="H5054" t="s">
        <v>365</v>
      </c>
      <c r="I5054" t="s">
        <v>373</v>
      </c>
      <c r="J5054" t="s">
        <v>374</v>
      </c>
      <c r="K5054" t="s">
        <v>375</v>
      </c>
      <c r="L5054" t="s">
        <v>25</v>
      </c>
      <c r="M5054">
        <v>43326</v>
      </c>
      <c r="N5054">
        <v>38833</v>
      </c>
      <c r="O5054">
        <v>38766</v>
      </c>
      <c r="P5054">
        <v>40388</v>
      </c>
      <c r="Q5054">
        <v>39801</v>
      </c>
      <c r="R5054">
        <v>37555</v>
      </c>
      <c r="S5054">
        <v>41115</v>
      </c>
      <c r="T5054">
        <v>42246</v>
      </c>
      <c r="U5054">
        <v>40737</v>
      </c>
      <c r="V5054">
        <v>44051</v>
      </c>
      <c r="W5054">
        <v>33669</v>
      </c>
      <c r="X5054">
        <v>36744</v>
      </c>
      <c r="Y5054">
        <v>477231</v>
      </c>
      <c r="Z5054">
        <f t="shared" si="184"/>
        <v>357923.25</v>
      </c>
      <c r="AA5054">
        <f t="shared" si="185"/>
        <v>0</v>
      </c>
    </row>
    <row r="5055" spans="1:27" x14ac:dyDescent="0.35">
      <c r="A5055" t="s">
        <v>427</v>
      </c>
      <c r="C5055">
        <v>506900</v>
      </c>
      <c r="D5055" t="s">
        <v>439</v>
      </c>
      <c r="E5055" t="s">
        <v>7</v>
      </c>
      <c r="F5055" t="s">
        <v>105</v>
      </c>
      <c r="G5055">
        <v>2030</v>
      </c>
      <c r="H5055" t="s">
        <v>22</v>
      </c>
      <c r="I5055" t="s">
        <v>373</v>
      </c>
      <c r="J5055" t="s">
        <v>374</v>
      </c>
      <c r="K5055" t="s">
        <v>375</v>
      </c>
      <c r="L5055" t="s">
        <v>25</v>
      </c>
      <c r="M5055">
        <v>43499</v>
      </c>
      <c r="N5055">
        <v>52750</v>
      </c>
      <c r="O5055">
        <v>43331</v>
      </c>
      <c r="P5055">
        <v>44748</v>
      </c>
      <c r="Q5055">
        <v>43169</v>
      </c>
      <c r="R5055">
        <v>43459</v>
      </c>
      <c r="S5055">
        <v>47325</v>
      </c>
      <c r="T5055">
        <v>43540</v>
      </c>
      <c r="U5055">
        <v>44690</v>
      </c>
      <c r="V5055">
        <v>78929</v>
      </c>
      <c r="W5055">
        <v>43923</v>
      </c>
      <c r="X5055">
        <v>47592</v>
      </c>
      <c r="Y5055">
        <v>576956</v>
      </c>
      <c r="Z5055">
        <f t="shared" si="184"/>
        <v>0</v>
      </c>
      <c r="AA5055">
        <f t="shared" si="185"/>
        <v>432717</v>
      </c>
    </row>
    <row r="5056" spans="1:27" x14ac:dyDescent="0.35">
      <c r="A5056" t="s">
        <v>427</v>
      </c>
      <c r="C5056">
        <v>514100</v>
      </c>
      <c r="D5056" t="s">
        <v>441</v>
      </c>
      <c r="E5056" t="s">
        <v>7</v>
      </c>
      <c r="F5056" t="s">
        <v>366</v>
      </c>
      <c r="G5056">
        <v>2029</v>
      </c>
      <c r="H5056" t="s">
        <v>365</v>
      </c>
      <c r="I5056" t="s">
        <v>628</v>
      </c>
      <c r="J5056" t="s">
        <v>629</v>
      </c>
      <c r="K5056" t="s">
        <v>493</v>
      </c>
      <c r="L5056" t="s">
        <v>25</v>
      </c>
      <c r="M5056">
        <v>43644</v>
      </c>
      <c r="N5056">
        <v>39258</v>
      </c>
      <c r="O5056">
        <v>38952</v>
      </c>
      <c r="P5056">
        <v>40508</v>
      </c>
      <c r="Q5056">
        <v>39815</v>
      </c>
      <c r="R5056">
        <v>37499</v>
      </c>
      <c r="S5056">
        <v>41009</v>
      </c>
      <c r="T5056">
        <v>42571</v>
      </c>
      <c r="U5056">
        <v>40901</v>
      </c>
      <c r="V5056">
        <v>44353</v>
      </c>
      <c r="W5056">
        <v>33394</v>
      </c>
      <c r="X5056">
        <v>35992</v>
      </c>
      <c r="Y5056">
        <v>477896</v>
      </c>
      <c r="Z5056">
        <f t="shared" si="184"/>
        <v>144507.29594186399</v>
      </c>
      <c r="AA5056">
        <f t="shared" si="185"/>
        <v>213914.70405813601</v>
      </c>
    </row>
    <row r="5057" spans="1:27" x14ac:dyDescent="0.35">
      <c r="A5057" t="s">
        <v>427</v>
      </c>
      <c r="C5057">
        <v>506900</v>
      </c>
      <c r="D5057" t="s">
        <v>439</v>
      </c>
      <c r="E5057" t="s">
        <v>7</v>
      </c>
      <c r="F5057" t="s">
        <v>21</v>
      </c>
      <c r="G5057">
        <v>2030</v>
      </c>
      <c r="H5057" t="s">
        <v>365</v>
      </c>
      <c r="I5057" t="s">
        <v>373</v>
      </c>
      <c r="J5057" t="s">
        <v>374</v>
      </c>
      <c r="K5057" t="s">
        <v>375</v>
      </c>
      <c r="L5057" t="s">
        <v>25</v>
      </c>
      <c r="M5057">
        <v>43803</v>
      </c>
      <c r="N5057">
        <v>39289</v>
      </c>
      <c r="O5057">
        <v>38932</v>
      </c>
      <c r="P5057">
        <v>40473</v>
      </c>
      <c r="Q5057">
        <v>39728</v>
      </c>
      <c r="R5057">
        <v>37325</v>
      </c>
      <c r="S5057">
        <v>40879</v>
      </c>
      <c r="T5057">
        <v>42524</v>
      </c>
      <c r="U5057">
        <v>40796</v>
      </c>
      <c r="V5057">
        <v>44324</v>
      </c>
      <c r="W5057">
        <v>33073</v>
      </c>
      <c r="X5057">
        <v>35640</v>
      </c>
      <c r="Y5057">
        <v>476785</v>
      </c>
      <c r="Z5057">
        <f t="shared" si="184"/>
        <v>357588.75</v>
      </c>
      <c r="AA5057">
        <f t="shared" si="185"/>
        <v>0</v>
      </c>
    </row>
    <row r="5058" spans="1:27" x14ac:dyDescent="0.35">
      <c r="A5058" t="s">
        <v>427</v>
      </c>
      <c r="C5058">
        <v>510900</v>
      </c>
      <c r="D5058" t="s">
        <v>436</v>
      </c>
      <c r="E5058" t="s">
        <v>7</v>
      </c>
      <c r="F5058" t="s">
        <v>21</v>
      </c>
      <c r="G5058">
        <v>2023</v>
      </c>
      <c r="H5058" t="s">
        <v>365</v>
      </c>
      <c r="I5058" t="s">
        <v>373</v>
      </c>
      <c r="J5058" t="s">
        <v>374</v>
      </c>
      <c r="K5058" t="s">
        <v>375</v>
      </c>
      <c r="L5058" t="s">
        <v>25</v>
      </c>
      <c r="M5058">
        <v>43896</v>
      </c>
      <c r="N5058">
        <v>41681</v>
      </c>
      <c r="O5058">
        <v>45459</v>
      </c>
      <c r="P5058">
        <v>38500</v>
      </c>
      <c r="Q5058">
        <v>44316</v>
      </c>
      <c r="R5058">
        <v>42559</v>
      </c>
      <c r="S5058">
        <v>39317</v>
      </c>
      <c r="T5058">
        <v>47128</v>
      </c>
      <c r="U5058">
        <v>40681</v>
      </c>
      <c r="V5058">
        <v>44957</v>
      </c>
      <c r="W5058">
        <v>40537</v>
      </c>
      <c r="X5058">
        <v>34439</v>
      </c>
      <c r="Y5058">
        <v>503470</v>
      </c>
      <c r="Z5058">
        <f t="shared" si="184"/>
        <v>377602.5</v>
      </c>
      <c r="AA5058">
        <f t="shared" si="185"/>
        <v>0</v>
      </c>
    </row>
    <row r="5059" spans="1:27" x14ac:dyDescent="0.35">
      <c r="A5059" t="s">
        <v>427</v>
      </c>
      <c r="C5059">
        <v>514100</v>
      </c>
      <c r="D5059" t="s">
        <v>441</v>
      </c>
      <c r="E5059" t="s">
        <v>7</v>
      </c>
      <c r="F5059" t="s">
        <v>105</v>
      </c>
      <c r="G5059">
        <v>2026</v>
      </c>
      <c r="H5059" t="s">
        <v>22</v>
      </c>
      <c r="I5059" t="s">
        <v>373</v>
      </c>
      <c r="J5059" t="s">
        <v>374</v>
      </c>
      <c r="K5059" t="s">
        <v>375</v>
      </c>
      <c r="L5059" t="s">
        <v>25</v>
      </c>
      <c r="M5059">
        <v>44241</v>
      </c>
      <c r="N5059">
        <v>44241</v>
      </c>
      <c r="O5059">
        <v>44241</v>
      </c>
      <c r="P5059">
        <v>44241</v>
      </c>
      <c r="Q5059">
        <v>44241</v>
      </c>
      <c r="R5059">
        <v>44241</v>
      </c>
      <c r="S5059">
        <v>44241</v>
      </c>
      <c r="T5059">
        <v>44241</v>
      </c>
      <c r="U5059">
        <v>86860</v>
      </c>
      <c r="V5059">
        <v>44241</v>
      </c>
      <c r="W5059">
        <v>44241</v>
      </c>
      <c r="X5059">
        <v>44241</v>
      </c>
      <c r="Y5059">
        <v>573511</v>
      </c>
      <c r="Z5059">
        <f t="shared" si="184"/>
        <v>0</v>
      </c>
      <c r="AA5059">
        <f t="shared" si="185"/>
        <v>430133.25</v>
      </c>
    </row>
    <row r="5060" spans="1:27" x14ac:dyDescent="0.35">
      <c r="A5060" t="s">
        <v>427</v>
      </c>
      <c r="C5060">
        <v>506100</v>
      </c>
      <c r="D5060" t="s">
        <v>432</v>
      </c>
      <c r="E5060" t="s">
        <v>7</v>
      </c>
      <c r="F5060" t="s">
        <v>21</v>
      </c>
      <c r="G5060">
        <v>2021</v>
      </c>
      <c r="H5060" t="s">
        <v>365</v>
      </c>
      <c r="I5060" t="s">
        <v>373</v>
      </c>
      <c r="J5060" t="s">
        <v>374</v>
      </c>
      <c r="K5060" t="s">
        <v>375</v>
      </c>
      <c r="L5060" t="s">
        <v>25</v>
      </c>
      <c r="M5060">
        <v>44293</v>
      </c>
      <c r="N5060">
        <v>44143</v>
      </c>
      <c r="O5060">
        <v>48463</v>
      </c>
      <c r="P5060">
        <v>45491</v>
      </c>
      <c r="Q5060">
        <v>43097</v>
      </c>
      <c r="R5060">
        <v>44941</v>
      </c>
      <c r="S5060">
        <v>44117</v>
      </c>
      <c r="T5060">
        <v>47553</v>
      </c>
      <c r="U5060">
        <v>45889</v>
      </c>
      <c r="V5060">
        <v>45335</v>
      </c>
      <c r="W5060">
        <v>43038</v>
      </c>
      <c r="X5060">
        <v>42074</v>
      </c>
      <c r="Y5060">
        <v>538434</v>
      </c>
      <c r="Z5060">
        <f t="shared" si="184"/>
        <v>403825.5</v>
      </c>
      <c r="AA5060">
        <f t="shared" si="185"/>
        <v>0</v>
      </c>
    </row>
    <row r="5061" spans="1:27" x14ac:dyDescent="0.35">
      <c r="A5061" t="s">
        <v>427</v>
      </c>
      <c r="C5061">
        <v>506100</v>
      </c>
      <c r="D5061" t="s">
        <v>432</v>
      </c>
      <c r="E5061" t="s">
        <v>7</v>
      </c>
      <c r="F5061" t="s">
        <v>366</v>
      </c>
      <c r="G5061">
        <v>2029</v>
      </c>
      <c r="H5061" t="s">
        <v>365</v>
      </c>
      <c r="I5061" t="s">
        <v>628</v>
      </c>
      <c r="J5061" t="s">
        <v>629</v>
      </c>
      <c r="K5061" t="s">
        <v>493</v>
      </c>
      <c r="L5061" t="s">
        <v>25</v>
      </c>
      <c r="M5061">
        <v>44362</v>
      </c>
      <c r="N5061">
        <v>39751</v>
      </c>
      <c r="O5061">
        <v>39705</v>
      </c>
      <c r="P5061">
        <v>41378</v>
      </c>
      <c r="Q5061">
        <v>40790</v>
      </c>
      <c r="R5061">
        <v>38499</v>
      </c>
      <c r="S5061">
        <v>42154</v>
      </c>
      <c r="T5061">
        <v>43267</v>
      </c>
      <c r="U5061">
        <v>41736</v>
      </c>
      <c r="V5061">
        <v>45121</v>
      </c>
      <c r="W5061">
        <v>34532</v>
      </c>
      <c r="X5061">
        <v>37739</v>
      </c>
      <c r="Y5061">
        <v>489033</v>
      </c>
      <c r="Z5061">
        <f t="shared" si="184"/>
        <v>147874.92771719699</v>
      </c>
      <c r="AA5061">
        <f t="shared" si="185"/>
        <v>218899.82228280301</v>
      </c>
    </row>
    <row r="5062" spans="1:27" x14ac:dyDescent="0.35">
      <c r="A5062" t="s">
        <v>427</v>
      </c>
      <c r="C5062">
        <v>506900</v>
      </c>
      <c r="D5062" t="s">
        <v>439</v>
      </c>
      <c r="E5062" t="s">
        <v>7</v>
      </c>
      <c r="F5062" t="s">
        <v>105</v>
      </c>
      <c r="G5062">
        <v>2024</v>
      </c>
      <c r="H5062" t="s">
        <v>365</v>
      </c>
      <c r="I5062" t="s">
        <v>383</v>
      </c>
      <c r="J5062" t="s">
        <v>384</v>
      </c>
      <c r="K5062" t="s">
        <v>378</v>
      </c>
      <c r="L5062" t="s">
        <v>25</v>
      </c>
      <c r="M5062">
        <v>44415</v>
      </c>
      <c r="N5062">
        <v>42175</v>
      </c>
      <c r="O5062">
        <v>39518</v>
      </c>
      <c r="P5062">
        <v>41109</v>
      </c>
      <c r="Q5062">
        <v>42705</v>
      </c>
      <c r="R5062">
        <v>35661</v>
      </c>
      <c r="S5062">
        <v>41597</v>
      </c>
      <c r="T5062">
        <v>43181</v>
      </c>
      <c r="U5062">
        <v>39115</v>
      </c>
      <c r="V5062">
        <v>45014</v>
      </c>
      <c r="W5062">
        <v>35994</v>
      </c>
      <c r="X5062">
        <v>34102</v>
      </c>
      <c r="Y5062">
        <v>484586</v>
      </c>
      <c r="Z5062">
        <f t="shared" si="184"/>
        <v>0</v>
      </c>
      <c r="AA5062">
        <f t="shared" si="185"/>
        <v>363439.5</v>
      </c>
    </row>
    <row r="5063" spans="1:27" x14ac:dyDescent="0.35">
      <c r="A5063" t="s">
        <v>427</v>
      </c>
      <c r="C5063">
        <v>513100</v>
      </c>
      <c r="D5063" t="s">
        <v>438</v>
      </c>
      <c r="E5063" t="s">
        <v>7</v>
      </c>
      <c r="F5063" t="s">
        <v>21</v>
      </c>
      <c r="G5063">
        <v>2030</v>
      </c>
      <c r="H5063" t="s">
        <v>365</v>
      </c>
      <c r="I5063" t="s">
        <v>373</v>
      </c>
      <c r="J5063" t="s">
        <v>374</v>
      </c>
      <c r="K5063" t="s">
        <v>375</v>
      </c>
      <c r="L5063" t="s">
        <v>25</v>
      </c>
      <c r="M5063">
        <v>44627</v>
      </c>
      <c r="N5063">
        <v>39999</v>
      </c>
      <c r="O5063">
        <v>39930</v>
      </c>
      <c r="P5063">
        <v>41601</v>
      </c>
      <c r="Q5063">
        <v>40997</v>
      </c>
      <c r="R5063">
        <v>38682</v>
      </c>
      <c r="S5063">
        <v>42350</v>
      </c>
      <c r="T5063">
        <v>43515</v>
      </c>
      <c r="U5063">
        <v>41961</v>
      </c>
      <c r="V5063">
        <v>45374</v>
      </c>
      <c r="W5063">
        <v>34680</v>
      </c>
      <c r="X5063">
        <v>37847</v>
      </c>
      <c r="Y5063">
        <v>491563</v>
      </c>
      <c r="Z5063">
        <f t="shared" si="184"/>
        <v>368672.25</v>
      </c>
      <c r="AA5063">
        <f t="shared" si="185"/>
        <v>0</v>
      </c>
    </row>
    <row r="5064" spans="1:27" x14ac:dyDescent="0.35">
      <c r="A5064" t="s">
        <v>427</v>
      </c>
      <c r="C5064">
        <v>514100</v>
      </c>
      <c r="D5064" t="s">
        <v>441</v>
      </c>
      <c r="E5064" t="s">
        <v>7</v>
      </c>
      <c r="F5064" t="s">
        <v>366</v>
      </c>
      <c r="G5064">
        <v>2030</v>
      </c>
      <c r="H5064" t="s">
        <v>365</v>
      </c>
      <c r="I5064" t="s">
        <v>628</v>
      </c>
      <c r="J5064" t="s">
        <v>629</v>
      </c>
      <c r="K5064" t="s">
        <v>493</v>
      </c>
      <c r="L5064" t="s">
        <v>25</v>
      </c>
      <c r="M5064">
        <v>44954</v>
      </c>
      <c r="N5064">
        <v>40437</v>
      </c>
      <c r="O5064">
        <v>40122</v>
      </c>
      <c r="P5064">
        <v>41724</v>
      </c>
      <c r="Q5064">
        <v>41011</v>
      </c>
      <c r="R5064">
        <v>38625</v>
      </c>
      <c r="S5064">
        <v>42240</v>
      </c>
      <c r="T5064">
        <v>43849</v>
      </c>
      <c r="U5064">
        <v>42130</v>
      </c>
      <c r="V5064">
        <v>45685</v>
      </c>
      <c r="W5064">
        <v>34397</v>
      </c>
      <c r="X5064">
        <v>37073</v>
      </c>
      <c r="Y5064">
        <v>492247</v>
      </c>
      <c r="Z5064">
        <f t="shared" si="184"/>
        <v>148846.784458323</v>
      </c>
      <c r="AA5064">
        <f t="shared" si="185"/>
        <v>220338.465541677</v>
      </c>
    </row>
    <row r="5065" spans="1:27" x14ac:dyDescent="0.35">
      <c r="A5065" t="s">
        <v>427</v>
      </c>
      <c r="C5065">
        <v>513100</v>
      </c>
      <c r="D5065" t="s">
        <v>438</v>
      </c>
      <c r="E5065" t="s">
        <v>7</v>
      </c>
      <c r="F5065" t="s">
        <v>105</v>
      </c>
      <c r="G5065">
        <v>2024</v>
      </c>
      <c r="H5065" t="s">
        <v>365</v>
      </c>
      <c r="I5065" t="s">
        <v>383</v>
      </c>
      <c r="J5065" t="s">
        <v>384</v>
      </c>
      <c r="K5065" t="s">
        <v>378</v>
      </c>
      <c r="L5065" t="s">
        <v>25</v>
      </c>
      <c r="M5065">
        <v>45051</v>
      </c>
      <c r="N5065">
        <v>42665</v>
      </c>
      <c r="O5065">
        <v>40332</v>
      </c>
      <c r="P5065">
        <v>42050</v>
      </c>
      <c r="Q5065">
        <v>43751</v>
      </c>
      <c r="R5065">
        <v>36868</v>
      </c>
      <c r="S5065">
        <v>42878</v>
      </c>
      <c r="T5065">
        <v>43985</v>
      </c>
      <c r="U5065">
        <v>40131</v>
      </c>
      <c r="V5065">
        <v>45876</v>
      </c>
      <c r="W5065">
        <v>37385</v>
      </c>
      <c r="X5065">
        <v>36152</v>
      </c>
      <c r="Y5065">
        <v>497123</v>
      </c>
      <c r="Z5065">
        <f t="shared" si="184"/>
        <v>0</v>
      </c>
      <c r="AA5065">
        <f t="shared" si="185"/>
        <v>372842.25</v>
      </c>
    </row>
    <row r="5066" spans="1:27" x14ac:dyDescent="0.35">
      <c r="A5066" t="s">
        <v>427</v>
      </c>
      <c r="C5066">
        <v>514100</v>
      </c>
      <c r="D5066" t="s">
        <v>441</v>
      </c>
      <c r="E5066" t="s">
        <v>7</v>
      </c>
      <c r="F5066" t="s">
        <v>105</v>
      </c>
      <c r="G5066">
        <v>2027</v>
      </c>
      <c r="H5066" t="s">
        <v>22</v>
      </c>
      <c r="I5066" t="s">
        <v>373</v>
      </c>
      <c r="J5066" t="s">
        <v>374</v>
      </c>
      <c r="K5066" t="s">
        <v>375</v>
      </c>
      <c r="L5066" t="s">
        <v>25</v>
      </c>
      <c r="M5066">
        <v>45220</v>
      </c>
      <c r="N5066">
        <v>45220</v>
      </c>
      <c r="O5066">
        <v>45220</v>
      </c>
      <c r="P5066">
        <v>45220</v>
      </c>
      <c r="Q5066">
        <v>45220</v>
      </c>
      <c r="R5066">
        <v>45220</v>
      </c>
      <c r="S5066">
        <v>45220</v>
      </c>
      <c r="T5066">
        <v>45220</v>
      </c>
      <c r="U5066">
        <v>88691</v>
      </c>
      <c r="V5066">
        <v>45220</v>
      </c>
      <c r="W5066">
        <v>45220</v>
      </c>
      <c r="X5066">
        <v>45220</v>
      </c>
      <c r="Y5066">
        <v>586113</v>
      </c>
      <c r="Z5066">
        <f t="shared" si="184"/>
        <v>0</v>
      </c>
      <c r="AA5066">
        <f t="shared" si="185"/>
        <v>439584.75</v>
      </c>
    </row>
    <row r="5067" spans="1:27" x14ac:dyDescent="0.35">
      <c r="A5067" t="s">
        <v>427</v>
      </c>
      <c r="C5067">
        <v>506900</v>
      </c>
      <c r="D5067" t="s">
        <v>439</v>
      </c>
      <c r="E5067" t="s">
        <v>7</v>
      </c>
      <c r="F5067" t="s">
        <v>105</v>
      </c>
      <c r="G5067">
        <v>2025</v>
      </c>
      <c r="H5067" t="s">
        <v>365</v>
      </c>
      <c r="I5067" t="s">
        <v>383</v>
      </c>
      <c r="J5067" t="s">
        <v>384</v>
      </c>
      <c r="K5067" t="s">
        <v>378</v>
      </c>
      <c r="L5067" t="s">
        <v>25</v>
      </c>
      <c r="M5067">
        <v>45319</v>
      </c>
      <c r="N5067">
        <v>40649</v>
      </c>
      <c r="O5067">
        <v>40279</v>
      </c>
      <c r="P5067">
        <v>41874</v>
      </c>
      <c r="Q5067">
        <v>41103</v>
      </c>
      <c r="R5067">
        <v>38617</v>
      </c>
      <c r="S5067">
        <v>42293</v>
      </c>
      <c r="T5067">
        <v>43996</v>
      </c>
      <c r="U5067">
        <v>42208</v>
      </c>
      <c r="V5067">
        <v>45858</v>
      </c>
      <c r="W5067">
        <v>34218</v>
      </c>
      <c r="X5067">
        <v>36873</v>
      </c>
      <c r="Y5067">
        <v>493288</v>
      </c>
      <c r="Z5067">
        <f t="shared" si="184"/>
        <v>0</v>
      </c>
      <c r="AA5067">
        <f t="shared" si="185"/>
        <v>369966</v>
      </c>
    </row>
    <row r="5068" spans="1:27" x14ac:dyDescent="0.35">
      <c r="A5068" t="s">
        <v>427</v>
      </c>
      <c r="C5068">
        <v>506100</v>
      </c>
      <c r="D5068" t="s">
        <v>432</v>
      </c>
      <c r="E5068" t="s">
        <v>7</v>
      </c>
      <c r="F5068" t="s">
        <v>21</v>
      </c>
      <c r="G5068">
        <v>2022</v>
      </c>
      <c r="H5068" t="s">
        <v>365</v>
      </c>
      <c r="I5068" t="s">
        <v>373</v>
      </c>
      <c r="J5068" t="s">
        <v>374</v>
      </c>
      <c r="K5068" t="s">
        <v>375</v>
      </c>
      <c r="L5068" t="s">
        <v>25</v>
      </c>
      <c r="M5068">
        <v>45393</v>
      </c>
      <c r="N5068">
        <v>45243</v>
      </c>
      <c r="O5068">
        <v>49657</v>
      </c>
      <c r="P5068">
        <v>44685</v>
      </c>
      <c r="Q5068">
        <v>45974</v>
      </c>
      <c r="R5068">
        <v>45964</v>
      </c>
      <c r="S5068">
        <v>43200</v>
      </c>
      <c r="T5068">
        <v>51200</v>
      </c>
      <c r="U5068">
        <v>47609</v>
      </c>
      <c r="V5068">
        <v>46389</v>
      </c>
      <c r="W5068">
        <v>44655</v>
      </c>
      <c r="X5068">
        <v>41003</v>
      </c>
      <c r="Y5068">
        <v>550971</v>
      </c>
      <c r="Z5068">
        <f t="shared" si="184"/>
        <v>413228.25</v>
      </c>
      <c r="AA5068">
        <f t="shared" si="185"/>
        <v>0</v>
      </c>
    </row>
    <row r="5069" spans="1:27" x14ac:dyDescent="0.35">
      <c r="A5069" t="s">
        <v>427</v>
      </c>
      <c r="C5069">
        <v>506100</v>
      </c>
      <c r="D5069" t="s">
        <v>432</v>
      </c>
      <c r="E5069" t="s">
        <v>7</v>
      </c>
      <c r="F5069" t="s">
        <v>366</v>
      </c>
      <c r="G5069">
        <v>2030</v>
      </c>
      <c r="H5069" t="s">
        <v>365</v>
      </c>
      <c r="I5069" t="s">
        <v>628</v>
      </c>
      <c r="J5069" t="s">
        <v>629</v>
      </c>
      <c r="K5069" t="s">
        <v>493</v>
      </c>
      <c r="L5069" t="s">
        <v>25</v>
      </c>
      <c r="M5069">
        <v>45694</v>
      </c>
      <c r="N5069">
        <v>40945</v>
      </c>
      <c r="O5069">
        <v>40897</v>
      </c>
      <c r="P5069">
        <v>42621</v>
      </c>
      <c r="Q5069">
        <v>42015</v>
      </c>
      <c r="R5069">
        <v>39655</v>
      </c>
      <c r="S5069">
        <v>43420</v>
      </c>
      <c r="T5069">
        <v>44567</v>
      </c>
      <c r="U5069">
        <v>42989</v>
      </c>
      <c r="V5069">
        <v>46476</v>
      </c>
      <c r="W5069">
        <v>35569</v>
      </c>
      <c r="X5069">
        <v>38873</v>
      </c>
      <c r="Y5069">
        <v>503719</v>
      </c>
      <c r="Z5069">
        <f t="shared" si="184"/>
        <v>152315.714307171</v>
      </c>
      <c r="AA5069">
        <f t="shared" si="185"/>
        <v>225473.535692829</v>
      </c>
    </row>
    <row r="5070" spans="1:27" x14ac:dyDescent="0.35">
      <c r="A5070" t="s">
        <v>427</v>
      </c>
      <c r="C5070">
        <v>501990</v>
      </c>
      <c r="D5070" t="s">
        <v>442</v>
      </c>
      <c r="E5070" t="s">
        <v>7</v>
      </c>
      <c r="F5070" t="s">
        <v>366</v>
      </c>
      <c r="G5070">
        <v>2024</v>
      </c>
      <c r="H5070" t="s">
        <v>365</v>
      </c>
      <c r="I5070" t="s">
        <v>456</v>
      </c>
      <c r="J5070" t="s">
        <v>852</v>
      </c>
      <c r="K5070" t="s">
        <v>378</v>
      </c>
      <c r="L5070" t="s">
        <v>25</v>
      </c>
      <c r="M5070">
        <v>45972</v>
      </c>
      <c r="N5070">
        <v>43657</v>
      </c>
      <c r="O5070">
        <v>40866</v>
      </c>
      <c r="P5070">
        <v>42357</v>
      </c>
      <c r="Q5070">
        <v>43884</v>
      </c>
      <c r="R5070">
        <v>36512</v>
      </c>
      <c r="S5070">
        <v>42524</v>
      </c>
      <c r="T5070">
        <v>44497</v>
      </c>
      <c r="U5070">
        <v>40357</v>
      </c>
      <c r="V5070">
        <v>46322</v>
      </c>
      <c r="W5070">
        <v>37039</v>
      </c>
      <c r="X5070">
        <v>34316</v>
      </c>
      <c r="Y5070">
        <v>498304</v>
      </c>
      <c r="Z5070">
        <f t="shared" si="184"/>
        <v>150678.31410393599</v>
      </c>
      <c r="AA5070">
        <f t="shared" si="185"/>
        <v>223049.68589606401</v>
      </c>
    </row>
    <row r="5071" spans="1:27" x14ac:dyDescent="0.35">
      <c r="A5071" t="s">
        <v>427</v>
      </c>
      <c r="C5071">
        <v>513100</v>
      </c>
      <c r="D5071" t="s">
        <v>438</v>
      </c>
      <c r="E5071" t="s">
        <v>7</v>
      </c>
      <c r="F5071" t="s">
        <v>105</v>
      </c>
      <c r="G5071">
        <v>2025</v>
      </c>
      <c r="H5071" t="s">
        <v>365</v>
      </c>
      <c r="I5071" t="s">
        <v>383</v>
      </c>
      <c r="J5071" t="s">
        <v>384</v>
      </c>
      <c r="K5071" t="s">
        <v>378</v>
      </c>
      <c r="L5071" t="s">
        <v>25</v>
      </c>
      <c r="M5071">
        <v>46172</v>
      </c>
      <c r="N5071">
        <v>41384</v>
      </c>
      <c r="O5071">
        <v>41312</v>
      </c>
      <c r="P5071">
        <v>43041</v>
      </c>
      <c r="Q5071">
        <v>42416</v>
      </c>
      <c r="R5071">
        <v>40021</v>
      </c>
      <c r="S5071">
        <v>43816</v>
      </c>
      <c r="T5071">
        <v>45021</v>
      </c>
      <c r="U5071">
        <v>43413</v>
      </c>
      <c r="V5071">
        <v>46945</v>
      </c>
      <c r="W5071">
        <v>35881</v>
      </c>
      <c r="X5071">
        <v>39157</v>
      </c>
      <c r="Y5071">
        <v>508578</v>
      </c>
      <c r="Z5071">
        <f t="shared" si="184"/>
        <v>0</v>
      </c>
      <c r="AA5071">
        <f t="shared" si="185"/>
        <v>381433.5</v>
      </c>
    </row>
    <row r="5072" spans="1:27" x14ac:dyDescent="0.35">
      <c r="A5072" t="s">
        <v>427</v>
      </c>
      <c r="C5072">
        <v>514100</v>
      </c>
      <c r="D5072" t="s">
        <v>441</v>
      </c>
      <c r="E5072" t="s">
        <v>7</v>
      </c>
      <c r="F5072" t="s">
        <v>105</v>
      </c>
      <c r="G5072">
        <v>2028</v>
      </c>
      <c r="H5072" t="s">
        <v>22</v>
      </c>
      <c r="I5072" t="s">
        <v>373</v>
      </c>
      <c r="J5072" t="s">
        <v>374</v>
      </c>
      <c r="K5072" t="s">
        <v>375</v>
      </c>
      <c r="L5072" t="s">
        <v>25</v>
      </c>
      <c r="M5072">
        <v>46221</v>
      </c>
      <c r="N5072">
        <v>46221</v>
      </c>
      <c r="O5072">
        <v>46221</v>
      </c>
      <c r="P5072">
        <v>46221</v>
      </c>
      <c r="Q5072">
        <v>46221</v>
      </c>
      <c r="R5072">
        <v>46221</v>
      </c>
      <c r="S5072">
        <v>46221</v>
      </c>
      <c r="T5072">
        <v>46221</v>
      </c>
      <c r="U5072">
        <v>90561</v>
      </c>
      <c r="V5072">
        <v>46221</v>
      </c>
      <c r="W5072">
        <v>46221</v>
      </c>
      <c r="X5072">
        <v>46221</v>
      </c>
      <c r="Y5072">
        <v>598995</v>
      </c>
      <c r="Z5072">
        <f t="shared" si="184"/>
        <v>0</v>
      </c>
      <c r="AA5072">
        <f t="shared" si="185"/>
        <v>449246.25</v>
      </c>
    </row>
    <row r="5073" spans="1:27" x14ac:dyDescent="0.35">
      <c r="A5073" t="s">
        <v>427</v>
      </c>
      <c r="C5073">
        <v>506900</v>
      </c>
      <c r="D5073" t="s">
        <v>439</v>
      </c>
      <c r="E5073" t="s">
        <v>7</v>
      </c>
      <c r="F5073" t="s">
        <v>105</v>
      </c>
      <c r="G5073">
        <v>2021</v>
      </c>
      <c r="H5073" t="s">
        <v>365</v>
      </c>
      <c r="I5073" t="s">
        <v>373</v>
      </c>
      <c r="J5073" t="s">
        <v>374</v>
      </c>
      <c r="K5073" t="s">
        <v>375</v>
      </c>
      <c r="L5073" t="s">
        <v>25</v>
      </c>
      <c r="M5073">
        <v>46232</v>
      </c>
      <c r="N5073">
        <v>46312</v>
      </c>
      <c r="O5073">
        <v>50486</v>
      </c>
      <c r="P5073">
        <v>47076</v>
      </c>
      <c r="Q5073">
        <v>44321</v>
      </c>
      <c r="R5073">
        <v>46187</v>
      </c>
      <c r="S5073">
        <v>45054</v>
      </c>
      <c r="T5073">
        <v>49384</v>
      </c>
      <c r="U5073">
        <v>47392</v>
      </c>
      <c r="V5073">
        <v>46888</v>
      </c>
      <c r="W5073">
        <v>43877</v>
      </c>
      <c r="X5073">
        <v>41893</v>
      </c>
      <c r="Y5073">
        <v>555100</v>
      </c>
      <c r="Z5073">
        <f t="shared" si="184"/>
        <v>0</v>
      </c>
      <c r="AA5073">
        <f t="shared" si="185"/>
        <v>416325</v>
      </c>
    </row>
    <row r="5074" spans="1:27" x14ac:dyDescent="0.35">
      <c r="A5074" t="s">
        <v>427</v>
      </c>
      <c r="C5074">
        <v>513100</v>
      </c>
      <c r="D5074" t="s">
        <v>438</v>
      </c>
      <c r="E5074" t="s">
        <v>7</v>
      </c>
      <c r="F5074" t="s">
        <v>105</v>
      </c>
      <c r="G5074">
        <v>2021</v>
      </c>
      <c r="H5074" t="s">
        <v>365</v>
      </c>
      <c r="I5074" t="s">
        <v>373</v>
      </c>
      <c r="J5074" t="s">
        <v>374</v>
      </c>
      <c r="K5074" t="s">
        <v>375</v>
      </c>
      <c r="L5074" t="s">
        <v>25</v>
      </c>
      <c r="M5074">
        <v>46385</v>
      </c>
      <c r="N5074">
        <v>46294</v>
      </c>
      <c r="O5074">
        <v>50766</v>
      </c>
      <c r="P5074">
        <v>47674</v>
      </c>
      <c r="Q5074">
        <v>45180</v>
      </c>
      <c r="R5074">
        <v>47125</v>
      </c>
      <c r="S5074">
        <v>46279</v>
      </c>
      <c r="T5074">
        <v>49906</v>
      </c>
      <c r="U5074">
        <v>48096</v>
      </c>
      <c r="V5074">
        <v>47591</v>
      </c>
      <c r="W5074">
        <v>45054</v>
      </c>
      <c r="X5074">
        <v>44125</v>
      </c>
      <c r="Y5074">
        <v>564475</v>
      </c>
      <c r="Z5074">
        <f t="shared" si="184"/>
        <v>0</v>
      </c>
      <c r="AA5074">
        <f t="shared" si="185"/>
        <v>423356.25</v>
      </c>
    </row>
    <row r="5075" spans="1:27" x14ac:dyDescent="0.35">
      <c r="A5075" t="s">
        <v>427</v>
      </c>
      <c r="C5075">
        <v>500100</v>
      </c>
      <c r="D5075" t="s">
        <v>431</v>
      </c>
      <c r="E5075" t="s">
        <v>7</v>
      </c>
      <c r="F5075" t="s">
        <v>366</v>
      </c>
      <c r="G5075">
        <v>2024</v>
      </c>
      <c r="H5075" t="s">
        <v>365</v>
      </c>
      <c r="I5075" t="s">
        <v>630</v>
      </c>
      <c r="J5075" t="s">
        <v>630</v>
      </c>
      <c r="K5075" t="s">
        <v>631</v>
      </c>
      <c r="L5075" t="s">
        <v>25</v>
      </c>
      <c r="M5075">
        <v>46428</v>
      </c>
      <c r="N5075">
        <v>44112</v>
      </c>
      <c r="O5075">
        <v>41390</v>
      </c>
      <c r="P5075">
        <v>42972</v>
      </c>
      <c r="Q5075">
        <v>44567</v>
      </c>
      <c r="R5075">
        <v>37274</v>
      </c>
      <c r="S5075">
        <v>43342</v>
      </c>
      <c r="T5075">
        <v>45117</v>
      </c>
      <c r="U5075">
        <v>40992</v>
      </c>
      <c r="V5075">
        <v>46980</v>
      </c>
      <c r="W5075">
        <v>37761</v>
      </c>
      <c r="X5075">
        <v>35428</v>
      </c>
      <c r="Y5075">
        <v>506364</v>
      </c>
      <c r="Z5075">
        <f t="shared" ref="Z5075:Z5131" si="186">$Y5075*IF($E5075="Fixed",0.75,1)*IF(LEFT($F5075,4)="0311",1,IF(LEFT($F5075,4)="0301",0.403176412,0))</f>
        <v>153115.51551447599</v>
      </c>
      <c r="AA5075">
        <f t="shared" ref="AA5075:AA5131" si="187">$Y5075*IF($E5075="Fixed",0.75,1)*IF(LEFT($F5075,4)="0311",0,IF(LEFT($F5075,4)="0301",1-0.403176412,1))</f>
        <v>226657.48448552401</v>
      </c>
    </row>
    <row r="5076" spans="1:27" x14ac:dyDescent="0.35">
      <c r="A5076" t="s">
        <v>427</v>
      </c>
      <c r="C5076">
        <v>506900</v>
      </c>
      <c r="D5076" t="s">
        <v>439</v>
      </c>
      <c r="E5076" t="s">
        <v>7</v>
      </c>
      <c r="F5076" t="s">
        <v>105</v>
      </c>
      <c r="G5076">
        <v>2026</v>
      </c>
      <c r="H5076" t="s">
        <v>365</v>
      </c>
      <c r="I5076" t="s">
        <v>383</v>
      </c>
      <c r="J5076" t="s">
        <v>384</v>
      </c>
      <c r="K5076" t="s">
        <v>378</v>
      </c>
      <c r="L5076" t="s">
        <v>25</v>
      </c>
      <c r="M5076">
        <v>46679</v>
      </c>
      <c r="N5076">
        <v>41869</v>
      </c>
      <c r="O5076">
        <v>41488</v>
      </c>
      <c r="P5076">
        <v>43130</v>
      </c>
      <c r="Q5076">
        <v>42336</v>
      </c>
      <c r="R5076">
        <v>39775</v>
      </c>
      <c r="S5076">
        <v>43562</v>
      </c>
      <c r="T5076">
        <v>45316</v>
      </c>
      <c r="U5076">
        <v>43474</v>
      </c>
      <c r="V5076">
        <v>47234</v>
      </c>
      <c r="W5076">
        <v>35244</v>
      </c>
      <c r="X5076">
        <v>37979</v>
      </c>
      <c r="Y5076">
        <v>508087</v>
      </c>
      <c r="Z5076">
        <f t="shared" si="186"/>
        <v>0</v>
      </c>
      <c r="AA5076">
        <f t="shared" si="187"/>
        <v>381065.25</v>
      </c>
    </row>
    <row r="5077" spans="1:27" x14ac:dyDescent="0.35">
      <c r="A5077" t="s">
        <v>427</v>
      </c>
      <c r="C5077">
        <v>506900</v>
      </c>
      <c r="D5077" t="s">
        <v>439</v>
      </c>
      <c r="E5077" t="s">
        <v>7</v>
      </c>
      <c r="F5077" t="s">
        <v>105</v>
      </c>
      <c r="G5077">
        <v>2022</v>
      </c>
      <c r="H5077" t="s">
        <v>365</v>
      </c>
      <c r="I5077" t="s">
        <v>373</v>
      </c>
      <c r="J5077" t="s">
        <v>374</v>
      </c>
      <c r="K5077" t="s">
        <v>375</v>
      </c>
      <c r="L5077" t="s">
        <v>25</v>
      </c>
      <c r="M5077">
        <v>47050</v>
      </c>
      <c r="N5077">
        <v>47108</v>
      </c>
      <c r="O5077">
        <v>51434</v>
      </c>
      <c r="P5077">
        <v>45926</v>
      </c>
      <c r="Q5077">
        <v>47114</v>
      </c>
      <c r="R5077">
        <v>47022</v>
      </c>
      <c r="S5077">
        <v>43849</v>
      </c>
      <c r="T5077">
        <v>53017</v>
      </c>
      <c r="U5077">
        <v>48964</v>
      </c>
      <c r="V5077">
        <v>47778</v>
      </c>
      <c r="W5077">
        <v>45345</v>
      </c>
      <c r="X5077">
        <v>40574</v>
      </c>
      <c r="Y5077">
        <v>565183</v>
      </c>
      <c r="Z5077">
        <f t="shared" si="186"/>
        <v>0</v>
      </c>
      <c r="AA5077">
        <f t="shared" si="187"/>
        <v>423887.25</v>
      </c>
    </row>
    <row r="5078" spans="1:27" x14ac:dyDescent="0.35">
      <c r="A5078" t="s">
        <v>427</v>
      </c>
      <c r="C5078">
        <v>501990</v>
      </c>
      <c r="D5078" t="s">
        <v>442</v>
      </c>
      <c r="E5078" t="s">
        <v>7</v>
      </c>
      <c r="F5078" t="s">
        <v>366</v>
      </c>
      <c r="G5078">
        <v>2025</v>
      </c>
      <c r="H5078" t="s">
        <v>365</v>
      </c>
      <c r="I5078" t="s">
        <v>456</v>
      </c>
      <c r="J5078" t="s">
        <v>852</v>
      </c>
      <c r="K5078" t="s">
        <v>378</v>
      </c>
      <c r="L5078" t="s">
        <v>25</v>
      </c>
      <c r="M5078">
        <v>47158</v>
      </c>
      <c r="N5078">
        <v>42319</v>
      </c>
      <c r="O5078">
        <v>41913</v>
      </c>
      <c r="P5078">
        <v>43432</v>
      </c>
      <c r="Q5078">
        <v>42523</v>
      </c>
      <c r="R5078">
        <v>39887</v>
      </c>
      <c r="S5078">
        <v>43580</v>
      </c>
      <c r="T5078">
        <v>45628</v>
      </c>
      <c r="U5078">
        <v>43846</v>
      </c>
      <c r="V5078">
        <v>47495</v>
      </c>
      <c r="W5078">
        <v>35498</v>
      </c>
      <c r="X5078">
        <v>37590</v>
      </c>
      <c r="Y5078">
        <v>510870</v>
      </c>
      <c r="Z5078">
        <f t="shared" si="186"/>
        <v>154478.05019882999</v>
      </c>
      <c r="AA5078">
        <f t="shared" si="187"/>
        <v>228674.44980117001</v>
      </c>
    </row>
    <row r="5079" spans="1:27" x14ac:dyDescent="0.35">
      <c r="A5079" t="s">
        <v>427</v>
      </c>
      <c r="C5079">
        <v>514100</v>
      </c>
      <c r="D5079" t="s">
        <v>441</v>
      </c>
      <c r="E5079" t="s">
        <v>7</v>
      </c>
      <c r="F5079" t="s">
        <v>105</v>
      </c>
      <c r="G5079">
        <v>2029</v>
      </c>
      <c r="H5079" t="s">
        <v>22</v>
      </c>
      <c r="I5079" t="s">
        <v>373</v>
      </c>
      <c r="J5079" t="s">
        <v>374</v>
      </c>
      <c r="K5079" t="s">
        <v>375</v>
      </c>
      <c r="L5079" t="s">
        <v>25</v>
      </c>
      <c r="M5079">
        <v>47245</v>
      </c>
      <c r="N5079">
        <v>47245</v>
      </c>
      <c r="O5079">
        <v>47245</v>
      </c>
      <c r="P5079">
        <v>47245</v>
      </c>
      <c r="Q5079">
        <v>47245</v>
      </c>
      <c r="R5079">
        <v>47245</v>
      </c>
      <c r="S5079">
        <v>47245</v>
      </c>
      <c r="T5079">
        <v>47245</v>
      </c>
      <c r="U5079">
        <v>92471</v>
      </c>
      <c r="V5079">
        <v>47245</v>
      </c>
      <c r="W5079">
        <v>47245</v>
      </c>
      <c r="X5079">
        <v>47245</v>
      </c>
      <c r="Y5079">
        <v>612168</v>
      </c>
      <c r="Z5079">
        <f t="shared" si="186"/>
        <v>0</v>
      </c>
      <c r="AA5079">
        <f t="shared" si="187"/>
        <v>459126</v>
      </c>
    </row>
    <row r="5080" spans="1:27" x14ac:dyDescent="0.35">
      <c r="A5080" t="s">
        <v>427</v>
      </c>
      <c r="C5080">
        <v>510900</v>
      </c>
      <c r="D5080" t="s">
        <v>436</v>
      </c>
      <c r="E5080" t="s">
        <v>7</v>
      </c>
      <c r="F5080" t="s">
        <v>105</v>
      </c>
      <c r="G5080">
        <v>2021</v>
      </c>
      <c r="H5080" t="s">
        <v>365</v>
      </c>
      <c r="I5080" t="s">
        <v>383</v>
      </c>
      <c r="J5080" t="s">
        <v>384</v>
      </c>
      <c r="K5080" t="s">
        <v>378</v>
      </c>
      <c r="L5080" t="s">
        <v>25</v>
      </c>
      <c r="M5080">
        <v>47347</v>
      </c>
      <c r="N5080">
        <v>47489</v>
      </c>
      <c r="O5080">
        <v>51880</v>
      </c>
      <c r="P5080">
        <v>48672</v>
      </c>
      <c r="Q5080">
        <v>46066</v>
      </c>
      <c r="R5080">
        <v>48101</v>
      </c>
      <c r="S5080">
        <v>47166</v>
      </c>
      <c r="T5080">
        <v>51196</v>
      </c>
      <c r="U5080">
        <v>49164</v>
      </c>
      <c r="V5080">
        <v>48782</v>
      </c>
      <c r="W5080">
        <v>45749</v>
      </c>
      <c r="X5080">
        <v>44558</v>
      </c>
      <c r="Y5080">
        <v>576170</v>
      </c>
      <c r="Z5080">
        <f t="shared" si="186"/>
        <v>0</v>
      </c>
      <c r="AA5080">
        <f t="shared" si="187"/>
        <v>432127.5</v>
      </c>
    </row>
    <row r="5081" spans="1:27" x14ac:dyDescent="0.35">
      <c r="A5081" t="s">
        <v>427</v>
      </c>
      <c r="C5081">
        <v>510900</v>
      </c>
      <c r="D5081" t="s">
        <v>436</v>
      </c>
      <c r="E5081" t="s">
        <v>7</v>
      </c>
      <c r="F5081" t="s">
        <v>21</v>
      </c>
      <c r="G5081">
        <v>2024</v>
      </c>
      <c r="H5081" t="s">
        <v>365</v>
      </c>
      <c r="I5081" t="s">
        <v>373</v>
      </c>
      <c r="J5081" t="s">
        <v>374</v>
      </c>
      <c r="K5081" t="s">
        <v>375</v>
      </c>
      <c r="L5081" t="s">
        <v>25</v>
      </c>
      <c r="M5081">
        <v>47399</v>
      </c>
      <c r="N5081">
        <v>45078</v>
      </c>
      <c r="O5081">
        <v>42391</v>
      </c>
      <c r="P5081">
        <v>44205</v>
      </c>
      <c r="Q5081">
        <v>45986</v>
      </c>
      <c r="R5081">
        <v>38693</v>
      </c>
      <c r="S5081">
        <v>45027</v>
      </c>
      <c r="T5081">
        <v>46462</v>
      </c>
      <c r="U5081">
        <v>42216</v>
      </c>
      <c r="V5081">
        <v>48451</v>
      </c>
      <c r="W5081">
        <v>39049</v>
      </c>
      <c r="X5081">
        <v>37532</v>
      </c>
      <c r="Y5081">
        <v>522489</v>
      </c>
      <c r="Z5081">
        <f t="shared" si="186"/>
        <v>391866.75</v>
      </c>
      <c r="AA5081">
        <f t="shared" si="187"/>
        <v>0</v>
      </c>
    </row>
    <row r="5082" spans="1:27" x14ac:dyDescent="0.35">
      <c r="A5082" t="s">
        <v>427</v>
      </c>
      <c r="C5082">
        <v>513100</v>
      </c>
      <c r="D5082" t="s">
        <v>438</v>
      </c>
      <c r="E5082" t="s">
        <v>7</v>
      </c>
      <c r="F5082" t="s">
        <v>105</v>
      </c>
      <c r="G5082">
        <v>2022</v>
      </c>
      <c r="H5082" t="s">
        <v>365</v>
      </c>
      <c r="I5082" t="s">
        <v>373</v>
      </c>
      <c r="J5082" t="s">
        <v>374</v>
      </c>
      <c r="K5082" t="s">
        <v>375</v>
      </c>
      <c r="L5082" t="s">
        <v>25</v>
      </c>
      <c r="M5082">
        <v>47521</v>
      </c>
      <c r="N5082">
        <v>47430</v>
      </c>
      <c r="O5082">
        <v>51996</v>
      </c>
      <c r="P5082">
        <v>46798</v>
      </c>
      <c r="Q5082">
        <v>48160</v>
      </c>
      <c r="R5082">
        <v>48156</v>
      </c>
      <c r="S5082">
        <v>45268</v>
      </c>
      <c r="T5082">
        <v>53697</v>
      </c>
      <c r="U5082">
        <v>49867</v>
      </c>
      <c r="V5082">
        <v>48660</v>
      </c>
      <c r="W5082">
        <v>46711</v>
      </c>
      <c r="X5082">
        <v>42929</v>
      </c>
      <c r="Y5082">
        <v>577194</v>
      </c>
      <c r="Z5082">
        <f t="shared" si="186"/>
        <v>0</v>
      </c>
      <c r="AA5082">
        <f t="shared" si="187"/>
        <v>432895.5</v>
      </c>
    </row>
    <row r="5083" spans="1:27" x14ac:dyDescent="0.35">
      <c r="A5083" t="s">
        <v>427</v>
      </c>
      <c r="C5083">
        <v>513100</v>
      </c>
      <c r="D5083" t="s">
        <v>438</v>
      </c>
      <c r="E5083" t="s">
        <v>7</v>
      </c>
      <c r="F5083" t="s">
        <v>105</v>
      </c>
      <c r="G5083">
        <v>2026</v>
      </c>
      <c r="H5083" t="s">
        <v>365</v>
      </c>
      <c r="I5083" t="s">
        <v>383</v>
      </c>
      <c r="J5083" t="s">
        <v>384</v>
      </c>
      <c r="K5083" t="s">
        <v>378</v>
      </c>
      <c r="L5083" t="s">
        <v>25</v>
      </c>
      <c r="M5083">
        <v>47557</v>
      </c>
      <c r="N5083">
        <v>42625</v>
      </c>
      <c r="O5083">
        <v>42552</v>
      </c>
      <c r="P5083">
        <v>44332</v>
      </c>
      <c r="Q5083">
        <v>43688</v>
      </c>
      <c r="R5083">
        <v>41222</v>
      </c>
      <c r="S5083">
        <v>45130</v>
      </c>
      <c r="T5083">
        <v>46372</v>
      </c>
      <c r="U5083">
        <v>44715</v>
      </c>
      <c r="V5083">
        <v>48353</v>
      </c>
      <c r="W5083">
        <v>36957</v>
      </c>
      <c r="X5083">
        <v>40332</v>
      </c>
      <c r="Y5083">
        <v>523835</v>
      </c>
      <c r="Z5083">
        <f t="shared" si="186"/>
        <v>0</v>
      </c>
      <c r="AA5083">
        <f t="shared" si="187"/>
        <v>392876.25</v>
      </c>
    </row>
    <row r="5084" spans="1:27" x14ac:dyDescent="0.35">
      <c r="A5084" t="s">
        <v>427</v>
      </c>
      <c r="C5084">
        <v>500100</v>
      </c>
      <c r="D5084" t="s">
        <v>431</v>
      </c>
      <c r="E5084" t="s">
        <v>7</v>
      </c>
      <c r="F5084" t="s">
        <v>366</v>
      </c>
      <c r="G5084">
        <v>2025</v>
      </c>
      <c r="H5084" t="s">
        <v>365</v>
      </c>
      <c r="I5084" t="s">
        <v>630</v>
      </c>
      <c r="J5084" t="s">
        <v>630</v>
      </c>
      <c r="K5084" t="s">
        <v>631</v>
      </c>
      <c r="L5084" t="s">
        <v>25</v>
      </c>
      <c r="M5084">
        <v>47614</v>
      </c>
      <c r="N5084">
        <v>42791</v>
      </c>
      <c r="O5084">
        <v>42444</v>
      </c>
      <c r="P5084">
        <v>44064</v>
      </c>
      <c r="Q5084">
        <v>43241</v>
      </c>
      <c r="R5084">
        <v>40670</v>
      </c>
      <c r="S5084">
        <v>44436</v>
      </c>
      <c r="T5084">
        <v>46273</v>
      </c>
      <c r="U5084">
        <v>44490</v>
      </c>
      <c r="V5084">
        <v>48182</v>
      </c>
      <c r="W5084">
        <v>36249</v>
      </c>
      <c r="X5084">
        <v>38750</v>
      </c>
      <c r="Y5084">
        <v>519203</v>
      </c>
      <c r="Z5084">
        <f t="shared" si="186"/>
        <v>156997.801979727</v>
      </c>
      <c r="AA5084">
        <f t="shared" si="187"/>
        <v>232404.448020273</v>
      </c>
    </row>
    <row r="5085" spans="1:27" x14ac:dyDescent="0.35">
      <c r="A5085" t="s">
        <v>427</v>
      </c>
      <c r="C5085">
        <v>506900</v>
      </c>
      <c r="D5085" t="s">
        <v>439</v>
      </c>
      <c r="E5085" t="s">
        <v>7</v>
      </c>
      <c r="F5085" t="s">
        <v>105</v>
      </c>
      <c r="G5085">
        <v>2027</v>
      </c>
      <c r="H5085" t="s">
        <v>365</v>
      </c>
      <c r="I5085" t="s">
        <v>383</v>
      </c>
      <c r="J5085" t="s">
        <v>384</v>
      </c>
      <c r="K5085" t="s">
        <v>378</v>
      </c>
      <c r="L5085" t="s">
        <v>25</v>
      </c>
      <c r="M5085">
        <v>48079</v>
      </c>
      <c r="N5085">
        <v>43125</v>
      </c>
      <c r="O5085">
        <v>42732</v>
      </c>
      <c r="P5085">
        <v>44424</v>
      </c>
      <c r="Q5085">
        <v>43606</v>
      </c>
      <c r="R5085">
        <v>40968</v>
      </c>
      <c r="S5085">
        <v>44869</v>
      </c>
      <c r="T5085">
        <v>46675</v>
      </c>
      <c r="U5085">
        <v>44778</v>
      </c>
      <c r="V5085">
        <v>48651</v>
      </c>
      <c r="W5085">
        <v>36302</v>
      </c>
      <c r="X5085">
        <v>39119</v>
      </c>
      <c r="Y5085">
        <v>523329</v>
      </c>
      <c r="Z5085">
        <f t="shared" si="186"/>
        <v>0</v>
      </c>
      <c r="AA5085">
        <f t="shared" si="187"/>
        <v>392496.75</v>
      </c>
    </row>
    <row r="5086" spans="1:27" x14ac:dyDescent="0.35">
      <c r="A5086" t="s">
        <v>427</v>
      </c>
      <c r="C5086">
        <v>514100</v>
      </c>
      <c r="D5086" t="s">
        <v>441</v>
      </c>
      <c r="E5086" t="s">
        <v>7</v>
      </c>
      <c r="F5086" t="s">
        <v>105</v>
      </c>
      <c r="G5086">
        <v>2030</v>
      </c>
      <c r="H5086" t="s">
        <v>22</v>
      </c>
      <c r="I5086" t="s">
        <v>373</v>
      </c>
      <c r="J5086" t="s">
        <v>374</v>
      </c>
      <c r="K5086" t="s">
        <v>375</v>
      </c>
      <c r="L5086" t="s">
        <v>25</v>
      </c>
      <c r="M5086">
        <v>48295</v>
      </c>
      <c r="N5086">
        <v>48295</v>
      </c>
      <c r="O5086">
        <v>48295</v>
      </c>
      <c r="P5086">
        <v>48295</v>
      </c>
      <c r="Q5086">
        <v>48295</v>
      </c>
      <c r="R5086">
        <v>48295</v>
      </c>
      <c r="S5086">
        <v>48295</v>
      </c>
      <c r="T5086">
        <v>48295</v>
      </c>
      <c r="U5086">
        <v>94428</v>
      </c>
      <c r="V5086">
        <v>48295</v>
      </c>
      <c r="W5086">
        <v>48295</v>
      </c>
      <c r="X5086">
        <v>48295</v>
      </c>
      <c r="Y5086">
        <v>625676</v>
      </c>
      <c r="Z5086">
        <f t="shared" si="186"/>
        <v>0</v>
      </c>
      <c r="AA5086">
        <f t="shared" si="187"/>
        <v>469257</v>
      </c>
    </row>
    <row r="5087" spans="1:27" x14ac:dyDescent="0.35">
      <c r="A5087" t="s">
        <v>427</v>
      </c>
      <c r="C5087">
        <v>510900</v>
      </c>
      <c r="D5087" t="s">
        <v>436</v>
      </c>
      <c r="E5087" t="s">
        <v>7</v>
      </c>
      <c r="F5087" t="s">
        <v>105</v>
      </c>
      <c r="G5087">
        <v>2022</v>
      </c>
      <c r="H5087" t="s">
        <v>365</v>
      </c>
      <c r="I5087" t="s">
        <v>383</v>
      </c>
      <c r="J5087" t="s">
        <v>384</v>
      </c>
      <c r="K5087" t="s">
        <v>378</v>
      </c>
      <c r="L5087" t="s">
        <v>25</v>
      </c>
      <c r="M5087">
        <v>48446</v>
      </c>
      <c r="N5087">
        <v>48541</v>
      </c>
      <c r="O5087">
        <v>53063</v>
      </c>
      <c r="P5087">
        <v>47658</v>
      </c>
      <c r="Q5087">
        <v>49011</v>
      </c>
      <c r="R5087">
        <v>49023</v>
      </c>
      <c r="S5087">
        <v>45957</v>
      </c>
      <c r="T5087">
        <v>54995</v>
      </c>
      <c r="U5087">
        <v>50881</v>
      </c>
      <c r="V5087">
        <v>49760</v>
      </c>
      <c r="W5087">
        <v>47328</v>
      </c>
      <c r="X5087">
        <v>43085</v>
      </c>
      <c r="Y5087">
        <v>587747</v>
      </c>
      <c r="Z5087">
        <f t="shared" si="186"/>
        <v>0</v>
      </c>
      <c r="AA5087">
        <f t="shared" si="187"/>
        <v>440810.25</v>
      </c>
    </row>
    <row r="5088" spans="1:27" x14ac:dyDescent="0.35">
      <c r="A5088" t="s">
        <v>427</v>
      </c>
      <c r="C5088">
        <v>510900</v>
      </c>
      <c r="D5088" t="s">
        <v>436</v>
      </c>
      <c r="E5088" t="s">
        <v>7</v>
      </c>
      <c r="F5088" t="s">
        <v>21</v>
      </c>
      <c r="G5088">
        <v>2025</v>
      </c>
      <c r="H5088" t="s">
        <v>365</v>
      </c>
      <c r="I5088" t="s">
        <v>373</v>
      </c>
      <c r="J5088" t="s">
        <v>374</v>
      </c>
      <c r="K5088" t="s">
        <v>375</v>
      </c>
      <c r="L5088" t="s">
        <v>25</v>
      </c>
      <c r="M5088">
        <v>48534</v>
      </c>
      <c r="N5088">
        <v>43666</v>
      </c>
      <c r="O5088">
        <v>43372</v>
      </c>
      <c r="P5088">
        <v>45181</v>
      </c>
      <c r="Q5088">
        <v>44477</v>
      </c>
      <c r="R5088">
        <v>41950</v>
      </c>
      <c r="S5088">
        <v>45913</v>
      </c>
      <c r="T5088">
        <v>47486</v>
      </c>
      <c r="U5088">
        <v>45628</v>
      </c>
      <c r="V5088">
        <v>49501</v>
      </c>
      <c r="W5088">
        <v>37359</v>
      </c>
      <c r="X5088">
        <v>40569</v>
      </c>
      <c r="Y5088">
        <v>533636</v>
      </c>
      <c r="Z5088">
        <f t="shared" si="186"/>
        <v>400227</v>
      </c>
      <c r="AA5088">
        <f t="shared" si="187"/>
        <v>0</v>
      </c>
    </row>
    <row r="5089" spans="1:27" x14ac:dyDescent="0.35">
      <c r="A5089" t="s">
        <v>427</v>
      </c>
      <c r="C5089">
        <v>501990</v>
      </c>
      <c r="D5089" t="s">
        <v>442</v>
      </c>
      <c r="E5089" t="s">
        <v>7</v>
      </c>
      <c r="F5089" t="s">
        <v>366</v>
      </c>
      <c r="G5089">
        <v>2026</v>
      </c>
      <c r="H5089" t="s">
        <v>365</v>
      </c>
      <c r="I5089" t="s">
        <v>456</v>
      </c>
      <c r="J5089" t="s">
        <v>852</v>
      </c>
      <c r="K5089" t="s">
        <v>378</v>
      </c>
      <c r="L5089" t="s">
        <v>25</v>
      </c>
      <c r="M5089">
        <v>48573</v>
      </c>
      <c r="N5089">
        <v>43588</v>
      </c>
      <c r="O5089">
        <v>43170</v>
      </c>
      <c r="P5089">
        <v>44735</v>
      </c>
      <c r="Q5089">
        <v>43799</v>
      </c>
      <c r="R5089">
        <v>41084</v>
      </c>
      <c r="S5089">
        <v>44887</v>
      </c>
      <c r="T5089">
        <v>46997</v>
      </c>
      <c r="U5089">
        <v>45162</v>
      </c>
      <c r="V5089">
        <v>48920</v>
      </c>
      <c r="W5089">
        <v>36563</v>
      </c>
      <c r="X5089">
        <v>38718</v>
      </c>
      <c r="Y5089">
        <v>526196</v>
      </c>
      <c r="Z5089">
        <f t="shared" si="186"/>
        <v>159112.36146656401</v>
      </c>
      <c r="AA5089">
        <f t="shared" si="187"/>
        <v>235534.63853343599</v>
      </c>
    </row>
    <row r="5090" spans="1:27" x14ac:dyDescent="0.35">
      <c r="A5090" t="s">
        <v>427</v>
      </c>
      <c r="C5090">
        <v>513100</v>
      </c>
      <c r="D5090" t="s">
        <v>438</v>
      </c>
      <c r="E5090" t="s">
        <v>7</v>
      </c>
      <c r="F5090" t="s">
        <v>105</v>
      </c>
      <c r="G5090">
        <v>2027</v>
      </c>
      <c r="H5090" t="s">
        <v>365</v>
      </c>
      <c r="I5090" t="s">
        <v>383</v>
      </c>
      <c r="J5090" t="s">
        <v>384</v>
      </c>
      <c r="K5090" t="s">
        <v>378</v>
      </c>
      <c r="L5090" t="s">
        <v>25</v>
      </c>
      <c r="M5090">
        <v>48984</v>
      </c>
      <c r="N5090">
        <v>43904</v>
      </c>
      <c r="O5090">
        <v>43828</v>
      </c>
      <c r="P5090">
        <v>45662</v>
      </c>
      <c r="Q5090">
        <v>44999</v>
      </c>
      <c r="R5090">
        <v>42459</v>
      </c>
      <c r="S5090">
        <v>46484</v>
      </c>
      <c r="T5090">
        <v>47763</v>
      </c>
      <c r="U5090">
        <v>46057</v>
      </c>
      <c r="V5090">
        <v>49804</v>
      </c>
      <c r="W5090">
        <v>38066</v>
      </c>
      <c r="X5090">
        <v>41542</v>
      </c>
      <c r="Y5090">
        <v>539550</v>
      </c>
      <c r="Z5090">
        <f t="shared" si="186"/>
        <v>0</v>
      </c>
      <c r="AA5090">
        <f t="shared" si="187"/>
        <v>404662.5</v>
      </c>
    </row>
    <row r="5091" spans="1:27" x14ac:dyDescent="0.35">
      <c r="A5091" t="s">
        <v>427</v>
      </c>
      <c r="C5091">
        <v>500100</v>
      </c>
      <c r="D5091" t="s">
        <v>431</v>
      </c>
      <c r="E5091" t="s">
        <v>7</v>
      </c>
      <c r="F5091" t="s">
        <v>366</v>
      </c>
      <c r="G5091">
        <v>2026</v>
      </c>
      <c r="H5091" t="s">
        <v>365</v>
      </c>
      <c r="I5091" t="s">
        <v>630</v>
      </c>
      <c r="J5091" t="s">
        <v>630</v>
      </c>
      <c r="K5091" t="s">
        <v>631</v>
      </c>
      <c r="L5091" t="s">
        <v>25</v>
      </c>
      <c r="M5091">
        <v>49042</v>
      </c>
      <c r="N5091">
        <v>44075</v>
      </c>
      <c r="O5091">
        <v>43717</v>
      </c>
      <c r="P5091">
        <v>45386</v>
      </c>
      <c r="Q5091">
        <v>44538</v>
      </c>
      <c r="R5091">
        <v>41890</v>
      </c>
      <c r="S5091">
        <v>45769</v>
      </c>
      <c r="T5091">
        <v>47661</v>
      </c>
      <c r="U5091">
        <v>45825</v>
      </c>
      <c r="V5091">
        <v>49628</v>
      </c>
      <c r="W5091">
        <v>37336</v>
      </c>
      <c r="X5091">
        <v>39912</v>
      </c>
      <c r="Y5091">
        <v>534779</v>
      </c>
      <c r="Z5091">
        <f t="shared" si="186"/>
        <v>161707.70882471101</v>
      </c>
      <c r="AA5091">
        <f t="shared" si="187"/>
        <v>239376.54117528899</v>
      </c>
    </row>
    <row r="5092" spans="1:27" x14ac:dyDescent="0.35">
      <c r="A5092" t="s">
        <v>427</v>
      </c>
      <c r="C5092">
        <v>506100</v>
      </c>
      <c r="D5092" t="s">
        <v>432</v>
      </c>
      <c r="E5092" t="s">
        <v>7</v>
      </c>
      <c r="F5092" t="s">
        <v>21</v>
      </c>
      <c r="G5092">
        <v>2023</v>
      </c>
      <c r="H5092" t="s">
        <v>365</v>
      </c>
      <c r="I5092" t="s">
        <v>373</v>
      </c>
      <c r="J5092" t="s">
        <v>374</v>
      </c>
      <c r="K5092" t="s">
        <v>375</v>
      </c>
      <c r="L5092" t="s">
        <v>25</v>
      </c>
      <c r="M5092">
        <v>49277</v>
      </c>
      <c r="N5092">
        <v>46521</v>
      </c>
      <c r="O5092">
        <v>51050</v>
      </c>
      <c r="P5092">
        <v>43278</v>
      </c>
      <c r="Q5092">
        <v>49750</v>
      </c>
      <c r="R5092">
        <v>47768</v>
      </c>
      <c r="S5092">
        <v>44223</v>
      </c>
      <c r="T5092">
        <v>52562</v>
      </c>
      <c r="U5092">
        <v>45637</v>
      </c>
      <c r="V5092">
        <v>50173</v>
      </c>
      <c r="W5092">
        <v>45807</v>
      </c>
      <c r="X5092">
        <v>39226</v>
      </c>
      <c r="Y5092">
        <v>565270</v>
      </c>
      <c r="Z5092">
        <f t="shared" si="186"/>
        <v>423952.5</v>
      </c>
      <c r="AA5092">
        <f t="shared" si="187"/>
        <v>0</v>
      </c>
    </row>
    <row r="5093" spans="1:27" x14ac:dyDescent="0.35">
      <c r="A5093" t="s">
        <v>427</v>
      </c>
      <c r="C5093">
        <v>506900</v>
      </c>
      <c r="D5093" t="s">
        <v>439</v>
      </c>
      <c r="E5093" t="s">
        <v>7</v>
      </c>
      <c r="F5093" t="s">
        <v>105</v>
      </c>
      <c r="G5093">
        <v>2028</v>
      </c>
      <c r="H5093" t="s">
        <v>365</v>
      </c>
      <c r="I5093" t="s">
        <v>383</v>
      </c>
      <c r="J5093" t="s">
        <v>384</v>
      </c>
      <c r="K5093" t="s">
        <v>378</v>
      </c>
      <c r="L5093" t="s">
        <v>25</v>
      </c>
      <c r="M5093">
        <v>49520</v>
      </c>
      <c r="N5093">
        <v>44417</v>
      </c>
      <c r="O5093">
        <v>44013</v>
      </c>
      <c r="P5093">
        <v>45756</v>
      </c>
      <c r="Q5093">
        <v>44913</v>
      </c>
      <c r="R5093">
        <v>42196</v>
      </c>
      <c r="S5093">
        <v>46214</v>
      </c>
      <c r="T5093">
        <v>48074</v>
      </c>
      <c r="U5093">
        <v>46121</v>
      </c>
      <c r="V5093">
        <v>50109</v>
      </c>
      <c r="W5093">
        <v>37390</v>
      </c>
      <c r="X5093">
        <v>40291</v>
      </c>
      <c r="Y5093">
        <v>539016</v>
      </c>
      <c r="Z5093">
        <f t="shared" si="186"/>
        <v>0</v>
      </c>
      <c r="AA5093">
        <f t="shared" si="187"/>
        <v>404262</v>
      </c>
    </row>
    <row r="5094" spans="1:27" x14ac:dyDescent="0.35">
      <c r="A5094" t="s">
        <v>427</v>
      </c>
      <c r="C5094">
        <v>510900</v>
      </c>
      <c r="D5094" t="s">
        <v>436</v>
      </c>
      <c r="E5094" t="s">
        <v>7</v>
      </c>
      <c r="F5094" t="s">
        <v>21</v>
      </c>
      <c r="G5094">
        <v>2026</v>
      </c>
      <c r="H5094" t="s">
        <v>365</v>
      </c>
      <c r="I5094" t="s">
        <v>373</v>
      </c>
      <c r="J5094" t="s">
        <v>374</v>
      </c>
      <c r="K5094" t="s">
        <v>375</v>
      </c>
      <c r="L5094" t="s">
        <v>25</v>
      </c>
      <c r="M5094">
        <v>49990</v>
      </c>
      <c r="N5094">
        <v>44976</v>
      </c>
      <c r="O5094">
        <v>44673</v>
      </c>
      <c r="P5094">
        <v>46536</v>
      </c>
      <c r="Q5094">
        <v>45811</v>
      </c>
      <c r="R5094">
        <v>43209</v>
      </c>
      <c r="S5094">
        <v>47291</v>
      </c>
      <c r="T5094">
        <v>48911</v>
      </c>
      <c r="U5094">
        <v>46997</v>
      </c>
      <c r="V5094">
        <v>50986</v>
      </c>
      <c r="W5094">
        <v>38480</v>
      </c>
      <c r="X5094">
        <v>41786</v>
      </c>
      <c r="Y5094">
        <v>549645</v>
      </c>
      <c r="Z5094">
        <f t="shared" si="186"/>
        <v>412233.75</v>
      </c>
      <c r="AA5094">
        <f t="shared" si="187"/>
        <v>0</v>
      </c>
    </row>
    <row r="5095" spans="1:27" x14ac:dyDescent="0.35">
      <c r="A5095" t="s">
        <v>427</v>
      </c>
      <c r="C5095">
        <v>501990</v>
      </c>
      <c r="D5095" t="s">
        <v>442</v>
      </c>
      <c r="E5095" t="s">
        <v>7</v>
      </c>
      <c r="F5095" t="s">
        <v>366</v>
      </c>
      <c r="G5095">
        <v>2027</v>
      </c>
      <c r="H5095" t="s">
        <v>365</v>
      </c>
      <c r="I5095" t="s">
        <v>456</v>
      </c>
      <c r="J5095" t="s">
        <v>852</v>
      </c>
      <c r="K5095" t="s">
        <v>378</v>
      </c>
      <c r="L5095" t="s">
        <v>25</v>
      </c>
      <c r="M5095">
        <v>50030</v>
      </c>
      <c r="N5095">
        <v>44896</v>
      </c>
      <c r="O5095">
        <v>44466</v>
      </c>
      <c r="P5095">
        <v>46077</v>
      </c>
      <c r="Q5095">
        <v>45113</v>
      </c>
      <c r="R5095">
        <v>42316</v>
      </c>
      <c r="S5095">
        <v>46234</v>
      </c>
      <c r="T5095">
        <v>48407</v>
      </c>
      <c r="U5095">
        <v>46517</v>
      </c>
      <c r="V5095">
        <v>50388</v>
      </c>
      <c r="W5095">
        <v>37660</v>
      </c>
      <c r="X5095">
        <v>39879</v>
      </c>
      <c r="Y5095">
        <v>541981</v>
      </c>
      <c r="Z5095">
        <f t="shared" si="186"/>
        <v>163885.466214129</v>
      </c>
      <c r="AA5095">
        <f t="shared" si="187"/>
        <v>242600.283785871</v>
      </c>
    </row>
    <row r="5096" spans="1:27" x14ac:dyDescent="0.35">
      <c r="A5096" t="s">
        <v>427</v>
      </c>
      <c r="C5096">
        <v>513100</v>
      </c>
      <c r="D5096" t="s">
        <v>438</v>
      </c>
      <c r="E5096" t="s">
        <v>7</v>
      </c>
      <c r="F5096" t="s">
        <v>105</v>
      </c>
      <c r="G5096">
        <v>2028</v>
      </c>
      <c r="H5096" t="s">
        <v>365</v>
      </c>
      <c r="I5096" t="s">
        <v>383</v>
      </c>
      <c r="J5096" t="s">
        <v>384</v>
      </c>
      <c r="K5096" t="s">
        <v>378</v>
      </c>
      <c r="L5096" t="s">
        <v>25</v>
      </c>
      <c r="M5096">
        <v>50452</v>
      </c>
      <c r="N5096">
        <v>45220</v>
      </c>
      <c r="O5096">
        <v>45142</v>
      </c>
      <c r="P5096">
        <v>47030</v>
      </c>
      <c r="Q5096">
        <v>46348</v>
      </c>
      <c r="R5096">
        <v>43731</v>
      </c>
      <c r="S5096">
        <v>47877</v>
      </c>
      <c r="T5096">
        <v>49194</v>
      </c>
      <c r="U5096">
        <v>47437</v>
      </c>
      <c r="V5096">
        <v>51297</v>
      </c>
      <c r="W5096">
        <v>39207</v>
      </c>
      <c r="X5096">
        <v>42787</v>
      </c>
      <c r="Y5096">
        <v>555723</v>
      </c>
      <c r="Z5096">
        <f t="shared" si="186"/>
        <v>0</v>
      </c>
      <c r="AA5096">
        <f t="shared" si="187"/>
        <v>416792.25</v>
      </c>
    </row>
    <row r="5097" spans="1:27" x14ac:dyDescent="0.35">
      <c r="A5097" t="s">
        <v>427</v>
      </c>
      <c r="C5097">
        <v>500100</v>
      </c>
      <c r="D5097" t="s">
        <v>431</v>
      </c>
      <c r="E5097" t="s">
        <v>7</v>
      </c>
      <c r="F5097" t="s">
        <v>366</v>
      </c>
      <c r="G5097">
        <v>2027</v>
      </c>
      <c r="H5097" t="s">
        <v>365</v>
      </c>
      <c r="I5097" t="s">
        <v>630</v>
      </c>
      <c r="J5097" t="s">
        <v>630</v>
      </c>
      <c r="K5097" t="s">
        <v>631</v>
      </c>
      <c r="L5097" t="s">
        <v>25</v>
      </c>
      <c r="M5097">
        <v>50514</v>
      </c>
      <c r="N5097">
        <v>45397</v>
      </c>
      <c r="O5097">
        <v>45028</v>
      </c>
      <c r="P5097">
        <v>46747</v>
      </c>
      <c r="Q5097">
        <v>45874</v>
      </c>
      <c r="R5097">
        <v>43147</v>
      </c>
      <c r="S5097">
        <v>47142</v>
      </c>
      <c r="T5097">
        <v>49091</v>
      </c>
      <c r="U5097">
        <v>47200</v>
      </c>
      <c r="V5097">
        <v>51117</v>
      </c>
      <c r="W5097">
        <v>38456</v>
      </c>
      <c r="X5097">
        <v>41109</v>
      </c>
      <c r="Y5097">
        <v>550822</v>
      </c>
      <c r="Z5097">
        <f t="shared" si="186"/>
        <v>166558.82820799798</v>
      </c>
      <c r="AA5097">
        <f t="shared" si="187"/>
        <v>246557.67179200202</v>
      </c>
    </row>
    <row r="5098" spans="1:27" x14ac:dyDescent="0.35">
      <c r="A5098" t="s">
        <v>427</v>
      </c>
      <c r="C5098">
        <v>506100</v>
      </c>
      <c r="D5098" t="s">
        <v>432</v>
      </c>
      <c r="E5098" t="s">
        <v>7</v>
      </c>
      <c r="F5098" t="s">
        <v>366</v>
      </c>
      <c r="G5098">
        <v>2021</v>
      </c>
      <c r="H5098" t="s">
        <v>365</v>
      </c>
      <c r="I5098" t="s">
        <v>617</v>
      </c>
      <c r="J5098" t="s">
        <v>618</v>
      </c>
      <c r="K5098" t="s">
        <v>455</v>
      </c>
      <c r="L5098" t="s">
        <v>25</v>
      </c>
      <c r="M5098">
        <v>50789</v>
      </c>
      <c r="N5098">
        <v>50428</v>
      </c>
      <c r="O5098">
        <v>55560</v>
      </c>
      <c r="P5098">
        <v>52298</v>
      </c>
      <c r="Q5098">
        <v>49678</v>
      </c>
      <c r="R5098">
        <v>51801</v>
      </c>
      <c r="S5098">
        <v>50991</v>
      </c>
      <c r="T5098">
        <v>54482</v>
      </c>
      <c r="U5098">
        <v>52723</v>
      </c>
      <c r="V5098">
        <v>52028</v>
      </c>
      <c r="W5098">
        <v>49767</v>
      </c>
      <c r="X5098">
        <v>49215</v>
      </c>
      <c r="Y5098">
        <v>619759</v>
      </c>
      <c r="Z5098">
        <f t="shared" si="186"/>
        <v>187404.157443531</v>
      </c>
      <c r="AA5098">
        <f t="shared" si="187"/>
        <v>277415.09255646903</v>
      </c>
    </row>
    <row r="5099" spans="1:27" x14ac:dyDescent="0.35">
      <c r="A5099" t="s">
        <v>427</v>
      </c>
      <c r="C5099">
        <v>506900</v>
      </c>
      <c r="D5099" t="s">
        <v>439</v>
      </c>
      <c r="E5099" t="s">
        <v>7</v>
      </c>
      <c r="F5099" t="s">
        <v>105</v>
      </c>
      <c r="G5099">
        <v>2023</v>
      </c>
      <c r="H5099" t="s">
        <v>365</v>
      </c>
      <c r="I5099" t="s">
        <v>373</v>
      </c>
      <c r="J5099" t="s">
        <v>374</v>
      </c>
      <c r="K5099" t="s">
        <v>375</v>
      </c>
      <c r="L5099" t="s">
        <v>25</v>
      </c>
      <c r="M5099">
        <v>50947</v>
      </c>
      <c r="N5099">
        <v>48307</v>
      </c>
      <c r="O5099">
        <v>52657</v>
      </c>
      <c r="P5099">
        <v>44279</v>
      </c>
      <c r="Q5099">
        <v>51016</v>
      </c>
      <c r="R5099">
        <v>48852</v>
      </c>
      <c r="S5099">
        <v>44892</v>
      </c>
      <c r="T5099">
        <v>54353</v>
      </c>
      <c r="U5099">
        <v>46736</v>
      </c>
      <c r="V5099">
        <v>51714</v>
      </c>
      <c r="W5099">
        <v>46453</v>
      </c>
      <c r="X5099">
        <v>38745</v>
      </c>
      <c r="Y5099">
        <v>578950</v>
      </c>
      <c r="Z5099">
        <f t="shared" si="186"/>
        <v>0</v>
      </c>
      <c r="AA5099">
        <f t="shared" si="187"/>
        <v>434212.5</v>
      </c>
    </row>
    <row r="5100" spans="1:27" x14ac:dyDescent="0.35">
      <c r="A5100" t="s">
        <v>427</v>
      </c>
      <c r="C5100">
        <v>506900</v>
      </c>
      <c r="D5100" t="s">
        <v>439</v>
      </c>
      <c r="E5100" t="s">
        <v>7</v>
      </c>
      <c r="F5100" t="s">
        <v>105</v>
      </c>
      <c r="G5100">
        <v>2029</v>
      </c>
      <c r="H5100" t="s">
        <v>365</v>
      </c>
      <c r="I5100" t="s">
        <v>383</v>
      </c>
      <c r="J5100" t="s">
        <v>384</v>
      </c>
      <c r="K5100" t="s">
        <v>378</v>
      </c>
      <c r="L5100" t="s">
        <v>25</v>
      </c>
      <c r="M5100">
        <v>51007</v>
      </c>
      <c r="N5100">
        <v>45751</v>
      </c>
      <c r="O5100">
        <v>45334</v>
      </c>
      <c r="P5100">
        <v>47129</v>
      </c>
      <c r="Q5100">
        <v>46261</v>
      </c>
      <c r="R5100">
        <v>43463</v>
      </c>
      <c r="S5100">
        <v>47601</v>
      </c>
      <c r="T5100">
        <v>49517</v>
      </c>
      <c r="U5100">
        <v>47505</v>
      </c>
      <c r="V5100">
        <v>51614</v>
      </c>
      <c r="W5100">
        <v>38512</v>
      </c>
      <c r="X5100">
        <v>41501</v>
      </c>
      <c r="Y5100">
        <v>555195</v>
      </c>
      <c r="Z5100">
        <f t="shared" si="186"/>
        <v>0</v>
      </c>
      <c r="AA5100">
        <f t="shared" si="187"/>
        <v>416396.25</v>
      </c>
    </row>
    <row r="5101" spans="1:27" x14ac:dyDescent="0.35">
      <c r="A5101" t="s">
        <v>427</v>
      </c>
      <c r="C5101">
        <v>510900</v>
      </c>
      <c r="D5101" t="s">
        <v>436</v>
      </c>
      <c r="E5101" t="s">
        <v>7</v>
      </c>
      <c r="F5101" t="s">
        <v>21</v>
      </c>
      <c r="G5101">
        <v>2027</v>
      </c>
      <c r="H5101" t="s">
        <v>365</v>
      </c>
      <c r="I5101" t="s">
        <v>373</v>
      </c>
      <c r="J5101" t="s">
        <v>374</v>
      </c>
      <c r="K5101" t="s">
        <v>375</v>
      </c>
      <c r="L5101" t="s">
        <v>25</v>
      </c>
      <c r="M5101">
        <v>51490</v>
      </c>
      <c r="N5101">
        <v>46325</v>
      </c>
      <c r="O5101">
        <v>46013</v>
      </c>
      <c r="P5101">
        <v>47932</v>
      </c>
      <c r="Q5101">
        <v>47186</v>
      </c>
      <c r="R5101">
        <v>44505</v>
      </c>
      <c r="S5101">
        <v>48709</v>
      </c>
      <c r="T5101">
        <v>50378</v>
      </c>
      <c r="U5101">
        <v>48407</v>
      </c>
      <c r="V5101">
        <v>52516</v>
      </c>
      <c r="W5101">
        <v>39635</v>
      </c>
      <c r="X5101">
        <v>43039</v>
      </c>
      <c r="Y5101">
        <v>566135</v>
      </c>
      <c r="Z5101">
        <f t="shared" si="186"/>
        <v>424601.25</v>
      </c>
      <c r="AA5101">
        <f t="shared" si="187"/>
        <v>0</v>
      </c>
    </row>
    <row r="5102" spans="1:27" x14ac:dyDescent="0.35">
      <c r="A5102" t="s">
        <v>427</v>
      </c>
      <c r="C5102">
        <v>501990</v>
      </c>
      <c r="D5102" t="s">
        <v>442</v>
      </c>
      <c r="E5102" t="s">
        <v>7</v>
      </c>
      <c r="F5102" t="s">
        <v>366</v>
      </c>
      <c r="G5102">
        <v>2028</v>
      </c>
      <c r="H5102" t="s">
        <v>365</v>
      </c>
      <c r="I5102" t="s">
        <v>456</v>
      </c>
      <c r="J5102" t="s">
        <v>852</v>
      </c>
      <c r="K5102" t="s">
        <v>378</v>
      </c>
      <c r="L5102" t="s">
        <v>25</v>
      </c>
      <c r="M5102">
        <v>51530</v>
      </c>
      <c r="N5102">
        <v>46242</v>
      </c>
      <c r="O5102">
        <v>45798</v>
      </c>
      <c r="P5102">
        <v>47458</v>
      </c>
      <c r="Q5102">
        <v>46465</v>
      </c>
      <c r="R5102">
        <v>43585</v>
      </c>
      <c r="S5102">
        <v>47619</v>
      </c>
      <c r="T5102">
        <v>49858</v>
      </c>
      <c r="U5102">
        <v>47911</v>
      </c>
      <c r="V5102">
        <v>51898</v>
      </c>
      <c r="W5102">
        <v>38789</v>
      </c>
      <c r="X5102">
        <v>41075</v>
      </c>
      <c r="Y5102">
        <v>558227</v>
      </c>
      <c r="Z5102">
        <f t="shared" si="186"/>
        <v>168797.969206143</v>
      </c>
      <c r="AA5102">
        <f t="shared" si="187"/>
        <v>249872.280793857</v>
      </c>
    </row>
    <row r="5103" spans="1:27" x14ac:dyDescent="0.35">
      <c r="A5103" t="s">
        <v>427</v>
      </c>
      <c r="C5103">
        <v>513100</v>
      </c>
      <c r="D5103" t="s">
        <v>438</v>
      </c>
      <c r="E5103" t="s">
        <v>7</v>
      </c>
      <c r="F5103" t="s">
        <v>105</v>
      </c>
      <c r="G5103">
        <v>2023</v>
      </c>
      <c r="H5103" t="s">
        <v>365</v>
      </c>
      <c r="I5103" t="s">
        <v>373</v>
      </c>
      <c r="J5103" t="s">
        <v>374</v>
      </c>
      <c r="K5103" t="s">
        <v>375</v>
      </c>
      <c r="L5103" t="s">
        <v>25</v>
      </c>
      <c r="M5103">
        <v>51570</v>
      </c>
      <c r="N5103">
        <v>48751</v>
      </c>
      <c r="O5103">
        <v>53433</v>
      </c>
      <c r="P5103">
        <v>45302</v>
      </c>
      <c r="Q5103">
        <v>52091</v>
      </c>
      <c r="R5103">
        <v>50021</v>
      </c>
      <c r="S5103">
        <v>46315</v>
      </c>
      <c r="T5103">
        <v>55101</v>
      </c>
      <c r="U5103">
        <v>47778</v>
      </c>
      <c r="V5103">
        <v>52602</v>
      </c>
      <c r="W5103">
        <v>47893</v>
      </c>
      <c r="X5103">
        <v>41037</v>
      </c>
      <c r="Y5103">
        <v>591895</v>
      </c>
      <c r="Z5103">
        <f t="shared" si="186"/>
        <v>0</v>
      </c>
      <c r="AA5103">
        <f t="shared" si="187"/>
        <v>443921.25</v>
      </c>
    </row>
    <row r="5104" spans="1:27" x14ac:dyDescent="0.35">
      <c r="A5104" t="s">
        <v>427</v>
      </c>
      <c r="C5104">
        <v>513100</v>
      </c>
      <c r="D5104" t="s">
        <v>438</v>
      </c>
      <c r="E5104" t="s">
        <v>7</v>
      </c>
      <c r="F5104" t="s">
        <v>105</v>
      </c>
      <c r="G5104">
        <v>2029</v>
      </c>
      <c r="H5104" t="s">
        <v>365</v>
      </c>
      <c r="I5104" t="s">
        <v>383</v>
      </c>
      <c r="J5104" t="s">
        <v>384</v>
      </c>
      <c r="K5104" t="s">
        <v>378</v>
      </c>
      <c r="L5104" t="s">
        <v>25</v>
      </c>
      <c r="M5104">
        <v>51967</v>
      </c>
      <c r="N5104">
        <v>46577</v>
      </c>
      <c r="O5104">
        <v>46497</v>
      </c>
      <c r="P5104">
        <v>48442</v>
      </c>
      <c r="Q5104">
        <v>47739</v>
      </c>
      <c r="R5104">
        <v>45044</v>
      </c>
      <c r="S5104">
        <v>49314</v>
      </c>
      <c r="T5104">
        <v>50671</v>
      </c>
      <c r="U5104">
        <v>48861</v>
      </c>
      <c r="V5104">
        <v>52836</v>
      </c>
      <c r="W5104">
        <v>40384</v>
      </c>
      <c r="X5104">
        <v>44071</v>
      </c>
      <c r="Y5104">
        <v>572404</v>
      </c>
      <c r="Z5104">
        <f t="shared" si="186"/>
        <v>0</v>
      </c>
      <c r="AA5104">
        <f t="shared" si="187"/>
        <v>429303</v>
      </c>
    </row>
    <row r="5105" spans="1:27" x14ac:dyDescent="0.35">
      <c r="A5105" t="s">
        <v>427</v>
      </c>
      <c r="C5105">
        <v>500100</v>
      </c>
      <c r="D5105" t="s">
        <v>431</v>
      </c>
      <c r="E5105" t="s">
        <v>7</v>
      </c>
      <c r="F5105" t="s">
        <v>366</v>
      </c>
      <c r="G5105">
        <v>2028</v>
      </c>
      <c r="H5105" t="s">
        <v>365</v>
      </c>
      <c r="I5105" t="s">
        <v>630</v>
      </c>
      <c r="J5105" t="s">
        <v>630</v>
      </c>
      <c r="K5105" t="s">
        <v>631</v>
      </c>
      <c r="L5105" t="s">
        <v>25</v>
      </c>
      <c r="M5105">
        <v>52028</v>
      </c>
      <c r="N5105">
        <v>46758</v>
      </c>
      <c r="O5105">
        <v>46378</v>
      </c>
      <c r="P5105">
        <v>48148</v>
      </c>
      <c r="Q5105">
        <v>47249</v>
      </c>
      <c r="R5105">
        <v>44440</v>
      </c>
      <c r="S5105">
        <v>48555</v>
      </c>
      <c r="T5105">
        <v>50563</v>
      </c>
      <c r="U5105">
        <v>48615</v>
      </c>
      <c r="V5105">
        <v>52649</v>
      </c>
      <c r="W5105">
        <v>39609</v>
      </c>
      <c r="X5105">
        <v>42342</v>
      </c>
      <c r="Y5105">
        <v>567333</v>
      </c>
      <c r="Z5105">
        <f t="shared" si="186"/>
        <v>171551.462511897</v>
      </c>
      <c r="AA5105">
        <f t="shared" si="187"/>
        <v>253948.287488103</v>
      </c>
    </row>
    <row r="5106" spans="1:27" x14ac:dyDescent="0.35">
      <c r="A5106" t="s">
        <v>427</v>
      </c>
      <c r="C5106">
        <v>506100</v>
      </c>
      <c r="D5106" t="s">
        <v>432</v>
      </c>
      <c r="E5106" t="s">
        <v>7</v>
      </c>
      <c r="F5106" t="s">
        <v>366</v>
      </c>
      <c r="G5106">
        <v>2022</v>
      </c>
      <c r="H5106" t="s">
        <v>365</v>
      </c>
      <c r="I5106" t="s">
        <v>617</v>
      </c>
      <c r="J5106" t="s">
        <v>618</v>
      </c>
      <c r="K5106" t="s">
        <v>455</v>
      </c>
      <c r="L5106" t="s">
        <v>25</v>
      </c>
      <c r="M5106">
        <v>52045</v>
      </c>
      <c r="N5106">
        <v>51675</v>
      </c>
      <c r="O5106">
        <v>56918</v>
      </c>
      <c r="P5106">
        <v>51375</v>
      </c>
      <c r="Q5106">
        <v>52928</v>
      </c>
      <c r="R5106">
        <v>52942</v>
      </c>
      <c r="S5106">
        <v>49921</v>
      </c>
      <c r="T5106">
        <v>58602</v>
      </c>
      <c r="U5106">
        <v>54664</v>
      </c>
      <c r="V5106">
        <v>53202</v>
      </c>
      <c r="W5106">
        <v>51594</v>
      </c>
      <c r="X5106">
        <v>47956</v>
      </c>
      <c r="Y5106">
        <v>633823</v>
      </c>
      <c r="Z5106">
        <f t="shared" si="186"/>
        <v>191656.86223730698</v>
      </c>
      <c r="AA5106">
        <f t="shared" si="187"/>
        <v>283710.38776269299</v>
      </c>
    </row>
    <row r="5107" spans="1:27" x14ac:dyDescent="0.35">
      <c r="A5107" t="s">
        <v>427</v>
      </c>
      <c r="C5107">
        <v>506900</v>
      </c>
      <c r="D5107" t="s">
        <v>439</v>
      </c>
      <c r="E5107" t="s">
        <v>7</v>
      </c>
      <c r="F5107" t="s">
        <v>105</v>
      </c>
      <c r="G5107">
        <v>2030</v>
      </c>
      <c r="H5107" t="s">
        <v>365</v>
      </c>
      <c r="I5107" t="s">
        <v>383</v>
      </c>
      <c r="J5107" t="s">
        <v>384</v>
      </c>
      <c r="K5107" t="s">
        <v>378</v>
      </c>
      <c r="L5107" t="s">
        <v>25</v>
      </c>
      <c r="M5107">
        <v>52539</v>
      </c>
      <c r="N5107">
        <v>47125</v>
      </c>
      <c r="O5107">
        <v>46696</v>
      </c>
      <c r="P5107">
        <v>48544</v>
      </c>
      <c r="Q5107">
        <v>47651</v>
      </c>
      <c r="R5107">
        <v>44768</v>
      </c>
      <c r="S5107">
        <v>49031</v>
      </c>
      <c r="T5107">
        <v>51004</v>
      </c>
      <c r="U5107">
        <v>48932</v>
      </c>
      <c r="V5107">
        <v>53164</v>
      </c>
      <c r="W5107">
        <v>39669</v>
      </c>
      <c r="X5107">
        <v>42747</v>
      </c>
      <c r="Y5107">
        <v>571869</v>
      </c>
      <c r="Z5107">
        <f t="shared" si="186"/>
        <v>0</v>
      </c>
      <c r="AA5107">
        <f t="shared" si="187"/>
        <v>428901.75</v>
      </c>
    </row>
    <row r="5108" spans="1:27" x14ac:dyDescent="0.35">
      <c r="A5108" t="s">
        <v>427</v>
      </c>
      <c r="C5108">
        <v>510900</v>
      </c>
      <c r="D5108" t="s">
        <v>436</v>
      </c>
      <c r="E5108" t="s">
        <v>7</v>
      </c>
      <c r="F5108" t="s">
        <v>105</v>
      </c>
      <c r="G5108">
        <v>2023</v>
      </c>
      <c r="H5108" t="s">
        <v>365</v>
      </c>
      <c r="I5108" t="s">
        <v>383</v>
      </c>
      <c r="J5108" t="s">
        <v>384</v>
      </c>
      <c r="K5108" t="s">
        <v>378</v>
      </c>
      <c r="L5108" t="s">
        <v>25</v>
      </c>
      <c r="M5108">
        <v>52650</v>
      </c>
      <c r="N5108">
        <v>49993</v>
      </c>
      <c r="O5108">
        <v>54525</v>
      </c>
      <c r="P5108">
        <v>46178</v>
      </c>
      <c r="Q5108">
        <v>53154</v>
      </c>
      <c r="R5108">
        <v>51047</v>
      </c>
      <c r="S5108">
        <v>47157</v>
      </c>
      <c r="T5108">
        <v>56527</v>
      </c>
      <c r="U5108">
        <v>48793</v>
      </c>
      <c r="V5108">
        <v>53923</v>
      </c>
      <c r="W5108">
        <v>48622</v>
      </c>
      <c r="X5108">
        <v>41308</v>
      </c>
      <c r="Y5108">
        <v>603876</v>
      </c>
      <c r="Z5108">
        <f t="shared" si="186"/>
        <v>0</v>
      </c>
      <c r="AA5108">
        <f t="shared" si="187"/>
        <v>452907</v>
      </c>
    </row>
    <row r="5109" spans="1:27" x14ac:dyDescent="0.35">
      <c r="A5109" t="s">
        <v>427</v>
      </c>
      <c r="C5109">
        <v>510900</v>
      </c>
      <c r="D5109" t="s">
        <v>436</v>
      </c>
      <c r="E5109" t="s">
        <v>7</v>
      </c>
      <c r="F5109" t="s">
        <v>21</v>
      </c>
      <c r="G5109">
        <v>2028</v>
      </c>
      <c r="H5109" t="s">
        <v>365</v>
      </c>
      <c r="I5109" t="s">
        <v>373</v>
      </c>
      <c r="J5109" t="s">
        <v>374</v>
      </c>
      <c r="K5109" t="s">
        <v>375</v>
      </c>
      <c r="L5109" t="s">
        <v>25</v>
      </c>
      <c r="M5109">
        <v>53033</v>
      </c>
      <c r="N5109">
        <v>47714</v>
      </c>
      <c r="O5109">
        <v>47392</v>
      </c>
      <c r="P5109">
        <v>49369</v>
      </c>
      <c r="Q5109">
        <v>48600</v>
      </c>
      <c r="R5109">
        <v>45839</v>
      </c>
      <c r="S5109">
        <v>50169</v>
      </c>
      <c r="T5109">
        <v>51888</v>
      </c>
      <c r="U5109">
        <v>49858</v>
      </c>
      <c r="V5109">
        <v>54090</v>
      </c>
      <c r="W5109">
        <v>40823</v>
      </c>
      <c r="X5109">
        <v>44330</v>
      </c>
      <c r="Y5109">
        <v>583105</v>
      </c>
      <c r="Z5109">
        <f t="shared" si="186"/>
        <v>437328.75</v>
      </c>
      <c r="AA5109">
        <f t="shared" si="187"/>
        <v>0</v>
      </c>
    </row>
    <row r="5110" spans="1:27" x14ac:dyDescent="0.35">
      <c r="A5110" t="s">
        <v>427</v>
      </c>
      <c r="C5110">
        <v>501990</v>
      </c>
      <c r="D5110" t="s">
        <v>442</v>
      </c>
      <c r="E5110" t="s">
        <v>7</v>
      </c>
      <c r="F5110" t="s">
        <v>366</v>
      </c>
      <c r="G5110">
        <v>2029</v>
      </c>
      <c r="H5110" t="s">
        <v>365</v>
      </c>
      <c r="I5110" t="s">
        <v>456</v>
      </c>
      <c r="J5110" t="s">
        <v>852</v>
      </c>
      <c r="K5110" t="s">
        <v>378</v>
      </c>
      <c r="L5110" t="s">
        <v>25</v>
      </c>
      <c r="M5110">
        <v>53076</v>
      </c>
      <c r="N5110">
        <v>47630</v>
      </c>
      <c r="O5110">
        <v>47173</v>
      </c>
      <c r="P5110">
        <v>48883</v>
      </c>
      <c r="Q5110">
        <v>47860</v>
      </c>
      <c r="R5110">
        <v>44893</v>
      </c>
      <c r="S5110">
        <v>49049</v>
      </c>
      <c r="T5110">
        <v>51354</v>
      </c>
      <c r="U5110">
        <v>49349</v>
      </c>
      <c r="V5110">
        <v>53456</v>
      </c>
      <c r="W5110">
        <v>39953</v>
      </c>
      <c r="X5110">
        <v>42308</v>
      </c>
      <c r="Y5110">
        <v>574984</v>
      </c>
      <c r="Z5110">
        <f t="shared" si="186"/>
        <v>173864.989558056</v>
      </c>
      <c r="AA5110">
        <f t="shared" si="187"/>
        <v>257373.010441944</v>
      </c>
    </row>
    <row r="5111" spans="1:27" x14ac:dyDescent="0.35">
      <c r="A5111" t="s">
        <v>427</v>
      </c>
      <c r="C5111">
        <v>506100</v>
      </c>
      <c r="D5111" t="s">
        <v>432</v>
      </c>
      <c r="E5111" t="s">
        <v>7</v>
      </c>
      <c r="F5111" t="s">
        <v>21</v>
      </c>
      <c r="G5111">
        <v>2024</v>
      </c>
      <c r="H5111" t="s">
        <v>365</v>
      </c>
      <c r="I5111" t="s">
        <v>373</v>
      </c>
      <c r="J5111" t="s">
        <v>374</v>
      </c>
      <c r="K5111" t="s">
        <v>375</v>
      </c>
      <c r="L5111" t="s">
        <v>25</v>
      </c>
      <c r="M5111">
        <v>53129</v>
      </c>
      <c r="N5111">
        <v>50250</v>
      </c>
      <c r="O5111">
        <v>47561</v>
      </c>
      <c r="P5111">
        <v>49568</v>
      </c>
      <c r="Q5111">
        <v>51560</v>
      </c>
      <c r="R5111">
        <v>43442</v>
      </c>
      <c r="S5111">
        <v>50511</v>
      </c>
      <c r="T5111">
        <v>51777</v>
      </c>
      <c r="U5111">
        <v>47303</v>
      </c>
      <c r="V5111">
        <v>53997</v>
      </c>
      <c r="W5111">
        <v>44127</v>
      </c>
      <c r="X5111">
        <v>42616</v>
      </c>
      <c r="Y5111">
        <v>585841</v>
      </c>
      <c r="Z5111">
        <f t="shared" si="186"/>
        <v>439380.75</v>
      </c>
      <c r="AA5111">
        <f t="shared" si="187"/>
        <v>0</v>
      </c>
    </row>
    <row r="5112" spans="1:27" x14ac:dyDescent="0.35">
      <c r="A5112" t="s">
        <v>427</v>
      </c>
      <c r="C5112">
        <v>512100</v>
      </c>
      <c r="D5112" t="s">
        <v>428</v>
      </c>
      <c r="E5112" t="s">
        <v>7</v>
      </c>
      <c r="F5112" t="s">
        <v>366</v>
      </c>
      <c r="G5112">
        <v>2025</v>
      </c>
      <c r="H5112" t="s">
        <v>22</v>
      </c>
      <c r="I5112" t="s">
        <v>656</v>
      </c>
      <c r="J5112" t="s">
        <v>657</v>
      </c>
      <c r="K5112" t="s">
        <v>621</v>
      </c>
      <c r="L5112" t="s">
        <v>25</v>
      </c>
      <c r="M5112">
        <v>53440</v>
      </c>
      <c r="N5112">
        <v>27940</v>
      </c>
      <c r="O5112">
        <v>34032</v>
      </c>
      <c r="P5112">
        <v>27940</v>
      </c>
      <c r="Q5112">
        <v>27440</v>
      </c>
      <c r="R5112">
        <v>33532</v>
      </c>
      <c r="S5112">
        <v>30440</v>
      </c>
      <c r="T5112">
        <v>108015</v>
      </c>
      <c r="U5112">
        <v>82856</v>
      </c>
      <c r="V5112">
        <v>49930</v>
      </c>
      <c r="W5112">
        <v>204440</v>
      </c>
      <c r="X5112">
        <v>33532</v>
      </c>
      <c r="Y5112">
        <v>713536</v>
      </c>
      <c r="Z5112">
        <f t="shared" si="186"/>
        <v>215760.66323462399</v>
      </c>
      <c r="AA5112">
        <f t="shared" si="187"/>
        <v>319391.33676537604</v>
      </c>
    </row>
    <row r="5113" spans="1:27" x14ac:dyDescent="0.35">
      <c r="A5113" t="s">
        <v>427</v>
      </c>
      <c r="C5113">
        <v>513100</v>
      </c>
      <c r="D5113" t="s">
        <v>438</v>
      </c>
      <c r="E5113" t="s">
        <v>7</v>
      </c>
      <c r="F5113" t="s">
        <v>105</v>
      </c>
      <c r="G5113">
        <v>2030</v>
      </c>
      <c r="H5113" t="s">
        <v>365</v>
      </c>
      <c r="I5113" t="s">
        <v>383</v>
      </c>
      <c r="J5113" t="s">
        <v>384</v>
      </c>
      <c r="K5113" t="s">
        <v>378</v>
      </c>
      <c r="L5113" t="s">
        <v>25</v>
      </c>
      <c r="M5113">
        <v>53527</v>
      </c>
      <c r="N5113">
        <v>47976</v>
      </c>
      <c r="O5113">
        <v>47893</v>
      </c>
      <c r="P5113">
        <v>49897</v>
      </c>
      <c r="Q5113">
        <v>49172</v>
      </c>
      <c r="R5113">
        <v>46397</v>
      </c>
      <c r="S5113">
        <v>50795</v>
      </c>
      <c r="T5113">
        <v>52193</v>
      </c>
      <c r="U5113">
        <v>50329</v>
      </c>
      <c r="V5113">
        <v>54423</v>
      </c>
      <c r="W5113">
        <v>41596</v>
      </c>
      <c r="X5113">
        <v>45395</v>
      </c>
      <c r="Y5113">
        <v>589594</v>
      </c>
      <c r="Z5113">
        <f t="shared" si="186"/>
        <v>0</v>
      </c>
      <c r="AA5113">
        <f t="shared" si="187"/>
        <v>442195.5</v>
      </c>
    </row>
    <row r="5114" spans="1:27" x14ac:dyDescent="0.35">
      <c r="A5114" t="s">
        <v>427</v>
      </c>
      <c r="C5114">
        <v>500100</v>
      </c>
      <c r="D5114" t="s">
        <v>431</v>
      </c>
      <c r="E5114" t="s">
        <v>7</v>
      </c>
      <c r="F5114" t="s">
        <v>366</v>
      </c>
      <c r="G5114">
        <v>2029</v>
      </c>
      <c r="H5114" t="s">
        <v>365</v>
      </c>
      <c r="I5114" t="s">
        <v>630</v>
      </c>
      <c r="J5114" t="s">
        <v>630</v>
      </c>
      <c r="K5114" t="s">
        <v>631</v>
      </c>
      <c r="L5114" t="s">
        <v>25</v>
      </c>
      <c r="M5114">
        <v>53590</v>
      </c>
      <c r="N5114">
        <v>48161</v>
      </c>
      <c r="O5114">
        <v>47770</v>
      </c>
      <c r="P5114">
        <v>49594</v>
      </c>
      <c r="Q5114">
        <v>48667</v>
      </c>
      <c r="R5114">
        <v>45774</v>
      </c>
      <c r="S5114">
        <v>50012</v>
      </c>
      <c r="T5114">
        <v>52080</v>
      </c>
      <c r="U5114">
        <v>50074</v>
      </c>
      <c r="V5114">
        <v>54229</v>
      </c>
      <c r="W5114">
        <v>40798</v>
      </c>
      <c r="X5114">
        <v>43613</v>
      </c>
      <c r="Y5114">
        <v>584362</v>
      </c>
      <c r="Z5114">
        <f t="shared" si="186"/>
        <v>176700.73085185798</v>
      </c>
      <c r="AA5114">
        <f t="shared" si="187"/>
        <v>261570.76914814202</v>
      </c>
    </row>
    <row r="5115" spans="1:27" x14ac:dyDescent="0.35">
      <c r="A5115" t="s">
        <v>427</v>
      </c>
      <c r="C5115">
        <v>502100</v>
      </c>
      <c r="D5115" t="s">
        <v>429</v>
      </c>
      <c r="E5115" t="s">
        <v>7</v>
      </c>
      <c r="F5115" t="s">
        <v>21</v>
      </c>
      <c r="G5115">
        <v>2021</v>
      </c>
      <c r="H5115" t="s">
        <v>22</v>
      </c>
      <c r="I5115" t="s">
        <v>373</v>
      </c>
      <c r="J5115" t="s">
        <v>374</v>
      </c>
      <c r="K5115" t="s">
        <v>375</v>
      </c>
      <c r="L5115" t="s">
        <v>25</v>
      </c>
      <c r="M5115">
        <v>54402</v>
      </c>
      <c r="N5115">
        <v>54667</v>
      </c>
      <c r="O5115">
        <v>54402</v>
      </c>
      <c r="P5115">
        <v>54402</v>
      </c>
      <c r="Q5115">
        <v>54402</v>
      </c>
      <c r="R5115">
        <v>54402</v>
      </c>
      <c r="S5115">
        <v>65440</v>
      </c>
      <c r="T5115">
        <v>55362</v>
      </c>
      <c r="U5115">
        <v>55362</v>
      </c>
      <c r="V5115">
        <v>55362</v>
      </c>
      <c r="W5115">
        <v>55362</v>
      </c>
      <c r="X5115">
        <v>55362</v>
      </c>
      <c r="Y5115">
        <v>668928</v>
      </c>
      <c r="Z5115">
        <f t="shared" si="186"/>
        <v>501696</v>
      </c>
      <c r="AA5115">
        <f t="shared" si="187"/>
        <v>0</v>
      </c>
    </row>
    <row r="5116" spans="1:27" x14ac:dyDescent="0.35">
      <c r="A5116" t="s">
        <v>427</v>
      </c>
      <c r="C5116">
        <v>506100</v>
      </c>
      <c r="D5116" t="s">
        <v>432</v>
      </c>
      <c r="E5116" t="s">
        <v>7</v>
      </c>
      <c r="F5116" t="s">
        <v>21</v>
      </c>
      <c r="G5116">
        <v>2025</v>
      </c>
      <c r="H5116" t="s">
        <v>365</v>
      </c>
      <c r="I5116" t="s">
        <v>373</v>
      </c>
      <c r="J5116" t="s">
        <v>374</v>
      </c>
      <c r="K5116" t="s">
        <v>375</v>
      </c>
      <c r="L5116" t="s">
        <v>25</v>
      </c>
      <c r="M5116">
        <v>54476</v>
      </c>
      <c r="N5116">
        <v>48766</v>
      </c>
      <c r="O5116">
        <v>48748</v>
      </c>
      <c r="P5116">
        <v>50781</v>
      </c>
      <c r="Q5116">
        <v>50043</v>
      </c>
      <c r="R5116">
        <v>47220</v>
      </c>
      <c r="S5116">
        <v>51690</v>
      </c>
      <c r="T5116">
        <v>53046</v>
      </c>
      <c r="U5116">
        <v>51217</v>
      </c>
      <c r="V5116">
        <v>55312</v>
      </c>
      <c r="W5116">
        <v>42410</v>
      </c>
      <c r="X5116">
        <v>46266</v>
      </c>
      <c r="Y5116">
        <v>599975</v>
      </c>
      <c r="Z5116">
        <f t="shared" si="186"/>
        <v>449981.25</v>
      </c>
      <c r="AA5116">
        <f t="shared" si="187"/>
        <v>0</v>
      </c>
    </row>
    <row r="5117" spans="1:27" x14ac:dyDescent="0.35">
      <c r="A5117" t="s">
        <v>427</v>
      </c>
      <c r="C5117">
        <v>510900</v>
      </c>
      <c r="D5117" t="s">
        <v>436</v>
      </c>
      <c r="E5117" t="s">
        <v>7</v>
      </c>
      <c r="F5117" t="s">
        <v>21</v>
      </c>
      <c r="G5117">
        <v>2029</v>
      </c>
      <c r="H5117" t="s">
        <v>365</v>
      </c>
      <c r="I5117" t="s">
        <v>373</v>
      </c>
      <c r="J5117" t="s">
        <v>374</v>
      </c>
      <c r="K5117" t="s">
        <v>375</v>
      </c>
      <c r="L5117" t="s">
        <v>25</v>
      </c>
      <c r="M5117">
        <v>54625</v>
      </c>
      <c r="N5117">
        <v>49146</v>
      </c>
      <c r="O5117">
        <v>48815</v>
      </c>
      <c r="P5117">
        <v>50851</v>
      </c>
      <c r="Q5117">
        <v>50059</v>
      </c>
      <c r="R5117">
        <v>47215</v>
      </c>
      <c r="S5117">
        <v>51675</v>
      </c>
      <c r="T5117">
        <v>53446</v>
      </c>
      <c r="U5117">
        <v>51354</v>
      </c>
      <c r="V5117">
        <v>55714</v>
      </c>
      <c r="W5117">
        <v>42048</v>
      </c>
      <c r="X5117">
        <v>45660</v>
      </c>
      <c r="Y5117">
        <v>600608</v>
      </c>
      <c r="Z5117">
        <f t="shared" si="186"/>
        <v>450456</v>
      </c>
      <c r="AA5117">
        <f t="shared" si="187"/>
        <v>0</v>
      </c>
    </row>
    <row r="5118" spans="1:27" x14ac:dyDescent="0.35">
      <c r="A5118" t="s">
        <v>427</v>
      </c>
      <c r="C5118">
        <v>501990</v>
      </c>
      <c r="D5118" t="s">
        <v>442</v>
      </c>
      <c r="E5118" t="s">
        <v>7</v>
      </c>
      <c r="F5118" t="s">
        <v>366</v>
      </c>
      <c r="G5118">
        <v>2030</v>
      </c>
      <c r="H5118" t="s">
        <v>365</v>
      </c>
      <c r="I5118" t="s">
        <v>456</v>
      </c>
      <c r="J5118" t="s">
        <v>852</v>
      </c>
      <c r="K5118" t="s">
        <v>378</v>
      </c>
      <c r="L5118" t="s">
        <v>25</v>
      </c>
      <c r="M5118">
        <v>54670</v>
      </c>
      <c r="N5118">
        <v>49060</v>
      </c>
      <c r="O5118">
        <v>48590</v>
      </c>
      <c r="P5118">
        <v>50351</v>
      </c>
      <c r="Q5118">
        <v>49297</v>
      </c>
      <c r="R5118">
        <v>46241</v>
      </c>
      <c r="S5118">
        <v>50522</v>
      </c>
      <c r="T5118">
        <v>52896</v>
      </c>
      <c r="U5118">
        <v>50831</v>
      </c>
      <c r="V5118">
        <v>55061</v>
      </c>
      <c r="W5118">
        <v>41153</v>
      </c>
      <c r="X5118">
        <v>43578</v>
      </c>
      <c r="Y5118">
        <v>592251</v>
      </c>
      <c r="Z5118">
        <f t="shared" si="186"/>
        <v>179086.22488755899</v>
      </c>
      <c r="AA5118">
        <f t="shared" si="187"/>
        <v>265102.02511244098</v>
      </c>
    </row>
    <row r="5119" spans="1:27" x14ac:dyDescent="0.35">
      <c r="A5119" t="s">
        <v>427</v>
      </c>
      <c r="C5119">
        <v>506900</v>
      </c>
      <c r="D5119" t="s">
        <v>439</v>
      </c>
      <c r="E5119" t="s">
        <v>7</v>
      </c>
      <c r="F5119" t="s">
        <v>105</v>
      </c>
      <c r="G5119">
        <v>2024</v>
      </c>
      <c r="H5119" t="s">
        <v>365</v>
      </c>
      <c r="I5119" t="s">
        <v>373</v>
      </c>
      <c r="J5119" t="s">
        <v>374</v>
      </c>
      <c r="K5119" t="s">
        <v>375</v>
      </c>
      <c r="L5119" t="s">
        <v>25</v>
      </c>
      <c r="M5119">
        <v>54833</v>
      </c>
      <c r="N5119">
        <v>52068</v>
      </c>
      <c r="O5119">
        <v>48788</v>
      </c>
      <c r="P5119">
        <v>50752</v>
      </c>
      <c r="Q5119">
        <v>52723</v>
      </c>
      <c r="R5119">
        <v>44026</v>
      </c>
      <c r="S5119">
        <v>51354</v>
      </c>
      <c r="T5119">
        <v>53310</v>
      </c>
      <c r="U5119">
        <v>48291</v>
      </c>
      <c r="V5119">
        <v>55573</v>
      </c>
      <c r="W5119">
        <v>44437</v>
      </c>
      <c r="X5119">
        <v>42101</v>
      </c>
      <c r="Y5119">
        <v>598255</v>
      </c>
      <c r="Z5119">
        <f t="shared" si="186"/>
        <v>0</v>
      </c>
      <c r="AA5119">
        <f t="shared" si="187"/>
        <v>448691.25</v>
      </c>
    </row>
    <row r="5120" spans="1:27" x14ac:dyDescent="0.35">
      <c r="A5120" t="s">
        <v>427</v>
      </c>
      <c r="C5120">
        <v>512100</v>
      </c>
      <c r="D5120" t="s">
        <v>428</v>
      </c>
      <c r="E5120" t="s">
        <v>7</v>
      </c>
      <c r="F5120" t="s">
        <v>366</v>
      </c>
      <c r="G5120">
        <v>2026</v>
      </c>
      <c r="H5120" t="s">
        <v>22</v>
      </c>
      <c r="I5120" t="s">
        <v>656</v>
      </c>
      <c r="J5120" t="s">
        <v>657</v>
      </c>
      <c r="K5120" t="s">
        <v>621</v>
      </c>
      <c r="L5120" t="s">
        <v>25</v>
      </c>
      <c r="M5120">
        <v>55019</v>
      </c>
      <c r="N5120">
        <v>28754</v>
      </c>
      <c r="O5120">
        <v>35028</v>
      </c>
      <c r="P5120">
        <v>28754</v>
      </c>
      <c r="Q5120">
        <v>28239</v>
      </c>
      <c r="R5120">
        <v>34513</v>
      </c>
      <c r="S5120">
        <v>31329</v>
      </c>
      <c r="T5120">
        <v>111175</v>
      </c>
      <c r="U5120">
        <v>85317</v>
      </c>
      <c r="V5120">
        <v>51403</v>
      </c>
      <c r="W5120">
        <v>210549</v>
      </c>
      <c r="X5120">
        <v>34513</v>
      </c>
      <c r="Y5120">
        <v>734593</v>
      </c>
      <c r="Z5120">
        <f t="shared" si="186"/>
        <v>222127.92751523698</v>
      </c>
      <c r="AA5120">
        <f t="shared" si="187"/>
        <v>328816.82248476299</v>
      </c>
    </row>
    <row r="5121" spans="1:27" x14ac:dyDescent="0.35">
      <c r="A5121" t="s">
        <v>427</v>
      </c>
      <c r="C5121">
        <v>500100</v>
      </c>
      <c r="D5121" t="s">
        <v>431</v>
      </c>
      <c r="E5121" t="s">
        <v>7</v>
      </c>
      <c r="F5121" t="s">
        <v>366</v>
      </c>
      <c r="G5121">
        <v>2030</v>
      </c>
      <c r="H5121" t="s">
        <v>365</v>
      </c>
      <c r="I5121" t="s">
        <v>630</v>
      </c>
      <c r="J5121" t="s">
        <v>630</v>
      </c>
      <c r="K5121" t="s">
        <v>631</v>
      </c>
      <c r="L5121" t="s">
        <v>25</v>
      </c>
      <c r="M5121">
        <v>55199</v>
      </c>
      <c r="N5121">
        <v>49607</v>
      </c>
      <c r="O5121">
        <v>49205</v>
      </c>
      <c r="P5121">
        <v>51083</v>
      </c>
      <c r="Q5121">
        <v>50129</v>
      </c>
      <c r="R5121">
        <v>47149</v>
      </c>
      <c r="S5121">
        <v>51514</v>
      </c>
      <c r="T5121">
        <v>53644</v>
      </c>
      <c r="U5121">
        <v>51578</v>
      </c>
      <c r="V5121">
        <v>55858</v>
      </c>
      <c r="W5121">
        <v>42023</v>
      </c>
      <c r="X5121">
        <v>44922</v>
      </c>
      <c r="Y5121">
        <v>601911</v>
      </c>
      <c r="Z5121">
        <f t="shared" si="186"/>
        <v>182007.23799249899</v>
      </c>
      <c r="AA5121">
        <f t="shared" si="187"/>
        <v>269426.01200750103</v>
      </c>
    </row>
    <row r="5122" spans="1:27" x14ac:dyDescent="0.35">
      <c r="A5122" t="s">
        <v>427</v>
      </c>
      <c r="C5122">
        <v>502100</v>
      </c>
      <c r="D5122" t="s">
        <v>429</v>
      </c>
      <c r="E5122" t="s">
        <v>7</v>
      </c>
      <c r="F5122" t="s">
        <v>21</v>
      </c>
      <c r="G5122">
        <v>2022</v>
      </c>
      <c r="H5122" t="s">
        <v>22</v>
      </c>
      <c r="I5122" t="s">
        <v>373</v>
      </c>
      <c r="J5122" t="s">
        <v>374</v>
      </c>
      <c r="K5122" t="s">
        <v>375</v>
      </c>
      <c r="L5122" t="s">
        <v>25</v>
      </c>
      <c r="M5122">
        <v>55433</v>
      </c>
      <c r="N5122">
        <v>55594</v>
      </c>
      <c r="O5122">
        <v>55433</v>
      </c>
      <c r="P5122">
        <v>55433</v>
      </c>
      <c r="Q5122">
        <v>55433</v>
      </c>
      <c r="R5122">
        <v>55433</v>
      </c>
      <c r="S5122">
        <v>65510</v>
      </c>
      <c r="T5122">
        <v>55433</v>
      </c>
      <c r="U5122">
        <v>55433</v>
      </c>
      <c r="V5122">
        <v>55433</v>
      </c>
      <c r="W5122">
        <v>55433</v>
      </c>
      <c r="X5122">
        <v>55433</v>
      </c>
      <c r="Y5122">
        <v>675430</v>
      </c>
      <c r="Z5122">
        <f t="shared" si="186"/>
        <v>506572.5</v>
      </c>
      <c r="AA5122">
        <f t="shared" si="187"/>
        <v>0</v>
      </c>
    </row>
    <row r="5123" spans="1:27" x14ac:dyDescent="0.35">
      <c r="A5123" t="s">
        <v>427</v>
      </c>
      <c r="C5123">
        <v>513100</v>
      </c>
      <c r="D5123" t="s">
        <v>438</v>
      </c>
      <c r="E5123" t="s">
        <v>7</v>
      </c>
      <c r="F5123" t="s">
        <v>105</v>
      </c>
      <c r="G5123">
        <v>2024</v>
      </c>
      <c r="H5123" t="s">
        <v>365</v>
      </c>
      <c r="I5123" t="s">
        <v>373</v>
      </c>
      <c r="J5123" t="s">
        <v>374</v>
      </c>
      <c r="K5123" t="s">
        <v>375</v>
      </c>
      <c r="L5123" t="s">
        <v>25</v>
      </c>
      <c r="M5123">
        <v>55618</v>
      </c>
      <c r="N5123">
        <v>52673</v>
      </c>
      <c r="O5123">
        <v>49793</v>
      </c>
      <c r="P5123">
        <v>51913</v>
      </c>
      <c r="Q5123">
        <v>54013</v>
      </c>
      <c r="R5123">
        <v>45516</v>
      </c>
      <c r="S5123">
        <v>52936</v>
      </c>
      <c r="T5123">
        <v>54302</v>
      </c>
      <c r="U5123">
        <v>49545</v>
      </c>
      <c r="V5123">
        <v>56637</v>
      </c>
      <c r="W5123">
        <v>46154</v>
      </c>
      <c r="X5123">
        <v>44632</v>
      </c>
      <c r="Y5123">
        <v>613732</v>
      </c>
      <c r="Z5123">
        <f t="shared" si="186"/>
        <v>0</v>
      </c>
      <c r="AA5123">
        <f t="shared" si="187"/>
        <v>460299</v>
      </c>
    </row>
    <row r="5124" spans="1:27" x14ac:dyDescent="0.35">
      <c r="A5124" t="s">
        <v>427</v>
      </c>
      <c r="C5124">
        <v>506900</v>
      </c>
      <c r="D5124" t="s">
        <v>439</v>
      </c>
      <c r="E5124" t="s">
        <v>7</v>
      </c>
      <c r="F5124" t="s">
        <v>105</v>
      </c>
      <c r="G5124">
        <v>2025</v>
      </c>
      <c r="H5124" t="s">
        <v>365</v>
      </c>
      <c r="I5124" t="s">
        <v>373</v>
      </c>
      <c r="J5124" t="s">
        <v>374</v>
      </c>
      <c r="K5124" t="s">
        <v>375</v>
      </c>
      <c r="L5124" t="s">
        <v>25</v>
      </c>
      <c r="M5124">
        <v>55950</v>
      </c>
      <c r="N5124">
        <v>50184</v>
      </c>
      <c r="O5124">
        <v>49728</v>
      </c>
      <c r="P5124">
        <v>51696</v>
      </c>
      <c r="Q5124">
        <v>50744</v>
      </c>
      <c r="R5124">
        <v>47675</v>
      </c>
      <c r="S5124">
        <v>52214</v>
      </c>
      <c r="T5124">
        <v>54316</v>
      </c>
      <c r="U5124">
        <v>52109</v>
      </c>
      <c r="V5124">
        <v>56615</v>
      </c>
      <c r="W5124">
        <v>42244</v>
      </c>
      <c r="X5124">
        <v>45523</v>
      </c>
      <c r="Y5124">
        <v>608997</v>
      </c>
      <c r="Z5124">
        <f t="shared" si="186"/>
        <v>0</v>
      </c>
      <c r="AA5124">
        <f t="shared" si="187"/>
        <v>456747.75</v>
      </c>
    </row>
    <row r="5125" spans="1:27" x14ac:dyDescent="0.35">
      <c r="A5125" t="s">
        <v>427</v>
      </c>
      <c r="C5125">
        <v>506100</v>
      </c>
      <c r="D5125" t="s">
        <v>432</v>
      </c>
      <c r="E5125" t="s">
        <v>7</v>
      </c>
      <c r="F5125" t="s">
        <v>21</v>
      </c>
      <c r="G5125">
        <v>2026</v>
      </c>
      <c r="H5125" t="s">
        <v>365</v>
      </c>
      <c r="I5125" t="s">
        <v>373</v>
      </c>
      <c r="J5125" t="s">
        <v>374</v>
      </c>
      <c r="K5125" t="s">
        <v>375</v>
      </c>
      <c r="L5125" t="s">
        <v>25</v>
      </c>
      <c r="M5125">
        <v>56110</v>
      </c>
      <c r="N5125">
        <v>50229</v>
      </c>
      <c r="O5125">
        <v>50211</v>
      </c>
      <c r="P5125">
        <v>52305</v>
      </c>
      <c r="Q5125">
        <v>51545</v>
      </c>
      <c r="R5125">
        <v>48636</v>
      </c>
      <c r="S5125">
        <v>53240</v>
      </c>
      <c r="T5125">
        <v>54638</v>
      </c>
      <c r="U5125">
        <v>52753</v>
      </c>
      <c r="V5125">
        <v>56971</v>
      </c>
      <c r="W5125">
        <v>43682</v>
      </c>
      <c r="X5125">
        <v>47654</v>
      </c>
      <c r="Y5125">
        <v>617974</v>
      </c>
      <c r="Z5125">
        <f t="shared" si="186"/>
        <v>463480.5</v>
      </c>
      <c r="AA5125">
        <f t="shared" si="187"/>
        <v>0</v>
      </c>
    </row>
    <row r="5126" spans="1:27" x14ac:dyDescent="0.35">
      <c r="A5126" t="s">
        <v>427</v>
      </c>
      <c r="C5126">
        <v>510900</v>
      </c>
      <c r="D5126" t="s">
        <v>436</v>
      </c>
      <c r="E5126" t="s">
        <v>7</v>
      </c>
      <c r="F5126" t="s">
        <v>21</v>
      </c>
      <c r="G5126">
        <v>2030</v>
      </c>
      <c r="H5126" t="s">
        <v>365</v>
      </c>
      <c r="I5126" t="s">
        <v>373</v>
      </c>
      <c r="J5126" t="s">
        <v>374</v>
      </c>
      <c r="K5126" t="s">
        <v>375</v>
      </c>
      <c r="L5126" t="s">
        <v>25</v>
      </c>
      <c r="M5126">
        <v>56265</v>
      </c>
      <c r="N5126">
        <v>50622</v>
      </c>
      <c r="O5126">
        <v>50281</v>
      </c>
      <c r="P5126">
        <v>52378</v>
      </c>
      <c r="Q5126">
        <v>51562</v>
      </c>
      <c r="R5126">
        <v>48633</v>
      </c>
      <c r="S5126">
        <v>53227</v>
      </c>
      <c r="T5126">
        <v>55051</v>
      </c>
      <c r="U5126">
        <v>52896</v>
      </c>
      <c r="V5126">
        <v>57387</v>
      </c>
      <c r="W5126">
        <v>43311</v>
      </c>
      <c r="X5126">
        <v>47031</v>
      </c>
      <c r="Y5126">
        <v>618645</v>
      </c>
      <c r="Z5126">
        <f t="shared" si="186"/>
        <v>463983.75</v>
      </c>
      <c r="AA5126">
        <f t="shared" si="187"/>
        <v>0</v>
      </c>
    </row>
    <row r="5127" spans="1:27" x14ac:dyDescent="0.35">
      <c r="A5127" t="s">
        <v>427</v>
      </c>
      <c r="C5127">
        <v>502100</v>
      </c>
      <c r="D5127" t="s">
        <v>429</v>
      </c>
      <c r="E5127" t="s">
        <v>7</v>
      </c>
      <c r="F5127" t="s">
        <v>21</v>
      </c>
      <c r="G5127">
        <v>2023</v>
      </c>
      <c r="H5127" t="s">
        <v>22</v>
      </c>
      <c r="I5127" t="s">
        <v>373</v>
      </c>
      <c r="J5127" t="s">
        <v>374</v>
      </c>
      <c r="K5127" t="s">
        <v>375</v>
      </c>
      <c r="L5127" t="s">
        <v>25</v>
      </c>
      <c r="M5127">
        <v>56444</v>
      </c>
      <c r="N5127">
        <v>56723</v>
      </c>
      <c r="O5127">
        <v>56444</v>
      </c>
      <c r="P5127">
        <v>56444</v>
      </c>
      <c r="Q5127">
        <v>66522</v>
      </c>
      <c r="R5127">
        <v>56444</v>
      </c>
      <c r="S5127">
        <v>56444</v>
      </c>
      <c r="T5127">
        <v>56444</v>
      </c>
      <c r="U5127">
        <v>56444</v>
      </c>
      <c r="V5127">
        <v>56444</v>
      </c>
      <c r="W5127">
        <v>56444</v>
      </c>
      <c r="X5127">
        <v>56444</v>
      </c>
      <c r="Y5127">
        <v>687689</v>
      </c>
      <c r="Z5127">
        <f t="shared" si="186"/>
        <v>515766.75</v>
      </c>
      <c r="AA5127">
        <f t="shared" si="187"/>
        <v>0</v>
      </c>
    </row>
    <row r="5128" spans="1:27" x14ac:dyDescent="0.35">
      <c r="A5128" t="s">
        <v>427</v>
      </c>
      <c r="C5128">
        <v>506100</v>
      </c>
      <c r="D5128" t="s">
        <v>432</v>
      </c>
      <c r="E5128" t="s">
        <v>7</v>
      </c>
      <c r="F5128" t="s">
        <v>366</v>
      </c>
      <c r="G5128">
        <v>2023</v>
      </c>
      <c r="H5128" t="s">
        <v>365</v>
      </c>
      <c r="I5128" t="s">
        <v>617</v>
      </c>
      <c r="J5128" t="s">
        <v>618</v>
      </c>
      <c r="K5128" t="s">
        <v>455</v>
      </c>
      <c r="L5128" t="s">
        <v>25</v>
      </c>
      <c r="M5128">
        <v>56457</v>
      </c>
      <c r="N5128">
        <v>53127</v>
      </c>
      <c r="O5128">
        <v>58507</v>
      </c>
      <c r="P5128">
        <v>49796</v>
      </c>
      <c r="Q5128">
        <v>57231</v>
      </c>
      <c r="R5128">
        <v>55011</v>
      </c>
      <c r="S5128">
        <v>51112</v>
      </c>
      <c r="T5128">
        <v>60158</v>
      </c>
      <c r="U5128">
        <v>52443</v>
      </c>
      <c r="V5128">
        <v>57508</v>
      </c>
      <c r="W5128">
        <v>52926</v>
      </c>
      <c r="X5128">
        <v>45995</v>
      </c>
      <c r="Y5128">
        <v>650268</v>
      </c>
      <c r="Z5128">
        <f t="shared" si="186"/>
        <v>196629.539308812</v>
      </c>
      <c r="AA5128">
        <f t="shared" si="187"/>
        <v>291071.460691188</v>
      </c>
    </row>
    <row r="5129" spans="1:27" x14ac:dyDescent="0.35">
      <c r="A5129" t="s">
        <v>427</v>
      </c>
      <c r="C5129">
        <v>512100</v>
      </c>
      <c r="D5129" t="s">
        <v>428</v>
      </c>
      <c r="E5129" t="s">
        <v>7</v>
      </c>
      <c r="F5129" t="s">
        <v>366</v>
      </c>
      <c r="G5129">
        <v>2027</v>
      </c>
      <c r="H5129" t="s">
        <v>22</v>
      </c>
      <c r="I5129" t="s">
        <v>656</v>
      </c>
      <c r="J5129" t="s">
        <v>657</v>
      </c>
      <c r="K5129" t="s">
        <v>621</v>
      </c>
      <c r="L5129" t="s">
        <v>25</v>
      </c>
      <c r="M5129">
        <v>56645</v>
      </c>
      <c r="N5129">
        <v>29592</v>
      </c>
      <c r="O5129">
        <v>36054</v>
      </c>
      <c r="P5129">
        <v>29592</v>
      </c>
      <c r="Q5129">
        <v>29061</v>
      </c>
      <c r="R5129">
        <v>35524</v>
      </c>
      <c r="S5129">
        <v>32244</v>
      </c>
      <c r="T5129">
        <v>114428</v>
      </c>
      <c r="U5129">
        <v>87852</v>
      </c>
      <c r="V5129">
        <v>52920</v>
      </c>
      <c r="W5129">
        <v>216841</v>
      </c>
      <c r="X5129">
        <v>35524</v>
      </c>
      <c r="Y5129">
        <v>756276</v>
      </c>
      <c r="Z5129">
        <f t="shared" si="186"/>
        <v>228684.48312128399</v>
      </c>
      <c r="AA5129">
        <f t="shared" si="187"/>
        <v>338522.51687871601</v>
      </c>
    </row>
    <row r="5130" spans="1:27" x14ac:dyDescent="0.35">
      <c r="A5130" t="s">
        <v>427</v>
      </c>
      <c r="C5130">
        <v>510900</v>
      </c>
      <c r="D5130" t="s">
        <v>436</v>
      </c>
      <c r="E5130" t="s">
        <v>7</v>
      </c>
      <c r="F5130" t="s">
        <v>105</v>
      </c>
      <c r="G5130">
        <v>2024</v>
      </c>
      <c r="H5130" t="s">
        <v>365</v>
      </c>
      <c r="I5130" t="s">
        <v>383</v>
      </c>
      <c r="J5130" t="s">
        <v>384</v>
      </c>
      <c r="K5130" t="s">
        <v>378</v>
      </c>
      <c r="L5130" t="s">
        <v>25</v>
      </c>
      <c r="M5130">
        <v>56852</v>
      </c>
      <c r="N5130">
        <v>54068</v>
      </c>
      <c r="O5130">
        <v>50845</v>
      </c>
      <c r="P5130">
        <v>53021</v>
      </c>
      <c r="Q5130">
        <v>55157</v>
      </c>
      <c r="R5130">
        <v>46409</v>
      </c>
      <c r="S5130">
        <v>54007</v>
      </c>
      <c r="T5130">
        <v>55728</v>
      </c>
      <c r="U5130">
        <v>50635</v>
      </c>
      <c r="V5130">
        <v>58113</v>
      </c>
      <c r="W5130">
        <v>46836</v>
      </c>
      <c r="X5130">
        <v>45017</v>
      </c>
      <c r="Y5130">
        <v>626687</v>
      </c>
      <c r="Z5130">
        <f t="shared" si="186"/>
        <v>0</v>
      </c>
      <c r="AA5130">
        <f t="shared" si="187"/>
        <v>470015.25</v>
      </c>
    </row>
    <row r="5131" spans="1:27" x14ac:dyDescent="0.35">
      <c r="A5131" t="s">
        <v>427</v>
      </c>
      <c r="C5131">
        <v>502100</v>
      </c>
      <c r="D5131" t="s">
        <v>429</v>
      </c>
      <c r="E5131" t="s">
        <v>7</v>
      </c>
      <c r="F5131" t="s">
        <v>21</v>
      </c>
      <c r="G5131">
        <v>2024</v>
      </c>
      <c r="H5131" t="s">
        <v>22</v>
      </c>
      <c r="I5131" t="s">
        <v>373</v>
      </c>
      <c r="J5131" t="s">
        <v>374</v>
      </c>
      <c r="K5131" t="s">
        <v>375</v>
      </c>
      <c r="L5131" t="s">
        <v>25</v>
      </c>
      <c r="M5131">
        <v>56994</v>
      </c>
      <c r="N5131">
        <v>56999</v>
      </c>
      <c r="O5131">
        <v>56994</v>
      </c>
      <c r="P5131">
        <v>56994</v>
      </c>
      <c r="Q5131">
        <v>56994</v>
      </c>
      <c r="R5131">
        <v>56994</v>
      </c>
      <c r="S5131">
        <v>67071</v>
      </c>
      <c r="T5131">
        <v>56994</v>
      </c>
      <c r="U5131">
        <v>56994</v>
      </c>
      <c r="V5131">
        <v>56994</v>
      </c>
      <c r="W5131">
        <v>56994</v>
      </c>
      <c r="X5131">
        <v>56994</v>
      </c>
      <c r="Y5131">
        <v>694010</v>
      </c>
      <c r="Z5131">
        <f t="shared" si="186"/>
        <v>520507.5</v>
      </c>
      <c r="AA5131">
        <f t="shared" si="187"/>
        <v>0</v>
      </c>
    </row>
    <row r="5132" spans="1:27" x14ac:dyDescent="0.35">
      <c r="A5132" t="s">
        <v>427</v>
      </c>
      <c r="C5132">
        <v>513100</v>
      </c>
      <c r="D5132" t="s">
        <v>438</v>
      </c>
      <c r="E5132" t="s">
        <v>7</v>
      </c>
      <c r="F5132" t="s">
        <v>105</v>
      </c>
      <c r="G5132">
        <v>2025</v>
      </c>
      <c r="H5132" t="s">
        <v>365</v>
      </c>
      <c r="I5132" t="s">
        <v>373</v>
      </c>
      <c r="J5132" t="s">
        <v>374</v>
      </c>
      <c r="K5132" t="s">
        <v>375</v>
      </c>
      <c r="L5132" t="s">
        <v>25</v>
      </c>
      <c r="M5132">
        <v>57003</v>
      </c>
      <c r="N5132">
        <v>51091</v>
      </c>
      <c r="O5132">
        <v>51003</v>
      </c>
      <c r="P5132">
        <v>53136</v>
      </c>
      <c r="Q5132">
        <v>52365</v>
      </c>
      <c r="R5132">
        <v>49409</v>
      </c>
      <c r="S5132">
        <v>54093</v>
      </c>
      <c r="T5132">
        <v>55581</v>
      </c>
      <c r="U5132">
        <v>53596</v>
      </c>
      <c r="V5132">
        <v>57956</v>
      </c>
      <c r="W5132">
        <v>44297</v>
      </c>
      <c r="X5132">
        <v>48342</v>
      </c>
      <c r="Y5132">
        <v>627874</v>
      </c>
      <c r="Z5132">
        <f t="shared" ref="Z5132:Z5192" si="188">$Y5132*IF($E5132="Fixed",0.75,1)*IF(LEFT($F5132,4)="0311",1,IF(LEFT($F5132,4)="0301",0.403176412,0))</f>
        <v>0</v>
      </c>
      <c r="AA5132">
        <f t="shared" ref="AA5132:AA5192" si="189">$Y5132*IF($E5132="Fixed",0.75,1)*IF(LEFT($F5132,4)="0311",0,IF(LEFT($F5132,4)="0301",1-0.403176412,1))</f>
        <v>470905.5</v>
      </c>
    </row>
    <row r="5133" spans="1:27" x14ac:dyDescent="0.35">
      <c r="A5133" t="s">
        <v>427</v>
      </c>
      <c r="C5133">
        <v>506900</v>
      </c>
      <c r="D5133" t="s">
        <v>439</v>
      </c>
      <c r="E5133" t="s">
        <v>7</v>
      </c>
      <c r="F5133" t="s">
        <v>105</v>
      </c>
      <c r="G5133">
        <v>2026</v>
      </c>
      <c r="H5133" t="s">
        <v>365</v>
      </c>
      <c r="I5133" t="s">
        <v>373</v>
      </c>
      <c r="J5133" t="s">
        <v>374</v>
      </c>
      <c r="K5133" t="s">
        <v>375</v>
      </c>
      <c r="L5133" t="s">
        <v>25</v>
      </c>
      <c r="M5133">
        <v>57628</v>
      </c>
      <c r="N5133">
        <v>51690</v>
      </c>
      <c r="O5133">
        <v>51219</v>
      </c>
      <c r="P5133">
        <v>53247</v>
      </c>
      <c r="Q5133">
        <v>52267</v>
      </c>
      <c r="R5133">
        <v>49105</v>
      </c>
      <c r="S5133">
        <v>53781</v>
      </c>
      <c r="T5133">
        <v>55945</v>
      </c>
      <c r="U5133">
        <v>53672</v>
      </c>
      <c r="V5133">
        <v>58314</v>
      </c>
      <c r="W5133">
        <v>43511</v>
      </c>
      <c r="X5133">
        <v>46888</v>
      </c>
      <c r="Y5133">
        <v>627267</v>
      </c>
      <c r="Z5133">
        <f t="shared" si="188"/>
        <v>0</v>
      </c>
      <c r="AA5133">
        <f t="shared" si="189"/>
        <v>470450.25</v>
      </c>
    </row>
    <row r="5134" spans="1:27" x14ac:dyDescent="0.35">
      <c r="A5134" t="s">
        <v>427</v>
      </c>
      <c r="C5134">
        <v>506100</v>
      </c>
      <c r="D5134" t="s">
        <v>432</v>
      </c>
      <c r="E5134" t="s">
        <v>7</v>
      </c>
      <c r="F5134" t="s">
        <v>21</v>
      </c>
      <c r="G5134">
        <v>2027</v>
      </c>
      <c r="H5134" t="s">
        <v>365</v>
      </c>
      <c r="I5134" t="s">
        <v>373</v>
      </c>
      <c r="J5134" t="s">
        <v>374</v>
      </c>
      <c r="K5134" t="s">
        <v>375</v>
      </c>
      <c r="L5134" t="s">
        <v>25</v>
      </c>
      <c r="M5134">
        <v>57794</v>
      </c>
      <c r="N5134">
        <v>51736</v>
      </c>
      <c r="O5134">
        <v>51717</v>
      </c>
      <c r="P5134">
        <v>53874</v>
      </c>
      <c r="Q5134">
        <v>53091</v>
      </c>
      <c r="R5134">
        <v>50095</v>
      </c>
      <c r="S5134">
        <v>54838</v>
      </c>
      <c r="T5134">
        <v>56277</v>
      </c>
      <c r="U5134">
        <v>54336</v>
      </c>
      <c r="V5134">
        <v>58681</v>
      </c>
      <c r="W5134">
        <v>44993</v>
      </c>
      <c r="X5134">
        <v>49083</v>
      </c>
      <c r="Y5134">
        <v>636513</v>
      </c>
      <c r="Z5134">
        <f t="shared" si="188"/>
        <v>477384.75</v>
      </c>
      <c r="AA5134">
        <f t="shared" si="189"/>
        <v>0</v>
      </c>
    </row>
    <row r="5135" spans="1:27" x14ac:dyDescent="0.35">
      <c r="A5135" t="s">
        <v>427</v>
      </c>
      <c r="C5135">
        <v>502100</v>
      </c>
      <c r="D5135" t="s">
        <v>429</v>
      </c>
      <c r="E5135" t="s">
        <v>7</v>
      </c>
      <c r="F5135" t="s">
        <v>21</v>
      </c>
      <c r="G5135">
        <v>2025</v>
      </c>
      <c r="H5135" t="s">
        <v>22</v>
      </c>
      <c r="I5135" t="s">
        <v>373</v>
      </c>
      <c r="J5135" t="s">
        <v>374</v>
      </c>
      <c r="K5135" t="s">
        <v>375</v>
      </c>
      <c r="L5135" t="s">
        <v>25</v>
      </c>
      <c r="M5135">
        <v>58054</v>
      </c>
      <c r="N5135">
        <v>58054</v>
      </c>
      <c r="O5135">
        <v>58054</v>
      </c>
      <c r="P5135">
        <v>58054</v>
      </c>
      <c r="Q5135">
        <v>58054</v>
      </c>
      <c r="R5135">
        <v>58054</v>
      </c>
      <c r="S5135">
        <v>58054</v>
      </c>
      <c r="T5135">
        <v>68131</v>
      </c>
      <c r="U5135">
        <v>58054</v>
      </c>
      <c r="V5135">
        <v>58054</v>
      </c>
      <c r="W5135">
        <v>58054</v>
      </c>
      <c r="X5135">
        <v>58054</v>
      </c>
      <c r="Y5135">
        <v>706724</v>
      </c>
      <c r="Z5135">
        <f t="shared" si="188"/>
        <v>530043</v>
      </c>
      <c r="AA5135">
        <f t="shared" si="189"/>
        <v>0</v>
      </c>
    </row>
    <row r="5136" spans="1:27" x14ac:dyDescent="0.35">
      <c r="A5136" t="s">
        <v>427</v>
      </c>
      <c r="C5136">
        <v>512100</v>
      </c>
      <c r="D5136" t="s">
        <v>428</v>
      </c>
      <c r="E5136" t="s">
        <v>7</v>
      </c>
      <c r="F5136" t="s">
        <v>105</v>
      </c>
      <c r="G5136">
        <v>2022</v>
      </c>
      <c r="H5136" t="s">
        <v>22</v>
      </c>
      <c r="I5136" t="s">
        <v>544</v>
      </c>
      <c r="J5136" t="s">
        <v>545</v>
      </c>
      <c r="K5136" t="s">
        <v>496</v>
      </c>
      <c r="L5136" t="s">
        <v>25</v>
      </c>
      <c r="M5136">
        <v>58181</v>
      </c>
      <c r="N5136">
        <v>1907</v>
      </c>
      <c r="O5136">
        <v>1907</v>
      </c>
      <c r="P5136">
        <v>145077</v>
      </c>
      <c r="Q5136">
        <v>54907</v>
      </c>
      <c r="R5136">
        <v>1907</v>
      </c>
      <c r="S5136">
        <v>1907</v>
      </c>
      <c r="T5136">
        <v>11907</v>
      </c>
      <c r="U5136">
        <v>1907</v>
      </c>
      <c r="V5136">
        <v>96907</v>
      </c>
      <c r="W5136">
        <v>1907</v>
      </c>
      <c r="X5136">
        <v>1907</v>
      </c>
      <c r="Y5136">
        <v>380324</v>
      </c>
      <c r="Z5136">
        <f t="shared" si="188"/>
        <v>0</v>
      </c>
      <c r="AA5136">
        <f t="shared" si="189"/>
        <v>285243</v>
      </c>
    </row>
    <row r="5137" spans="1:27" x14ac:dyDescent="0.35">
      <c r="A5137" t="s">
        <v>427</v>
      </c>
      <c r="C5137">
        <v>512100</v>
      </c>
      <c r="D5137" t="s">
        <v>428</v>
      </c>
      <c r="E5137" t="s">
        <v>7</v>
      </c>
      <c r="F5137" t="s">
        <v>105</v>
      </c>
      <c r="G5137">
        <v>2021</v>
      </c>
      <c r="H5137" t="s">
        <v>22</v>
      </c>
      <c r="I5137" t="s">
        <v>544</v>
      </c>
      <c r="J5137" t="s">
        <v>545</v>
      </c>
      <c r="K5137" t="s">
        <v>496</v>
      </c>
      <c r="L5137" t="s">
        <v>25</v>
      </c>
      <c r="M5137">
        <v>58181</v>
      </c>
      <c r="N5137">
        <v>1907</v>
      </c>
      <c r="O5137">
        <v>145077</v>
      </c>
      <c r="P5137">
        <v>1907</v>
      </c>
      <c r="Q5137">
        <v>54907</v>
      </c>
      <c r="R5137">
        <v>1907</v>
      </c>
      <c r="S5137">
        <v>1907</v>
      </c>
      <c r="T5137">
        <v>11907</v>
      </c>
      <c r="U5137">
        <v>1907</v>
      </c>
      <c r="V5137">
        <v>96907</v>
      </c>
      <c r="W5137">
        <v>1907</v>
      </c>
      <c r="X5137">
        <v>1907</v>
      </c>
      <c r="Y5137">
        <v>380324</v>
      </c>
      <c r="Z5137">
        <f t="shared" si="188"/>
        <v>0</v>
      </c>
      <c r="AA5137">
        <f t="shared" si="189"/>
        <v>285243</v>
      </c>
    </row>
    <row r="5138" spans="1:27" x14ac:dyDescent="0.35">
      <c r="A5138" t="s">
        <v>427</v>
      </c>
      <c r="C5138">
        <v>510900</v>
      </c>
      <c r="D5138" t="s">
        <v>436</v>
      </c>
      <c r="E5138" t="s">
        <v>7</v>
      </c>
      <c r="F5138" t="s">
        <v>105</v>
      </c>
      <c r="G5138">
        <v>2025</v>
      </c>
      <c r="H5138" t="s">
        <v>365</v>
      </c>
      <c r="I5138" t="s">
        <v>383</v>
      </c>
      <c r="J5138" t="s">
        <v>384</v>
      </c>
      <c r="K5138" t="s">
        <v>378</v>
      </c>
      <c r="L5138" t="s">
        <v>25</v>
      </c>
      <c r="M5138">
        <v>58213</v>
      </c>
      <c r="N5138">
        <v>52374</v>
      </c>
      <c r="O5138">
        <v>52021</v>
      </c>
      <c r="P5138">
        <v>54191</v>
      </c>
      <c r="Q5138">
        <v>53347</v>
      </c>
      <c r="R5138">
        <v>50317</v>
      </c>
      <c r="S5138">
        <v>55070</v>
      </c>
      <c r="T5138">
        <v>56956</v>
      </c>
      <c r="U5138">
        <v>54727</v>
      </c>
      <c r="V5138">
        <v>59373</v>
      </c>
      <c r="W5138">
        <v>44810</v>
      </c>
      <c r="X5138">
        <v>48659</v>
      </c>
      <c r="Y5138">
        <v>640058</v>
      </c>
      <c r="Z5138">
        <f t="shared" si="188"/>
        <v>0</v>
      </c>
      <c r="AA5138">
        <f t="shared" si="189"/>
        <v>480043.5</v>
      </c>
    </row>
    <row r="5139" spans="1:27" x14ac:dyDescent="0.35">
      <c r="A5139" t="s">
        <v>427</v>
      </c>
      <c r="C5139">
        <v>512100</v>
      </c>
      <c r="D5139" t="s">
        <v>428</v>
      </c>
      <c r="E5139" t="s">
        <v>7</v>
      </c>
      <c r="F5139" t="s">
        <v>366</v>
      </c>
      <c r="G5139">
        <v>2028</v>
      </c>
      <c r="H5139" t="s">
        <v>22</v>
      </c>
      <c r="I5139" t="s">
        <v>656</v>
      </c>
      <c r="J5139" t="s">
        <v>657</v>
      </c>
      <c r="K5139" t="s">
        <v>621</v>
      </c>
      <c r="L5139" t="s">
        <v>25</v>
      </c>
      <c r="M5139">
        <v>58317</v>
      </c>
      <c r="N5139">
        <v>30453</v>
      </c>
      <c r="O5139">
        <v>37109</v>
      </c>
      <c r="P5139">
        <v>30453</v>
      </c>
      <c r="Q5139">
        <v>29907</v>
      </c>
      <c r="R5139">
        <v>36563</v>
      </c>
      <c r="S5139">
        <v>33185</v>
      </c>
      <c r="T5139">
        <v>117775</v>
      </c>
      <c r="U5139">
        <v>90460</v>
      </c>
      <c r="V5139">
        <v>54481</v>
      </c>
      <c r="W5139">
        <v>223315</v>
      </c>
      <c r="X5139">
        <v>36563</v>
      </c>
      <c r="Y5139">
        <v>778583</v>
      </c>
      <c r="Z5139">
        <f t="shared" si="188"/>
        <v>235429.72528814699</v>
      </c>
      <c r="AA5139">
        <f t="shared" si="189"/>
        <v>348507.52471185301</v>
      </c>
    </row>
    <row r="5140" spans="1:27" x14ac:dyDescent="0.35">
      <c r="A5140" t="s">
        <v>427</v>
      </c>
      <c r="C5140">
        <v>502100</v>
      </c>
      <c r="D5140" t="s">
        <v>429</v>
      </c>
      <c r="E5140" t="s">
        <v>7</v>
      </c>
      <c r="F5140" t="s">
        <v>366</v>
      </c>
      <c r="G5140">
        <v>2021</v>
      </c>
      <c r="H5140" t="s">
        <v>22</v>
      </c>
      <c r="I5140" t="s">
        <v>658</v>
      </c>
      <c r="J5140" t="s">
        <v>659</v>
      </c>
      <c r="K5140" t="s">
        <v>455</v>
      </c>
      <c r="L5140" t="s">
        <v>25</v>
      </c>
      <c r="M5140">
        <v>58333</v>
      </c>
      <c r="N5140">
        <v>58333</v>
      </c>
      <c r="O5140">
        <v>58333</v>
      </c>
      <c r="P5140">
        <v>58333</v>
      </c>
      <c r="Q5140">
        <v>58333</v>
      </c>
      <c r="R5140">
        <v>58333</v>
      </c>
      <c r="S5140">
        <v>83333</v>
      </c>
      <c r="T5140">
        <v>58333</v>
      </c>
      <c r="U5140">
        <v>58333</v>
      </c>
      <c r="V5140">
        <v>58333</v>
      </c>
      <c r="W5140">
        <v>58333</v>
      </c>
      <c r="X5140">
        <v>58333</v>
      </c>
      <c r="Y5140">
        <v>724996</v>
      </c>
      <c r="Z5140">
        <f t="shared" si="188"/>
        <v>219225.964495764</v>
      </c>
      <c r="AA5140">
        <f t="shared" si="189"/>
        <v>324521.035504236</v>
      </c>
    </row>
    <row r="5141" spans="1:27" x14ac:dyDescent="0.35">
      <c r="A5141" t="s">
        <v>427</v>
      </c>
      <c r="C5141">
        <v>502100</v>
      </c>
      <c r="D5141" t="s">
        <v>429</v>
      </c>
      <c r="E5141" t="s">
        <v>7</v>
      </c>
      <c r="F5141" t="s">
        <v>366</v>
      </c>
      <c r="G5141">
        <v>2022</v>
      </c>
      <c r="H5141" t="s">
        <v>22</v>
      </c>
      <c r="I5141" t="s">
        <v>658</v>
      </c>
      <c r="J5141" t="s">
        <v>659</v>
      </c>
      <c r="K5141" t="s">
        <v>455</v>
      </c>
      <c r="L5141" t="s">
        <v>25</v>
      </c>
      <c r="M5141">
        <v>58333</v>
      </c>
      <c r="N5141">
        <v>58333</v>
      </c>
      <c r="O5141">
        <v>58333</v>
      </c>
      <c r="P5141">
        <v>58333</v>
      </c>
      <c r="Q5141">
        <v>58333</v>
      </c>
      <c r="R5141">
        <v>58333</v>
      </c>
      <c r="S5141">
        <v>83333</v>
      </c>
      <c r="T5141">
        <v>58333</v>
      </c>
      <c r="U5141">
        <v>58333</v>
      </c>
      <c r="V5141">
        <v>58333</v>
      </c>
      <c r="W5141">
        <v>58333</v>
      </c>
      <c r="X5141">
        <v>58333</v>
      </c>
      <c r="Y5141">
        <v>724996</v>
      </c>
      <c r="Z5141">
        <f t="shared" si="188"/>
        <v>219225.964495764</v>
      </c>
      <c r="AA5141">
        <f t="shared" si="189"/>
        <v>324521.035504236</v>
      </c>
    </row>
    <row r="5142" spans="1:27" x14ac:dyDescent="0.35">
      <c r="A5142" t="s">
        <v>427</v>
      </c>
      <c r="C5142">
        <v>502100</v>
      </c>
      <c r="D5142" t="s">
        <v>429</v>
      </c>
      <c r="E5142" t="s">
        <v>7</v>
      </c>
      <c r="F5142" t="s">
        <v>366</v>
      </c>
      <c r="G5142">
        <v>2024</v>
      </c>
      <c r="H5142" t="s">
        <v>22</v>
      </c>
      <c r="I5142" t="s">
        <v>658</v>
      </c>
      <c r="J5142" t="s">
        <v>659</v>
      </c>
      <c r="K5142" t="s">
        <v>455</v>
      </c>
      <c r="L5142" t="s">
        <v>25</v>
      </c>
      <c r="M5142">
        <v>58333</v>
      </c>
      <c r="N5142">
        <v>58333</v>
      </c>
      <c r="O5142">
        <v>58333</v>
      </c>
      <c r="P5142">
        <v>58333</v>
      </c>
      <c r="Q5142">
        <v>58333</v>
      </c>
      <c r="R5142">
        <v>58333</v>
      </c>
      <c r="S5142">
        <v>83333</v>
      </c>
      <c r="T5142">
        <v>58333</v>
      </c>
      <c r="U5142">
        <v>58333</v>
      </c>
      <c r="V5142">
        <v>58333</v>
      </c>
      <c r="W5142">
        <v>58333</v>
      </c>
      <c r="X5142">
        <v>58333</v>
      </c>
      <c r="Y5142">
        <v>724996</v>
      </c>
      <c r="Z5142">
        <f t="shared" si="188"/>
        <v>219225.964495764</v>
      </c>
      <c r="AA5142">
        <f t="shared" si="189"/>
        <v>324521.035504236</v>
      </c>
    </row>
    <row r="5143" spans="1:27" x14ac:dyDescent="0.35">
      <c r="A5143" t="s">
        <v>427</v>
      </c>
      <c r="C5143">
        <v>502100</v>
      </c>
      <c r="D5143" t="s">
        <v>429</v>
      </c>
      <c r="E5143" t="s">
        <v>7</v>
      </c>
      <c r="F5143" t="s">
        <v>366</v>
      </c>
      <c r="G5143">
        <v>2025</v>
      </c>
      <c r="H5143" t="s">
        <v>22</v>
      </c>
      <c r="I5143" t="s">
        <v>658</v>
      </c>
      <c r="J5143" t="s">
        <v>659</v>
      </c>
      <c r="K5143" t="s">
        <v>455</v>
      </c>
      <c r="L5143" t="s">
        <v>25</v>
      </c>
      <c r="M5143">
        <v>58333</v>
      </c>
      <c r="N5143">
        <v>58333</v>
      </c>
      <c r="O5143">
        <v>58333</v>
      </c>
      <c r="P5143">
        <v>58333</v>
      </c>
      <c r="Q5143">
        <v>58333</v>
      </c>
      <c r="R5143">
        <v>58333</v>
      </c>
      <c r="S5143">
        <v>58333</v>
      </c>
      <c r="T5143">
        <v>83333</v>
      </c>
      <c r="U5143">
        <v>58333</v>
      </c>
      <c r="V5143">
        <v>58333</v>
      </c>
      <c r="W5143">
        <v>58333</v>
      </c>
      <c r="X5143">
        <v>58333</v>
      </c>
      <c r="Y5143">
        <v>724996</v>
      </c>
      <c r="Z5143">
        <f t="shared" si="188"/>
        <v>219225.964495764</v>
      </c>
      <c r="AA5143">
        <f t="shared" si="189"/>
        <v>324521.035504236</v>
      </c>
    </row>
    <row r="5144" spans="1:27" x14ac:dyDescent="0.35">
      <c r="A5144" t="s">
        <v>427</v>
      </c>
      <c r="C5144">
        <v>502100</v>
      </c>
      <c r="D5144" t="s">
        <v>429</v>
      </c>
      <c r="E5144" t="s">
        <v>7</v>
      </c>
      <c r="F5144" t="s">
        <v>366</v>
      </c>
      <c r="G5144">
        <v>2023</v>
      </c>
      <c r="H5144" t="s">
        <v>22</v>
      </c>
      <c r="I5144" t="s">
        <v>658</v>
      </c>
      <c r="J5144" t="s">
        <v>659</v>
      </c>
      <c r="K5144" t="s">
        <v>455</v>
      </c>
      <c r="L5144" t="s">
        <v>25</v>
      </c>
      <c r="M5144">
        <v>58333</v>
      </c>
      <c r="N5144">
        <v>58333</v>
      </c>
      <c r="O5144">
        <v>58333</v>
      </c>
      <c r="P5144">
        <v>58333</v>
      </c>
      <c r="Q5144">
        <v>83333</v>
      </c>
      <c r="R5144">
        <v>58333</v>
      </c>
      <c r="S5144">
        <v>58333</v>
      </c>
      <c r="T5144">
        <v>58333</v>
      </c>
      <c r="U5144">
        <v>58333</v>
      </c>
      <c r="V5144">
        <v>58333</v>
      </c>
      <c r="W5144">
        <v>58333</v>
      </c>
      <c r="X5144">
        <v>58333</v>
      </c>
      <c r="Y5144">
        <v>724996</v>
      </c>
      <c r="Z5144">
        <f t="shared" si="188"/>
        <v>219225.964495764</v>
      </c>
      <c r="AA5144">
        <f t="shared" si="189"/>
        <v>324521.035504236</v>
      </c>
    </row>
    <row r="5145" spans="1:27" x14ac:dyDescent="0.35">
      <c r="A5145" t="s">
        <v>427</v>
      </c>
      <c r="C5145">
        <v>510900</v>
      </c>
      <c r="D5145" t="s">
        <v>436</v>
      </c>
      <c r="E5145" t="s">
        <v>7</v>
      </c>
      <c r="F5145" t="s">
        <v>105</v>
      </c>
      <c r="G5145">
        <v>2021</v>
      </c>
      <c r="H5145" t="s">
        <v>365</v>
      </c>
      <c r="I5145" t="s">
        <v>373</v>
      </c>
      <c r="J5145" t="s">
        <v>374</v>
      </c>
      <c r="K5145" t="s">
        <v>375</v>
      </c>
      <c r="L5145" t="s">
        <v>25</v>
      </c>
      <c r="M5145">
        <v>58453</v>
      </c>
      <c r="N5145">
        <v>58628</v>
      </c>
      <c r="O5145">
        <v>64049</v>
      </c>
      <c r="P5145">
        <v>60089</v>
      </c>
      <c r="Q5145">
        <v>56872</v>
      </c>
      <c r="R5145">
        <v>59383</v>
      </c>
      <c r="S5145">
        <v>58229</v>
      </c>
      <c r="T5145">
        <v>63205</v>
      </c>
      <c r="U5145">
        <v>60696</v>
      </c>
      <c r="V5145">
        <v>60225</v>
      </c>
      <c r="W5145">
        <v>56481</v>
      </c>
      <c r="X5145">
        <v>55010</v>
      </c>
      <c r="Y5145">
        <v>711321</v>
      </c>
      <c r="Z5145">
        <f t="shared" si="188"/>
        <v>0</v>
      </c>
      <c r="AA5145">
        <f t="shared" si="189"/>
        <v>533490.75</v>
      </c>
    </row>
    <row r="5146" spans="1:27" x14ac:dyDescent="0.35">
      <c r="A5146" t="s">
        <v>427</v>
      </c>
      <c r="C5146">
        <v>408106</v>
      </c>
      <c r="D5146" t="s">
        <v>440</v>
      </c>
      <c r="E5146" t="s">
        <v>7</v>
      </c>
      <c r="F5146" t="s">
        <v>105</v>
      </c>
      <c r="G5146">
        <v>2021</v>
      </c>
      <c r="H5146" t="s">
        <v>365</v>
      </c>
      <c r="I5146" t="s">
        <v>383</v>
      </c>
      <c r="J5146" t="s">
        <v>384</v>
      </c>
      <c r="K5146" t="s">
        <v>378</v>
      </c>
      <c r="L5146" t="s">
        <v>25</v>
      </c>
      <c r="M5146">
        <v>58519</v>
      </c>
      <c r="N5146">
        <v>58422</v>
      </c>
      <c r="O5146">
        <v>64018</v>
      </c>
      <c r="P5146">
        <v>60021</v>
      </c>
      <c r="Q5146">
        <v>56799</v>
      </c>
      <c r="R5146">
        <v>59219</v>
      </c>
      <c r="S5146">
        <v>58069</v>
      </c>
      <c r="T5146">
        <v>63102</v>
      </c>
      <c r="U5146">
        <v>60552</v>
      </c>
      <c r="V5146">
        <v>59868</v>
      </c>
      <c r="W5146">
        <v>56629</v>
      </c>
      <c r="X5146">
        <v>55086</v>
      </c>
      <c r="Y5146">
        <v>710305</v>
      </c>
      <c r="Z5146">
        <f t="shared" si="188"/>
        <v>0</v>
      </c>
      <c r="AA5146">
        <f t="shared" si="189"/>
        <v>532728.75</v>
      </c>
    </row>
    <row r="5147" spans="1:27" x14ac:dyDescent="0.35">
      <c r="A5147" t="s">
        <v>427</v>
      </c>
      <c r="C5147">
        <v>513100</v>
      </c>
      <c r="D5147" t="s">
        <v>438</v>
      </c>
      <c r="E5147" t="s">
        <v>7</v>
      </c>
      <c r="F5147" t="s">
        <v>105</v>
      </c>
      <c r="G5147">
        <v>2026</v>
      </c>
      <c r="H5147" t="s">
        <v>365</v>
      </c>
      <c r="I5147" t="s">
        <v>373</v>
      </c>
      <c r="J5147" t="s">
        <v>374</v>
      </c>
      <c r="K5147" t="s">
        <v>375</v>
      </c>
      <c r="L5147" t="s">
        <v>25</v>
      </c>
      <c r="M5147">
        <v>58713</v>
      </c>
      <c r="N5147">
        <v>52624</v>
      </c>
      <c r="O5147">
        <v>52533</v>
      </c>
      <c r="P5147">
        <v>54731</v>
      </c>
      <c r="Q5147">
        <v>53936</v>
      </c>
      <c r="R5147">
        <v>50891</v>
      </c>
      <c r="S5147">
        <v>55716</v>
      </c>
      <c r="T5147">
        <v>57249</v>
      </c>
      <c r="U5147">
        <v>55204</v>
      </c>
      <c r="V5147">
        <v>59695</v>
      </c>
      <c r="W5147">
        <v>45626</v>
      </c>
      <c r="X5147">
        <v>49792</v>
      </c>
      <c r="Y5147">
        <v>646710</v>
      </c>
      <c r="Z5147">
        <f t="shared" si="188"/>
        <v>0</v>
      </c>
      <c r="AA5147">
        <f t="shared" si="189"/>
        <v>485032.5</v>
      </c>
    </row>
    <row r="5148" spans="1:27" x14ac:dyDescent="0.35">
      <c r="A5148" t="s">
        <v>427</v>
      </c>
      <c r="C5148">
        <v>506900</v>
      </c>
      <c r="D5148" t="s">
        <v>439</v>
      </c>
      <c r="E5148" t="s">
        <v>7</v>
      </c>
      <c r="F5148" t="s">
        <v>105</v>
      </c>
      <c r="G5148">
        <v>2027</v>
      </c>
      <c r="H5148" t="s">
        <v>365</v>
      </c>
      <c r="I5148" t="s">
        <v>373</v>
      </c>
      <c r="J5148" t="s">
        <v>374</v>
      </c>
      <c r="K5148" t="s">
        <v>375</v>
      </c>
      <c r="L5148" t="s">
        <v>25</v>
      </c>
      <c r="M5148">
        <v>59357</v>
      </c>
      <c r="N5148">
        <v>53240</v>
      </c>
      <c r="O5148">
        <v>52756</v>
      </c>
      <c r="P5148">
        <v>54845</v>
      </c>
      <c r="Q5148">
        <v>53835</v>
      </c>
      <c r="R5148">
        <v>50578</v>
      </c>
      <c r="S5148">
        <v>55394</v>
      </c>
      <c r="T5148">
        <v>57624</v>
      </c>
      <c r="U5148">
        <v>55282</v>
      </c>
      <c r="V5148">
        <v>60063</v>
      </c>
      <c r="W5148">
        <v>44817</v>
      </c>
      <c r="X5148">
        <v>48295</v>
      </c>
      <c r="Y5148">
        <v>646085</v>
      </c>
      <c r="Z5148">
        <f t="shared" si="188"/>
        <v>0</v>
      </c>
      <c r="AA5148">
        <f t="shared" si="189"/>
        <v>484563.75</v>
      </c>
    </row>
    <row r="5149" spans="1:27" x14ac:dyDescent="0.35">
      <c r="A5149" t="s">
        <v>427</v>
      </c>
      <c r="C5149">
        <v>502100</v>
      </c>
      <c r="D5149" t="s">
        <v>429</v>
      </c>
      <c r="E5149" t="s">
        <v>7</v>
      </c>
      <c r="F5149" t="s">
        <v>366</v>
      </c>
      <c r="G5149">
        <v>2026</v>
      </c>
      <c r="H5149" t="s">
        <v>22</v>
      </c>
      <c r="I5149" t="s">
        <v>658</v>
      </c>
      <c r="J5149" t="s">
        <v>659</v>
      </c>
      <c r="K5149" t="s">
        <v>455</v>
      </c>
      <c r="L5149" t="s">
        <v>25</v>
      </c>
      <c r="M5149">
        <v>59500</v>
      </c>
      <c r="N5149">
        <v>59500</v>
      </c>
      <c r="O5149">
        <v>59500</v>
      </c>
      <c r="P5149">
        <v>59500</v>
      </c>
      <c r="Q5149">
        <v>59500</v>
      </c>
      <c r="R5149">
        <v>59500</v>
      </c>
      <c r="S5149">
        <v>59500</v>
      </c>
      <c r="T5149">
        <v>85000</v>
      </c>
      <c r="U5149">
        <v>59500</v>
      </c>
      <c r="V5149">
        <v>59500</v>
      </c>
      <c r="W5149">
        <v>59500</v>
      </c>
      <c r="X5149">
        <v>59500</v>
      </c>
      <c r="Y5149">
        <v>739496</v>
      </c>
      <c r="Z5149">
        <f t="shared" si="188"/>
        <v>223610.50797626399</v>
      </c>
      <c r="AA5149">
        <f t="shared" si="189"/>
        <v>331011.49202373601</v>
      </c>
    </row>
    <row r="5150" spans="1:27" x14ac:dyDescent="0.35">
      <c r="A5150" t="s">
        <v>427</v>
      </c>
      <c r="C5150">
        <v>506100</v>
      </c>
      <c r="D5150" t="s">
        <v>432</v>
      </c>
      <c r="E5150" t="s">
        <v>7</v>
      </c>
      <c r="F5150" t="s">
        <v>21</v>
      </c>
      <c r="G5150">
        <v>2028</v>
      </c>
      <c r="H5150" t="s">
        <v>365</v>
      </c>
      <c r="I5150" t="s">
        <v>373</v>
      </c>
      <c r="J5150" t="s">
        <v>374</v>
      </c>
      <c r="K5150" t="s">
        <v>375</v>
      </c>
      <c r="L5150" t="s">
        <v>25</v>
      </c>
      <c r="M5150">
        <v>59526</v>
      </c>
      <c r="N5150">
        <v>53287</v>
      </c>
      <c r="O5150">
        <v>53267</v>
      </c>
      <c r="P5150">
        <v>55489</v>
      </c>
      <c r="Q5150">
        <v>54682</v>
      </c>
      <c r="R5150">
        <v>51597</v>
      </c>
      <c r="S5150">
        <v>56481</v>
      </c>
      <c r="T5150">
        <v>57964</v>
      </c>
      <c r="U5150">
        <v>55965</v>
      </c>
      <c r="V5150">
        <v>60440</v>
      </c>
      <c r="W5150">
        <v>46341</v>
      </c>
      <c r="X5150">
        <v>50555</v>
      </c>
      <c r="Y5150">
        <v>655593</v>
      </c>
      <c r="Z5150">
        <f t="shared" si="188"/>
        <v>491694.75</v>
      </c>
      <c r="AA5150">
        <f t="shared" si="189"/>
        <v>0</v>
      </c>
    </row>
    <row r="5151" spans="1:27" x14ac:dyDescent="0.35">
      <c r="A5151" t="s">
        <v>427</v>
      </c>
      <c r="C5151">
        <v>502100</v>
      </c>
      <c r="D5151" t="s">
        <v>429</v>
      </c>
      <c r="E5151" t="s">
        <v>7</v>
      </c>
      <c r="F5151" t="s">
        <v>21</v>
      </c>
      <c r="G5151">
        <v>2026</v>
      </c>
      <c r="H5151" t="s">
        <v>22</v>
      </c>
      <c r="I5151" t="s">
        <v>373</v>
      </c>
      <c r="J5151" t="s">
        <v>374</v>
      </c>
      <c r="K5151" t="s">
        <v>375</v>
      </c>
      <c r="L5151" t="s">
        <v>25</v>
      </c>
      <c r="M5151">
        <v>59558</v>
      </c>
      <c r="N5151">
        <v>59558</v>
      </c>
      <c r="O5151">
        <v>59558</v>
      </c>
      <c r="P5151">
        <v>59558</v>
      </c>
      <c r="Q5151">
        <v>59558</v>
      </c>
      <c r="R5151">
        <v>59558</v>
      </c>
      <c r="S5151">
        <v>59558</v>
      </c>
      <c r="T5151">
        <v>69837</v>
      </c>
      <c r="U5151">
        <v>59558</v>
      </c>
      <c r="V5151">
        <v>59558</v>
      </c>
      <c r="W5151">
        <v>59558</v>
      </c>
      <c r="X5151">
        <v>59558</v>
      </c>
      <c r="Y5151">
        <v>724972</v>
      </c>
      <c r="Z5151">
        <f t="shared" si="188"/>
        <v>543729</v>
      </c>
      <c r="AA5151">
        <f t="shared" si="189"/>
        <v>0</v>
      </c>
    </row>
    <row r="5152" spans="1:27" x14ac:dyDescent="0.35">
      <c r="A5152" t="s">
        <v>427</v>
      </c>
      <c r="C5152">
        <v>500900</v>
      </c>
      <c r="D5152" t="s">
        <v>443</v>
      </c>
      <c r="E5152" t="s">
        <v>7</v>
      </c>
      <c r="F5152" t="s">
        <v>366</v>
      </c>
      <c r="G5152">
        <v>2021</v>
      </c>
      <c r="H5152" t="s">
        <v>365</v>
      </c>
      <c r="I5152" t="s">
        <v>456</v>
      </c>
      <c r="J5152" t="s">
        <v>852</v>
      </c>
      <c r="K5152" t="s">
        <v>378</v>
      </c>
      <c r="L5152" t="s">
        <v>25</v>
      </c>
      <c r="M5152">
        <v>59605</v>
      </c>
      <c r="N5152">
        <v>56033</v>
      </c>
      <c r="O5152">
        <v>58728</v>
      </c>
      <c r="P5152">
        <v>51326</v>
      </c>
      <c r="Q5152">
        <v>45786</v>
      </c>
      <c r="R5152">
        <v>46257</v>
      </c>
      <c r="S5152">
        <v>42195</v>
      </c>
      <c r="T5152">
        <v>56045</v>
      </c>
      <c r="U5152">
        <v>43121</v>
      </c>
      <c r="V5152">
        <v>41996</v>
      </c>
      <c r="W5152">
        <v>36987</v>
      </c>
      <c r="X5152">
        <v>34019</v>
      </c>
      <c r="Y5152">
        <v>572099</v>
      </c>
      <c r="Z5152">
        <f t="shared" si="188"/>
        <v>172992.61659659099</v>
      </c>
      <c r="AA5152">
        <f t="shared" si="189"/>
        <v>256081.63340340901</v>
      </c>
    </row>
    <row r="5153" spans="1:27" x14ac:dyDescent="0.35">
      <c r="A5153" t="s">
        <v>427</v>
      </c>
      <c r="C5153">
        <v>510900</v>
      </c>
      <c r="D5153" t="s">
        <v>436</v>
      </c>
      <c r="E5153" t="s">
        <v>7</v>
      </c>
      <c r="F5153" t="s">
        <v>105</v>
      </c>
      <c r="G5153">
        <v>2022</v>
      </c>
      <c r="H5153" t="s">
        <v>365</v>
      </c>
      <c r="I5153" t="s">
        <v>373</v>
      </c>
      <c r="J5153" t="s">
        <v>374</v>
      </c>
      <c r="K5153" t="s">
        <v>375</v>
      </c>
      <c r="L5153" t="s">
        <v>25</v>
      </c>
      <c r="M5153">
        <v>59809</v>
      </c>
      <c r="N5153">
        <v>59927</v>
      </c>
      <c r="O5153">
        <v>65510</v>
      </c>
      <c r="P5153">
        <v>58837</v>
      </c>
      <c r="Q5153">
        <v>60508</v>
      </c>
      <c r="R5153">
        <v>60522</v>
      </c>
      <c r="S5153">
        <v>56737</v>
      </c>
      <c r="T5153">
        <v>67895</v>
      </c>
      <c r="U5153">
        <v>62816</v>
      </c>
      <c r="V5153">
        <v>61432</v>
      </c>
      <c r="W5153">
        <v>58429</v>
      </c>
      <c r="X5153">
        <v>53191</v>
      </c>
      <c r="Y5153">
        <v>725613</v>
      </c>
      <c r="Z5153">
        <f t="shared" si="188"/>
        <v>0</v>
      </c>
      <c r="AA5153">
        <f t="shared" si="189"/>
        <v>544209.75</v>
      </c>
    </row>
    <row r="5154" spans="1:27" x14ac:dyDescent="0.35">
      <c r="A5154" t="s">
        <v>427</v>
      </c>
      <c r="C5154">
        <v>510900</v>
      </c>
      <c r="D5154" t="s">
        <v>436</v>
      </c>
      <c r="E5154" t="s">
        <v>7</v>
      </c>
      <c r="F5154" t="s">
        <v>105</v>
      </c>
      <c r="G5154">
        <v>2026</v>
      </c>
      <c r="H5154" t="s">
        <v>365</v>
      </c>
      <c r="I5154" t="s">
        <v>383</v>
      </c>
      <c r="J5154" t="s">
        <v>384</v>
      </c>
      <c r="K5154" t="s">
        <v>378</v>
      </c>
      <c r="L5154" t="s">
        <v>25</v>
      </c>
      <c r="M5154">
        <v>59959</v>
      </c>
      <c r="N5154">
        <v>53945</v>
      </c>
      <c r="O5154">
        <v>53582</v>
      </c>
      <c r="P5154">
        <v>55817</v>
      </c>
      <c r="Q5154">
        <v>54947</v>
      </c>
      <c r="R5154">
        <v>51826</v>
      </c>
      <c r="S5154">
        <v>56722</v>
      </c>
      <c r="T5154">
        <v>58665</v>
      </c>
      <c r="U5154">
        <v>56369</v>
      </c>
      <c r="V5154">
        <v>61155</v>
      </c>
      <c r="W5154">
        <v>46154</v>
      </c>
      <c r="X5154">
        <v>50119</v>
      </c>
      <c r="Y5154">
        <v>659260</v>
      </c>
      <c r="Z5154">
        <f t="shared" si="188"/>
        <v>0</v>
      </c>
      <c r="AA5154">
        <f t="shared" si="189"/>
        <v>494445</v>
      </c>
    </row>
    <row r="5155" spans="1:27" x14ac:dyDescent="0.35">
      <c r="A5155" t="s">
        <v>427</v>
      </c>
      <c r="C5155">
        <v>512100</v>
      </c>
      <c r="D5155" t="s">
        <v>428</v>
      </c>
      <c r="E5155" t="s">
        <v>7</v>
      </c>
      <c r="F5155" t="s">
        <v>366</v>
      </c>
      <c r="G5155">
        <v>2029</v>
      </c>
      <c r="H5155" t="s">
        <v>22</v>
      </c>
      <c r="I5155" t="s">
        <v>656</v>
      </c>
      <c r="J5155" t="s">
        <v>657</v>
      </c>
      <c r="K5155" t="s">
        <v>621</v>
      </c>
      <c r="L5155" t="s">
        <v>25</v>
      </c>
      <c r="M5155">
        <v>60042</v>
      </c>
      <c r="N5155">
        <v>31341</v>
      </c>
      <c r="O5155">
        <v>38197</v>
      </c>
      <c r="P5155">
        <v>31341</v>
      </c>
      <c r="Q5155">
        <v>30779</v>
      </c>
      <c r="R5155">
        <v>37635</v>
      </c>
      <c r="S5155">
        <v>34155</v>
      </c>
      <c r="T5155">
        <v>121225</v>
      </c>
      <c r="U5155">
        <v>93149</v>
      </c>
      <c r="V5155">
        <v>56091</v>
      </c>
      <c r="W5155">
        <v>229992</v>
      </c>
      <c r="X5155">
        <v>37635</v>
      </c>
      <c r="Y5155">
        <v>801582</v>
      </c>
      <c r="Z5155">
        <f t="shared" si="188"/>
        <v>242384.21601283798</v>
      </c>
      <c r="AA5155">
        <f t="shared" si="189"/>
        <v>358802.28398716199</v>
      </c>
    </row>
    <row r="5156" spans="1:27" x14ac:dyDescent="0.35">
      <c r="A5156" t="s">
        <v>427</v>
      </c>
      <c r="C5156">
        <v>408106</v>
      </c>
      <c r="D5156" t="s">
        <v>440</v>
      </c>
      <c r="E5156" t="s">
        <v>7</v>
      </c>
      <c r="F5156" t="s">
        <v>105</v>
      </c>
      <c r="G5156">
        <v>2022</v>
      </c>
      <c r="H5156" t="s">
        <v>365</v>
      </c>
      <c r="I5156" t="s">
        <v>383</v>
      </c>
      <c r="J5156" t="s">
        <v>384</v>
      </c>
      <c r="K5156" t="s">
        <v>378</v>
      </c>
      <c r="L5156" t="s">
        <v>25</v>
      </c>
      <c r="M5156">
        <v>60257</v>
      </c>
      <c r="N5156">
        <v>60159</v>
      </c>
      <c r="O5156">
        <v>65906</v>
      </c>
      <c r="P5156">
        <v>59223</v>
      </c>
      <c r="Q5156">
        <v>60892</v>
      </c>
      <c r="R5156">
        <v>60854</v>
      </c>
      <c r="S5156">
        <v>57117</v>
      </c>
      <c r="T5156">
        <v>67992</v>
      </c>
      <c r="U5156">
        <v>63127</v>
      </c>
      <c r="V5156">
        <v>61555</v>
      </c>
      <c r="W5156">
        <v>59048</v>
      </c>
      <c r="X5156">
        <v>53918</v>
      </c>
      <c r="Y5156">
        <v>730048</v>
      </c>
      <c r="Z5156">
        <f t="shared" si="188"/>
        <v>0</v>
      </c>
      <c r="AA5156">
        <f t="shared" si="189"/>
        <v>547536</v>
      </c>
    </row>
    <row r="5157" spans="1:27" x14ac:dyDescent="0.35">
      <c r="A5157" t="s">
        <v>427</v>
      </c>
      <c r="C5157">
        <v>513100</v>
      </c>
      <c r="D5157" t="s">
        <v>438</v>
      </c>
      <c r="E5157" t="s">
        <v>7</v>
      </c>
      <c r="F5157" t="s">
        <v>105</v>
      </c>
      <c r="G5157">
        <v>2027</v>
      </c>
      <c r="H5157" t="s">
        <v>365</v>
      </c>
      <c r="I5157" t="s">
        <v>373</v>
      </c>
      <c r="J5157" t="s">
        <v>374</v>
      </c>
      <c r="K5157" t="s">
        <v>375</v>
      </c>
      <c r="L5157" t="s">
        <v>25</v>
      </c>
      <c r="M5157">
        <v>60474</v>
      </c>
      <c r="N5157">
        <v>54202</v>
      </c>
      <c r="O5157">
        <v>54109</v>
      </c>
      <c r="P5157">
        <v>56372</v>
      </c>
      <c r="Q5157">
        <v>55554</v>
      </c>
      <c r="R5157">
        <v>52418</v>
      </c>
      <c r="S5157">
        <v>57388</v>
      </c>
      <c r="T5157">
        <v>58966</v>
      </c>
      <c r="U5157">
        <v>56860</v>
      </c>
      <c r="V5157">
        <v>61486</v>
      </c>
      <c r="W5157">
        <v>46995</v>
      </c>
      <c r="X5157">
        <v>51286</v>
      </c>
      <c r="Y5157">
        <v>666111</v>
      </c>
      <c r="Z5157">
        <f t="shared" si="188"/>
        <v>0</v>
      </c>
      <c r="AA5157">
        <f t="shared" si="189"/>
        <v>499583.25</v>
      </c>
    </row>
    <row r="5158" spans="1:27" x14ac:dyDescent="0.35">
      <c r="A5158" t="s">
        <v>427</v>
      </c>
      <c r="C5158">
        <v>502100</v>
      </c>
      <c r="D5158" t="s">
        <v>429</v>
      </c>
      <c r="E5158" t="s">
        <v>7</v>
      </c>
      <c r="F5158" t="s">
        <v>366</v>
      </c>
      <c r="G5158">
        <v>2027</v>
      </c>
      <c r="H5158" t="s">
        <v>22</v>
      </c>
      <c r="I5158" t="s">
        <v>658</v>
      </c>
      <c r="J5158" t="s">
        <v>659</v>
      </c>
      <c r="K5158" t="s">
        <v>455</v>
      </c>
      <c r="L5158" t="s">
        <v>25</v>
      </c>
      <c r="M5158">
        <v>60690</v>
      </c>
      <c r="N5158">
        <v>60690</v>
      </c>
      <c r="O5158">
        <v>60690</v>
      </c>
      <c r="P5158">
        <v>60690</v>
      </c>
      <c r="Q5158">
        <v>60690</v>
      </c>
      <c r="R5158">
        <v>60690</v>
      </c>
      <c r="S5158">
        <v>60690</v>
      </c>
      <c r="T5158">
        <v>86700</v>
      </c>
      <c r="U5158">
        <v>60690</v>
      </c>
      <c r="V5158">
        <v>60690</v>
      </c>
      <c r="W5158">
        <v>60690</v>
      </c>
      <c r="X5158">
        <v>60690</v>
      </c>
      <c r="Y5158">
        <v>754286</v>
      </c>
      <c r="Z5158">
        <f t="shared" si="188"/>
        <v>228082.74232637399</v>
      </c>
      <c r="AA5158">
        <f t="shared" si="189"/>
        <v>337631.75767362601</v>
      </c>
    </row>
    <row r="5159" spans="1:27" x14ac:dyDescent="0.35">
      <c r="A5159" t="s">
        <v>427</v>
      </c>
      <c r="C5159">
        <v>506100</v>
      </c>
      <c r="D5159" t="s">
        <v>432</v>
      </c>
      <c r="E5159" t="s">
        <v>7</v>
      </c>
      <c r="F5159" t="s">
        <v>366</v>
      </c>
      <c r="G5159">
        <v>2024</v>
      </c>
      <c r="H5159" t="s">
        <v>365</v>
      </c>
      <c r="I5159" t="s">
        <v>617</v>
      </c>
      <c r="J5159" t="s">
        <v>618</v>
      </c>
      <c r="K5159" t="s">
        <v>455</v>
      </c>
      <c r="L5159" t="s">
        <v>25</v>
      </c>
      <c r="M5159">
        <v>60810</v>
      </c>
      <c r="N5159">
        <v>57338</v>
      </c>
      <c r="O5159">
        <v>54538</v>
      </c>
      <c r="P5159">
        <v>56920</v>
      </c>
      <c r="Q5159">
        <v>59275</v>
      </c>
      <c r="R5159">
        <v>50101</v>
      </c>
      <c r="S5159">
        <v>58240</v>
      </c>
      <c r="T5159">
        <v>59252</v>
      </c>
      <c r="U5159">
        <v>54324</v>
      </c>
      <c r="V5159">
        <v>61831</v>
      </c>
      <c r="W5159">
        <v>51020</v>
      </c>
      <c r="X5159">
        <v>49853</v>
      </c>
      <c r="Y5159">
        <v>673502</v>
      </c>
      <c r="Z5159">
        <f t="shared" si="188"/>
        <v>203655.089876118</v>
      </c>
      <c r="AA5159">
        <f t="shared" si="189"/>
        <v>301471.410123882</v>
      </c>
    </row>
    <row r="5160" spans="1:27" x14ac:dyDescent="0.35">
      <c r="A5160" t="s">
        <v>427</v>
      </c>
      <c r="C5160">
        <v>502100</v>
      </c>
      <c r="D5160" t="s">
        <v>429</v>
      </c>
      <c r="E5160" t="s">
        <v>7</v>
      </c>
      <c r="F5160" t="s">
        <v>21</v>
      </c>
      <c r="G5160">
        <v>2027</v>
      </c>
      <c r="H5160" t="s">
        <v>22</v>
      </c>
      <c r="I5160" t="s">
        <v>373</v>
      </c>
      <c r="J5160" t="s">
        <v>374</v>
      </c>
      <c r="K5160" t="s">
        <v>375</v>
      </c>
      <c r="L5160" t="s">
        <v>25</v>
      </c>
      <c r="M5160">
        <v>61102</v>
      </c>
      <c r="N5160">
        <v>61102</v>
      </c>
      <c r="O5160">
        <v>61102</v>
      </c>
      <c r="P5160">
        <v>61102</v>
      </c>
      <c r="Q5160">
        <v>61102</v>
      </c>
      <c r="R5160">
        <v>61102</v>
      </c>
      <c r="S5160">
        <v>61102</v>
      </c>
      <c r="T5160">
        <v>71587</v>
      </c>
      <c r="U5160">
        <v>61102</v>
      </c>
      <c r="V5160">
        <v>61102</v>
      </c>
      <c r="W5160">
        <v>61102</v>
      </c>
      <c r="X5160">
        <v>61102</v>
      </c>
      <c r="Y5160">
        <v>743708</v>
      </c>
      <c r="Z5160">
        <f t="shared" si="188"/>
        <v>557781</v>
      </c>
      <c r="AA5160">
        <f t="shared" si="189"/>
        <v>0</v>
      </c>
    </row>
    <row r="5161" spans="1:27" x14ac:dyDescent="0.35">
      <c r="A5161" t="s">
        <v>427</v>
      </c>
      <c r="C5161">
        <v>506900</v>
      </c>
      <c r="D5161" t="s">
        <v>439</v>
      </c>
      <c r="E5161" t="s">
        <v>7</v>
      </c>
      <c r="F5161" t="s">
        <v>105</v>
      </c>
      <c r="G5161">
        <v>2028</v>
      </c>
      <c r="H5161" t="s">
        <v>365</v>
      </c>
      <c r="I5161" t="s">
        <v>373</v>
      </c>
      <c r="J5161" t="s">
        <v>374</v>
      </c>
      <c r="K5161" t="s">
        <v>375</v>
      </c>
      <c r="L5161" t="s">
        <v>25</v>
      </c>
      <c r="M5161">
        <v>61136</v>
      </c>
      <c r="N5161">
        <v>54836</v>
      </c>
      <c r="O5161">
        <v>54337</v>
      </c>
      <c r="P5161">
        <v>56488</v>
      </c>
      <c r="Q5161">
        <v>55448</v>
      </c>
      <c r="R5161">
        <v>52094</v>
      </c>
      <c r="S5161">
        <v>57054</v>
      </c>
      <c r="T5161">
        <v>59351</v>
      </c>
      <c r="U5161">
        <v>56939</v>
      </c>
      <c r="V5161">
        <v>61864</v>
      </c>
      <c r="W5161">
        <v>46160</v>
      </c>
      <c r="X5161">
        <v>49742</v>
      </c>
      <c r="Y5161">
        <v>665451</v>
      </c>
      <c r="Z5161">
        <f t="shared" si="188"/>
        <v>0</v>
      </c>
      <c r="AA5161">
        <f t="shared" si="189"/>
        <v>499088.25</v>
      </c>
    </row>
    <row r="5162" spans="1:27" x14ac:dyDescent="0.35">
      <c r="A5162" t="s">
        <v>427</v>
      </c>
      <c r="C5162">
        <v>506100</v>
      </c>
      <c r="D5162" t="s">
        <v>432</v>
      </c>
      <c r="E5162" t="s">
        <v>7</v>
      </c>
      <c r="F5162" t="s">
        <v>21</v>
      </c>
      <c r="G5162">
        <v>2029</v>
      </c>
      <c r="H5162" t="s">
        <v>365</v>
      </c>
      <c r="I5162" t="s">
        <v>373</v>
      </c>
      <c r="J5162" t="s">
        <v>374</v>
      </c>
      <c r="K5162" t="s">
        <v>375</v>
      </c>
      <c r="L5162" t="s">
        <v>25</v>
      </c>
      <c r="M5162">
        <v>61313</v>
      </c>
      <c r="N5162">
        <v>54886</v>
      </c>
      <c r="O5162">
        <v>54866</v>
      </c>
      <c r="P5162">
        <v>57154</v>
      </c>
      <c r="Q5162">
        <v>56324</v>
      </c>
      <c r="R5162">
        <v>53146</v>
      </c>
      <c r="S5162">
        <v>58177</v>
      </c>
      <c r="T5162">
        <v>59704</v>
      </c>
      <c r="U5162">
        <v>57645</v>
      </c>
      <c r="V5162">
        <v>62254</v>
      </c>
      <c r="W5162">
        <v>47733</v>
      </c>
      <c r="X5162">
        <v>52072</v>
      </c>
      <c r="Y5162">
        <v>675272</v>
      </c>
      <c r="Z5162">
        <f t="shared" si="188"/>
        <v>506454</v>
      </c>
      <c r="AA5162">
        <f t="shared" si="189"/>
        <v>0</v>
      </c>
    </row>
    <row r="5163" spans="1:27" x14ac:dyDescent="0.35">
      <c r="A5163" t="s">
        <v>427</v>
      </c>
      <c r="C5163">
        <v>506900</v>
      </c>
      <c r="D5163" t="s">
        <v>439</v>
      </c>
      <c r="E5163" t="s">
        <v>7</v>
      </c>
      <c r="F5163" t="s">
        <v>366</v>
      </c>
      <c r="G5163">
        <v>2022</v>
      </c>
      <c r="H5163" t="s">
        <v>22</v>
      </c>
      <c r="I5163" t="s">
        <v>456</v>
      </c>
      <c r="J5163" t="s">
        <v>852</v>
      </c>
      <c r="K5163" t="s">
        <v>378</v>
      </c>
      <c r="L5163" t="s">
        <v>25</v>
      </c>
      <c r="M5163">
        <v>61393</v>
      </c>
      <c r="N5163">
        <v>74887</v>
      </c>
      <c r="O5163">
        <v>60384</v>
      </c>
      <c r="P5163">
        <v>62258</v>
      </c>
      <c r="Q5163">
        <v>60221</v>
      </c>
      <c r="R5163">
        <v>64030</v>
      </c>
      <c r="S5163">
        <v>63480</v>
      </c>
      <c r="T5163">
        <v>59576</v>
      </c>
      <c r="U5163">
        <v>69183</v>
      </c>
      <c r="V5163">
        <v>83477</v>
      </c>
      <c r="W5163">
        <v>65901</v>
      </c>
      <c r="X5163">
        <v>64671</v>
      </c>
      <c r="Y5163">
        <v>789461</v>
      </c>
      <c r="Z5163">
        <f t="shared" si="188"/>
        <v>238719.04004544899</v>
      </c>
      <c r="AA5163">
        <f t="shared" si="189"/>
        <v>353376.70995455101</v>
      </c>
    </row>
    <row r="5164" spans="1:27" x14ac:dyDescent="0.35">
      <c r="A5164" t="s">
        <v>427</v>
      </c>
      <c r="C5164">
        <v>510900</v>
      </c>
      <c r="D5164" t="s">
        <v>436</v>
      </c>
      <c r="E5164" t="s">
        <v>7</v>
      </c>
      <c r="F5164" t="s">
        <v>105</v>
      </c>
      <c r="G5164">
        <v>2027</v>
      </c>
      <c r="H5164" t="s">
        <v>365</v>
      </c>
      <c r="I5164" t="s">
        <v>383</v>
      </c>
      <c r="J5164" t="s">
        <v>384</v>
      </c>
      <c r="K5164" t="s">
        <v>378</v>
      </c>
      <c r="L5164" t="s">
        <v>25</v>
      </c>
      <c r="M5164">
        <v>61758</v>
      </c>
      <c r="N5164">
        <v>55563</v>
      </c>
      <c r="O5164">
        <v>55189</v>
      </c>
      <c r="P5164">
        <v>57491</v>
      </c>
      <c r="Q5164">
        <v>56596</v>
      </c>
      <c r="R5164">
        <v>53381</v>
      </c>
      <c r="S5164">
        <v>58423</v>
      </c>
      <c r="T5164">
        <v>60425</v>
      </c>
      <c r="U5164">
        <v>58060</v>
      </c>
      <c r="V5164">
        <v>62989</v>
      </c>
      <c r="W5164">
        <v>47539</v>
      </c>
      <c r="X5164">
        <v>51623</v>
      </c>
      <c r="Y5164">
        <v>679037</v>
      </c>
      <c r="Z5164">
        <f t="shared" si="188"/>
        <v>0</v>
      </c>
      <c r="AA5164">
        <f t="shared" si="189"/>
        <v>509277.75</v>
      </c>
    </row>
    <row r="5165" spans="1:27" x14ac:dyDescent="0.35">
      <c r="A5165" t="s">
        <v>427</v>
      </c>
      <c r="C5165">
        <v>512100</v>
      </c>
      <c r="D5165" t="s">
        <v>428</v>
      </c>
      <c r="E5165" t="s">
        <v>7</v>
      </c>
      <c r="F5165" t="s">
        <v>366</v>
      </c>
      <c r="G5165">
        <v>2030</v>
      </c>
      <c r="H5165" t="s">
        <v>22</v>
      </c>
      <c r="I5165" t="s">
        <v>656</v>
      </c>
      <c r="J5165" t="s">
        <v>657</v>
      </c>
      <c r="K5165" t="s">
        <v>621</v>
      </c>
      <c r="L5165" t="s">
        <v>25</v>
      </c>
      <c r="M5165">
        <v>61818</v>
      </c>
      <c r="N5165">
        <v>32256</v>
      </c>
      <c r="O5165">
        <v>39318</v>
      </c>
      <c r="P5165">
        <v>32256</v>
      </c>
      <c r="Q5165">
        <v>31677</v>
      </c>
      <c r="R5165">
        <v>38738</v>
      </c>
      <c r="S5165">
        <v>35155</v>
      </c>
      <c r="T5165">
        <v>124779</v>
      </c>
      <c r="U5165">
        <v>95920</v>
      </c>
      <c r="V5165">
        <v>57749</v>
      </c>
      <c r="W5165">
        <v>236873</v>
      </c>
      <c r="X5165">
        <v>38738</v>
      </c>
      <c r="Y5165">
        <v>825278</v>
      </c>
      <c r="Z5165">
        <f t="shared" si="188"/>
        <v>249549.46720690199</v>
      </c>
      <c r="AA5165">
        <f t="shared" si="189"/>
        <v>369409.03279309801</v>
      </c>
    </row>
    <row r="5166" spans="1:27" x14ac:dyDescent="0.35">
      <c r="A5166" t="s">
        <v>427</v>
      </c>
      <c r="C5166">
        <v>502100</v>
      </c>
      <c r="D5166" t="s">
        <v>429</v>
      </c>
      <c r="E5166" t="s">
        <v>7</v>
      </c>
      <c r="F5166" t="s">
        <v>366</v>
      </c>
      <c r="G5166">
        <v>2028</v>
      </c>
      <c r="H5166" t="s">
        <v>22</v>
      </c>
      <c r="I5166" t="s">
        <v>658</v>
      </c>
      <c r="J5166" t="s">
        <v>659</v>
      </c>
      <c r="K5166" t="s">
        <v>455</v>
      </c>
      <c r="L5166" t="s">
        <v>25</v>
      </c>
      <c r="M5166">
        <v>61903</v>
      </c>
      <c r="N5166">
        <v>61903</v>
      </c>
      <c r="O5166">
        <v>61903</v>
      </c>
      <c r="P5166">
        <v>61903</v>
      </c>
      <c r="Q5166">
        <v>61903</v>
      </c>
      <c r="R5166">
        <v>61903</v>
      </c>
      <c r="S5166">
        <v>61903</v>
      </c>
      <c r="T5166">
        <v>88433</v>
      </c>
      <c r="U5166">
        <v>61903</v>
      </c>
      <c r="V5166">
        <v>61903</v>
      </c>
      <c r="W5166">
        <v>61903</v>
      </c>
      <c r="X5166">
        <v>61903</v>
      </c>
      <c r="Y5166">
        <v>769366</v>
      </c>
      <c r="Z5166">
        <f t="shared" si="188"/>
        <v>232642.66754609399</v>
      </c>
      <c r="AA5166">
        <f t="shared" si="189"/>
        <v>344381.83245390601</v>
      </c>
    </row>
    <row r="5167" spans="1:27" x14ac:dyDescent="0.35">
      <c r="A5167" t="s">
        <v>427</v>
      </c>
      <c r="C5167">
        <v>506900</v>
      </c>
      <c r="D5167" t="s">
        <v>439</v>
      </c>
      <c r="E5167" t="s">
        <v>7</v>
      </c>
      <c r="F5167" t="s">
        <v>366</v>
      </c>
      <c r="G5167">
        <v>2024</v>
      </c>
      <c r="H5167" t="s">
        <v>22</v>
      </c>
      <c r="I5167" t="s">
        <v>456</v>
      </c>
      <c r="J5167" t="s">
        <v>852</v>
      </c>
      <c r="K5167" t="s">
        <v>378</v>
      </c>
      <c r="L5167" t="s">
        <v>25</v>
      </c>
      <c r="M5167">
        <v>62084</v>
      </c>
      <c r="N5167">
        <v>63095</v>
      </c>
      <c r="O5167">
        <v>61835</v>
      </c>
      <c r="P5167">
        <v>63801</v>
      </c>
      <c r="Q5167">
        <v>61592</v>
      </c>
      <c r="R5167">
        <v>63517</v>
      </c>
      <c r="S5167">
        <v>66783</v>
      </c>
      <c r="T5167">
        <v>61891</v>
      </c>
      <c r="U5167">
        <v>63538</v>
      </c>
      <c r="V5167">
        <v>85098</v>
      </c>
      <c r="W5167">
        <v>62224</v>
      </c>
      <c r="X5167">
        <v>68513</v>
      </c>
      <c r="Y5167">
        <v>783970</v>
      </c>
      <c r="Z5167">
        <f t="shared" si="188"/>
        <v>237058.65878673</v>
      </c>
      <c r="AA5167">
        <f t="shared" si="189"/>
        <v>350918.84121327003</v>
      </c>
    </row>
    <row r="5168" spans="1:27" x14ac:dyDescent="0.35">
      <c r="A5168" t="s">
        <v>427</v>
      </c>
      <c r="C5168">
        <v>513100</v>
      </c>
      <c r="D5168" t="s">
        <v>438</v>
      </c>
      <c r="E5168" t="s">
        <v>7</v>
      </c>
      <c r="F5168" t="s">
        <v>105</v>
      </c>
      <c r="G5168">
        <v>2028</v>
      </c>
      <c r="H5168" t="s">
        <v>365</v>
      </c>
      <c r="I5168" t="s">
        <v>373</v>
      </c>
      <c r="J5168" t="s">
        <v>374</v>
      </c>
      <c r="K5168" t="s">
        <v>375</v>
      </c>
      <c r="L5168" t="s">
        <v>25</v>
      </c>
      <c r="M5168">
        <v>62287</v>
      </c>
      <c r="N5168">
        <v>55827</v>
      </c>
      <c r="O5168">
        <v>55731</v>
      </c>
      <c r="P5168">
        <v>58062</v>
      </c>
      <c r="Q5168">
        <v>57219</v>
      </c>
      <c r="R5168">
        <v>53989</v>
      </c>
      <c r="S5168">
        <v>59108</v>
      </c>
      <c r="T5168">
        <v>60734</v>
      </c>
      <c r="U5168">
        <v>58565</v>
      </c>
      <c r="V5168">
        <v>63329</v>
      </c>
      <c r="W5168">
        <v>48403</v>
      </c>
      <c r="X5168">
        <v>52823</v>
      </c>
      <c r="Y5168">
        <v>686078</v>
      </c>
      <c r="Z5168">
        <f t="shared" si="188"/>
        <v>0</v>
      </c>
      <c r="AA5168">
        <f t="shared" si="189"/>
        <v>514558.5</v>
      </c>
    </row>
    <row r="5169" spans="1:27" x14ac:dyDescent="0.35">
      <c r="A5169" t="s">
        <v>427</v>
      </c>
      <c r="C5169">
        <v>506100</v>
      </c>
      <c r="D5169" t="s">
        <v>432</v>
      </c>
      <c r="E5169" t="s">
        <v>7</v>
      </c>
      <c r="F5169" t="s">
        <v>366</v>
      </c>
      <c r="G5169">
        <v>2025</v>
      </c>
      <c r="H5169" t="s">
        <v>365</v>
      </c>
      <c r="I5169" t="s">
        <v>617</v>
      </c>
      <c r="J5169" t="s">
        <v>618</v>
      </c>
      <c r="K5169" t="s">
        <v>455</v>
      </c>
      <c r="L5169" t="s">
        <v>25</v>
      </c>
      <c r="M5169">
        <v>62366</v>
      </c>
      <c r="N5169">
        <v>55674</v>
      </c>
      <c r="O5169">
        <v>55910</v>
      </c>
      <c r="P5169">
        <v>58321</v>
      </c>
      <c r="Q5169">
        <v>57581</v>
      </c>
      <c r="R5169">
        <v>54407</v>
      </c>
      <c r="S5169">
        <v>59601</v>
      </c>
      <c r="T5169">
        <v>60710</v>
      </c>
      <c r="U5169">
        <v>58785</v>
      </c>
      <c r="V5169">
        <v>63342</v>
      </c>
      <c r="W5169">
        <v>49103</v>
      </c>
      <c r="X5169">
        <v>54022</v>
      </c>
      <c r="Y5169">
        <v>689822</v>
      </c>
      <c r="Z5169">
        <f t="shared" si="188"/>
        <v>208589.96915899799</v>
      </c>
      <c r="AA5169">
        <f t="shared" si="189"/>
        <v>308776.53084100201</v>
      </c>
    </row>
    <row r="5170" spans="1:27" x14ac:dyDescent="0.35">
      <c r="A5170" t="s">
        <v>427</v>
      </c>
      <c r="C5170">
        <v>502100</v>
      </c>
      <c r="D5170" t="s">
        <v>429</v>
      </c>
      <c r="E5170" t="s">
        <v>7</v>
      </c>
      <c r="F5170" t="s">
        <v>21</v>
      </c>
      <c r="G5170">
        <v>2028</v>
      </c>
      <c r="H5170" t="s">
        <v>22</v>
      </c>
      <c r="I5170" t="s">
        <v>373</v>
      </c>
      <c r="J5170" t="s">
        <v>374</v>
      </c>
      <c r="K5170" t="s">
        <v>375</v>
      </c>
      <c r="L5170" t="s">
        <v>25</v>
      </c>
      <c r="M5170">
        <v>62687</v>
      </c>
      <c r="N5170">
        <v>62687</v>
      </c>
      <c r="O5170">
        <v>62687</v>
      </c>
      <c r="P5170">
        <v>62687</v>
      </c>
      <c r="Q5170">
        <v>62687</v>
      </c>
      <c r="R5170">
        <v>62687</v>
      </c>
      <c r="S5170">
        <v>62687</v>
      </c>
      <c r="T5170">
        <v>73381</v>
      </c>
      <c r="U5170">
        <v>62687</v>
      </c>
      <c r="V5170">
        <v>62687</v>
      </c>
      <c r="W5170">
        <v>62687</v>
      </c>
      <c r="X5170">
        <v>62687</v>
      </c>
      <c r="Y5170">
        <v>762932</v>
      </c>
      <c r="Z5170">
        <f t="shared" si="188"/>
        <v>572199</v>
      </c>
      <c r="AA5170">
        <f t="shared" si="189"/>
        <v>0</v>
      </c>
    </row>
    <row r="5171" spans="1:27" x14ac:dyDescent="0.35">
      <c r="A5171" t="s">
        <v>427</v>
      </c>
      <c r="C5171">
        <v>506900</v>
      </c>
      <c r="D5171" t="s">
        <v>439</v>
      </c>
      <c r="E5171" t="s">
        <v>7</v>
      </c>
      <c r="F5171" t="s">
        <v>366</v>
      </c>
      <c r="G5171">
        <v>2025</v>
      </c>
      <c r="H5171" t="s">
        <v>22</v>
      </c>
      <c r="I5171" t="s">
        <v>456</v>
      </c>
      <c r="J5171" t="s">
        <v>852</v>
      </c>
      <c r="K5171" t="s">
        <v>378</v>
      </c>
      <c r="L5171" t="s">
        <v>25</v>
      </c>
      <c r="M5171">
        <v>62805</v>
      </c>
      <c r="N5171">
        <v>76846</v>
      </c>
      <c r="O5171">
        <v>62598</v>
      </c>
      <c r="P5171">
        <v>64602</v>
      </c>
      <c r="Q5171">
        <v>62351</v>
      </c>
      <c r="R5171">
        <v>62791</v>
      </c>
      <c r="S5171">
        <v>68330</v>
      </c>
      <c r="T5171">
        <v>62902</v>
      </c>
      <c r="U5171">
        <v>64591</v>
      </c>
      <c r="V5171">
        <v>114036</v>
      </c>
      <c r="W5171">
        <v>63345</v>
      </c>
      <c r="X5171">
        <v>68645</v>
      </c>
      <c r="Y5171">
        <v>833841</v>
      </c>
      <c r="Z5171">
        <f t="shared" si="188"/>
        <v>252138.76691886899</v>
      </c>
      <c r="AA5171">
        <f t="shared" si="189"/>
        <v>373241.98308113101</v>
      </c>
    </row>
    <row r="5172" spans="1:27" x14ac:dyDescent="0.35">
      <c r="A5172" t="s">
        <v>427</v>
      </c>
      <c r="C5172">
        <v>506900</v>
      </c>
      <c r="D5172" t="s">
        <v>439</v>
      </c>
      <c r="E5172" t="s">
        <v>7</v>
      </c>
      <c r="F5172" t="s">
        <v>366</v>
      </c>
      <c r="G5172">
        <v>2023</v>
      </c>
      <c r="H5172" t="s">
        <v>22</v>
      </c>
      <c r="I5172" t="s">
        <v>456</v>
      </c>
      <c r="J5172" t="s">
        <v>852</v>
      </c>
      <c r="K5172" t="s">
        <v>378</v>
      </c>
      <c r="L5172" t="s">
        <v>25</v>
      </c>
      <c r="M5172">
        <v>62875</v>
      </c>
      <c r="N5172">
        <v>63483</v>
      </c>
      <c r="O5172">
        <v>61872</v>
      </c>
      <c r="P5172">
        <v>63577</v>
      </c>
      <c r="Q5172">
        <v>61196</v>
      </c>
      <c r="R5172">
        <v>63431</v>
      </c>
      <c r="S5172">
        <v>66535</v>
      </c>
      <c r="T5172">
        <v>61846</v>
      </c>
      <c r="U5172">
        <v>68508</v>
      </c>
      <c r="V5172">
        <v>80510</v>
      </c>
      <c r="W5172">
        <v>61962</v>
      </c>
      <c r="X5172">
        <v>68916</v>
      </c>
      <c r="Y5172">
        <v>784712</v>
      </c>
      <c r="Z5172">
        <f t="shared" si="188"/>
        <v>237283.026460008</v>
      </c>
      <c r="AA5172">
        <f t="shared" si="189"/>
        <v>351250.973539992</v>
      </c>
    </row>
    <row r="5173" spans="1:27" x14ac:dyDescent="0.35">
      <c r="A5173" t="s">
        <v>427</v>
      </c>
      <c r="C5173">
        <v>506900</v>
      </c>
      <c r="D5173" t="s">
        <v>439</v>
      </c>
      <c r="E5173" t="s">
        <v>7</v>
      </c>
      <c r="F5173" t="s">
        <v>105</v>
      </c>
      <c r="G5173">
        <v>2029</v>
      </c>
      <c r="H5173" t="s">
        <v>365</v>
      </c>
      <c r="I5173" t="s">
        <v>373</v>
      </c>
      <c r="J5173" t="s">
        <v>374</v>
      </c>
      <c r="K5173" t="s">
        <v>375</v>
      </c>
      <c r="L5173" t="s">
        <v>25</v>
      </c>
      <c r="M5173">
        <v>62972</v>
      </c>
      <c r="N5173">
        <v>56482</v>
      </c>
      <c r="O5173">
        <v>55968</v>
      </c>
      <c r="P5173">
        <v>58184</v>
      </c>
      <c r="Q5173">
        <v>57113</v>
      </c>
      <c r="R5173">
        <v>53658</v>
      </c>
      <c r="S5173">
        <v>58767</v>
      </c>
      <c r="T5173">
        <v>61132</v>
      </c>
      <c r="U5173">
        <v>58648</v>
      </c>
      <c r="V5173">
        <v>63721</v>
      </c>
      <c r="W5173">
        <v>47546</v>
      </c>
      <c r="X5173">
        <v>51236</v>
      </c>
      <c r="Y5173">
        <v>685427</v>
      </c>
      <c r="Z5173">
        <f t="shared" si="188"/>
        <v>0</v>
      </c>
      <c r="AA5173">
        <f t="shared" si="189"/>
        <v>514070.25</v>
      </c>
    </row>
    <row r="5174" spans="1:27" x14ac:dyDescent="0.35">
      <c r="A5174" t="s">
        <v>427</v>
      </c>
      <c r="C5174">
        <v>502100</v>
      </c>
      <c r="D5174" t="s">
        <v>429</v>
      </c>
      <c r="E5174" t="s">
        <v>7</v>
      </c>
      <c r="F5174" t="s">
        <v>366</v>
      </c>
      <c r="G5174">
        <v>2029</v>
      </c>
      <c r="H5174" t="s">
        <v>22</v>
      </c>
      <c r="I5174" t="s">
        <v>658</v>
      </c>
      <c r="J5174" t="s">
        <v>659</v>
      </c>
      <c r="K5174" t="s">
        <v>455</v>
      </c>
      <c r="L5174" t="s">
        <v>25</v>
      </c>
      <c r="M5174">
        <v>63140</v>
      </c>
      <c r="N5174">
        <v>63140</v>
      </c>
      <c r="O5174">
        <v>63140</v>
      </c>
      <c r="P5174">
        <v>63140</v>
      </c>
      <c r="Q5174">
        <v>63140</v>
      </c>
      <c r="R5174">
        <v>63140</v>
      </c>
      <c r="S5174">
        <v>63140</v>
      </c>
      <c r="T5174">
        <v>90200</v>
      </c>
      <c r="U5174">
        <v>63140</v>
      </c>
      <c r="V5174">
        <v>63140</v>
      </c>
      <c r="W5174">
        <v>63140</v>
      </c>
      <c r="X5174">
        <v>63140</v>
      </c>
      <c r="Y5174">
        <v>784736</v>
      </c>
      <c r="Z5174">
        <f t="shared" si="188"/>
        <v>237290.28363542398</v>
      </c>
      <c r="AA5174">
        <f t="shared" si="189"/>
        <v>351261.71636457602</v>
      </c>
    </row>
    <row r="5175" spans="1:27" x14ac:dyDescent="0.35">
      <c r="A5175" t="s">
        <v>427</v>
      </c>
      <c r="C5175">
        <v>506100</v>
      </c>
      <c r="D5175" t="s">
        <v>432</v>
      </c>
      <c r="E5175" t="s">
        <v>7</v>
      </c>
      <c r="F5175" t="s">
        <v>21</v>
      </c>
      <c r="G5175">
        <v>2030</v>
      </c>
      <c r="H5175" t="s">
        <v>365</v>
      </c>
      <c r="I5175" t="s">
        <v>373</v>
      </c>
      <c r="J5175" t="s">
        <v>374</v>
      </c>
      <c r="K5175" t="s">
        <v>375</v>
      </c>
      <c r="L5175" t="s">
        <v>25</v>
      </c>
      <c r="M5175">
        <v>63154</v>
      </c>
      <c r="N5175">
        <v>56534</v>
      </c>
      <c r="O5175">
        <v>56514</v>
      </c>
      <c r="P5175">
        <v>58871</v>
      </c>
      <c r="Q5175">
        <v>58015</v>
      </c>
      <c r="R5175">
        <v>54742</v>
      </c>
      <c r="S5175">
        <v>59924</v>
      </c>
      <c r="T5175">
        <v>61496</v>
      </c>
      <c r="U5175">
        <v>59376</v>
      </c>
      <c r="V5175">
        <v>64123</v>
      </c>
      <c r="W5175">
        <v>49166</v>
      </c>
      <c r="X5175">
        <v>53636</v>
      </c>
      <c r="Y5175">
        <v>695551</v>
      </c>
      <c r="Z5175">
        <f t="shared" si="188"/>
        <v>521663.25</v>
      </c>
      <c r="AA5175">
        <f t="shared" si="189"/>
        <v>0</v>
      </c>
    </row>
    <row r="5176" spans="1:27" x14ac:dyDescent="0.35">
      <c r="A5176" t="s">
        <v>427</v>
      </c>
      <c r="C5176">
        <v>510900</v>
      </c>
      <c r="D5176" t="s">
        <v>436</v>
      </c>
      <c r="E5176" t="s">
        <v>7</v>
      </c>
      <c r="F5176" t="s">
        <v>105</v>
      </c>
      <c r="G5176">
        <v>2028</v>
      </c>
      <c r="H5176" t="s">
        <v>365</v>
      </c>
      <c r="I5176" t="s">
        <v>383</v>
      </c>
      <c r="J5176" t="s">
        <v>384</v>
      </c>
      <c r="K5176" t="s">
        <v>378</v>
      </c>
      <c r="L5176" t="s">
        <v>25</v>
      </c>
      <c r="M5176">
        <v>63609</v>
      </c>
      <c r="N5176">
        <v>57229</v>
      </c>
      <c r="O5176">
        <v>56844</v>
      </c>
      <c r="P5176">
        <v>59215</v>
      </c>
      <c r="Q5176">
        <v>58292</v>
      </c>
      <c r="R5176">
        <v>54981</v>
      </c>
      <c r="S5176">
        <v>60175</v>
      </c>
      <c r="T5176">
        <v>62236</v>
      </c>
      <c r="U5176">
        <v>59801</v>
      </c>
      <c r="V5176">
        <v>64877</v>
      </c>
      <c r="W5176">
        <v>48964</v>
      </c>
      <c r="X5176">
        <v>53170</v>
      </c>
      <c r="Y5176">
        <v>699391</v>
      </c>
      <c r="Z5176">
        <f t="shared" si="188"/>
        <v>0</v>
      </c>
      <c r="AA5176">
        <f t="shared" si="189"/>
        <v>524543.25</v>
      </c>
    </row>
    <row r="5177" spans="1:27" x14ac:dyDescent="0.35">
      <c r="A5177" t="s">
        <v>427</v>
      </c>
      <c r="C5177">
        <v>513100</v>
      </c>
      <c r="D5177" t="s">
        <v>438</v>
      </c>
      <c r="E5177" t="s">
        <v>7</v>
      </c>
      <c r="F5177" t="s">
        <v>105</v>
      </c>
      <c r="G5177">
        <v>2029</v>
      </c>
      <c r="H5177" t="s">
        <v>365</v>
      </c>
      <c r="I5177" t="s">
        <v>373</v>
      </c>
      <c r="J5177" t="s">
        <v>374</v>
      </c>
      <c r="K5177" t="s">
        <v>375</v>
      </c>
      <c r="L5177" t="s">
        <v>25</v>
      </c>
      <c r="M5177">
        <v>64156</v>
      </c>
      <c r="N5177">
        <v>57503</v>
      </c>
      <c r="O5177">
        <v>57404</v>
      </c>
      <c r="P5177">
        <v>59805</v>
      </c>
      <c r="Q5177">
        <v>58937</v>
      </c>
      <c r="R5177">
        <v>55610</v>
      </c>
      <c r="S5177">
        <v>60882</v>
      </c>
      <c r="T5177">
        <v>62557</v>
      </c>
      <c r="U5177">
        <v>60323</v>
      </c>
      <c r="V5177">
        <v>65230</v>
      </c>
      <c r="W5177">
        <v>49856</v>
      </c>
      <c r="X5177">
        <v>54409</v>
      </c>
      <c r="Y5177">
        <v>706672</v>
      </c>
      <c r="Z5177">
        <f t="shared" si="188"/>
        <v>0</v>
      </c>
      <c r="AA5177">
        <f t="shared" si="189"/>
        <v>530004</v>
      </c>
    </row>
    <row r="5178" spans="1:27" x14ac:dyDescent="0.35">
      <c r="A5178" t="s">
        <v>427</v>
      </c>
      <c r="C5178">
        <v>506100</v>
      </c>
      <c r="D5178" t="s">
        <v>432</v>
      </c>
      <c r="E5178" t="s">
        <v>7</v>
      </c>
      <c r="F5178" t="s">
        <v>366</v>
      </c>
      <c r="G5178">
        <v>2026</v>
      </c>
      <c r="H5178" t="s">
        <v>365</v>
      </c>
      <c r="I5178" t="s">
        <v>617</v>
      </c>
      <c r="J5178" t="s">
        <v>618</v>
      </c>
      <c r="K5178" t="s">
        <v>455</v>
      </c>
      <c r="L5178" t="s">
        <v>25</v>
      </c>
      <c r="M5178">
        <v>64237</v>
      </c>
      <c r="N5178">
        <v>57344</v>
      </c>
      <c r="O5178">
        <v>57587</v>
      </c>
      <c r="P5178">
        <v>60071</v>
      </c>
      <c r="Q5178">
        <v>59308</v>
      </c>
      <c r="R5178">
        <v>56039</v>
      </c>
      <c r="S5178">
        <v>61389</v>
      </c>
      <c r="T5178">
        <v>62531</v>
      </c>
      <c r="U5178">
        <v>60548</v>
      </c>
      <c r="V5178">
        <v>65242</v>
      </c>
      <c r="W5178">
        <v>50576</v>
      </c>
      <c r="X5178">
        <v>55643</v>
      </c>
      <c r="Y5178">
        <v>710517</v>
      </c>
      <c r="Z5178">
        <f t="shared" si="188"/>
        <v>214847.77104375299</v>
      </c>
      <c r="AA5178">
        <f t="shared" si="189"/>
        <v>318039.97895624698</v>
      </c>
    </row>
    <row r="5179" spans="1:27" x14ac:dyDescent="0.35">
      <c r="A5179" t="s">
        <v>427</v>
      </c>
      <c r="C5179">
        <v>502100</v>
      </c>
      <c r="D5179" t="s">
        <v>429</v>
      </c>
      <c r="E5179" t="s">
        <v>7</v>
      </c>
      <c r="F5179" t="s">
        <v>21</v>
      </c>
      <c r="G5179">
        <v>2029</v>
      </c>
      <c r="H5179" t="s">
        <v>22</v>
      </c>
      <c r="I5179" t="s">
        <v>373</v>
      </c>
      <c r="J5179" t="s">
        <v>374</v>
      </c>
      <c r="K5179" t="s">
        <v>375</v>
      </c>
      <c r="L5179" t="s">
        <v>25</v>
      </c>
      <c r="M5179">
        <v>64315</v>
      </c>
      <c r="N5179">
        <v>64315</v>
      </c>
      <c r="O5179">
        <v>64315</v>
      </c>
      <c r="P5179">
        <v>64315</v>
      </c>
      <c r="Q5179">
        <v>64315</v>
      </c>
      <c r="R5179">
        <v>64315</v>
      </c>
      <c r="S5179">
        <v>64315</v>
      </c>
      <c r="T5179">
        <v>75223</v>
      </c>
      <c r="U5179">
        <v>64315</v>
      </c>
      <c r="V5179">
        <v>64315</v>
      </c>
      <c r="W5179">
        <v>64315</v>
      </c>
      <c r="X5179">
        <v>64315</v>
      </c>
      <c r="Y5179">
        <v>782686</v>
      </c>
      <c r="Z5179">
        <f t="shared" si="188"/>
        <v>587014.5</v>
      </c>
      <c r="AA5179">
        <f t="shared" si="189"/>
        <v>0</v>
      </c>
    </row>
    <row r="5180" spans="1:27" x14ac:dyDescent="0.35">
      <c r="A5180" t="s">
        <v>427</v>
      </c>
      <c r="C5180">
        <v>502100</v>
      </c>
      <c r="D5180" t="s">
        <v>429</v>
      </c>
      <c r="E5180" t="s">
        <v>7</v>
      </c>
      <c r="F5180" t="s">
        <v>366</v>
      </c>
      <c r="G5180">
        <v>2030</v>
      </c>
      <c r="H5180" t="s">
        <v>22</v>
      </c>
      <c r="I5180" t="s">
        <v>658</v>
      </c>
      <c r="J5180" t="s">
        <v>659</v>
      </c>
      <c r="K5180" t="s">
        <v>455</v>
      </c>
      <c r="L5180" t="s">
        <v>25</v>
      </c>
      <c r="M5180">
        <v>64405</v>
      </c>
      <c r="N5180">
        <v>64405</v>
      </c>
      <c r="O5180">
        <v>64405</v>
      </c>
      <c r="P5180">
        <v>64405</v>
      </c>
      <c r="Q5180">
        <v>64405</v>
      </c>
      <c r="R5180">
        <v>64405</v>
      </c>
      <c r="S5180">
        <v>64405</v>
      </c>
      <c r="T5180">
        <v>92008</v>
      </c>
      <c r="U5180">
        <v>64405</v>
      </c>
      <c r="V5180">
        <v>64405</v>
      </c>
      <c r="W5180">
        <v>64405</v>
      </c>
      <c r="X5180">
        <v>64405</v>
      </c>
      <c r="Y5180">
        <v>800468</v>
      </c>
      <c r="Z5180">
        <f t="shared" si="188"/>
        <v>242047.362120612</v>
      </c>
      <c r="AA5180">
        <f t="shared" si="189"/>
        <v>358303.637879388</v>
      </c>
    </row>
    <row r="5181" spans="1:27" x14ac:dyDescent="0.35">
      <c r="A5181" t="s">
        <v>427</v>
      </c>
      <c r="C5181">
        <v>506100</v>
      </c>
      <c r="D5181" t="s">
        <v>432</v>
      </c>
      <c r="E5181" t="s">
        <v>7</v>
      </c>
      <c r="F5181" t="s">
        <v>366</v>
      </c>
      <c r="G5181">
        <v>2023</v>
      </c>
      <c r="H5181" t="s">
        <v>22</v>
      </c>
      <c r="I5181" t="s">
        <v>612</v>
      </c>
      <c r="J5181" t="s">
        <v>613</v>
      </c>
      <c r="K5181" t="s">
        <v>455</v>
      </c>
      <c r="L5181" t="s">
        <v>25</v>
      </c>
      <c r="M5181">
        <v>64434</v>
      </c>
      <c r="N5181">
        <v>64434</v>
      </c>
      <c r="O5181">
        <v>64434</v>
      </c>
      <c r="P5181">
        <v>64434</v>
      </c>
      <c r="Q5181">
        <v>64434</v>
      </c>
      <c r="R5181">
        <v>64434</v>
      </c>
      <c r="S5181">
        <v>64434</v>
      </c>
      <c r="T5181">
        <v>64434</v>
      </c>
      <c r="U5181">
        <v>64434</v>
      </c>
      <c r="V5181">
        <v>64434</v>
      </c>
      <c r="W5181">
        <v>64434</v>
      </c>
      <c r="X5181">
        <v>64434</v>
      </c>
      <c r="Y5181">
        <v>773210</v>
      </c>
      <c r="Z5181">
        <f t="shared" si="188"/>
        <v>233805.02514188999</v>
      </c>
      <c r="AA5181">
        <f t="shared" si="189"/>
        <v>346102.47485811001</v>
      </c>
    </row>
    <row r="5182" spans="1:27" x14ac:dyDescent="0.35">
      <c r="A5182" t="s">
        <v>427</v>
      </c>
      <c r="C5182">
        <v>506900</v>
      </c>
      <c r="D5182" t="s">
        <v>439</v>
      </c>
      <c r="E5182" t="s">
        <v>7</v>
      </c>
      <c r="F5182" t="s">
        <v>366</v>
      </c>
      <c r="G5182">
        <v>2026</v>
      </c>
      <c r="H5182" t="s">
        <v>22</v>
      </c>
      <c r="I5182" t="s">
        <v>456</v>
      </c>
      <c r="J5182" t="s">
        <v>852</v>
      </c>
      <c r="K5182" t="s">
        <v>378</v>
      </c>
      <c r="L5182" t="s">
        <v>25</v>
      </c>
      <c r="M5182">
        <v>64693</v>
      </c>
      <c r="N5182">
        <v>79014</v>
      </c>
      <c r="O5182">
        <v>64472</v>
      </c>
      <c r="P5182">
        <v>66546</v>
      </c>
      <c r="Q5182">
        <v>64221</v>
      </c>
      <c r="R5182">
        <v>64670</v>
      </c>
      <c r="S5182">
        <v>70385</v>
      </c>
      <c r="T5182">
        <v>64785</v>
      </c>
      <c r="U5182">
        <v>66519</v>
      </c>
      <c r="V5182">
        <v>117455</v>
      </c>
      <c r="W5182">
        <v>65264</v>
      </c>
      <c r="X5182">
        <v>70724</v>
      </c>
      <c r="Y5182">
        <v>858749</v>
      </c>
      <c r="Z5182">
        <f t="shared" si="188"/>
        <v>259670.50547144099</v>
      </c>
      <c r="AA5182">
        <f t="shared" si="189"/>
        <v>384391.24452855904</v>
      </c>
    </row>
    <row r="5183" spans="1:27" x14ac:dyDescent="0.35">
      <c r="A5183" t="s">
        <v>427</v>
      </c>
      <c r="C5183">
        <v>506900</v>
      </c>
      <c r="D5183" t="s">
        <v>439</v>
      </c>
      <c r="E5183" t="s">
        <v>7</v>
      </c>
      <c r="F5183" t="s">
        <v>105</v>
      </c>
      <c r="G5183">
        <v>2030</v>
      </c>
      <c r="H5183" t="s">
        <v>365</v>
      </c>
      <c r="I5183" t="s">
        <v>373</v>
      </c>
      <c r="J5183" t="s">
        <v>374</v>
      </c>
      <c r="K5183" t="s">
        <v>375</v>
      </c>
      <c r="L5183" t="s">
        <v>25</v>
      </c>
      <c r="M5183">
        <v>64863</v>
      </c>
      <c r="N5183">
        <v>58179</v>
      </c>
      <c r="O5183">
        <v>57649</v>
      </c>
      <c r="P5183">
        <v>59931</v>
      </c>
      <c r="Q5183">
        <v>58828</v>
      </c>
      <c r="R5183">
        <v>55269</v>
      </c>
      <c r="S5183">
        <v>60532</v>
      </c>
      <c r="T5183">
        <v>62968</v>
      </c>
      <c r="U5183">
        <v>60409</v>
      </c>
      <c r="V5183">
        <v>65634</v>
      </c>
      <c r="W5183">
        <v>48974</v>
      </c>
      <c r="X5183">
        <v>52774</v>
      </c>
      <c r="Y5183">
        <v>706011</v>
      </c>
      <c r="Z5183">
        <f t="shared" si="188"/>
        <v>0</v>
      </c>
      <c r="AA5183">
        <f t="shared" si="189"/>
        <v>529508.25</v>
      </c>
    </row>
    <row r="5184" spans="1:27" x14ac:dyDescent="0.35">
      <c r="A5184" t="s">
        <v>427</v>
      </c>
      <c r="C5184">
        <v>510900</v>
      </c>
      <c r="D5184" t="s">
        <v>436</v>
      </c>
      <c r="E5184" t="s">
        <v>7</v>
      </c>
      <c r="F5184" t="s">
        <v>105</v>
      </c>
      <c r="G5184">
        <v>2023</v>
      </c>
      <c r="H5184" t="s">
        <v>365</v>
      </c>
      <c r="I5184" t="s">
        <v>373</v>
      </c>
      <c r="J5184" t="s">
        <v>374</v>
      </c>
      <c r="K5184" t="s">
        <v>375</v>
      </c>
      <c r="L5184" t="s">
        <v>25</v>
      </c>
      <c r="M5184">
        <v>65000</v>
      </c>
      <c r="N5184">
        <v>61720</v>
      </c>
      <c r="O5184">
        <v>67315</v>
      </c>
      <c r="P5184">
        <v>57010</v>
      </c>
      <c r="Q5184">
        <v>65623</v>
      </c>
      <c r="R5184">
        <v>63020</v>
      </c>
      <c r="S5184">
        <v>58219</v>
      </c>
      <c r="T5184">
        <v>69786</v>
      </c>
      <c r="U5184">
        <v>60239</v>
      </c>
      <c r="V5184">
        <v>66571</v>
      </c>
      <c r="W5184">
        <v>60027</v>
      </c>
      <c r="X5184">
        <v>50997</v>
      </c>
      <c r="Y5184">
        <v>745526</v>
      </c>
      <c r="Z5184">
        <f t="shared" si="188"/>
        <v>0</v>
      </c>
      <c r="AA5184">
        <f t="shared" si="189"/>
        <v>559144.5</v>
      </c>
    </row>
    <row r="5185" spans="1:27" x14ac:dyDescent="0.35">
      <c r="A5185" t="s">
        <v>427</v>
      </c>
      <c r="C5185">
        <v>502100</v>
      </c>
      <c r="D5185" t="s">
        <v>429</v>
      </c>
      <c r="E5185" t="s">
        <v>7</v>
      </c>
      <c r="F5185" t="s">
        <v>105</v>
      </c>
      <c r="G5185">
        <v>2021</v>
      </c>
      <c r="H5185" t="s">
        <v>22</v>
      </c>
      <c r="I5185" t="s">
        <v>383</v>
      </c>
      <c r="J5185" t="s">
        <v>384</v>
      </c>
      <c r="K5185" t="s">
        <v>378</v>
      </c>
      <c r="L5185" t="s">
        <v>25</v>
      </c>
      <c r="M5185">
        <v>65252</v>
      </c>
      <c r="N5185">
        <v>65569</v>
      </c>
      <c r="O5185">
        <v>65252</v>
      </c>
      <c r="P5185">
        <v>65252</v>
      </c>
      <c r="Q5185">
        <v>65252</v>
      </c>
      <c r="R5185">
        <v>65252</v>
      </c>
      <c r="S5185">
        <v>78490</v>
      </c>
      <c r="T5185">
        <v>66403</v>
      </c>
      <c r="U5185">
        <v>66403</v>
      </c>
      <c r="V5185">
        <v>66403</v>
      </c>
      <c r="W5185">
        <v>66403</v>
      </c>
      <c r="X5185">
        <v>66403</v>
      </c>
      <c r="Y5185">
        <v>802331</v>
      </c>
      <c r="Z5185">
        <f t="shared" si="188"/>
        <v>0</v>
      </c>
      <c r="AA5185">
        <f t="shared" si="189"/>
        <v>601748.25</v>
      </c>
    </row>
    <row r="5186" spans="1:27" x14ac:dyDescent="0.35">
      <c r="A5186" t="s">
        <v>427</v>
      </c>
      <c r="C5186">
        <v>510900</v>
      </c>
      <c r="D5186" t="s">
        <v>436</v>
      </c>
      <c r="E5186" t="s">
        <v>7</v>
      </c>
      <c r="F5186" t="s">
        <v>105</v>
      </c>
      <c r="G5186">
        <v>2029</v>
      </c>
      <c r="H5186" t="s">
        <v>365</v>
      </c>
      <c r="I5186" t="s">
        <v>383</v>
      </c>
      <c r="J5186" t="s">
        <v>384</v>
      </c>
      <c r="K5186" t="s">
        <v>378</v>
      </c>
      <c r="L5186" t="s">
        <v>25</v>
      </c>
      <c r="M5186">
        <v>65519</v>
      </c>
      <c r="N5186">
        <v>58947</v>
      </c>
      <c r="O5186">
        <v>58550</v>
      </c>
      <c r="P5186">
        <v>60992</v>
      </c>
      <c r="Q5186">
        <v>60042</v>
      </c>
      <c r="R5186">
        <v>56631</v>
      </c>
      <c r="S5186">
        <v>61981</v>
      </c>
      <c r="T5186">
        <v>64104</v>
      </c>
      <c r="U5186">
        <v>61596</v>
      </c>
      <c r="V5186">
        <v>66825</v>
      </c>
      <c r="W5186">
        <v>50433</v>
      </c>
      <c r="X5186">
        <v>54766</v>
      </c>
      <c r="Y5186">
        <v>720385</v>
      </c>
      <c r="Z5186">
        <f t="shared" si="188"/>
        <v>0</v>
      </c>
      <c r="AA5186">
        <f t="shared" si="189"/>
        <v>540288.75</v>
      </c>
    </row>
    <row r="5187" spans="1:27" x14ac:dyDescent="0.35">
      <c r="A5187" t="s">
        <v>427</v>
      </c>
      <c r="C5187">
        <v>506100</v>
      </c>
      <c r="D5187" t="s">
        <v>432</v>
      </c>
      <c r="E5187" t="s">
        <v>7</v>
      </c>
      <c r="F5187" t="s">
        <v>105</v>
      </c>
      <c r="G5187">
        <v>2021</v>
      </c>
      <c r="H5187" t="s">
        <v>365</v>
      </c>
      <c r="I5187" t="s">
        <v>373</v>
      </c>
      <c r="J5187" t="s">
        <v>374</v>
      </c>
      <c r="K5187" t="s">
        <v>375</v>
      </c>
      <c r="L5187" t="s">
        <v>25</v>
      </c>
      <c r="M5187">
        <v>65588</v>
      </c>
      <c r="N5187">
        <v>65365</v>
      </c>
      <c r="O5187">
        <v>71762</v>
      </c>
      <c r="P5187">
        <v>67362</v>
      </c>
      <c r="Q5187">
        <v>63816</v>
      </c>
      <c r="R5187">
        <v>66547</v>
      </c>
      <c r="S5187">
        <v>65328</v>
      </c>
      <c r="T5187">
        <v>70415</v>
      </c>
      <c r="U5187">
        <v>67952</v>
      </c>
      <c r="V5187">
        <v>67131</v>
      </c>
      <c r="W5187">
        <v>63730</v>
      </c>
      <c r="X5187">
        <v>62302</v>
      </c>
      <c r="Y5187">
        <v>797299</v>
      </c>
      <c r="Z5187">
        <f t="shared" si="188"/>
        <v>0</v>
      </c>
      <c r="AA5187">
        <f t="shared" si="189"/>
        <v>597974.25</v>
      </c>
    </row>
    <row r="5188" spans="1:27" x14ac:dyDescent="0.35">
      <c r="A5188" t="s">
        <v>427</v>
      </c>
      <c r="C5188">
        <v>408106</v>
      </c>
      <c r="D5188" t="s">
        <v>440</v>
      </c>
      <c r="E5188" t="s">
        <v>7</v>
      </c>
      <c r="F5188" t="s">
        <v>105</v>
      </c>
      <c r="G5188">
        <v>2023</v>
      </c>
      <c r="H5188" t="s">
        <v>365</v>
      </c>
      <c r="I5188" t="s">
        <v>383</v>
      </c>
      <c r="J5188" t="s">
        <v>384</v>
      </c>
      <c r="K5188" t="s">
        <v>378</v>
      </c>
      <c r="L5188" t="s">
        <v>25</v>
      </c>
      <c r="M5188">
        <v>65788</v>
      </c>
      <c r="N5188">
        <v>62210</v>
      </c>
      <c r="O5188">
        <v>68145</v>
      </c>
      <c r="P5188">
        <v>57712</v>
      </c>
      <c r="Q5188">
        <v>66342</v>
      </c>
      <c r="R5188">
        <v>63677</v>
      </c>
      <c r="S5188">
        <v>59689</v>
      </c>
      <c r="T5188">
        <v>71139</v>
      </c>
      <c r="U5188">
        <v>61660</v>
      </c>
      <c r="V5188">
        <v>67891</v>
      </c>
      <c r="W5188">
        <v>61755</v>
      </c>
      <c r="X5188">
        <v>52738</v>
      </c>
      <c r="Y5188">
        <v>758747</v>
      </c>
      <c r="Z5188">
        <f t="shared" si="188"/>
        <v>0</v>
      </c>
      <c r="AA5188">
        <f t="shared" si="189"/>
        <v>569060.25</v>
      </c>
    </row>
    <row r="5189" spans="1:27" x14ac:dyDescent="0.35">
      <c r="A5189" t="s">
        <v>427</v>
      </c>
      <c r="C5189">
        <v>502100</v>
      </c>
      <c r="D5189" t="s">
        <v>429</v>
      </c>
      <c r="E5189" t="s">
        <v>7</v>
      </c>
      <c r="F5189" t="s">
        <v>21</v>
      </c>
      <c r="G5189">
        <v>2030</v>
      </c>
      <c r="H5189" t="s">
        <v>22</v>
      </c>
      <c r="I5189" t="s">
        <v>373</v>
      </c>
      <c r="J5189" t="s">
        <v>374</v>
      </c>
      <c r="K5189" t="s">
        <v>375</v>
      </c>
      <c r="L5189" t="s">
        <v>25</v>
      </c>
      <c r="M5189">
        <v>65989</v>
      </c>
      <c r="N5189">
        <v>65989</v>
      </c>
      <c r="O5189">
        <v>65989</v>
      </c>
      <c r="P5189">
        <v>65989</v>
      </c>
      <c r="Q5189">
        <v>65989</v>
      </c>
      <c r="R5189">
        <v>65989</v>
      </c>
      <c r="S5189">
        <v>65989</v>
      </c>
      <c r="T5189">
        <v>77116</v>
      </c>
      <c r="U5189">
        <v>65989</v>
      </c>
      <c r="V5189">
        <v>65989</v>
      </c>
      <c r="W5189">
        <v>65989</v>
      </c>
      <c r="X5189">
        <v>65989</v>
      </c>
      <c r="Y5189">
        <v>802999</v>
      </c>
      <c r="Z5189">
        <f t="shared" si="188"/>
        <v>602249.25</v>
      </c>
      <c r="AA5189">
        <f t="shared" si="189"/>
        <v>0</v>
      </c>
    </row>
    <row r="5190" spans="1:27" x14ac:dyDescent="0.35">
      <c r="A5190" t="s">
        <v>427</v>
      </c>
      <c r="C5190">
        <v>513100</v>
      </c>
      <c r="D5190" t="s">
        <v>438</v>
      </c>
      <c r="E5190" t="s">
        <v>7</v>
      </c>
      <c r="F5190" t="s">
        <v>105</v>
      </c>
      <c r="G5190">
        <v>2030</v>
      </c>
      <c r="H5190" t="s">
        <v>365</v>
      </c>
      <c r="I5190" t="s">
        <v>373</v>
      </c>
      <c r="J5190" t="s">
        <v>374</v>
      </c>
      <c r="K5190" t="s">
        <v>375</v>
      </c>
      <c r="L5190" t="s">
        <v>25</v>
      </c>
      <c r="M5190">
        <v>66083</v>
      </c>
      <c r="N5190">
        <v>59230</v>
      </c>
      <c r="O5190">
        <v>59128</v>
      </c>
      <c r="P5190">
        <v>61601</v>
      </c>
      <c r="Q5190">
        <v>60707</v>
      </c>
      <c r="R5190">
        <v>57280</v>
      </c>
      <c r="S5190">
        <v>62710</v>
      </c>
      <c r="T5190">
        <v>64436</v>
      </c>
      <c r="U5190">
        <v>62134</v>
      </c>
      <c r="V5190">
        <v>67189</v>
      </c>
      <c r="W5190">
        <v>51354</v>
      </c>
      <c r="X5190">
        <v>56043</v>
      </c>
      <c r="Y5190">
        <v>727894</v>
      </c>
      <c r="Z5190">
        <f t="shared" si="188"/>
        <v>0</v>
      </c>
      <c r="AA5190">
        <f t="shared" si="189"/>
        <v>545920.5</v>
      </c>
    </row>
    <row r="5191" spans="1:27" x14ac:dyDescent="0.35">
      <c r="A5191" t="s">
        <v>427</v>
      </c>
      <c r="C5191">
        <v>506100</v>
      </c>
      <c r="D5191" t="s">
        <v>432</v>
      </c>
      <c r="E5191" t="s">
        <v>7</v>
      </c>
      <c r="F5191" t="s">
        <v>366</v>
      </c>
      <c r="G5191">
        <v>2027</v>
      </c>
      <c r="H5191" t="s">
        <v>365</v>
      </c>
      <c r="I5191" t="s">
        <v>617</v>
      </c>
      <c r="J5191" t="s">
        <v>618</v>
      </c>
      <c r="K5191" t="s">
        <v>455</v>
      </c>
      <c r="L5191" t="s">
        <v>25</v>
      </c>
      <c r="M5191">
        <v>66164</v>
      </c>
      <c r="N5191">
        <v>59065</v>
      </c>
      <c r="O5191">
        <v>59315</v>
      </c>
      <c r="P5191">
        <v>61873</v>
      </c>
      <c r="Q5191">
        <v>61088</v>
      </c>
      <c r="R5191">
        <v>57720</v>
      </c>
      <c r="S5191">
        <v>63231</v>
      </c>
      <c r="T5191">
        <v>64407</v>
      </c>
      <c r="U5191">
        <v>62364</v>
      </c>
      <c r="V5191">
        <v>67199</v>
      </c>
      <c r="W5191">
        <v>52094</v>
      </c>
      <c r="X5191">
        <v>57312</v>
      </c>
      <c r="Y5191">
        <v>731832</v>
      </c>
      <c r="Z5191">
        <f t="shared" si="188"/>
        <v>221293.04996008798</v>
      </c>
      <c r="AA5191">
        <f t="shared" si="189"/>
        <v>327580.95003991202</v>
      </c>
    </row>
    <row r="5192" spans="1:27" x14ac:dyDescent="0.35">
      <c r="A5192" t="s">
        <v>427</v>
      </c>
      <c r="C5192">
        <v>502100</v>
      </c>
      <c r="D5192" t="s">
        <v>429</v>
      </c>
      <c r="E5192" t="s">
        <v>7</v>
      </c>
      <c r="F5192" t="s">
        <v>105</v>
      </c>
      <c r="G5192">
        <v>2022</v>
      </c>
      <c r="H5192" t="s">
        <v>22</v>
      </c>
      <c r="I5192" t="s">
        <v>383</v>
      </c>
      <c r="J5192" t="s">
        <v>384</v>
      </c>
      <c r="K5192" t="s">
        <v>378</v>
      </c>
      <c r="L5192" t="s">
        <v>25</v>
      </c>
      <c r="M5192">
        <v>66487</v>
      </c>
      <c r="N5192">
        <v>66681</v>
      </c>
      <c r="O5192">
        <v>66487</v>
      </c>
      <c r="P5192">
        <v>66487</v>
      </c>
      <c r="Q5192">
        <v>66487</v>
      </c>
      <c r="R5192">
        <v>66487</v>
      </c>
      <c r="S5192">
        <v>78575</v>
      </c>
      <c r="T5192">
        <v>66487</v>
      </c>
      <c r="U5192">
        <v>66487</v>
      </c>
      <c r="V5192">
        <v>66487</v>
      </c>
      <c r="W5192">
        <v>66487</v>
      </c>
      <c r="X5192">
        <v>66487</v>
      </c>
      <c r="Y5192">
        <v>810129</v>
      </c>
      <c r="Z5192">
        <f t="shared" si="188"/>
        <v>0</v>
      </c>
      <c r="AA5192">
        <f t="shared" si="189"/>
        <v>607596.75</v>
      </c>
    </row>
    <row r="5193" spans="1:27" x14ac:dyDescent="0.35">
      <c r="A5193" t="s">
        <v>427</v>
      </c>
      <c r="C5193">
        <v>506900</v>
      </c>
      <c r="D5193" t="s">
        <v>439</v>
      </c>
      <c r="E5193" t="s">
        <v>7</v>
      </c>
      <c r="F5193" t="s">
        <v>366</v>
      </c>
      <c r="G5193">
        <v>2027</v>
      </c>
      <c r="H5193" t="s">
        <v>22</v>
      </c>
      <c r="I5193" t="s">
        <v>456</v>
      </c>
      <c r="J5193" t="s">
        <v>852</v>
      </c>
      <c r="K5193" t="s">
        <v>378</v>
      </c>
      <c r="L5193" t="s">
        <v>25</v>
      </c>
      <c r="M5193">
        <v>66642</v>
      </c>
      <c r="N5193">
        <v>81249</v>
      </c>
      <c r="O5193">
        <v>66407</v>
      </c>
      <c r="P5193">
        <v>68552</v>
      </c>
      <c r="Q5193">
        <v>66151</v>
      </c>
      <c r="R5193">
        <v>66609</v>
      </c>
      <c r="S5193">
        <v>72506</v>
      </c>
      <c r="T5193">
        <v>66729</v>
      </c>
      <c r="U5193">
        <v>68509</v>
      </c>
      <c r="V5193">
        <v>120980</v>
      </c>
      <c r="W5193">
        <v>67246</v>
      </c>
      <c r="X5193">
        <v>72869</v>
      </c>
      <c r="Y5193">
        <v>884450</v>
      </c>
      <c r="Z5193">
        <f t="shared" ref="Z5193:Z5251" si="190">$Y5193*IF($E5193="Fixed",0.75,1)*IF(LEFT($F5193,4)="0311",1,IF(LEFT($F5193,4)="0301",0.403176412,0))</f>
        <v>267442.03319504997</v>
      </c>
      <c r="AA5193">
        <f t="shared" ref="AA5193:AA5251" si="191">$Y5193*IF($E5193="Fixed",0.75,1)*IF(LEFT($F5193,4)="0311",0,IF(LEFT($F5193,4)="0301",1-0.403176412,1))</f>
        <v>395895.46680495003</v>
      </c>
    </row>
    <row r="5194" spans="1:27" x14ac:dyDescent="0.35">
      <c r="A5194" t="s">
        <v>427</v>
      </c>
      <c r="C5194">
        <v>501090</v>
      </c>
      <c r="D5194" t="s">
        <v>435</v>
      </c>
      <c r="E5194" t="s">
        <v>7</v>
      </c>
      <c r="F5194" t="s">
        <v>21</v>
      </c>
      <c r="G5194">
        <v>2021</v>
      </c>
      <c r="H5194" t="s">
        <v>22</v>
      </c>
      <c r="I5194" t="s">
        <v>373</v>
      </c>
      <c r="J5194" t="s">
        <v>374</v>
      </c>
      <c r="K5194" t="s">
        <v>375</v>
      </c>
      <c r="L5194" t="s">
        <v>25</v>
      </c>
      <c r="M5194">
        <v>66713</v>
      </c>
      <c r="N5194">
        <v>76790</v>
      </c>
      <c r="O5194">
        <v>76790</v>
      </c>
      <c r="P5194">
        <v>66713</v>
      </c>
      <c r="Q5194">
        <v>66713</v>
      </c>
      <c r="R5194">
        <v>66713</v>
      </c>
      <c r="S5194">
        <v>68525</v>
      </c>
      <c r="T5194">
        <v>68525</v>
      </c>
      <c r="U5194">
        <v>68525</v>
      </c>
      <c r="V5194">
        <v>68525</v>
      </c>
      <c r="W5194">
        <v>68525</v>
      </c>
      <c r="X5194">
        <v>68525</v>
      </c>
      <c r="Y5194">
        <v>831578</v>
      </c>
      <c r="Z5194">
        <f t="shared" si="190"/>
        <v>623683.5</v>
      </c>
      <c r="AA5194">
        <f t="shared" si="191"/>
        <v>0</v>
      </c>
    </row>
    <row r="5195" spans="1:27" x14ac:dyDescent="0.35">
      <c r="A5195" t="s">
        <v>427</v>
      </c>
      <c r="C5195">
        <v>506100</v>
      </c>
      <c r="D5195" t="s">
        <v>432</v>
      </c>
      <c r="E5195" t="s">
        <v>7</v>
      </c>
      <c r="F5195" t="s">
        <v>105</v>
      </c>
      <c r="G5195">
        <v>2022</v>
      </c>
      <c r="H5195" t="s">
        <v>365</v>
      </c>
      <c r="I5195" t="s">
        <v>373</v>
      </c>
      <c r="J5195" t="s">
        <v>374</v>
      </c>
      <c r="K5195" t="s">
        <v>375</v>
      </c>
      <c r="L5195" t="s">
        <v>25</v>
      </c>
      <c r="M5195">
        <v>67217</v>
      </c>
      <c r="N5195">
        <v>66994</v>
      </c>
      <c r="O5195">
        <v>73530</v>
      </c>
      <c r="P5195">
        <v>66168</v>
      </c>
      <c r="Q5195">
        <v>68078</v>
      </c>
      <c r="R5195">
        <v>68062</v>
      </c>
      <c r="S5195">
        <v>63969</v>
      </c>
      <c r="T5195">
        <v>75816</v>
      </c>
      <c r="U5195">
        <v>70498</v>
      </c>
      <c r="V5195">
        <v>68692</v>
      </c>
      <c r="W5195">
        <v>66124</v>
      </c>
      <c r="X5195">
        <v>60716</v>
      </c>
      <c r="Y5195">
        <v>815864</v>
      </c>
      <c r="Z5195">
        <f t="shared" si="190"/>
        <v>0</v>
      </c>
      <c r="AA5195">
        <f t="shared" si="191"/>
        <v>611898</v>
      </c>
    </row>
    <row r="5196" spans="1:27" x14ac:dyDescent="0.35">
      <c r="A5196" t="s">
        <v>427</v>
      </c>
      <c r="C5196">
        <v>510900</v>
      </c>
      <c r="D5196" t="s">
        <v>436</v>
      </c>
      <c r="E5196" t="s">
        <v>7</v>
      </c>
      <c r="F5196" t="s">
        <v>105</v>
      </c>
      <c r="G5196">
        <v>2030</v>
      </c>
      <c r="H5196" t="s">
        <v>365</v>
      </c>
      <c r="I5196" t="s">
        <v>383</v>
      </c>
      <c r="J5196" t="s">
        <v>384</v>
      </c>
      <c r="K5196" t="s">
        <v>378</v>
      </c>
      <c r="L5196" t="s">
        <v>25</v>
      </c>
      <c r="M5196">
        <v>67486</v>
      </c>
      <c r="N5196">
        <v>60717</v>
      </c>
      <c r="O5196">
        <v>60308</v>
      </c>
      <c r="P5196">
        <v>62824</v>
      </c>
      <c r="Q5196">
        <v>61845</v>
      </c>
      <c r="R5196">
        <v>58332</v>
      </c>
      <c r="S5196">
        <v>63842</v>
      </c>
      <c r="T5196">
        <v>66029</v>
      </c>
      <c r="U5196">
        <v>63445</v>
      </c>
      <c r="V5196">
        <v>68832</v>
      </c>
      <c r="W5196">
        <v>51948</v>
      </c>
      <c r="X5196">
        <v>56411</v>
      </c>
      <c r="Y5196">
        <v>742019</v>
      </c>
      <c r="Z5196">
        <f t="shared" si="190"/>
        <v>0</v>
      </c>
      <c r="AA5196">
        <f t="shared" si="191"/>
        <v>556514.25</v>
      </c>
    </row>
    <row r="5197" spans="1:27" x14ac:dyDescent="0.35">
      <c r="A5197" t="s">
        <v>427</v>
      </c>
      <c r="C5197">
        <v>506100</v>
      </c>
      <c r="D5197" t="s">
        <v>432</v>
      </c>
      <c r="E5197" t="s">
        <v>7</v>
      </c>
      <c r="F5197" t="s">
        <v>366</v>
      </c>
      <c r="G5197">
        <v>2022</v>
      </c>
      <c r="H5197" t="s">
        <v>22</v>
      </c>
      <c r="I5197" t="s">
        <v>612</v>
      </c>
      <c r="J5197" t="s">
        <v>613</v>
      </c>
      <c r="K5197" t="s">
        <v>455</v>
      </c>
      <c r="L5197" t="s">
        <v>25</v>
      </c>
      <c r="M5197">
        <v>67624</v>
      </c>
      <c r="N5197">
        <v>67624</v>
      </c>
      <c r="O5197">
        <v>67624</v>
      </c>
      <c r="P5197">
        <v>67624</v>
      </c>
      <c r="Q5197">
        <v>67624</v>
      </c>
      <c r="R5197">
        <v>67624</v>
      </c>
      <c r="S5197">
        <v>67624</v>
      </c>
      <c r="T5197">
        <v>67624</v>
      </c>
      <c r="U5197">
        <v>67624</v>
      </c>
      <c r="V5197">
        <v>67624</v>
      </c>
      <c r="W5197">
        <v>67624</v>
      </c>
      <c r="X5197">
        <v>67624</v>
      </c>
      <c r="Y5197">
        <v>811490</v>
      </c>
      <c r="Z5197">
        <f t="shared" si="190"/>
        <v>245380.21993040998</v>
      </c>
      <c r="AA5197">
        <f t="shared" si="191"/>
        <v>363237.28006959002</v>
      </c>
    </row>
    <row r="5198" spans="1:27" x14ac:dyDescent="0.35">
      <c r="A5198" t="s">
        <v>427</v>
      </c>
      <c r="C5198">
        <v>502100</v>
      </c>
      <c r="D5198" t="s">
        <v>429</v>
      </c>
      <c r="E5198" t="s">
        <v>7</v>
      </c>
      <c r="F5198" t="s">
        <v>105</v>
      </c>
      <c r="G5198">
        <v>2023</v>
      </c>
      <c r="H5198" t="s">
        <v>22</v>
      </c>
      <c r="I5198" t="s">
        <v>383</v>
      </c>
      <c r="J5198" t="s">
        <v>384</v>
      </c>
      <c r="K5198" t="s">
        <v>378</v>
      </c>
      <c r="L5198" t="s">
        <v>25</v>
      </c>
      <c r="M5198">
        <v>67701</v>
      </c>
      <c r="N5198">
        <v>68035</v>
      </c>
      <c r="O5198">
        <v>67701</v>
      </c>
      <c r="P5198">
        <v>67701</v>
      </c>
      <c r="Q5198">
        <v>79788</v>
      </c>
      <c r="R5198">
        <v>67701</v>
      </c>
      <c r="S5198">
        <v>67701</v>
      </c>
      <c r="T5198">
        <v>67701</v>
      </c>
      <c r="U5198">
        <v>67701</v>
      </c>
      <c r="V5198">
        <v>67701</v>
      </c>
      <c r="W5198">
        <v>67701</v>
      </c>
      <c r="X5198">
        <v>67701</v>
      </c>
      <c r="Y5198">
        <v>824833</v>
      </c>
      <c r="Z5198">
        <f t="shared" si="190"/>
        <v>0</v>
      </c>
      <c r="AA5198">
        <f t="shared" si="191"/>
        <v>618624.75</v>
      </c>
    </row>
    <row r="5199" spans="1:27" x14ac:dyDescent="0.35">
      <c r="A5199" t="s">
        <v>427</v>
      </c>
      <c r="C5199">
        <v>506100</v>
      </c>
      <c r="D5199" t="s">
        <v>432</v>
      </c>
      <c r="E5199" t="s">
        <v>7</v>
      </c>
      <c r="F5199" t="s">
        <v>366</v>
      </c>
      <c r="G5199">
        <v>2028</v>
      </c>
      <c r="H5199" t="s">
        <v>365</v>
      </c>
      <c r="I5199" t="s">
        <v>617</v>
      </c>
      <c r="J5199" t="s">
        <v>618</v>
      </c>
      <c r="K5199" t="s">
        <v>455</v>
      </c>
      <c r="L5199" t="s">
        <v>25</v>
      </c>
      <c r="M5199">
        <v>68147</v>
      </c>
      <c r="N5199">
        <v>60835</v>
      </c>
      <c r="O5199">
        <v>61093</v>
      </c>
      <c r="P5199">
        <v>63728</v>
      </c>
      <c r="Q5199">
        <v>62919</v>
      </c>
      <c r="R5199">
        <v>59451</v>
      </c>
      <c r="S5199">
        <v>65126</v>
      </c>
      <c r="T5199">
        <v>66338</v>
      </c>
      <c r="U5199">
        <v>64234</v>
      </c>
      <c r="V5199">
        <v>69213</v>
      </c>
      <c r="W5199">
        <v>53655</v>
      </c>
      <c r="X5199">
        <v>59030</v>
      </c>
      <c r="Y5199">
        <v>753769</v>
      </c>
      <c r="Z5199">
        <f t="shared" si="190"/>
        <v>227926.41067262099</v>
      </c>
      <c r="AA5199">
        <f t="shared" si="191"/>
        <v>337400.33932737901</v>
      </c>
    </row>
    <row r="5200" spans="1:27" x14ac:dyDescent="0.35">
      <c r="A5200" t="s">
        <v>427</v>
      </c>
      <c r="C5200">
        <v>502100</v>
      </c>
      <c r="D5200" t="s">
        <v>429</v>
      </c>
      <c r="E5200" t="s">
        <v>7</v>
      </c>
      <c r="F5200" t="s">
        <v>105</v>
      </c>
      <c r="G5200">
        <v>2024</v>
      </c>
      <c r="H5200" t="s">
        <v>22</v>
      </c>
      <c r="I5200" t="s">
        <v>383</v>
      </c>
      <c r="J5200" t="s">
        <v>384</v>
      </c>
      <c r="K5200" t="s">
        <v>378</v>
      </c>
      <c r="L5200" t="s">
        <v>25</v>
      </c>
      <c r="M5200">
        <v>68360</v>
      </c>
      <c r="N5200">
        <v>68366</v>
      </c>
      <c r="O5200">
        <v>68360</v>
      </c>
      <c r="P5200">
        <v>68360</v>
      </c>
      <c r="Q5200">
        <v>68360</v>
      </c>
      <c r="R5200">
        <v>68360</v>
      </c>
      <c r="S5200">
        <v>80447</v>
      </c>
      <c r="T5200">
        <v>68360</v>
      </c>
      <c r="U5200">
        <v>68360</v>
      </c>
      <c r="V5200">
        <v>68360</v>
      </c>
      <c r="W5200">
        <v>68360</v>
      </c>
      <c r="X5200">
        <v>68360</v>
      </c>
      <c r="Y5200">
        <v>832415</v>
      </c>
      <c r="Z5200">
        <f t="shared" si="190"/>
        <v>0</v>
      </c>
      <c r="AA5200">
        <f t="shared" si="191"/>
        <v>624311.25</v>
      </c>
    </row>
    <row r="5201" spans="1:27" x14ac:dyDescent="0.35">
      <c r="A5201" t="s">
        <v>427</v>
      </c>
      <c r="C5201">
        <v>501090</v>
      </c>
      <c r="D5201" t="s">
        <v>435</v>
      </c>
      <c r="E5201" t="s">
        <v>7</v>
      </c>
      <c r="F5201" t="s">
        <v>21</v>
      </c>
      <c r="G5201">
        <v>2022</v>
      </c>
      <c r="H5201" t="s">
        <v>22</v>
      </c>
      <c r="I5201" t="s">
        <v>373</v>
      </c>
      <c r="J5201" t="s">
        <v>374</v>
      </c>
      <c r="K5201" t="s">
        <v>375</v>
      </c>
      <c r="L5201" t="s">
        <v>25</v>
      </c>
      <c r="M5201">
        <v>68525</v>
      </c>
      <c r="N5201">
        <v>68525</v>
      </c>
      <c r="O5201">
        <v>78602</v>
      </c>
      <c r="P5201">
        <v>68525</v>
      </c>
      <c r="Q5201">
        <v>78602</v>
      </c>
      <c r="R5201">
        <v>68525</v>
      </c>
      <c r="S5201">
        <v>68525</v>
      </c>
      <c r="T5201">
        <v>68525</v>
      </c>
      <c r="U5201">
        <v>68525</v>
      </c>
      <c r="V5201">
        <v>68525</v>
      </c>
      <c r="W5201">
        <v>68525</v>
      </c>
      <c r="X5201">
        <v>68525</v>
      </c>
      <c r="Y5201">
        <v>842450</v>
      </c>
      <c r="Z5201">
        <f t="shared" si="190"/>
        <v>631837.5</v>
      </c>
      <c r="AA5201">
        <f t="shared" si="191"/>
        <v>0</v>
      </c>
    </row>
    <row r="5202" spans="1:27" x14ac:dyDescent="0.35">
      <c r="A5202" t="s">
        <v>427</v>
      </c>
      <c r="C5202">
        <v>506900</v>
      </c>
      <c r="D5202" t="s">
        <v>439</v>
      </c>
      <c r="E5202" t="s">
        <v>7</v>
      </c>
      <c r="F5202" t="s">
        <v>366</v>
      </c>
      <c r="G5202">
        <v>2028</v>
      </c>
      <c r="H5202" t="s">
        <v>22</v>
      </c>
      <c r="I5202" t="s">
        <v>456</v>
      </c>
      <c r="J5202" t="s">
        <v>852</v>
      </c>
      <c r="K5202" t="s">
        <v>378</v>
      </c>
      <c r="L5202" t="s">
        <v>25</v>
      </c>
      <c r="M5202">
        <v>68653</v>
      </c>
      <c r="N5202">
        <v>83551</v>
      </c>
      <c r="O5202">
        <v>68403</v>
      </c>
      <c r="P5202">
        <v>70622</v>
      </c>
      <c r="Q5202">
        <v>68142</v>
      </c>
      <c r="R5202">
        <v>68609</v>
      </c>
      <c r="S5202">
        <v>74693</v>
      </c>
      <c r="T5202">
        <v>68734</v>
      </c>
      <c r="U5202">
        <v>70562</v>
      </c>
      <c r="V5202">
        <v>124613</v>
      </c>
      <c r="W5202">
        <v>69291</v>
      </c>
      <c r="X5202">
        <v>75083</v>
      </c>
      <c r="Y5202">
        <v>910957</v>
      </c>
      <c r="Z5202">
        <f t="shared" si="190"/>
        <v>275457.28105971299</v>
      </c>
      <c r="AA5202">
        <f t="shared" si="191"/>
        <v>407760.46894028701</v>
      </c>
    </row>
    <row r="5203" spans="1:27" x14ac:dyDescent="0.35">
      <c r="A5203" t="s">
        <v>427</v>
      </c>
      <c r="C5203">
        <v>512100</v>
      </c>
      <c r="D5203" t="s">
        <v>428</v>
      </c>
      <c r="E5203" t="s">
        <v>7</v>
      </c>
      <c r="F5203" t="s">
        <v>366</v>
      </c>
      <c r="G5203">
        <v>2024</v>
      </c>
      <c r="H5203" t="s">
        <v>22</v>
      </c>
      <c r="I5203" t="s">
        <v>656</v>
      </c>
      <c r="J5203" t="s">
        <v>657</v>
      </c>
      <c r="K5203" t="s">
        <v>621</v>
      </c>
      <c r="L5203" t="s">
        <v>25</v>
      </c>
      <c r="M5203">
        <v>69024</v>
      </c>
      <c r="N5203">
        <v>43524</v>
      </c>
      <c r="O5203">
        <v>49616</v>
      </c>
      <c r="P5203">
        <v>43524</v>
      </c>
      <c r="Q5203">
        <v>43024</v>
      </c>
      <c r="R5203">
        <v>49116</v>
      </c>
      <c r="S5203">
        <v>21024</v>
      </c>
      <c r="T5203">
        <v>98599</v>
      </c>
      <c r="U5203">
        <v>73440</v>
      </c>
      <c r="V5203">
        <v>40514</v>
      </c>
      <c r="W5203">
        <v>45024</v>
      </c>
      <c r="X5203">
        <v>24116</v>
      </c>
      <c r="Y5203">
        <v>600544</v>
      </c>
      <c r="Z5203">
        <f t="shared" si="190"/>
        <v>181593.88137609599</v>
      </c>
      <c r="AA5203">
        <f t="shared" si="191"/>
        <v>268814.11862390401</v>
      </c>
    </row>
    <row r="5204" spans="1:27" x14ac:dyDescent="0.35">
      <c r="A5204" t="s">
        <v>427</v>
      </c>
      <c r="C5204">
        <v>506100</v>
      </c>
      <c r="D5204" t="s">
        <v>432</v>
      </c>
      <c r="E5204" t="s">
        <v>7</v>
      </c>
      <c r="F5204" t="s">
        <v>366</v>
      </c>
      <c r="G5204">
        <v>2021</v>
      </c>
      <c r="H5204" t="s">
        <v>22</v>
      </c>
      <c r="I5204" t="s">
        <v>612</v>
      </c>
      <c r="J5204" t="s">
        <v>613</v>
      </c>
      <c r="K5204" t="s">
        <v>455</v>
      </c>
      <c r="L5204" t="s">
        <v>25</v>
      </c>
      <c r="M5204">
        <v>69143</v>
      </c>
      <c r="N5204">
        <v>69143</v>
      </c>
      <c r="O5204">
        <v>69143</v>
      </c>
      <c r="P5204">
        <v>69143</v>
      </c>
      <c r="Q5204">
        <v>69143</v>
      </c>
      <c r="R5204">
        <v>69143</v>
      </c>
      <c r="S5204">
        <v>70364</v>
      </c>
      <c r="T5204">
        <v>70364</v>
      </c>
      <c r="U5204">
        <v>70364</v>
      </c>
      <c r="V5204">
        <v>70364</v>
      </c>
      <c r="W5204">
        <v>70364</v>
      </c>
      <c r="X5204">
        <v>70364</v>
      </c>
      <c r="Y5204">
        <v>837044</v>
      </c>
      <c r="Z5204">
        <f t="shared" si="190"/>
        <v>253107.297454596</v>
      </c>
      <c r="AA5204">
        <f t="shared" si="191"/>
        <v>374675.70254540403</v>
      </c>
    </row>
    <row r="5205" spans="1:27" x14ac:dyDescent="0.35">
      <c r="A5205" t="s">
        <v>427</v>
      </c>
      <c r="C5205">
        <v>502100</v>
      </c>
      <c r="D5205" t="s">
        <v>429</v>
      </c>
      <c r="E5205" t="s">
        <v>7</v>
      </c>
      <c r="F5205" t="s">
        <v>105</v>
      </c>
      <c r="G5205">
        <v>2025</v>
      </c>
      <c r="H5205" t="s">
        <v>22</v>
      </c>
      <c r="I5205" t="s">
        <v>383</v>
      </c>
      <c r="J5205" t="s">
        <v>384</v>
      </c>
      <c r="K5205" t="s">
        <v>378</v>
      </c>
      <c r="L5205" t="s">
        <v>25</v>
      </c>
      <c r="M5205">
        <v>69631</v>
      </c>
      <c r="N5205">
        <v>69631</v>
      </c>
      <c r="O5205">
        <v>69631</v>
      </c>
      <c r="P5205">
        <v>69631</v>
      </c>
      <c r="Q5205">
        <v>69631</v>
      </c>
      <c r="R5205">
        <v>69631</v>
      </c>
      <c r="S5205">
        <v>69631</v>
      </c>
      <c r="T5205">
        <v>81719</v>
      </c>
      <c r="U5205">
        <v>69631</v>
      </c>
      <c r="V5205">
        <v>69631</v>
      </c>
      <c r="W5205">
        <v>69631</v>
      </c>
      <c r="X5205">
        <v>69631</v>
      </c>
      <c r="Y5205">
        <v>847665</v>
      </c>
      <c r="Z5205">
        <f t="shared" si="190"/>
        <v>0</v>
      </c>
      <c r="AA5205">
        <f t="shared" si="191"/>
        <v>635748.75</v>
      </c>
    </row>
    <row r="5206" spans="1:27" x14ac:dyDescent="0.35">
      <c r="A5206" t="s">
        <v>427</v>
      </c>
      <c r="C5206">
        <v>510900</v>
      </c>
      <c r="D5206" t="s">
        <v>436</v>
      </c>
      <c r="E5206" t="s">
        <v>7</v>
      </c>
      <c r="F5206" t="s">
        <v>105</v>
      </c>
      <c r="G5206">
        <v>2024</v>
      </c>
      <c r="H5206" t="s">
        <v>365</v>
      </c>
      <c r="I5206" t="s">
        <v>373</v>
      </c>
      <c r="J5206" t="s">
        <v>374</v>
      </c>
      <c r="K5206" t="s">
        <v>375</v>
      </c>
      <c r="L5206" t="s">
        <v>25</v>
      </c>
      <c r="M5206">
        <v>70187</v>
      </c>
      <c r="N5206">
        <v>66750</v>
      </c>
      <c r="O5206">
        <v>62772</v>
      </c>
      <c r="P5206">
        <v>65458</v>
      </c>
      <c r="Q5206">
        <v>68095</v>
      </c>
      <c r="R5206">
        <v>57295</v>
      </c>
      <c r="S5206">
        <v>66675</v>
      </c>
      <c r="T5206">
        <v>68800</v>
      </c>
      <c r="U5206">
        <v>62513</v>
      </c>
      <c r="V5206">
        <v>71744</v>
      </c>
      <c r="W5206">
        <v>57823</v>
      </c>
      <c r="X5206">
        <v>55577</v>
      </c>
      <c r="Y5206">
        <v>773688</v>
      </c>
      <c r="Z5206">
        <f t="shared" si="190"/>
        <v>0</v>
      </c>
      <c r="AA5206">
        <f t="shared" si="191"/>
        <v>580266</v>
      </c>
    </row>
    <row r="5207" spans="1:27" x14ac:dyDescent="0.35">
      <c r="A5207" t="s">
        <v>427</v>
      </c>
      <c r="C5207">
        <v>506100</v>
      </c>
      <c r="D5207" t="s">
        <v>432</v>
      </c>
      <c r="E5207" t="s">
        <v>7</v>
      </c>
      <c r="F5207" t="s">
        <v>366</v>
      </c>
      <c r="G5207">
        <v>2029</v>
      </c>
      <c r="H5207" t="s">
        <v>365</v>
      </c>
      <c r="I5207" t="s">
        <v>617</v>
      </c>
      <c r="J5207" t="s">
        <v>618</v>
      </c>
      <c r="K5207" t="s">
        <v>455</v>
      </c>
      <c r="L5207" t="s">
        <v>25</v>
      </c>
      <c r="M5207">
        <v>70193</v>
      </c>
      <c r="N5207">
        <v>62661</v>
      </c>
      <c r="O5207">
        <v>62927</v>
      </c>
      <c r="P5207">
        <v>65641</v>
      </c>
      <c r="Q5207">
        <v>64808</v>
      </c>
      <c r="R5207">
        <v>61235</v>
      </c>
      <c r="S5207">
        <v>67081</v>
      </c>
      <c r="T5207">
        <v>68329</v>
      </c>
      <c r="U5207">
        <v>66162</v>
      </c>
      <c r="V5207">
        <v>71291</v>
      </c>
      <c r="W5207">
        <v>55266</v>
      </c>
      <c r="X5207">
        <v>60802</v>
      </c>
      <c r="Y5207">
        <v>776395</v>
      </c>
      <c r="Z5207">
        <f t="shared" si="190"/>
        <v>234768.11279605498</v>
      </c>
      <c r="AA5207">
        <f t="shared" si="191"/>
        <v>347528.13720394502</v>
      </c>
    </row>
    <row r="5208" spans="1:27" x14ac:dyDescent="0.35">
      <c r="A5208" t="s">
        <v>427</v>
      </c>
      <c r="C5208">
        <v>501090</v>
      </c>
      <c r="D5208" t="s">
        <v>435</v>
      </c>
      <c r="E5208" t="s">
        <v>7</v>
      </c>
      <c r="F5208" t="s">
        <v>21</v>
      </c>
      <c r="G5208">
        <v>2023</v>
      </c>
      <c r="H5208" t="s">
        <v>22</v>
      </c>
      <c r="I5208" t="s">
        <v>373</v>
      </c>
      <c r="J5208" t="s">
        <v>374</v>
      </c>
      <c r="K5208" t="s">
        <v>375</v>
      </c>
      <c r="L5208" t="s">
        <v>25</v>
      </c>
      <c r="M5208">
        <v>70395</v>
      </c>
      <c r="N5208">
        <v>80472</v>
      </c>
      <c r="O5208">
        <v>80472</v>
      </c>
      <c r="P5208">
        <v>70395</v>
      </c>
      <c r="Q5208">
        <v>70395</v>
      </c>
      <c r="R5208">
        <v>70395</v>
      </c>
      <c r="S5208">
        <v>70395</v>
      </c>
      <c r="T5208">
        <v>70395</v>
      </c>
      <c r="U5208">
        <v>70395</v>
      </c>
      <c r="V5208">
        <v>70395</v>
      </c>
      <c r="W5208">
        <v>70395</v>
      </c>
      <c r="X5208">
        <v>70395</v>
      </c>
      <c r="Y5208">
        <v>864890</v>
      </c>
      <c r="Z5208">
        <f t="shared" si="190"/>
        <v>648667.5</v>
      </c>
      <c r="AA5208">
        <f t="shared" si="191"/>
        <v>0</v>
      </c>
    </row>
    <row r="5209" spans="1:27" x14ac:dyDescent="0.35">
      <c r="A5209" t="s">
        <v>427</v>
      </c>
      <c r="C5209">
        <v>506900</v>
      </c>
      <c r="D5209" t="s">
        <v>439</v>
      </c>
      <c r="E5209" t="s">
        <v>7</v>
      </c>
      <c r="F5209" t="s">
        <v>366</v>
      </c>
      <c r="G5209">
        <v>2029</v>
      </c>
      <c r="H5209" t="s">
        <v>22</v>
      </c>
      <c r="I5209" t="s">
        <v>456</v>
      </c>
      <c r="J5209" t="s">
        <v>852</v>
      </c>
      <c r="K5209" t="s">
        <v>378</v>
      </c>
      <c r="L5209" t="s">
        <v>25</v>
      </c>
      <c r="M5209">
        <v>70730</v>
      </c>
      <c r="N5209">
        <v>85924</v>
      </c>
      <c r="O5209">
        <v>70464</v>
      </c>
      <c r="P5209">
        <v>72760</v>
      </c>
      <c r="Q5209">
        <v>70198</v>
      </c>
      <c r="R5209">
        <v>70674</v>
      </c>
      <c r="S5209">
        <v>76952</v>
      </c>
      <c r="T5209">
        <v>70804</v>
      </c>
      <c r="U5209">
        <v>72682</v>
      </c>
      <c r="V5209">
        <v>128363</v>
      </c>
      <c r="W5209">
        <v>71403</v>
      </c>
      <c r="X5209">
        <v>77370</v>
      </c>
      <c r="Y5209">
        <v>938323</v>
      </c>
      <c r="Z5209">
        <f t="shared" si="190"/>
        <v>283732.275327807</v>
      </c>
      <c r="AA5209">
        <f t="shared" si="191"/>
        <v>420009.974672193</v>
      </c>
    </row>
    <row r="5210" spans="1:27" x14ac:dyDescent="0.35">
      <c r="A5210" t="s">
        <v>427</v>
      </c>
      <c r="C5210">
        <v>506100</v>
      </c>
      <c r="D5210" t="s">
        <v>432</v>
      </c>
      <c r="E5210" t="s">
        <v>7</v>
      </c>
      <c r="F5210" t="s">
        <v>105</v>
      </c>
      <c r="G5210">
        <v>2021</v>
      </c>
      <c r="H5210" t="s">
        <v>365</v>
      </c>
      <c r="I5210" t="s">
        <v>383</v>
      </c>
      <c r="J5210" t="s">
        <v>384</v>
      </c>
      <c r="K5210" t="s">
        <v>378</v>
      </c>
      <c r="L5210" t="s">
        <v>25</v>
      </c>
      <c r="M5210">
        <v>70789</v>
      </c>
      <c r="N5210">
        <v>70649</v>
      </c>
      <c r="O5210">
        <v>77447</v>
      </c>
      <c r="P5210">
        <v>72570</v>
      </c>
      <c r="Q5210">
        <v>68634</v>
      </c>
      <c r="R5210">
        <v>71562</v>
      </c>
      <c r="S5210">
        <v>70130</v>
      </c>
      <c r="T5210">
        <v>75952</v>
      </c>
      <c r="U5210">
        <v>73223</v>
      </c>
      <c r="V5210">
        <v>72332</v>
      </c>
      <c r="W5210">
        <v>68463</v>
      </c>
      <c r="X5210">
        <v>66431</v>
      </c>
      <c r="Y5210">
        <v>858182</v>
      </c>
      <c r="Z5210">
        <f t="shared" si="190"/>
        <v>0</v>
      </c>
      <c r="AA5210">
        <f t="shared" si="191"/>
        <v>643636.5</v>
      </c>
    </row>
    <row r="5211" spans="1:27" x14ac:dyDescent="0.35">
      <c r="A5211" t="s">
        <v>427</v>
      </c>
      <c r="C5211">
        <v>502100</v>
      </c>
      <c r="D5211" t="s">
        <v>429</v>
      </c>
      <c r="E5211" t="s">
        <v>7</v>
      </c>
      <c r="F5211" t="s">
        <v>105</v>
      </c>
      <c r="G5211">
        <v>2026</v>
      </c>
      <c r="H5211" t="s">
        <v>22</v>
      </c>
      <c r="I5211" t="s">
        <v>383</v>
      </c>
      <c r="J5211" t="s">
        <v>384</v>
      </c>
      <c r="K5211" t="s">
        <v>378</v>
      </c>
      <c r="L5211" t="s">
        <v>25</v>
      </c>
      <c r="M5211">
        <v>71435</v>
      </c>
      <c r="N5211">
        <v>71435</v>
      </c>
      <c r="O5211">
        <v>71435</v>
      </c>
      <c r="P5211">
        <v>71435</v>
      </c>
      <c r="Q5211">
        <v>71435</v>
      </c>
      <c r="R5211">
        <v>71435</v>
      </c>
      <c r="S5211">
        <v>71435</v>
      </c>
      <c r="T5211">
        <v>83764</v>
      </c>
      <c r="U5211">
        <v>71435</v>
      </c>
      <c r="V5211">
        <v>71435</v>
      </c>
      <c r="W5211">
        <v>71435</v>
      </c>
      <c r="X5211">
        <v>71435</v>
      </c>
      <c r="Y5211">
        <v>869551</v>
      </c>
      <c r="Z5211">
        <f t="shared" si="190"/>
        <v>0</v>
      </c>
      <c r="AA5211">
        <f t="shared" si="191"/>
        <v>652163.25</v>
      </c>
    </row>
    <row r="5212" spans="1:27" x14ac:dyDescent="0.35">
      <c r="A5212" t="s">
        <v>427</v>
      </c>
      <c r="C5212">
        <v>510900</v>
      </c>
      <c r="D5212" t="s">
        <v>436</v>
      </c>
      <c r="E5212" t="s">
        <v>7</v>
      </c>
      <c r="F5212" t="s">
        <v>105</v>
      </c>
      <c r="G5212">
        <v>2025</v>
      </c>
      <c r="H5212" t="s">
        <v>365</v>
      </c>
      <c r="I5212" t="s">
        <v>373</v>
      </c>
      <c r="J5212" t="s">
        <v>374</v>
      </c>
      <c r="K5212" t="s">
        <v>375</v>
      </c>
      <c r="L5212" t="s">
        <v>25</v>
      </c>
      <c r="M5212">
        <v>71868</v>
      </c>
      <c r="N5212">
        <v>64659</v>
      </c>
      <c r="O5212">
        <v>64224</v>
      </c>
      <c r="P5212">
        <v>66903</v>
      </c>
      <c r="Q5212">
        <v>65860</v>
      </c>
      <c r="R5212">
        <v>62119</v>
      </c>
      <c r="S5212">
        <v>67987</v>
      </c>
      <c r="T5212">
        <v>70316</v>
      </c>
      <c r="U5212">
        <v>67565</v>
      </c>
      <c r="V5212">
        <v>73300</v>
      </c>
      <c r="W5212">
        <v>55321</v>
      </c>
      <c r="X5212">
        <v>60073</v>
      </c>
      <c r="Y5212">
        <v>790195</v>
      </c>
      <c r="Z5212">
        <f t="shared" si="190"/>
        <v>0</v>
      </c>
      <c r="AA5212">
        <f t="shared" si="191"/>
        <v>592646.25</v>
      </c>
    </row>
    <row r="5213" spans="1:27" x14ac:dyDescent="0.35">
      <c r="A5213" t="s">
        <v>427</v>
      </c>
      <c r="C5213">
        <v>408106</v>
      </c>
      <c r="D5213" t="s">
        <v>440</v>
      </c>
      <c r="E5213" t="s">
        <v>7</v>
      </c>
      <c r="F5213" t="s">
        <v>105</v>
      </c>
      <c r="G5213">
        <v>2024</v>
      </c>
      <c r="H5213" t="s">
        <v>365</v>
      </c>
      <c r="I5213" t="s">
        <v>383</v>
      </c>
      <c r="J5213" t="s">
        <v>384</v>
      </c>
      <c r="K5213" t="s">
        <v>378</v>
      </c>
      <c r="L5213" t="s">
        <v>25</v>
      </c>
      <c r="M5213">
        <v>71978</v>
      </c>
      <c r="N5213">
        <v>68191</v>
      </c>
      <c r="O5213">
        <v>64414</v>
      </c>
      <c r="P5213">
        <v>67119</v>
      </c>
      <c r="Q5213">
        <v>69804</v>
      </c>
      <c r="R5213">
        <v>58781</v>
      </c>
      <c r="S5213">
        <v>68350</v>
      </c>
      <c r="T5213">
        <v>70228</v>
      </c>
      <c r="U5213">
        <v>64053</v>
      </c>
      <c r="V5213">
        <v>73230</v>
      </c>
      <c r="W5213">
        <v>59604</v>
      </c>
      <c r="X5213">
        <v>57447</v>
      </c>
      <c r="Y5213">
        <v>793199</v>
      </c>
      <c r="Z5213">
        <f t="shared" si="190"/>
        <v>0</v>
      </c>
      <c r="AA5213">
        <f t="shared" si="191"/>
        <v>594899.25</v>
      </c>
    </row>
    <row r="5214" spans="1:27" x14ac:dyDescent="0.35">
      <c r="A5214" t="s">
        <v>427</v>
      </c>
      <c r="C5214">
        <v>514100</v>
      </c>
      <c r="D5214" t="s">
        <v>441</v>
      </c>
      <c r="E5214" t="s">
        <v>7</v>
      </c>
      <c r="F5214" t="s">
        <v>366</v>
      </c>
      <c r="G5214">
        <v>2021</v>
      </c>
      <c r="H5214" t="s">
        <v>22</v>
      </c>
      <c r="I5214" t="s">
        <v>660</v>
      </c>
      <c r="J5214" t="s">
        <v>661</v>
      </c>
      <c r="K5214" t="s">
        <v>493</v>
      </c>
      <c r="L5214" t="s">
        <v>25</v>
      </c>
      <c r="M5214">
        <v>72166</v>
      </c>
      <c r="N5214">
        <v>72166</v>
      </c>
      <c r="O5214">
        <v>72166</v>
      </c>
      <c r="P5214">
        <v>72166</v>
      </c>
      <c r="Q5214">
        <v>72166</v>
      </c>
      <c r="R5214">
        <v>72166</v>
      </c>
      <c r="S5214">
        <v>72166</v>
      </c>
      <c r="T5214">
        <v>72166</v>
      </c>
      <c r="U5214">
        <v>72166</v>
      </c>
      <c r="V5214">
        <v>72166</v>
      </c>
      <c r="W5214">
        <v>72166</v>
      </c>
      <c r="X5214">
        <v>72166</v>
      </c>
      <c r="Y5214">
        <v>865994</v>
      </c>
      <c r="Z5214">
        <f t="shared" si="190"/>
        <v>261861.26530014598</v>
      </c>
      <c r="AA5214">
        <f t="shared" si="191"/>
        <v>387634.23469985399</v>
      </c>
    </row>
    <row r="5215" spans="1:27" x14ac:dyDescent="0.35">
      <c r="A5215" t="s">
        <v>427</v>
      </c>
      <c r="C5215">
        <v>514100</v>
      </c>
      <c r="D5215" t="s">
        <v>441</v>
      </c>
      <c r="E5215" t="s">
        <v>7</v>
      </c>
      <c r="F5215" t="s">
        <v>366</v>
      </c>
      <c r="G5215">
        <v>2022</v>
      </c>
      <c r="H5215" t="s">
        <v>22</v>
      </c>
      <c r="I5215" t="s">
        <v>660</v>
      </c>
      <c r="J5215" t="s">
        <v>661</v>
      </c>
      <c r="K5215" t="s">
        <v>493</v>
      </c>
      <c r="L5215" t="s">
        <v>25</v>
      </c>
      <c r="M5215">
        <v>72166</v>
      </c>
      <c r="N5215">
        <v>72166</v>
      </c>
      <c r="O5215">
        <v>72166</v>
      </c>
      <c r="P5215">
        <v>72166</v>
      </c>
      <c r="Q5215">
        <v>72166</v>
      </c>
      <c r="R5215">
        <v>72166</v>
      </c>
      <c r="S5215">
        <v>72166</v>
      </c>
      <c r="T5215">
        <v>72166</v>
      </c>
      <c r="U5215">
        <v>72166</v>
      </c>
      <c r="V5215">
        <v>72166</v>
      </c>
      <c r="W5215">
        <v>72166</v>
      </c>
      <c r="X5215">
        <v>72166</v>
      </c>
      <c r="Y5215">
        <v>865994</v>
      </c>
      <c r="Z5215">
        <f t="shared" si="190"/>
        <v>261861.26530014598</v>
      </c>
      <c r="AA5215">
        <f t="shared" si="191"/>
        <v>387634.23469985399</v>
      </c>
    </row>
    <row r="5216" spans="1:27" x14ac:dyDescent="0.35">
      <c r="A5216" t="s">
        <v>427</v>
      </c>
      <c r="C5216">
        <v>514100</v>
      </c>
      <c r="D5216" t="s">
        <v>441</v>
      </c>
      <c r="E5216" t="s">
        <v>7</v>
      </c>
      <c r="F5216" t="s">
        <v>366</v>
      </c>
      <c r="G5216">
        <v>2023</v>
      </c>
      <c r="H5216" t="s">
        <v>22</v>
      </c>
      <c r="I5216" t="s">
        <v>660</v>
      </c>
      <c r="J5216" t="s">
        <v>661</v>
      </c>
      <c r="K5216" t="s">
        <v>493</v>
      </c>
      <c r="L5216" t="s">
        <v>25</v>
      </c>
      <c r="M5216">
        <v>72166</v>
      </c>
      <c r="N5216">
        <v>72166</v>
      </c>
      <c r="O5216">
        <v>72166</v>
      </c>
      <c r="P5216">
        <v>72166</v>
      </c>
      <c r="Q5216">
        <v>72166</v>
      </c>
      <c r="R5216">
        <v>72166</v>
      </c>
      <c r="S5216">
        <v>72166</v>
      </c>
      <c r="T5216">
        <v>72166</v>
      </c>
      <c r="U5216">
        <v>72166</v>
      </c>
      <c r="V5216">
        <v>72166</v>
      </c>
      <c r="W5216">
        <v>72166</v>
      </c>
      <c r="X5216">
        <v>72166</v>
      </c>
      <c r="Y5216">
        <v>865994</v>
      </c>
      <c r="Z5216">
        <f t="shared" si="190"/>
        <v>261861.26530014598</v>
      </c>
      <c r="AA5216">
        <f t="shared" si="191"/>
        <v>387634.23469985399</v>
      </c>
    </row>
    <row r="5217" spans="1:27" x14ac:dyDescent="0.35">
      <c r="A5217" t="s">
        <v>427</v>
      </c>
      <c r="C5217">
        <v>514100</v>
      </c>
      <c r="D5217" t="s">
        <v>441</v>
      </c>
      <c r="E5217" t="s">
        <v>7</v>
      </c>
      <c r="F5217" t="s">
        <v>366</v>
      </c>
      <c r="G5217">
        <v>2024</v>
      </c>
      <c r="H5217" t="s">
        <v>22</v>
      </c>
      <c r="I5217" t="s">
        <v>660</v>
      </c>
      <c r="J5217" t="s">
        <v>661</v>
      </c>
      <c r="K5217" t="s">
        <v>493</v>
      </c>
      <c r="L5217" t="s">
        <v>25</v>
      </c>
      <c r="M5217">
        <v>72166</v>
      </c>
      <c r="N5217">
        <v>72166</v>
      </c>
      <c r="O5217">
        <v>72166</v>
      </c>
      <c r="P5217">
        <v>72166</v>
      </c>
      <c r="Q5217">
        <v>72166</v>
      </c>
      <c r="R5217">
        <v>72166</v>
      </c>
      <c r="S5217">
        <v>72166</v>
      </c>
      <c r="T5217">
        <v>72166</v>
      </c>
      <c r="U5217">
        <v>72166</v>
      </c>
      <c r="V5217">
        <v>72166</v>
      </c>
      <c r="W5217">
        <v>72166</v>
      </c>
      <c r="X5217">
        <v>72166</v>
      </c>
      <c r="Y5217">
        <v>865994</v>
      </c>
      <c r="Z5217">
        <f t="shared" si="190"/>
        <v>261861.26530014598</v>
      </c>
      <c r="AA5217">
        <f t="shared" si="191"/>
        <v>387634.23469985399</v>
      </c>
    </row>
    <row r="5218" spans="1:27" x14ac:dyDescent="0.35">
      <c r="A5218" t="s">
        <v>427</v>
      </c>
      <c r="C5218">
        <v>514100</v>
      </c>
      <c r="D5218" t="s">
        <v>441</v>
      </c>
      <c r="E5218" t="s">
        <v>7</v>
      </c>
      <c r="F5218" t="s">
        <v>366</v>
      </c>
      <c r="G5218">
        <v>2025</v>
      </c>
      <c r="H5218" t="s">
        <v>22</v>
      </c>
      <c r="I5218" t="s">
        <v>660</v>
      </c>
      <c r="J5218" t="s">
        <v>661</v>
      </c>
      <c r="K5218" t="s">
        <v>493</v>
      </c>
      <c r="L5218" t="s">
        <v>25</v>
      </c>
      <c r="M5218">
        <v>72166</v>
      </c>
      <c r="N5218">
        <v>72166</v>
      </c>
      <c r="O5218">
        <v>72166</v>
      </c>
      <c r="P5218">
        <v>72166</v>
      </c>
      <c r="Q5218">
        <v>72166</v>
      </c>
      <c r="R5218">
        <v>72166</v>
      </c>
      <c r="S5218">
        <v>72166</v>
      </c>
      <c r="T5218">
        <v>72166</v>
      </c>
      <c r="U5218">
        <v>72166</v>
      </c>
      <c r="V5218">
        <v>72166</v>
      </c>
      <c r="W5218">
        <v>72166</v>
      </c>
      <c r="X5218">
        <v>72166</v>
      </c>
      <c r="Y5218">
        <v>865994</v>
      </c>
      <c r="Z5218">
        <f t="shared" si="190"/>
        <v>261861.26530014598</v>
      </c>
      <c r="AA5218">
        <f t="shared" si="191"/>
        <v>387634.23469985399</v>
      </c>
    </row>
    <row r="5219" spans="1:27" x14ac:dyDescent="0.35">
      <c r="A5219" t="s">
        <v>427</v>
      </c>
      <c r="C5219">
        <v>506100</v>
      </c>
      <c r="D5219" t="s">
        <v>432</v>
      </c>
      <c r="E5219" t="s">
        <v>7</v>
      </c>
      <c r="F5219" t="s">
        <v>366</v>
      </c>
      <c r="G5219">
        <v>2030</v>
      </c>
      <c r="H5219" t="s">
        <v>365</v>
      </c>
      <c r="I5219" t="s">
        <v>617</v>
      </c>
      <c r="J5219" t="s">
        <v>618</v>
      </c>
      <c r="K5219" t="s">
        <v>455</v>
      </c>
      <c r="L5219" t="s">
        <v>25</v>
      </c>
      <c r="M5219">
        <v>72301</v>
      </c>
      <c r="N5219">
        <v>64543</v>
      </c>
      <c r="O5219">
        <v>64816</v>
      </c>
      <c r="P5219">
        <v>67612</v>
      </c>
      <c r="Q5219">
        <v>66754</v>
      </c>
      <c r="R5219">
        <v>63074</v>
      </c>
      <c r="S5219">
        <v>69096</v>
      </c>
      <c r="T5219">
        <v>70381</v>
      </c>
      <c r="U5219">
        <v>68149</v>
      </c>
      <c r="V5219">
        <v>73432</v>
      </c>
      <c r="W5219">
        <v>56925</v>
      </c>
      <c r="X5219">
        <v>62628</v>
      </c>
      <c r="Y5219">
        <v>799711</v>
      </c>
      <c r="Z5219">
        <f t="shared" si="190"/>
        <v>241818.45871269898</v>
      </c>
      <c r="AA5219">
        <f t="shared" si="191"/>
        <v>357964.79128730099</v>
      </c>
    </row>
    <row r="5220" spans="1:27" x14ac:dyDescent="0.35">
      <c r="A5220" t="s">
        <v>427</v>
      </c>
      <c r="C5220">
        <v>501090</v>
      </c>
      <c r="D5220" t="s">
        <v>435</v>
      </c>
      <c r="E5220" t="s">
        <v>7</v>
      </c>
      <c r="F5220" t="s">
        <v>21</v>
      </c>
      <c r="G5220">
        <v>2024</v>
      </c>
      <c r="H5220" t="s">
        <v>22</v>
      </c>
      <c r="I5220" t="s">
        <v>373</v>
      </c>
      <c r="J5220" t="s">
        <v>374</v>
      </c>
      <c r="K5220" t="s">
        <v>375</v>
      </c>
      <c r="L5220" t="s">
        <v>25</v>
      </c>
      <c r="M5220">
        <v>72325</v>
      </c>
      <c r="N5220">
        <v>72325</v>
      </c>
      <c r="O5220">
        <v>82403</v>
      </c>
      <c r="P5220">
        <v>72325</v>
      </c>
      <c r="Q5220">
        <v>82403</v>
      </c>
      <c r="R5220">
        <v>72325</v>
      </c>
      <c r="S5220">
        <v>72325</v>
      </c>
      <c r="T5220">
        <v>72325</v>
      </c>
      <c r="U5220">
        <v>72325</v>
      </c>
      <c r="V5220">
        <v>72325</v>
      </c>
      <c r="W5220">
        <v>72325</v>
      </c>
      <c r="X5220">
        <v>72325</v>
      </c>
      <c r="Y5220">
        <v>888055</v>
      </c>
      <c r="Z5220">
        <f t="shared" si="190"/>
        <v>666041.25</v>
      </c>
      <c r="AA5220">
        <f t="shared" si="191"/>
        <v>0</v>
      </c>
    </row>
    <row r="5221" spans="1:27" x14ac:dyDescent="0.35">
      <c r="A5221" t="s">
        <v>427</v>
      </c>
      <c r="C5221">
        <v>506100</v>
      </c>
      <c r="D5221" t="s">
        <v>432</v>
      </c>
      <c r="E5221" t="s">
        <v>7</v>
      </c>
      <c r="F5221" t="s">
        <v>105</v>
      </c>
      <c r="G5221">
        <v>2022</v>
      </c>
      <c r="H5221" t="s">
        <v>365</v>
      </c>
      <c r="I5221" t="s">
        <v>383</v>
      </c>
      <c r="J5221" t="s">
        <v>384</v>
      </c>
      <c r="K5221" t="s">
        <v>378</v>
      </c>
      <c r="L5221" t="s">
        <v>25</v>
      </c>
      <c r="M5221">
        <v>72529</v>
      </c>
      <c r="N5221">
        <v>72391</v>
      </c>
      <c r="O5221">
        <v>79333</v>
      </c>
      <c r="P5221">
        <v>71232</v>
      </c>
      <c r="Q5221">
        <v>73210</v>
      </c>
      <c r="R5221">
        <v>73153</v>
      </c>
      <c r="S5221">
        <v>68595</v>
      </c>
      <c r="T5221">
        <v>81770</v>
      </c>
      <c r="U5221">
        <v>75944</v>
      </c>
      <c r="V5221">
        <v>73981</v>
      </c>
      <c r="W5221">
        <v>71011</v>
      </c>
      <c r="X5221">
        <v>64623</v>
      </c>
      <c r="Y5221">
        <v>877773</v>
      </c>
      <c r="Z5221">
        <f t="shared" si="190"/>
        <v>0</v>
      </c>
      <c r="AA5221">
        <f t="shared" si="191"/>
        <v>658329.75</v>
      </c>
    </row>
    <row r="5222" spans="1:27" x14ac:dyDescent="0.35">
      <c r="A5222" t="s">
        <v>427</v>
      </c>
      <c r="C5222">
        <v>506900</v>
      </c>
      <c r="D5222" t="s">
        <v>439</v>
      </c>
      <c r="E5222" t="s">
        <v>7</v>
      </c>
      <c r="F5222" t="s">
        <v>366</v>
      </c>
      <c r="G5222">
        <v>2030</v>
      </c>
      <c r="H5222" t="s">
        <v>22</v>
      </c>
      <c r="I5222" t="s">
        <v>456</v>
      </c>
      <c r="J5222" t="s">
        <v>852</v>
      </c>
      <c r="K5222" t="s">
        <v>378</v>
      </c>
      <c r="L5222" t="s">
        <v>25</v>
      </c>
      <c r="M5222">
        <v>72875</v>
      </c>
      <c r="N5222">
        <v>88373</v>
      </c>
      <c r="O5222">
        <v>72593</v>
      </c>
      <c r="P5222">
        <v>74968</v>
      </c>
      <c r="Q5222">
        <v>72322</v>
      </c>
      <c r="R5222">
        <v>72808</v>
      </c>
      <c r="S5222">
        <v>79285</v>
      </c>
      <c r="T5222">
        <v>72943</v>
      </c>
      <c r="U5222">
        <v>74871</v>
      </c>
      <c r="V5222">
        <v>132232</v>
      </c>
      <c r="W5222">
        <v>73586</v>
      </c>
      <c r="X5222">
        <v>79732</v>
      </c>
      <c r="Y5222">
        <v>966588</v>
      </c>
      <c r="Z5222">
        <f t="shared" si="190"/>
        <v>292279.11129169201</v>
      </c>
      <c r="AA5222">
        <f t="shared" si="191"/>
        <v>432661.88870830799</v>
      </c>
    </row>
    <row r="5223" spans="1:27" x14ac:dyDescent="0.35">
      <c r="A5223" t="s">
        <v>427</v>
      </c>
      <c r="C5223">
        <v>506100</v>
      </c>
      <c r="D5223" t="s">
        <v>432</v>
      </c>
      <c r="E5223" t="s">
        <v>7</v>
      </c>
      <c r="F5223" t="s">
        <v>105</v>
      </c>
      <c r="G5223">
        <v>2023</v>
      </c>
      <c r="H5223" t="s">
        <v>365</v>
      </c>
      <c r="I5223" t="s">
        <v>373</v>
      </c>
      <c r="J5223" t="s">
        <v>374</v>
      </c>
      <c r="K5223" t="s">
        <v>375</v>
      </c>
      <c r="L5223" t="s">
        <v>25</v>
      </c>
      <c r="M5223">
        <v>72968</v>
      </c>
      <c r="N5223">
        <v>68887</v>
      </c>
      <c r="O5223">
        <v>75593</v>
      </c>
      <c r="P5223">
        <v>64084</v>
      </c>
      <c r="Q5223">
        <v>73668</v>
      </c>
      <c r="R5223">
        <v>70733</v>
      </c>
      <c r="S5223">
        <v>65484</v>
      </c>
      <c r="T5223">
        <v>77833</v>
      </c>
      <c r="U5223">
        <v>67578</v>
      </c>
      <c r="V5223">
        <v>74294</v>
      </c>
      <c r="W5223">
        <v>67829</v>
      </c>
      <c r="X5223">
        <v>58084</v>
      </c>
      <c r="Y5223">
        <v>837037</v>
      </c>
      <c r="Z5223">
        <f t="shared" si="190"/>
        <v>0</v>
      </c>
      <c r="AA5223">
        <f t="shared" si="191"/>
        <v>627777.75</v>
      </c>
    </row>
    <row r="5224" spans="1:27" x14ac:dyDescent="0.35">
      <c r="A5224" t="s">
        <v>427</v>
      </c>
      <c r="C5224">
        <v>502100</v>
      </c>
      <c r="D5224" t="s">
        <v>429</v>
      </c>
      <c r="E5224" t="s">
        <v>7</v>
      </c>
      <c r="F5224" t="s">
        <v>105</v>
      </c>
      <c r="G5224">
        <v>2027</v>
      </c>
      <c r="H5224" t="s">
        <v>22</v>
      </c>
      <c r="I5224" t="s">
        <v>383</v>
      </c>
      <c r="J5224" t="s">
        <v>384</v>
      </c>
      <c r="K5224" t="s">
        <v>378</v>
      </c>
      <c r="L5224" t="s">
        <v>25</v>
      </c>
      <c r="M5224">
        <v>73287</v>
      </c>
      <c r="N5224">
        <v>73287</v>
      </c>
      <c r="O5224">
        <v>73287</v>
      </c>
      <c r="P5224">
        <v>73287</v>
      </c>
      <c r="Q5224">
        <v>73287</v>
      </c>
      <c r="R5224">
        <v>73287</v>
      </c>
      <c r="S5224">
        <v>73287</v>
      </c>
      <c r="T5224">
        <v>85863</v>
      </c>
      <c r="U5224">
        <v>73287</v>
      </c>
      <c r="V5224">
        <v>73287</v>
      </c>
      <c r="W5224">
        <v>73287</v>
      </c>
      <c r="X5224">
        <v>73287</v>
      </c>
      <c r="Y5224">
        <v>892024</v>
      </c>
      <c r="Z5224">
        <f t="shared" si="190"/>
        <v>0</v>
      </c>
      <c r="AA5224">
        <f t="shared" si="191"/>
        <v>669018</v>
      </c>
    </row>
    <row r="5225" spans="1:27" x14ac:dyDescent="0.35">
      <c r="A5225" t="s">
        <v>427</v>
      </c>
      <c r="C5225">
        <v>514100</v>
      </c>
      <c r="D5225" t="s">
        <v>441</v>
      </c>
      <c r="E5225" t="s">
        <v>7</v>
      </c>
      <c r="F5225" t="s">
        <v>366</v>
      </c>
      <c r="G5225">
        <v>2026</v>
      </c>
      <c r="H5225" t="s">
        <v>22</v>
      </c>
      <c r="I5225" t="s">
        <v>660</v>
      </c>
      <c r="J5225" t="s">
        <v>661</v>
      </c>
      <c r="K5225" t="s">
        <v>493</v>
      </c>
      <c r="L5225" t="s">
        <v>25</v>
      </c>
      <c r="M5225">
        <v>73760</v>
      </c>
      <c r="N5225">
        <v>73760</v>
      </c>
      <c r="O5225">
        <v>73760</v>
      </c>
      <c r="P5225">
        <v>73760</v>
      </c>
      <c r="Q5225">
        <v>73760</v>
      </c>
      <c r="R5225">
        <v>73760</v>
      </c>
      <c r="S5225">
        <v>73760</v>
      </c>
      <c r="T5225">
        <v>73760</v>
      </c>
      <c r="U5225">
        <v>73760</v>
      </c>
      <c r="V5225">
        <v>73760</v>
      </c>
      <c r="W5225">
        <v>73760</v>
      </c>
      <c r="X5225">
        <v>73760</v>
      </c>
      <c r="Y5225">
        <v>885114</v>
      </c>
      <c r="Z5225">
        <f t="shared" si="190"/>
        <v>267642.81504822598</v>
      </c>
      <c r="AA5225">
        <f t="shared" si="191"/>
        <v>396192.68495177402</v>
      </c>
    </row>
    <row r="5226" spans="1:27" x14ac:dyDescent="0.35">
      <c r="A5226" t="s">
        <v>427</v>
      </c>
      <c r="C5226">
        <v>506100</v>
      </c>
      <c r="D5226" t="s">
        <v>432</v>
      </c>
      <c r="E5226" t="s">
        <v>7</v>
      </c>
      <c r="F5226" t="s">
        <v>366</v>
      </c>
      <c r="G5226">
        <v>2024</v>
      </c>
      <c r="H5226" t="s">
        <v>22</v>
      </c>
      <c r="I5226" t="s">
        <v>612</v>
      </c>
      <c r="J5226" t="s">
        <v>613</v>
      </c>
      <c r="K5226" t="s">
        <v>455</v>
      </c>
      <c r="L5226" t="s">
        <v>25</v>
      </c>
      <c r="M5226">
        <v>73775</v>
      </c>
      <c r="N5226">
        <v>73775</v>
      </c>
      <c r="O5226">
        <v>73775</v>
      </c>
      <c r="P5226">
        <v>73775</v>
      </c>
      <c r="Q5226">
        <v>73775</v>
      </c>
      <c r="R5226">
        <v>73775</v>
      </c>
      <c r="S5226">
        <v>73775</v>
      </c>
      <c r="T5226">
        <v>73775</v>
      </c>
      <c r="U5226">
        <v>73775</v>
      </c>
      <c r="V5226">
        <v>73775</v>
      </c>
      <c r="W5226">
        <v>73775</v>
      </c>
      <c r="X5226">
        <v>73775</v>
      </c>
      <c r="Y5226">
        <v>885302</v>
      </c>
      <c r="Z5226">
        <f t="shared" si="190"/>
        <v>267699.66292231798</v>
      </c>
      <c r="AA5226">
        <f t="shared" si="191"/>
        <v>396276.83707768202</v>
      </c>
    </row>
    <row r="5227" spans="1:27" x14ac:dyDescent="0.35">
      <c r="A5227" t="s">
        <v>427</v>
      </c>
      <c r="C5227">
        <v>510900</v>
      </c>
      <c r="D5227" t="s">
        <v>436</v>
      </c>
      <c r="E5227" t="s">
        <v>7</v>
      </c>
      <c r="F5227" t="s">
        <v>105</v>
      </c>
      <c r="G5227">
        <v>2026</v>
      </c>
      <c r="H5227" t="s">
        <v>365</v>
      </c>
      <c r="I5227" t="s">
        <v>373</v>
      </c>
      <c r="J5227" t="s">
        <v>374</v>
      </c>
      <c r="K5227" t="s">
        <v>375</v>
      </c>
      <c r="L5227" t="s">
        <v>25</v>
      </c>
      <c r="M5227">
        <v>74024</v>
      </c>
      <c r="N5227">
        <v>66599</v>
      </c>
      <c r="O5227">
        <v>66150</v>
      </c>
      <c r="P5227">
        <v>68910</v>
      </c>
      <c r="Q5227">
        <v>67836</v>
      </c>
      <c r="R5227">
        <v>63983</v>
      </c>
      <c r="S5227">
        <v>70027</v>
      </c>
      <c r="T5227">
        <v>72426</v>
      </c>
      <c r="U5227">
        <v>69592</v>
      </c>
      <c r="V5227">
        <v>75499</v>
      </c>
      <c r="W5227">
        <v>56980</v>
      </c>
      <c r="X5227">
        <v>61875</v>
      </c>
      <c r="Y5227">
        <v>813901</v>
      </c>
      <c r="Z5227">
        <f t="shared" si="190"/>
        <v>0</v>
      </c>
      <c r="AA5227">
        <f t="shared" si="191"/>
        <v>610425.75</v>
      </c>
    </row>
    <row r="5228" spans="1:27" x14ac:dyDescent="0.35">
      <c r="A5228" t="s">
        <v>427</v>
      </c>
      <c r="C5228">
        <v>408106</v>
      </c>
      <c r="D5228" t="s">
        <v>440</v>
      </c>
      <c r="E5228" t="s">
        <v>7</v>
      </c>
      <c r="F5228" t="s">
        <v>105</v>
      </c>
      <c r="G5228">
        <v>2025</v>
      </c>
      <c r="H5228" t="s">
        <v>365</v>
      </c>
      <c r="I5228" t="s">
        <v>383</v>
      </c>
      <c r="J5228" t="s">
        <v>384</v>
      </c>
      <c r="K5228" t="s">
        <v>378</v>
      </c>
      <c r="L5228" t="s">
        <v>25</v>
      </c>
      <c r="M5228">
        <v>74226</v>
      </c>
      <c r="N5228">
        <v>66554</v>
      </c>
      <c r="O5228">
        <v>66398</v>
      </c>
      <c r="P5228">
        <v>69149</v>
      </c>
      <c r="Q5228">
        <v>68121</v>
      </c>
      <c r="R5228">
        <v>64260</v>
      </c>
      <c r="S5228">
        <v>70334</v>
      </c>
      <c r="T5228">
        <v>72357</v>
      </c>
      <c r="U5228">
        <v>69752</v>
      </c>
      <c r="V5228">
        <v>75436</v>
      </c>
      <c r="W5228">
        <v>57585</v>
      </c>
      <c r="X5228">
        <v>62726</v>
      </c>
      <c r="Y5228">
        <v>816896</v>
      </c>
      <c r="Z5228">
        <f t="shared" si="190"/>
        <v>0</v>
      </c>
      <c r="AA5228">
        <f t="shared" si="191"/>
        <v>612672</v>
      </c>
    </row>
    <row r="5229" spans="1:27" x14ac:dyDescent="0.35">
      <c r="A5229" t="s">
        <v>427</v>
      </c>
      <c r="C5229">
        <v>501090</v>
      </c>
      <c r="D5229" t="s">
        <v>435</v>
      </c>
      <c r="E5229" t="s">
        <v>7</v>
      </c>
      <c r="F5229" t="s">
        <v>21</v>
      </c>
      <c r="G5229">
        <v>2025</v>
      </c>
      <c r="H5229" t="s">
        <v>22</v>
      </c>
      <c r="I5229" t="s">
        <v>373</v>
      </c>
      <c r="J5229" t="s">
        <v>374</v>
      </c>
      <c r="K5229" t="s">
        <v>375</v>
      </c>
      <c r="L5229" t="s">
        <v>25</v>
      </c>
      <c r="M5229">
        <v>74317</v>
      </c>
      <c r="N5229">
        <v>84394</v>
      </c>
      <c r="O5229">
        <v>84394</v>
      </c>
      <c r="P5229">
        <v>74317</v>
      </c>
      <c r="Q5229">
        <v>74317</v>
      </c>
      <c r="R5229">
        <v>74317</v>
      </c>
      <c r="S5229">
        <v>74317</v>
      </c>
      <c r="T5229">
        <v>74317</v>
      </c>
      <c r="U5229">
        <v>74317</v>
      </c>
      <c r="V5229">
        <v>74317</v>
      </c>
      <c r="W5229">
        <v>74317</v>
      </c>
      <c r="X5229">
        <v>74317</v>
      </c>
      <c r="Y5229">
        <v>911956</v>
      </c>
      <c r="Z5229">
        <f t="shared" si="190"/>
        <v>683967</v>
      </c>
      <c r="AA5229">
        <f t="shared" si="191"/>
        <v>0</v>
      </c>
    </row>
    <row r="5230" spans="1:27" x14ac:dyDescent="0.35">
      <c r="A5230" t="s">
        <v>427</v>
      </c>
      <c r="C5230">
        <v>502100</v>
      </c>
      <c r="D5230" t="s">
        <v>429</v>
      </c>
      <c r="E5230" t="s">
        <v>7</v>
      </c>
      <c r="F5230" t="s">
        <v>366</v>
      </c>
      <c r="G5230">
        <v>2021</v>
      </c>
      <c r="H5230" t="s">
        <v>22</v>
      </c>
      <c r="I5230" t="s">
        <v>638</v>
      </c>
      <c r="J5230" t="s">
        <v>639</v>
      </c>
      <c r="K5230" t="s">
        <v>640</v>
      </c>
      <c r="L5230" t="s">
        <v>25</v>
      </c>
      <c r="M5230">
        <v>74405</v>
      </c>
      <c r="N5230">
        <v>74405</v>
      </c>
      <c r="O5230">
        <v>74405</v>
      </c>
      <c r="P5230">
        <v>74405</v>
      </c>
      <c r="Q5230">
        <v>74405</v>
      </c>
      <c r="R5230">
        <v>74405</v>
      </c>
      <c r="S5230">
        <v>76786</v>
      </c>
      <c r="T5230">
        <v>76786</v>
      </c>
      <c r="U5230">
        <v>76786</v>
      </c>
      <c r="V5230">
        <v>76786</v>
      </c>
      <c r="W5230">
        <v>76786</v>
      </c>
      <c r="X5230">
        <v>76786</v>
      </c>
      <c r="Y5230">
        <v>907144</v>
      </c>
      <c r="Z5230">
        <f t="shared" si="190"/>
        <v>274304.29731549596</v>
      </c>
      <c r="AA5230">
        <f t="shared" si="191"/>
        <v>406053.70268450404</v>
      </c>
    </row>
    <row r="5231" spans="1:27" x14ac:dyDescent="0.35">
      <c r="A5231" t="s">
        <v>427</v>
      </c>
      <c r="C5231">
        <v>506100</v>
      </c>
      <c r="D5231" t="s">
        <v>432</v>
      </c>
      <c r="E5231" t="s">
        <v>7</v>
      </c>
      <c r="F5231" t="s">
        <v>366</v>
      </c>
      <c r="G5231">
        <v>2025</v>
      </c>
      <c r="H5231" t="s">
        <v>22</v>
      </c>
      <c r="I5231" t="s">
        <v>612</v>
      </c>
      <c r="J5231" t="s">
        <v>613</v>
      </c>
      <c r="K5231" t="s">
        <v>455</v>
      </c>
      <c r="L5231" t="s">
        <v>25</v>
      </c>
      <c r="M5231">
        <v>74816</v>
      </c>
      <c r="N5231">
        <v>74816</v>
      </c>
      <c r="O5231">
        <v>74816</v>
      </c>
      <c r="P5231">
        <v>74816</v>
      </c>
      <c r="Q5231">
        <v>74816</v>
      </c>
      <c r="R5231">
        <v>74816</v>
      </c>
      <c r="S5231">
        <v>74816</v>
      </c>
      <c r="T5231">
        <v>74816</v>
      </c>
      <c r="U5231">
        <v>74816</v>
      </c>
      <c r="V5231">
        <v>74816</v>
      </c>
      <c r="W5231">
        <v>74816</v>
      </c>
      <c r="X5231">
        <v>74816</v>
      </c>
      <c r="Y5231">
        <v>897794</v>
      </c>
      <c r="Z5231">
        <f t="shared" si="190"/>
        <v>271477.02272634598</v>
      </c>
      <c r="AA5231">
        <f t="shared" si="191"/>
        <v>401868.47727365402</v>
      </c>
    </row>
    <row r="5232" spans="1:27" x14ac:dyDescent="0.35">
      <c r="A5232" t="s">
        <v>427</v>
      </c>
      <c r="C5232">
        <v>502100</v>
      </c>
      <c r="D5232" t="s">
        <v>429</v>
      </c>
      <c r="E5232" t="s">
        <v>7</v>
      </c>
      <c r="F5232" t="s">
        <v>105</v>
      </c>
      <c r="G5232">
        <v>2028</v>
      </c>
      <c r="H5232" t="s">
        <v>22</v>
      </c>
      <c r="I5232" t="s">
        <v>383</v>
      </c>
      <c r="J5232" t="s">
        <v>384</v>
      </c>
      <c r="K5232" t="s">
        <v>378</v>
      </c>
      <c r="L5232" t="s">
        <v>25</v>
      </c>
      <c r="M5232">
        <v>75188</v>
      </c>
      <c r="N5232">
        <v>75188</v>
      </c>
      <c r="O5232">
        <v>75188</v>
      </c>
      <c r="P5232">
        <v>75188</v>
      </c>
      <c r="Q5232">
        <v>75188</v>
      </c>
      <c r="R5232">
        <v>75188</v>
      </c>
      <c r="S5232">
        <v>75188</v>
      </c>
      <c r="T5232">
        <v>88015</v>
      </c>
      <c r="U5232">
        <v>75188</v>
      </c>
      <c r="V5232">
        <v>75188</v>
      </c>
      <c r="W5232">
        <v>75188</v>
      </c>
      <c r="X5232">
        <v>75188</v>
      </c>
      <c r="Y5232">
        <v>915082</v>
      </c>
      <c r="Z5232">
        <f t="shared" si="190"/>
        <v>0</v>
      </c>
      <c r="AA5232">
        <f t="shared" si="191"/>
        <v>686311.5</v>
      </c>
    </row>
    <row r="5233" spans="1:27" x14ac:dyDescent="0.35">
      <c r="A5233" t="s">
        <v>427</v>
      </c>
      <c r="C5233">
        <v>514100</v>
      </c>
      <c r="D5233" t="s">
        <v>441</v>
      </c>
      <c r="E5233" t="s">
        <v>7</v>
      </c>
      <c r="F5233" t="s">
        <v>366</v>
      </c>
      <c r="G5233">
        <v>2027</v>
      </c>
      <c r="H5233" t="s">
        <v>22</v>
      </c>
      <c r="I5233" t="s">
        <v>660</v>
      </c>
      <c r="J5233" t="s">
        <v>661</v>
      </c>
      <c r="K5233" t="s">
        <v>493</v>
      </c>
      <c r="L5233" t="s">
        <v>25</v>
      </c>
      <c r="M5233">
        <v>75389</v>
      </c>
      <c r="N5233">
        <v>75389</v>
      </c>
      <c r="O5233">
        <v>75389</v>
      </c>
      <c r="P5233">
        <v>75389</v>
      </c>
      <c r="Q5233">
        <v>75389</v>
      </c>
      <c r="R5233">
        <v>75389</v>
      </c>
      <c r="S5233">
        <v>75389</v>
      </c>
      <c r="T5233">
        <v>75389</v>
      </c>
      <c r="U5233">
        <v>75389</v>
      </c>
      <c r="V5233">
        <v>75389</v>
      </c>
      <c r="W5233">
        <v>75389</v>
      </c>
      <c r="X5233">
        <v>75389</v>
      </c>
      <c r="Y5233">
        <v>904671</v>
      </c>
      <c r="Z5233">
        <f t="shared" si="190"/>
        <v>273556.50586533902</v>
      </c>
      <c r="AA5233">
        <f t="shared" si="191"/>
        <v>404946.74413466098</v>
      </c>
    </row>
    <row r="5234" spans="1:27" x14ac:dyDescent="0.35">
      <c r="A5234" t="s">
        <v>427</v>
      </c>
      <c r="C5234">
        <v>408106</v>
      </c>
      <c r="D5234" t="s">
        <v>440</v>
      </c>
      <c r="E5234" t="s">
        <v>7</v>
      </c>
      <c r="F5234" t="s">
        <v>105</v>
      </c>
      <c r="G5234">
        <v>2026</v>
      </c>
      <c r="H5234" t="s">
        <v>365</v>
      </c>
      <c r="I5234" t="s">
        <v>383</v>
      </c>
      <c r="J5234" t="s">
        <v>384</v>
      </c>
      <c r="K5234" t="s">
        <v>378</v>
      </c>
      <c r="L5234" t="s">
        <v>25</v>
      </c>
      <c r="M5234">
        <v>75527</v>
      </c>
      <c r="N5234">
        <v>67716</v>
      </c>
      <c r="O5234">
        <v>67557</v>
      </c>
      <c r="P5234">
        <v>70350</v>
      </c>
      <c r="Q5234">
        <v>69298</v>
      </c>
      <c r="R5234">
        <v>65365</v>
      </c>
      <c r="S5234">
        <v>71540</v>
      </c>
      <c r="T5234">
        <v>73607</v>
      </c>
      <c r="U5234">
        <v>70962</v>
      </c>
      <c r="V5234">
        <v>76737</v>
      </c>
      <c r="W5234">
        <v>58582</v>
      </c>
      <c r="X5234">
        <v>63786</v>
      </c>
      <c r="Y5234">
        <v>831027</v>
      </c>
      <c r="Z5234">
        <f t="shared" si="190"/>
        <v>0</v>
      </c>
      <c r="AA5234">
        <f t="shared" si="191"/>
        <v>623270.25</v>
      </c>
    </row>
    <row r="5235" spans="1:27" x14ac:dyDescent="0.35">
      <c r="A5235" t="s">
        <v>427</v>
      </c>
      <c r="C5235">
        <v>510900</v>
      </c>
      <c r="D5235" t="s">
        <v>436</v>
      </c>
      <c r="E5235" t="s">
        <v>7</v>
      </c>
      <c r="F5235" t="s">
        <v>105</v>
      </c>
      <c r="G5235">
        <v>2027</v>
      </c>
      <c r="H5235" t="s">
        <v>365</v>
      </c>
      <c r="I5235" t="s">
        <v>373</v>
      </c>
      <c r="J5235" t="s">
        <v>374</v>
      </c>
      <c r="K5235" t="s">
        <v>375</v>
      </c>
      <c r="L5235" t="s">
        <v>25</v>
      </c>
      <c r="M5235">
        <v>76244</v>
      </c>
      <c r="N5235">
        <v>68597</v>
      </c>
      <c r="O5235">
        <v>68135</v>
      </c>
      <c r="P5235">
        <v>70977</v>
      </c>
      <c r="Q5235">
        <v>69871</v>
      </c>
      <c r="R5235">
        <v>65902</v>
      </c>
      <c r="S5235">
        <v>72128</v>
      </c>
      <c r="T5235">
        <v>74598</v>
      </c>
      <c r="U5235">
        <v>71679</v>
      </c>
      <c r="V5235">
        <v>77764</v>
      </c>
      <c r="W5235">
        <v>58690</v>
      </c>
      <c r="X5235">
        <v>63732</v>
      </c>
      <c r="Y5235">
        <v>838318</v>
      </c>
      <c r="Z5235">
        <f t="shared" si="190"/>
        <v>0</v>
      </c>
      <c r="AA5235">
        <f t="shared" si="191"/>
        <v>628738.5</v>
      </c>
    </row>
    <row r="5236" spans="1:27" x14ac:dyDescent="0.35">
      <c r="A5236" t="s">
        <v>427</v>
      </c>
      <c r="C5236">
        <v>501090</v>
      </c>
      <c r="D5236" t="s">
        <v>435</v>
      </c>
      <c r="E5236" t="s">
        <v>7</v>
      </c>
      <c r="F5236" t="s">
        <v>21</v>
      </c>
      <c r="G5236">
        <v>2026</v>
      </c>
      <c r="H5236" t="s">
        <v>22</v>
      </c>
      <c r="I5236" t="s">
        <v>373</v>
      </c>
      <c r="J5236" t="s">
        <v>374</v>
      </c>
      <c r="K5236" t="s">
        <v>375</v>
      </c>
      <c r="L5236" t="s">
        <v>25</v>
      </c>
      <c r="M5236">
        <v>76445</v>
      </c>
      <c r="N5236">
        <v>86725</v>
      </c>
      <c r="O5236">
        <v>86725</v>
      </c>
      <c r="P5236">
        <v>76445</v>
      </c>
      <c r="Q5236">
        <v>76445</v>
      </c>
      <c r="R5236">
        <v>76445</v>
      </c>
      <c r="S5236">
        <v>76445</v>
      </c>
      <c r="T5236">
        <v>76445</v>
      </c>
      <c r="U5236">
        <v>76445</v>
      </c>
      <c r="V5236">
        <v>76445</v>
      </c>
      <c r="W5236">
        <v>76445</v>
      </c>
      <c r="X5236">
        <v>76445</v>
      </c>
      <c r="Y5236">
        <v>937904</v>
      </c>
      <c r="Z5236">
        <f t="shared" si="190"/>
        <v>703428</v>
      </c>
      <c r="AA5236">
        <f t="shared" si="191"/>
        <v>0</v>
      </c>
    </row>
    <row r="5237" spans="1:27" x14ac:dyDescent="0.35">
      <c r="A5237" t="s">
        <v>427</v>
      </c>
      <c r="C5237">
        <v>510100</v>
      </c>
      <c r="D5237" t="s">
        <v>430</v>
      </c>
      <c r="E5237" t="s">
        <v>7</v>
      </c>
      <c r="F5237" t="s">
        <v>366</v>
      </c>
      <c r="G5237">
        <v>2021</v>
      </c>
      <c r="H5237" t="s">
        <v>365</v>
      </c>
      <c r="I5237" t="s">
        <v>628</v>
      </c>
      <c r="J5237" t="s">
        <v>629</v>
      </c>
      <c r="K5237" t="s">
        <v>493</v>
      </c>
      <c r="L5237" t="s">
        <v>25</v>
      </c>
      <c r="M5237">
        <v>76572</v>
      </c>
      <c r="N5237">
        <v>76760</v>
      </c>
      <c r="O5237">
        <v>83794</v>
      </c>
      <c r="P5237">
        <v>78239</v>
      </c>
      <c r="Q5237">
        <v>73737</v>
      </c>
      <c r="R5237">
        <v>76890</v>
      </c>
      <c r="S5237">
        <v>75079</v>
      </c>
      <c r="T5237">
        <v>82219</v>
      </c>
      <c r="U5237">
        <v>79011</v>
      </c>
      <c r="V5237">
        <v>78129</v>
      </c>
      <c r="W5237">
        <v>73278</v>
      </c>
      <c r="X5237">
        <v>69997</v>
      </c>
      <c r="Y5237">
        <v>923705</v>
      </c>
      <c r="Z5237">
        <f t="shared" si="190"/>
        <v>279312.05073484499</v>
      </c>
      <c r="AA5237">
        <f t="shared" si="191"/>
        <v>413466.69926515501</v>
      </c>
    </row>
    <row r="5238" spans="1:27" x14ac:dyDescent="0.35">
      <c r="A5238" t="s">
        <v>427</v>
      </c>
      <c r="C5238">
        <v>506100</v>
      </c>
      <c r="D5238" t="s">
        <v>432</v>
      </c>
      <c r="E5238" t="s">
        <v>7</v>
      </c>
      <c r="F5238" t="s">
        <v>366</v>
      </c>
      <c r="G5238">
        <v>2026</v>
      </c>
      <c r="H5238" t="s">
        <v>22</v>
      </c>
      <c r="I5238" t="s">
        <v>612</v>
      </c>
      <c r="J5238" t="s">
        <v>613</v>
      </c>
      <c r="K5238" t="s">
        <v>455</v>
      </c>
      <c r="L5238" t="s">
        <v>25</v>
      </c>
      <c r="M5238">
        <v>76731</v>
      </c>
      <c r="N5238">
        <v>76731</v>
      </c>
      <c r="O5238">
        <v>76731</v>
      </c>
      <c r="P5238">
        <v>76731</v>
      </c>
      <c r="Q5238">
        <v>76731</v>
      </c>
      <c r="R5238">
        <v>76731</v>
      </c>
      <c r="S5238">
        <v>76731</v>
      </c>
      <c r="T5238">
        <v>76731</v>
      </c>
      <c r="U5238">
        <v>76731</v>
      </c>
      <c r="V5238">
        <v>76731</v>
      </c>
      <c r="W5238">
        <v>76731</v>
      </c>
      <c r="X5238">
        <v>76731</v>
      </c>
      <c r="Y5238">
        <v>920776</v>
      </c>
      <c r="Z5238">
        <f t="shared" si="190"/>
        <v>278426.372951784</v>
      </c>
      <c r="AA5238">
        <f t="shared" si="191"/>
        <v>412155.627048216</v>
      </c>
    </row>
    <row r="5239" spans="1:27" x14ac:dyDescent="0.35">
      <c r="A5239" t="s">
        <v>427</v>
      </c>
      <c r="C5239">
        <v>502100</v>
      </c>
      <c r="D5239" t="s">
        <v>429</v>
      </c>
      <c r="E5239" t="s">
        <v>7</v>
      </c>
      <c r="F5239" t="s">
        <v>366</v>
      </c>
      <c r="G5239">
        <v>2022</v>
      </c>
      <c r="H5239" t="s">
        <v>22</v>
      </c>
      <c r="I5239" t="s">
        <v>638</v>
      </c>
      <c r="J5239" t="s">
        <v>639</v>
      </c>
      <c r="K5239" t="s">
        <v>640</v>
      </c>
      <c r="L5239" t="s">
        <v>25</v>
      </c>
      <c r="M5239">
        <v>76786</v>
      </c>
      <c r="N5239">
        <v>76786</v>
      </c>
      <c r="O5239">
        <v>76786</v>
      </c>
      <c r="P5239">
        <v>76786</v>
      </c>
      <c r="Q5239">
        <v>76786</v>
      </c>
      <c r="R5239">
        <v>76786</v>
      </c>
      <c r="S5239">
        <v>76786</v>
      </c>
      <c r="T5239">
        <v>76786</v>
      </c>
      <c r="U5239">
        <v>76786</v>
      </c>
      <c r="V5239">
        <v>76786</v>
      </c>
      <c r="W5239">
        <v>76786</v>
      </c>
      <c r="X5239">
        <v>76786</v>
      </c>
      <c r="Y5239">
        <v>921430</v>
      </c>
      <c r="Z5239">
        <f t="shared" si="190"/>
        <v>278624.13098187</v>
      </c>
      <c r="AA5239">
        <f t="shared" si="191"/>
        <v>412448.36901813</v>
      </c>
    </row>
    <row r="5240" spans="1:27" x14ac:dyDescent="0.35">
      <c r="A5240" t="s">
        <v>427</v>
      </c>
      <c r="C5240">
        <v>512100</v>
      </c>
      <c r="D5240" t="s">
        <v>428</v>
      </c>
      <c r="E5240" t="s">
        <v>7</v>
      </c>
      <c r="F5240" t="s">
        <v>366</v>
      </c>
      <c r="G5240">
        <v>2021</v>
      </c>
      <c r="H5240" t="s">
        <v>22</v>
      </c>
      <c r="I5240" t="s">
        <v>662</v>
      </c>
      <c r="J5240" t="s">
        <v>663</v>
      </c>
      <c r="K5240" t="s">
        <v>493</v>
      </c>
      <c r="L5240" t="s">
        <v>25</v>
      </c>
      <c r="M5240">
        <v>76883</v>
      </c>
      <c r="N5240">
        <v>76883</v>
      </c>
      <c r="O5240">
        <v>56883</v>
      </c>
      <c r="P5240">
        <v>42883</v>
      </c>
      <c r="Q5240">
        <v>42883</v>
      </c>
      <c r="R5240">
        <v>42883</v>
      </c>
      <c r="S5240">
        <v>43984</v>
      </c>
      <c r="T5240">
        <v>43984</v>
      </c>
      <c r="U5240">
        <v>43984</v>
      </c>
      <c r="V5240">
        <v>43984</v>
      </c>
      <c r="W5240">
        <v>57984</v>
      </c>
      <c r="X5240">
        <v>77984</v>
      </c>
      <c r="Y5240">
        <v>651202</v>
      </c>
      <c r="Z5240">
        <f t="shared" si="190"/>
        <v>196911.96438541799</v>
      </c>
      <c r="AA5240">
        <f t="shared" si="191"/>
        <v>291489.53561458201</v>
      </c>
    </row>
    <row r="5241" spans="1:27" x14ac:dyDescent="0.35">
      <c r="A5241" t="s">
        <v>427</v>
      </c>
      <c r="C5241">
        <v>926003</v>
      </c>
      <c r="D5241" t="s">
        <v>437</v>
      </c>
      <c r="E5241" t="s">
        <v>7</v>
      </c>
      <c r="F5241" t="s">
        <v>105</v>
      </c>
      <c r="G5241">
        <v>2021</v>
      </c>
      <c r="H5241" t="s">
        <v>365</v>
      </c>
      <c r="I5241" t="s">
        <v>383</v>
      </c>
      <c r="J5241" t="s">
        <v>384</v>
      </c>
      <c r="K5241" t="s">
        <v>378</v>
      </c>
      <c r="L5241" t="s">
        <v>25</v>
      </c>
      <c r="M5241">
        <v>76931</v>
      </c>
      <c r="N5241">
        <v>77163</v>
      </c>
      <c r="O5241">
        <v>84217</v>
      </c>
      <c r="P5241">
        <v>78820</v>
      </c>
      <c r="Q5241">
        <v>74447</v>
      </c>
      <c r="R5241">
        <v>77661</v>
      </c>
      <c r="S5241">
        <v>76001</v>
      </c>
      <c r="T5241">
        <v>83267</v>
      </c>
      <c r="U5241">
        <v>79586</v>
      </c>
      <c r="V5241">
        <v>78878</v>
      </c>
      <c r="W5241">
        <v>73922</v>
      </c>
      <c r="X5241">
        <v>71322</v>
      </c>
      <c r="Y5241">
        <v>932215</v>
      </c>
      <c r="Z5241">
        <f t="shared" si="190"/>
        <v>0</v>
      </c>
      <c r="AA5241">
        <f t="shared" si="191"/>
        <v>699161.25</v>
      </c>
    </row>
    <row r="5242" spans="1:27" x14ac:dyDescent="0.35">
      <c r="A5242" t="s">
        <v>427</v>
      </c>
      <c r="C5242">
        <v>514100</v>
      </c>
      <c r="D5242" t="s">
        <v>441</v>
      </c>
      <c r="E5242" t="s">
        <v>7</v>
      </c>
      <c r="F5242" t="s">
        <v>366</v>
      </c>
      <c r="G5242">
        <v>2028</v>
      </c>
      <c r="H5242" t="s">
        <v>22</v>
      </c>
      <c r="I5242" t="s">
        <v>660</v>
      </c>
      <c r="J5242" t="s">
        <v>661</v>
      </c>
      <c r="K5242" t="s">
        <v>493</v>
      </c>
      <c r="L5242" t="s">
        <v>25</v>
      </c>
      <c r="M5242">
        <v>77055</v>
      </c>
      <c r="N5242">
        <v>77055</v>
      </c>
      <c r="O5242">
        <v>77055</v>
      </c>
      <c r="P5242">
        <v>77055</v>
      </c>
      <c r="Q5242">
        <v>77055</v>
      </c>
      <c r="R5242">
        <v>77055</v>
      </c>
      <c r="S5242">
        <v>77055</v>
      </c>
      <c r="T5242">
        <v>77055</v>
      </c>
      <c r="U5242">
        <v>77055</v>
      </c>
      <c r="V5242">
        <v>77055</v>
      </c>
      <c r="W5242">
        <v>77055</v>
      </c>
      <c r="X5242">
        <v>77055</v>
      </c>
      <c r="Y5242">
        <v>924663</v>
      </c>
      <c r="Z5242">
        <f t="shared" si="190"/>
        <v>279601.73298686696</v>
      </c>
      <c r="AA5242">
        <f t="shared" si="191"/>
        <v>413895.51701313304</v>
      </c>
    </row>
    <row r="5243" spans="1:27" x14ac:dyDescent="0.35">
      <c r="A5243" t="s">
        <v>427</v>
      </c>
      <c r="C5243">
        <v>502100</v>
      </c>
      <c r="D5243" t="s">
        <v>429</v>
      </c>
      <c r="E5243" t="s">
        <v>7</v>
      </c>
      <c r="F5243" t="s">
        <v>105</v>
      </c>
      <c r="G5243">
        <v>2029</v>
      </c>
      <c r="H5243" t="s">
        <v>22</v>
      </c>
      <c r="I5243" t="s">
        <v>383</v>
      </c>
      <c r="J5243" t="s">
        <v>384</v>
      </c>
      <c r="K5243" t="s">
        <v>378</v>
      </c>
      <c r="L5243" t="s">
        <v>25</v>
      </c>
      <c r="M5243">
        <v>77141</v>
      </c>
      <c r="N5243">
        <v>77141</v>
      </c>
      <c r="O5243">
        <v>77141</v>
      </c>
      <c r="P5243">
        <v>77141</v>
      </c>
      <c r="Q5243">
        <v>77141</v>
      </c>
      <c r="R5243">
        <v>77141</v>
      </c>
      <c r="S5243">
        <v>77141</v>
      </c>
      <c r="T5243">
        <v>90224</v>
      </c>
      <c r="U5243">
        <v>77141</v>
      </c>
      <c r="V5243">
        <v>77141</v>
      </c>
      <c r="W5243">
        <v>77141</v>
      </c>
      <c r="X5243">
        <v>77141</v>
      </c>
      <c r="Y5243">
        <v>938775</v>
      </c>
      <c r="Z5243">
        <f t="shared" si="190"/>
        <v>0</v>
      </c>
      <c r="AA5243">
        <f t="shared" si="191"/>
        <v>704081.25</v>
      </c>
    </row>
    <row r="5244" spans="1:27" x14ac:dyDescent="0.35">
      <c r="A5244" t="s">
        <v>427</v>
      </c>
      <c r="C5244">
        <v>506900</v>
      </c>
      <c r="D5244" t="s">
        <v>439</v>
      </c>
      <c r="E5244" t="s">
        <v>7</v>
      </c>
      <c r="F5244" t="s">
        <v>366</v>
      </c>
      <c r="G5244">
        <v>2021</v>
      </c>
      <c r="H5244" t="s">
        <v>365</v>
      </c>
      <c r="I5244" t="s">
        <v>456</v>
      </c>
      <c r="J5244" t="s">
        <v>852</v>
      </c>
      <c r="K5244" t="s">
        <v>378</v>
      </c>
      <c r="L5244" t="s">
        <v>25</v>
      </c>
      <c r="M5244">
        <v>77453</v>
      </c>
      <c r="N5244">
        <v>77588</v>
      </c>
      <c r="O5244">
        <v>84580</v>
      </c>
      <c r="P5244">
        <v>78867</v>
      </c>
      <c r="Q5244">
        <v>74252</v>
      </c>
      <c r="R5244">
        <v>77377</v>
      </c>
      <c r="S5244">
        <v>75479</v>
      </c>
      <c r="T5244">
        <v>82734</v>
      </c>
      <c r="U5244">
        <v>79397</v>
      </c>
      <c r="V5244">
        <v>78552</v>
      </c>
      <c r="W5244">
        <v>73508</v>
      </c>
      <c r="X5244">
        <v>70184</v>
      </c>
      <c r="Y5244">
        <v>929972</v>
      </c>
      <c r="Z5244">
        <f t="shared" si="190"/>
        <v>281207.08066534798</v>
      </c>
      <c r="AA5244">
        <f t="shared" si="191"/>
        <v>416271.91933465202</v>
      </c>
    </row>
    <row r="5245" spans="1:27" x14ac:dyDescent="0.35">
      <c r="A5245" t="s">
        <v>427</v>
      </c>
      <c r="C5245">
        <v>513100</v>
      </c>
      <c r="D5245" t="s">
        <v>438</v>
      </c>
      <c r="E5245" t="s">
        <v>7</v>
      </c>
      <c r="F5245" t="s">
        <v>366</v>
      </c>
      <c r="G5245">
        <v>2021</v>
      </c>
      <c r="H5245" t="s">
        <v>365</v>
      </c>
      <c r="I5245" t="s">
        <v>628</v>
      </c>
      <c r="J5245" t="s">
        <v>629</v>
      </c>
      <c r="K5245" t="s">
        <v>493</v>
      </c>
      <c r="L5245" t="s">
        <v>25</v>
      </c>
      <c r="M5245">
        <v>77710</v>
      </c>
      <c r="N5245">
        <v>77557</v>
      </c>
      <c r="O5245">
        <v>85050</v>
      </c>
      <c r="P5245">
        <v>79869</v>
      </c>
      <c r="Q5245">
        <v>75691</v>
      </c>
      <c r="R5245">
        <v>78950</v>
      </c>
      <c r="S5245">
        <v>77533</v>
      </c>
      <c r="T5245">
        <v>83609</v>
      </c>
      <c r="U5245">
        <v>80576</v>
      </c>
      <c r="V5245">
        <v>79731</v>
      </c>
      <c r="W5245">
        <v>75480</v>
      </c>
      <c r="X5245">
        <v>73923</v>
      </c>
      <c r="Y5245">
        <v>945678</v>
      </c>
      <c r="Z5245">
        <f t="shared" si="190"/>
        <v>285956.29721050197</v>
      </c>
      <c r="AA5245">
        <f t="shared" si="191"/>
        <v>423302.20278949803</v>
      </c>
    </row>
    <row r="5246" spans="1:27" x14ac:dyDescent="0.35">
      <c r="A5246" t="s">
        <v>427</v>
      </c>
      <c r="C5246">
        <v>408106</v>
      </c>
      <c r="D5246" t="s">
        <v>440</v>
      </c>
      <c r="E5246" t="s">
        <v>7</v>
      </c>
      <c r="F5246" t="s">
        <v>105</v>
      </c>
      <c r="G5246">
        <v>2027</v>
      </c>
      <c r="H5246" t="s">
        <v>365</v>
      </c>
      <c r="I5246" t="s">
        <v>383</v>
      </c>
      <c r="J5246" t="s">
        <v>384</v>
      </c>
      <c r="K5246" t="s">
        <v>378</v>
      </c>
      <c r="L5246" t="s">
        <v>25</v>
      </c>
      <c r="M5246">
        <v>77793</v>
      </c>
      <c r="N5246">
        <v>69747</v>
      </c>
      <c r="O5246">
        <v>69584</v>
      </c>
      <c r="P5246">
        <v>72461</v>
      </c>
      <c r="Q5246">
        <v>71377</v>
      </c>
      <c r="R5246">
        <v>67326</v>
      </c>
      <c r="S5246">
        <v>73686</v>
      </c>
      <c r="T5246">
        <v>75815</v>
      </c>
      <c r="U5246">
        <v>73091</v>
      </c>
      <c r="V5246">
        <v>79039</v>
      </c>
      <c r="W5246">
        <v>60339</v>
      </c>
      <c r="X5246">
        <v>65700</v>
      </c>
      <c r="Y5246">
        <v>855958</v>
      </c>
      <c r="Z5246">
        <f t="shared" si="190"/>
        <v>0</v>
      </c>
      <c r="AA5246">
        <f t="shared" si="191"/>
        <v>641968.5</v>
      </c>
    </row>
    <row r="5247" spans="1:27" x14ac:dyDescent="0.35">
      <c r="A5247" t="s">
        <v>427</v>
      </c>
      <c r="C5247">
        <v>512100</v>
      </c>
      <c r="D5247" t="s">
        <v>428</v>
      </c>
      <c r="E5247" t="s">
        <v>7</v>
      </c>
      <c r="F5247" t="s">
        <v>366</v>
      </c>
      <c r="G5247">
        <v>2022</v>
      </c>
      <c r="H5247" t="s">
        <v>22</v>
      </c>
      <c r="I5247" t="s">
        <v>662</v>
      </c>
      <c r="J5247" t="s">
        <v>663</v>
      </c>
      <c r="K5247" t="s">
        <v>493</v>
      </c>
      <c r="L5247" t="s">
        <v>25</v>
      </c>
      <c r="M5247">
        <v>77984</v>
      </c>
      <c r="N5247">
        <v>77984</v>
      </c>
      <c r="O5247">
        <v>57984</v>
      </c>
      <c r="P5247">
        <v>43984</v>
      </c>
      <c r="Q5247">
        <v>43984</v>
      </c>
      <c r="R5247">
        <v>43984</v>
      </c>
      <c r="S5247">
        <v>43984</v>
      </c>
      <c r="T5247">
        <v>68984</v>
      </c>
      <c r="U5247">
        <v>43984</v>
      </c>
      <c r="V5247">
        <v>43984</v>
      </c>
      <c r="W5247">
        <v>57984</v>
      </c>
      <c r="X5247">
        <v>77984</v>
      </c>
      <c r="Y5247">
        <v>682808</v>
      </c>
      <c r="Z5247">
        <f t="shared" si="190"/>
        <v>206469.05964367199</v>
      </c>
      <c r="AA5247">
        <f t="shared" si="191"/>
        <v>305636.94035632804</v>
      </c>
    </row>
    <row r="5248" spans="1:27" x14ac:dyDescent="0.35">
      <c r="A5248" t="s">
        <v>427</v>
      </c>
      <c r="C5248">
        <v>500100</v>
      </c>
      <c r="D5248" t="s">
        <v>431</v>
      </c>
      <c r="E5248" t="s">
        <v>7</v>
      </c>
      <c r="F5248" t="s">
        <v>366</v>
      </c>
      <c r="G5248">
        <v>2021</v>
      </c>
      <c r="H5248" t="s">
        <v>365</v>
      </c>
      <c r="I5248" t="s">
        <v>628</v>
      </c>
      <c r="J5248" t="s">
        <v>629</v>
      </c>
      <c r="K5248" t="s">
        <v>493</v>
      </c>
      <c r="L5248" t="s">
        <v>25</v>
      </c>
      <c r="M5248">
        <v>78157</v>
      </c>
      <c r="N5248">
        <v>78246</v>
      </c>
      <c r="O5248">
        <v>85533</v>
      </c>
      <c r="P5248">
        <v>79998</v>
      </c>
      <c r="Q5248">
        <v>75517</v>
      </c>
      <c r="R5248">
        <v>78755</v>
      </c>
      <c r="S5248">
        <v>77029</v>
      </c>
      <c r="T5248">
        <v>83971</v>
      </c>
      <c r="U5248">
        <v>80764</v>
      </c>
      <c r="V5248">
        <v>79876</v>
      </c>
      <c r="W5248">
        <v>75127</v>
      </c>
      <c r="X5248">
        <v>72298</v>
      </c>
      <c r="Y5248">
        <v>945272</v>
      </c>
      <c r="Z5248">
        <f t="shared" si="190"/>
        <v>285833.529993048</v>
      </c>
      <c r="AA5248">
        <f t="shared" si="191"/>
        <v>423120.470006952</v>
      </c>
    </row>
    <row r="5249" spans="1:27" x14ac:dyDescent="0.35">
      <c r="A5249" t="s">
        <v>427</v>
      </c>
      <c r="C5249">
        <v>512100</v>
      </c>
      <c r="D5249" t="s">
        <v>428</v>
      </c>
      <c r="E5249" t="s">
        <v>7</v>
      </c>
      <c r="F5249" t="s">
        <v>366</v>
      </c>
      <c r="G5249">
        <v>2023</v>
      </c>
      <c r="H5249" t="s">
        <v>22</v>
      </c>
      <c r="I5249" t="s">
        <v>656</v>
      </c>
      <c r="J5249" t="s">
        <v>657</v>
      </c>
      <c r="K5249" t="s">
        <v>621</v>
      </c>
      <c r="L5249" t="s">
        <v>25</v>
      </c>
      <c r="M5249">
        <v>78440</v>
      </c>
      <c r="N5249">
        <v>52940</v>
      </c>
      <c r="O5249">
        <v>59032</v>
      </c>
      <c r="P5249">
        <v>52940</v>
      </c>
      <c r="Q5249">
        <v>52440</v>
      </c>
      <c r="R5249">
        <v>58532</v>
      </c>
      <c r="S5249">
        <v>55440</v>
      </c>
      <c r="T5249">
        <v>133015</v>
      </c>
      <c r="U5249">
        <v>266146</v>
      </c>
      <c r="V5249">
        <v>74930</v>
      </c>
      <c r="W5249">
        <v>77440</v>
      </c>
      <c r="X5249">
        <v>58532</v>
      </c>
      <c r="Y5249">
        <v>1019826</v>
      </c>
      <c r="Z5249">
        <f t="shared" si="190"/>
        <v>308377.34065823397</v>
      </c>
      <c r="AA5249">
        <f t="shared" si="191"/>
        <v>456492.15934176603</v>
      </c>
    </row>
    <row r="5250" spans="1:27" x14ac:dyDescent="0.35">
      <c r="A5250" t="s">
        <v>427</v>
      </c>
      <c r="C5250">
        <v>510100</v>
      </c>
      <c r="D5250" t="s">
        <v>430</v>
      </c>
      <c r="E5250" t="s">
        <v>7</v>
      </c>
      <c r="F5250" t="s">
        <v>366</v>
      </c>
      <c r="G5250">
        <v>2022</v>
      </c>
      <c r="H5250" t="s">
        <v>365</v>
      </c>
      <c r="I5250" t="s">
        <v>628</v>
      </c>
      <c r="J5250" t="s">
        <v>629</v>
      </c>
      <c r="K5250" t="s">
        <v>493</v>
      </c>
      <c r="L5250" t="s">
        <v>25</v>
      </c>
      <c r="M5250">
        <v>78479</v>
      </c>
      <c r="N5250">
        <v>78686</v>
      </c>
      <c r="O5250">
        <v>85874</v>
      </c>
      <c r="P5250">
        <v>76816</v>
      </c>
      <c r="Q5250">
        <v>78819</v>
      </c>
      <c r="R5250">
        <v>78715</v>
      </c>
      <c r="S5250">
        <v>73500</v>
      </c>
      <c r="T5250">
        <v>88663</v>
      </c>
      <c r="U5250">
        <v>82041</v>
      </c>
      <c r="V5250">
        <v>80016</v>
      </c>
      <c r="W5250">
        <v>76122</v>
      </c>
      <c r="X5250">
        <v>68176</v>
      </c>
      <c r="Y5250">
        <v>945907</v>
      </c>
      <c r="Z5250">
        <f t="shared" si="190"/>
        <v>286025.54275926301</v>
      </c>
      <c r="AA5250">
        <f t="shared" si="191"/>
        <v>423404.70724073699</v>
      </c>
    </row>
    <row r="5251" spans="1:27" x14ac:dyDescent="0.35">
      <c r="A5251" t="s">
        <v>427</v>
      </c>
      <c r="C5251">
        <v>510900</v>
      </c>
      <c r="D5251" t="s">
        <v>436</v>
      </c>
      <c r="E5251" t="s">
        <v>7</v>
      </c>
      <c r="F5251" t="s">
        <v>105</v>
      </c>
      <c r="G5251">
        <v>2028</v>
      </c>
      <c r="H5251" t="s">
        <v>365</v>
      </c>
      <c r="I5251" t="s">
        <v>373</v>
      </c>
      <c r="J5251" t="s">
        <v>374</v>
      </c>
      <c r="K5251" t="s">
        <v>375</v>
      </c>
      <c r="L5251" t="s">
        <v>25</v>
      </c>
      <c r="M5251">
        <v>78530</v>
      </c>
      <c r="N5251">
        <v>70653</v>
      </c>
      <c r="O5251">
        <v>70177</v>
      </c>
      <c r="P5251">
        <v>73104</v>
      </c>
      <c r="Q5251">
        <v>71965</v>
      </c>
      <c r="R5251">
        <v>67878</v>
      </c>
      <c r="S5251">
        <v>74290</v>
      </c>
      <c r="T5251">
        <v>76835</v>
      </c>
      <c r="U5251">
        <v>73828</v>
      </c>
      <c r="V5251">
        <v>80095</v>
      </c>
      <c r="W5251">
        <v>60449</v>
      </c>
      <c r="X5251">
        <v>65642</v>
      </c>
      <c r="Y5251">
        <v>863446</v>
      </c>
      <c r="Z5251">
        <f t="shared" si="190"/>
        <v>0</v>
      </c>
      <c r="AA5251">
        <f t="shared" si="191"/>
        <v>647584.5</v>
      </c>
    </row>
    <row r="5252" spans="1:27" x14ac:dyDescent="0.35">
      <c r="A5252" t="s">
        <v>427</v>
      </c>
      <c r="C5252">
        <v>501090</v>
      </c>
      <c r="D5252" t="s">
        <v>435</v>
      </c>
      <c r="E5252" t="s">
        <v>7</v>
      </c>
      <c r="F5252" t="s">
        <v>21</v>
      </c>
      <c r="G5252">
        <v>2027</v>
      </c>
      <c r="H5252" t="s">
        <v>22</v>
      </c>
      <c r="I5252" t="s">
        <v>373</v>
      </c>
      <c r="J5252" t="s">
        <v>374</v>
      </c>
      <c r="K5252" t="s">
        <v>375</v>
      </c>
      <c r="L5252" t="s">
        <v>25</v>
      </c>
      <c r="M5252">
        <v>78636</v>
      </c>
      <c r="N5252">
        <v>89121</v>
      </c>
      <c r="O5252">
        <v>89121</v>
      </c>
      <c r="P5252">
        <v>78636</v>
      </c>
      <c r="Q5252">
        <v>78636</v>
      </c>
      <c r="R5252">
        <v>78636</v>
      </c>
      <c r="S5252">
        <v>78636</v>
      </c>
      <c r="T5252">
        <v>78636</v>
      </c>
      <c r="U5252">
        <v>78636</v>
      </c>
      <c r="V5252">
        <v>78636</v>
      </c>
      <c r="W5252">
        <v>78636</v>
      </c>
      <c r="X5252">
        <v>78636</v>
      </c>
      <c r="Y5252">
        <v>964602</v>
      </c>
      <c r="Z5252">
        <f t="shared" ref="Z5252:Z5308" si="192">$Y5252*IF($E5252="Fixed",0.75,1)*IF(LEFT($F5252,4)="0311",1,IF(LEFT($F5252,4)="0301",0.403176412,0))</f>
        <v>723451.5</v>
      </c>
      <c r="AA5252">
        <f t="shared" ref="AA5252:AA5308" si="193">$Y5252*IF($E5252="Fixed",0.75,1)*IF(LEFT($F5252,4)="0311",0,IF(LEFT($F5252,4)="0301",1-0.403176412,1))</f>
        <v>0</v>
      </c>
    </row>
    <row r="5253" spans="1:27" x14ac:dyDescent="0.35">
      <c r="A5253" t="s">
        <v>427</v>
      </c>
      <c r="C5253">
        <v>506100</v>
      </c>
      <c r="D5253" t="s">
        <v>432</v>
      </c>
      <c r="E5253" t="s">
        <v>7</v>
      </c>
      <c r="F5253" t="s">
        <v>105</v>
      </c>
      <c r="G5253">
        <v>2024</v>
      </c>
      <c r="H5253" t="s">
        <v>365</v>
      </c>
      <c r="I5253" t="s">
        <v>373</v>
      </c>
      <c r="J5253" t="s">
        <v>374</v>
      </c>
      <c r="K5253" t="s">
        <v>375</v>
      </c>
      <c r="L5253" t="s">
        <v>25</v>
      </c>
      <c r="M5253">
        <v>78671</v>
      </c>
      <c r="N5253">
        <v>74409</v>
      </c>
      <c r="O5253">
        <v>70427</v>
      </c>
      <c r="P5253">
        <v>73399</v>
      </c>
      <c r="Q5253">
        <v>76349</v>
      </c>
      <c r="R5253">
        <v>64328</v>
      </c>
      <c r="S5253">
        <v>74795</v>
      </c>
      <c r="T5253">
        <v>76669</v>
      </c>
      <c r="U5253">
        <v>70046</v>
      </c>
      <c r="V5253">
        <v>79958</v>
      </c>
      <c r="W5253">
        <v>65342</v>
      </c>
      <c r="X5253">
        <v>63105</v>
      </c>
      <c r="Y5253">
        <v>867498</v>
      </c>
      <c r="Z5253">
        <f t="shared" si="192"/>
        <v>0</v>
      </c>
      <c r="AA5253">
        <f t="shared" si="193"/>
        <v>650623.5</v>
      </c>
    </row>
    <row r="5254" spans="1:27" x14ac:dyDescent="0.35">
      <c r="A5254" t="s">
        <v>427</v>
      </c>
      <c r="C5254">
        <v>506100</v>
      </c>
      <c r="D5254" t="s">
        <v>432</v>
      </c>
      <c r="E5254" t="s">
        <v>7</v>
      </c>
      <c r="F5254" t="s">
        <v>366</v>
      </c>
      <c r="G5254">
        <v>2027</v>
      </c>
      <c r="H5254" t="s">
        <v>22</v>
      </c>
      <c r="I5254" t="s">
        <v>612</v>
      </c>
      <c r="J5254" t="s">
        <v>613</v>
      </c>
      <c r="K5254" t="s">
        <v>455</v>
      </c>
      <c r="L5254" t="s">
        <v>25</v>
      </c>
      <c r="M5254">
        <v>78697</v>
      </c>
      <c r="N5254">
        <v>78697</v>
      </c>
      <c r="O5254">
        <v>78697</v>
      </c>
      <c r="P5254">
        <v>78697</v>
      </c>
      <c r="Q5254">
        <v>78697</v>
      </c>
      <c r="R5254">
        <v>78697</v>
      </c>
      <c r="S5254">
        <v>78697</v>
      </c>
      <c r="T5254">
        <v>78697</v>
      </c>
      <c r="U5254">
        <v>78697</v>
      </c>
      <c r="V5254">
        <v>78697</v>
      </c>
      <c r="W5254">
        <v>78697</v>
      </c>
      <c r="X5254">
        <v>78697</v>
      </c>
      <c r="Y5254">
        <v>944369</v>
      </c>
      <c r="Z5254">
        <f t="shared" si="192"/>
        <v>285560.47876802098</v>
      </c>
      <c r="AA5254">
        <f t="shared" si="193"/>
        <v>422716.27123197902</v>
      </c>
    </row>
    <row r="5255" spans="1:27" x14ac:dyDescent="0.35">
      <c r="A5255" t="s">
        <v>427</v>
      </c>
      <c r="C5255">
        <v>514100</v>
      </c>
      <c r="D5255" t="s">
        <v>441</v>
      </c>
      <c r="E5255" t="s">
        <v>7</v>
      </c>
      <c r="F5255" t="s">
        <v>366</v>
      </c>
      <c r="G5255">
        <v>2029</v>
      </c>
      <c r="H5255" t="s">
        <v>22</v>
      </c>
      <c r="I5255" t="s">
        <v>660</v>
      </c>
      <c r="J5255" t="s">
        <v>661</v>
      </c>
      <c r="K5255" t="s">
        <v>493</v>
      </c>
      <c r="L5255" t="s">
        <v>25</v>
      </c>
      <c r="M5255">
        <v>78759</v>
      </c>
      <c r="N5255">
        <v>78759</v>
      </c>
      <c r="O5255">
        <v>78759</v>
      </c>
      <c r="P5255">
        <v>78759</v>
      </c>
      <c r="Q5255">
        <v>78759</v>
      </c>
      <c r="R5255">
        <v>78759</v>
      </c>
      <c r="S5255">
        <v>78759</v>
      </c>
      <c r="T5255">
        <v>78759</v>
      </c>
      <c r="U5255">
        <v>78759</v>
      </c>
      <c r="V5255">
        <v>78759</v>
      </c>
      <c r="W5255">
        <v>78759</v>
      </c>
      <c r="X5255">
        <v>78759</v>
      </c>
      <c r="Y5255">
        <v>945110</v>
      </c>
      <c r="Z5255">
        <f t="shared" si="192"/>
        <v>285784.54405898997</v>
      </c>
      <c r="AA5255">
        <f t="shared" si="193"/>
        <v>423047.95594101003</v>
      </c>
    </row>
    <row r="5256" spans="1:27" x14ac:dyDescent="0.35">
      <c r="A5256" t="s">
        <v>427</v>
      </c>
      <c r="C5256">
        <v>506100</v>
      </c>
      <c r="D5256" t="s">
        <v>432</v>
      </c>
      <c r="E5256" t="s">
        <v>7</v>
      </c>
      <c r="F5256" t="s">
        <v>105</v>
      </c>
      <c r="G5256">
        <v>2023</v>
      </c>
      <c r="H5256" t="s">
        <v>365</v>
      </c>
      <c r="I5256" t="s">
        <v>383</v>
      </c>
      <c r="J5256" t="s">
        <v>384</v>
      </c>
      <c r="K5256" t="s">
        <v>378</v>
      </c>
      <c r="L5256" t="s">
        <v>25</v>
      </c>
      <c r="M5256">
        <v>78764</v>
      </c>
      <c r="N5256">
        <v>74445</v>
      </c>
      <c r="O5256">
        <v>81568</v>
      </c>
      <c r="P5256">
        <v>68976</v>
      </c>
      <c r="Q5256">
        <v>79284</v>
      </c>
      <c r="R5256">
        <v>76062</v>
      </c>
      <c r="S5256">
        <v>70254</v>
      </c>
      <c r="T5256">
        <v>83968</v>
      </c>
      <c r="U5256">
        <v>72782</v>
      </c>
      <c r="V5256">
        <v>80071</v>
      </c>
      <c r="W5256">
        <v>72865</v>
      </c>
      <c r="X5256">
        <v>61793</v>
      </c>
      <c r="Y5256">
        <v>900832</v>
      </c>
      <c r="Z5256">
        <f t="shared" si="192"/>
        <v>0</v>
      </c>
      <c r="AA5256">
        <f t="shared" si="193"/>
        <v>675624</v>
      </c>
    </row>
    <row r="5257" spans="1:27" x14ac:dyDescent="0.35">
      <c r="A5257" t="s">
        <v>427</v>
      </c>
      <c r="C5257">
        <v>506900</v>
      </c>
      <c r="D5257" t="s">
        <v>439</v>
      </c>
      <c r="E5257" t="s">
        <v>7</v>
      </c>
      <c r="F5257" t="s">
        <v>366</v>
      </c>
      <c r="G5257">
        <v>2022</v>
      </c>
      <c r="H5257" t="s">
        <v>365</v>
      </c>
      <c r="I5257" t="s">
        <v>456</v>
      </c>
      <c r="J5257" t="s">
        <v>852</v>
      </c>
      <c r="K5257" t="s">
        <v>378</v>
      </c>
      <c r="L5257" t="s">
        <v>25</v>
      </c>
      <c r="M5257">
        <v>78824</v>
      </c>
      <c r="N5257">
        <v>78921</v>
      </c>
      <c r="O5257">
        <v>86169</v>
      </c>
      <c r="P5257">
        <v>76941</v>
      </c>
      <c r="Q5257">
        <v>78932</v>
      </c>
      <c r="R5257">
        <v>78778</v>
      </c>
      <c r="S5257">
        <v>73461</v>
      </c>
      <c r="T5257">
        <v>88821</v>
      </c>
      <c r="U5257">
        <v>82031</v>
      </c>
      <c r="V5257">
        <v>80044</v>
      </c>
      <c r="W5257">
        <v>75967</v>
      </c>
      <c r="X5257">
        <v>67975</v>
      </c>
      <c r="Y5257">
        <v>946863</v>
      </c>
      <c r="Z5257">
        <f t="shared" si="192"/>
        <v>286314.62024666701</v>
      </c>
      <c r="AA5257">
        <f t="shared" si="193"/>
        <v>423832.62975333299</v>
      </c>
    </row>
    <row r="5258" spans="1:27" x14ac:dyDescent="0.35">
      <c r="A5258" t="s">
        <v>427</v>
      </c>
      <c r="C5258">
        <v>512100</v>
      </c>
      <c r="D5258" t="s">
        <v>428</v>
      </c>
      <c r="E5258" t="s">
        <v>7</v>
      </c>
      <c r="F5258" t="s">
        <v>366</v>
      </c>
      <c r="G5258">
        <v>2023</v>
      </c>
      <c r="H5258" t="s">
        <v>22</v>
      </c>
      <c r="I5258" t="s">
        <v>662</v>
      </c>
      <c r="J5258" t="s">
        <v>663</v>
      </c>
      <c r="K5258" t="s">
        <v>493</v>
      </c>
      <c r="L5258" t="s">
        <v>25</v>
      </c>
      <c r="M5258">
        <v>79119</v>
      </c>
      <c r="N5258">
        <v>79119</v>
      </c>
      <c r="O5258">
        <v>59119</v>
      </c>
      <c r="P5258">
        <v>45119</v>
      </c>
      <c r="Q5258">
        <v>45119</v>
      </c>
      <c r="R5258">
        <v>45119</v>
      </c>
      <c r="S5258">
        <v>45119</v>
      </c>
      <c r="T5258">
        <v>45119</v>
      </c>
      <c r="U5258">
        <v>45119</v>
      </c>
      <c r="V5258">
        <v>45119</v>
      </c>
      <c r="W5258">
        <v>59119</v>
      </c>
      <c r="X5258">
        <v>79119</v>
      </c>
      <c r="Y5258">
        <v>671428</v>
      </c>
      <c r="Z5258">
        <f t="shared" si="192"/>
        <v>203027.94896725198</v>
      </c>
      <c r="AA5258">
        <f t="shared" si="193"/>
        <v>300543.05103274802</v>
      </c>
    </row>
    <row r="5259" spans="1:27" x14ac:dyDescent="0.35">
      <c r="A5259" t="s">
        <v>427</v>
      </c>
      <c r="C5259">
        <v>502100</v>
      </c>
      <c r="D5259" t="s">
        <v>429</v>
      </c>
      <c r="E5259" t="s">
        <v>7</v>
      </c>
      <c r="F5259" t="s">
        <v>105</v>
      </c>
      <c r="G5259">
        <v>2030</v>
      </c>
      <c r="H5259" t="s">
        <v>22</v>
      </c>
      <c r="I5259" t="s">
        <v>383</v>
      </c>
      <c r="J5259" t="s">
        <v>384</v>
      </c>
      <c r="K5259" t="s">
        <v>378</v>
      </c>
      <c r="L5259" t="s">
        <v>25</v>
      </c>
      <c r="M5259">
        <v>79149</v>
      </c>
      <c r="N5259">
        <v>79149</v>
      </c>
      <c r="O5259">
        <v>79149</v>
      </c>
      <c r="P5259">
        <v>79149</v>
      </c>
      <c r="Q5259">
        <v>79149</v>
      </c>
      <c r="R5259">
        <v>79149</v>
      </c>
      <c r="S5259">
        <v>79149</v>
      </c>
      <c r="T5259">
        <v>92495</v>
      </c>
      <c r="U5259">
        <v>79149</v>
      </c>
      <c r="V5259">
        <v>79149</v>
      </c>
      <c r="W5259">
        <v>79149</v>
      </c>
      <c r="X5259">
        <v>79149</v>
      </c>
      <c r="Y5259">
        <v>963139</v>
      </c>
      <c r="Z5259">
        <f t="shared" si="192"/>
        <v>0</v>
      </c>
      <c r="AA5259">
        <f t="shared" si="193"/>
        <v>722354.25</v>
      </c>
    </row>
    <row r="5260" spans="1:27" x14ac:dyDescent="0.35">
      <c r="A5260" t="s">
        <v>427</v>
      </c>
      <c r="C5260">
        <v>502100</v>
      </c>
      <c r="D5260" t="s">
        <v>429</v>
      </c>
      <c r="E5260" t="s">
        <v>7</v>
      </c>
      <c r="F5260" t="s">
        <v>366</v>
      </c>
      <c r="G5260">
        <v>2023</v>
      </c>
      <c r="H5260" t="s">
        <v>22</v>
      </c>
      <c r="I5260" t="s">
        <v>638</v>
      </c>
      <c r="J5260" t="s">
        <v>639</v>
      </c>
      <c r="K5260" t="s">
        <v>640</v>
      </c>
      <c r="L5260" t="s">
        <v>25</v>
      </c>
      <c r="M5260">
        <v>79243</v>
      </c>
      <c r="N5260">
        <v>79243</v>
      </c>
      <c r="O5260">
        <v>79243</v>
      </c>
      <c r="P5260">
        <v>79243</v>
      </c>
      <c r="Q5260">
        <v>79243</v>
      </c>
      <c r="R5260">
        <v>79243</v>
      </c>
      <c r="S5260">
        <v>79243</v>
      </c>
      <c r="T5260">
        <v>79243</v>
      </c>
      <c r="U5260">
        <v>79243</v>
      </c>
      <c r="V5260">
        <v>79243</v>
      </c>
      <c r="W5260">
        <v>79243</v>
      </c>
      <c r="X5260">
        <v>79243</v>
      </c>
      <c r="Y5260">
        <v>950915</v>
      </c>
      <c r="Z5260">
        <f t="shared" si="192"/>
        <v>287539.87336273497</v>
      </c>
      <c r="AA5260">
        <f t="shared" si="193"/>
        <v>425646.37663726503</v>
      </c>
    </row>
    <row r="5261" spans="1:27" x14ac:dyDescent="0.35">
      <c r="A5261" t="s">
        <v>427</v>
      </c>
      <c r="C5261">
        <v>505100</v>
      </c>
      <c r="D5261" t="s">
        <v>433</v>
      </c>
      <c r="E5261" t="s">
        <v>7</v>
      </c>
      <c r="F5261" t="s">
        <v>21</v>
      </c>
      <c r="G5261">
        <v>2021</v>
      </c>
      <c r="H5261" t="s">
        <v>365</v>
      </c>
      <c r="I5261" t="s">
        <v>373</v>
      </c>
      <c r="J5261" t="s">
        <v>374</v>
      </c>
      <c r="K5261" t="s">
        <v>375</v>
      </c>
      <c r="L5261" t="s">
        <v>25</v>
      </c>
      <c r="M5261">
        <v>79243</v>
      </c>
      <c r="N5261">
        <v>78756</v>
      </c>
      <c r="O5261">
        <v>86697</v>
      </c>
      <c r="P5261">
        <v>81570</v>
      </c>
      <c r="Q5261">
        <v>77448</v>
      </c>
      <c r="R5261">
        <v>80766</v>
      </c>
      <c r="S5261">
        <v>79463</v>
      </c>
      <c r="T5261">
        <v>85055</v>
      </c>
      <c r="U5261">
        <v>82248</v>
      </c>
      <c r="V5261">
        <v>81201</v>
      </c>
      <c r="W5261">
        <v>77523</v>
      </c>
      <c r="X5261">
        <v>76512</v>
      </c>
      <c r="Y5261">
        <v>966483</v>
      </c>
      <c r="Z5261">
        <f t="shared" si="192"/>
        <v>724862.25</v>
      </c>
      <c r="AA5261">
        <f t="shared" si="193"/>
        <v>0</v>
      </c>
    </row>
    <row r="5262" spans="1:27" x14ac:dyDescent="0.35">
      <c r="A5262" t="s">
        <v>427</v>
      </c>
      <c r="C5262">
        <v>513100</v>
      </c>
      <c r="D5262" t="s">
        <v>438</v>
      </c>
      <c r="E5262" t="s">
        <v>7</v>
      </c>
      <c r="F5262" t="s">
        <v>366</v>
      </c>
      <c r="G5262">
        <v>2022</v>
      </c>
      <c r="H5262" t="s">
        <v>365</v>
      </c>
      <c r="I5262" t="s">
        <v>628</v>
      </c>
      <c r="J5262" t="s">
        <v>629</v>
      </c>
      <c r="K5262" t="s">
        <v>493</v>
      </c>
      <c r="L5262" t="s">
        <v>25</v>
      </c>
      <c r="M5262">
        <v>79613</v>
      </c>
      <c r="N5262">
        <v>79461</v>
      </c>
      <c r="O5262">
        <v>87111</v>
      </c>
      <c r="P5262">
        <v>78402</v>
      </c>
      <c r="Q5262">
        <v>80683</v>
      </c>
      <c r="R5262">
        <v>80677</v>
      </c>
      <c r="S5262">
        <v>75839</v>
      </c>
      <c r="T5262">
        <v>89960</v>
      </c>
      <c r="U5262">
        <v>83543</v>
      </c>
      <c r="V5262">
        <v>81522</v>
      </c>
      <c r="W5262">
        <v>78256</v>
      </c>
      <c r="X5262">
        <v>71920</v>
      </c>
      <c r="Y5262">
        <v>966986</v>
      </c>
      <c r="Z5262">
        <f t="shared" si="192"/>
        <v>292399.45945067401</v>
      </c>
      <c r="AA5262">
        <f t="shared" si="193"/>
        <v>432840.04054932599</v>
      </c>
    </row>
    <row r="5263" spans="1:27" x14ac:dyDescent="0.35">
      <c r="A5263" t="s">
        <v>427</v>
      </c>
      <c r="C5263">
        <v>926003</v>
      </c>
      <c r="D5263" t="s">
        <v>437</v>
      </c>
      <c r="E5263" t="s">
        <v>7</v>
      </c>
      <c r="F5263" t="s">
        <v>105</v>
      </c>
      <c r="G5263">
        <v>2022</v>
      </c>
      <c r="H5263" t="s">
        <v>365</v>
      </c>
      <c r="I5263" t="s">
        <v>383</v>
      </c>
      <c r="J5263" t="s">
        <v>384</v>
      </c>
      <c r="K5263" t="s">
        <v>378</v>
      </c>
      <c r="L5263" t="s">
        <v>25</v>
      </c>
      <c r="M5263">
        <v>79905</v>
      </c>
      <c r="N5263">
        <v>80154</v>
      </c>
      <c r="O5263">
        <v>87454</v>
      </c>
      <c r="P5263">
        <v>78397</v>
      </c>
      <c r="Q5263">
        <v>80537</v>
      </c>
      <c r="R5263">
        <v>80481</v>
      </c>
      <c r="S5263">
        <v>75327</v>
      </c>
      <c r="T5263">
        <v>90495</v>
      </c>
      <c r="U5263">
        <v>83697</v>
      </c>
      <c r="V5263">
        <v>81798</v>
      </c>
      <c r="W5263">
        <v>77750</v>
      </c>
      <c r="X5263">
        <v>70271</v>
      </c>
      <c r="Y5263">
        <v>966263</v>
      </c>
      <c r="Z5263">
        <f t="shared" si="192"/>
        <v>0</v>
      </c>
      <c r="AA5263">
        <f t="shared" si="193"/>
        <v>724697.25</v>
      </c>
    </row>
    <row r="5264" spans="1:27" x14ac:dyDescent="0.35">
      <c r="A5264" t="s">
        <v>427</v>
      </c>
      <c r="C5264">
        <v>511100</v>
      </c>
      <c r="D5264" t="s">
        <v>434</v>
      </c>
      <c r="E5264" t="s">
        <v>7</v>
      </c>
      <c r="F5264" t="s">
        <v>366</v>
      </c>
      <c r="G5264">
        <v>2023</v>
      </c>
      <c r="H5264" t="s">
        <v>22</v>
      </c>
      <c r="I5264" t="s">
        <v>664</v>
      </c>
      <c r="J5264" t="s">
        <v>665</v>
      </c>
      <c r="K5264" t="s">
        <v>616</v>
      </c>
      <c r="L5264" t="s">
        <v>25</v>
      </c>
      <c r="M5264">
        <v>79914</v>
      </c>
      <c r="N5264">
        <v>79914</v>
      </c>
      <c r="O5264">
        <v>79914</v>
      </c>
      <c r="P5264">
        <v>49914</v>
      </c>
      <c r="Q5264">
        <v>49914</v>
      </c>
      <c r="R5264">
        <v>49914</v>
      </c>
      <c r="S5264">
        <v>79914</v>
      </c>
      <c r="T5264">
        <v>49914</v>
      </c>
      <c r="U5264">
        <v>49914</v>
      </c>
      <c r="V5264">
        <v>39914</v>
      </c>
      <c r="W5264">
        <v>39914</v>
      </c>
      <c r="X5264">
        <v>139914</v>
      </c>
      <c r="Y5264">
        <v>788968</v>
      </c>
      <c r="Z5264">
        <f t="shared" si="192"/>
        <v>238569.965567112</v>
      </c>
      <c r="AA5264">
        <f t="shared" si="193"/>
        <v>353156.03443288803</v>
      </c>
    </row>
    <row r="5265" spans="1:27" x14ac:dyDescent="0.35">
      <c r="A5265" t="s">
        <v>427</v>
      </c>
      <c r="C5265">
        <v>501090</v>
      </c>
      <c r="D5265" t="s">
        <v>435</v>
      </c>
      <c r="E5265" t="s">
        <v>7</v>
      </c>
      <c r="F5265" t="s">
        <v>105</v>
      </c>
      <c r="G5265">
        <v>2021</v>
      </c>
      <c r="H5265" t="s">
        <v>22</v>
      </c>
      <c r="I5265" t="s">
        <v>383</v>
      </c>
      <c r="J5265" t="s">
        <v>384</v>
      </c>
      <c r="K5265" t="s">
        <v>378</v>
      </c>
      <c r="L5265" t="s">
        <v>25</v>
      </c>
      <c r="M5265">
        <v>80017</v>
      </c>
      <c r="N5265">
        <v>92104</v>
      </c>
      <c r="O5265">
        <v>92104</v>
      </c>
      <c r="P5265">
        <v>80017</v>
      </c>
      <c r="Q5265">
        <v>80017</v>
      </c>
      <c r="R5265">
        <v>80017</v>
      </c>
      <c r="S5265">
        <v>82190</v>
      </c>
      <c r="T5265">
        <v>82190</v>
      </c>
      <c r="U5265">
        <v>82190</v>
      </c>
      <c r="V5265">
        <v>82190</v>
      </c>
      <c r="W5265">
        <v>82190</v>
      </c>
      <c r="X5265">
        <v>82190</v>
      </c>
      <c r="Y5265">
        <v>997418</v>
      </c>
      <c r="Z5265">
        <f t="shared" si="192"/>
        <v>0</v>
      </c>
      <c r="AA5265">
        <f t="shared" si="193"/>
        <v>748063.5</v>
      </c>
    </row>
    <row r="5266" spans="1:27" x14ac:dyDescent="0.35">
      <c r="A5266" t="s">
        <v>427</v>
      </c>
      <c r="C5266">
        <v>500100</v>
      </c>
      <c r="D5266" t="s">
        <v>431</v>
      </c>
      <c r="E5266" t="s">
        <v>7</v>
      </c>
      <c r="F5266" t="s">
        <v>366</v>
      </c>
      <c r="G5266">
        <v>2022</v>
      </c>
      <c r="H5266" t="s">
        <v>365</v>
      </c>
      <c r="I5266" t="s">
        <v>628</v>
      </c>
      <c r="J5266" t="s">
        <v>629</v>
      </c>
      <c r="K5266" t="s">
        <v>493</v>
      </c>
      <c r="L5266" t="s">
        <v>25</v>
      </c>
      <c r="M5266">
        <v>80095</v>
      </c>
      <c r="N5266">
        <v>80198</v>
      </c>
      <c r="O5266">
        <v>87642</v>
      </c>
      <c r="P5266">
        <v>78540</v>
      </c>
      <c r="Q5266">
        <v>80658</v>
      </c>
      <c r="R5266">
        <v>80583</v>
      </c>
      <c r="S5266">
        <v>75393</v>
      </c>
      <c r="T5266">
        <v>90494</v>
      </c>
      <c r="U5266">
        <v>83827</v>
      </c>
      <c r="V5266">
        <v>81767</v>
      </c>
      <c r="W5266">
        <v>77999</v>
      </c>
      <c r="X5266">
        <v>70397</v>
      </c>
      <c r="Y5266">
        <v>967591</v>
      </c>
      <c r="Z5266">
        <f t="shared" si="192"/>
        <v>292582.40074761899</v>
      </c>
      <c r="AA5266">
        <f t="shared" si="193"/>
        <v>433110.84925238101</v>
      </c>
    </row>
    <row r="5267" spans="1:27" x14ac:dyDescent="0.35">
      <c r="A5267" t="s">
        <v>427</v>
      </c>
      <c r="C5267">
        <v>408106</v>
      </c>
      <c r="D5267" t="s">
        <v>440</v>
      </c>
      <c r="E5267" t="s">
        <v>7</v>
      </c>
      <c r="F5267" t="s">
        <v>105</v>
      </c>
      <c r="G5267">
        <v>2028</v>
      </c>
      <c r="H5267" t="s">
        <v>365</v>
      </c>
      <c r="I5267" t="s">
        <v>383</v>
      </c>
      <c r="J5267" t="s">
        <v>384</v>
      </c>
      <c r="K5267" t="s">
        <v>378</v>
      </c>
      <c r="L5267" t="s">
        <v>25</v>
      </c>
      <c r="M5267">
        <v>80125</v>
      </c>
      <c r="N5267">
        <v>71838</v>
      </c>
      <c r="O5267">
        <v>71670</v>
      </c>
      <c r="P5267">
        <v>74633</v>
      </c>
      <c r="Q5267">
        <v>73516</v>
      </c>
      <c r="R5267">
        <v>69344</v>
      </c>
      <c r="S5267">
        <v>75895</v>
      </c>
      <c r="T5267">
        <v>78088</v>
      </c>
      <c r="U5267">
        <v>75281</v>
      </c>
      <c r="V5267">
        <v>81409</v>
      </c>
      <c r="W5267">
        <v>62148</v>
      </c>
      <c r="X5267">
        <v>67669</v>
      </c>
      <c r="Y5267">
        <v>881615</v>
      </c>
      <c r="Z5267">
        <f t="shared" si="192"/>
        <v>0</v>
      </c>
      <c r="AA5267">
        <f t="shared" si="193"/>
        <v>661211.25</v>
      </c>
    </row>
    <row r="5268" spans="1:27" x14ac:dyDescent="0.35">
      <c r="A5268" t="s">
        <v>427</v>
      </c>
      <c r="C5268">
        <v>512100</v>
      </c>
      <c r="D5268" t="s">
        <v>428</v>
      </c>
      <c r="E5268" t="s">
        <v>7</v>
      </c>
      <c r="F5268" t="s">
        <v>366</v>
      </c>
      <c r="G5268">
        <v>2024</v>
      </c>
      <c r="H5268" t="s">
        <v>22</v>
      </c>
      <c r="I5268" t="s">
        <v>662</v>
      </c>
      <c r="J5268" t="s">
        <v>663</v>
      </c>
      <c r="K5268" t="s">
        <v>493</v>
      </c>
      <c r="L5268" t="s">
        <v>25</v>
      </c>
      <c r="M5268">
        <v>80291</v>
      </c>
      <c r="N5268">
        <v>80291</v>
      </c>
      <c r="O5268">
        <v>60291</v>
      </c>
      <c r="P5268">
        <v>46291</v>
      </c>
      <c r="Q5268">
        <v>46291</v>
      </c>
      <c r="R5268">
        <v>46291</v>
      </c>
      <c r="S5268">
        <v>46291</v>
      </c>
      <c r="T5268">
        <v>46291</v>
      </c>
      <c r="U5268">
        <v>46291</v>
      </c>
      <c r="V5268">
        <v>46291</v>
      </c>
      <c r="W5268">
        <v>60291</v>
      </c>
      <c r="X5268">
        <v>80291</v>
      </c>
      <c r="Y5268">
        <v>685492</v>
      </c>
      <c r="Z5268">
        <f t="shared" si="192"/>
        <v>207280.65376102799</v>
      </c>
      <c r="AA5268">
        <f t="shared" si="193"/>
        <v>306838.34623897204</v>
      </c>
    </row>
    <row r="5269" spans="1:27" x14ac:dyDescent="0.35">
      <c r="A5269" t="s">
        <v>427</v>
      </c>
      <c r="C5269">
        <v>514100</v>
      </c>
      <c r="D5269" t="s">
        <v>441</v>
      </c>
      <c r="E5269" t="s">
        <v>7</v>
      </c>
      <c r="F5269" t="s">
        <v>366</v>
      </c>
      <c r="G5269">
        <v>2030</v>
      </c>
      <c r="H5269" t="s">
        <v>22</v>
      </c>
      <c r="I5269" t="s">
        <v>660</v>
      </c>
      <c r="J5269" t="s">
        <v>661</v>
      </c>
      <c r="K5269" t="s">
        <v>493</v>
      </c>
      <c r="L5269" t="s">
        <v>25</v>
      </c>
      <c r="M5269">
        <v>80507</v>
      </c>
      <c r="N5269">
        <v>80507</v>
      </c>
      <c r="O5269">
        <v>80507</v>
      </c>
      <c r="P5269">
        <v>80507</v>
      </c>
      <c r="Q5269">
        <v>80507</v>
      </c>
      <c r="R5269">
        <v>80507</v>
      </c>
      <c r="S5269">
        <v>80507</v>
      </c>
      <c r="T5269">
        <v>80507</v>
      </c>
      <c r="U5269">
        <v>80507</v>
      </c>
      <c r="V5269">
        <v>80507</v>
      </c>
      <c r="W5269">
        <v>80507</v>
      </c>
      <c r="X5269">
        <v>80507</v>
      </c>
      <c r="Y5269">
        <v>966080</v>
      </c>
      <c r="Z5269">
        <f t="shared" si="192"/>
        <v>292125.50107871997</v>
      </c>
      <c r="AA5269">
        <f t="shared" si="193"/>
        <v>432434.49892128003</v>
      </c>
    </row>
    <row r="5270" spans="1:27" x14ac:dyDescent="0.35">
      <c r="A5270" t="s">
        <v>427</v>
      </c>
      <c r="C5270">
        <v>502100</v>
      </c>
      <c r="D5270" t="s">
        <v>429</v>
      </c>
      <c r="E5270" t="s">
        <v>7</v>
      </c>
      <c r="F5270" t="s">
        <v>105</v>
      </c>
      <c r="G5270">
        <v>2021</v>
      </c>
      <c r="H5270" t="s">
        <v>22</v>
      </c>
      <c r="I5270" t="s">
        <v>373</v>
      </c>
      <c r="J5270" t="s">
        <v>374</v>
      </c>
      <c r="K5270" t="s">
        <v>375</v>
      </c>
      <c r="L5270" t="s">
        <v>25</v>
      </c>
      <c r="M5270">
        <v>80557</v>
      </c>
      <c r="N5270">
        <v>80950</v>
      </c>
      <c r="O5270">
        <v>80557</v>
      </c>
      <c r="P5270">
        <v>80557</v>
      </c>
      <c r="Q5270">
        <v>80557</v>
      </c>
      <c r="R5270">
        <v>80557</v>
      </c>
      <c r="S5270">
        <v>96901</v>
      </c>
      <c r="T5270">
        <v>81979</v>
      </c>
      <c r="U5270">
        <v>81979</v>
      </c>
      <c r="V5270">
        <v>81979</v>
      </c>
      <c r="W5270">
        <v>81979</v>
      </c>
      <c r="X5270">
        <v>81979</v>
      </c>
      <c r="Y5270">
        <v>990532</v>
      </c>
      <c r="Z5270">
        <f t="shared" si="192"/>
        <v>0</v>
      </c>
      <c r="AA5270">
        <f t="shared" si="193"/>
        <v>742899</v>
      </c>
    </row>
    <row r="5271" spans="1:27" x14ac:dyDescent="0.35">
      <c r="A5271" t="s">
        <v>427</v>
      </c>
      <c r="C5271">
        <v>502100</v>
      </c>
      <c r="D5271" t="s">
        <v>429</v>
      </c>
      <c r="E5271" t="s">
        <v>7</v>
      </c>
      <c r="F5271" t="s">
        <v>366</v>
      </c>
      <c r="G5271">
        <v>2024</v>
      </c>
      <c r="H5271" t="s">
        <v>22</v>
      </c>
      <c r="I5271" t="s">
        <v>638</v>
      </c>
      <c r="J5271" t="s">
        <v>639</v>
      </c>
      <c r="K5271" t="s">
        <v>640</v>
      </c>
      <c r="L5271" t="s">
        <v>25</v>
      </c>
      <c r="M5271">
        <v>80606</v>
      </c>
      <c r="N5271">
        <v>80606</v>
      </c>
      <c r="O5271">
        <v>80606</v>
      </c>
      <c r="P5271">
        <v>80606</v>
      </c>
      <c r="Q5271">
        <v>80606</v>
      </c>
      <c r="R5271">
        <v>80606</v>
      </c>
      <c r="S5271">
        <v>80606</v>
      </c>
      <c r="T5271">
        <v>80606</v>
      </c>
      <c r="U5271">
        <v>80606</v>
      </c>
      <c r="V5271">
        <v>80606</v>
      </c>
      <c r="W5271">
        <v>80606</v>
      </c>
      <c r="X5271">
        <v>80606</v>
      </c>
      <c r="Y5271">
        <v>967275</v>
      </c>
      <c r="Z5271">
        <f t="shared" si="192"/>
        <v>292486.84793797496</v>
      </c>
      <c r="AA5271">
        <f t="shared" si="193"/>
        <v>432969.40206202504</v>
      </c>
    </row>
    <row r="5272" spans="1:27" x14ac:dyDescent="0.35">
      <c r="A5272" t="s">
        <v>427</v>
      </c>
      <c r="C5272">
        <v>506100</v>
      </c>
      <c r="D5272" t="s">
        <v>432</v>
      </c>
      <c r="E5272" t="s">
        <v>7</v>
      </c>
      <c r="F5272" t="s">
        <v>105</v>
      </c>
      <c r="G5272">
        <v>2025</v>
      </c>
      <c r="H5272" t="s">
        <v>365</v>
      </c>
      <c r="I5272" t="s">
        <v>373</v>
      </c>
      <c r="J5272" t="s">
        <v>374</v>
      </c>
      <c r="K5272" t="s">
        <v>375</v>
      </c>
      <c r="L5272" t="s">
        <v>25</v>
      </c>
      <c r="M5272">
        <v>80667</v>
      </c>
      <c r="N5272">
        <v>72211</v>
      </c>
      <c r="O5272">
        <v>72185</v>
      </c>
      <c r="P5272">
        <v>75196</v>
      </c>
      <c r="Q5272">
        <v>74103</v>
      </c>
      <c r="R5272">
        <v>69922</v>
      </c>
      <c r="S5272">
        <v>76541</v>
      </c>
      <c r="T5272">
        <v>78549</v>
      </c>
      <c r="U5272">
        <v>75841</v>
      </c>
      <c r="V5272">
        <v>81905</v>
      </c>
      <c r="W5272">
        <v>62800</v>
      </c>
      <c r="X5272">
        <v>68509</v>
      </c>
      <c r="Y5272">
        <v>888427</v>
      </c>
      <c r="Z5272">
        <f t="shared" si="192"/>
        <v>0</v>
      </c>
      <c r="AA5272">
        <f t="shared" si="193"/>
        <v>666320.25</v>
      </c>
    </row>
    <row r="5273" spans="1:27" x14ac:dyDescent="0.35">
      <c r="A5273" t="s">
        <v>427</v>
      </c>
      <c r="C5273">
        <v>506100</v>
      </c>
      <c r="D5273" t="s">
        <v>432</v>
      </c>
      <c r="E5273" t="s">
        <v>7</v>
      </c>
      <c r="F5273" t="s">
        <v>366</v>
      </c>
      <c r="G5273">
        <v>2028</v>
      </c>
      <c r="H5273" t="s">
        <v>22</v>
      </c>
      <c r="I5273" t="s">
        <v>612</v>
      </c>
      <c r="J5273" t="s">
        <v>613</v>
      </c>
      <c r="K5273" t="s">
        <v>455</v>
      </c>
      <c r="L5273" t="s">
        <v>25</v>
      </c>
      <c r="M5273">
        <v>80714</v>
      </c>
      <c r="N5273">
        <v>80714</v>
      </c>
      <c r="O5273">
        <v>80714</v>
      </c>
      <c r="P5273">
        <v>80714</v>
      </c>
      <c r="Q5273">
        <v>80714</v>
      </c>
      <c r="R5273">
        <v>80714</v>
      </c>
      <c r="S5273">
        <v>80714</v>
      </c>
      <c r="T5273">
        <v>80714</v>
      </c>
      <c r="U5273">
        <v>80714</v>
      </c>
      <c r="V5273">
        <v>80714</v>
      </c>
      <c r="W5273">
        <v>80714</v>
      </c>
      <c r="X5273">
        <v>80714</v>
      </c>
      <c r="Y5273">
        <v>968572</v>
      </c>
      <c r="Z5273">
        <f t="shared" si="192"/>
        <v>292879.03779274801</v>
      </c>
      <c r="AA5273">
        <f t="shared" si="193"/>
        <v>433549.96220725199</v>
      </c>
    </row>
    <row r="5274" spans="1:27" x14ac:dyDescent="0.35">
      <c r="A5274" t="s">
        <v>427</v>
      </c>
      <c r="C5274">
        <v>510900</v>
      </c>
      <c r="D5274" t="s">
        <v>436</v>
      </c>
      <c r="E5274" t="s">
        <v>7</v>
      </c>
      <c r="F5274" t="s">
        <v>105</v>
      </c>
      <c r="G5274">
        <v>2029</v>
      </c>
      <c r="H5274" t="s">
        <v>365</v>
      </c>
      <c r="I5274" t="s">
        <v>373</v>
      </c>
      <c r="J5274" t="s">
        <v>374</v>
      </c>
      <c r="K5274" t="s">
        <v>375</v>
      </c>
      <c r="L5274" t="s">
        <v>25</v>
      </c>
      <c r="M5274">
        <v>80887</v>
      </c>
      <c r="N5274">
        <v>72774</v>
      </c>
      <c r="O5274">
        <v>72284</v>
      </c>
      <c r="P5274">
        <v>75299</v>
      </c>
      <c r="Q5274">
        <v>74126</v>
      </c>
      <c r="R5274">
        <v>69915</v>
      </c>
      <c r="S5274">
        <v>76520</v>
      </c>
      <c r="T5274">
        <v>79141</v>
      </c>
      <c r="U5274">
        <v>76044</v>
      </c>
      <c r="V5274">
        <v>82500</v>
      </c>
      <c r="W5274">
        <v>62264</v>
      </c>
      <c r="X5274">
        <v>67612</v>
      </c>
      <c r="Y5274">
        <v>889364</v>
      </c>
      <c r="Z5274">
        <f t="shared" si="192"/>
        <v>0</v>
      </c>
      <c r="AA5274">
        <f t="shared" si="193"/>
        <v>667023</v>
      </c>
    </row>
    <row r="5275" spans="1:27" x14ac:dyDescent="0.35">
      <c r="A5275" t="s">
        <v>427</v>
      </c>
      <c r="C5275">
        <v>501090</v>
      </c>
      <c r="D5275" t="s">
        <v>435</v>
      </c>
      <c r="E5275" t="s">
        <v>7</v>
      </c>
      <c r="F5275" t="s">
        <v>21</v>
      </c>
      <c r="G5275">
        <v>2028</v>
      </c>
      <c r="H5275" t="s">
        <v>22</v>
      </c>
      <c r="I5275" t="s">
        <v>373</v>
      </c>
      <c r="J5275" t="s">
        <v>374</v>
      </c>
      <c r="K5275" t="s">
        <v>375</v>
      </c>
      <c r="L5275" t="s">
        <v>25</v>
      </c>
      <c r="M5275">
        <v>80888</v>
      </c>
      <c r="N5275">
        <v>91583</v>
      </c>
      <c r="O5275">
        <v>91583</v>
      </c>
      <c r="P5275">
        <v>80888</v>
      </c>
      <c r="Q5275">
        <v>80888</v>
      </c>
      <c r="R5275">
        <v>80888</v>
      </c>
      <c r="S5275">
        <v>80888</v>
      </c>
      <c r="T5275">
        <v>80888</v>
      </c>
      <c r="U5275">
        <v>80888</v>
      </c>
      <c r="V5275">
        <v>80888</v>
      </c>
      <c r="W5275">
        <v>80888</v>
      </c>
      <c r="X5275">
        <v>80888</v>
      </c>
      <c r="Y5275">
        <v>992050</v>
      </c>
      <c r="Z5275">
        <f t="shared" si="192"/>
        <v>744037.5</v>
      </c>
      <c r="AA5275">
        <f t="shared" si="193"/>
        <v>0</v>
      </c>
    </row>
    <row r="5276" spans="1:27" x14ac:dyDescent="0.35">
      <c r="A5276" t="s">
        <v>427</v>
      </c>
      <c r="C5276">
        <v>505100</v>
      </c>
      <c r="D5276" t="s">
        <v>433</v>
      </c>
      <c r="E5276" t="s">
        <v>7</v>
      </c>
      <c r="F5276" t="s">
        <v>21</v>
      </c>
      <c r="G5276">
        <v>2022</v>
      </c>
      <c r="H5276" t="s">
        <v>365</v>
      </c>
      <c r="I5276" t="s">
        <v>373</v>
      </c>
      <c r="J5276" t="s">
        <v>374</v>
      </c>
      <c r="K5276" t="s">
        <v>375</v>
      </c>
      <c r="L5276" t="s">
        <v>25</v>
      </c>
      <c r="M5276">
        <v>81178</v>
      </c>
      <c r="N5276">
        <v>80680</v>
      </c>
      <c r="O5276">
        <v>88787</v>
      </c>
      <c r="P5276">
        <v>80079</v>
      </c>
      <c r="Q5276">
        <v>82472</v>
      </c>
      <c r="R5276">
        <v>82485</v>
      </c>
      <c r="S5276">
        <v>77714</v>
      </c>
      <c r="T5276">
        <v>91449</v>
      </c>
      <c r="U5276">
        <v>85236</v>
      </c>
      <c r="V5276">
        <v>82980</v>
      </c>
      <c r="W5276">
        <v>80321</v>
      </c>
      <c r="X5276">
        <v>74430</v>
      </c>
      <c r="Y5276">
        <v>987811</v>
      </c>
      <c r="Z5276">
        <f t="shared" si="192"/>
        <v>740858.25</v>
      </c>
      <c r="AA5276">
        <f t="shared" si="193"/>
        <v>0</v>
      </c>
    </row>
    <row r="5277" spans="1:27" x14ac:dyDescent="0.35">
      <c r="A5277" t="s">
        <v>427</v>
      </c>
      <c r="C5277">
        <v>512100</v>
      </c>
      <c r="D5277" t="s">
        <v>428</v>
      </c>
      <c r="E5277" t="s">
        <v>7</v>
      </c>
      <c r="F5277" t="s">
        <v>366</v>
      </c>
      <c r="G5277">
        <v>2025</v>
      </c>
      <c r="H5277" t="s">
        <v>22</v>
      </c>
      <c r="I5277" t="s">
        <v>662</v>
      </c>
      <c r="J5277" t="s">
        <v>663</v>
      </c>
      <c r="K5277" t="s">
        <v>493</v>
      </c>
      <c r="L5277" t="s">
        <v>25</v>
      </c>
      <c r="M5277">
        <v>81500</v>
      </c>
      <c r="N5277">
        <v>81500</v>
      </c>
      <c r="O5277">
        <v>61500</v>
      </c>
      <c r="P5277">
        <v>47500</v>
      </c>
      <c r="Q5277">
        <v>47500</v>
      </c>
      <c r="R5277">
        <v>47500</v>
      </c>
      <c r="S5277">
        <v>47500</v>
      </c>
      <c r="T5277">
        <v>47500</v>
      </c>
      <c r="U5277">
        <v>47500</v>
      </c>
      <c r="V5277">
        <v>47500</v>
      </c>
      <c r="W5277">
        <v>61500</v>
      </c>
      <c r="X5277">
        <v>81500</v>
      </c>
      <c r="Y5277">
        <v>700000</v>
      </c>
      <c r="Z5277">
        <f t="shared" si="192"/>
        <v>211667.61629999999</v>
      </c>
      <c r="AA5277">
        <f t="shared" si="193"/>
        <v>313332.38370000001</v>
      </c>
    </row>
    <row r="5278" spans="1:27" x14ac:dyDescent="0.35">
      <c r="A5278" t="s">
        <v>427</v>
      </c>
      <c r="C5278">
        <v>511100</v>
      </c>
      <c r="D5278" t="s">
        <v>434</v>
      </c>
      <c r="E5278" t="s">
        <v>7</v>
      </c>
      <c r="F5278" t="s">
        <v>21</v>
      </c>
      <c r="G5278">
        <v>2023</v>
      </c>
      <c r="H5278" t="s">
        <v>22</v>
      </c>
      <c r="I5278" t="s">
        <v>373</v>
      </c>
      <c r="J5278" t="s">
        <v>374</v>
      </c>
      <c r="K5278" t="s">
        <v>375</v>
      </c>
      <c r="L5278" t="s">
        <v>25</v>
      </c>
      <c r="M5278">
        <v>81741</v>
      </c>
      <c r="N5278">
        <v>81706</v>
      </c>
      <c r="O5278">
        <v>83726</v>
      </c>
      <c r="P5278">
        <v>79758</v>
      </c>
      <c r="Q5278">
        <v>69674</v>
      </c>
      <c r="R5278">
        <v>71787</v>
      </c>
      <c r="S5278">
        <v>81847</v>
      </c>
      <c r="T5278">
        <v>69761</v>
      </c>
      <c r="U5278">
        <v>69765</v>
      </c>
      <c r="V5278">
        <v>111982</v>
      </c>
      <c r="W5278">
        <v>65742</v>
      </c>
      <c r="X5278">
        <v>105904</v>
      </c>
      <c r="Y5278">
        <v>973392</v>
      </c>
      <c r="Z5278">
        <f t="shared" si="192"/>
        <v>730044</v>
      </c>
      <c r="AA5278">
        <f t="shared" si="193"/>
        <v>0</v>
      </c>
    </row>
    <row r="5279" spans="1:27" x14ac:dyDescent="0.35">
      <c r="A5279" t="s">
        <v>427</v>
      </c>
      <c r="C5279">
        <v>502100</v>
      </c>
      <c r="D5279" t="s">
        <v>429</v>
      </c>
      <c r="E5279" t="s">
        <v>7</v>
      </c>
      <c r="F5279" t="s">
        <v>105</v>
      </c>
      <c r="G5279">
        <v>2022</v>
      </c>
      <c r="H5279" t="s">
        <v>22</v>
      </c>
      <c r="I5279" t="s">
        <v>373</v>
      </c>
      <c r="J5279" t="s">
        <v>374</v>
      </c>
      <c r="K5279" t="s">
        <v>375</v>
      </c>
      <c r="L5279" t="s">
        <v>25</v>
      </c>
      <c r="M5279">
        <v>82083</v>
      </c>
      <c r="N5279">
        <v>82322</v>
      </c>
      <c r="O5279">
        <v>82083</v>
      </c>
      <c r="P5279">
        <v>82083</v>
      </c>
      <c r="Q5279">
        <v>82083</v>
      </c>
      <c r="R5279">
        <v>82083</v>
      </c>
      <c r="S5279">
        <v>97006</v>
      </c>
      <c r="T5279">
        <v>82083</v>
      </c>
      <c r="U5279">
        <v>82083</v>
      </c>
      <c r="V5279">
        <v>82083</v>
      </c>
      <c r="W5279">
        <v>82083</v>
      </c>
      <c r="X5279">
        <v>82083</v>
      </c>
      <c r="Y5279">
        <v>1000159</v>
      </c>
      <c r="Z5279">
        <f t="shared" si="192"/>
        <v>0</v>
      </c>
      <c r="AA5279">
        <f t="shared" si="193"/>
        <v>750119.25</v>
      </c>
    </row>
    <row r="5280" spans="1:27" x14ac:dyDescent="0.35">
      <c r="A5280" t="s">
        <v>427</v>
      </c>
      <c r="C5280">
        <v>501090</v>
      </c>
      <c r="D5280" t="s">
        <v>435</v>
      </c>
      <c r="E5280" t="s">
        <v>7</v>
      </c>
      <c r="F5280" t="s">
        <v>105</v>
      </c>
      <c r="G5280">
        <v>2022</v>
      </c>
      <c r="H5280" t="s">
        <v>22</v>
      </c>
      <c r="I5280" t="s">
        <v>383</v>
      </c>
      <c r="J5280" t="s">
        <v>384</v>
      </c>
      <c r="K5280" t="s">
        <v>378</v>
      </c>
      <c r="L5280" t="s">
        <v>25</v>
      </c>
      <c r="M5280">
        <v>82190</v>
      </c>
      <c r="N5280">
        <v>82190</v>
      </c>
      <c r="O5280">
        <v>94277</v>
      </c>
      <c r="P5280">
        <v>82190</v>
      </c>
      <c r="Q5280">
        <v>94277</v>
      </c>
      <c r="R5280">
        <v>82190</v>
      </c>
      <c r="S5280">
        <v>82190</v>
      </c>
      <c r="T5280">
        <v>82190</v>
      </c>
      <c r="U5280">
        <v>82190</v>
      </c>
      <c r="V5280">
        <v>82190</v>
      </c>
      <c r="W5280">
        <v>82190</v>
      </c>
      <c r="X5280">
        <v>82190</v>
      </c>
      <c r="Y5280">
        <v>1010457</v>
      </c>
      <c r="Z5280">
        <f t="shared" si="192"/>
        <v>0</v>
      </c>
      <c r="AA5280">
        <f t="shared" si="193"/>
        <v>757842.75</v>
      </c>
    </row>
    <row r="5281" spans="1:27" x14ac:dyDescent="0.35">
      <c r="A5281" t="s">
        <v>427</v>
      </c>
      <c r="C5281">
        <v>408106</v>
      </c>
      <c r="D5281" t="s">
        <v>440</v>
      </c>
      <c r="E5281" t="s">
        <v>7</v>
      </c>
      <c r="F5281" t="s">
        <v>105</v>
      </c>
      <c r="G5281">
        <v>2029</v>
      </c>
      <c r="H5281" t="s">
        <v>365</v>
      </c>
      <c r="I5281" t="s">
        <v>383</v>
      </c>
      <c r="J5281" t="s">
        <v>384</v>
      </c>
      <c r="K5281" t="s">
        <v>378</v>
      </c>
      <c r="L5281" t="s">
        <v>25</v>
      </c>
      <c r="M5281">
        <v>82530</v>
      </c>
      <c r="N5281">
        <v>73994</v>
      </c>
      <c r="O5281">
        <v>73821</v>
      </c>
      <c r="P5281">
        <v>76873</v>
      </c>
      <c r="Q5281">
        <v>75723</v>
      </c>
      <c r="R5281">
        <v>71426</v>
      </c>
      <c r="S5281">
        <v>78173</v>
      </c>
      <c r="T5281">
        <v>80432</v>
      </c>
      <c r="U5281">
        <v>77541</v>
      </c>
      <c r="V5281">
        <v>83852</v>
      </c>
      <c r="W5281">
        <v>64013</v>
      </c>
      <c r="X5281">
        <v>69700</v>
      </c>
      <c r="Y5281">
        <v>908079</v>
      </c>
      <c r="Z5281">
        <f t="shared" si="192"/>
        <v>0</v>
      </c>
      <c r="AA5281">
        <f t="shared" si="193"/>
        <v>681059.25</v>
      </c>
    </row>
    <row r="5282" spans="1:27" x14ac:dyDescent="0.35">
      <c r="A5282" t="s">
        <v>427</v>
      </c>
      <c r="C5282">
        <v>506100</v>
      </c>
      <c r="D5282" t="s">
        <v>432</v>
      </c>
      <c r="E5282" t="s">
        <v>7</v>
      </c>
      <c r="F5282" t="s">
        <v>21</v>
      </c>
      <c r="G5282">
        <v>2021</v>
      </c>
      <c r="H5282" t="s">
        <v>22</v>
      </c>
      <c r="I5282" t="s">
        <v>373</v>
      </c>
      <c r="J5282" t="s">
        <v>374</v>
      </c>
      <c r="K5282" t="s">
        <v>375</v>
      </c>
      <c r="L5282" t="s">
        <v>25</v>
      </c>
      <c r="M5282">
        <v>82684</v>
      </c>
      <c r="N5282">
        <v>83450</v>
      </c>
      <c r="O5282">
        <v>87723</v>
      </c>
      <c r="P5282">
        <v>112312</v>
      </c>
      <c r="Q5282">
        <v>87723</v>
      </c>
      <c r="R5282">
        <v>87320</v>
      </c>
      <c r="S5282">
        <v>85797</v>
      </c>
      <c r="T5282">
        <v>84386</v>
      </c>
      <c r="U5282">
        <v>89021</v>
      </c>
      <c r="V5282">
        <v>89223</v>
      </c>
      <c r="W5282">
        <v>91440</v>
      </c>
      <c r="X5282">
        <v>98978</v>
      </c>
      <c r="Y5282">
        <v>1080057</v>
      </c>
      <c r="Z5282">
        <f t="shared" si="192"/>
        <v>810042.75</v>
      </c>
      <c r="AA5282">
        <f t="shared" si="193"/>
        <v>0</v>
      </c>
    </row>
    <row r="5283" spans="1:27" x14ac:dyDescent="0.35">
      <c r="A5283" t="s">
        <v>427</v>
      </c>
      <c r="C5283">
        <v>506100</v>
      </c>
      <c r="D5283" t="s">
        <v>432</v>
      </c>
      <c r="E5283" t="s">
        <v>7</v>
      </c>
      <c r="F5283" t="s">
        <v>366</v>
      </c>
      <c r="G5283">
        <v>2029</v>
      </c>
      <c r="H5283" t="s">
        <v>22</v>
      </c>
      <c r="I5283" t="s">
        <v>612</v>
      </c>
      <c r="J5283" t="s">
        <v>613</v>
      </c>
      <c r="K5283" t="s">
        <v>455</v>
      </c>
      <c r="L5283" t="s">
        <v>25</v>
      </c>
      <c r="M5283">
        <v>82786</v>
      </c>
      <c r="N5283">
        <v>82786</v>
      </c>
      <c r="O5283">
        <v>82786</v>
      </c>
      <c r="P5283">
        <v>82786</v>
      </c>
      <c r="Q5283">
        <v>82786</v>
      </c>
      <c r="R5283">
        <v>82786</v>
      </c>
      <c r="S5283">
        <v>82786</v>
      </c>
      <c r="T5283">
        <v>82786</v>
      </c>
      <c r="U5283">
        <v>82786</v>
      </c>
      <c r="V5283">
        <v>82786</v>
      </c>
      <c r="W5283">
        <v>82786</v>
      </c>
      <c r="X5283">
        <v>82786</v>
      </c>
      <c r="Y5283">
        <v>993436</v>
      </c>
      <c r="Z5283">
        <f t="shared" si="192"/>
        <v>300397.47152372397</v>
      </c>
      <c r="AA5283">
        <f t="shared" si="193"/>
        <v>444679.52847627603</v>
      </c>
    </row>
    <row r="5284" spans="1:27" x14ac:dyDescent="0.35">
      <c r="A5284" t="s">
        <v>427</v>
      </c>
      <c r="C5284">
        <v>506100</v>
      </c>
      <c r="D5284" t="s">
        <v>432</v>
      </c>
      <c r="E5284" t="s">
        <v>7</v>
      </c>
      <c r="F5284" t="s">
        <v>105</v>
      </c>
      <c r="G5284">
        <v>2026</v>
      </c>
      <c r="H5284" t="s">
        <v>365</v>
      </c>
      <c r="I5284" t="s">
        <v>373</v>
      </c>
      <c r="J5284" t="s">
        <v>374</v>
      </c>
      <c r="K5284" t="s">
        <v>375</v>
      </c>
      <c r="L5284" t="s">
        <v>25</v>
      </c>
      <c r="M5284">
        <v>83087</v>
      </c>
      <c r="N5284">
        <v>74378</v>
      </c>
      <c r="O5284">
        <v>74350</v>
      </c>
      <c r="P5284">
        <v>77451</v>
      </c>
      <c r="Q5284">
        <v>76326</v>
      </c>
      <c r="R5284">
        <v>72019</v>
      </c>
      <c r="S5284">
        <v>78837</v>
      </c>
      <c r="T5284">
        <v>80906</v>
      </c>
      <c r="U5284">
        <v>78116</v>
      </c>
      <c r="V5284">
        <v>84362</v>
      </c>
      <c r="W5284">
        <v>64684</v>
      </c>
      <c r="X5284">
        <v>70564</v>
      </c>
      <c r="Y5284">
        <v>915080</v>
      </c>
      <c r="Z5284">
        <f t="shared" si="192"/>
        <v>0</v>
      </c>
      <c r="AA5284">
        <f t="shared" si="193"/>
        <v>686310</v>
      </c>
    </row>
    <row r="5285" spans="1:27" x14ac:dyDescent="0.35">
      <c r="A5285" t="s">
        <v>427</v>
      </c>
      <c r="C5285">
        <v>501090</v>
      </c>
      <c r="D5285" t="s">
        <v>435</v>
      </c>
      <c r="E5285" t="s">
        <v>7</v>
      </c>
      <c r="F5285" t="s">
        <v>21</v>
      </c>
      <c r="G5285">
        <v>2029</v>
      </c>
      <c r="H5285" t="s">
        <v>22</v>
      </c>
      <c r="I5285" t="s">
        <v>373</v>
      </c>
      <c r="J5285" t="s">
        <v>374</v>
      </c>
      <c r="K5285" t="s">
        <v>375</v>
      </c>
      <c r="L5285" t="s">
        <v>25</v>
      </c>
      <c r="M5285">
        <v>83209</v>
      </c>
      <c r="N5285">
        <v>94117</v>
      </c>
      <c r="O5285">
        <v>94117</v>
      </c>
      <c r="P5285">
        <v>83209</v>
      </c>
      <c r="Q5285">
        <v>83209</v>
      </c>
      <c r="R5285">
        <v>83209</v>
      </c>
      <c r="S5285">
        <v>83209</v>
      </c>
      <c r="T5285">
        <v>83209</v>
      </c>
      <c r="U5285">
        <v>83209</v>
      </c>
      <c r="V5285">
        <v>83209</v>
      </c>
      <c r="W5285">
        <v>83209</v>
      </c>
      <c r="X5285">
        <v>83209</v>
      </c>
      <c r="Y5285">
        <v>1020325</v>
      </c>
      <c r="Z5285">
        <f t="shared" si="192"/>
        <v>765243.75</v>
      </c>
      <c r="AA5285">
        <f t="shared" si="193"/>
        <v>0</v>
      </c>
    </row>
    <row r="5286" spans="1:27" x14ac:dyDescent="0.35">
      <c r="A5286" t="s">
        <v>427</v>
      </c>
      <c r="C5286">
        <v>502100</v>
      </c>
      <c r="D5286" t="s">
        <v>429</v>
      </c>
      <c r="E5286" t="s">
        <v>7</v>
      </c>
      <c r="F5286" t="s">
        <v>366</v>
      </c>
      <c r="G5286">
        <v>2025</v>
      </c>
      <c r="H5286" t="s">
        <v>22</v>
      </c>
      <c r="I5286" t="s">
        <v>638</v>
      </c>
      <c r="J5286" t="s">
        <v>639</v>
      </c>
      <c r="K5286" t="s">
        <v>640</v>
      </c>
      <c r="L5286" t="s">
        <v>25</v>
      </c>
      <c r="M5286">
        <v>83223</v>
      </c>
      <c r="N5286">
        <v>83223</v>
      </c>
      <c r="O5286">
        <v>83223</v>
      </c>
      <c r="P5286">
        <v>83223</v>
      </c>
      <c r="Q5286">
        <v>83223</v>
      </c>
      <c r="R5286">
        <v>83223</v>
      </c>
      <c r="S5286">
        <v>83223</v>
      </c>
      <c r="T5286">
        <v>83223</v>
      </c>
      <c r="U5286">
        <v>83223</v>
      </c>
      <c r="V5286">
        <v>83223</v>
      </c>
      <c r="W5286">
        <v>83223</v>
      </c>
      <c r="X5286">
        <v>83223</v>
      </c>
      <c r="Y5286">
        <v>998678</v>
      </c>
      <c r="Z5286">
        <f t="shared" si="192"/>
        <v>301982.55958750198</v>
      </c>
      <c r="AA5286">
        <f t="shared" si="193"/>
        <v>447025.94041249802</v>
      </c>
    </row>
    <row r="5287" spans="1:27" x14ac:dyDescent="0.35">
      <c r="A5287" t="s">
        <v>427</v>
      </c>
      <c r="C5287">
        <v>510900</v>
      </c>
      <c r="D5287" t="s">
        <v>436</v>
      </c>
      <c r="E5287" t="s">
        <v>7</v>
      </c>
      <c r="F5287" t="s">
        <v>105</v>
      </c>
      <c r="G5287">
        <v>2030</v>
      </c>
      <c r="H5287" t="s">
        <v>365</v>
      </c>
      <c r="I5287" t="s">
        <v>373</v>
      </c>
      <c r="J5287" t="s">
        <v>374</v>
      </c>
      <c r="K5287" t="s">
        <v>375</v>
      </c>
      <c r="L5287" t="s">
        <v>25</v>
      </c>
      <c r="M5287">
        <v>83316</v>
      </c>
      <c r="N5287">
        <v>74959</v>
      </c>
      <c r="O5287">
        <v>74455</v>
      </c>
      <c r="P5287">
        <v>77560</v>
      </c>
      <c r="Q5287">
        <v>76352</v>
      </c>
      <c r="R5287">
        <v>72015</v>
      </c>
      <c r="S5287">
        <v>78818</v>
      </c>
      <c r="T5287">
        <v>81518</v>
      </c>
      <c r="U5287">
        <v>78328</v>
      </c>
      <c r="V5287">
        <v>84977</v>
      </c>
      <c r="W5287">
        <v>64133</v>
      </c>
      <c r="X5287">
        <v>69643</v>
      </c>
      <c r="Y5287">
        <v>916073</v>
      </c>
      <c r="Z5287">
        <f t="shared" si="192"/>
        <v>0</v>
      </c>
      <c r="AA5287">
        <f t="shared" si="193"/>
        <v>687054.75</v>
      </c>
    </row>
    <row r="5288" spans="1:27" x14ac:dyDescent="0.35">
      <c r="A5288" t="s">
        <v>427</v>
      </c>
      <c r="C5288">
        <v>502100</v>
      </c>
      <c r="D5288" t="s">
        <v>429</v>
      </c>
      <c r="E5288" t="s">
        <v>7</v>
      </c>
      <c r="F5288" t="s">
        <v>105</v>
      </c>
      <c r="G5288">
        <v>2023</v>
      </c>
      <c r="H5288" t="s">
        <v>22</v>
      </c>
      <c r="I5288" t="s">
        <v>373</v>
      </c>
      <c r="J5288" t="s">
        <v>374</v>
      </c>
      <c r="K5288" t="s">
        <v>375</v>
      </c>
      <c r="L5288" t="s">
        <v>25</v>
      </c>
      <c r="M5288">
        <v>83581</v>
      </c>
      <c r="N5288">
        <v>83994</v>
      </c>
      <c r="O5288">
        <v>83581</v>
      </c>
      <c r="P5288">
        <v>83581</v>
      </c>
      <c r="Q5288">
        <v>98504</v>
      </c>
      <c r="R5288">
        <v>83581</v>
      </c>
      <c r="S5288">
        <v>83581</v>
      </c>
      <c r="T5288">
        <v>83581</v>
      </c>
      <c r="U5288">
        <v>83581</v>
      </c>
      <c r="V5288">
        <v>83581</v>
      </c>
      <c r="W5288">
        <v>83581</v>
      </c>
      <c r="X5288">
        <v>83581</v>
      </c>
      <c r="Y5288">
        <v>1018313</v>
      </c>
      <c r="Z5288">
        <f t="shared" si="192"/>
        <v>0</v>
      </c>
      <c r="AA5288">
        <f t="shared" si="193"/>
        <v>763734.75</v>
      </c>
    </row>
    <row r="5289" spans="1:27" x14ac:dyDescent="0.35">
      <c r="A5289" t="s">
        <v>427</v>
      </c>
      <c r="C5289">
        <v>512100</v>
      </c>
      <c r="D5289" t="s">
        <v>428</v>
      </c>
      <c r="E5289" t="s">
        <v>7</v>
      </c>
      <c r="F5289" t="s">
        <v>366</v>
      </c>
      <c r="G5289">
        <v>2026</v>
      </c>
      <c r="H5289" t="s">
        <v>22</v>
      </c>
      <c r="I5289" t="s">
        <v>662</v>
      </c>
      <c r="J5289" t="s">
        <v>663</v>
      </c>
      <c r="K5289" t="s">
        <v>493</v>
      </c>
      <c r="L5289" t="s">
        <v>25</v>
      </c>
      <c r="M5289">
        <v>83795</v>
      </c>
      <c r="N5289">
        <v>83795</v>
      </c>
      <c r="O5289">
        <v>63195</v>
      </c>
      <c r="P5289">
        <v>48915</v>
      </c>
      <c r="Q5289">
        <v>48915</v>
      </c>
      <c r="R5289">
        <v>48915</v>
      </c>
      <c r="S5289">
        <v>48915</v>
      </c>
      <c r="T5289">
        <v>48915</v>
      </c>
      <c r="U5289">
        <v>48915</v>
      </c>
      <c r="V5289">
        <v>48915</v>
      </c>
      <c r="W5289">
        <v>63195</v>
      </c>
      <c r="X5289">
        <v>83795</v>
      </c>
      <c r="Y5289">
        <v>720180</v>
      </c>
      <c r="Z5289">
        <f t="shared" si="192"/>
        <v>217769.69129562</v>
      </c>
      <c r="AA5289">
        <f t="shared" si="193"/>
        <v>322365.30870438</v>
      </c>
    </row>
    <row r="5290" spans="1:27" x14ac:dyDescent="0.35">
      <c r="A5290" t="s">
        <v>427</v>
      </c>
      <c r="C5290">
        <v>502100</v>
      </c>
      <c r="D5290" t="s">
        <v>429</v>
      </c>
      <c r="E5290" t="s">
        <v>7</v>
      </c>
      <c r="F5290" t="s">
        <v>105</v>
      </c>
      <c r="G5290">
        <v>2024</v>
      </c>
      <c r="H5290" t="s">
        <v>22</v>
      </c>
      <c r="I5290" t="s">
        <v>373</v>
      </c>
      <c r="J5290" t="s">
        <v>374</v>
      </c>
      <c r="K5290" t="s">
        <v>375</v>
      </c>
      <c r="L5290" t="s">
        <v>25</v>
      </c>
      <c r="M5290">
        <v>84395</v>
      </c>
      <c r="N5290">
        <v>84402</v>
      </c>
      <c r="O5290">
        <v>84395</v>
      </c>
      <c r="P5290">
        <v>84395</v>
      </c>
      <c r="Q5290">
        <v>84395</v>
      </c>
      <c r="R5290">
        <v>84395</v>
      </c>
      <c r="S5290">
        <v>99318</v>
      </c>
      <c r="T5290">
        <v>84395</v>
      </c>
      <c r="U5290">
        <v>84395</v>
      </c>
      <c r="V5290">
        <v>84395</v>
      </c>
      <c r="W5290">
        <v>84395</v>
      </c>
      <c r="X5290">
        <v>84395</v>
      </c>
      <c r="Y5290">
        <v>1027672</v>
      </c>
      <c r="Z5290">
        <f t="shared" si="192"/>
        <v>0</v>
      </c>
      <c r="AA5290">
        <f t="shared" si="193"/>
        <v>770754</v>
      </c>
    </row>
    <row r="5291" spans="1:27" x14ac:dyDescent="0.35">
      <c r="A5291" t="s">
        <v>427</v>
      </c>
      <c r="C5291">
        <v>501090</v>
      </c>
      <c r="D5291" t="s">
        <v>435</v>
      </c>
      <c r="E5291" t="s">
        <v>7</v>
      </c>
      <c r="F5291" t="s">
        <v>105</v>
      </c>
      <c r="G5291">
        <v>2023</v>
      </c>
      <c r="H5291" t="s">
        <v>22</v>
      </c>
      <c r="I5291" t="s">
        <v>383</v>
      </c>
      <c r="J5291" t="s">
        <v>384</v>
      </c>
      <c r="K5291" t="s">
        <v>378</v>
      </c>
      <c r="L5291" t="s">
        <v>25</v>
      </c>
      <c r="M5291">
        <v>84433</v>
      </c>
      <c r="N5291">
        <v>96520</v>
      </c>
      <c r="O5291">
        <v>96520</v>
      </c>
      <c r="P5291">
        <v>84433</v>
      </c>
      <c r="Q5291">
        <v>84433</v>
      </c>
      <c r="R5291">
        <v>84433</v>
      </c>
      <c r="S5291">
        <v>84433</v>
      </c>
      <c r="T5291">
        <v>84433</v>
      </c>
      <c r="U5291">
        <v>84433</v>
      </c>
      <c r="V5291">
        <v>84433</v>
      </c>
      <c r="W5291">
        <v>84433</v>
      </c>
      <c r="X5291">
        <v>84433</v>
      </c>
      <c r="Y5291">
        <v>1037372</v>
      </c>
      <c r="Z5291">
        <f t="shared" si="192"/>
        <v>0</v>
      </c>
      <c r="AA5291">
        <f t="shared" si="193"/>
        <v>778029</v>
      </c>
    </row>
    <row r="5292" spans="1:27" x14ac:dyDescent="0.35">
      <c r="A5292" t="s">
        <v>427</v>
      </c>
      <c r="C5292">
        <v>506100</v>
      </c>
      <c r="D5292" t="s">
        <v>432</v>
      </c>
      <c r="E5292" t="s">
        <v>7</v>
      </c>
      <c r="F5292" t="s">
        <v>366</v>
      </c>
      <c r="G5292">
        <v>2030</v>
      </c>
      <c r="H5292" t="s">
        <v>22</v>
      </c>
      <c r="I5292" t="s">
        <v>612</v>
      </c>
      <c r="J5292" t="s">
        <v>613</v>
      </c>
      <c r="K5292" t="s">
        <v>455</v>
      </c>
      <c r="L5292" t="s">
        <v>25</v>
      </c>
      <c r="M5292">
        <v>84917</v>
      </c>
      <c r="N5292">
        <v>84917</v>
      </c>
      <c r="O5292">
        <v>84917</v>
      </c>
      <c r="P5292">
        <v>84917</v>
      </c>
      <c r="Q5292">
        <v>84917</v>
      </c>
      <c r="R5292">
        <v>84917</v>
      </c>
      <c r="S5292">
        <v>84917</v>
      </c>
      <c r="T5292">
        <v>84917</v>
      </c>
      <c r="U5292">
        <v>84917</v>
      </c>
      <c r="V5292">
        <v>84917</v>
      </c>
      <c r="W5292">
        <v>84917</v>
      </c>
      <c r="X5292">
        <v>84917</v>
      </c>
      <c r="Y5292">
        <v>1019000</v>
      </c>
      <c r="Z5292">
        <f t="shared" si="192"/>
        <v>308127.57287099998</v>
      </c>
      <c r="AA5292">
        <f t="shared" si="193"/>
        <v>456122.42712900002</v>
      </c>
    </row>
    <row r="5293" spans="1:27" x14ac:dyDescent="0.35">
      <c r="A5293" t="s">
        <v>427</v>
      </c>
      <c r="C5293">
        <v>506100</v>
      </c>
      <c r="D5293" t="s">
        <v>432</v>
      </c>
      <c r="E5293" t="s">
        <v>7</v>
      </c>
      <c r="F5293" t="s">
        <v>105</v>
      </c>
      <c r="G5293">
        <v>2024</v>
      </c>
      <c r="H5293" t="s">
        <v>365</v>
      </c>
      <c r="I5293" t="s">
        <v>383</v>
      </c>
      <c r="J5293" t="s">
        <v>384</v>
      </c>
      <c r="K5293" t="s">
        <v>378</v>
      </c>
      <c r="L5293" t="s">
        <v>25</v>
      </c>
      <c r="M5293">
        <v>84974</v>
      </c>
      <c r="N5293">
        <v>80460</v>
      </c>
      <c r="O5293">
        <v>75986</v>
      </c>
      <c r="P5293">
        <v>79112</v>
      </c>
      <c r="Q5293">
        <v>82227</v>
      </c>
      <c r="R5293">
        <v>69148</v>
      </c>
      <c r="S5293">
        <v>80400</v>
      </c>
      <c r="T5293">
        <v>82741</v>
      </c>
      <c r="U5293">
        <v>75489</v>
      </c>
      <c r="V5293">
        <v>86255</v>
      </c>
      <c r="W5293">
        <v>70196</v>
      </c>
      <c r="X5293">
        <v>67293</v>
      </c>
      <c r="Y5293">
        <v>934282</v>
      </c>
      <c r="Z5293">
        <f t="shared" si="192"/>
        <v>0</v>
      </c>
      <c r="AA5293">
        <f t="shared" si="193"/>
        <v>700711.5</v>
      </c>
    </row>
    <row r="5294" spans="1:27" x14ac:dyDescent="0.35">
      <c r="A5294" t="s">
        <v>427</v>
      </c>
      <c r="C5294">
        <v>408106</v>
      </c>
      <c r="D5294" t="s">
        <v>440</v>
      </c>
      <c r="E5294" t="s">
        <v>7</v>
      </c>
      <c r="F5294" t="s">
        <v>105</v>
      </c>
      <c r="G5294">
        <v>2030</v>
      </c>
      <c r="H5294" t="s">
        <v>365</v>
      </c>
      <c r="I5294" t="s">
        <v>383</v>
      </c>
      <c r="J5294" t="s">
        <v>384</v>
      </c>
      <c r="K5294" t="s">
        <v>378</v>
      </c>
      <c r="L5294" t="s">
        <v>25</v>
      </c>
      <c r="M5294">
        <v>85008</v>
      </c>
      <c r="N5294">
        <v>76216</v>
      </c>
      <c r="O5294">
        <v>76038</v>
      </c>
      <c r="P5294">
        <v>79182</v>
      </c>
      <c r="Q5294">
        <v>77997</v>
      </c>
      <c r="R5294">
        <v>73571</v>
      </c>
      <c r="S5294">
        <v>80521</v>
      </c>
      <c r="T5294">
        <v>82847</v>
      </c>
      <c r="U5294">
        <v>79870</v>
      </c>
      <c r="V5294">
        <v>86371</v>
      </c>
      <c r="W5294">
        <v>65936</v>
      </c>
      <c r="X5294">
        <v>71793</v>
      </c>
      <c r="Y5294">
        <v>935349</v>
      </c>
      <c r="Z5294">
        <f t="shared" si="192"/>
        <v>0</v>
      </c>
      <c r="AA5294">
        <f t="shared" si="193"/>
        <v>701511.75</v>
      </c>
    </row>
    <row r="5295" spans="1:27" x14ac:dyDescent="0.35">
      <c r="A5295" t="s">
        <v>427</v>
      </c>
      <c r="C5295">
        <v>510100</v>
      </c>
      <c r="D5295" t="s">
        <v>430</v>
      </c>
      <c r="E5295" t="s">
        <v>7</v>
      </c>
      <c r="F5295" t="s">
        <v>366</v>
      </c>
      <c r="G5295">
        <v>2023</v>
      </c>
      <c r="H5295" t="s">
        <v>365</v>
      </c>
      <c r="I5295" t="s">
        <v>628</v>
      </c>
      <c r="J5295" t="s">
        <v>629</v>
      </c>
      <c r="K5295" t="s">
        <v>493</v>
      </c>
      <c r="L5295" t="s">
        <v>25</v>
      </c>
      <c r="M5295">
        <v>85312</v>
      </c>
      <c r="N5295">
        <v>80952</v>
      </c>
      <c r="O5295">
        <v>88335</v>
      </c>
      <c r="P5295">
        <v>74383</v>
      </c>
      <c r="Q5295">
        <v>85535</v>
      </c>
      <c r="R5295">
        <v>81977</v>
      </c>
      <c r="S5295">
        <v>75415</v>
      </c>
      <c r="T5295">
        <v>91130</v>
      </c>
      <c r="U5295">
        <v>78619</v>
      </c>
      <c r="V5295">
        <v>86763</v>
      </c>
      <c r="W5295">
        <v>78201</v>
      </c>
      <c r="X5295">
        <v>65222</v>
      </c>
      <c r="Y5295">
        <v>971845</v>
      </c>
      <c r="Z5295">
        <f t="shared" si="192"/>
        <v>293868.73509010498</v>
      </c>
      <c r="AA5295">
        <f t="shared" si="193"/>
        <v>435015.01490989502</v>
      </c>
    </row>
    <row r="5296" spans="1:27" x14ac:dyDescent="0.35">
      <c r="A5296" t="s">
        <v>427</v>
      </c>
      <c r="C5296">
        <v>506900</v>
      </c>
      <c r="D5296" t="s">
        <v>439</v>
      </c>
      <c r="E5296" t="s">
        <v>7</v>
      </c>
      <c r="F5296" t="s">
        <v>366</v>
      </c>
      <c r="G5296">
        <v>2023</v>
      </c>
      <c r="H5296" t="s">
        <v>365</v>
      </c>
      <c r="I5296" t="s">
        <v>456</v>
      </c>
      <c r="J5296" t="s">
        <v>852</v>
      </c>
      <c r="K5296" t="s">
        <v>378</v>
      </c>
      <c r="L5296" t="s">
        <v>25</v>
      </c>
      <c r="M5296">
        <v>85352</v>
      </c>
      <c r="N5296">
        <v>80929</v>
      </c>
      <c r="O5296">
        <v>88218</v>
      </c>
      <c r="P5296">
        <v>74182</v>
      </c>
      <c r="Q5296">
        <v>85468</v>
      </c>
      <c r="R5296">
        <v>81843</v>
      </c>
      <c r="S5296">
        <v>75208</v>
      </c>
      <c r="T5296">
        <v>91058</v>
      </c>
      <c r="U5296">
        <v>78297</v>
      </c>
      <c r="V5296">
        <v>86637</v>
      </c>
      <c r="W5296">
        <v>77824</v>
      </c>
      <c r="X5296">
        <v>64911</v>
      </c>
      <c r="Y5296">
        <v>969928</v>
      </c>
      <c r="Z5296">
        <f t="shared" si="192"/>
        <v>293289.06820375199</v>
      </c>
      <c r="AA5296">
        <f t="shared" si="193"/>
        <v>434156.93179624801</v>
      </c>
    </row>
    <row r="5297" spans="1:27" x14ac:dyDescent="0.35">
      <c r="A5297" t="s">
        <v>427</v>
      </c>
      <c r="C5297">
        <v>506100</v>
      </c>
      <c r="D5297" t="s">
        <v>432</v>
      </c>
      <c r="E5297" t="s">
        <v>7</v>
      </c>
      <c r="F5297" t="s">
        <v>105</v>
      </c>
      <c r="G5297">
        <v>2027</v>
      </c>
      <c r="H5297" t="s">
        <v>365</v>
      </c>
      <c r="I5297" t="s">
        <v>373</v>
      </c>
      <c r="J5297" t="s">
        <v>374</v>
      </c>
      <c r="K5297" t="s">
        <v>375</v>
      </c>
      <c r="L5297" t="s">
        <v>25</v>
      </c>
      <c r="M5297">
        <v>85579</v>
      </c>
      <c r="N5297">
        <v>76609</v>
      </c>
      <c r="O5297">
        <v>76581</v>
      </c>
      <c r="P5297">
        <v>79775</v>
      </c>
      <c r="Q5297">
        <v>78616</v>
      </c>
      <c r="R5297">
        <v>74180</v>
      </c>
      <c r="S5297">
        <v>81202</v>
      </c>
      <c r="T5297">
        <v>83333</v>
      </c>
      <c r="U5297">
        <v>80459</v>
      </c>
      <c r="V5297">
        <v>86893</v>
      </c>
      <c r="W5297">
        <v>66624</v>
      </c>
      <c r="X5297">
        <v>72681</v>
      </c>
      <c r="Y5297">
        <v>942533</v>
      </c>
      <c r="Z5297">
        <f t="shared" si="192"/>
        <v>0</v>
      </c>
      <c r="AA5297">
        <f t="shared" si="193"/>
        <v>706899.75</v>
      </c>
    </row>
    <row r="5298" spans="1:27" x14ac:dyDescent="0.35">
      <c r="A5298" t="s">
        <v>427</v>
      </c>
      <c r="C5298">
        <v>501090</v>
      </c>
      <c r="D5298" t="s">
        <v>435</v>
      </c>
      <c r="E5298" t="s">
        <v>7</v>
      </c>
      <c r="F5298" t="s">
        <v>21</v>
      </c>
      <c r="G5298">
        <v>2030</v>
      </c>
      <c r="H5298" t="s">
        <v>22</v>
      </c>
      <c r="I5298" t="s">
        <v>373</v>
      </c>
      <c r="J5298" t="s">
        <v>374</v>
      </c>
      <c r="K5298" t="s">
        <v>375</v>
      </c>
      <c r="L5298" t="s">
        <v>25</v>
      </c>
      <c r="M5298">
        <v>85599</v>
      </c>
      <c r="N5298">
        <v>96726</v>
      </c>
      <c r="O5298">
        <v>96726</v>
      </c>
      <c r="P5298">
        <v>85599</v>
      </c>
      <c r="Q5298">
        <v>85599</v>
      </c>
      <c r="R5298">
        <v>85599</v>
      </c>
      <c r="S5298">
        <v>85599</v>
      </c>
      <c r="T5298">
        <v>85599</v>
      </c>
      <c r="U5298">
        <v>85599</v>
      </c>
      <c r="V5298">
        <v>85599</v>
      </c>
      <c r="W5298">
        <v>85599</v>
      </c>
      <c r="X5298">
        <v>85599</v>
      </c>
      <c r="Y5298">
        <v>1049442</v>
      </c>
      <c r="Z5298">
        <f t="shared" si="192"/>
        <v>787081.5</v>
      </c>
      <c r="AA5298">
        <f t="shared" si="193"/>
        <v>0</v>
      </c>
    </row>
    <row r="5299" spans="1:27" x14ac:dyDescent="0.35">
      <c r="A5299" t="s">
        <v>427</v>
      </c>
      <c r="C5299">
        <v>502100</v>
      </c>
      <c r="D5299" t="s">
        <v>429</v>
      </c>
      <c r="E5299" t="s">
        <v>7</v>
      </c>
      <c r="F5299" t="s">
        <v>366</v>
      </c>
      <c r="G5299">
        <v>2026</v>
      </c>
      <c r="H5299" t="s">
        <v>22</v>
      </c>
      <c r="I5299" t="s">
        <v>638</v>
      </c>
      <c r="J5299" t="s">
        <v>639</v>
      </c>
      <c r="K5299" t="s">
        <v>640</v>
      </c>
      <c r="L5299" t="s">
        <v>25</v>
      </c>
      <c r="M5299">
        <v>85720</v>
      </c>
      <c r="N5299">
        <v>85720</v>
      </c>
      <c r="O5299">
        <v>85720</v>
      </c>
      <c r="P5299">
        <v>85720</v>
      </c>
      <c r="Q5299">
        <v>85720</v>
      </c>
      <c r="R5299">
        <v>85720</v>
      </c>
      <c r="S5299">
        <v>85720</v>
      </c>
      <c r="T5299">
        <v>85720</v>
      </c>
      <c r="U5299">
        <v>85720</v>
      </c>
      <c r="V5299">
        <v>85720</v>
      </c>
      <c r="W5299">
        <v>85720</v>
      </c>
      <c r="X5299">
        <v>85720</v>
      </c>
      <c r="Y5299">
        <v>1028638</v>
      </c>
      <c r="Z5299">
        <f t="shared" si="192"/>
        <v>311041.93356514198</v>
      </c>
      <c r="AA5299">
        <f t="shared" si="193"/>
        <v>460436.56643485802</v>
      </c>
    </row>
    <row r="5300" spans="1:27" x14ac:dyDescent="0.35">
      <c r="A5300" t="s">
        <v>427</v>
      </c>
      <c r="C5300">
        <v>502100</v>
      </c>
      <c r="D5300" t="s">
        <v>429</v>
      </c>
      <c r="E5300" t="s">
        <v>7</v>
      </c>
      <c r="F5300" t="s">
        <v>105</v>
      </c>
      <c r="G5300">
        <v>2025</v>
      </c>
      <c r="H5300" t="s">
        <v>22</v>
      </c>
      <c r="I5300" t="s">
        <v>373</v>
      </c>
      <c r="J5300" t="s">
        <v>374</v>
      </c>
      <c r="K5300" t="s">
        <v>375</v>
      </c>
      <c r="L5300" t="s">
        <v>25</v>
      </c>
      <c r="M5300">
        <v>85965</v>
      </c>
      <c r="N5300">
        <v>85965</v>
      </c>
      <c r="O5300">
        <v>85965</v>
      </c>
      <c r="P5300">
        <v>85965</v>
      </c>
      <c r="Q5300">
        <v>85965</v>
      </c>
      <c r="R5300">
        <v>85965</v>
      </c>
      <c r="S5300">
        <v>85965</v>
      </c>
      <c r="T5300">
        <v>100887</v>
      </c>
      <c r="U5300">
        <v>85965</v>
      </c>
      <c r="V5300">
        <v>85965</v>
      </c>
      <c r="W5300">
        <v>85965</v>
      </c>
      <c r="X5300">
        <v>85965</v>
      </c>
      <c r="Y5300">
        <v>1046499</v>
      </c>
      <c r="Z5300">
        <f t="shared" si="192"/>
        <v>0</v>
      </c>
      <c r="AA5300">
        <f t="shared" si="193"/>
        <v>784874.25</v>
      </c>
    </row>
    <row r="5301" spans="1:27" x14ac:dyDescent="0.35">
      <c r="A5301" t="s">
        <v>427</v>
      </c>
      <c r="C5301">
        <v>506100</v>
      </c>
      <c r="D5301" t="s">
        <v>432</v>
      </c>
      <c r="E5301" t="s">
        <v>7</v>
      </c>
      <c r="F5301" t="s">
        <v>21</v>
      </c>
      <c r="G5301">
        <v>2022</v>
      </c>
      <c r="H5301" t="s">
        <v>22</v>
      </c>
      <c r="I5301" t="s">
        <v>373</v>
      </c>
      <c r="J5301" t="s">
        <v>374</v>
      </c>
      <c r="K5301" t="s">
        <v>375</v>
      </c>
      <c r="L5301" t="s">
        <v>25</v>
      </c>
      <c r="M5301">
        <v>86069</v>
      </c>
      <c r="N5301">
        <v>86835</v>
      </c>
      <c r="O5301">
        <v>91108</v>
      </c>
      <c r="P5301">
        <v>115697</v>
      </c>
      <c r="Q5301">
        <v>91108</v>
      </c>
      <c r="R5301">
        <v>90705</v>
      </c>
      <c r="S5301">
        <v>88689</v>
      </c>
      <c r="T5301">
        <v>87278</v>
      </c>
      <c r="U5301">
        <v>91914</v>
      </c>
      <c r="V5301">
        <v>92116</v>
      </c>
      <c r="W5301">
        <v>94333</v>
      </c>
      <c r="X5301">
        <v>101871</v>
      </c>
      <c r="Y5301">
        <v>1117723</v>
      </c>
      <c r="Z5301">
        <f t="shared" si="192"/>
        <v>838292.25</v>
      </c>
      <c r="AA5301">
        <f t="shared" si="193"/>
        <v>0</v>
      </c>
    </row>
    <row r="5302" spans="1:27" x14ac:dyDescent="0.35">
      <c r="A5302" t="s">
        <v>427</v>
      </c>
      <c r="C5302">
        <v>512100</v>
      </c>
      <c r="D5302" t="s">
        <v>428</v>
      </c>
      <c r="E5302" t="s">
        <v>7</v>
      </c>
      <c r="F5302" t="s">
        <v>366</v>
      </c>
      <c r="G5302">
        <v>2027</v>
      </c>
      <c r="H5302" t="s">
        <v>22</v>
      </c>
      <c r="I5302" t="s">
        <v>662</v>
      </c>
      <c r="J5302" t="s">
        <v>663</v>
      </c>
      <c r="K5302" t="s">
        <v>493</v>
      </c>
      <c r="L5302" t="s">
        <v>25</v>
      </c>
      <c r="M5302">
        <v>86156</v>
      </c>
      <c r="N5302">
        <v>86156</v>
      </c>
      <c r="O5302">
        <v>64938</v>
      </c>
      <c r="P5302">
        <v>50372</v>
      </c>
      <c r="Q5302">
        <v>50372</v>
      </c>
      <c r="R5302">
        <v>50372</v>
      </c>
      <c r="S5302">
        <v>50372</v>
      </c>
      <c r="T5302">
        <v>50372</v>
      </c>
      <c r="U5302">
        <v>50372</v>
      </c>
      <c r="V5302">
        <v>50372</v>
      </c>
      <c r="W5302">
        <v>64938</v>
      </c>
      <c r="X5302">
        <v>86156</v>
      </c>
      <c r="Y5302">
        <v>740949</v>
      </c>
      <c r="Z5302">
        <f t="shared" si="192"/>
        <v>224049.86947124099</v>
      </c>
      <c r="AA5302">
        <f t="shared" si="193"/>
        <v>331661.88052875904</v>
      </c>
    </row>
    <row r="5303" spans="1:27" x14ac:dyDescent="0.35">
      <c r="A5303" t="s">
        <v>427</v>
      </c>
      <c r="C5303">
        <v>513100</v>
      </c>
      <c r="D5303" t="s">
        <v>438</v>
      </c>
      <c r="E5303" t="s">
        <v>7</v>
      </c>
      <c r="F5303" t="s">
        <v>366</v>
      </c>
      <c r="G5303">
        <v>2023</v>
      </c>
      <c r="H5303" t="s">
        <v>365</v>
      </c>
      <c r="I5303" t="s">
        <v>628</v>
      </c>
      <c r="J5303" t="s">
        <v>629</v>
      </c>
      <c r="K5303" t="s">
        <v>493</v>
      </c>
      <c r="L5303" t="s">
        <v>25</v>
      </c>
      <c r="M5303">
        <v>86396</v>
      </c>
      <c r="N5303">
        <v>81674</v>
      </c>
      <c r="O5303">
        <v>89518</v>
      </c>
      <c r="P5303">
        <v>75895</v>
      </c>
      <c r="Q5303">
        <v>87270</v>
      </c>
      <c r="R5303">
        <v>83802</v>
      </c>
      <c r="S5303">
        <v>77593</v>
      </c>
      <c r="T5303">
        <v>92312</v>
      </c>
      <c r="U5303">
        <v>80044</v>
      </c>
      <c r="V5303">
        <v>88125</v>
      </c>
      <c r="W5303">
        <v>80236</v>
      </c>
      <c r="X5303">
        <v>68750</v>
      </c>
      <c r="Y5303">
        <v>991614</v>
      </c>
      <c r="Z5303">
        <f t="shared" si="192"/>
        <v>299846.530956726</v>
      </c>
      <c r="AA5303">
        <f t="shared" si="193"/>
        <v>443863.969043274</v>
      </c>
    </row>
    <row r="5304" spans="1:27" x14ac:dyDescent="0.35">
      <c r="A5304" t="s">
        <v>427</v>
      </c>
      <c r="C5304">
        <v>501090</v>
      </c>
      <c r="D5304" t="s">
        <v>435</v>
      </c>
      <c r="E5304" t="s">
        <v>7</v>
      </c>
      <c r="F5304" t="s">
        <v>105</v>
      </c>
      <c r="G5304">
        <v>2024</v>
      </c>
      <c r="H5304" t="s">
        <v>22</v>
      </c>
      <c r="I5304" t="s">
        <v>383</v>
      </c>
      <c r="J5304" t="s">
        <v>384</v>
      </c>
      <c r="K5304" t="s">
        <v>378</v>
      </c>
      <c r="L5304" t="s">
        <v>25</v>
      </c>
      <c r="M5304">
        <v>86749</v>
      </c>
      <c r="N5304">
        <v>86749</v>
      </c>
      <c r="O5304">
        <v>98836</v>
      </c>
      <c r="P5304">
        <v>86749</v>
      </c>
      <c r="Q5304">
        <v>98836</v>
      </c>
      <c r="R5304">
        <v>86749</v>
      </c>
      <c r="S5304">
        <v>86749</v>
      </c>
      <c r="T5304">
        <v>86749</v>
      </c>
      <c r="U5304">
        <v>86749</v>
      </c>
      <c r="V5304">
        <v>86749</v>
      </c>
      <c r="W5304">
        <v>86749</v>
      </c>
      <c r="X5304">
        <v>86749</v>
      </c>
      <c r="Y5304">
        <v>1065157</v>
      </c>
      <c r="Z5304">
        <f t="shared" si="192"/>
        <v>0</v>
      </c>
      <c r="AA5304">
        <f t="shared" si="193"/>
        <v>798867.75</v>
      </c>
    </row>
    <row r="5305" spans="1:27" x14ac:dyDescent="0.35">
      <c r="A5305" t="s">
        <v>427</v>
      </c>
      <c r="C5305">
        <v>500100</v>
      </c>
      <c r="D5305" t="s">
        <v>431</v>
      </c>
      <c r="E5305" t="s">
        <v>7</v>
      </c>
      <c r="F5305" t="s">
        <v>366</v>
      </c>
      <c r="G5305">
        <v>2023</v>
      </c>
      <c r="H5305" t="s">
        <v>365</v>
      </c>
      <c r="I5305" t="s">
        <v>628</v>
      </c>
      <c r="J5305" t="s">
        <v>629</v>
      </c>
      <c r="K5305" t="s">
        <v>493</v>
      </c>
      <c r="L5305" t="s">
        <v>25</v>
      </c>
      <c r="M5305">
        <v>87032</v>
      </c>
      <c r="N5305">
        <v>82493</v>
      </c>
      <c r="O5305">
        <v>90137</v>
      </c>
      <c r="P5305">
        <v>76059</v>
      </c>
      <c r="Q5305">
        <v>87464</v>
      </c>
      <c r="R5305">
        <v>83877</v>
      </c>
      <c r="S5305">
        <v>77315</v>
      </c>
      <c r="T5305">
        <v>92983</v>
      </c>
      <c r="U5305">
        <v>80340</v>
      </c>
      <c r="V5305">
        <v>88601</v>
      </c>
      <c r="W5305">
        <v>80100</v>
      </c>
      <c r="X5305">
        <v>67367</v>
      </c>
      <c r="Y5305">
        <v>993767</v>
      </c>
      <c r="Z5305">
        <f t="shared" si="192"/>
        <v>300497.56006800296</v>
      </c>
      <c r="AA5305">
        <f t="shared" si="193"/>
        <v>444827.68993199704</v>
      </c>
    </row>
    <row r="5306" spans="1:27" x14ac:dyDescent="0.35">
      <c r="A5306" t="s">
        <v>427</v>
      </c>
      <c r="C5306">
        <v>506100</v>
      </c>
      <c r="D5306" t="s">
        <v>432</v>
      </c>
      <c r="E5306" t="s">
        <v>7</v>
      </c>
      <c r="F5306" t="s">
        <v>105</v>
      </c>
      <c r="G5306">
        <v>2025</v>
      </c>
      <c r="H5306" t="s">
        <v>365</v>
      </c>
      <c r="I5306" t="s">
        <v>383</v>
      </c>
      <c r="J5306" t="s">
        <v>384</v>
      </c>
      <c r="K5306" t="s">
        <v>378</v>
      </c>
      <c r="L5306" t="s">
        <v>25</v>
      </c>
      <c r="M5306">
        <v>87132</v>
      </c>
      <c r="N5306">
        <v>78074</v>
      </c>
      <c r="O5306">
        <v>77892</v>
      </c>
      <c r="P5306">
        <v>81067</v>
      </c>
      <c r="Q5306">
        <v>79800</v>
      </c>
      <c r="R5306">
        <v>75234</v>
      </c>
      <c r="S5306">
        <v>82314</v>
      </c>
      <c r="T5306">
        <v>84793</v>
      </c>
      <c r="U5306">
        <v>81784</v>
      </c>
      <c r="V5306">
        <v>88382</v>
      </c>
      <c r="W5306">
        <v>67444</v>
      </c>
      <c r="X5306">
        <v>73190</v>
      </c>
      <c r="Y5306">
        <v>957105</v>
      </c>
      <c r="Z5306">
        <f t="shared" si="192"/>
        <v>0</v>
      </c>
      <c r="AA5306">
        <f t="shared" si="193"/>
        <v>717828.75</v>
      </c>
    </row>
    <row r="5307" spans="1:27" x14ac:dyDescent="0.35">
      <c r="A5307" t="s">
        <v>427</v>
      </c>
      <c r="C5307">
        <v>506100</v>
      </c>
      <c r="D5307" t="s">
        <v>432</v>
      </c>
      <c r="E5307" t="s">
        <v>7</v>
      </c>
      <c r="F5307" t="s">
        <v>21</v>
      </c>
      <c r="G5307">
        <v>2023</v>
      </c>
      <c r="H5307" t="s">
        <v>22</v>
      </c>
      <c r="I5307" t="s">
        <v>373</v>
      </c>
      <c r="J5307" t="s">
        <v>374</v>
      </c>
      <c r="K5307" t="s">
        <v>375</v>
      </c>
      <c r="L5307" t="s">
        <v>25</v>
      </c>
      <c r="M5307">
        <v>87275</v>
      </c>
      <c r="N5307">
        <v>88041</v>
      </c>
      <c r="O5307">
        <v>92313</v>
      </c>
      <c r="P5307">
        <v>116903</v>
      </c>
      <c r="Q5307">
        <v>92313</v>
      </c>
      <c r="R5307">
        <v>91910</v>
      </c>
      <c r="S5307">
        <v>89895</v>
      </c>
      <c r="T5307">
        <v>88484</v>
      </c>
      <c r="U5307">
        <v>93120</v>
      </c>
      <c r="V5307">
        <v>93321</v>
      </c>
      <c r="W5307">
        <v>95538</v>
      </c>
      <c r="X5307">
        <v>103076</v>
      </c>
      <c r="Y5307">
        <v>1132189</v>
      </c>
      <c r="Z5307">
        <f t="shared" si="192"/>
        <v>849141.75</v>
      </c>
      <c r="AA5307">
        <f t="shared" si="193"/>
        <v>0</v>
      </c>
    </row>
    <row r="5308" spans="1:27" x14ac:dyDescent="0.35">
      <c r="A5308" t="s">
        <v>427</v>
      </c>
      <c r="C5308">
        <v>926003</v>
      </c>
      <c r="D5308" t="s">
        <v>437</v>
      </c>
      <c r="E5308" t="s">
        <v>7</v>
      </c>
      <c r="F5308" t="s">
        <v>105</v>
      </c>
      <c r="G5308">
        <v>2023</v>
      </c>
      <c r="H5308" t="s">
        <v>365</v>
      </c>
      <c r="I5308" t="s">
        <v>383</v>
      </c>
      <c r="J5308" t="s">
        <v>384</v>
      </c>
      <c r="K5308" t="s">
        <v>378</v>
      </c>
      <c r="L5308" t="s">
        <v>25</v>
      </c>
      <c r="M5308">
        <v>87624</v>
      </c>
      <c r="N5308">
        <v>83205</v>
      </c>
      <c r="O5308">
        <v>90768</v>
      </c>
      <c r="P5308">
        <v>76618</v>
      </c>
      <c r="Q5308">
        <v>88127</v>
      </c>
      <c r="R5308">
        <v>84533</v>
      </c>
      <c r="S5308">
        <v>79102</v>
      </c>
      <c r="T5308">
        <v>95153</v>
      </c>
      <c r="U5308">
        <v>82091</v>
      </c>
      <c r="V5308">
        <v>90704</v>
      </c>
      <c r="W5308">
        <v>81718</v>
      </c>
      <c r="X5308">
        <v>68922</v>
      </c>
      <c r="Y5308">
        <v>1008566</v>
      </c>
      <c r="Z5308">
        <f t="shared" si="192"/>
        <v>0</v>
      </c>
      <c r="AA5308">
        <f t="shared" si="193"/>
        <v>756424.5</v>
      </c>
    </row>
    <row r="5309" spans="1:27" x14ac:dyDescent="0.35">
      <c r="A5309" t="s">
        <v>427</v>
      </c>
      <c r="C5309">
        <v>505100</v>
      </c>
      <c r="D5309" t="s">
        <v>433</v>
      </c>
      <c r="E5309" t="s">
        <v>7</v>
      </c>
      <c r="F5309" t="s">
        <v>21</v>
      </c>
      <c r="G5309">
        <v>2023</v>
      </c>
      <c r="H5309" t="s">
        <v>365</v>
      </c>
      <c r="I5309" t="s">
        <v>373</v>
      </c>
      <c r="J5309" t="s">
        <v>374</v>
      </c>
      <c r="K5309" t="s">
        <v>375</v>
      </c>
      <c r="L5309" t="s">
        <v>25</v>
      </c>
      <c r="M5309">
        <v>88091</v>
      </c>
      <c r="N5309">
        <v>82966</v>
      </c>
      <c r="O5309">
        <v>91289</v>
      </c>
      <c r="P5309">
        <v>77639</v>
      </c>
      <c r="Q5309">
        <v>89242</v>
      </c>
      <c r="R5309">
        <v>85766</v>
      </c>
      <c r="S5309">
        <v>79633</v>
      </c>
      <c r="T5309">
        <v>93919</v>
      </c>
      <c r="U5309">
        <v>81794</v>
      </c>
      <c r="V5309">
        <v>89758</v>
      </c>
      <c r="W5309">
        <v>82440</v>
      </c>
      <c r="X5309">
        <v>71447</v>
      </c>
      <c r="Y5309">
        <v>1013982</v>
      </c>
      <c r="Z5309">
        <f t="shared" ref="Z5309:Z5369" si="194">$Y5309*IF($E5309="Fixed",0.75,1)*IF(LEFT($F5309,4)="0311",1,IF(LEFT($F5309,4)="0301",0.403176412,0))</f>
        <v>760486.5</v>
      </c>
      <c r="AA5309">
        <f t="shared" ref="AA5309:AA5369" si="195">$Y5309*IF($E5309="Fixed",0.75,1)*IF(LEFT($F5309,4)="0311",0,IF(LEFT($F5309,4)="0301",1-0.403176412,1))</f>
        <v>0</v>
      </c>
    </row>
    <row r="5310" spans="1:27" x14ac:dyDescent="0.35">
      <c r="A5310" t="s">
        <v>427</v>
      </c>
      <c r="C5310">
        <v>506100</v>
      </c>
      <c r="D5310" t="s">
        <v>432</v>
      </c>
      <c r="E5310" t="s">
        <v>7</v>
      </c>
      <c r="F5310" t="s">
        <v>105</v>
      </c>
      <c r="G5310">
        <v>2028</v>
      </c>
      <c r="H5310" t="s">
        <v>365</v>
      </c>
      <c r="I5310" t="s">
        <v>373</v>
      </c>
      <c r="J5310" t="s">
        <v>374</v>
      </c>
      <c r="K5310" t="s">
        <v>375</v>
      </c>
      <c r="L5310" t="s">
        <v>25</v>
      </c>
      <c r="M5310">
        <v>88144</v>
      </c>
      <c r="N5310">
        <v>78905</v>
      </c>
      <c r="O5310">
        <v>78876</v>
      </c>
      <c r="P5310">
        <v>82166</v>
      </c>
      <c r="Q5310">
        <v>80972</v>
      </c>
      <c r="R5310">
        <v>76403</v>
      </c>
      <c r="S5310">
        <v>83636</v>
      </c>
      <c r="T5310">
        <v>85831</v>
      </c>
      <c r="U5310">
        <v>82871</v>
      </c>
      <c r="V5310">
        <v>89497</v>
      </c>
      <c r="W5310">
        <v>68621</v>
      </c>
      <c r="X5310">
        <v>74860</v>
      </c>
      <c r="Y5310">
        <v>970785</v>
      </c>
      <c r="Z5310">
        <f t="shared" si="194"/>
        <v>0</v>
      </c>
      <c r="AA5310">
        <f t="shared" si="195"/>
        <v>728088.75</v>
      </c>
    </row>
    <row r="5311" spans="1:27" x14ac:dyDescent="0.35">
      <c r="A5311" t="s">
        <v>427</v>
      </c>
      <c r="C5311">
        <v>502100</v>
      </c>
      <c r="D5311" t="s">
        <v>429</v>
      </c>
      <c r="E5311" t="s">
        <v>7</v>
      </c>
      <c r="F5311" t="s">
        <v>105</v>
      </c>
      <c r="G5311">
        <v>2026</v>
      </c>
      <c r="H5311" t="s">
        <v>22</v>
      </c>
      <c r="I5311" t="s">
        <v>373</v>
      </c>
      <c r="J5311" t="s">
        <v>374</v>
      </c>
      <c r="K5311" t="s">
        <v>375</v>
      </c>
      <c r="L5311" t="s">
        <v>25</v>
      </c>
      <c r="M5311">
        <v>88192</v>
      </c>
      <c r="N5311">
        <v>88192</v>
      </c>
      <c r="O5311">
        <v>88192</v>
      </c>
      <c r="P5311">
        <v>88192</v>
      </c>
      <c r="Q5311">
        <v>88192</v>
      </c>
      <c r="R5311">
        <v>88192</v>
      </c>
      <c r="S5311">
        <v>88192</v>
      </c>
      <c r="T5311">
        <v>103413</v>
      </c>
      <c r="U5311">
        <v>88192</v>
      </c>
      <c r="V5311">
        <v>88192</v>
      </c>
      <c r="W5311">
        <v>88192</v>
      </c>
      <c r="X5311">
        <v>88192</v>
      </c>
      <c r="Y5311">
        <v>1073520</v>
      </c>
      <c r="Z5311">
        <f t="shared" si="194"/>
        <v>0</v>
      </c>
      <c r="AA5311">
        <f t="shared" si="195"/>
        <v>805140</v>
      </c>
    </row>
    <row r="5312" spans="1:27" x14ac:dyDescent="0.35">
      <c r="A5312" t="s">
        <v>427</v>
      </c>
      <c r="C5312">
        <v>502100</v>
      </c>
      <c r="D5312" t="s">
        <v>429</v>
      </c>
      <c r="E5312" t="s">
        <v>7</v>
      </c>
      <c r="F5312" t="s">
        <v>366</v>
      </c>
      <c r="G5312">
        <v>2027</v>
      </c>
      <c r="H5312" t="s">
        <v>22</v>
      </c>
      <c r="I5312" t="s">
        <v>638</v>
      </c>
      <c r="J5312" t="s">
        <v>639</v>
      </c>
      <c r="K5312" t="s">
        <v>640</v>
      </c>
      <c r="L5312" t="s">
        <v>25</v>
      </c>
      <c r="M5312">
        <v>88291</v>
      </c>
      <c r="N5312">
        <v>88291</v>
      </c>
      <c r="O5312">
        <v>88291</v>
      </c>
      <c r="P5312">
        <v>88291</v>
      </c>
      <c r="Q5312">
        <v>88291</v>
      </c>
      <c r="R5312">
        <v>88291</v>
      </c>
      <c r="S5312">
        <v>88291</v>
      </c>
      <c r="T5312">
        <v>88291</v>
      </c>
      <c r="U5312">
        <v>88291</v>
      </c>
      <c r="V5312">
        <v>88291</v>
      </c>
      <c r="W5312">
        <v>88291</v>
      </c>
      <c r="X5312">
        <v>88291</v>
      </c>
      <c r="Y5312">
        <v>1059498</v>
      </c>
      <c r="Z5312">
        <f t="shared" si="194"/>
        <v>320373.45162088197</v>
      </c>
      <c r="AA5312">
        <f t="shared" si="195"/>
        <v>474250.04837911803</v>
      </c>
    </row>
    <row r="5313" spans="1:27" x14ac:dyDescent="0.35">
      <c r="A5313" t="s">
        <v>427</v>
      </c>
      <c r="C5313">
        <v>512100</v>
      </c>
      <c r="D5313" t="s">
        <v>428</v>
      </c>
      <c r="E5313" t="s">
        <v>7</v>
      </c>
      <c r="F5313" t="s">
        <v>366</v>
      </c>
      <c r="G5313">
        <v>2028</v>
      </c>
      <c r="H5313" t="s">
        <v>22</v>
      </c>
      <c r="I5313" t="s">
        <v>662</v>
      </c>
      <c r="J5313" t="s">
        <v>663</v>
      </c>
      <c r="K5313" t="s">
        <v>493</v>
      </c>
      <c r="L5313" t="s">
        <v>25</v>
      </c>
      <c r="M5313">
        <v>88583</v>
      </c>
      <c r="N5313">
        <v>88583</v>
      </c>
      <c r="O5313">
        <v>66729</v>
      </c>
      <c r="P5313">
        <v>51872</v>
      </c>
      <c r="Q5313">
        <v>51872</v>
      </c>
      <c r="R5313">
        <v>51872</v>
      </c>
      <c r="S5313">
        <v>51872</v>
      </c>
      <c r="T5313">
        <v>51872</v>
      </c>
      <c r="U5313">
        <v>51872</v>
      </c>
      <c r="V5313">
        <v>51872</v>
      </c>
      <c r="W5313">
        <v>66729</v>
      </c>
      <c r="X5313">
        <v>88583</v>
      </c>
      <c r="Y5313">
        <v>762307</v>
      </c>
      <c r="Z5313">
        <f t="shared" si="194"/>
        <v>230508.15082686298</v>
      </c>
      <c r="AA5313">
        <f t="shared" si="195"/>
        <v>341222.09917313699</v>
      </c>
    </row>
    <row r="5314" spans="1:27" x14ac:dyDescent="0.35">
      <c r="A5314" t="s">
        <v>427</v>
      </c>
      <c r="C5314">
        <v>501090</v>
      </c>
      <c r="D5314" t="s">
        <v>435</v>
      </c>
      <c r="E5314" t="s">
        <v>7</v>
      </c>
      <c r="F5314" t="s">
        <v>105</v>
      </c>
      <c r="G5314">
        <v>2025</v>
      </c>
      <c r="H5314" t="s">
        <v>22</v>
      </c>
      <c r="I5314" t="s">
        <v>383</v>
      </c>
      <c r="J5314" t="s">
        <v>384</v>
      </c>
      <c r="K5314" t="s">
        <v>378</v>
      </c>
      <c r="L5314" t="s">
        <v>25</v>
      </c>
      <c r="M5314">
        <v>89137</v>
      </c>
      <c r="N5314">
        <v>101225</v>
      </c>
      <c r="O5314">
        <v>101225</v>
      </c>
      <c r="P5314">
        <v>89137</v>
      </c>
      <c r="Q5314">
        <v>89137</v>
      </c>
      <c r="R5314">
        <v>89137</v>
      </c>
      <c r="S5314">
        <v>89137</v>
      </c>
      <c r="T5314">
        <v>89137</v>
      </c>
      <c r="U5314">
        <v>89137</v>
      </c>
      <c r="V5314">
        <v>89137</v>
      </c>
      <c r="W5314">
        <v>89137</v>
      </c>
      <c r="X5314">
        <v>89137</v>
      </c>
      <c r="Y5314">
        <v>1093824</v>
      </c>
      <c r="Z5314">
        <f t="shared" si="194"/>
        <v>0</v>
      </c>
      <c r="AA5314">
        <f t="shared" si="195"/>
        <v>820368</v>
      </c>
    </row>
    <row r="5315" spans="1:27" x14ac:dyDescent="0.35">
      <c r="A5315" t="s">
        <v>427</v>
      </c>
      <c r="C5315">
        <v>506100</v>
      </c>
      <c r="D5315" t="s">
        <v>432</v>
      </c>
      <c r="E5315" t="s">
        <v>7</v>
      </c>
      <c r="F5315" t="s">
        <v>105</v>
      </c>
      <c r="G5315">
        <v>2026</v>
      </c>
      <c r="H5315" t="s">
        <v>365</v>
      </c>
      <c r="I5315" t="s">
        <v>383</v>
      </c>
      <c r="J5315" t="s">
        <v>384</v>
      </c>
      <c r="K5315" t="s">
        <v>378</v>
      </c>
      <c r="L5315" t="s">
        <v>25</v>
      </c>
      <c r="M5315">
        <v>89746</v>
      </c>
      <c r="N5315">
        <v>80417</v>
      </c>
      <c r="O5315">
        <v>80229</v>
      </c>
      <c r="P5315">
        <v>83499</v>
      </c>
      <c r="Q5315">
        <v>82194</v>
      </c>
      <c r="R5315">
        <v>77491</v>
      </c>
      <c r="S5315">
        <v>84783</v>
      </c>
      <c r="T5315">
        <v>87336</v>
      </c>
      <c r="U5315">
        <v>84237</v>
      </c>
      <c r="V5315">
        <v>91033</v>
      </c>
      <c r="W5315">
        <v>69467</v>
      </c>
      <c r="X5315">
        <v>75386</v>
      </c>
      <c r="Y5315">
        <v>985819</v>
      </c>
      <c r="Z5315">
        <f t="shared" si="194"/>
        <v>0</v>
      </c>
      <c r="AA5315">
        <f t="shared" si="195"/>
        <v>739364.25</v>
      </c>
    </row>
    <row r="5316" spans="1:27" x14ac:dyDescent="0.35">
      <c r="A5316" t="s">
        <v>427</v>
      </c>
      <c r="C5316">
        <v>502100</v>
      </c>
      <c r="D5316" t="s">
        <v>429</v>
      </c>
      <c r="E5316" t="s">
        <v>7</v>
      </c>
      <c r="F5316" t="s">
        <v>105</v>
      </c>
      <c r="G5316">
        <v>2027</v>
      </c>
      <c r="H5316" t="s">
        <v>22</v>
      </c>
      <c r="I5316" t="s">
        <v>373</v>
      </c>
      <c r="J5316" t="s">
        <v>374</v>
      </c>
      <c r="K5316" t="s">
        <v>375</v>
      </c>
      <c r="L5316" t="s">
        <v>25</v>
      </c>
      <c r="M5316">
        <v>90478</v>
      </c>
      <c r="N5316">
        <v>90478</v>
      </c>
      <c r="O5316">
        <v>90478</v>
      </c>
      <c r="P5316">
        <v>90478</v>
      </c>
      <c r="Q5316">
        <v>90478</v>
      </c>
      <c r="R5316">
        <v>90478</v>
      </c>
      <c r="S5316">
        <v>90478</v>
      </c>
      <c r="T5316">
        <v>106004</v>
      </c>
      <c r="U5316">
        <v>90478</v>
      </c>
      <c r="V5316">
        <v>90478</v>
      </c>
      <c r="W5316">
        <v>90478</v>
      </c>
      <c r="X5316">
        <v>90478</v>
      </c>
      <c r="Y5316">
        <v>1101264</v>
      </c>
      <c r="Z5316">
        <f t="shared" si="194"/>
        <v>0</v>
      </c>
      <c r="AA5316">
        <f t="shared" si="195"/>
        <v>825948</v>
      </c>
    </row>
    <row r="5317" spans="1:27" x14ac:dyDescent="0.35">
      <c r="A5317" t="s">
        <v>427</v>
      </c>
      <c r="C5317">
        <v>506100</v>
      </c>
      <c r="D5317" t="s">
        <v>432</v>
      </c>
      <c r="E5317" t="s">
        <v>7</v>
      </c>
      <c r="F5317" t="s">
        <v>105</v>
      </c>
      <c r="G5317">
        <v>2029</v>
      </c>
      <c r="H5317" t="s">
        <v>365</v>
      </c>
      <c r="I5317" t="s">
        <v>373</v>
      </c>
      <c r="J5317" t="s">
        <v>374</v>
      </c>
      <c r="K5317" t="s">
        <v>375</v>
      </c>
      <c r="L5317" t="s">
        <v>25</v>
      </c>
      <c r="M5317">
        <v>90790</v>
      </c>
      <c r="N5317">
        <v>81274</v>
      </c>
      <c r="O5317">
        <v>81244</v>
      </c>
      <c r="P5317">
        <v>84633</v>
      </c>
      <c r="Q5317">
        <v>83403</v>
      </c>
      <c r="R5317">
        <v>78697</v>
      </c>
      <c r="S5317">
        <v>86146</v>
      </c>
      <c r="T5317">
        <v>88407</v>
      </c>
      <c r="U5317">
        <v>85359</v>
      </c>
      <c r="V5317">
        <v>92184</v>
      </c>
      <c r="W5317">
        <v>70681</v>
      </c>
      <c r="X5317">
        <v>77107</v>
      </c>
      <c r="Y5317">
        <v>999925</v>
      </c>
      <c r="Z5317">
        <f t="shared" si="194"/>
        <v>0</v>
      </c>
      <c r="AA5317">
        <f t="shared" si="195"/>
        <v>749943.75</v>
      </c>
    </row>
    <row r="5318" spans="1:27" x14ac:dyDescent="0.35">
      <c r="A5318" t="s">
        <v>427</v>
      </c>
      <c r="C5318">
        <v>502100</v>
      </c>
      <c r="D5318" t="s">
        <v>429</v>
      </c>
      <c r="E5318" t="s">
        <v>7</v>
      </c>
      <c r="F5318" t="s">
        <v>366</v>
      </c>
      <c r="G5318">
        <v>2028</v>
      </c>
      <c r="H5318" t="s">
        <v>22</v>
      </c>
      <c r="I5318" t="s">
        <v>638</v>
      </c>
      <c r="J5318" t="s">
        <v>639</v>
      </c>
      <c r="K5318" t="s">
        <v>640</v>
      </c>
      <c r="L5318" t="s">
        <v>25</v>
      </c>
      <c r="M5318">
        <v>90938</v>
      </c>
      <c r="N5318">
        <v>90938</v>
      </c>
      <c r="O5318">
        <v>90938</v>
      </c>
      <c r="P5318">
        <v>90938</v>
      </c>
      <c r="Q5318">
        <v>90938</v>
      </c>
      <c r="R5318">
        <v>90938</v>
      </c>
      <c r="S5318">
        <v>90938</v>
      </c>
      <c r="T5318">
        <v>90938</v>
      </c>
      <c r="U5318">
        <v>90938</v>
      </c>
      <c r="V5318">
        <v>90938</v>
      </c>
      <c r="W5318">
        <v>90938</v>
      </c>
      <c r="X5318">
        <v>90938</v>
      </c>
      <c r="Y5318">
        <v>1091256</v>
      </c>
      <c r="Z5318">
        <f t="shared" si="194"/>
        <v>329976.50899010396</v>
      </c>
      <c r="AA5318">
        <f t="shared" si="195"/>
        <v>488465.49100989604</v>
      </c>
    </row>
    <row r="5319" spans="1:27" x14ac:dyDescent="0.35">
      <c r="A5319" t="s">
        <v>427</v>
      </c>
      <c r="C5319">
        <v>512100</v>
      </c>
      <c r="D5319" t="s">
        <v>428</v>
      </c>
      <c r="E5319" t="s">
        <v>7</v>
      </c>
      <c r="F5319" t="s">
        <v>366</v>
      </c>
      <c r="G5319">
        <v>2029</v>
      </c>
      <c r="H5319" t="s">
        <v>22</v>
      </c>
      <c r="I5319" t="s">
        <v>662</v>
      </c>
      <c r="J5319" t="s">
        <v>663</v>
      </c>
      <c r="K5319" t="s">
        <v>493</v>
      </c>
      <c r="L5319" t="s">
        <v>25</v>
      </c>
      <c r="M5319">
        <v>91082</v>
      </c>
      <c r="N5319">
        <v>91082</v>
      </c>
      <c r="O5319">
        <v>68572</v>
      </c>
      <c r="P5319">
        <v>53418</v>
      </c>
      <c r="Q5319">
        <v>53418</v>
      </c>
      <c r="R5319">
        <v>53418</v>
      </c>
      <c r="S5319">
        <v>53418</v>
      </c>
      <c r="T5319">
        <v>53418</v>
      </c>
      <c r="U5319">
        <v>53418</v>
      </c>
      <c r="V5319">
        <v>53418</v>
      </c>
      <c r="W5319">
        <v>68572</v>
      </c>
      <c r="X5319">
        <v>91082</v>
      </c>
      <c r="Y5319">
        <v>784316</v>
      </c>
      <c r="Z5319">
        <f t="shared" si="194"/>
        <v>237163.28306564398</v>
      </c>
      <c r="AA5319">
        <f t="shared" si="195"/>
        <v>351073.71693435602</v>
      </c>
    </row>
    <row r="5320" spans="1:27" x14ac:dyDescent="0.35">
      <c r="A5320" t="s">
        <v>427</v>
      </c>
      <c r="C5320">
        <v>501090</v>
      </c>
      <c r="D5320" t="s">
        <v>435</v>
      </c>
      <c r="E5320" t="s">
        <v>7</v>
      </c>
      <c r="F5320" t="s">
        <v>105</v>
      </c>
      <c r="G5320">
        <v>2026</v>
      </c>
      <c r="H5320" t="s">
        <v>22</v>
      </c>
      <c r="I5320" t="s">
        <v>383</v>
      </c>
      <c r="J5320" t="s">
        <v>384</v>
      </c>
      <c r="K5320" t="s">
        <v>378</v>
      </c>
      <c r="L5320" t="s">
        <v>25</v>
      </c>
      <c r="M5320">
        <v>91691</v>
      </c>
      <c r="N5320">
        <v>104020</v>
      </c>
      <c r="O5320">
        <v>104020</v>
      </c>
      <c r="P5320">
        <v>91691</v>
      </c>
      <c r="Q5320">
        <v>91691</v>
      </c>
      <c r="R5320">
        <v>91691</v>
      </c>
      <c r="S5320">
        <v>91691</v>
      </c>
      <c r="T5320">
        <v>91691</v>
      </c>
      <c r="U5320">
        <v>91691</v>
      </c>
      <c r="V5320">
        <v>91691</v>
      </c>
      <c r="W5320">
        <v>91691</v>
      </c>
      <c r="X5320">
        <v>91691</v>
      </c>
      <c r="Y5320">
        <v>1124947</v>
      </c>
      <c r="Z5320">
        <f t="shared" si="194"/>
        <v>0</v>
      </c>
      <c r="AA5320">
        <f t="shared" si="195"/>
        <v>843710.25</v>
      </c>
    </row>
    <row r="5321" spans="1:27" x14ac:dyDescent="0.35">
      <c r="A5321" t="s">
        <v>427</v>
      </c>
      <c r="C5321">
        <v>511100</v>
      </c>
      <c r="D5321" t="s">
        <v>434</v>
      </c>
      <c r="E5321" t="s">
        <v>7</v>
      </c>
      <c r="F5321" t="s">
        <v>21</v>
      </c>
      <c r="G5321">
        <v>2024</v>
      </c>
      <c r="H5321" t="s">
        <v>22</v>
      </c>
      <c r="I5321" t="s">
        <v>373</v>
      </c>
      <c r="J5321" t="s">
        <v>374</v>
      </c>
      <c r="K5321" t="s">
        <v>375</v>
      </c>
      <c r="L5321" t="s">
        <v>25</v>
      </c>
      <c r="M5321">
        <v>91819</v>
      </c>
      <c r="N5321">
        <v>51495</v>
      </c>
      <c r="O5321">
        <v>58353</v>
      </c>
      <c r="P5321">
        <v>61619</v>
      </c>
      <c r="Q5321">
        <v>51535</v>
      </c>
      <c r="R5321">
        <v>53627</v>
      </c>
      <c r="S5321">
        <v>51595</v>
      </c>
      <c r="T5321">
        <v>51601</v>
      </c>
      <c r="U5321">
        <v>91936</v>
      </c>
      <c r="V5321">
        <v>57564</v>
      </c>
      <c r="W5321">
        <v>51634</v>
      </c>
      <c r="X5321">
        <v>95391</v>
      </c>
      <c r="Y5321">
        <v>768170</v>
      </c>
      <c r="Z5321">
        <f t="shared" si="194"/>
        <v>576127.5</v>
      </c>
      <c r="AA5321">
        <f t="shared" si="195"/>
        <v>0</v>
      </c>
    </row>
    <row r="5322" spans="1:27" x14ac:dyDescent="0.35">
      <c r="A5322" t="s">
        <v>427</v>
      </c>
      <c r="C5322">
        <v>506900</v>
      </c>
      <c r="D5322" t="s">
        <v>439</v>
      </c>
      <c r="E5322" t="s">
        <v>7</v>
      </c>
      <c r="F5322" t="s">
        <v>366</v>
      </c>
      <c r="G5322">
        <v>2024</v>
      </c>
      <c r="H5322" t="s">
        <v>365</v>
      </c>
      <c r="I5322" t="s">
        <v>456</v>
      </c>
      <c r="J5322" t="s">
        <v>852</v>
      </c>
      <c r="K5322" t="s">
        <v>378</v>
      </c>
      <c r="L5322" t="s">
        <v>25</v>
      </c>
      <c r="M5322">
        <v>91863</v>
      </c>
      <c r="N5322">
        <v>87231</v>
      </c>
      <c r="O5322">
        <v>81735</v>
      </c>
      <c r="P5322">
        <v>85025</v>
      </c>
      <c r="Q5322">
        <v>88327</v>
      </c>
      <c r="R5322">
        <v>73758</v>
      </c>
      <c r="S5322">
        <v>86035</v>
      </c>
      <c r="T5322">
        <v>89311</v>
      </c>
      <c r="U5322">
        <v>80902</v>
      </c>
      <c r="V5322">
        <v>93103</v>
      </c>
      <c r="W5322">
        <v>74446</v>
      </c>
      <c r="X5322">
        <v>70532</v>
      </c>
      <c r="Y5322">
        <v>1002270</v>
      </c>
      <c r="Z5322">
        <f t="shared" si="194"/>
        <v>303068.71684143</v>
      </c>
      <c r="AA5322">
        <f t="shared" si="195"/>
        <v>448633.78315857</v>
      </c>
    </row>
    <row r="5323" spans="1:27" x14ac:dyDescent="0.35">
      <c r="A5323" t="s">
        <v>427</v>
      </c>
      <c r="C5323">
        <v>510100</v>
      </c>
      <c r="D5323" t="s">
        <v>430</v>
      </c>
      <c r="E5323" t="s">
        <v>7</v>
      </c>
      <c r="F5323" t="s">
        <v>366</v>
      </c>
      <c r="G5323">
        <v>2024</v>
      </c>
      <c r="H5323" t="s">
        <v>365</v>
      </c>
      <c r="I5323" t="s">
        <v>628</v>
      </c>
      <c r="J5323" t="s">
        <v>629</v>
      </c>
      <c r="K5323" t="s">
        <v>493</v>
      </c>
      <c r="L5323" t="s">
        <v>25</v>
      </c>
      <c r="M5323">
        <v>92195</v>
      </c>
      <c r="N5323">
        <v>87631</v>
      </c>
      <c r="O5323">
        <v>82302</v>
      </c>
      <c r="P5323">
        <v>85606</v>
      </c>
      <c r="Q5323">
        <v>88898</v>
      </c>
      <c r="R5323">
        <v>74540</v>
      </c>
      <c r="S5323">
        <v>86704</v>
      </c>
      <c r="T5323">
        <v>89920</v>
      </c>
      <c r="U5323">
        <v>81701</v>
      </c>
      <c r="V5323">
        <v>93690</v>
      </c>
      <c r="W5323">
        <v>75391</v>
      </c>
      <c r="X5323">
        <v>71467</v>
      </c>
      <c r="Y5323">
        <v>1010045</v>
      </c>
      <c r="Z5323">
        <f t="shared" si="194"/>
        <v>305419.73929390498</v>
      </c>
      <c r="AA5323">
        <f t="shared" si="195"/>
        <v>452114.01070609502</v>
      </c>
    </row>
    <row r="5324" spans="1:27" x14ac:dyDescent="0.35">
      <c r="A5324" t="s">
        <v>427</v>
      </c>
      <c r="C5324">
        <v>506100</v>
      </c>
      <c r="D5324" t="s">
        <v>432</v>
      </c>
      <c r="E5324" t="s">
        <v>7</v>
      </c>
      <c r="F5324" t="s">
        <v>105</v>
      </c>
      <c r="G5324">
        <v>2027</v>
      </c>
      <c r="H5324" t="s">
        <v>365</v>
      </c>
      <c r="I5324" t="s">
        <v>383</v>
      </c>
      <c r="J5324" t="s">
        <v>384</v>
      </c>
      <c r="K5324" t="s">
        <v>378</v>
      </c>
      <c r="L5324" t="s">
        <v>25</v>
      </c>
      <c r="M5324">
        <v>92439</v>
      </c>
      <c r="N5324">
        <v>82829</v>
      </c>
      <c r="O5324">
        <v>82636</v>
      </c>
      <c r="P5324">
        <v>86004</v>
      </c>
      <c r="Q5324">
        <v>84660</v>
      </c>
      <c r="R5324">
        <v>79815</v>
      </c>
      <c r="S5324">
        <v>87327</v>
      </c>
      <c r="T5324">
        <v>89956</v>
      </c>
      <c r="U5324">
        <v>86764</v>
      </c>
      <c r="V5324">
        <v>93764</v>
      </c>
      <c r="W5324">
        <v>71551</v>
      </c>
      <c r="X5324">
        <v>77648</v>
      </c>
      <c r="Y5324">
        <v>1015393</v>
      </c>
      <c r="Z5324">
        <f t="shared" si="194"/>
        <v>0</v>
      </c>
      <c r="AA5324">
        <f t="shared" si="195"/>
        <v>761544.75</v>
      </c>
    </row>
    <row r="5325" spans="1:27" x14ac:dyDescent="0.35">
      <c r="A5325" t="s">
        <v>427</v>
      </c>
      <c r="C5325">
        <v>502100</v>
      </c>
      <c r="D5325" t="s">
        <v>429</v>
      </c>
      <c r="E5325" t="s">
        <v>7</v>
      </c>
      <c r="F5325" t="s">
        <v>105</v>
      </c>
      <c r="G5325">
        <v>2028</v>
      </c>
      <c r="H5325" t="s">
        <v>22</v>
      </c>
      <c r="I5325" t="s">
        <v>373</v>
      </c>
      <c r="J5325" t="s">
        <v>374</v>
      </c>
      <c r="K5325" t="s">
        <v>375</v>
      </c>
      <c r="L5325" t="s">
        <v>25</v>
      </c>
      <c r="M5325">
        <v>92825</v>
      </c>
      <c r="N5325">
        <v>92825</v>
      </c>
      <c r="O5325">
        <v>92825</v>
      </c>
      <c r="P5325">
        <v>92825</v>
      </c>
      <c r="Q5325">
        <v>92825</v>
      </c>
      <c r="R5325">
        <v>92825</v>
      </c>
      <c r="S5325">
        <v>92825</v>
      </c>
      <c r="T5325">
        <v>108660</v>
      </c>
      <c r="U5325">
        <v>92825</v>
      </c>
      <c r="V5325">
        <v>92825</v>
      </c>
      <c r="W5325">
        <v>92825</v>
      </c>
      <c r="X5325">
        <v>92825</v>
      </c>
      <c r="Y5325">
        <v>1129731</v>
      </c>
      <c r="Z5325">
        <f t="shared" si="194"/>
        <v>0</v>
      </c>
      <c r="AA5325">
        <f t="shared" si="195"/>
        <v>847298.25</v>
      </c>
    </row>
    <row r="5326" spans="1:27" x14ac:dyDescent="0.35">
      <c r="A5326" t="s">
        <v>427</v>
      </c>
      <c r="C5326">
        <v>513100</v>
      </c>
      <c r="D5326" t="s">
        <v>438</v>
      </c>
      <c r="E5326" t="s">
        <v>7</v>
      </c>
      <c r="F5326" t="s">
        <v>366</v>
      </c>
      <c r="G5326">
        <v>2024</v>
      </c>
      <c r="H5326" t="s">
        <v>365</v>
      </c>
      <c r="I5326" t="s">
        <v>628</v>
      </c>
      <c r="J5326" t="s">
        <v>629</v>
      </c>
      <c r="K5326" t="s">
        <v>493</v>
      </c>
      <c r="L5326" t="s">
        <v>25</v>
      </c>
      <c r="M5326">
        <v>93179</v>
      </c>
      <c r="N5326">
        <v>88245</v>
      </c>
      <c r="O5326">
        <v>83419</v>
      </c>
      <c r="P5326">
        <v>86971</v>
      </c>
      <c r="Q5326">
        <v>90490</v>
      </c>
      <c r="R5326">
        <v>76253</v>
      </c>
      <c r="S5326">
        <v>88684</v>
      </c>
      <c r="T5326">
        <v>90974</v>
      </c>
      <c r="U5326">
        <v>83003</v>
      </c>
      <c r="V5326">
        <v>94885</v>
      </c>
      <c r="W5326">
        <v>77323</v>
      </c>
      <c r="X5326">
        <v>74774</v>
      </c>
      <c r="Y5326">
        <v>1028199</v>
      </c>
      <c r="Z5326">
        <f t="shared" si="194"/>
        <v>310909.18773149099</v>
      </c>
      <c r="AA5326">
        <f t="shared" si="195"/>
        <v>460240.06226850901</v>
      </c>
    </row>
    <row r="5327" spans="1:27" x14ac:dyDescent="0.35">
      <c r="A5327" t="s">
        <v>427</v>
      </c>
      <c r="C5327">
        <v>500100</v>
      </c>
      <c r="D5327" t="s">
        <v>431</v>
      </c>
      <c r="E5327" t="s">
        <v>7</v>
      </c>
      <c r="F5327" t="s">
        <v>21</v>
      </c>
      <c r="G5327">
        <v>2022</v>
      </c>
      <c r="H5327" t="s">
        <v>365</v>
      </c>
      <c r="I5327" t="s">
        <v>373</v>
      </c>
      <c r="J5327" t="s">
        <v>374</v>
      </c>
      <c r="K5327" t="s">
        <v>375</v>
      </c>
      <c r="L5327" t="s">
        <v>25</v>
      </c>
      <c r="M5327">
        <v>93374</v>
      </c>
      <c r="N5327">
        <v>93472</v>
      </c>
      <c r="O5327">
        <v>102107</v>
      </c>
      <c r="P5327">
        <v>91244</v>
      </c>
      <c r="Q5327">
        <v>93556</v>
      </c>
      <c r="R5327">
        <v>93370</v>
      </c>
      <c r="S5327">
        <v>87109</v>
      </c>
      <c r="T5327">
        <v>105154</v>
      </c>
      <c r="U5327">
        <v>97418</v>
      </c>
      <c r="V5327">
        <v>94839</v>
      </c>
      <c r="W5327">
        <v>90481</v>
      </c>
      <c r="X5327">
        <v>80719</v>
      </c>
      <c r="Y5327">
        <v>1122841</v>
      </c>
      <c r="Z5327">
        <f t="shared" si="194"/>
        <v>842130.75</v>
      </c>
      <c r="AA5327">
        <f t="shared" si="195"/>
        <v>0</v>
      </c>
    </row>
    <row r="5328" spans="1:27" x14ac:dyDescent="0.35">
      <c r="A5328" t="s">
        <v>427</v>
      </c>
      <c r="C5328">
        <v>500100</v>
      </c>
      <c r="D5328" t="s">
        <v>431</v>
      </c>
      <c r="E5328" t="s">
        <v>7</v>
      </c>
      <c r="F5328" t="s">
        <v>21</v>
      </c>
      <c r="G5328">
        <v>2021</v>
      </c>
      <c r="H5328" t="s">
        <v>365</v>
      </c>
      <c r="I5328" t="s">
        <v>373</v>
      </c>
      <c r="J5328" t="s">
        <v>374</v>
      </c>
      <c r="K5328" t="s">
        <v>375</v>
      </c>
      <c r="L5328" t="s">
        <v>25</v>
      </c>
      <c r="M5328">
        <v>93405</v>
      </c>
      <c r="N5328">
        <v>93485</v>
      </c>
      <c r="O5328">
        <v>102138</v>
      </c>
      <c r="P5328">
        <v>95232</v>
      </c>
      <c r="Q5328">
        <v>89646</v>
      </c>
      <c r="R5328">
        <v>93411</v>
      </c>
      <c r="S5328">
        <v>91109</v>
      </c>
      <c r="T5328">
        <v>99906</v>
      </c>
      <c r="U5328">
        <v>96134</v>
      </c>
      <c r="V5328">
        <v>94864</v>
      </c>
      <c r="W5328">
        <v>89220</v>
      </c>
      <c r="X5328">
        <v>84755</v>
      </c>
      <c r="Y5328">
        <v>1123304</v>
      </c>
      <c r="Z5328">
        <f t="shared" si="194"/>
        <v>842478</v>
      </c>
      <c r="AA5328">
        <f t="shared" si="195"/>
        <v>0</v>
      </c>
    </row>
    <row r="5329" spans="1:27" x14ac:dyDescent="0.35">
      <c r="A5329" t="s">
        <v>427</v>
      </c>
      <c r="C5329">
        <v>506100</v>
      </c>
      <c r="D5329" t="s">
        <v>432</v>
      </c>
      <c r="E5329" t="s">
        <v>7</v>
      </c>
      <c r="F5329" t="s">
        <v>105</v>
      </c>
      <c r="G5329">
        <v>2030</v>
      </c>
      <c r="H5329" t="s">
        <v>365</v>
      </c>
      <c r="I5329" t="s">
        <v>373</v>
      </c>
      <c r="J5329" t="s">
        <v>374</v>
      </c>
      <c r="K5329" t="s">
        <v>375</v>
      </c>
      <c r="L5329" t="s">
        <v>25</v>
      </c>
      <c r="M5329">
        <v>93517</v>
      </c>
      <c r="N5329">
        <v>83715</v>
      </c>
      <c r="O5329">
        <v>83684</v>
      </c>
      <c r="P5329">
        <v>87174</v>
      </c>
      <c r="Q5329">
        <v>85908</v>
      </c>
      <c r="R5329">
        <v>81060</v>
      </c>
      <c r="S5329">
        <v>88734</v>
      </c>
      <c r="T5329">
        <v>91062</v>
      </c>
      <c r="U5329">
        <v>87922</v>
      </c>
      <c r="V5329">
        <v>94952</v>
      </c>
      <c r="W5329">
        <v>72804</v>
      </c>
      <c r="X5329">
        <v>79423</v>
      </c>
      <c r="Y5329">
        <v>1029954</v>
      </c>
      <c r="Z5329">
        <f t="shared" si="194"/>
        <v>0</v>
      </c>
      <c r="AA5329">
        <f t="shared" si="195"/>
        <v>772465.5</v>
      </c>
    </row>
    <row r="5330" spans="1:27" x14ac:dyDescent="0.35">
      <c r="A5330" t="s">
        <v>427</v>
      </c>
      <c r="C5330">
        <v>512100</v>
      </c>
      <c r="D5330" t="s">
        <v>428</v>
      </c>
      <c r="E5330" t="s">
        <v>7</v>
      </c>
      <c r="F5330" t="s">
        <v>366</v>
      </c>
      <c r="G5330">
        <v>2030</v>
      </c>
      <c r="H5330" t="s">
        <v>22</v>
      </c>
      <c r="I5330" t="s">
        <v>662</v>
      </c>
      <c r="J5330" t="s">
        <v>663</v>
      </c>
      <c r="K5330" t="s">
        <v>493</v>
      </c>
      <c r="L5330" t="s">
        <v>25</v>
      </c>
      <c r="M5330">
        <v>93655</v>
      </c>
      <c r="N5330">
        <v>93655</v>
      </c>
      <c r="O5330">
        <v>70469</v>
      </c>
      <c r="P5330">
        <v>55012</v>
      </c>
      <c r="Q5330">
        <v>55012</v>
      </c>
      <c r="R5330">
        <v>55012</v>
      </c>
      <c r="S5330">
        <v>55012</v>
      </c>
      <c r="T5330">
        <v>55012</v>
      </c>
      <c r="U5330">
        <v>55012</v>
      </c>
      <c r="V5330">
        <v>55012</v>
      </c>
      <c r="W5330">
        <v>70469</v>
      </c>
      <c r="X5330">
        <v>93655</v>
      </c>
      <c r="Y5330">
        <v>806984</v>
      </c>
      <c r="Z5330">
        <f t="shared" si="194"/>
        <v>244017.685246056</v>
      </c>
      <c r="AA5330">
        <f t="shared" si="195"/>
        <v>361220.314753944</v>
      </c>
    </row>
    <row r="5331" spans="1:27" x14ac:dyDescent="0.35">
      <c r="A5331" t="s">
        <v>427</v>
      </c>
      <c r="C5331">
        <v>502100</v>
      </c>
      <c r="D5331" t="s">
        <v>429</v>
      </c>
      <c r="E5331" t="s">
        <v>7</v>
      </c>
      <c r="F5331" t="s">
        <v>366</v>
      </c>
      <c r="G5331">
        <v>2029</v>
      </c>
      <c r="H5331" t="s">
        <v>22</v>
      </c>
      <c r="I5331" t="s">
        <v>638</v>
      </c>
      <c r="J5331" t="s">
        <v>639</v>
      </c>
      <c r="K5331" t="s">
        <v>640</v>
      </c>
      <c r="L5331" t="s">
        <v>25</v>
      </c>
      <c r="M5331">
        <v>93668</v>
      </c>
      <c r="N5331">
        <v>93668</v>
      </c>
      <c r="O5331">
        <v>93668</v>
      </c>
      <c r="P5331">
        <v>93668</v>
      </c>
      <c r="Q5331">
        <v>93668</v>
      </c>
      <c r="R5331">
        <v>93668</v>
      </c>
      <c r="S5331">
        <v>93668</v>
      </c>
      <c r="T5331">
        <v>93668</v>
      </c>
      <c r="U5331">
        <v>93668</v>
      </c>
      <c r="V5331">
        <v>93668</v>
      </c>
      <c r="W5331">
        <v>93668</v>
      </c>
      <c r="X5331">
        <v>93668</v>
      </c>
      <c r="Y5331">
        <v>1124012</v>
      </c>
      <c r="Z5331">
        <f t="shared" si="194"/>
        <v>339881.34390370798</v>
      </c>
      <c r="AA5331">
        <f t="shared" si="195"/>
        <v>503127.65609629202</v>
      </c>
    </row>
    <row r="5332" spans="1:27" x14ac:dyDescent="0.35">
      <c r="A5332" t="s">
        <v>427</v>
      </c>
      <c r="C5332">
        <v>506900</v>
      </c>
      <c r="D5332" t="s">
        <v>439</v>
      </c>
      <c r="E5332" t="s">
        <v>7</v>
      </c>
      <c r="F5332" t="s">
        <v>366</v>
      </c>
      <c r="G5332">
        <v>2025</v>
      </c>
      <c r="H5332" t="s">
        <v>365</v>
      </c>
      <c r="I5332" t="s">
        <v>456</v>
      </c>
      <c r="J5332" t="s">
        <v>852</v>
      </c>
      <c r="K5332" t="s">
        <v>378</v>
      </c>
      <c r="L5332" t="s">
        <v>25</v>
      </c>
      <c r="M5332">
        <v>93734</v>
      </c>
      <c r="N5332">
        <v>84075</v>
      </c>
      <c r="O5332">
        <v>83310</v>
      </c>
      <c r="P5332">
        <v>86608</v>
      </c>
      <c r="Q5332">
        <v>85013</v>
      </c>
      <c r="R5332">
        <v>79871</v>
      </c>
      <c r="S5332">
        <v>87475</v>
      </c>
      <c r="T5332">
        <v>90997</v>
      </c>
      <c r="U5332">
        <v>87299</v>
      </c>
      <c r="V5332">
        <v>94849</v>
      </c>
      <c r="W5332">
        <v>70773</v>
      </c>
      <c r="X5332">
        <v>76265</v>
      </c>
      <c r="Y5332">
        <v>1020267</v>
      </c>
      <c r="Z5332">
        <f t="shared" si="194"/>
        <v>308510.69125650299</v>
      </c>
      <c r="AA5332">
        <f t="shared" si="195"/>
        <v>456689.55874349701</v>
      </c>
    </row>
    <row r="5333" spans="1:27" x14ac:dyDescent="0.35">
      <c r="A5333" t="s">
        <v>427</v>
      </c>
      <c r="C5333">
        <v>511100</v>
      </c>
      <c r="D5333" t="s">
        <v>434</v>
      </c>
      <c r="E5333" t="s">
        <v>7</v>
      </c>
      <c r="F5333" t="s">
        <v>21</v>
      </c>
      <c r="G5333">
        <v>2025</v>
      </c>
      <c r="H5333" t="s">
        <v>22</v>
      </c>
      <c r="I5333" t="s">
        <v>373</v>
      </c>
      <c r="J5333" t="s">
        <v>374</v>
      </c>
      <c r="K5333" t="s">
        <v>375</v>
      </c>
      <c r="L5333" t="s">
        <v>25</v>
      </c>
      <c r="M5333">
        <v>93743</v>
      </c>
      <c r="N5333">
        <v>53420</v>
      </c>
      <c r="O5333">
        <v>60277</v>
      </c>
      <c r="P5333">
        <v>63543</v>
      </c>
      <c r="Q5333">
        <v>53459</v>
      </c>
      <c r="R5333">
        <v>55552</v>
      </c>
      <c r="S5333">
        <v>53519</v>
      </c>
      <c r="T5333">
        <v>93835</v>
      </c>
      <c r="U5333">
        <v>93861</v>
      </c>
      <c r="V5333">
        <v>59488</v>
      </c>
      <c r="W5333">
        <v>53559</v>
      </c>
      <c r="X5333">
        <v>97315</v>
      </c>
      <c r="Y5333">
        <v>831571</v>
      </c>
      <c r="Z5333">
        <f t="shared" si="194"/>
        <v>623678.25</v>
      </c>
      <c r="AA5333">
        <f t="shared" si="195"/>
        <v>0</v>
      </c>
    </row>
    <row r="5334" spans="1:27" x14ac:dyDescent="0.35">
      <c r="A5334" t="s">
        <v>427</v>
      </c>
      <c r="C5334">
        <v>500100</v>
      </c>
      <c r="D5334" t="s">
        <v>431</v>
      </c>
      <c r="E5334" t="s">
        <v>7</v>
      </c>
      <c r="F5334" t="s">
        <v>366</v>
      </c>
      <c r="G5334">
        <v>2024</v>
      </c>
      <c r="H5334" t="s">
        <v>365</v>
      </c>
      <c r="I5334" t="s">
        <v>628</v>
      </c>
      <c r="J5334" t="s">
        <v>629</v>
      </c>
      <c r="K5334" t="s">
        <v>493</v>
      </c>
      <c r="L5334" t="s">
        <v>25</v>
      </c>
      <c r="M5334">
        <v>93997</v>
      </c>
      <c r="N5334">
        <v>89248</v>
      </c>
      <c r="O5334">
        <v>83984</v>
      </c>
      <c r="P5334">
        <v>87420</v>
      </c>
      <c r="Q5334">
        <v>90835</v>
      </c>
      <c r="R5334">
        <v>76282</v>
      </c>
      <c r="S5334">
        <v>88726</v>
      </c>
      <c r="T5334">
        <v>91712</v>
      </c>
      <c r="U5334">
        <v>83434</v>
      </c>
      <c r="V5334">
        <v>95588</v>
      </c>
      <c r="W5334">
        <v>77210</v>
      </c>
      <c r="X5334">
        <v>73641</v>
      </c>
      <c r="Y5334">
        <v>1032077</v>
      </c>
      <c r="Z5334">
        <f t="shared" si="194"/>
        <v>312081.82632579299</v>
      </c>
      <c r="AA5334">
        <f t="shared" si="195"/>
        <v>461975.92367420701</v>
      </c>
    </row>
    <row r="5335" spans="1:27" x14ac:dyDescent="0.35">
      <c r="A5335" t="s">
        <v>427</v>
      </c>
      <c r="C5335">
        <v>501090</v>
      </c>
      <c r="D5335" t="s">
        <v>435</v>
      </c>
      <c r="E5335" t="s">
        <v>7</v>
      </c>
      <c r="F5335" t="s">
        <v>105</v>
      </c>
      <c r="G5335">
        <v>2027</v>
      </c>
      <c r="H5335" t="s">
        <v>22</v>
      </c>
      <c r="I5335" t="s">
        <v>383</v>
      </c>
      <c r="J5335" t="s">
        <v>384</v>
      </c>
      <c r="K5335" t="s">
        <v>378</v>
      </c>
      <c r="L5335" t="s">
        <v>25</v>
      </c>
      <c r="M5335">
        <v>94318</v>
      </c>
      <c r="N5335">
        <v>106894</v>
      </c>
      <c r="O5335">
        <v>106894</v>
      </c>
      <c r="P5335">
        <v>94318</v>
      </c>
      <c r="Q5335">
        <v>94318</v>
      </c>
      <c r="R5335">
        <v>94318</v>
      </c>
      <c r="S5335">
        <v>94318</v>
      </c>
      <c r="T5335">
        <v>94318</v>
      </c>
      <c r="U5335">
        <v>94318</v>
      </c>
      <c r="V5335">
        <v>94318</v>
      </c>
      <c r="W5335">
        <v>94318</v>
      </c>
      <c r="X5335">
        <v>94318</v>
      </c>
      <c r="Y5335">
        <v>1156969</v>
      </c>
      <c r="Z5335">
        <f t="shared" si="194"/>
        <v>0</v>
      </c>
      <c r="AA5335">
        <f t="shared" si="195"/>
        <v>867726.75</v>
      </c>
    </row>
    <row r="5336" spans="1:27" x14ac:dyDescent="0.35">
      <c r="A5336" t="s">
        <v>427</v>
      </c>
      <c r="C5336">
        <v>510100</v>
      </c>
      <c r="D5336" t="s">
        <v>430</v>
      </c>
      <c r="E5336" t="s">
        <v>7</v>
      </c>
      <c r="F5336" t="s">
        <v>366</v>
      </c>
      <c r="G5336">
        <v>2025</v>
      </c>
      <c r="H5336" t="s">
        <v>365</v>
      </c>
      <c r="I5336" t="s">
        <v>628</v>
      </c>
      <c r="J5336" t="s">
        <v>629</v>
      </c>
      <c r="K5336" t="s">
        <v>493</v>
      </c>
      <c r="L5336" t="s">
        <v>25</v>
      </c>
      <c r="M5336">
        <v>94448</v>
      </c>
      <c r="N5336">
        <v>84913</v>
      </c>
      <c r="O5336">
        <v>84264</v>
      </c>
      <c r="P5336">
        <v>87582</v>
      </c>
      <c r="Q5336">
        <v>86040</v>
      </c>
      <c r="R5336">
        <v>81003</v>
      </c>
      <c r="S5336">
        <v>88556</v>
      </c>
      <c r="T5336">
        <v>92001</v>
      </c>
      <c r="U5336">
        <v>88437</v>
      </c>
      <c r="V5336">
        <v>95834</v>
      </c>
      <c r="W5336">
        <v>72177</v>
      </c>
      <c r="X5336">
        <v>77577</v>
      </c>
      <c r="Y5336">
        <v>1032830</v>
      </c>
      <c r="Z5336">
        <f t="shared" si="194"/>
        <v>312309.52020446997</v>
      </c>
      <c r="AA5336">
        <f t="shared" si="195"/>
        <v>462312.97979553003</v>
      </c>
    </row>
    <row r="5337" spans="1:27" x14ac:dyDescent="0.35">
      <c r="A5337" t="s">
        <v>427</v>
      </c>
      <c r="C5337">
        <v>505100</v>
      </c>
      <c r="D5337" t="s">
        <v>433</v>
      </c>
      <c r="E5337" t="s">
        <v>7</v>
      </c>
      <c r="F5337" t="s">
        <v>21</v>
      </c>
      <c r="G5337">
        <v>2024</v>
      </c>
      <c r="H5337" t="s">
        <v>365</v>
      </c>
      <c r="I5337" t="s">
        <v>373</v>
      </c>
      <c r="J5337" t="s">
        <v>374</v>
      </c>
      <c r="K5337" t="s">
        <v>375</v>
      </c>
      <c r="L5337" t="s">
        <v>25</v>
      </c>
      <c r="M5337">
        <v>94908</v>
      </c>
      <c r="N5337">
        <v>89563</v>
      </c>
      <c r="O5337">
        <v>85091</v>
      </c>
      <c r="P5337">
        <v>88793</v>
      </c>
      <c r="Q5337">
        <v>92452</v>
      </c>
      <c r="R5337">
        <v>78100</v>
      </c>
      <c r="S5337">
        <v>90795</v>
      </c>
      <c r="T5337">
        <v>92515</v>
      </c>
      <c r="U5337">
        <v>84746</v>
      </c>
      <c r="V5337">
        <v>96534</v>
      </c>
      <c r="W5337">
        <v>79468</v>
      </c>
      <c r="X5337">
        <v>77496</v>
      </c>
      <c r="Y5337">
        <v>1050460</v>
      </c>
      <c r="Z5337">
        <f t="shared" si="194"/>
        <v>787845</v>
      </c>
      <c r="AA5337">
        <f t="shared" si="195"/>
        <v>0</v>
      </c>
    </row>
    <row r="5338" spans="1:27" x14ac:dyDescent="0.35">
      <c r="A5338" t="s">
        <v>427</v>
      </c>
      <c r="C5338">
        <v>505100</v>
      </c>
      <c r="D5338" t="s">
        <v>433</v>
      </c>
      <c r="E5338" t="s">
        <v>7</v>
      </c>
      <c r="F5338" t="s">
        <v>105</v>
      </c>
      <c r="G5338">
        <v>2021</v>
      </c>
      <c r="H5338" t="s">
        <v>365</v>
      </c>
      <c r="I5338" t="s">
        <v>383</v>
      </c>
      <c r="J5338" t="s">
        <v>384</v>
      </c>
      <c r="K5338" t="s">
        <v>378</v>
      </c>
      <c r="L5338" t="s">
        <v>25</v>
      </c>
      <c r="M5338">
        <v>95046</v>
      </c>
      <c r="N5338">
        <v>94462</v>
      </c>
      <c r="O5338">
        <v>103987</v>
      </c>
      <c r="P5338">
        <v>97837</v>
      </c>
      <c r="Q5338">
        <v>92893</v>
      </c>
      <c r="R5338">
        <v>96873</v>
      </c>
      <c r="S5338">
        <v>95311</v>
      </c>
      <c r="T5338">
        <v>102017</v>
      </c>
      <c r="U5338">
        <v>98651</v>
      </c>
      <c r="V5338">
        <v>97394</v>
      </c>
      <c r="W5338">
        <v>92983</v>
      </c>
      <c r="X5338">
        <v>91771</v>
      </c>
      <c r="Y5338">
        <v>1159226</v>
      </c>
      <c r="Z5338">
        <f t="shared" si="194"/>
        <v>0</v>
      </c>
      <c r="AA5338">
        <f t="shared" si="195"/>
        <v>869419.5</v>
      </c>
    </row>
    <row r="5339" spans="1:27" x14ac:dyDescent="0.35">
      <c r="A5339" t="s">
        <v>427</v>
      </c>
      <c r="C5339">
        <v>506100</v>
      </c>
      <c r="D5339" t="s">
        <v>432</v>
      </c>
      <c r="E5339" t="s">
        <v>7</v>
      </c>
      <c r="F5339" t="s">
        <v>105</v>
      </c>
      <c r="G5339">
        <v>2028</v>
      </c>
      <c r="H5339" t="s">
        <v>365</v>
      </c>
      <c r="I5339" t="s">
        <v>383</v>
      </c>
      <c r="J5339" t="s">
        <v>384</v>
      </c>
      <c r="K5339" t="s">
        <v>378</v>
      </c>
      <c r="L5339" t="s">
        <v>25</v>
      </c>
      <c r="M5339">
        <v>95209</v>
      </c>
      <c r="N5339">
        <v>85312</v>
      </c>
      <c r="O5339">
        <v>85113</v>
      </c>
      <c r="P5339">
        <v>88581</v>
      </c>
      <c r="Q5339">
        <v>87198</v>
      </c>
      <c r="R5339">
        <v>82208</v>
      </c>
      <c r="S5339">
        <v>89945</v>
      </c>
      <c r="T5339">
        <v>92653</v>
      </c>
      <c r="U5339">
        <v>89365</v>
      </c>
      <c r="V5339">
        <v>96575</v>
      </c>
      <c r="W5339">
        <v>73696</v>
      </c>
      <c r="X5339">
        <v>79975</v>
      </c>
      <c r="Y5339">
        <v>1045829</v>
      </c>
      <c r="Z5339">
        <f t="shared" si="194"/>
        <v>0</v>
      </c>
      <c r="AA5339">
        <f t="shared" si="195"/>
        <v>784371.75</v>
      </c>
    </row>
    <row r="5340" spans="1:27" x14ac:dyDescent="0.35">
      <c r="A5340" t="s">
        <v>427</v>
      </c>
      <c r="C5340">
        <v>502100</v>
      </c>
      <c r="D5340" t="s">
        <v>429</v>
      </c>
      <c r="E5340" t="s">
        <v>7</v>
      </c>
      <c r="F5340" t="s">
        <v>105</v>
      </c>
      <c r="G5340">
        <v>2029</v>
      </c>
      <c r="H5340" t="s">
        <v>22</v>
      </c>
      <c r="I5340" t="s">
        <v>373</v>
      </c>
      <c r="J5340" t="s">
        <v>374</v>
      </c>
      <c r="K5340" t="s">
        <v>375</v>
      </c>
      <c r="L5340" t="s">
        <v>25</v>
      </c>
      <c r="M5340">
        <v>95236</v>
      </c>
      <c r="N5340">
        <v>95236</v>
      </c>
      <c r="O5340">
        <v>95236</v>
      </c>
      <c r="P5340">
        <v>95236</v>
      </c>
      <c r="Q5340">
        <v>95236</v>
      </c>
      <c r="R5340">
        <v>95236</v>
      </c>
      <c r="S5340">
        <v>95236</v>
      </c>
      <c r="T5340">
        <v>111388</v>
      </c>
      <c r="U5340">
        <v>95236</v>
      </c>
      <c r="V5340">
        <v>95236</v>
      </c>
      <c r="W5340">
        <v>95236</v>
      </c>
      <c r="X5340">
        <v>95236</v>
      </c>
      <c r="Y5340">
        <v>1158981</v>
      </c>
      <c r="Z5340">
        <f t="shared" si="194"/>
        <v>0</v>
      </c>
      <c r="AA5340">
        <f t="shared" si="195"/>
        <v>869235.75</v>
      </c>
    </row>
    <row r="5341" spans="1:27" x14ac:dyDescent="0.35">
      <c r="A5341" t="s">
        <v>427</v>
      </c>
      <c r="C5341">
        <v>513100</v>
      </c>
      <c r="D5341" t="s">
        <v>438</v>
      </c>
      <c r="E5341" t="s">
        <v>7</v>
      </c>
      <c r="F5341" t="s">
        <v>366</v>
      </c>
      <c r="G5341">
        <v>2025</v>
      </c>
      <c r="H5341" t="s">
        <v>365</v>
      </c>
      <c r="I5341" t="s">
        <v>628</v>
      </c>
      <c r="J5341" t="s">
        <v>629</v>
      </c>
      <c r="K5341" t="s">
        <v>493</v>
      </c>
      <c r="L5341" t="s">
        <v>25</v>
      </c>
      <c r="M5341">
        <v>95498</v>
      </c>
      <c r="N5341">
        <v>85594</v>
      </c>
      <c r="O5341">
        <v>85446</v>
      </c>
      <c r="P5341">
        <v>89021</v>
      </c>
      <c r="Q5341">
        <v>87728</v>
      </c>
      <c r="R5341">
        <v>82776</v>
      </c>
      <c r="S5341">
        <v>90624</v>
      </c>
      <c r="T5341">
        <v>93117</v>
      </c>
      <c r="U5341">
        <v>89791</v>
      </c>
      <c r="V5341">
        <v>97096</v>
      </c>
      <c r="W5341">
        <v>74212</v>
      </c>
      <c r="X5341">
        <v>80988</v>
      </c>
      <c r="Y5341">
        <v>1051891</v>
      </c>
      <c r="Z5341">
        <f t="shared" si="194"/>
        <v>318073.22939631896</v>
      </c>
      <c r="AA5341">
        <f t="shared" si="195"/>
        <v>470845.02060368104</v>
      </c>
    </row>
    <row r="5342" spans="1:27" x14ac:dyDescent="0.35">
      <c r="A5342" t="s">
        <v>427</v>
      </c>
      <c r="C5342">
        <v>500100</v>
      </c>
      <c r="D5342" t="s">
        <v>431</v>
      </c>
      <c r="E5342" t="s">
        <v>7</v>
      </c>
      <c r="F5342" t="s">
        <v>366</v>
      </c>
      <c r="G5342">
        <v>2025</v>
      </c>
      <c r="H5342" t="s">
        <v>365</v>
      </c>
      <c r="I5342" t="s">
        <v>628</v>
      </c>
      <c r="J5342" t="s">
        <v>629</v>
      </c>
      <c r="K5342" t="s">
        <v>493</v>
      </c>
      <c r="L5342" t="s">
        <v>25</v>
      </c>
      <c r="M5342">
        <v>96304</v>
      </c>
      <c r="N5342">
        <v>86503</v>
      </c>
      <c r="O5342">
        <v>85995</v>
      </c>
      <c r="P5342">
        <v>89447</v>
      </c>
      <c r="Q5342">
        <v>87955</v>
      </c>
      <c r="R5342">
        <v>82864</v>
      </c>
      <c r="S5342">
        <v>90629</v>
      </c>
      <c r="T5342">
        <v>93842</v>
      </c>
      <c r="U5342">
        <v>90293</v>
      </c>
      <c r="V5342">
        <v>97782</v>
      </c>
      <c r="W5342">
        <v>73970</v>
      </c>
      <c r="X5342">
        <v>79875</v>
      </c>
      <c r="Y5342">
        <v>1055458</v>
      </c>
      <c r="Z5342">
        <f t="shared" si="194"/>
        <v>319151.827092522</v>
      </c>
      <c r="AA5342">
        <f t="shared" si="195"/>
        <v>472441.672907478</v>
      </c>
    </row>
    <row r="5343" spans="1:27" x14ac:dyDescent="0.35">
      <c r="A5343" t="s">
        <v>427</v>
      </c>
      <c r="C5343">
        <v>511100</v>
      </c>
      <c r="D5343" t="s">
        <v>434</v>
      </c>
      <c r="E5343" t="s">
        <v>7</v>
      </c>
      <c r="F5343" t="s">
        <v>21</v>
      </c>
      <c r="G5343">
        <v>2026</v>
      </c>
      <c r="H5343" t="s">
        <v>22</v>
      </c>
      <c r="I5343" t="s">
        <v>373</v>
      </c>
      <c r="J5343" t="s">
        <v>374</v>
      </c>
      <c r="K5343" t="s">
        <v>375</v>
      </c>
      <c r="L5343" t="s">
        <v>25</v>
      </c>
      <c r="M5343">
        <v>96439</v>
      </c>
      <c r="N5343">
        <v>54905</v>
      </c>
      <c r="O5343">
        <v>61968</v>
      </c>
      <c r="P5343">
        <v>65333</v>
      </c>
      <c r="Q5343">
        <v>54946</v>
      </c>
      <c r="R5343">
        <v>57101</v>
      </c>
      <c r="S5343">
        <v>55008</v>
      </c>
      <c r="T5343">
        <v>96534</v>
      </c>
      <c r="U5343">
        <v>96560</v>
      </c>
      <c r="V5343">
        <v>61156</v>
      </c>
      <c r="W5343">
        <v>55049</v>
      </c>
      <c r="X5343">
        <v>100118</v>
      </c>
      <c r="Y5343">
        <v>855116</v>
      </c>
      <c r="Z5343">
        <f t="shared" si="194"/>
        <v>641337</v>
      </c>
      <c r="AA5343">
        <f t="shared" si="195"/>
        <v>0</v>
      </c>
    </row>
    <row r="5344" spans="1:27" x14ac:dyDescent="0.35">
      <c r="A5344" t="s">
        <v>427</v>
      </c>
      <c r="C5344">
        <v>502100</v>
      </c>
      <c r="D5344" t="s">
        <v>429</v>
      </c>
      <c r="E5344" t="s">
        <v>7</v>
      </c>
      <c r="F5344" t="s">
        <v>366</v>
      </c>
      <c r="G5344">
        <v>2030</v>
      </c>
      <c r="H5344" t="s">
        <v>22</v>
      </c>
      <c r="I5344" t="s">
        <v>638</v>
      </c>
      <c r="J5344" t="s">
        <v>639</v>
      </c>
      <c r="K5344" t="s">
        <v>640</v>
      </c>
      <c r="L5344" t="s">
        <v>25</v>
      </c>
      <c r="M5344">
        <v>96481</v>
      </c>
      <c r="N5344">
        <v>96481</v>
      </c>
      <c r="O5344">
        <v>96481</v>
      </c>
      <c r="P5344">
        <v>96481</v>
      </c>
      <c r="Q5344">
        <v>96481</v>
      </c>
      <c r="R5344">
        <v>96481</v>
      </c>
      <c r="S5344">
        <v>96481</v>
      </c>
      <c r="T5344">
        <v>96481</v>
      </c>
      <c r="U5344">
        <v>96481</v>
      </c>
      <c r="V5344">
        <v>96481</v>
      </c>
      <c r="W5344">
        <v>96481</v>
      </c>
      <c r="X5344">
        <v>96481</v>
      </c>
      <c r="Y5344">
        <v>1157767</v>
      </c>
      <c r="Z5344">
        <f t="shared" si="194"/>
        <v>350088.25874400296</v>
      </c>
      <c r="AA5344">
        <f t="shared" si="195"/>
        <v>518236.99125599704</v>
      </c>
    </row>
    <row r="5345" spans="1:27" x14ac:dyDescent="0.35">
      <c r="A5345" t="s">
        <v>427</v>
      </c>
      <c r="C5345">
        <v>506900</v>
      </c>
      <c r="D5345" t="s">
        <v>439</v>
      </c>
      <c r="E5345" t="s">
        <v>7</v>
      </c>
      <c r="F5345" t="s">
        <v>366</v>
      </c>
      <c r="G5345">
        <v>2026</v>
      </c>
      <c r="H5345" t="s">
        <v>365</v>
      </c>
      <c r="I5345" t="s">
        <v>456</v>
      </c>
      <c r="J5345" t="s">
        <v>852</v>
      </c>
      <c r="K5345" t="s">
        <v>378</v>
      </c>
      <c r="L5345" t="s">
        <v>25</v>
      </c>
      <c r="M5345">
        <v>96546</v>
      </c>
      <c r="N5345">
        <v>86597</v>
      </c>
      <c r="O5345">
        <v>85809</v>
      </c>
      <c r="P5345">
        <v>89206</v>
      </c>
      <c r="Q5345">
        <v>87563</v>
      </c>
      <c r="R5345">
        <v>82267</v>
      </c>
      <c r="S5345">
        <v>90100</v>
      </c>
      <c r="T5345">
        <v>93726</v>
      </c>
      <c r="U5345">
        <v>89918</v>
      </c>
      <c r="V5345">
        <v>97694</v>
      </c>
      <c r="W5345">
        <v>72896</v>
      </c>
      <c r="X5345">
        <v>78553</v>
      </c>
      <c r="Y5345">
        <v>1050875</v>
      </c>
      <c r="Z5345">
        <f t="shared" si="194"/>
        <v>317766.008970375</v>
      </c>
      <c r="AA5345">
        <f t="shared" si="195"/>
        <v>470390.241029625</v>
      </c>
    </row>
    <row r="5346" spans="1:27" x14ac:dyDescent="0.35">
      <c r="A5346" t="s">
        <v>427</v>
      </c>
      <c r="C5346">
        <v>926003</v>
      </c>
      <c r="D5346" t="s">
        <v>437</v>
      </c>
      <c r="E5346" t="s">
        <v>7</v>
      </c>
      <c r="F5346" t="s">
        <v>105</v>
      </c>
      <c r="G5346">
        <v>2024</v>
      </c>
      <c r="H5346" t="s">
        <v>365</v>
      </c>
      <c r="I5346" t="s">
        <v>383</v>
      </c>
      <c r="J5346" t="s">
        <v>384</v>
      </c>
      <c r="K5346" t="s">
        <v>378</v>
      </c>
      <c r="L5346" t="s">
        <v>25</v>
      </c>
      <c r="M5346">
        <v>96918</v>
      </c>
      <c r="N5346">
        <v>92179</v>
      </c>
      <c r="O5346">
        <v>86600</v>
      </c>
      <c r="P5346">
        <v>90167</v>
      </c>
      <c r="Q5346">
        <v>93706</v>
      </c>
      <c r="R5346">
        <v>78706</v>
      </c>
      <c r="S5346">
        <v>91559</v>
      </c>
      <c r="T5346">
        <v>94760</v>
      </c>
      <c r="U5346">
        <v>86066</v>
      </c>
      <c r="V5346">
        <v>98767</v>
      </c>
      <c r="W5346">
        <v>79494</v>
      </c>
      <c r="X5346">
        <v>75880</v>
      </c>
      <c r="Y5346">
        <v>1064802</v>
      </c>
      <c r="Z5346">
        <f t="shared" si="194"/>
        <v>0</v>
      </c>
      <c r="AA5346">
        <f t="shared" si="195"/>
        <v>798601.5</v>
      </c>
    </row>
    <row r="5347" spans="1:27" x14ac:dyDescent="0.35">
      <c r="A5347" t="s">
        <v>427</v>
      </c>
      <c r="C5347">
        <v>506100</v>
      </c>
      <c r="D5347" t="s">
        <v>432</v>
      </c>
      <c r="E5347" t="s">
        <v>7</v>
      </c>
      <c r="F5347" t="s">
        <v>21</v>
      </c>
      <c r="G5347">
        <v>2024</v>
      </c>
      <c r="H5347" t="s">
        <v>22</v>
      </c>
      <c r="I5347" t="s">
        <v>373</v>
      </c>
      <c r="J5347" t="s">
        <v>374</v>
      </c>
      <c r="K5347" t="s">
        <v>375</v>
      </c>
      <c r="L5347" t="s">
        <v>25</v>
      </c>
      <c r="M5347">
        <v>97019</v>
      </c>
      <c r="N5347">
        <v>97785</v>
      </c>
      <c r="O5347">
        <v>102058</v>
      </c>
      <c r="P5347">
        <v>126647</v>
      </c>
      <c r="Q5347">
        <v>102058</v>
      </c>
      <c r="R5347">
        <v>101655</v>
      </c>
      <c r="S5347">
        <v>99639</v>
      </c>
      <c r="T5347">
        <v>98228</v>
      </c>
      <c r="U5347">
        <v>102864</v>
      </c>
      <c r="V5347">
        <v>103065</v>
      </c>
      <c r="W5347">
        <v>105282</v>
      </c>
      <c r="X5347">
        <v>112820</v>
      </c>
      <c r="Y5347">
        <v>1249120</v>
      </c>
      <c r="Z5347">
        <f t="shared" si="194"/>
        <v>936840</v>
      </c>
      <c r="AA5347">
        <f t="shared" si="195"/>
        <v>0</v>
      </c>
    </row>
    <row r="5348" spans="1:27" x14ac:dyDescent="0.35">
      <c r="A5348" t="s">
        <v>427</v>
      </c>
      <c r="C5348">
        <v>501090</v>
      </c>
      <c r="D5348" t="s">
        <v>435</v>
      </c>
      <c r="E5348" t="s">
        <v>7</v>
      </c>
      <c r="F5348" t="s">
        <v>105</v>
      </c>
      <c r="G5348">
        <v>2028</v>
      </c>
      <c r="H5348" t="s">
        <v>22</v>
      </c>
      <c r="I5348" t="s">
        <v>383</v>
      </c>
      <c r="J5348" t="s">
        <v>384</v>
      </c>
      <c r="K5348" t="s">
        <v>378</v>
      </c>
      <c r="L5348" t="s">
        <v>25</v>
      </c>
      <c r="M5348">
        <v>97020</v>
      </c>
      <c r="N5348">
        <v>109847</v>
      </c>
      <c r="O5348">
        <v>109847</v>
      </c>
      <c r="P5348">
        <v>97020</v>
      </c>
      <c r="Q5348">
        <v>97020</v>
      </c>
      <c r="R5348">
        <v>97020</v>
      </c>
      <c r="S5348">
        <v>97020</v>
      </c>
      <c r="T5348">
        <v>97020</v>
      </c>
      <c r="U5348">
        <v>97020</v>
      </c>
      <c r="V5348">
        <v>97020</v>
      </c>
      <c r="W5348">
        <v>97020</v>
      </c>
      <c r="X5348">
        <v>97020</v>
      </c>
      <c r="Y5348">
        <v>1189891</v>
      </c>
      <c r="Z5348">
        <f t="shared" si="194"/>
        <v>0</v>
      </c>
      <c r="AA5348">
        <f t="shared" si="195"/>
        <v>892418.25</v>
      </c>
    </row>
    <row r="5349" spans="1:27" x14ac:dyDescent="0.35">
      <c r="A5349" t="s">
        <v>427</v>
      </c>
      <c r="C5349">
        <v>510100</v>
      </c>
      <c r="D5349" t="s">
        <v>430</v>
      </c>
      <c r="E5349" t="s">
        <v>7</v>
      </c>
      <c r="F5349" t="s">
        <v>366</v>
      </c>
      <c r="G5349">
        <v>2026</v>
      </c>
      <c r="H5349" t="s">
        <v>365</v>
      </c>
      <c r="I5349" t="s">
        <v>628</v>
      </c>
      <c r="J5349" t="s">
        <v>629</v>
      </c>
      <c r="K5349" t="s">
        <v>493</v>
      </c>
      <c r="L5349" t="s">
        <v>25</v>
      </c>
      <c r="M5349">
        <v>97281</v>
      </c>
      <c r="N5349">
        <v>87460</v>
      </c>
      <c r="O5349">
        <v>86792</v>
      </c>
      <c r="P5349">
        <v>90210</v>
      </c>
      <c r="Q5349">
        <v>88621</v>
      </c>
      <c r="R5349">
        <v>83433</v>
      </c>
      <c r="S5349">
        <v>91212</v>
      </c>
      <c r="T5349">
        <v>94761</v>
      </c>
      <c r="U5349">
        <v>91090</v>
      </c>
      <c r="V5349">
        <v>98709</v>
      </c>
      <c r="W5349">
        <v>74342</v>
      </c>
      <c r="X5349">
        <v>79904</v>
      </c>
      <c r="Y5349">
        <v>1063815</v>
      </c>
      <c r="Z5349">
        <f t="shared" si="194"/>
        <v>321678.83604883502</v>
      </c>
      <c r="AA5349">
        <f t="shared" si="195"/>
        <v>476182.41395116498</v>
      </c>
    </row>
    <row r="5350" spans="1:27" x14ac:dyDescent="0.35">
      <c r="A5350" t="s">
        <v>427</v>
      </c>
      <c r="C5350">
        <v>505100</v>
      </c>
      <c r="D5350" t="s">
        <v>433</v>
      </c>
      <c r="E5350" t="s">
        <v>7</v>
      </c>
      <c r="F5350" t="s">
        <v>21</v>
      </c>
      <c r="G5350">
        <v>2025</v>
      </c>
      <c r="H5350" t="s">
        <v>365</v>
      </c>
      <c r="I5350" t="s">
        <v>373</v>
      </c>
      <c r="J5350" t="s">
        <v>374</v>
      </c>
      <c r="K5350" t="s">
        <v>375</v>
      </c>
      <c r="L5350" t="s">
        <v>25</v>
      </c>
      <c r="M5350">
        <v>97324</v>
      </c>
      <c r="N5350">
        <v>86947</v>
      </c>
      <c r="O5350">
        <v>87219</v>
      </c>
      <c r="P5350">
        <v>90964</v>
      </c>
      <c r="Q5350">
        <v>89778</v>
      </c>
      <c r="R5350">
        <v>84811</v>
      </c>
      <c r="S5350">
        <v>92897</v>
      </c>
      <c r="T5350">
        <v>94777</v>
      </c>
      <c r="U5350">
        <v>91703</v>
      </c>
      <c r="V5350">
        <v>98875</v>
      </c>
      <c r="W5350">
        <v>76446</v>
      </c>
      <c r="X5350">
        <v>83978</v>
      </c>
      <c r="Y5350">
        <v>1075719</v>
      </c>
      <c r="Z5350">
        <f t="shared" si="194"/>
        <v>806789.25</v>
      </c>
      <c r="AA5350">
        <f t="shared" si="195"/>
        <v>0</v>
      </c>
    </row>
    <row r="5351" spans="1:27" x14ac:dyDescent="0.35">
      <c r="A5351" t="s">
        <v>427</v>
      </c>
      <c r="C5351">
        <v>505100</v>
      </c>
      <c r="D5351" t="s">
        <v>433</v>
      </c>
      <c r="E5351" t="s">
        <v>7</v>
      </c>
      <c r="F5351" t="s">
        <v>105</v>
      </c>
      <c r="G5351">
        <v>2022</v>
      </c>
      <c r="H5351" t="s">
        <v>365</v>
      </c>
      <c r="I5351" t="s">
        <v>383</v>
      </c>
      <c r="J5351" t="s">
        <v>384</v>
      </c>
      <c r="K5351" t="s">
        <v>378</v>
      </c>
      <c r="L5351" t="s">
        <v>25</v>
      </c>
      <c r="M5351">
        <v>97367</v>
      </c>
      <c r="N5351">
        <v>96769</v>
      </c>
      <c r="O5351">
        <v>106493</v>
      </c>
      <c r="P5351">
        <v>96049</v>
      </c>
      <c r="Q5351">
        <v>98919</v>
      </c>
      <c r="R5351">
        <v>98935</v>
      </c>
      <c r="S5351">
        <v>93213</v>
      </c>
      <c r="T5351">
        <v>109686</v>
      </c>
      <c r="U5351">
        <v>102235</v>
      </c>
      <c r="V5351">
        <v>99528</v>
      </c>
      <c r="W5351">
        <v>96340</v>
      </c>
      <c r="X5351">
        <v>89273</v>
      </c>
      <c r="Y5351">
        <v>1184807</v>
      </c>
      <c r="Z5351">
        <f t="shared" si="194"/>
        <v>0</v>
      </c>
      <c r="AA5351">
        <f t="shared" si="195"/>
        <v>888605.25</v>
      </c>
    </row>
    <row r="5352" spans="1:27" x14ac:dyDescent="0.35">
      <c r="A5352" t="s">
        <v>427</v>
      </c>
      <c r="C5352">
        <v>502100</v>
      </c>
      <c r="D5352" t="s">
        <v>429</v>
      </c>
      <c r="E5352" t="s">
        <v>7</v>
      </c>
      <c r="F5352" t="s">
        <v>105</v>
      </c>
      <c r="G5352">
        <v>2030</v>
      </c>
      <c r="H5352" t="s">
        <v>22</v>
      </c>
      <c r="I5352" t="s">
        <v>373</v>
      </c>
      <c r="J5352" t="s">
        <v>374</v>
      </c>
      <c r="K5352" t="s">
        <v>375</v>
      </c>
      <c r="L5352" t="s">
        <v>25</v>
      </c>
      <c r="M5352">
        <v>97715</v>
      </c>
      <c r="N5352">
        <v>97715</v>
      </c>
      <c r="O5352">
        <v>97715</v>
      </c>
      <c r="P5352">
        <v>97715</v>
      </c>
      <c r="Q5352">
        <v>97715</v>
      </c>
      <c r="R5352">
        <v>97715</v>
      </c>
      <c r="S5352">
        <v>97715</v>
      </c>
      <c r="T5352">
        <v>114191</v>
      </c>
      <c r="U5352">
        <v>97715</v>
      </c>
      <c r="V5352">
        <v>97715</v>
      </c>
      <c r="W5352">
        <v>97715</v>
      </c>
      <c r="X5352">
        <v>97715</v>
      </c>
      <c r="Y5352">
        <v>1189060</v>
      </c>
      <c r="Z5352">
        <f t="shared" si="194"/>
        <v>0</v>
      </c>
      <c r="AA5352">
        <f t="shared" si="195"/>
        <v>891795</v>
      </c>
    </row>
    <row r="5353" spans="1:27" x14ac:dyDescent="0.35">
      <c r="A5353" t="s">
        <v>427</v>
      </c>
      <c r="C5353">
        <v>510900</v>
      </c>
      <c r="D5353" t="s">
        <v>436</v>
      </c>
      <c r="E5353" t="s">
        <v>7</v>
      </c>
      <c r="F5353" t="s">
        <v>366</v>
      </c>
      <c r="G5353">
        <v>2021</v>
      </c>
      <c r="H5353" t="s">
        <v>365</v>
      </c>
      <c r="I5353" t="s">
        <v>456</v>
      </c>
      <c r="J5353" t="s">
        <v>852</v>
      </c>
      <c r="K5353" t="s">
        <v>378</v>
      </c>
      <c r="L5353" t="s">
        <v>25</v>
      </c>
      <c r="M5353">
        <v>97927</v>
      </c>
      <c r="N5353">
        <v>98221</v>
      </c>
      <c r="O5353">
        <v>107303</v>
      </c>
      <c r="P5353">
        <v>100669</v>
      </c>
      <c r="Q5353">
        <v>95279</v>
      </c>
      <c r="R5353">
        <v>99486</v>
      </c>
      <c r="S5353">
        <v>97553</v>
      </c>
      <c r="T5353">
        <v>105889</v>
      </c>
      <c r="U5353">
        <v>101685</v>
      </c>
      <c r="V5353">
        <v>100896</v>
      </c>
      <c r="W5353">
        <v>94624</v>
      </c>
      <c r="X5353">
        <v>92160</v>
      </c>
      <c r="Y5353">
        <v>1191691</v>
      </c>
      <c r="Z5353">
        <f t="shared" si="194"/>
        <v>360346.27619451901</v>
      </c>
      <c r="AA5353">
        <f t="shared" si="195"/>
        <v>533421.97380548099</v>
      </c>
    </row>
    <row r="5354" spans="1:27" x14ac:dyDescent="0.35">
      <c r="A5354" t="s">
        <v>427</v>
      </c>
      <c r="C5354">
        <v>511100</v>
      </c>
      <c r="D5354" t="s">
        <v>434</v>
      </c>
      <c r="E5354" t="s">
        <v>7</v>
      </c>
      <c r="F5354" t="s">
        <v>105</v>
      </c>
      <c r="G5354">
        <v>2023</v>
      </c>
      <c r="H5354" t="s">
        <v>22</v>
      </c>
      <c r="I5354" t="s">
        <v>383</v>
      </c>
      <c r="J5354" t="s">
        <v>384</v>
      </c>
      <c r="K5354" t="s">
        <v>378</v>
      </c>
      <c r="L5354" t="s">
        <v>25</v>
      </c>
      <c r="M5354">
        <v>98042</v>
      </c>
      <c r="N5354">
        <v>98000</v>
      </c>
      <c r="O5354">
        <v>100423</v>
      </c>
      <c r="P5354">
        <v>95663</v>
      </c>
      <c r="Q5354">
        <v>83568</v>
      </c>
      <c r="R5354">
        <v>86104</v>
      </c>
      <c r="S5354">
        <v>98170</v>
      </c>
      <c r="T5354">
        <v>83673</v>
      </c>
      <c r="U5354">
        <v>83678</v>
      </c>
      <c r="V5354">
        <v>134314</v>
      </c>
      <c r="W5354">
        <v>78853</v>
      </c>
      <c r="X5354">
        <v>127024</v>
      </c>
      <c r="Y5354">
        <v>1167512</v>
      </c>
      <c r="Z5354">
        <f t="shared" si="194"/>
        <v>0</v>
      </c>
      <c r="AA5354">
        <f t="shared" si="195"/>
        <v>875634</v>
      </c>
    </row>
    <row r="5355" spans="1:27" x14ac:dyDescent="0.35">
      <c r="A5355" t="s">
        <v>427</v>
      </c>
      <c r="C5355">
        <v>506100</v>
      </c>
      <c r="D5355" t="s">
        <v>432</v>
      </c>
      <c r="E5355" t="s">
        <v>7</v>
      </c>
      <c r="F5355" t="s">
        <v>105</v>
      </c>
      <c r="G5355">
        <v>2029</v>
      </c>
      <c r="H5355" t="s">
        <v>365</v>
      </c>
      <c r="I5355" t="s">
        <v>383</v>
      </c>
      <c r="J5355" t="s">
        <v>384</v>
      </c>
      <c r="K5355" t="s">
        <v>378</v>
      </c>
      <c r="L5355" t="s">
        <v>25</v>
      </c>
      <c r="M5355">
        <v>98067</v>
      </c>
      <c r="N5355">
        <v>87873</v>
      </c>
      <c r="O5355">
        <v>87667</v>
      </c>
      <c r="P5355">
        <v>91240</v>
      </c>
      <c r="Q5355">
        <v>89815</v>
      </c>
      <c r="R5355">
        <v>84675</v>
      </c>
      <c r="S5355">
        <v>92644</v>
      </c>
      <c r="T5355">
        <v>95434</v>
      </c>
      <c r="U5355">
        <v>92048</v>
      </c>
      <c r="V5355">
        <v>99474</v>
      </c>
      <c r="W5355">
        <v>75908</v>
      </c>
      <c r="X5355">
        <v>82376</v>
      </c>
      <c r="Y5355">
        <v>1077222</v>
      </c>
      <c r="Z5355">
        <f t="shared" si="194"/>
        <v>0</v>
      </c>
      <c r="AA5355">
        <f t="shared" si="195"/>
        <v>807916.5</v>
      </c>
    </row>
    <row r="5356" spans="1:27" x14ac:dyDescent="0.35">
      <c r="A5356" t="s">
        <v>427</v>
      </c>
      <c r="C5356">
        <v>513100</v>
      </c>
      <c r="D5356" t="s">
        <v>438</v>
      </c>
      <c r="E5356" t="s">
        <v>7</v>
      </c>
      <c r="F5356" t="s">
        <v>366</v>
      </c>
      <c r="G5356">
        <v>2026</v>
      </c>
      <c r="H5356" t="s">
        <v>365</v>
      </c>
      <c r="I5356" t="s">
        <v>628</v>
      </c>
      <c r="J5356" t="s">
        <v>629</v>
      </c>
      <c r="K5356" t="s">
        <v>493</v>
      </c>
      <c r="L5356" t="s">
        <v>25</v>
      </c>
      <c r="M5356">
        <v>98363</v>
      </c>
      <c r="N5356">
        <v>88162</v>
      </c>
      <c r="O5356">
        <v>88010</v>
      </c>
      <c r="P5356">
        <v>91691</v>
      </c>
      <c r="Q5356">
        <v>90360</v>
      </c>
      <c r="R5356">
        <v>85260</v>
      </c>
      <c r="S5356">
        <v>93343</v>
      </c>
      <c r="T5356">
        <v>95910</v>
      </c>
      <c r="U5356">
        <v>92485</v>
      </c>
      <c r="V5356">
        <v>100009</v>
      </c>
      <c r="W5356">
        <v>76438</v>
      </c>
      <c r="X5356">
        <v>83418</v>
      </c>
      <c r="Y5356">
        <v>1083448</v>
      </c>
      <c r="Z5356">
        <f t="shared" si="194"/>
        <v>327615.50792143197</v>
      </c>
      <c r="AA5356">
        <f t="shared" si="195"/>
        <v>484970.49207856803</v>
      </c>
    </row>
    <row r="5357" spans="1:27" x14ac:dyDescent="0.35">
      <c r="A5357" t="s">
        <v>427</v>
      </c>
      <c r="C5357">
        <v>500100</v>
      </c>
      <c r="D5357" t="s">
        <v>431</v>
      </c>
      <c r="E5357" t="s">
        <v>7</v>
      </c>
      <c r="F5357" t="s">
        <v>21</v>
      </c>
      <c r="G5357">
        <v>2023</v>
      </c>
      <c r="H5357" t="s">
        <v>365</v>
      </c>
      <c r="I5357" t="s">
        <v>373</v>
      </c>
      <c r="J5357" t="s">
        <v>374</v>
      </c>
      <c r="K5357" t="s">
        <v>375</v>
      </c>
      <c r="L5357" t="s">
        <v>25</v>
      </c>
      <c r="M5357">
        <v>98371</v>
      </c>
      <c r="N5357">
        <v>93203</v>
      </c>
      <c r="O5357">
        <v>101810</v>
      </c>
      <c r="P5357">
        <v>85679</v>
      </c>
      <c r="Q5357">
        <v>98471</v>
      </c>
      <c r="R5357">
        <v>94325</v>
      </c>
      <c r="S5357">
        <v>86733</v>
      </c>
      <c r="T5357">
        <v>104795</v>
      </c>
      <c r="U5357">
        <v>90520</v>
      </c>
      <c r="V5357">
        <v>99743</v>
      </c>
      <c r="W5357">
        <v>90156</v>
      </c>
      <c r="X5357">
        <v>75016</v>
      </c>
      <c r="Y5357">
        <v>1118821</v>
      </c>
      <c r="Z5357">
        <f t="shared" si="194"/>
        <v>839115.75</v>
      </c>
      <c r="AA5357">
        <f t="shared" si="195"/>
        <v>0</v>
      </c>
    </row>
    <row r="5358" spans="1:27" x14ac:dyDescent="0.35">
      <c r="A5358" t="s">
        <v>427</v>
      </c>
      <c r="C5358">
        <v>501090</v>
      </c>
      <c r="D5358" t="s">
        <v>435</v>
      </c>
      <c r="E5358" t="s">
        <v>7</v>
      </c>
      <c r="F5358" t="s">
        <v>105</v>
      </c>
      <c r="G5358">
        <v>2021</v>
      </c>
      <c r="H5358" t="s">
        <v>22</v>
      </c>
      <c r="I5358" t="s">
        <v>373</v>
      </c>
      <c r="J5358" t="s">
        <v>374</v>
      </c>
      <c r="K5358" t="s">
        <v>375</v>
      </c>
      <c r="L5358" t="s">
        <v>25</v>
      </c>
      <c r="M5358">
        <v>98786</v>
      </c>
      <c r="N5358">
        <v>113709</v>
      </c>
      <c r="O5358">
        <v>113709</v>
      </c>
      <c r="P5358">
        <v>98786</v>
      </c>
      <c r="Q5358">
        <v>98786</v>
      </c>
      <c r="R5358">
        <v>98786</v>
      </c>
      <c r="S5358">
        <v>101469</v>
      </c>
      <c r="T5358">
        <v>101469</v>
      </c>
      <c r="U5358">
        <v>101469</v>
      </c>
      <c r="V5358">
        <v>101469</v>
      </c>
      <c r="W5358">
        <v>101469</v>
      </c>
      <c r="X5358">
        <v>101469</v>
      </c>
      <c r="Y5358">
        <v>1231380</v>
      </c>
      <c r="Z5358">
        <f t="shared" si="194"/>
        <v>0</v>
      </c>
      <c r="AA5358">
        <f t="shared" si="195"/>
        <v>923535</v>
      </c>
    </row>
    <row r="5359" spans="1:27" x14ac:dyDescent="0.35">
      <c r="A5359" t="s">
        <v>427</v>
      </c>
      <c r="C5359">
        <v>506100</v>
      </c>
      <c r="D5359" t="s">
        <v>432</v>
      </c>
      <c r="E5359" t="s">
        <v>7</v>
      </c>
      <c r="F5359" t="s">
        <v>105</v>
      </c>
      <c r="G5359">
        <v>2021</v>
      </c>
      <c r="H5359" t="s">
        <v>22</v>
      </c>
      <c r="I5359" t="s">
        <v>383</v>
      </c>
      <c r="J5359" t="s">
        <v>384</v>
      </c>
      <c r="K5359" t="s">
        <v>378</v>
      </c>
      <c r="L5359" t="s">
        <v>25</v>
      </c>
      <c r="M5359">
        <v>99174</v>
      </c>
      <c r="N5359">
        <v>100092</v>
      </c>
      <c r="O5359">
        <v>105217</v>
      </c>
      <c r="P5359">
        <v>134710</v>
      </c>
      <c r="Q5359">
        <v>105217</v>
      </c>
      <c r="R5359">
        <v>104734</v>
      </c>
      <c r="S5359">
        <v>102907</v>
      </c>
      <c r="T5359">
        <v>101215</v>
      </c>
      <c r="U5359">
        <v>106775</v>
      </c>
      <c r="V5359">
        <v>107016</v>
      </c>
      <c r="W5359">
        <v>109676</v>
      </c>
      <c r="X5359">
        <v>118717</v>
      </c>
      <c r="Y5359">
        <v>1295450</v>
      </c>
      <c r="Z5359">
        <f t="shared" si="194"/>
        <v>0</v>
      </c>
      <c r="AA5359">
        <f t="shared" si="195"/>
        <v>971587.5</v>
      </c>
    </row>
    <row r="5360" spans="1:27" x14ac:dyDescent="0.35">
      <c r="A5360" t="s">
        <v>427</v>
      </c>
      <c r="C5360">
        <v>500100</v>
      </c>
      <c r="D5360" t="s">
        <v>431</v>
      </c>
      <c r="E5360" t="s">
        <v>7</v>
      </c>
      <c r="F5360" t="s">
        <v>366</v>
      </c>
      <c r="G5360">
        <v>2026</v>
      </c>
      <c r="H5360" t="s">
        <v>365</v>
      </c>
      <c r="I5360" t="s">
        <v>628</v>
      </c>
      <c r="J5360" t="s">
        <v>629</v>
      </c>
      <c r="K5360" t="s">
        <v>493</v>
      </c>
      <c r="L5360" t="s">
        <v>25</v>
      </c>
      <c r="M5360">
        <v>99194</v>
      </c>
      <c r="N5360">
        <v>89098</v>
      </c>
      <c r="O5360">
        <v>88575</v>
      </c>
      <c r="P5360">
        <v>92130</v>
      </c>
      <c r="Q5360">
        <v>90594</v>
      </c>
      <c r="R5360">
        <v>85350</v>
      </c>
      <c r="S5360">
        <v>93348</v>
      </c>
      <c r="T5360">
        <v>96657</v>
      </c>
      <c r="U5360">
        <v>93001</v>
      </c>
      <c r="V5360">
        <v>100716</v>
      </c>
      <c r="W5360">
        <v>76189</v>
      </c>
      <c r="X5360">
        <v>82271</v>
      </c>
      <c r="Y5360">
        <v>1087122</v>
      </c>
      <c r="Z5360">
        <f t="shared" si="194"/>
        <v>328726.46052469796</v>
      </c>
      <c r="AA5360">
        <f t="shared" si="195"/>
        <v>486615.03947530204</v>
      </c>
    </row>
    <row r="5361" spans="1:27" x14ac:dyDescent="0.35">
      <c r="A5361" t="s">
        <v>427</v>
      </c>
      <c r="C5361">
        <v>511100</v>
      </c>
      <c r="D5361" t="s">
        <v>434</v>
      </c>
      <c r="E5361" t="s">
        <v>7</v>
      </c>
      <c r="F5361" t="s">
        <v>21</v>
      </c>
      <c r="G5361">
        <v>2027</v>
      </c>
      <c r="H5361" t="s">
        <v>22</v>
      </c>
      <c r="I5361" t="s">
        <v>373</v>
      </c>
      <c r="J5361" t="s">
        <v>374</v>
      </c>
      <c r="K5361" t="s">
        <v>375</v>
      </c>
      <c r="L5361" t="s">
        <v>25</v>
      </c>
      <c r="M5361">
        <v>99213</v>
      </c>
      <c r="N5361">
        <v>56433</v>
      </c>
      <c r="O5361">
        <v>63708</v>
      </c>
      <c r="P5361">
        <v>67173</v>
      </c>
      <c r="Q5361">
        <v>56475</v>
      </c>
      <c r="R5361">
        <v>58695</v>
      </c>
      <c r="S5361">
        <v>56539</v>
      </c>
      <c r="T5361">
        <v>99310</v>
      </c>
      <c r="U5361">
        <v>99337</v>
      </c>
      <c r="V5361">
        <v>62872</v>
      </c>
      <c r="W5361">
        <v>56581</v>
      </c>
      <c r="X5361">
        <v>103002</v>
      </c>
      <c r="Y5361">
        <v>879339</v>
      </c>
      <c r="Z5361">
        <f t="shared" si="194"/>
        <v>659504.25</v>
      </c>
      <c r="AA5361">
        <f t="shared" si="195"/>
        <v>0</v>
      </c>
    </row>
    <row r="5362" spans="1:27" x14ac:dyDescent="0.35">
      <c r="A5362" t="s">
        <v>427</v>
      </c>
      <c r="C5362">
        <v>506900</v>
      </c>
      <c r="D5362" t="s">
        <v>439</v>
      </c>
      <c r="E5362" t="s">
        <v>7</v>
      </c>
      <c r="F5362" t="s">
        <v>366</v>
      </c>
      <c r="G5362">
        <v>2027</v>
      </c>
      <c r="H5362" t="s">
        <v>365</v>
      </c>
      <c r="I5362" t="s">
        <v>456</v>
      </c>
      <c r="J5362" t="s">
        <v>852</v>
      </c>
      <c r="K5362" t="s">
        <v>378</v>
      </c>
      <c r="L5362" t="s">
        <v>25</v>
      </c>
      <c r="M5362">
        <v>99442</v>
      </c>
      <c r="N5362">
        <v>89195</v>
      </c>
      <c r="O5362">
        <v>88383</v>
      </c>
      <c r="P5362">
        <v>91882</v>
      </c>
      <c r="Q5362">
        <v>90190</v>
      </c>
      <c r="R5362">
        <v>84735</v>
      </c>
      <c r="S5362">
        <v>92803</v>
      </c>
      <c r="T5362">
        <v>96538</v>
      </c>
      <c r="U5362">
        <v>92615</v>
      </c>
      <c r="V5362">
        <v>100625</v>
      </c>
      <c r="W5362">
        <v>75083</v>
      </c>
      <c r="X5362">
        <v>80909</v>
      </c>
      <c r="Y5362">
        <v>1082401</v>
      </c>
      <c r="Z5362">
        <f t="shared" si="194"/>
        <v>327298.91364390898</v>
      </c>
      <c r="AA5362">
        <f t="shared" si="195"/>
        <v>484501.83635609102</v>
      </c>
    </row>
    <row r="5363" spans="1:27" x14ac:dyDescent="0.35">
      <c r="A5363" t="s">
        <v>427</v>
      </c>
      <c r="C5363">
        <v>511100</v>
      </c>
      <c r="D5363" t="s">
        <v>434</v>
      </c>
      <c r="E5363" t="s">
        <v>7</v>
      </c>
      <c r="F5363" t="s">
        <v>366</v>
      </c>
      <c r="G5363">
        <v>2024</v>
      </c>
      <c r="H5363" t="s">
        <v>22</v>
      </c>
      <c r="I5363" t="s">
        <v>666</v>
      </c>
      <c r="J5363" t="s">
        <v>667</v>
      </c>
      <c r="K5363" t="s">
        <v>616</v>
      </c>
      <c r="L5363" t="s">
        <v>25</v>
      </c>
      <c r="M5363">
        <v>99573</v>
      </c>
      <c r="N5363">
        <v>99573</v>
      </c>
      <c r="O5363">
        <v>104573</v>
      </c>
      <c r="P5363">
        <v>124573</v>
      </c>
      <c r="Q5363">
        <v>99573</v>
      </c>
      <c r="R5363">
        <v>104573</v>
      </c>
      <c r="S5363">
        <v>99573</v>
      </c>
      <c r="T5363">
        <v>99573</v>
      </c>
      <c r="U5363">
        <v>99573</v>
      </c>
      <c r="V5363">
        <v>114573</v>
      </c>
      <c r="W5363">
        <v>99573</v>
      </c>
      <c r="X5363">
        <v>99573</v>
      </c>
      <c r="Y5363">
        <v>1244880</v>
      </c>
      <c r="Z5363">
        <f t="shared" si="194"/>
        <v>376429.68882792001</v>
      </c>
      <c r="AA5363">
        <f t="shared" si="195"/>
        <v>557230.31117207999</v>
      </c>
    </row>
    <row r="5364" spans="1:27" x14ac:dyDescent="0.35">
      <c r="A5364" t="s">
        <v>427</v>
      </c>
      <c r="C5364">
        <v>501090</v>
      </c>
      <c r="D5364" t="s">
        <v>435</v>
      </c>
      <c r="E5364" t="s">
        <v>7</v>
      </c>
      <c r="F5364" t="s">
        <v>105</v>
      </c>
      <c r="G5364">
        <v>2029</v>
      </c>
      <c r="H5364" t="s">
        <v>22</v>
      </c>
      <c r="I5364" t="s">
        <v>383</v>
      </c>
      <c r="J5364" t="s">
        <v>384</v>
      </c>
      <c r="K5364" t="s">
        <v>378</v>
      </c>
      <c r="L5364" t="s">
        <v>25</v>
      </c>
      <c r="M5364">
        <v>99803</v>
      </c>
      <c r="N5364">
        <v>112887</v>
      </c>
      <c r="O5364">
        <v>112887</v>
      </c>
      <c r="P5364">
        <v>99803</v>
      </c>
      <c r="Q5364">
        <v>99803</v>
      </c>
      <c r="R5364">
        <v>99803</v>
      </c>
      <c r="S5364">
        <v>99803</v>
      </c>
      <c r="T5364">
        <v>99803</v>
      </c>
      <c r="U5364">
        <v>99803</v>
      </c>
      <c r="V5364">
        <v>99803</v>
      </c>
      <c r="W5364">
        <v>99803</v>
      </c>
      <c r="X5364">
        <v>99803</v>
      </c>
      <c r="Y5364">
        <v>1223806</v>
      </c>
      <c r="Z5364">
        <f t="shared" si="194"/>
        <v>0</v>
      </c>
      <c r="AA5364">
        <f t="shared" si="195"/>
        <v>917854.5</v>
      </c>
    </row>
    <row r="5365" spans="1:27" x14ac:dyDescent="0.35">
      <c r="A5365" t="s">
        <v>427</v>
      </c>
      <c r="C5365">
        <v>510100</v>
      </c>
      <c r="D5365" t="s">
        <v>430</v>
      </c>
      <c r="E5365" t="s">
        <v>7</v>
      </c>
      <c r="F5365" t="s">
        <v>366</v>
      </c>
      <c r="G5365">
        <v>2027</v>
      </c>
      <c r="H5365" t="s">
        <v>365</v>
      </c>
      <c r="I5365" t="s">
        <v>628</v>
      </c>
      <c r="J5365" t="s">
        <v>629</v>
      </c>
      <c r="K5365" t="s">
        <v>493</v>
      </c>
      <c r="L5365" t="s">
        <v>25</v>
      </c>
      <c r="M5365">
        <v>100200</v>
      </c>
      <c r="N5365">
        <v>90084</v>
      </c>
      <c r="O5365">
        <v>89396</v>
      </c>
      <c r="P5365">
        <v>92916</v>
      </c>
      <c r="Q5365">
        <v>91279</v>
      </c>
      <c r="R5365">
        <v>85936</v>
      </c>
      <c r="S5365">
        <v>93949</v>
      </c>
      <c r="T5365">
        <v>97603</v>
      </c>
      <c r="U5365">
        <v>93823</v>
      </c>
      <c r="V5365">
        <v>101670</v>
      </c>
      <c r="W5365">
        <v>76572</v>
      </c>
      <c r="X5365">
        <v>82301</v>
      </c>
      <c r="Y5365">
        <v>1095730</v>
      </c>
      <c r="Z5365">
        <f t="shared" si="194"/>
        <v>331329.36744056997</v>
      </c>
      <c r="AA5365">
        <f t="shared" si="195"/>
        <v>490468.13255943003</v>
      </c>
    </row>
    <row r="5366" spans="1:27" x14ac:dyDescent="0.35">
      <c r="A5366" t="s">
        <v>427</v>
      </c>
      <c r="C5366">
        <v>510900</v>
      </c>
      <c r="D5366" t="s">
        <v>436</v>
      </c>
      <c r="E5366" t="s">
        <v>7</v>
      </c>
      <c r="F5366" t="s">
        <v>366</v>
      </c>
      <c r="G5366">
        <v>2022</v>
      </c>
      <c r="H5366" t="s">
        <v>365</v>
      </c>
      <c r="I5366" t="s">
        <v>456</v>
      </c>
      <c r="J5366" t="s">
        <v>852</v>
      </c>
      <c r="K5366" t="s">
        <v>378</v>
      </c>
      <c r="L5366" t="s">
        <v>25</v>
      </c>
      <c r="M5366">
        <v>100200</v>
      </c>
      <c r="N5366">
        <v>100397</v>
      </c>
      <c r="O5366">
        <v>109750</v>
      </c>
      <c r="P5366">
        <v>98570</v>
      </c>
      <c r="Q5366">
        <v>101370</v>
      </c>
      <c r="R5366">
        <v>101394</v>
      </c>
      <c r="S5366">
        <v>95053</v>
      </c>
      <c r="T5366">
        <v>113747</v>
      </c>
      <c r="U5366">
        <v>105236</v>
      </c>
      <c r="V5366">
        <v>102919</v>
      </c>
      <c r="W5366">
        <v>97888</v>
      </c>
      <c r="X5366">
        <v>89112</v>
      </c>
      <c r="Y5366">
        <v>1215637</v>
      </c>
      <c r="Z5366">
        <f t="shared" si="194"/>
        <v>367587.122965833</v>
      </c>
      <c r="AA5366">
        <f t="shared" si="195"/>
        <v>544140.62703416706</v>
      </c>
    </row>
    <row r="5367" spans="1:27" x14ac:dyDescent="0.35">
      <c r="A5367" t="s">
        <v>427</v>
      </c>
      <c r="C5367">
        <v>505100</v>
      </c>
      <c r="D5367" t="s">
        <v>433</v>
      </c>
      <c r="E5367" t="s">
        <v>7</v>
      </c>
      <c r="F5367" t="s">
        <v>21</v>
      </c>
      <c r="G5367">
        <v>2026</v>
      </c>
      <c r="H5367" t="s">
        <v>365</v>
      </c>
      <c r="I5367" t="s">
        <v>373</v>
      </c>
      <c r="J5367" t="s">
        <v>374</v>
      </c>
      <c r="K5367" t="s">
        <v>375</v>
      </c>
      <c r="L5367" t="s">
        <v>25</v>
      </c>
      <c r="M5367">
        <v>100244</v>
      </c>
      <c r="N5367">
        <v>89555</v>
      </c>
      <c r="O5367">
        <v>89836</v>
      </c>
      <c r="P5367">
        <v>93692</v>
      </c>
      <c r="Q5367">
        <v>92472</v>
      </c>
      <c r="R5367">
        <v>87355</v>
      </c>
      <c r="S5367">
        <v>95684</v>
      </c>
      <c r="T5367">
        <v>97620</v>
      </c>
      <c r="U5367">
        <v>94454</v>
      </c>
      <c r="V5367">
        <v>101841</v>
      </c>
      <c r="W5367">
        <v>78739</v>
      </c>
      <c r="X5367">
        <v>86497</v>
      </c>
      <c r="Y5367">
        <v>1107990</v>
      </c>
      <c r="Z5367">
        <f t="shared" si="194"/>
        <v>830992.5</v>
      </c>
      <c r="AA5367">
        <f t="shared" si="195"/>
        <v>0</v>
      </c>
    </row>
    <row r="5368" spans="1:27" x14ac:dyDescent="0.35">
      <c r="A5368" t="s">
        <v>427</v>
      </c>
      <c r="C5368">
        <v>926003</v>
      </c>
      <c r="D5368" t="s">
        <v>437</v>
      </c>
      <c r="E5368" t="s">
        <v>7</v>
      </c>
      <c r="F5368" t="s">
        <v>105</v>
      </c>
      <c r="G5368">
        <v>2025</v>
      </c>
      <c r="H5368" t="s">
        <v>365</v>
      </c>
      <c r="I5368" t="s">
        <v>383</v>
      </c>
      <c r="J5368" t="s">
        <v>384</v>
      </c>
      <c r="K5368" t="s">
        <v>378</v>
      </c>
      <c r="L5368" t="s">
        <v>25</v>
      </c>
      <c r="M5368">
        <v>100712</v>
      </c>
      <c r="N5368">
        <v>90627</v>
      </c>
      <c r="O5368">
        <v>89947</v>
      </c>
      <c r="P5368">
        <v>93598</v>
      </c>
      <c r="Q5368">
        <v>92066</v>
      </c>
      <c r="R5368">
        <v>86763</v>
      </c>
      <c r="S5368">
        <v>94915</v>
      </c>
      <c r="T5368">
        <v>98375</v>
      </c>
      <c r="U5368">
        <v>94496</v>
      </c>
      <c r="V5368">
        <v>102514</v>
      </c>
      <c r="W5368">
        <v>77270</v>
      </c>
      <c r="X5368">
        <v>83586</v>
      </c>
      <c r="Y5368">
        <v>1104868</v>
      </c>
      <c r="Z5368">
        <f t="shared" si="194"/>
        <v>0</v>
      </c>
      <c r="AA5368">
        <f t="shared" si="195"/>
        <v>828651</v>
      </c>
    </row>
    <row r="5369" spans="1:27" x14ac:dyDescent="0.35">
      <c r="A5369" t="s">
        <v>427</v>
      </c>
      <c r="C5369">
        <v>511100</v>
      </c>
      <c r="D5369" t="s">
        <v>434</v>
      </c>
      <c r="E5369" t="s">
        <v>7</v>
      </c>
      <c r="F5369" t="s">
        <v>21</v>
      </c>
      <c r="G5369">
        <v>2022</v>
      </c>
      <c r="H5369" t="s">
        <v>22</v>
      </c>
      <c r="I5369" t="s">
        <v>373</v>
      </c>
      <c r="J5369" t="s">
        <v>374</v>
      </c>
      <c r="K5369" t="s">
        <v>375</v>
      </c>
      <c r="L5369" t="s">
        <v>25</v>
      </c>
      <c r="M5369">
        <v>100931</v>
      </c>
      <c r="N5369">
        <v>123087</v>
      </c>
      <c r="O5369">
        <v>86813</v>
      </c>
      <c r="P5369">
        <v>77466</v>
      </c>
      <c r="Q5369">
        <v>67382</v>
      </c>
      <c r="R5369">
        <v>69474</v>
      </c>
      <c r="S5369">
        <v>67441</v>
      </c>
      <c r="T5369">
        <v>67448</v>
      </c>
      <c r="U5369">
        <v>67473</v>
      </c>
      <c r="V5369">
        <v>73411</v>
      </c>
      <c r="W5369">
        <v>67481</v>
      </c>
      <c r="X5369">
        <v>87510</v>
      </c>
      <c r="Y5369">
        <v>955915</v>
      </c>
      <c r="Z5369">
        <f t="shared" si="194"/>
        <v>716936.25</v>
      </c>
      <c r="AA5369">
        <f t="shared" si="195"/>
        <v>0</v>
      </c>
    </row>
    <row r="5370" spans="1:27" x14ac:dyDescent="0.35">
      <c r="A5370" t="s">
        <v>427</v>
      </c>
      <c r="C5370">
        <v>506100</v>
      </c>
      <c r="D5370" t="s">
        <v>432</v>
      </c>
      <c r="E5370" t="s">
        <v>7</v>
      </c>
      <c r="F5370" t="s">
        <v>105</v>
      </c>
      <c r="G5370">
        <v>2030</v>
      </c>
      <c r="H5370" t="s">
        <v>365</v>
      </c>
      <c r="I5370" t="s">
        <v>383</v>
      </c>
      <c r="J5370" t="s">
        <v>384</v>
      </c>
      <c r="K5370" t="s">
        <v>378</v>
      </c>
      <c r="L5370" t="s">
        <v>25</v>
      </c>
      <c r="M5370">
        <v>101012</v>
      </c>
      <c r="N5370">
        <v>90512</v>
      </c>
      <c r="O5370">
        <v>90300</v>
      </c>
      <c r="P5370">
        <v>93980</v>
      </c>
      <c r="Q5370">
        <v>92512</v>
      </c>
      <c r="R5370">
        <v>87218</v>
      </c>
      <c r="S5370">
        <v>95427</v>
      </c>
      <c r="T5370">
        <v>98300</v>
      </c>
      <c r="U5370">
        <v>94812</v>
      </c>
      <c r="V5370">
        <v>102461</v>
      </c>
      <c r="W5370">
        <v>78188</v>
      </c>
      <c r="X5370">
        <v>84850</v>
      </c>
      <c r="Y5370">
        <v>1109572</v>
      </c>
      <c r="Z5370">
        <f t="shared" ref="Z5370:Z5432" si="196">$Y5370*IF($E5370="Fixed",0.75,1)*IF(LEFT($F5370,4)="0311",1,IF(LEFT($F5370,4)="0301",0.403176412,0))</f>
        <v>0</v>
      </c>
      <c r="AA5370">
        <f t="shared" ref="AA5370:AA5432" si="197">$Y5370*IF($E5370="Fixed",0.75,1)*IF(LEFT($F5370,4)="0311",0,IF(LEFT($F5370,4)="0301",1-0.403176412,1))</f>
        <v>832179</v>
      </c>
    </row>
    <row r="5371" spans="1:27" x14ac:dyDescent="0.35">
      <c r="A5371" t="s">
        <v>427</v>
      </c>
      <c r="C5371">
        <v>500100</v>
      </c>
      <c r="D5371" t="s">
        <v>431</v>
      </c>
      <c r="E5371" t="s">
        <v>7</v>
      </c>
      <c r="F5371" t="s">
        <v>21</v>
      </c>
      <c r="G5371">
        <v>2024</v>
      </c>
      <c r="H5371" t="s">
        <v>365</v>
      </c>
      <c r="I5371" t="s">
        <v>373</v>
      </c>
      <c r="J5371" t="s">
        <v>374</v>
      </c>
      <c r="K5371" t="s">
        <v>375</v>
      </c>
      <c r="L5371" t="s">
        <v>25</v>
      </c>
      <c r="M5371">
        <v>101201</v>
      </c>
      <c r="N5371">
        <v>95793</v>
      </c>
      <c r="O5371">
        <v>89760</v>
      </c>
      <c r="P5371">
        <v>93466</v>
      </c>
      <c r="Q5371">
        <v>97189</v>
      </c>
      <c r="R5371">
        <v>80603</v>
      </c>
      <c r="S5371">
        <v>94542</v>
      </c>
      <c r="T5371">
        <v>98257</v>
      </c>
      <c r="U5371">
        <v>88935</v>
      </c>
      <c r="V5371">
        <v>102558</v>
      </c>
      <c r="W5371">
        <v>81780</v>
      </c>
      <c r="X5371">
        <v>76959</v>
      </c>
      <c r="Y5371">
        <v>1101041</v>
      </c>
      <c r="Z5371">
        <f t="shared" si="196"/>
        <v>825780.75</v>
      </c>
      <c r="AA5371">
        <f t="shared" si="197"/>
        <v>0</v>
      </c>
    </row>
    <row r="5372" spans="1:27" x14ac:dyDescent="0.35">
      <c r="A5372" t="s">
        <v>427</v>
      </c>
      <c r="C5372">
        <v>513100</v>
      </c>
      <c r="D5372" t="s">
        <v>438</v>
      </c>
      <c r="E5372" t="s">
        <v>7</v>
      </c>
      <c r="F5372" t="s">
        <v>366</v>
      </c>
      <c r="G5372">
        <v>2027</v>
      </c>
      <c r="H5372" t="s">
        <v>365</v>
      </c>
      <c r="I5372" t="s">
        <v>628</v>
      </c>
      <c r="J5372" t="s">
        <v>629</v>
      </c>
      <c r="K5372" t="s">
        <v>493</v>
      </c>
      <c r="L5372" t="s">
        <v>25</v>
      </c>
      <c r="M5372">
        <v>101313</v>
      </c>
      <c r="N5372">
        <v>90807</v>
      </c>
      <c r="O5372">
        <v>90650</v>
      </c>
      <c r="P5372">
        <v>94442</v>
      </c>
      <c r="Q5372">
        <v>93071</v>
      </c>
      <c r="R5372">
        <v>87817</v>
      </c>
      <c r="S5372">
        <v>96143</v>
      </c>
      <c r="T5372">
        <v>98788</v>
      </c>
      <c r="U5372">
        <v>95260</v>
      </c>
      <c r="V5372">
        <v>103009</v>
      </c>
      <c r="W5372">
        <v>78731</v>
      </c>
      <c r="X5372">
        <v>85921</v>
      </c>
      <c r="Y5372">
        <v>1115951</v>
      </c>
      <c r="Z5372">
        <f t="shared" si="196"/>
        <v>337443.84011085896</v>
      </c>
      <c r="AA5372">
        <f t="shared" si="197"/>
        <v>499519.40988914104</v>
      </c>
    </row>
    <row r="5373" spans="1:27" x14ac:dyDescent="0.35">
      <c r="A5373" t="s">
        <v>427</v>
      </c>
      <c r="C5373">
        <v>501090</v>
      </c>
      <c r="D5373" t="s">
        <v>435</v>
      </c>
      <c r="E5373" t="s">
        <v>7</v>
      </c>
      <c r="F5373" t="s">
        <v>105</v>
      </c>
      <c r="G5373">
        <v>2022</v>
      </c>
      <c r="H5373" t="s">
        <v>22</v>
      </c>
      <c r="I5373" t="s">
        <v>373</v>
      </c>
      <c r="J5373" t="s">
        <v>374</v>
      </c>
      <c r="K5373" t="s">
        <v>375</v>
      </c>
      <c r="L5373" t="s">
        <v>25</v>
      </c>
      <c r="M5373">
        <v>101469</v>
      </c>
      <c r="N5373">
        <v>101469</v>
      </c>
      <c r="O5373">
        <v>116392</v>
      </c>
      <c r="P5373">
        <v>101469</v>
      </c>
      <c r="Q5373">
        <v>116392</v>
      </c>
      <c r="R5373">
        <v>101469</v>
      </c>
      <c r="S5373">
        <v>101469</v>
      </c>
      <c r="T5373">
        <v>101469</v>
      </c>
      <c r="U5373">
        <v>101469</v>
      </c>
      <c r="V5373">
        <v>101469</v>
      </c>
      <c r="W5373">
        <v>101469</v>
      </c>
      <c r="X5373">
        <v>101469</v>
      </c>
      <c r="Y5373">
        <v>1247478</v>
      </c>
      <c r="Z5373">
        <f t="shared" si="196"/>
        <v>0</v>
      </c>
      <c r="AA5373">
        <f t="shared" si="197"/>
        <v>935608.5</v>
      </c>
    </row>
    <row r="5374" spans="1:27" x14ac:dyDescent="0.35">
      <c r="A5374" t="s">
        <v>427</v>
      </c>
      <c r="C5374">
        <v>506100</v>
      </c>
      <c r="D5374" t="s">
        <v>432</v>
      </c>
      <c r="E5374" t="s">
        <v>7</v>
      </c>
      <c r="F5374" t="s">
        <v>21</v>
      </c>
      <c r="G5374">
        <v>2025</v>
      </c>
      <c r="H5374" t="s">
        <v>22</v>
      </c>
      <c r="I5374" t="s">
        <v>373</v>
      </c>
      <c r="J5374" t="s">
        <v>374</v>
      </c>
      <c r="K5374" t="s">
        <v>375</v>
      </c>
      <c r="L5374" t="s">
        <v>25</v>
      </c>
      <c r="M5374">
        <v>101631</v>
      </c>
      <c r="N5374">
        <v>102397</v>
      </c>
      <c r="O5374">
        <v>106670</v>
      </c>
      <c r="P5374">
        <v>131259</v>
      </c>
      <c r="Q5374">
        <v>106670</v>
      </c>
      <c r="R5374">
        <v>106267</v>
      </c>
      <c r="S5374">
        <v>104251</v>
      </c>
      <c r="T5374">
        <v>102840</v>
      </c>
      <c r="U5374">
        <v>107476</v>
      </c>
      <c r="V5374">
        <v>107677</v>
      </c>
      <c r="W5374">
        <v>109894</v>
      </c>
      <c r="X5374">
        <v>117432</v>
      </c>
      <c r="Y5374">
        <v>1304464</v>
      </c>
      <c r="Z5374">
        <f t="shared" si="196"/>
        <v>978348</v>
      </c>
      <c r="AA5374">
        <f t="shared" si="197"/>
        <v>0</v>
      </c>
    </row>
    <row r="5375" spans="1:27" x14ac:dyDescent="0.35">
      <c r="A5375" t="s">
        <v>427</v>
      </c>
      <c r="C5375">
        <v>511100</v>
      </c>
      <c r="D5375" t="s">
        <v>434</v>
      </c>
      <c r="E5375" t="s">
        <v>7</v>
      </c>
      <c r="F5375" t="s">
        <v>21</v>
      </c>
      <c r="G5375">
        <v>2021</v>
      </c>
      <c r="H5375" t="s">
        <v>22</v>
      </c>
      <c r="I5375" t="s">
        <v>373</v>
      </c>
      <c r="J5375" t="s">
        <v>374</v>
      </c>
      <c r="K5375" t="s">
        <v>375</v>
      </c>
      <c r="L5375" t="s">
        <v>25</v>
      </c>
      <c r="M5375">
        <v>101659</v>
      </c>
      <c r="N5375">
        <v>122635</v>
      </c>
      <c r="O5375">
        <v>84345</v>
      </c>
      <c r="P5375">
        <v>83803</v>
      </c>
      <c r="Q5375">
        <v>62785</v>
      </c>
      <c r="R5375">
        <v>64899</v>
      </c>
      <c r="S5375">
        <v>84468</v>
      </c>
      <c r="T5375">
        <v>84475</v>
      </c>
      <c r="U5375">
        <v>64324</v>
      </c>
      <c r="V5375">
        <v>70261</v>
      </c>
      <c r="W5375">
        <v>64332</v>
      </c>
      <c r="X5375">
        <v>64184</v>
      </c>
      <c r="Y5375">
        <v>952170</v>
      </c>
      <c r="Z5375">
        <f t="shared" si="196"/>
        <v>714127.5</v>
      </c>
      <c r="AA5375">
        <f t="shared" si="197"/>
        <v>0</v>
      </c>
    </row>
    <row r="5376" spans="1:27" x14ac:dyDescent="0.35">
      <c r="A5376" t="s">
        <v>427</v>
      </c>
      <c r="C5376">
        <v>511100</v>
      </c>
      <c r="D5376" t="s">
        <v>434</v>
      </c>
      <c r="E5376" t="s">
        <v>7</v>
      </c>
      <c r="F5376" t="s">
        <v>366</v>
      </c>
      <c r="G5376">
        <v>2025</v>
      </c>
      <c r="H5376" t="s">
        <v>22</v>
      </c>
      <c r="I5376" t="s">
        <v>666</v>
      </c>
      <c r="J5376" t="s">
        <v>667</v>
      </c>
      <c r="K5376" t="s">
        <v>616</v>
      </c>
      <c r="L5376" t="s">
        <v>25</v>
      </c>
      <c r="M5376">
        <v>101936</v>
      </c>
      <c r="N5376">
        <v>101936</v>
      </c>
      <c r="O5376">
        <v>106936</v>
      </c>
      <c r="P5376">
        <v>126936</v>
      </c>
      <c r="Q5376">
        <v>101936</v>
      </c>
      <c r="R5376">
        <v>106936</v>
      </c>
      <c r="S5376">
        <v>101936</v>
      </c>
      <c r="T5376">
        <v>201936</v>
      </c>
      <c r="U5376">
        <v>101936</v>
      </c>
      <c r="V5376">
        <v>116936</v>
      </c>
      <c r="W5376">
        <v>101936</v>
      </c>
      <c r="X5376">
        <v>101936</v>
      </c>
      <c r="Y5376">
        <v>1373236</v>
      </c>
      <c r="Z5376">
        <f t="shared" si="196"/>
        <v>415242.27248192398</v>
      </c>
      <c r="AA5376">
        <f t="shared" si="197"/>
        <v>614684.72751807596</v>
      </c>
    </row>
    <row r="5377" spans="1:27" x14ac:dyDescent="0.35">
      <c r="A5377" t="s">
        <v>427</v>
      </c>
      <c r="C5377">
        <v>511100</v>
      </c>
      <c r="D5377" t="s">
        <v>434</v>
      </c>
      <c r="E5377" t="s">
        <v>7</v>
      </c>
      <c r="F5377" t="s">
        <v>21</v>
      </c>
      <c r="G5377">
        <v>2028</v>
      </c>
      <c r="H5377" t="s">
        <v>22</v>
      </c>
      <c r="I5377" t="s">
        <v>373</v>
      </c>
      <c r="J5377" t="s">
        <v>374</v>
      </c>
      <c r="K5377" t="s">
        <v>375</v>
      </c>
      <c r="L5377" t="s">
        <v>25</v>
      </c>
      <c r="M5377">
        <v>102065</v>
      </c>
      <c r="N5377">
        <v>58003</v>
      </c>
      <c r="O5377">
        <v>65496</v>
      </c>
      <c r="P5377">
        <v>69066</v>
      </c>
      <c r="Q5377">
        <v>58047</v>
      </c>
      <c r="R5377">
        <v>60333</v>
      </c>
      <c r="S5377">
        <v>58112</v>
      </c>
      <c r="T5377">
        <v>102166</v>
      </c>
      <c r="U5377">
        <v>102194</v>
      </c>
      <c r="V5377">
        <v>64635</v>
      </c>
      <c r="W5377">
        <v>58155</v>
      </c>
      <c r="X5377">
        <v>105968</v>
      </c>
      <c r="Y5377">
        <v>904240</v>
      </c>
      <c r="Z5377">
        <f t="shared" si="196"/>
        <v>678180</v>
      </c>
      <c r="AA5377">
        <f t="shared" si="197"/>
        <v>0</v>
      </c>
    </row>
    <row r="5378" spans="1:27" x14ac:dyDescent="0.35">
      <c r="A5378" t="s">
        <v>427</v>
      </c>
      <c r="C5378">
        <v>500100</v>
      </c>
      <c r="D5378" t="s">
        <v>431</v>
      </c>
      <c r="E5378" t="s">
        <v>7</v>
      </c>
      <c r="F5378" t="s">
        <v>366</v>
      </c>
      <c r="G5378">
        <v>2027</v>
      </c>
      <c r="H5378" t="s">
        <v>365</v>
      </c>
      <c r="I5378" t="s">
        <v>628</v>
      </c>
      <c r="J5378" t="s">
        <v>629</v>
      </c>
      <c r="K5378" t="s">
        <v>493</v>
      </c>
      <c r="L5378" t="s">
        <v>25</v>
      </c>
      <c r="M5378">
        <v>102169</v>
      </c>
      <c r="N5378">
        <v>91771</v>
      </c>
      <c r="O5378">
        <v>91232</v>
      </c>
      <c r="P5378">
        <v>94894</v>
      </c>
      <c r="Q5378">
        <v>93312</v>
      </c>
      <c r="R5378">
        <v>87910</v>
      </c>
      <c r="S5378">
        <v>96148</v>
      </c>
      <c r="T5378">
        <v>99557</v>
      </c>
      <c r="U5378">
        <v>95791</v>
      </c>
      <c r="V5378">
        <v>103737</v>
      </c>
      <c r="W5378">
        <v>78475</v>
      </c>
      <c r="X5378">
        <v>84739</v>
      </c>
      <c r="Y5378">
        <v>1119735</v>
      </c>
      <c r="Z5378">
        <f t="shared" si="196"/>
        <v>338588.05476811499</v>
      </c>
      <c r="AA5378">
        <f t="shared" si="197"/>
        <v>501213.19523188501</v>
      </c>
    </row>
    <row r="5379" spans="1:27" x14ac:dyDescent="0.35">
      <c r="A5379" t="s">
        <v>427</v>
      </c>
      <c r="C5379">
        <v>926003</v>
      </c>
      <c r="D5379" t="s">
        <v>437</v>
      </c>
      <c r="E5379" t="s">
        <v>7</v>
      </c>
      <c r="F5379" t="s">
        <v>105</v>
      </c>
      <c r="G5379">
        <v>2026</v>
      </c>
      <c r="H5379" t="s">
        <v>365</v>
      </c>
      <c r="I5379" t="s">
        <v>383</v>
      </c>
      <c r="J5379" t="s">
        <v>384</v>
      </c>
      <c r="K5379" t="s">
        <v>378</v>
      </c>
      <c r="L5379" t="s">
        <v>25</v>
      </c>
      <c r="M5379">
        <v>102354</v>
      </c>
      <c r="N5379">
        <v>92102</v>
      </c>
      <c r="O5379">
        <v>91406</v>
      </c>
      <c r="P5379">
        <v>95105</v>
      </c>
      <c r="Q5379">
        <v>93538</v>
      </c>
      <c r="R5379">
        <v>88141</v>
      </c>
      <c r="S5379">
        <v>96417</v>
      </c>
      <c r="T5379">
        <v>99956</v>
      </c>
      <c r="U5379">
        <v>96016</v>
      </c>
      <c r="V5379">
        <v>104157</v>
      </c>
      <c r="W5379">
        <v>78500</v>
      </c>
      <c r="X5379">
        <v>84870</v>
      </c>
      <c r="Y5379">
        <v>1122562</v>
      </c>
      <c r="Z5379">
        <f t="shared" si="196"/>
        <v>0</v>
      </c>
      <c r="AA5379">
        <f t="shared" si="197"/>
        <v>841921.5</v>
      </c>
    </row>
    <row r="5380" spans="1:27" x14ac:dyDescent="0.35">
      <c r="A5380" t="s">
        <v>427</v>
      </c>
      <c r="C5380">
        <v>506900</v>
      </c>
      <c r="D5380" t="s">
        <v>439</v>
      </c>
      <c r="E5380" t="s">
        <v>7</v>
      </c>
      <c r="F5380" t="s">
        <v>366</v>
      </c>
      <c r="G5380">
        <v>2028</v>
      </c>
      <c r="H5380" t="s">
        <v>365</v>
      </c>
      <c r="I5380" t="s">
        <v>456</v>
      </c>
      <c r="J5380" t="s">
        <v>852</v>
      </c>
      <c r="K5380" t="s">
        <v>378</v>
      </c>
      <c r="L5380" t="s">
        <v>25</v>
      </c>
      <c r="M5380">
        <v>102423</v>
      </c>
      <c r="N5380">
        <v>91868</v>
      </c>
      <c r="O5380">
        <v>91033</v>
      </c>
      <c r="P5380">
        <v>94636</v>
      </c>
      <c r="Q5380">
        <v>92894</v>
      </c>
      <c r="R5380">
        <v>87275</v>
      </c>
      <c r="S5380">
        <v>95584</v>
      </c>
      <c r="T5380">
        <v>99432</v>
      </c>
      <c r="U5380">
        <v>95391</v>
      </c>
      <c r="V5380">
        <v>103641</v>
      </c>
      <c r="W5380">
        <v>77333</v>
      </c>
      <c r="X5380">
        <v>83335</v>
      </c>
      <c r="Y5380">
        <v>1114846</v>
      </c>
      <c r="Z5380">
        <f t="shared" si="196"/>
        <v>337109.70765941398</v>
      </c>
      <c r="AA5380">
        <f t="shared" si="197"/>
        <v>499024.79234058602</v>
      </c>
    </row>
    <row r="5381" spans="1:27" x14ac:dyDescent="0.35">
      <c r="A5381" t="s">
        <v>427</v>
      </c>
      <c r="C5381">
        <v>501090</v>
      </c>
      <c r="D5381" t="s">
        <v>435</v>
      </c>
      <c r="E5381" t="s">
        <v>7</v>
      </c>
      <c r="F5381" t="s">
        <v>105</v>
      </c>
      <c r="G5381">
        <v>2030</v>
      </c>
      <c r="H5381" t="s">
        <v>22</v>
      </c>
      <c r="I5381" t="s">
        <v>383</v>
      </c>
      <c r="J5381" t="s">
        <v>384</v>
      </c>
      <c r="K5381" t="s">
        <v>378</v>
      </c>
      <c r="L5381" t="s">
        <v>25</v>
      </c>
      <c r="M5381">
        <v>102670</v>
      </c>
      <c r="N5381">
        <v>116015</v>
      </c>
      <c r="O5381">
        <v>116015</v>
      </c>
      <c r="P5381">
        <v>102670</v>
      </c>
      <c r="Q5381">
        <v>102670</v>
      </c>
      <c r="R5381">
        <v>102670</v>
      </c>
      <c r="S5381">
        <v>102670</v>
      </c>
      <c r="T5381">
        <v>102670</v>
      </c>
      <c r="U5381">
        <v>102670</v>
      </c>
      <c r="V5381">
        <v>102670</v>
      </c>
      <c r="W5381">
        <v>102670</v>
      </c>
      <c r="X5381">
        <v>102670</v>
      </c>
      <c r="Y5381">
        <v>1258729</v>
      </c>
      <c r="Z5381">
        <f t="shared" si="196"/>
        <v>0</v>
      </c>
      <c r="AA5381">
        <f t="shared" si="197"/>
        <v>944046.75</v>
      </c>
    </row>
    <row r="5382" spans="1:27" x14ac:dyDescent="0.35">
      <c r="A5382" t="s">
        <v>427</v>
      </c>
      <c r="C5382">
        <v>510100</v>
      </c>
      <c r="D5382" t="s">
        <v>430</v>
      </c>
      <c r="E5382" t="s">
        <v>7</v>
      </c>
      <c r="F5382" t="s">
        <v>366</v>
      </c>
      <c r="G5382">
        <v>2028</v>
      </c>
      <c r="H5382" t="s">
        <v>365</v>
      </c>
      <c r="I5382" t="s">
        <v>628</v>
      </c>
      <c r="J5382" t="s">
        <v>629</v>
      </c>
      <c r="K5382" t="s">
        <v>493</v>
      </c>
      <c r="L5382" t="s">
        <v>25</v>
      </c>
      <c r="M5382">
        <v>103203</v>
      </c>
      <c r="N5382">
        <v>92784</v>
      </c>
      <c r="O5382">
        <v>92075</v>
      </c>
      <c r="P5382">
        <v>95701</v>
      </c>
      <c r="Q5382">
        <v>94016</v>
      </c>
      <c r="R5382">
        <v>88512</v>
      </c>
      <c r="S5382">
        <v>96765</v>
      </c>
      <c r="T5382">
        <v>100529</v>
      </c>
      <c r="U5382">
        <v>96635</v>
      </c>
      <c r="V5382">
        <v>104717</v>
      </c>
      <c r="W5382">
        <v>78868</v>
      </c>
      <c r="X5382">
        <v>84768</v>
      </c>
      <c r="Y5382">
        <v>1128574</v>
      </c>
      <c r="Z5382">
        <f t="shared" si="196"/>
        <v>341260.81199736596</v>
      </c>
      <c r="AA5382">
        <f t="shared" si="197"/>
        <v>505169.68800263404</v>
      </c>
    </row>
    <row r="5383" spans="1:27" x14ac:dyDescent="0.35">
      <c r="A5383" t="s">
        <v>427</v>
      </c>
      <c r="C5383">
        <v>506100</v>
      </c>
      <c r="D5383" t="s">
        <v>432</v>
      </c>
      <c r="E5383" t="s">
        <v>7</v>
      </c>
      <c r="F5383" t="s">
        <v>105</v>
      </c>
      <c r="G5383">
        <v>2022</v>
      </c>
      <c r="H5383" t="s">
        <v>22</v>
      </c>
      <c r="I5383" t="s">
        <v>383</v>
      </c>
      <c r="J5383" t="s">
        <v>384</v>
      </c>
      <c r="K5383" t="s">
        <v>378</v>
      </c>
      <c r="L5383" t="s">
        <v>25</v>
      </c>
      <c r="M5383">
        <v>103234</v>
      </c>
      <c r="N5383">
        <v>104152</v>
      </c>
      <c r="O5383">
        <v>109277</v>
      </c>
      <c r="P5383">
        <v>138770</v>
      </c>
      <c r="Q5383">
        <v>109277</v>
      </c>
      <c r="R5383">
        <v>108794</v>
      </c>
      <c r="S5383">
        <v>106376</v>
      </c>
      <c r="T5383">
        <v>104684</v>
      </c>
      <c r="U5383">
        <v>110244</v>
      </c>
      <c r="V5383">
        <v>110486</v>
      </c>
      <c r="W5383">
        <v>113145</v>
      </c>
      <c r="X5383">
        <v>122186</v>
      </c>
      <c r="Y5383">
        <v>1340627</v>
      </c>
      <c r="Z5383">
        <f t="shared" si="196"/>
        <v>0</v>
      </c>
      <c r="AA5383">
        <f t="shared" si="197"/>
        <v>1005470.25</v>
      </c>
    </row>
    <row r="5384" spans="1:27" x14ac:dyDescent="0.35">
      <c r="A5384" t="s">
        <v>427</v>
      </c>
      <c r="C5384">
        <v>505100</v>
      </c>
      <c r="D5384" t="s">
        <v>433</v>
      </c>
      <c r="E5384" t="s">
        <v>7</v>
      </c>
      <c r="F5384" t="s">
        <v>21</v>
      </c>
      <c r="G5384">
        <v>2027</v>
      </c>
      <c r="H5384" t="s">
        <v>365</v>
      </c>
      <c r="I5384" t="s">
        <v>373</v>
      </c>
      <c r="J5384" t="s">
        <v>374</v>
      </c>
      <c r="K5384" t="s">
        <v>375</v>
      </c>
      <c r="L5384" t="s">
        <v>25</v>
      </c>
      <c r="M5384">
        <v>103252</v>
      </c>
      <c r="N5384">
        <v>92242</v>
      </c>
      <c r="O5384">
        <v>92531</v>
      </c>
      <c r="P5384">
        <v>96503</v>
      </c>
      <c r="Q5384">
        <v>95246</v>
      </c>
      <c r="R5384">
        <v>89976</v>
      </c>
      <c r="S5384">
        <v>98554</v>
      </c>
      <c r="T5384">
        <v>100549</v>
      </c>
      <c r="U5384">
        <v>97288</v>
      </c>
      <c r="V5384">
        <v>104897</v>
      </c>
      <c r="W5384">
        <v>81101</v>
      </c>
      <c r="X5384">
        <v>89092</v>
      </c>
      <c r="Y5384">
        <v>1141230</v>
      </c>
      <c r="Z5384">
        <f t="shared" si="196"/>
        <v>855922.5</v>
      </c>
      <c r="AA5384">
        <f t="shared" si="197"/>
        <v>0</v>
      </c>
    </row>
    <row r="5385" spans="1:27" x14ac:dyDescent="0.35">
      <c r="A5385" t="s">
        <v>427</v>
      </c>
      <c r="C5385">
        <v>512100</v>
      </c>
      <c r="D5385" t="s">
        <v>428</v>
      </c>
      <c r="E5385" t="s">
        <v>7</v>
      </c>
      <c r="F5385" t="s">
        <v>366</v>
      </c>
      <c r="G5385">
        <v>2024</v>
      </c>
      <c r="H5385" t="s">
        <v>22</v>
      </c>
      <c r="I5385" t="s">
        <v>544</v>
      </c>
      <c r="J5385" t="s">
        <v>545</v>
      </c>
      <c r="K5385" t="s">
        <v>496</v>
      </c>
      <c r="L5385" t="s">
        <v>25</v>
      </c>
      <c r="M5385">
        <v>103307</v>
      </c>
      <c r="N5385">
        <v>103307</v>
      </c>
      <c r="O5385">
        <v>103307</v>
      </c>
      <c r="P5385">
        <v>103307</v>
      </c>
      <c r="Q5385">
        <v>103307</v>
      </c>
      <c r="R5385">
        <v>103307</v>
      </c>
      <c r="S5385">
        <v>103307</v>
      </c>
      <c r="T5385">
        <v>103307</v>
      </c>
      <c r="U5385">
        <v>103307</v>
      </c>
      <c r="V5385">
        <v>103307</v>
      </c>
      <c r="W5385">
        <v>103307</v>
      </c>
      <c r="X5385">
        <v>103307</v>
      </c>
      <c r="Y5385">
        <v>1239684</v>
      </c>
      <c r="Z5385">
        <f t="shared" si="196"/>
        <v>374858.51035035599</v>
      </c>
      <c r="AA5385">
        <f t="shared" si="197"/>
        <v>554904.48964964401</v>
      </c>
    </row>
    <row r="5386" spans="1:27" x14ac:dyDescent="0.35">
      <c r="A5386" t="s">
        <v>427</v>
      </c>
      <c r="C5386">
        <v>501090</v>
      </c>
      <c r="D5386" t="s">
        <v>435</v>
      </c>
      <c r="E5386" t="s">
        <v>7</v>
      </c>
      <c r="F5386" t="s">
        <v>105</v>
      </c>
      <c r="G5386">
        <v>2023</v>
      </c>
      <c r="H5386" t="s">
        <v>22</v>
      </c>
      <c r="I5386" t="s">
        <v>373</v>
      </c>
      <c r="J5386" t="s">
        <v>374</v>
      </c>
      <c r="K5386" t="s">
        <v>375</v>
      </c>
      <c r="L5386" t="s">
        <v>25</v>
      </c>
      <c r="M5386">
        <v>104238</v>
      </c>
      <c r="N5386">
        <v>119161</v>
      </c>
      <c r="O5386">
        <v>119161</v>
      </c>
      <c r="P5386">
        <v>104238</v>
      </c>
      <c r="Q5386">
        <v>104238</v>
      </c>
      <c r="R5386">
        <v>104238</v>
      </c>
      <c r="S5386">
        <v>104238</v>
      </c>
      <c r="T5386">
        <v>104238</v>
      </c>
      <c r="U5386">
        <v>104238</v>
      </c>
      <c r="V5386">
        <v>104238</v>
      </c>
      <c r="W5386">
        <v>104238</v>
      </c>
      <c r="X5386">
        <v>104238</v>
      </c>
      <c r="Y5386">
        <v>1280706</v>
      </c>
      <c r="Z5386">
        <f t="shared" si="196"/>
        <v>0</v>
      </c>
      <c r="AA5386">
        <f t="shared" si="197"/>
        <v>960529.5</v>
      </c>
    </row>
    <row r="5387" spans="1:27" x14ac:dyDescent="0.35">
      <c r="A5387" t="s">
        <v>427</v>
      </c>
      <c r="C5387">
        <v>513100</v>
      </c>
      <c r="D5387" t="s">
        <v>438</v>
      </c>
      <c r="E5387" t="s">
        <v>7</v>
      </c>
      <c r="F5387" t="s">
        <v>366</v>
      </c>
      <c r="G5387">
        <v>2028</v>
      </c>
      <c r="H5387" t="s">
        <v>365</v>
      </c>
      <c r="I5387" t="s">
        <v>628</v>
      </c>
      <c r="J5387" t="s">
        <v>629</v>
      </c>
      <c r="K5387" t="s">
        <v>493</v>
      </c>
      <c r="L5387" t="s">
        <v>25</v>
      </c>
      <c r="M5387">
        <v>104350</v>
      </c>
      <c r="N5387">
        <v>93528</v>
      </c>
      <c r="O5387">
        <v>93367</v>
      </c>
      <c r="P5387">
        <v>97273</v>
      </c>
      <c r="Q5387">
        <v>95860</v>
      </c>
      <c r="R5387">
        <v>90450</v>
      </c>
      <c r="S5387">
        <v>99025</v>
      </c>
      <c r="T5387">
        <v>101749</v>
      </c>
      <c r="U5387">
        <v>98115</v>
      </c>
      <c r="V5387">
        <v>106097</v>
      </c>
      <c r="W5387">
        <v>81091</v>
      </c>
      <c r="X5387">
        <v>88496</v>
      </c>
      <c r="Y5387">
        <v>1149401</v>
      </c>
      <c r="Z5387">
        <f t="shared" si="196"/>
        <v>347558.52834690898</v>
      </c>
      <c r="AA5387">
        <f t="shared" si="197"/>
        <v>514492.22165309102</v>
      </c>
    </row>
    <row r="5388" spans="1:27" x14ac:dyDescent="0.35">
      <c r="A5388" t="s">
        <v>427</v>
      </c>
      <c r="C5388">
        <v>510100</v>
      </c>
      <c r="D5388" t="s">
        <v>430</v>
      </c>
      <c r="E5388" t="s">
        <v>7</v>
      </c>
      <c r="F5388" t="s">
        <v>21</v>
      </c>
      <c r="G5388">
        <v>2022</v>
      </c>
      <c r="H5388" t="s">
        <v>365</v>
      </c>
      <c r="I5388" t="s">
        <v>373</v>
      </c>
      <c r="J5388" t="s">
        <v>374</v>
      </c>
      <c r="K5388" t="s">
        <v>375</v>
      </c>
      <c r="L5388" t="s">
        <v>25</v>
      </c>
      <c r="M5388">
        <v>104375</v>
      </c>
      <c r="N5388">
        <v>104760</v>
      </c>
      <c r="O5388">
        <v>114561</v>
      </c>
      <c r="P5388">
        <v>102400</v>
      </c>
      <c r="Q5388">
        <v>105357</v>
      </c>
      <c r="R5388">
        <v>105253</v>
      </c>
      <c r="S5388">
        <v>98420</v>
      </c>
      <c r="T5388">
        <v>118789</v>
      </c>
      <c r="U5388">
        <v>109451</v>
      </c>
      <c r="V5388">
        <v>107108</v>
      </c>
      <c r="W5388">
        <v>101453</v>
      </c>
      <c r="X5388">
        <v>91863</v>
      </c>
      <c r="Y5388">
        <v>1263790</v>
      </c>
      <c r="Z5388">
        <f t="shared" si="196"/>
        <v>947842.5</v>
      </c>
      <c r="AA5388">
        <f t="shared" si="197"/>
        <v>0</v>
      </c>
    </row>
    <row r="5389" spans="1:27" x14ac:dyDescent="0.35">
      <c r="A5389" t="s">
        <v>427</v>
      </c>
      <c r="C5389">
        <v>506100</v>
      </c>
      <c r="D5389" t="s">
        <v>432</v>
      </c>
      <c r="E5389" t="s">
        <v>7</v>
      </c>
      <c r="F5389" t="s">
        <v>105</v>
      </c>
      <c r="G5389">
        <v>2023</v>
      </c>
      <c r="H5389" t="s">
        <v>22</v>
      </c>
      <c r="I5389" t="s">
        <v>383</v>
      </c>
      <c r="J5389" t="s">
        <v>384</v>
      </c>
      <c r="K5389" t="s">
        <v>378</v>
      </c>
      <c r="L5389" t="s">
        <v>25</v>
      </c>
      <c r="M5389">
        <v>104680</v>
      </c>
      <c r="N5389">
        <v>105598</v>
      </c>
      <c r="O5389">
        <v>110723</v>
      </c>
      <c r="P5389">
        <v>140216</v>
      </c>
      <c r="Q5389">
        <v>110723</v>
      </c>
      <c r="R5389">
        <v>110240</v>
      </c>
      <c r="S5389">
        <v>107822</v>
      </c>
      <c r="T5389">
        <v>106130</v>
      </c>
      <c r="U5389">
        <v>111690</v>
      </c>
      <c r="V5389">
        <v>111932</v>
      </c>
      <c r="W5389">
        <v>114591</v>
      </c>
      <c r="X5389">
        <v>123632</v>
      </c>
      <c r="Y5389">
        <v>1357978</v>
      </c>
      <c r="Z5389">
        <f t="shared" si="196"/>
        <v>0</v>
      </c>
      <c r="AA5389">
        <f t="shared" si="197"/>
        <v>1018483.5</v>
      </c>
    </row>
    <row r="5390" spans="1:27" x14ac:dyDescent="0.35">
      <c r="A5390" t="s">
        <v>427</v>
      </c>
      <c r="C5390">
        <v>500100</v>
      </c>
      <c r="D5390" t="s">
        <v>431</v>
      </c>
      <c r="E5390" t="s">
        <v>7</v>
      </c>
      <c r="F5390" t="s">
        <v>21</v>
      </c>
      <c r="G5390">
        <v>2025</v>
      </c>
      <c r="H5390" t="s">
        <v>365</v>
      </c>
      <c r="I5390" t="s">
        <v>373</v>
      </c>
      <c r="J5390" t="s">
        <v>374</v>
      </c>
      <c r="K5390" t="s">
        <v>375</v>
      </c>
      <c r="L5390" t="s">
        <v>25</v>
      </c>
      <c r="M5390">
        <v>104725</v>
      </c>
      <c r="N5390">
        <v>93595</v>
      </c>
      <c r="O5390">
        <v>92970</v>
      </c>
      <c r="P5390">
        <v>96738</v>
      </c>
      <c r="Q5390">
        <v>94932</v>
      </c>
      <c r="R5390">
        <v>89094</v>
      </c>
      <c r="S5390">
        <v>97767</v>
      </c>
      <c r="T5390">
        <v>101662</v>
      </c>
      <c r="U5390">
        <v>97687</v>
      </c>
      <c r="V5390">
        <v>106058</v>
      </c>
      <c r="W5390">
        <v>79108</v>
      </c>
      <c r="X5390">
        <v>85205</v>
      </c>
      <c r="Y5390">
        <v>1139541</v>
      </c>
      <c r="Z5390">
        <f t="shared" si="196"/>
        <v>854655.75</v>
      </c>
      <c r="AA5390">
        <f t="shared" si="197"/>
        <v>0</v>
      </c>
    </row>
    <row r="5391" spans="1:27" x14ac:dyDescent="0.35">
      <c r="A5391" t="s">
        <v>427</v>
      </c>
      <c r="C5391">
        <v>511100</v>
      </c>
      <c r="D5391" t="s">
        <v>434</v>
      </c>
      <c r="E5391" t="s">
        <v>7</v>
      </c>
      <c r="F5391" t="s">
        <v>366</v>
      </c>
      <c r="G5391">
        <v>2026</v>
      </c>
      <c r="H5391" t="s">
        <v>22</v>
      </c>
      <c r="I5391" t="s">
        <v>666</v>
      </c>
      <c r="J5391" t="s">
        <v>667</v>
      </c>
      <c r="K5391" t="s">
        <v>616</v>
      </c>
      <c r="L5391" t="s">
        <v>25</v>
      </c>
      <c r="M5391">
        <v>104878</v>
      </c>
      <c r="N5391">
        <v>104878</v>
      </c>
      <c r="O5391">
        <v>110028</v>
      </c>
      <c r="P5391">
        <v>130628</v>
      </c>
      <c r="Q5391">
        <v>104878</v>
      </c>
      <c r="R5391">
        <v>110028</v>
      </c>
      <c r="S5391">
        <v>104878</v>
      </c>
      <c r="T5391">
        <v>207878</v>
      </c>
      <c r="U5391">
        <v>104878</v>
      </c>
      <c r="V5391">
        <v>120328</v>
      </c>
      <c r="W5391">
        <v>104878</v>
      </c>
      <c r="X5391">
        <v>104878</v>
      </c>
      <c r="Y5391">
        <v>1413033</v>
      </c>
      <c r="Z5391">
        <f t="shared" si="196"/>
        <v>427276.18123319698</v>
      </c>
      <c r="AA5391">
        <f t="shared" si="197"/>
        <v>632498.56876680302</v>
      </c>
    </row>
    <row r="5392" spans="1:27" x14ac:dyDescent="0.35">
      <c r="A5392" t="s">
        <v>427</v>
      </c>
      <c r="C5392">
        <v>511100</v>
      </c>
      <c r="D5392" t="s">
        <v>434</v>
      </c>
      <c r="E5392" t="s">
        <v>7</v>
      </c>
      <c r="F5392" t="s">
        <v>21</v>
      </c>
      <c r="G5392">
        <v>2029</v>
      </c>
      <c r="H5392" t="s">
        <v>22</v>
      </c>
      <c r="I5392" t="s">
        <v>373</v>
      </c>
      <c r="J5392" t="s">
        <v>374</v>
      </c>
      <c r="K5392" t="s">
        <v>375</v>
      </c>
      <c r="L5392" t="s">
        <v>25</v>
      </c>
      <c r="M5392">
        <v>105005</v>
      </c>
      <c r="N5392">
        <v>59620</v>
      </c>
      <c r="O5392">
        <v>67338</v>
      </c>
      <c r="P5392">
        <v>71014</v>
      </c>
      <c r="Q5392">
        <v>59665</v>
      </c>
      <c r="R5392">
        <v>62020</v>
      </c>
      <c r="S5392">
        <v>59732</v>
      </c>
      <c r="T5392">
        <v>105108</v>
      </c>
      <c r="U5392">
        <v>105137</v>
      </c>
      <c r="V5392">
        <v>66450</v>
      </c>
      <c r="W5392">
        <v>59777</v>
      </c>
      <c r="X5392">
        <v>109025</v>
      </c>
      <c r="Y5392">
        <v>929889</v>
      </c>
      <c r="Z5392">
        <f t="shared" si="196"/>
        <v>697416.75</v>
      </c>
      <c r="AA5392">
        <f t="shared" si="197"/>
        <v>0</v>
      </c>
    </row>
    <row r="5393" spans="1:27" x14ac:dyDescent="0.35">
      <c r="A5393" t="s">
        <v>427</v>
      </c>
      <c r="C5393">
        <v>500100</v>
      </c>
      <c r="D5393" t="s">
        <v>431</v>
      </c>
      <c r="E5393" t="s">
        <v>7</v>
      </c>
      <c r="F5393" t="s">
        <v>366</v>
      </c>
      <c r="G5393">
        <v>2028</v>
      </c>
      <c r="H5393" t="s">
        <v>365</v>
      </c>
      <c r="I5393" t="s">
        <v>628</v>
      </c>
      <c r="J5393" t="s">
        <v>629</v>
      </c>
      <c r="K5393" t="s">
        <v>493</v>
      </c>
      <c r="L5393" t="s">
        <v>25</v>
      </c>
      <c r="M5393">
        <v>105232</v>
      </c>
      <c r="N5393">
        <v>94522</v>
      </c>
      <c r="O5393">
        <v>93967</v>
      </c>
      <c r="P5393">
        <v>97739</v>
      </c>
      <c r="Q5393">
        <v>96109</v>
      </c>
      <c r="R5393">
        <v>90545</v>
      </c>
      <c r="S5393">
        <v>99030</v>
      </c>
      <c r="T5393">
        <v>102541</v>
      </c>
      <c r="U5393">
        <v>98663</v>
      </c>
      <c r="V5393">
        <v>106846</v>
      </c>
      <c r="W5393">
        <v>80827</v>
      </c>
      <c r="X5393">
        <v>87279</v>
      </c>
      <c r="Y5393">
        <v>1153299</v>
      </c>
      <c r="Z5393">
        <f t="shared" si="196"/>
        <v>348737.214587391</v>
      </c>
      <c r="AA5393">
        <f t="shared" si="197"/>
        <v>516237.035412609</v>
      </c>
    </row>
    <row r="5394" spans="1:27" x14ac:dyDescent="0.35">
      <c r="A5394" t="s">
        <v>427</v>
      </c>
      <c r="C5394">
        <v>926003</v>
      </c>
      <c r="D5394" t="s">
        <v>437</v>
      </c>
      <c r="E5394" t="s">
        <v>7</v>
      </c>
      <c r="F5394" t="s">
        <v>105</v>
      </c>
      <c r="G5394">
        <v>2027</v>
      </c>
      <c r="H5394" t="s">
        <v>365</v>
      </c>
      <c r="I5394" t="s">
        <v>383</v>
      </c>
      <c r="J5394" t="s">
        <v>384</v>
      </c>
      <c r="K5394" t="s">
        <v>378</v>
      </c>
      <c r="L5394" t="s">
        <v>25</v>
      </c>
      <c r="M5394">
        <v>105425</v>
      </c>
      <c r="N5394">
        <v>94865</v>
      </c>
      <c r="O5394">
        <v>94148</v>
      </c>
      <c r="P5394">
        <v>97958</v>
      </c>
      <c r="Q5394">
        <v>96344</v>
      </c>
      <c r="R5394">
        <v>90785</v>
      </c>
      <c r="S5394">
        <v>99310</v>
      </c>
      <c r="T5394">
        <v>102954</v>
      </c>
      <c r="U5394">
        <v>98896</v>
      </c>
      <c r="V5394">
        <v>107282</v>
      </c>
      <c r="W5394">
        <v>80854</v>
      </c>
      <c r="X5394">
        <v>87416</v>
      </c>
      <c r="Y5394">
        <v>1156239</v>
      </c>
      <c r="Z5394">
        <f t="shared" si="196"/>
        <v>0</v>
      </c>
      <c r="AA5394">
        <f t="shared" si="197"/>
        <v>867179.25</v>
      </c>
    </row>
    <row r="5395" spans="1:27" x14ac:dyDescent="0.35">
      <c r="A5395" t="s">
        <v>427</v>
      </c>
      <c r="C5395">
        <v>506100</v>
      </c>
      <c r="D5395" t="s">
        <v>432</v>
      </c>
      <c r="E5395" t="s">
        <v>7</v>
      </c>
      <c r="F5395" t="s">
        <v>21</v>
      </c>
      <c r="G5395">
        <v>2026</v>
      </c>
      <c r="H5395" t="s">
        <v>22</v>
      </c>
      <c r="I5395" t="s">
        <v>373</v>
      </c>
      <c r="J5395" t="s">
        <v>374</v>
      </c>
      <c r="K5395" t="s">
        <v>375</v>
      </c>
      <c r="L5395" t="s">
        <v>25</v>
      </c>
      <c r="M5395">
        <v>105476</v>
      </c>
      <c r="N5395">
        <v>106263</v>
      </c>
      <c r="O5395">
        <v>110666</v>
      </c>
      <c r="P5395">
        <v>135993</v>
      </c>
      <c r="Q5395">
        <v>110666</v>
      </c>
      <c r="R5395">
        <v>110251</v>
      </c>
      <c r="S5395">
        <v>108173</v>
      </c>
      <c r="T5395">
        <v>106722</v>
      </c>
      <c r="U5395">
        <v>111496</v>
      </c>
      <c r="V5395">
        <v>111702</v>
      </c>
      <c r="W5395">
        <v>113987</v>
      </c>
      <c r="X5395">
        <v>121751</v>
      </c>
      <c r="Y5395">
        <v>1353144</v>
      </c>
      <c r="Z5395">
        <f t="shared" si="196"/>
        <v>1014858</v>
      </c>
      <c r="AA5395">
        <f t="shared" si="197"/>
        <v>0</v>
      </c>
    </row>
    <row r="5396" spans="1:27" x14ac:dyDescent="0.35">
      <c r="A5396" t="s">
        <v>427</v>
      </c>
      <c r="C5396">
        <v>506900</v>
      </c>
      <c r="D5396" t="s">
        <v>439</v>
      </c>
      <c r="E5396" t="s">
        <v>7</v>
      </c>
      <c r="F5396" t="s">
        <v>366</v>
      </c>
      <c r="G5396">
        <v>2029</v>
      </c>
      <c r="H5396" t="s">
        <v>365</v>
      </c>
      <c r="I5396" t="s">
        <v>456</v>
      </c>
      <c r="J5396" t="s">
        <v>852</v>
      </c>
      <c r="K5396" t="s">
        <v>378</v>
      </c>
      <c r="L5396" t="s">
        <v>25</v>
      </c>
      <c r="M5396">
        <v>105498</v>
      </c>
      <c r="N5396">
        <v>94626</v>
      </c>
      <c r="O5396">
        <v>93765</v>
      </c>
      <c r="P5396">
        <v>97477</v>
      </c>
      <c r="Q5396">
        <v>95682</v>
      </c>
      <c r="R5396">
        <v>89894</v>
      </c>
      <c r="S5396">
        <v>98454</v>
      </c>
      <c r="T5396">
        <v>102417</v>
      </c>
      <c r="U5396">
        <v>98255</v>
      </c>
      <c r="V5396">
        <v>106752</v>
      </c>
      <c r="W5396">
        <v>79654</v>
      </c>
      <c r="X5396">
        <v>85836</v>
      </c>
      <c r="Y5396">
        <v>1148311</v>
      </c>
      <c r="Z5396">
        <f t="shared" si="196"/>
        <v>347228.93163009896</v>
      </c>
      <c r="AA5396">
        <f t="shared" si="197"/>
        <v>514004.31836990104</v>
      </c>
    </row>
    <row r="5397" spans="1:27" x14ac:dyDescent="0.35">
      <c r="A5397" t="s">
        <v>427</v>
      </c>
      <c r="C5397">
        <v>505100</v>
      </c>
      <c r="D5397" t="s">
        <v>433</v>
      </c>
      <c r="E5397" t="s">
        <v>7</v>
      </c>
      <c r="F5397" t="s">
        <v>105</v>
      </c>
      <c r="G5397">
        <v>2023</v>
      </c>
      <c r="H5397" t="s">
        <v>365</v>
      </c>
      <c r="I5397" t="s">
        <v>383</v>
      </c>
      <c r="J5397" t="s">
        <v>384</v>
      </c>
      <c r="K5397" t="s">
        <v>378</v>
      </c>
      <c r="L5397" t="s">
        <v>25</v>
      </c>
      <c r="M5397">
        <v>105658</v>
      </c>
      <c r="N5397">
        <v>99512</v>
      </c>
      <c r="O5397">
        <v>109494</v>
      </c>
      <c r="P5397">
        <v>93122</v>
      </c>
      <c r="Q5397">
        <v>107039</v>
      </c>
      <c r="R5397">
        <v>102871</v>
      </c>
      <c r="S5397">
        <v>95514</v>
      </c>
      <c r="T5397">
        <v>112649</v>
      </c>
      <c r="U5397">
        <v>98106</v>
      </c>
      <c r="V5397">
        <v>107658</v>
      </c>
      <c r="W5397">
        <v>98881</v>
      </c>
      <c r="X5397">
        <v>85695</v>
      </c>
      <c r="Y5397">
        <v>1216198</v>
      </c>
      <c r="Z5397">
        <f t="shared" si="196"/>
        <v>0</v>
      </c>
      <c r="AA5397">
        <f t="shared" si="197"/>
        <v>912148.5</v>
      </c>
    </row>
    <row r="5398" spans="1:27" x14ac:dyDescent="0.35">
      <c r="A5398" t="s">
        <v>427</v>
      </c>
      <c r="C5398">
        <v>510100</v>
      </c>
      <c r="D5398" t="s">
        <v>430</v>
      </c>
      <c r="E5398" t="s">
        <v>7</v>
      </c>
      <c r="F5398" t="s">
        <v>366</v>
      </c>
      <c r="G5398">
        <v>2029</v>
      </c>
      <c r="H5398" t="s">
        <v>365</v>
      </c>
      <c r="I5398" t="s">
        <v>628</v>
      </c>
      <c r="J5398" t="s">
        <v>629</v>
      </c>
      <c r="K5398" t="s">
        <v>493</v>
      </c>
      <c r="L5398" t="s">
        <v>25</v>
      </c>
      <c r="M5398">
        <v>106301</v>
      </c>
      <c r="N5398">
        <v>95569</v>
      </c>
      <c r="O5398">
        <v>94839</v>
      </c>
      <c r="P5398">
        <v>98574</v>
      </c>
      <c r="Q5398">
        <v>96838</v>
      </c>
      <c r="R5398">
        <v>91169</v>
      </c>
      <c r="S5398">
        <v>99669</v>
      </c>
      <c r="T5398">
        <v>103547</v>
      </c>
      <c r="U5398">
        <v>99536</v>
      </c>
      <c r="V5398">
        <v>107861</v>
      </c>
      <c r="W5398">
        <v>81235</v>
      </c>
      <c r="X5398">
        <v>87313</v>
      </c>
      <c r="Y5398">
        <v>1162451</v>
      </c>
      <c r="Z5398">
        <f t="shared" si="196"/>
        <v>351504.61747935897</v>
      </c>
      <c r="AA5398">
        <f t="shared" si="197"/>
        <v>520333.63252064103</v>
      </c>
    </row>
    <row r="5399" spans="1:27" x14ac:dyDescent="0.35">
      <c r="A5399" t="s">
        <v>427</v>
      </c>
      <c r="C5399">
        <v>505100</v>
      </c>
      <c r="D5399" t="s">
        <v>433</v>
      </c>
      <c r="E5399" t="s">
        <v>7</v>
      </c>
      <c r="F5399" t="s">
        <v>21</v>
      </c>
      <c r="G5399">
        <v>2028</v>
      </c>
      <c r="H5399" t="s">
        <v>365</v>
      </c>
      <c r="I5399" t="s">
        <v>373</v>
      </c>
      <c r="J5399" t="s">
        <v>374</v>
      </c>
      <c r="K5399" t="s">
        <v>375</v>
      </c>
      <c r="L5399" t="s">
        <v>25</v>
      </c>
      <c r="M5399">
        <v>106346</v>
      </c>
      <c r="N5399">
        <v>95007</v>
      </c>
      <c r="O5399">
        <v>95304</v>
      </c>
      <c r="P5399">
        <v>99396</v>
      </c>
      <c r="Q5399">
        <v>98101</v>
      </c>
      <c r="R5399">
        <v>92673</v>
      </c>
      <c r="S5399">
        <v>101508</v>
      </c>
      <c r="T5399">
        <v>103563</v>
      </c>
      <c r="U5399">
        <v>100204</v>
      </c>
      <c r="V5399">
        <v>108041</v>
      </c>
      <c r="W5399">
        <v>83532</v>
      </c>
      <c r="X5399">
        <v>91763</v>
      </c>
      <c r="Y5399">
        <v>1175438</v>
      </c>
      <c r="Z5399">
        <f t="shared" si="196"/>
        <v>881578.5</v>
      </c>
      <c r="AA5399">
        <f t="shared" si="197"/>
        <v>0</v>
      </c>
    </row>
    <row r="5400" spans="1:27" x14ac:dyDescent="0.35">
      <c r="A5400" t="s">
        <v>427</v>
      </c>
      <c r="C5400">
        <v>501090</v>
      </c>
      <c r="D5400" t="s">
        <v>435</v>
      </c>
      <c r="E5400" t="s">
        <v>7</v>
      </c>
      <c r="F5400" t="s">
        <v>105</v>
      </c>
      <c r="G5400">
        <v>2024</v>
      </c>
      <c r="H5400" t="s">
        <v>22</v>
      </c>
      <c r="I5400" t="s">
        <v>373</v>
      </c>
      <c r="J5400" t="s">
        <v>374</v>
      </c>
      <c r="K5400" t="s">
        <v>375</v>
      </c>
      <c r="L5400" t="s">
        <v>25</v>
      </c>
      <c r="M5400">
        <v>107097</v>
      </c>
      <c r="N5400">
        <v>107097</v>
      </c>
      <c r="O5400">
        <v>122019</v>
      </c>
      <c r="P5400">
        <v>107097</v>
      </c>
      <c r="Q5400">
        <v>122019</v>
      </c>
      <c r="R5400">
        <v>107097</v>
      </c>
      <c r="S5400">
        <v>107097</v>
      </c>
      <c r="T5400">
        <v>107097</v>
      </c>
      <c r="U5400">
        <v>107097</v>
      </c>
      <c r="V5400">
        <v>107097</v>
      </c>
      <c r="W5400">
        <v>107097</v>
      </c>
      <c r="X5400">
        <v>107097</v>
      </c>
      <c r="Y5400">
        <v>1315009</v>
      </c>
      <c r="Z5400">
        <f t="shared" si="196"/>
        <v>0</v>
      </c>
      <c r="AA5400">
        <f t="shared" si="197"/>
        <v>986256.75</v>
      </c>
    </row>
    <row r="5401" spans="1:27" x14ac:dyDescent="0.35">
      <c r="A5401" t="s">
        <v>427</v>
      </c>
      <c r="C5401">
        <v>510100</v>
      </c>
      <c r="D5401" t="s">
        <v>430</v>
      </c>
      <c r="E5401" t="s">
        <v>7</v>
      </c>
      <c r="F5401" t="s">
        <v>21</v>
      </c>
      <c r="G5401">
        <v>2021</v>
      </c>
      <c r="H5401" t="s">
        <v>365</v>
      </c>
      <c r="I5401" t="s">
        <v>373</v>
      </c>
      <c r="J5401" t="s">
        <v>374</v>
      </c>
      <c r="K5401" t="s">
        <v>375</v>
      </c>
      <c r="L5401" t="s">
        <v>25</v>
      </c>
      <c r="M5401">
        <v>107159</v>
      </c>
      <c r="N5401">
        <v>107520</v>
      </c>
      <c r="O5401">
        <v>117260</v>
      </c>
      <c r="P5401">
        <v>109782</v>
      </c>
      <c r="Q5401">
        <v>103754</v>
      </c>
      <c r="R5401">
        <v>108173</v>
      </c>
      <c r="S5401">
        <v>102230</v>
      </c>
      <c r="T5401">
        <v>111763</v>
      </c>
      <c r="U5401">
        <v>107030</v>
      </c>
      <c r="V5401">
        <v>106233</v>
      </c>
      <c r="W5401">
        <v>99175</v>
      </c>
      <c r="X5401">
        <v>95910</v>
      </c>
      <c r="Y5401">
        <v>1275990</v>
      </c>
      <c r="Z5401">
        <f t="shared" si="196"/>
        <v>956992.5</v>
      </c>
      <c r="AA5401">
        <f t="shared" si="197"/>
        <v>0</v>
      </c>
    </row>
    <row r="5402" spans="1:27" x14ac:dyDescent="0.35">
      <c r="A5402" t="s">
        <v>427</v>
      </c>
      <c r="C5402">
        <v>513100</v>
      </c>
      <c r="D5402" t="s">
        <v>438</v>
      </c>
      <c r="E5402" t="s">
        <v>7</v>
      </c>
      <c r="F5402" t="s">
        <v>366</v>
      </c>
      <c r="G5402">
        <v>2029</v>
      </c>
      <c r="H5402" t="s">
        <v>365</v>
      </c>
      <c r="I5402" t="s">
        <v>628</v>
      </c>
      <c r="J5402" t="s">
        <v>629</v>
      </c>
      <c r="K5402" t="s">
        <v>493</v>
      </c>
      <c r="L5402" t="s">
        <v>25</v>
      </c>
      <c r="M5402">
        <v>107483</v>
      </c>
      <c r="N5402">
        <v>96336</v>
      </c>
      <c r="O5402">
        <v>96170</v>
      </c>
      <c r="P5402">
        <v>100193</v>
      </c>
      <c r="Q5402">
        <v>98738</v>
      </c>
      <c r="R5402">
        <v>93165</v>
      </c>
      <c r="S5402">
        <v>101997</v>
      </c>
      <c r="T5402">
        <v>104803</v>
      </c>
      <c r="U5402">
        <v>101060</v>
      </c>
      <c r="V5402">
        <v>109281</v>
      </c>
      <c r="W5402">
        <v>83525</v>
      </c>
      <c r="X5402">
        <v>91152</v>
      </c>
      <c r="Y5402">
        <v>1183903</v>
      </c>
      <c r="Z5402">
        <f t="shared" si="196"/>
        <v>357991.32277202699</v>
      </c>
      <c r="AA5402">
        <f t="shared" si="197"/>
        <v>529935.92722797301</v>
      </c>
    </row>
    <row r="5403" spans="1:27" x14ac:dyDescent="0.35">
      <c r="A5403" t="s">
        <v>427</v>
      </c>
      <c r="C5403">
        <v>500100</v>
      </c>
      <c r="D5403" t="s">
        <v>431</v>
      </c>
      <c r="E5403" t="s">
        <v>7</v>
      </c>
      <c r="F5403" t="s">
        <v>21</v>
      </c>
      <c r="G5403">
        <v>2026</v>
      </c>
      <c r="H5403" t="s">
        <v>365</v>
      </c>
      <c r="I5403" t="s">
        <v>373</v>
      </c>
      <c r="J5403" t="s">
        <v>374</v>
      </c>
      <c r="K5403" t="s">
        <v>375</v>
      </c>
      <c r="L5403" t="s">
        <v>25</v>
      </c>
      <c r="M5403">
        <v>107866</v>
      </c>
      <c r="N5403">
        <v>96403</v>
      </c>
      <c r="O5403">
        <v>95759</v>
      </c>
      <c r="P5403">
        <v>99640</v>
      </c>
      <c r="Q5403">
        <v>97780</v>
      </c>
      <c r="R5403">
        <v>91766</v>
      </c>
      <c r="S5403">
        <v>100700</v>
      </c>
      <c r="T5403">
        <v>104712</v>
      </c>
      <c r="U5403">
        <v>100618</v>
      </c>
      <c r="V5403">
        <v>109240</v>
      </c>
      <c r="W5403">
        <v>81481</v>
      </c>
      <c r="X5403">
        <v>87761</v>
      </c>
      <c r="Y5403">
        <v>1173727</v>
      </c>
      <c r="Z5403">
        <f t="shared" si="196"/>
        <v>880295.25</v>
      </c>
      <c r="AA5403">
        <f t="shared" si="197"/>
        <v>0</v>
      </c>
    </row>
    <row r="5404" spans="1:27" x14ac:dyDescent="0.35">
      <c r="A5404" t="s">
        <v>427</v>
      </c>
      <c r="C5404">
        <v>511100</v>
      </c>
      <c r="D5404" t="s">
        <v>434</v>
      </c>
      <c r="E5404" t="s">
        <v>7</v>
      </c>
      <c r="F5404" t="s">
        <v>366</v>
      </c>
      <c r="G5404">
        <v>2027</v>
      </c>
      <c r="H5404" t="s">
        <v>22</v>
      </c>
      <c r="I5404" t="s">
        <v>666</v>
      </c>
      <c r="J5404" t="s">
        <v>667</v>
      </c>
      <c r="K5404" t="s">
        <v>616</v>
      </c>
      <c r="L5404" t="s">
        <v>25</v>
      </c>
      <c r="M5404">
        <v>107905</v>
      </c>
      <c r="N5404">
        <v>107905</v>
      </c>
      <c r="O5404">
        <v>113210</v>
      </c>
      <c r="P5404">
        <v>134428</v>
      </c>
      <c r="Q5404">
        <v>107905</v>
      </c>
      <c r="R5404">
        <v>113210</v>
      </c>
      <c r="S5404">
        <v>107905</v>
      </c>
      <c r="T5404">
        <v>213995</v>
      </c>
      <c r="U5404">
        <v>107905</v>
      </c>
      <c r="V5404">
        <v>123819</v>
      </c>
      <c r="W5404">
        <v>107905</v>
      </c>
      <c r="X5404">
        <v>107905</v>
      </c>
      <c r="Y5404">
        <v>1453996</v>
      </c>
      <c r="Z5404">
        <f t="shared" si="196"/>
        <v>439662.66775676399</v>
      </c>
      <c r="AA5404">
        <f t="shared" si="197"/>
        <v>650834.33224323601</v>
      </c>
    </row>
    <row r="5405" spans="1:27" x14ac:dyDescent="0.35">
      <c r="A5405" t="s">
        <v>427</v>
      </c>
      <c r="C5405">
        <v>506100</v>
      </c>
      <c r="D5405" t="s">
        <v>432</v>
      </c>
      <c r="E5405" t="s">
        <v>7</v>
      </c>
      <c r="F5405" t="s">
        <v>21</v>
      </c>
      <c r="G5405">
        <v>2027</v>
      </c>
      <c r="H5405" t="s">
        <v>22</v>
      </c>
      <c r="I5405" t="s">
        <v>373</v>
      </c>
      <c r="J5405" t="s">
        <v>374</v>
      </c>
      <c r="K5405" t="s">
        <v>375</v>
      </c>
      <c r="L5405" t="s">
        <v>25</v>
      </c>
      <c r="M5405">
        <v>107915</v>
      </c>
      <c r="N5405">
        <v>108724</v>
      </c>
      <c r="O5405">
        <v>113261</v>
      </c>
      <c r="P5405">
        <v>139347</v>
      </c>
      <c r="Q5405">
        <v>113261</v>
      </c>
      <c r="R5405">
        <v>112833</v>
      </c>
      <c r="S5405">
        <v>110690</v>
      </c>
      <c r="T5405">
        <v>109198</v>
      </c>
      <c r="U5405">
        <v>114116</v>
      </c>
      <c r="V5405">
        <v>114325</v>
      </c>
      <c r="W5405">
        <v>116682</v>
      </c>
      <c r="X5405">
        <v>124677</v>
      </c>
      <c r="Y5405">
        <v>1385028</v>
      </c>
      <c r="Z5405">
        <f t="shared" si="196"/>
        <v>1038771</v>
      </c>
      <c r="AA5405">
        <f t="shared" si="197"/>
        <v>0</v>
      </c>
    </row>
    <row r="5406" spans="1:27" x14ac:dyDescent="0.35">
      <c r="A5406" t="s">
        <v>427</v>
      </c>
      <c r="C5406">
        <v>511100</v>
      </c>
      <c r="D5406" t="s">
        <v>434</v>
      </c>
      <c r="E5406" t="s">
        <v>7</v>
      </c>
      <c r="F5406" t="s">
        <v>21</v>
      </c>
      <c r="G5406">
        <v>2030</v>
      </c>
      <c r="H5406" t="s">
        <v>22</v>
      </c>
      <c r="I5406" t="s">
        <v>373</v>
      </c>
      <c r="J5406" t="s">
        <v>374</v>
      </c>
      <c r="K5406" t="s">
        <v>375</v>
      </c>
      <c r="L5406" t="s">
        <v>25</v>
      </c>
      <c r="M5406">
        <v>108032</v>
      </c>
      <c r="N5406">
        <v>61284</v>
      </c>
      <c r="O5406">
        <v>69234</v>
      </c>
      <c r="P5406">
        <v>73020</v>
      </c>
      <c r="Q5406">
        <v>61330</v>
      </c>
      <c r="R5406">
        <v>63756</v>
      </c>
      <c r="S5406">
        <v>61399</v>
      </c>
      <c r="T5406">
        <v>108138</v>
      </c>
      <c r="U5406">
        <v>108168</v>
      </c>
      <c r="V5406">
        <v>68320</v>
      </c>
      <c r="W5406">
        <v>61446</v>
      </c>
      <c r="X5406">
        <v>112173</v>
      </c>
      <c r="Y5406">
        <v>956299</v>
      </c>
      <c r="Z5406">
        <f t="shared" si="196"/>
        <v>717224.25</v>
      </c>
      <c r="AA5406">
        <f t="shared" si="197"/>
        <v>0</v>
      </c>
    </row>
    <row r="5407" spans="1:27" x14ac:dyDescent="0.35">
      <c r="A5407" t="s">
        <v>427</v>
      </c>
      <c r="C5407">
        <v>500100</v>
      </c>
      <c r="D5407" t="s">
        <v>431</v>
      </c>
      <c r="E5407" t="s">
        <v>7</v>
      </c>
      <c r="F5407" t="s">
        <v>366</v>
      </c>
      <c r="G5407">
        <v>2029</v>
      </c>
      <c r="H5407" t="s">
        <v>365</v>
      </c>
      <c r="I5407" t="s">
        <v>628</v>
      </c>
      <c r="J5407" t="s">
        <v>629</v>
      </c>
      <c r="K5407" t="s">
        <v>493</v>
      </c>
      <c r="L5407" t="s">
        <v>25</v>
      </c>
      <c r="M5407">
        <v>108391</v>
      </c>
      <c r="N5407">
        <v>97359</v>
      </c>
      <c r="O5407">
        <v>96787</v>
      </c>
      <c r="P5407">
        <v>100673</v>
      </c>
      <c r="Q5407">
        <v>98993</v>
      </c>
      <c r="R5407">
        <v>93263</v>
      </c>
      <c r="S5407">
        <v>102003</v>
      </c>
      <c r="T5407">
        <v>105619</v>
      </c>
      <c r="U5407">
        <v>101624</v>
      </c>
      <c r="V5407">
        <v>110054</v>
      </c>
      <c r="W5407">
        <v>83253</v>
      </c>
      <c r="X5407">
        <v>89899</v>
      </c>
      <c r="Y5407">
        <v>1187918</v>
      </c>
      <c r="Z5407">
        <f t="shared" si="196"/>
        <v>359205.38774266199</v>
      </c>
      <c r="AA5407">
        <f t="shared" si="197"/>
        <v>531733.11225733801</v>
      </c>
    </row>
    <row r="5408" spans="1:27" x14ac:dyDescent="0.35">
      <c r="A5408" t="s">
        <v>427</v>
      </c>
      <c r="C5408">
        <v>926003</v>
      </c>
      <c r="D5408" t="s">
        <v>437</v>
      </c>
      <c r="E5408" t="s">
        <v>7</v>
      </c>
      <c r="F5408" t="s">
        <v>105</v>
      </c>
      <c r="G5408">
        <v>2028</v>
      </c>
      <c r="H5408" t="s">
        <v>365</v>
      </c>
      <c r="I5408" t="s">
        <v>383</v>
      </c>
      <c r="J5408" t="s">
        <v>384</v>
      </c>
      <c r="K5408" t="s">
        <v>378</v>
      </c>
      <c r="L5408" t="s">
        <v>25</v>
      </c>
      <c r="M5408">
        <v>108585</v>
      </c>
      <c r="N5408">
        <v>97709</v>
      </c>
      <c r="O5408">
        <v>96970</v>
      </c>
      <c r="P5408">
        <v>100895</v>
      </c>
      <c r="Q5408">
        <v>99232</v>
      </c>
      <c r="R5408">
        <v>93507</v>
      </c>
      <c r="S5408">
        <v>102286</v>
      </c>
      <c r="T5408">
        <v>106040</v>
      </c>
      <c r="U5408">
        <v>101861</v>
      </c>
      <c r="V5408">
        <v>110498</v>
      </c>
      <c r="W5408">
        <v>83278</v>
      </c>
      <c r="X5408">
        <v>90036</v>
      </c>
      <c r="Y5408">
        <v>1190897</v>
      </c>
      <c r="Z5408">
        <f t="shared" si="196"/>
        <v>0</v>
      </c>
      <c r="AA5408">
        <f t="shared" si="197"/>
        <v>893172.75</v>
      </c>
    </row>
    <row r="5409" spans="1:27" x14ac:dyDescent="0.35">
      <c r="A5409" t="s">
        <v>427</v>
      </c>
      <c r="C5409">
        <v>506900</v>
      </c>
      <c r="D5409" t="s">
        <v>439</v>
      </c>
      <c r="E5409" t="s">
        <v>7</v>
      </c>
      <c r="F5409" t="s">
        <v>366</v>
      </c>
      <c r="G5409">
        <v>2030</v>
      </c>
      <c r="H5409" t="s">
        <v>365</v>
      </c>
      <c r="I5409" t="s">
        <v>456</v>
      </c>
      <c r="J5409" t="s">
        <v>852</v>
      </c>
      <c r="K5409" t="s">
        <v>378</v>
      </c>
      <c r="L5409" t="s">
        <v>25</v>
      </c>
      <c r="M5409">
        <v>108666</v>
      </c>
      <c r="N5409">
        <v>97468</v>
      </c>
      <c r="O5409">
        <v>96581</v>
      </c>
      <c r="P5409">
        <v>100404</v>
      </c>
      <c r="Q5409">
        <v>98555</v>
      </c>
      <c r="R5409">
        <v>92594</v>
      </c>
      <c r="S5409">
        <v>101410</v>
      </c>
      <c r="T5409">
        <v>105492</v>
      </c>
      <c r="U5409">
        <v>101205</v>
      </c>
      <c r="V5409">
        <v>109958</v>
      </c>
      <c r="W5409">
        <v>82047</v>
      </c>
      <c r="X5409">
        <v>88414</v>
      </c>
      <c r="Y5409">
        <v>1182796</v>
      </c>
      <c r="Z5409">
        <f t="shared" si="196"/>
        <v>357656.58555596397</v>
      </c>
      <c r="AA5409">
        <f t="shared" si="197"/>
        <v>529440.41444403597</v>
      </c>
    </row>
    <row r="5410" spans="1:27" x14ac:dyDescent="0.35">
      <c r="A5410" t="s">
        <v>427</v>
      </c>
      <c r="C5410">
        <v>510900</v>
      </c>
      <c r="D5410" t="s">
        <v>436</v>
      </c>
      <c r="E5410" t="s">
        <v>7</v>
      </c>
      <c r="F5410" t="s">
        <v>366</v>
      </c>
      <c r="G5410">
        <v>2023</v>
      </c>
      <c r="H5410" t="s">
        <v>365</v>
      </c>
      <c r="I5410" t="s">
        <v>456</v>
      </c>
      <c r="J5410" t="s">
        <v>852</v>
      </c>
      <c r="K5410" t="s">
        <v>378</v>
      </c>
      <c r="L5410" t="s">
        <v>25</v>
      </c>
      <c r="M5410">
        <v>108895</v>
      </c>
      <c r="N5410">
        <v>103400</v>
      </c>
      <c r="O5410">
        <v>112775</v>
      </c>
      <c r="P5410">
        <v>95509</v>
      </c>
      <c r="Q5410">
        <v>109939</v>
      </c>
      <c r="R5410">
        <v>105580</v>
      </c>
      <c r="S5410">
        <v>97536</v>
      </c>
      <c r="T5410">
        <v>116914</v>
      </c>
      <c r="U5410">
        <v>100919</v>
      </c>
      <c r="V5410">
        <v>111528</v>
      </c>
      <c r="W5410">
        <v>100564</v>
      </c>
      <c r="X5410">
        <v>85436</v>
      </c>
      <c r="Y5410">
        <v>1248996</v>
      </c>
      <c r="Z5410">
        <f t="shared" si="196"/>
        <v>377674.29441176396</v>
      </c>
      <c r="AA5410">
        <f t="shared" si="197"/>
        <v>559072.70558823599</v>
      </c>
    </row>
    <row r="5411" spans="1:27" x14ac:dyDescent="0.35">
      <c r="A5411" t="s">
        <v>427</v>
      </c>
      <c r="C5411">
        <v>510100</v>
      </c>
      <c r="D5411" t="s">
        <v>430</v>
      </c>
      <c r="E5411" t="s">
        <v>7</v>
      </c>
      <c r="F5411" t="s">
        <v>366</v>
      </c>
      <c r="G5411">
        <v>2030</v>
      </c>
      <c r="H5411" t="s">
        <v>365</v>
      </c>
      <c r="I5411" t="s">
        <v>628</v>
      </c>
      <c r="J5411" t="s">
        <v>629</v>
      </c>
      <c r="K5411" t="s">
        <v>493</v>
      </c>
      <c r="L5411" t="s">
        <v>25</v>
      </c>
      <c r="M5411">
        <v>109494</v>
      </c>
      <c r="N5411">
        <v>98439</v>
      </c>
      <c r="O5411">
        <v>97687</v>
      </c>
      <c r="P5411">
        <v>101534</v>
      </c>
      <c r="Q5411">
        <v>99746</v>
      </c>
      <c r="R5411">
        <v>93907</v>
      </c>
      <c r="S5411">
        <v>102662</v>
      </c>
      <c r="T5411">
        <v>106656</v>
      </c>
      <c r="U5411">
        <v>102525</v>
      </c>
      <c r="V5411">
        <v>111100</v>
      </c>
      <c r="W5411">
        <v>83675</v>
      </c>
      <c r="X5411">
        <v>89935</v>
      </c>
      <c r="Y5411">
        <v>1197360</v>
      </c>
      <c r="Z5411">
        <f t="shared" si="196"/>
        <v>362060.48150423996</v>
      </c>
      <c r="AA5411">
        <f t="shared" si="197"/>
        <v>535959.51849576004</v>
      </c>
    </row>
    <row r="5412" spans="1:27" x14ac:dyDescent="0.35">
      <c r="A5412" t="s">
        <v>427</v>
      </c>
      <c r="C5412">
        <v>505100</v>
      </c>
      <c r="D5412" t="s">
        <v>433</v>
      </c>
      <c r="E5412" t="s">
        <v>7</v>
      </c>
      <c r="F5412" t="s">
        <v>21</v>
      </c>
      <c r="G5412">
        <v>2029</v>
      </c>
      <c r="H5412" t="s">
        <v>365</v>
      </c>
      <c r="I5412" t="s">
        <v>373</v>
      </c>
      <c r="J5412" t="s">
        <v>374</v>
      </c>
      <c r="K5412" t="s">
        <v>375</v>
      </c>
      <c r="L5412" t="s">
        <v>25</v>
      </c>
      <c r="M5412">
        <v>109539</v>
      </c>
      <c r="N5412">
        <v>97859</v>
      </c>
      <c r="O5412">
        <v>98165</v>
      </c>
      <c r="P5412">
        <v>102379</v>
      </c>
      <c r="Q5412">
        <v>101046</v>
      </c>
      <c r="R5412">
        <v>95455</v>
      </c>
      <c r="S5412">
        <v>104555</v>
      </c>
      <c r="T5412">
        <v>106671</v>
      </c>
      <c r="U5412">
        <v>103212</v>
      </c>
      <c r="V5412">
        <v>111284</v>
      </c>
      <c r="W5412">
        <v>86040</v>
      </c>
      <c r="X5412">
        <v>94517</v>
      </c>
      <c r="Y5412">
        <v>1210722</v>
      </c>
      <c r="Z5412">
        <f t="shared" si="196"/>
        <v>908041.5</v>
      </c>
      <c r="AA5412">
        <f t="shared" si="197"/>
        <v>0</v>
      </c>
    </row>
    <row r="5413" spans="1:27" x14ac:dyDescent="0.35">
      <c r="A5413" t="s">
        <v>427</v>
      </c>
      <c r="C5413">
        <v>501090</v>
      </c>
      <c r="D5413" t="s">
        <v>435</v>
      </c>
      <c r="E5413" t="s">
        <v>7</v>
      </c>
      <c r="F5413" t="s">
        <v>105</v>
      </c>
      <c r="G5413">
        <v>2025</v>
      </c>
      <c r="H5413" t="s">
        <v>22</v>
      </c>
      <c r="I5413" t="s">
        <v>373</v>
      </c>
      <c r="J5413" t="s">
        <v>374</v>
      </c>
      <c r="K5413" t="s">
        <v>375</v>
      </c>
      <c r="L5413" t="s">
        <v>25</v>
      </c>
      <c r="M5413">
        <v>110046</v>
      </c>
      <c r="N5413">
        <v>124969</v>
      </c>
      <c r="O5413">
        <v>124969</v>
      </c>
      <c r="P5413">
        <v>110046</v>
      </c>
      <c r="Q5413">
        <v>110046</v>
      </c>
      <c r="R5413">
        <v>110046</v>
      </c>
      <c r="S5413">
        <v>110046</v>
      </c>
      <c r="T5413">
        <v>110046</v>
      </c>
      <c r="U5413">
        <v>110046</v>
      </c>
      <c r="V5413">
        <v>110046</v>
      </c>
      <c r="W5413">
        <v>110046</v>
      </c>
      <c r="X5413">
        <v>110046</v>
      </c>
      <c r="Y5413">
        <v>1350400</v>
      </c>
      <c r="Z5413">
        <f t="shared" si="196"/>
        <v>0</v>
      </c>
      <c r="AA5413">
        <f t="shared" si="197"/>
        <v>1012800</v>
      </c>
    </row>
    <row r="5414" spans="1:27" x14ac:dyDescent="0.35">
      <c r="A5414" t="s">
        <v>427</v>
      </c>
      <c r="C5414">
        <v>511100</v>
      </c>
      <c r="D5414" t="s">
        <v>434</v>
      </c>
      <c r="E5414" t="s">
        <v>7</v>
      </c>
      <c r="F5414" t="s">
        <v>105</v>
      </c>
      <c r="G5414">
        <v>2024</v>
      </c>
      <c r="H5414" t="s">
        <v>22</v>
      </c>
      <c r="I5414" t="s">
        <v>383</v>
      </c>
      <c r="J5414" t="s">
        <v>384</v>
      </c>
      <c r="K5414" t="s">
        <v>378</v>
      </c>
      <c r="L5414" t="s">
        <v>25</v>
      </c>
      <c r="M5414">
        <v>110130</v>
      </c>
      <c r="N5414">
        <v>61765</v>
      </c>
      <c r="O5414">
        <v>69990</v>
      </c>
      <c r="P5414">
        <v>73907</v>
      </c>
      <c r="Q5414">
        <v>61813</v>
      </c>
      <c r="R5414">
        <v>64322</v>
      </c>
      <c r="S5414">
        <v>61884</v>
      </c>
      <c r="T5414">
        <v>61892</v>
      </c>
      <c r="U5414">
        <v>110271</v>
      </c>
      <c r="V5414">
        <v>69044</v>
      </c>
      <c r="W5414">
        <v>61932</v>
      </c>
      <c r="X5414">
        <v>114415</v>
      </c>
      <c r="Y5414">
        <v>921364</v>
      </c>
      <c r="Z5414">
        <f t="shared" si="196"/>
        <v>0</v>
      </c>
      <c r="AA5414">
        <f t="shared" si="197"/>
        <v>691023</v>
      </c>
    </row>
    <row r="5415" spans="1:27" x14ac:dyDescent="0.35">
      <c r="A5415" t="s">
        <v>427</v>
      </c>
      <c r="C5415">
        <v>506100</v>
      </c>
      <c r="D5415" t="s">
        <v>432</v>
      </c>
      <c r="E5415" t="s">
        <v>7</v>
      </c>
      <c r="F5415" t="s">
        <v>21</v>
      </c>
      <c r="G5415">
        <v>2028</v>
      </c>
      <c r="H5415" t="s">
        <v>22</v>
      </c>
      <c r="I5415" t="s">
        <v>373</v>
      </c>
      <c r="J5415" t="s">
        <v>374</v>
      </c>
      <c r="K5415" t="s">
        <v>375</v>
      </c>
      <c r="L5415" t="s">
        <v>25</v>
      </c>
      <c r="M5415">
        <v>110411</v>
      </c>
      <c r="N5415">
        <v>111243</v>
      </c>
      <c r="O5415">
        <v>115917</v>
      </c>
      <c r="P5415">
        <v>142785</v>
      </c>
      <c r="Q5415">
        <v>115917</v>
      </c>
      <c r="R5415">
        <v>115476</v>
      </c>
      <c r="S5415">
        <v>113268</v>
      </c>
      <c r="T5415">
        <v>111732</v>
      </c>
      <c r="U5415">
        <v>116798</v>
      </c>
      <c r="V5415">
        <v>117012</v>
      </c>
      <c r="W5415">
        <v>119441</v>
      </c>
      <c r="X5415">
        <v>127675</v>
      </c>
      <c r="Y5415">
        <v>1417675</v>
      </c>
      <c r="Z5415">
        <f t="shared" si="196"/>
        <v>1063256.25</v>
      </c>
      <c r="AA5415">
        <f t="shared" si="197"/>
        <v>0</v>
      </c>
    </row>
    <row r="5416" spans="1:27" x14ac:dyDescent="0.35">
      <c r="A5416" t="s">
        <v>427</v>
      </c>
      <c r="C5416">
        <v>513100</v>
      </c>
      <c r="D5416" t="s">
        <v>438</v>
      </c>
      <c r="E5416" t="s">
        <v>7</v>
      </c>
      <c r="F5416" t="s">
        <v>366</v>
      </c>
      <c r="G5416">
        <v>2030</v>
      </c>
      <c r="H5416" t="s">
        <v>365</v>
      </c>
      <c r="I5416" t="s">
        <v>628</v>
      </c>
      <c r="J5416" t="s">
        <v>629</v>
      </c>
      <c r="K5416" t="s">
        <v>493</v>
      </c>
      <c r="L5416" t="s">
        <v>25</v>
      </c>
      <c r="M5416">
        <v>110710</v>
      </c>
      <c r="N5416">
        <v>99229</v>
      </c>
      <c r="O5416">
        <v>99058</v>
      </c>
      <c r="P5416">
        <v>103202</v>
      </c>
      <c r="Q5416">
        <v>101703</v>
      </c>
      <c r="R5416">
        <v>95962</v>
      </c>
      <c r="S5416">
        <v>105060</v>
      </c>
      <c r="T5416">
        <v>107950</v>
      </c>
      <c r="U5416">
        <v>104095</v>
      </c>
      <c r="V5416">
        <v>112563</v>
      </c>
      <c r="W5416">
        <v>86034</v>
      </c>
      <c r="X5416">
        <v>93890</v>
      </c>
      <c r="Y5416">
        <v>1219457</v>
      </c>
      <c r="Z5416">
        <f t="shared" si="196"/>
        <v>368742.22338621301</v>
      </c>
      <c r="AA5416">
        <f t="shared" si="197"/>
        <v>545850.52661378705</v>
      </c>
    </row>
    <row r="5417" spans="1:27" x14ac:dyDescent="0.35">
      <c r="A5417" t="s">
        <v>427</v>
      </c>
      <c r="C5417">
        <v>511100</v>
      </c>
      <c r="D5417" t="s">
        <v>434</v>
      </c>
      <c r="E5417" t="s">
        <v>7</v>
      </c>
      <c r="F5417" t="s">
        <v>366</v>
      </c>
      <c r="G5417">
        <v>2028</v>
      </c>
      <c r="H5417" t="s">
        <v>22</v>
      </c>
      <c r="I5417" t="s">
        <v>666</v>
      </c>
      <c r="J5417" t="s">
        <v>667</v>
      </c>
      <c r="K5417" t="s">
        <v>616</v>
      </c>
      <c r="L5417" t="s">
        <v>25</v>
      </c>
      <c r="M5417">
        <v>111018</v>
      </c>
      <c r="N5417">
        <v>111018</v>
      </c>
      <c r="O5417">
        <v>116482</v>
      </c>
      <c r="P5417">
        <v>138336</v>
      </c>
      <c r="Q5417">
        <v>111018</v>
      </c>
      <c r="R5417">
        <v>116482</v>
      </c>
      <c r="S5417">
        <v>111018</v>
      </c>
      <c r="T5417">
        <v>220288</v>
      </c>
      <c r="U5417">
        <v>111018</v>
      </c>
      <c r="V5417">
        <v>127409</v>
      </c>
      <c r="W5417">
        <v>111018</v>
      </c>
      <c r="X5417">
        <v>111018</v>
      </c>
      <c r="Y5417">
        <v>1496125</v>
      </c>
      <c r="Z5417">
        <f t="shared" si="196"/>
        <v>452401.73205262498</v>
      </c>
      <c r="AA5417">
        <f t="shared" si="197"/>
        <v>669692.01794737508</v>
      </c>
    </row>
    <row r="5418" spans="1:27" x14ac:dyDescent="0.35">
      <c r="A5418" t="s">
        <v>427</v>
      </c>
      <c r="C5418">
        <v>500100</v>
      </c>
      <c r="D5418" t="s">
        <v>431</v>
      </c>
      <c r="E5418" t="s">
        <v>7</v>
      </c>
      <c r="F5418" t="s">
        <v>21</v>
      </c>
      <c r="G5418">
        <v>2027</v>
      </c>
      <c r="H5418" t="s">
        <v>365</v>
      </c>
      <c r="I5418" t="s">
        <v>373</v>
      </c>
      <c r="J5418" t="s">
        <v>374</v>
      </c>
      <c r="K5418" t="s">
        <v>375</v>
      </c>
      <c r="L5418" t="s">
        <v>25</v>
      </c>
      <c r="M5418">
        <v>111102</v>
      </c>
      <c r="N5418">
        <v>99295</v>
      </c>
      <c r="O5418">
        <v>98632</v>
      </c>
      <c r="P5418">
        <v>102629</v>
      </c>
      <c r="Q5418">
        <v>100714</v>
      </c>
      <c r="R5418">
        <v>94519</v>
      </c>
      <c r="S5418">
        <v>103721</v>
      </c>
      <c r="T5418">
        <v>107853</v>
      </c>
      <c r="U5418">
        <v>103637</v>
      </c>
      <c r="V5418">
        <v>112517</v>
      </c>
      <c r="W5418">
        <v>83925</v>
      </c>
      <c r="X5418">
        <v>90394</v>
      </c>
      <c r="Y5418">
        <v>1208939</v>
      </c>
      <c r="Z5418">
        <f t="shared" si="196"/>
        <v>906704.25</v>
      </c>
      <c r="AA5418">
        <f t="shared" si="197"/>
        <v>0</v>
      </c>
    </row>
    <row r="5419" spans="1:27" x14ac:dyDescent="0.35">
      <c r="A5419" t="s">
        <v>427</v>
      </c>
      <c r="C5419">
        <v>510100</v>
      </c>
      <c r="D5419" t="s">
        <v>430</v>
      </c>
      <c r="E5419" t="s">
        <v>7</v>
      </c>
      <c r="F5419" t="s">
        <v>21</v>
      </c>
      <c r="G5419">
        <v>2023</v>
      </c>
      <c r="H5419" t="s">
        <v>365</v>
      </c>
      <c r="I5419" t="s">
        <v>373</v>
      </c>
      <c r="J5419" t="s">
        <v>374</v>
      </c>
      <c r="K5419" t="s">
        <v>375</v>
      </c>
      <c r="L5419" t="s">
        <v>25</v>
      </c>
      <c r="M5419">
        <v>111606</v>
      </c>
      <c r="N5419">
        <v>105860</v>
      </c>
      <c r="O5419">
        <v>115764</v>
      </c>
      <c r="P5419">
        <v>97305</v>
      </c>
      <c r="Q5419">
        <v>112544</v>
      </c>
      <c r="R5419">
        <v>107826</v>
      </c>
      <c r="S5419">
        <v>99362</v>
      </c>
      <c r="T5419">
        <v>120008</v>
      </c>
      <c r="U5419">
        <v>102900</v>
      </c>
      <c r="V5419">
        <v>114315</v>
      </c>
      <c r="W5419">
        <v>102463</v>
      </c>
      <c r="X5419">
        <v>86538</v>
      </c>
      <c r="Y5419">
        <v>1276490</v>
      </c>
      <c r="Z5419">
        <f t="shared" si="196"/>
        <v>957367.5</v>
      </c>
      <c r="AA5419">
        <f t="shared" si="197"/>
        <v>0</v>
      </c>
    </row>
    <row r="5420" spans="1:27" x14ac:dyDescent="0.35">
      <c r="A5420" t="s">
        <v>427</v>
      </c>
      <c r="C5420">
        <v>500100</v>
      </c>
      <c r="D5420" t="s">
        <v>431</v>
      </c>
      <c r="E5420" t="s">
        <v>7</v>
      </c>
      <c r="F5420" t="s">
        <v>366</v>
      </c>
      <c r="G5420">
        <v>2030</v>
      </c>
      <c r="H5420" t="s">
        <v>365</v>
      </c>
      <c r="I5420" t="s">
        <v>628</v>
      </c>
      <c r="J5420" t="s">
        <v>629</v>
      </c>
      <c r="K5420" t="s">
        <v>493</v>
      </c>
      <c r="L5420" t="s">
        <v>25</v>
      </c>
      <c r="M5420">
        <v>111646</v>
      </c>
      <c r="N5420">
        <v>100283</v>
      </c>
      <c r="O5420">
        <v>99694</v>
      </c>
      <c r="P5420">
        <v>103696</v>
      </c>
      <c r="Q5420">
        <v>101966</v>
      </c>
      <c r="R5420">
        <v>96064</v>
      </c>
      <c r="S5420">
        <v>105066</v>
      </c>
      <c r="T5420">
        <v>108791</v>
      </c>
      <c r="U5420">
        <v>104676</v>
      </c>
      <c r="V5420">
        <v>113359</v>
      </c>
      <c r="W5420">
        <v>85753</v>
      </c>
      <c r="X5420">
        <v>92599</v>
      </c>
      <c r="Y5420">
        <v>1223592</v>
      </c>
      <c r="Z5420">
        <f t="shared" si="196"/>
        <v>369992.574233928</v>
      </c>
      <c r="AA5420">
        <f t="shared" si="197"/>
        <v>547701.425766072</v>
      </c>
    </row>
    <row r="5421" spans="1:27" x14ac:dyDescent="0.35">
      <c r="A5421" t="s">
        <v>427</v>
      </c>
      <c r="C5421">
        <v>926003</v>
      </c>
      <c r="D5421" t="s">
        <v>437</v>
      </c>
      <c r="E5421" t="s">
        <v>7</v>
      </c>
      <c r="F5421" t="s">
        <v>105</v>
      </c>
      <c r="G5421">
        <v>2029</v>
      </c>
      <c r="H5421" t="s">
        <v>365</v>
      </c>
      <c r="I5421" t="s">
        <v>383</v>
      </c>
      <c r="J5421" t="s">
        <v>384</v>
      </c>
      <c r="K5421" t="s">
        <v>378</v>
      </c>
      <c r="L5421" t="s">
        <v>25</v>
      </c>
      <c r="M5421">
        <v>111845</v>
      </c>
      <c r="N5421">
        <v>100642</v>
      </c>
      <c r="O5421">
        <v>99881</v>
      </c>
      <c r="P5421">
        <v>103923</v>
      </c>
      <c r="Q5421">
        <v>102211</v>
      </c>
      <c r="R5421">
        <v>96314</v>
      </c>
      <c r="S5421">
        <v>105357</v>
      </c>
      <c r="T5421">
        <v>109223</v>
      </c>
      <c r="U5421">
        <v>104918</v>
      </c>
      <c r="V5421">
        <v>113814</v>
      </c>
      <c r="W5421">
        <v>85778</v>
      </c>
      <c r="X5421">
        <v>92739</v>
      </c>
      <c r="Y5421">
        <v>1226644</v>
      </c>
      <c r="Z5421">
        <f t="shared" si="196"/>
        <v>0</v>
      </c>
      <c r="AA5421">
        <f t="shared" si="197"/>
        <v>919983</v>
      </c>
    </row>
    <row r="5422" spans="1:27" x14ac:dyDescent="0.35">
      <c r="A5422" t="s">
        <v>427</v>
      </c>
      <c r="C5422">
        <v>500100</v>
      </c>
      <c r="D5422" t="s">
        <v>431</v>
      </c>
      <c r="E5422" t="s">
        <v>7</v>
      </c>
      <c r="F5422" t="s">
        <v>366</v>
      </c>
      <c r="G5422">
        <v>2022</v>
      </c>
      <c r="H5422" t="s">
        <v>365</v>
      </c>
      <c r="I5422" t="s">
        <v>617</v>
      </c>
      <c r="J5422" t="s">
        <v>618</v>
      </c>
      <c r="K5422" t="s">
        <v>455</v>
      </c>
      <c r="L5422" t="s">
        <v>25</v>
      </c>
      <c r="M5422">
        <v>112009</v>
      </c>
      <c r="N5422">
        <v>112051</v>
      </c>
      <c r="O5422">
        <v>122421</v>
      </c>
      <c r="P5422">
        <v>109213</v>
      </c>
      <c r="Q5422">
        <v>111869</v>
      </c>
      <c r="R5422">
        <v>111565</v>
      </c>
      <c r="S5422">
        <v>103913</v>
      </c>
      <c r="T5422">
        <v>125807</v>
      </c>
      <c r="U5422">
        <v>116607</v>
      </c>
      <c r="V5422">
        <v>113343</v>
      </c>
      <c r="W5422">
        <v>108250</v>
      </c>
      <c r="X5422">
        <v>95905</v>
      </c>
      <c r="Y5422">
        <v>1342954</v>
      </c>
      <c r="Z5422">
        <f t="shared" si="196"/>
        <v>406085.53140078596</v>
      </c>
      <c r="AA5422">
        <f t="shared" si="197"/>
        <v>601129.96859921399</v>
      </c>
    </row>
    <row r="5423" spans="1:27" x14ac:dyDescent="0.35">
      <c r="A5423" t="s">
        <v>427</v>
      </c>
      <c r="C5423">
        <v>511100</v>
      </c>
      <c r="D5423" t="s">
        <v>434</v>
      </c>
      <c r="E5423" t="s">
        <v>7</v>
      </c>
      <c r="F5423" t="s">
        <v>105</v>
      </c>
      <c r="G5423">
        <v>2025</v>
      </c>
      <c r="H5423" t="s">
        <v>22</v>
      </c>
      <c r="I5423" t="s">
        <v>383</v>
      </c>
      <c r="J5423" t="s">
        <v>384</v>
      </c>
      <c r="K5423" t="s">
        <v>378</v>
      </c>
      <c r="L5423" t="s">
        <v>25</v>
      </c>
      <c r="M5423">
        <v>112438</v>
      </c>
      <c r="N5423">
        <v>64073</v>
      </c>
      <c r="O5423">
        <v>72298</v>
      </c>
      <c r="P5423">
        <v>76215</v>
      </c>
      <c r="Q5423">
        <v>64121</v>
      </c>
      <c r="R5423">
        <v>66630</v>
      </c>
      <c r="S5423">
        <v>64192</v>
      </c>
      <c r="T5423">
        <v>112549</v>
      </c>
      <c r="U5423">
        <v>112579</v>
      </c>
      <c r="V5423">
        <v>71352</v>
      </c>
      <c r="W5423">
        <v>64240</v>
      </c>
      <c r="X5423">
        <v>116723</v>
      </c>
      <c r="Y5423">
        <v>997409</v>
      </c>
      <c r="Z5423">
        <f t="shared" si="196"/>
        <v>0</v>
      </c>
      <c r="AA5423">
        <f t="shared" si="197"/>
        <v>748056.75</v>
      </c>
    </row>
    <row r="5424" spans="1:27" x14ac:dyDescent="0.35">
      <c r="A5424" t="s">
        <v>427</v>
      </c>
      <c r="C5424">
        <v>505100</v>
      </c>
      <c r="D5424" t="s">
        <v>433</v>
      </c>
      <c r="E5424" t="s">
        <v>7</v>
      </c>
      <c r="F5424" t="s">
        <v>21</v>
      </c>
      <c r="G5424">
        <v>2030</v>
      </c>
      <c r="H5424" t="s">
        <v>365</v>
      </c>
      <c r="I5424" t="s">
        <v>373</v>
      </c>
      <c r="J5424" t="s">
        <v>374</v>
      </c>
      <c r="K5424" t="s">
        <v>375</v>
      </c>
      <c r="L5424" t="s">
        <v>25</v>
      </c>
      <c r="M5424">
        <v>112828</v>
      </c>
      <c r="N5424">
        <v>100798</v>
      </c>
      <c r="O5424">
        <v>101113</v>
      </c>
      <c r="P5424">
        <v>105454</v>
      </c>
      <c r="Q5424">
        <v>104080</v>
      </c>
      <c r="R5424">
        <v>98321</v>
      </c>
      <c r="S5424">
        <v>107695</v>
      </c>
      <c r="T5424">
        <v>109875</v>
      </c>
      <c r="U5424">
        <v>106311</v>
      </c>
      <c r="V5424">
        <v>114626</v>
      </c>
      <c r="W5424">
        <v>88624</v>
      </c>
      <c r="X5424">
        <v>97356</v>
      </c>
      <c r="Y5424">
        <v>1247081</v>
      </c>
      <c r="Z5424">
        <f t="shared" si="196"/>
        <v>935310.75</v>
      </c>
      <c r="AA5424">
        <f t="shared" si="197"/>
        <v>0</v>
      </c>
    </row>
    <row r="5425" spans="1:27" x14ac:dyDescent="0.35">
      <c r="A5425" t="s">
        <v>427</v>
      </c>
      <c r="C5425">
        <v>506100</v>
      </c>
      <c r="D5425" t="s">
        <v>432</v>
      </c>
      <c r="E5425" t="s">
        <v>7</v>
      </c>
      <c r="F5425" t="s">
        <v>21</v>
      </c>
      <c r="G5425">
        <v>2029</v>
      </c>
      <c r="H5425" t="s">
        <v>22</v>
      </c>
      <c r="I5425" t="s">
        <v>373</v>
      </c>
      <c r="J5425" t="s">
        <v>374</v>
      </c>
      <c r="K5425" t="s">
        <v>375</v>
      </c>
      <c r="L5425" t="s">
        <v>25</v>
      </c>
      <c r="M5425">
        <v>112968</v>
      </c>
      <c r="N5425">
        <v>113823</v>
      </c>
      <c r="O5425">
        <v>118639</v>
      </c>
      <c r="P5425">
        <v>146314</v>
      </c>
      <c r="Q5425">
        <v>118639</v>
      </c>
      <c r="R5425">
        <v>118185</v>
      </c>
      <c r="S5425">
        <v>115908</v>
      </c>
      <c r="T5425">
        <v>114329</v>
      </c>
      <c r="U5425">
        <v>119546</v>
      </c>
      <c r="V5425">
        <v>119764</v>
      </c>
      <c r="W5425">
        <v>122268</v>
      </c>
      <c r="X5425">
        <v>130749</v>
      </c>
      <c r="Y5425">
        <v>1451132</v>
      </c>
      <c r="Z5425">
        <f t="shared" si="196"/>
        <v>1088349</v>
      </c>
      <c r="AA5425">
        <f t="shared" si="197"/>
        <v>0</v>
      </c>
    </row>
    <row r="5426" spans="1:27" x14ac:dyDescent="0.35">
      <c r="A5426" t="s">
        <v>427</v>
      </c>
      <c r="C5426">
        <v>501090</v>
      </c>
      <c r="D5426" t="s">
        <v>435</v>
      </c>
      <c r="E5426" t="s">
        <v>7</v>
      </c>
      <c r="F5426" t="s">
        <v>105</v>
      </c>
      <c r="G5426">
        <v>2026</v>
      </c>
      <c r="H5426" t="s">
        <v>22</v>
      </c>
      <c r="I5426" t="s">
        <v>373</v>
      </c>
      <c r="J5426" t="s">
        <v>374</v>
      </c>
      <c r="K5426" t="s">
        <v>375</v>
      </c>
      <c r="L5426" t="s">
        <v>25</v>
      </c>
      <c r="M5426">
        <v>113198</v>
      </c>
      <c r="N5426">
        <v>128419</v>
      </c>
      <c r="O5426">
        <v>128419</v>
      </c>
      <c r="P5426">
        <v>113198</v>
      </c>
      <c r="Q5426">
        <v>113198</v>
      </c>
      <c r="R5426">
        <v>113198</v>
      </c>
      <c r="S5426">
        <v>113198</v>
      </c>
      <c r="T5426">
        <v>113198</v>
      </c>
      <c r="U5426">
        <v>113198</v>
      </c>
      <c r="V5426">
        <v>113198</v>
      </c>
      <c r="W5426">
        <v>113198</v>
      </c>
      <c r="X5426">
        <v>113198</v>
      </c>
      <c r="Y5426">
        <v>1388823</v>
      </c>
      <c r="Z5426">
        <f t="shared" si="196"/>
        <v>0</v>
      </c>
      <c r="AA5426">
        <f t="shared" si="197"/>
        <v>1041617.25</v>
      </c>
    </row>
    <row r="5427" spans="1:27" x14ac:dyDescent="0.35">
      <c r="A5427" t="s">
        <v>427</v>
      </c>
      <c r="C5427">
        <v>502100</v>
      </c>
      <c r="D5427" t="s">
        <v>429</v>
      </c>
      <c r="E5427" t="s">
        <v>7</v>
      </c>
      <c r="F5427" t="s">
        <v>21</v>
      </c>
      <c r="G5427">
        <v>2021</v>
      </c>
      <c r="H5427" t="s">
        <v>365</v>
      </c>
      <c r="I5427" t="s">
        <v>373</v>
      </c>
      <c r="J5427" t="s">
        <v>374</v>
      </c>
      <c r="K5427" t="s">
        <v>375</v>
      </c>
      <c r="L5427" t="s">
        <v>25</v>
      </c>
      <c r="M5427">
        <v>113529</v>
      </c>
      <c r="N5427">
        <v>112904</v>
      </c>
      <c r="O5427">
        <v>124202</v>
      </c>
      <c r="P5427">
        <v>116813</v>
      </c>
      <c r="Q5427">
        <v>110875</v>
      </c>
      <c r="R5427">
        <v>115615</v>
      </c>
      <c r="S5427">
        <v>113719</v>
      </c>
      <c r="T5427">
        <v>121876</v>
      </c>
      <c r="U5427">
        <v>117781</v>
      </c>
      <c r="V5427">
        <v>116332</v>
      </c>
      <c r="W5427">
        <v>110908</v>
      </c>
      <c r="X5427">
        <v>109328</v>
      </c>
      <c r="Y5427">
        <v>1383882</v>
      </c>
      <c r="Z5427">
        <f t="shared" si="196"/>
        <v>1037911.5</v>
      </c>
      <c r="AA5427">
        <f t="shared" si="197"/>
        <v>0</v>
      </c>
    </row>
    <row r="5428" spans="1:27" x14ac:dyDescent="0.35">
      <c r="A5428" t="s">
        <v>427</v>
      </c>
      <c r="C5428">
        <v>505100</v>
      </c>
      <c r="D5428" t="s">
        <v>433</v>
      </c>
      <c r="E5428" t="s">
        <v>7</v>
      </c>
      <c r="F5428" t="s">
        <v>105</v>
      </c>
      <c r="G5428">
        <v>2024</v>
      </c>
      <c r="H5428" t="s">
        <v>365</v>
      </c>
      <c r="I5428" t="s">
        <v>383</v>
      </c>
      <c r="J5428" t="s">
        <v>384</v>
      </c>
      <c r="K5428" t="s">
        <v>378</v>
      </c>
      <c r="L5428" t="s">
        <v>25</v>
      </c>
      <c r="M5428">
        <v>113835</v>
      </c>
      <c r="N5428">
        <v>107424</v>
      </c>
      <c r="O5428">
        <v>102060</v>
      </c>
      <c r="P5428">
        <v>106501</v>
      </c>
      <c r="Q5428">
        <v>110889</v>
      </c>
      <c r="R5428">
        <v>93675</v>
      </c>
      <c r="S5428">
        <v>108902</v>
      </c>
      <c r="T5428">
        <v>110965</v>
      </c>
      <c r="U5428">
        <v>101646</v>
      </c>
      <c r="V5428">
        <v>115786</v>
      </c>
      <c r="W5428">
        <v>95316</v>
      </c>
      <c r="X5428">
        <v>92951</v>
      </c>
      <c r="Y5428">
        <v>1259950</v>
      </c>
      <c r="Z5428">
        <f t="shared" si="196"/>
        <v>0</v>
      </c>
      <c r="AA5428">
        <f t="shared" si="197"/>
        <v>944962.5</v>
      </c>
    </row>
    <row r="5429" spans="1:27" x14ac:dyDescent="0.35">
      <c r="A5429" t="s">
        <v>427</v>
      </c>
      <c r="C5429">
        <v>500100</v>
      </c>
      <c r="D5429" t="s">
        <v>431</v>
      </c>
      <c r="E5429" t="s">
        <v>7</v>
      </c>
      <c r="F5429" t="s">
        <v>366</v>
      </c>
      <c r="G5429">
        <v>2023</v>
      </c>
      <c r="H5429" t="s">
        <v>365</v>
      </c>
      <c r="I5429" t="s">
        <v>617</v>
      </c>
      <c r="J5429" t="s">
        <v>618</v>
      </c>
      <c r="K5429" t="s">
        <v>455</v>
      </c>
      <c r="L5429" t="s">
        <v>25</v>
      </c>
      <c r="M5429">
        <v>113975</v>
      </c>
      <c r="N5429">
        <v>107900</v>
      </c>
      <c r="O5429">
        <v>117891</v>
      </c>
      <c r="P5429">
        <v>99036</v>
      </c>
      <c r="Q5429">
        <v>113762</v>
      </c>
      <c r="R5429">
        <v>108878</v>
      </c>
      <c r="S5429">
        <v>99954</v>
      </c>
      <c r="T5429">
        <v>121091</v>
      </c>
      <c r="U5429">
        <v>104629</v>
      </c>
      <c r="V5429">
        <v>115165</v>
      </c>
      <c r="W5429">
        <v>104197</v>
      </c>
      <c r="X5429">
        <v>86076</v>
      </c>
      <c r="Y5429">
        <v>1292554</v>
      </c>
      <c r="Z5429">
        <f t="shared" si="196"/>
        <v>390845.46302718599</v>
      </c>
      <c r="AA5429">
        <f t="shared" si="197"/>
        <v>578570.03697281401</v>
      </c>
    </row>
    <row r="5430" spans="1:27" x14ac:dyDescent="0.35">
      <c r="A5430" t="s">
        <v>427</v>
      </c>
      <c r="C5430">
        <v>511100</v>
      </c>
      <c r="D5430" t="s">
        <v>434</v>
      </c>
      <c r="E5430" t="s">
        <v>7</v>
      </c>
      <c r="F5430" t="s">
        <v>366</v>
      </c>
      <c r="G5430">
        <v>2029</v>
      </c>
      <c r="H5430" t="s">
        <v>22</v>
      </c>
      <c r="I5430" t="s">
        <v>666</v>
      </c>
      <c r="J5430" t="s">
        <v>667</v>
      </c>
      <c r="K5430" t="s">
        <v>616</v>
      </c>
      <c r="L5430" t="s">
        <v>25</v>
      </c>
      <c r="M5430">
        <v>114227</v>
      </c>
      <c r="N5430">
        <v>114227</v>
      </c>
      <c r="O5430">
        <v>119854</v>
      </c>
      <c r="P5430">
        <v>142364</v>
      </c>
      <c r="Q5430">
        <v>114227</v>
      </c>
      <c r="R5430">
        <v>119854</v>
      </c>
      <c r="S5430">
        <v>114227</v>
      </c>
      <c r="T5430">
        <v>226777</v>
      </c>
      <c r="U5430">
        <v>114227</v>
      </c>
      <c r="V5430">
        <v>131109</v>
      </c>
      <c r="W5430">
        <v>114227</v>
      </c>
      <c r="X5430">
        <v>114227</v>
      </c>
      <c r="Y5430">
        <v>1539543</v>
      </c>
      <c r="Z5430">
        <f t="shared" si="196"/>
        <v>465530.567144787</v>
      </c>
      <c r="AA5430">
        <f t="shared" si="197"/>
        <v>689126.68285521306</v>
      </c>
    </row>
    <row r="5431" spans="1:27" x14ac:dyDescent="0.35">
      <c r="A5431" t="s">
        <v>427</v>
      </c>
      <c r="C5431">
        <v>500100</v>
      </c>
      <c r="D5431" t="s">
        <v>431</v>
      </c>
      <c r="E5431" t="s">
        <v>7</v>
      </c>
      <c r="F5431" t="s">
        <v>21</v>
      </c>
      <c r="G5431">
        <v>2028</v>
      </c>
      <c r="H5431" t="s">
        <v>365</v>
      </c>
      <c r="I5431" t="s">
        <v>373</v>
      </c>
      <c r="J5431" t="s">
        <v>374</v>
      </c>
      <c r="K5431" t="s">
        <v>375</v>
      </c>
      <c r="L5431" t="s">
        <v>25</v>
      </c>
      <c r="M5431">
        <v>114433</v>
      </c>
      <c r="N5431">
        <v>102271</v>
      </c>
      <c r="O5431">
        <v>101588</v>
      </c>
      <c r="P5431">
        <v>105706</v>
      </c>
      <c r="Q5431">
        <v>103733</v>
      </c>
      <c r="R5431">
        <v>97353</v>
      </c>
      <c r="S5431">
        <v>106830</v>
      </c>
      <c r="T5431">
        <v>111086</v>
      </c>
      <c r="U5431">
        <v>106743</v>
      </c>
      <c r="V5431">
        <v>115890</v>
      </c>
      <c r="W5431">
        <v>86441</v>
      </c>
      <c r="X5431">
        <v>93103</v>
      </c>
      <c r="Y5431">
        <v>1245176</v>
      </c>
      <c r="Z5431">
        <f t="shared" si="196"/>
        <v>933882</v>
      </c>
      <c r="AA5431">
        <f t="shared" si="197"/>
        <v>0</v>
      </c>
    </row>
    <row r="5432" spans="1:27" x14ac:dyDescent="0.35">
      <c r="A5432" t="s">
        <v>427</v>
      </c>
      <c r="C5432">
        <v>500100</v>
      </c>
      <c r="D5432" t="s">
        <v>431</v>
      </c>
      <c r="E5432" t="s">
        <v>7</v>
      </c>
      <c r="F5432" t="s">
        <v>366</v>
      </c>
      <c r="G5432">
        <v>2021</v>
      </c>
      <c r="H5432" t="s">
        <v>365</v>
      </c>
      <c r="I5432" t="s">
        <v>617</v>
      </c>
      <c r="J5432" t="s">
        <v>618</v>
      </c>
      <c r="K5432" t="s">
        <v>455</v>
      </c>
      <c r="L5432" t="s">
        <v>25</v>
      </c>
      <c r="M5432">
        <v>115004</v>
      </c>
      <c r="N5432">
        <v>115029</v>
      </c>
      <c r="O5432">
        <v>125682</v>
      </c>
      <c r="P5432">
        <v>116965</v>
      </c>
      <c r="Q5432">
        <v>109923</v>
      </c>
      <c r="R5432">
        <v>114470</v>
      </c>
      <c r="S5432">
        <v>111465</v>
      </c>
      <c r="T5432">
        <v>122608</v>
      </c>
      <c r="U5432">
        <v>118054</v>
      </c>
      <c r="V5432">
        <v>116296</v>
      </c>
      <c r="W5432">
        <v>109474</v>
      </c>
      <c r="X5432">
        <v>103192</v>
      </c>
      <c r="Y5432">
        <v>1378163</v>
      </c>
      <c r="Z5432">
        <f t="shared" si="196"/>
        <v>416732.11011836701</v>
      </c>
      <c r="AA5432">
        <f t="shared" si="197"/>
        <v>616890.13988163299</v>
      </c>
    </row>
    <row r="5433" spans="1:27" x14ac:dyDescent="0.35">
      <c r="A5433" t="s">
        <v>427</v>
      </c>
      <c r="C5433">
        <v>926003</v>
      </c>
      <c r="D5433" t="s">
        <v>437</v>
      </c>
      <c r="E5433" t="s">
        <v>7</v>
      </c>
      <c r="F5433" t="s">
        <v>105</v>
      </c>
      <c r="G5433">
        <v>2030</v>
      </c>
      <c r="H5433" t="s">
        <v>365</v>
      </c>
      <c r="I5433" t="s">
        <v>383</v>
      </c>
      <c r="J5433" t="s">
        <v>384</v>
      </c>
      <c r="K5433" t="s">
        <v>378</v>
      </c>
      <c r="L5433" t="s">
        <v>25</v>
      </c>
      <c r="M5433">
        <v>115203</v>
      </c>
      <c r="N5433">
        <v>103664</v>
      </c>
      <c r="O5433">
        <v>102881</v>
      </c>
      <c r="P5433">
        <v>107044</v>
      </c>
      <c r="Q5433">
        <v>105280</v>
      </c>
      <c r="R5433">
        <v>99206</v>
      </c>
      <c r="S5433">
        <v>108521</v>
      </c>
      <c r="T5433">
        <v>112503</v>
      </c>
      <c r="U5433">
        <v>108069</v>
      </c>
      <c r="V5433">
        <v>117232</v>
      </c>
      <c r="W5433">
        <v>88354</v>
      </c>
      <c r="X5433">
        <v>95524</v>
      </c>
      <c r="Y5433">
        <v>1263482</v>
      </c>
      <c r="Z5433">
        <f t="shared" ref="Z5433:Z5493" si="198">$Y5433*IF($E5433="Fixed",0.75,1)*IF(LEFT($F5433,4)="0311",1,IF(LEFT($F5433,4)="0301",0.403176412,0))</f>
        <v>0</v>
      </c>
      <c r="AA5433">
        <f t="shared" ref="AA5433:AA5493" si="199">$Y5433*IF($E5433="Fixed",0.75,1)*IF(LEFT($F5433,4)="0311",0,IF(LEFT($F5433,4)="0301",1-0.403176412,1))</f>
        <v>947611.5</v>
      </c>
    </row>
    <row r="5434" spans="1:27" x14ac:dyDescent="0.35">
      <c r="A5434" t="s">
        <v>427</v>
      </c>
      <c r="C5434">
        <v>511100</v>
      </c>
      <c r="D5434" t="s">
        <v>434</v>
      </c>
      <c r="E5434" t="s">
        <v>7</v>
      </c>
      <c r="F5434" t="s">
        <v>366</v>
      </c>
      <c r="G5434">
        <v>2021</v>
      </c>
      <c r="H5434" t="s">
        <v>22</v>
      </c>
      <c r="I5434" t="s">
        <v>666</v>
      </c>
      <c r="J5434" t="s">
        <v>667</v>
      </c>
      <c r="K5434" t="s">
        <v>616</v>
      </c>
      <c r="L5434" t="s">
        <v>25</v>
      </c>
      <c r="M5434">
        <v>115481</v>
      </c>
      <c r="N5434">
        <v>215481</v>
      </c>
      <c r="O5434">
        <v>120481</v>
      </c>
      <c r="P5434">
        <v>140481</v>
      </c>
      <c r="Q5434">
        <v>115481</v>
      </c>
      <c r="R5434">
        <v>120481</v>
      </c>
      <c r="S5434">
        <v>118383</v>
      </c>
      <c r="T5434">
        <v>118383</v>
      </c>
      <c r="U5434">
        <v>118383</v>
      </c>
      <c r="V5434">
        <v>133383</v>
      </c>
      <c r="W5434">
        <v>118383</v>
      </c>
      <c r="X5434">
        <v>118383</v>
      </c>
      <c r="Y5434">
        <v>1553188</v>
      </c>
      <c r="Z5434">
        <f t="shared" si="198"/>
        <v>469656.57375109196</v>
      </c>
      <c r="AA5434">
        <f t="shared" si="199"/>
        <v>695234.42624890804</v>
      </c>
    </row>
    <row r="5435" spans="1:27" x14ac:dyDescent="0.35">
      <c r="A5435" t="s">
        <v>427</v>
      </c>
      <c r="C5435">
        <v>506100</v>
      </c>
      <c r="D5435" t="s">
        <v>432</v>
      </c>
      <c r="E5435" t="s">
        <v>7</v>
      </c>
      <c r="F5435" t="s">
        <v>21</v>
      </c>
      <c r="G5435">
        <v>2030</v>
      </c>
      <c r="H5435" t="s">
        <v>22</v>
      </c>
      <c r="I5435" t="s">
        <v>373</v>
      </c>
      <c r="J5435" t="s">
        <v>374</v>
      </c>
      <c r="K5435" t="s">
        <v>375</v>
      </c>
      <c r="L5435" t="s">
        <v>25</v>
      </c>
      <c r="M5435">
        <v>115592</v>
      </c>
      <c r="N5435">
        <v>116471</v>
      </c>
      <c r="O5435">
        <v>121433</v>
      </c>
      <c r="P5435">
        <v>149939</v>
      </c>
      <c r="Q5435">
        <v>121433</v>
      </c>
      <c r="R5435">
        <v>120966</v>
      </c>
      <c r="S5435">
        <v>118618</v>
      </c>
      <c r="T5435">
        <v>116994</v>
      </c>
      <c r="U5435">
        <v>122368</v>
      </c>
      <c r="V5435">
        <v>122590</v>
      </c>
      <c r="W5435">
        <v>125172</v>
      </c>
      <c r="X5435">
        <v>133906</v>
      </c>
      <c r="Y5435">
        <v>1485483</v>
      </c>
      <c r="Z5435">
        <f t="shared" si="198"/>
        <v>1114112.25</v>
      </c>
      <c r="AA5435">
        <f t="shared" si="199"/>
        <v>0</v>
      </c>
    </row>
    <row r="5436" spans="1:27" x14ac:dyDescent="0.35">
      <c r="A5436" t="s">
        <v>427</v>
      </c>
      <c r="C5436">
        <v>511100</v>
      </c>
      <c r="D5436" t="s">
        <v>434</v>
      </c>
      <c r="E5436" t="s">
        <v>7</v>
      </c>
      <c r="F5436" t="s">
        <v>105</v>
      </c>
      <c r="G5436">
        <v>2026</v>
      </c>
      <c r="H5436" t="s">
        <v>22</v>
      </c>
      <c r="I5436" t="s">
        <v>383</v>
      </c>
      <c r="J5436" t="s">
        <v>384</v>
      </c>
      <c r="K5436" t="s">
        <v>378</v>
      </c>
      <c r="L5436" t="s">
        <v>25</v>
      </c>
      <c r="M5436">
        <v>115671</v>
      </c>
      <c r="N5436">
        <v>65855</v>
      </c>
      <c r="O5436">
        <v>74326</v>
      </c>
      <c r="P5436">
        <v>78362</v>
      </c>
      <c r="Q5436">
        <v>65904</v>
      </c>
      <c r="R5436">
        <v>68489</v>
      </c>
      <c r="S5436">
        <v>65977</v>
      </c>
      <c r="T5436">
        <v>115785</v>
      </c>
      <c r="U5436">
        <v>115816</v>
      </c>
      <c r="V5436">
        <v>73352</v>
      </c>
      <c r="W5436">
        <v>66027</v>
      </c>
      <c r="X5436">
        <v>120084</v>
      </c>
      <c r="Y5436">
        <v>1025649</v>
      </c>
      <c r="Z5436">
        <f t="shared" si="198"/>
        <v>0</v>
      </c>
      <c r="AA5436">
        <f t="shared" si="199"/>
        <v>769236.75</v>
      </c>
    </row>
    <row r="5437" spans="1:27" x14ac:dyDescent="0.35">
      <c r="A5437" t="s">
        <v>427</v>
      </c>
      <c r="C5437">
        <v>502100</v>
      </c>
      <c r="D5437" t="s">
        <v>429</v>
      </c>
      <c r="E5437" t="s">
        <v>7</v>
      </c>
      <c r="F5437" t="s">
        <v>21</v>
      </c>
      <c r="G5437">
        <v>2022</v>
      </c>
      <c r="H5437" t="s">
        <v>365</v>
      </c>
      <c r="I5437" t="s">
        <v>373</v>
      </c>
      <c r="J5437" t="s">
        <v>374</v>
      </c>
      <c r="K5437" t="s">
        <v>375</v>
      </c>
      <c r="L5437" t="s">
        <v>25</v>
      </c>
      <c r="M5437">
        <v>116324</v>
      </c>
      <c r="N5437">
        <v>115687</v>
      </c>
      <c r="O5437">
        <v>127226</v>
      </c>
      <c r="P5437">
        <v>114720</v>
      </c>
      <c r="Q5437">
        <v>118138</v>
      </c>
      <c r="R5437">
        <v>118146</v>
      </c>
      <c r="S5437">
        <v>111291</v>
      </c>
      <c r="T5437">
        <v>131098</v>
      </c>
      <c r="U5437">
        <v>122111</v>
      </c>
      <c r="V5437">
        <v>118946</v>
      </c>
      <c r="W5437">
        <v>114974</v>
      </c>
      <c r="X5437">
        <v>106460</v>
      </c>
      <c r="Y5437">
        <v>1415120</v>
      </c>
      <c r="Z5437">
        <f t="shared" si="198"/>
        <v>1061340</v>
      </c>
      <c r="AA5437">
        <f t="shared" si="199"/>
        <v>0</v>
      </c>
    </row>
    <row r="5438" spans="1:27" x14ac:dyDescent="0.35">
      <c r="A5438" t="s">
        <v>427</v>
      </c>
      <c r="C5438">
        <v>506100</v>
      </c>
      <c r="D5438" t="s">
        <v>432</v>
      </c>
      <c r="E5438" t="s">
        <v>7</v>
      </c>
      <c r="F5438" t="s">
        <v>105</v>
      </c>
      <c r="G5438">
        <v>2024</v>
      </c>
      <c r="H5438" t="s">
        <v>22</v>
      </c>
      <c r="I5438" t="s">
        <v>383</v>
      </c>
      <c r="J5438" t="s">
        <v>384</v>
      </c>
      <c r="K5438" t="s">
        <v>378</v>
      </c>
      <c r="L5438" t="s">
        <v>25</v>
      </c>
      <c r="M5438">
        <v>116367</v>
      </c>
      <c r="N5438">
        <v>117286</v>
      </c>
      <c r="O5438">
        <v>122411</v>
      </c>
      <c r="P5438">
        <v>151904</v>
      </c>
      <c r="Q5438">
        <v>122411</v>
      </c>
      <c r="R5438">
        <v>121927</v>
      </c>
      <c r="S5438">
        <v>119510</v>
      </c>
      <c r="T5438">
        <v>117818</v>
      </c>
      <c r="U5438">
        <v>123378</v>
      </c>
      <c r="V5438">
        <v>123619</v>
      </c>
      <c r="W5438">
        <v>126279</v>
      </c>
      <c r="X5438">
        <v>135320</v>
      </c>
      <c r="Y5438">
        <v>1498228</v>
      </c>
      <c r="Z5438">
        <f t="shared" si="198"/>
        <v>0</v>
      </c>
      <c r="AA5438">
        <f t="shared" si="199"/>
        <v>1123671</v>
      </c>
    </row>
    <row r="5439" spans="1:27" x14ac:dyDescent="0.35">
      <c r="A5439" t="s">
        <v>427</v>
      </c>
      <c r="C5439">
        <v>501090</v>
      </c>
      <c r="D5439" t="s">
        <v>435</v>
      </c>
      <c r="E5439" t="s">
        <v>7</v>
      </c>
      <c r="F5439" t="s">
        <v>105</v>
      </c>
      <c r="G5439">
        <v>2027</v>
      </c>
      <c r="H5439" t="s">
        <v>22</v>
      </c>
      <c r="I5439" t="s">
        <v>373</v>
      </c>
      <c r="J5439" t="s">
        <v>374</v>
      </c>
      <c r="K5439" t="s">
        <v>375</v>
      </c>
      <c r="L5439" t="s">
        <v>25</v>
      </c>
      <c r="M5439">
        <v>116442</v>
      </c>
      <c r="N5439">
        <v>131968</v>
      </c>
      <c r="O5439">
        <v>131968</v>
      </c>
      <c r="P5439">
        <v>116442</v>
      </c>
      <c r="Q5439">
        <v>116442</v>
      </c>
      <c r="R5439">
        <v>116442</v>
      </c>
      <c r="S5439">
        <v>116442</v>
      </c>
      <c r="T5439">
        <v>116442</v>
      </c>
      <c r="U5439">
        <v>116442</v>
      </c>
      <c r="V5439">
        <v>116442</v>
      </c>
      <c r="W5439">
        <v>116442</v>
      </c>
      <c r="X5439">
        <v>116442</v>
      </c>
      <c r="Y5439">
        <v>1428357</v>
      </c>
      <c r="Z5439">
        <f t="shared" si="198"/>
        <v>0</v>
      </c>
      <c r="AA5439">
        <f t="shared" si="199"/>
        <v>1071267.75</v>
      </c>
    </row>
    <row r="5440" spans="1:27" x14ac:dyDescent="0.35">
      <c r="A5440" t="s">
        <v>427</v>
      </c>
      <c r="C5440">
        <v>505100</v>
      </c>
      <c r="D5440" t="s">
        <v>433</v>
      </c>
      <c r="E5440" t="s">
        <v>7</v>
      </c>
      <c r="F5440" t="s">
        <v>105</v>
      </c>
      <c r="G5440">
        <v>2025</v>
      </c>
      <c r="H5440" t="s">
        <v>365</v>
      </c>
      <c r="I5440" t="s">
        <v>383</v>
      </c>
      <c r="J5440" t="s">
        <v>384</v>
      </c>
      <c r="K5440" t="s">
        <v>378</v>
      </c>
      <c r="L5440" t="s">
        <v>25</v>
      </c>
      <c r="M5440">
        <v>116734</v>
      </c>
      <c r="N5440">
        <v>104286</v>
      </c>
      <c r="O5440">
        <v>104613</v>
      </c>
      <c r="P5440">
        <v>109104</v>
      </c>
      <c r="Q5440">
        <v>107683</v>
      </c>
      <c r="R5440">
        <v>101725</v>
      </c>
      <c r="S5440">
        <v>111423</v>
      </c>
      <c r="T5440">
        <v>113678</v>
      </c>
      <c r="U5440">
        <v>109991</v>
      </c>
      <c r="V5440">
        <v>118593</v>
      </c>
      <c r="W5440">
        <v>91691</v>
      </c>
      <c r="X5440">
        <v>100725</v>
      </c>
      <c r="Y5440">
        <v>1290246</v>
      </c>
      <c r="Z5440">
        <f t="shared" si="198"/>
        <v>0</v>
      </c>
      <c r="AA5440">
        <f t="shared" si="199"/>
        <v>967684.5</v>
      </c>
    </row>
    <row r="5441" spans="1:27" x14ac:dyDescent="0.35">
      <c r="A5441" t="s">
        <v>427</v>
      </c>
      <c r="C5441">
        <v>505100</v>
      </c>
      <c r="D5441" t="s">
        <v>433</v>
      </c>
      <c r="E5441" t="s">
        <v>7</v>
      </c>
      <c r="F5441" t="s">
        <v>105</v>
      </c>
      <c r="G5441">
        <v>2021</v>
      </c>
      <c r="H5441" t="s">
        <v>365</v>
      </c>
      <c r="I5441" t="s">
        <v>373</v>
      </c>
      <c r="J5441" t="s">
        <v>374</v>
      </c>
      <c r="K5441" t="s">
        <v>375</v>
      </c>
      <c r="L5441" t="s">
        <v>25</v>
      </c>
      <c r="M5441">
        <v>117341</v>
      </c>
      <c r="N5441">
        <v>116620</v>
      </c>
      <c r="O5441">
        <v>128379</v>
      </c>
      <c r="P5441">
        <v>120787</v>
      </c>
      <c r="Q5441">
        <v>114682</v>
      </c>
      <c r="R5441">
        <v>119596</v>
      </c>
      <c r="S5441">
        <v>117667</v>
      </c>
      <c r="T5441">
        <v>125947</v>
      </c>
      <c r="U5441">
        <v>121791</v>
      </c>
      <c r="V5441">
        <v>120240</v>
      </c>
      <c r="W5441">
        <v>114794</v>
      </c>
      <c r="X5441">
        <v>113298</v>
      </c>
      <c r="Y5441">
        <v>1431143</v>
      </c>
      <c r="Z5441">
        <f t="shared" si="198"/>
        <v>0</v>
      </c>
      <c r="AA5441">
        <f t="shared" si="199"/>
        <v>1073357.25</v>
      </c>
    </row>
    <row r="5442" spans="1:27" x14ac:dyDescent="0.35">
      <c r="A5442" t="s">
        <v>427</v>
      </c>
      <c r="C5442">
        <v>511100</v>
      </c>
      <c r="D5442" t="s">
        <v>434</v>
      </c>
      <c r="E5442" t="s">
        <v>7</v>
      </c>
      <c r="F5442" t="s">
        <v>366</v>
      </c>
      <c r="G5442">
        <v>2030</v>
      </c>
      <c r="H5442" t="s">
        <v>22</v>
      </c>
      <c r="I5442" t="s">
        <v>666</v>
      </c>
      <c r="J5442" t="s">
        <v>667</v>
      </c>
      <c r="K5442" t="s">
        <v>616</v>
      </c>
      <c r="L5442" t="s">
        <v>25</v>
      </c>
      <c r="M5442">
        <v>117531</v>
      </c>
      <c r="N5442">
        <v>117531</v>
      </c>
      <c r="O5442">
        <v>123327</v>
      </c>
      <c r="P5442">
        <v>146513</v>
      </c>
      <c r="Q5442">
        <v>117531</v>
      </c>
      <c r="R5442">
        <v>123327</v>
      </c>
      <c r="S5442">
        <v>117531</v>
      </c>
      <c r="T5442">
        <v>233461</v>
      </c>
      <c r="U5442">
        <v>117531</v>
      </c>
      <c r="V5442">
        <v>134920</v>
      </c>
      <c r="W5442">
        <v>117531</v>
      </c>
      <c r="X5442">
        <v>117531</v>
      </c>
      <c r="Y5442">
        <v>1584265</v>
      </c>
      <c r="Z5442">
        <f t="shared" si="198"/>
        <v>479053.70876788499</v>
      </c>
      <c r="AA5442">
        <f t="shared" si="199"/>
        <v>709145.04123211501</v>
      </c>
    </row>
    <row r="5443" spans="1:27" x14ac:dyDescent="0.35">
      <c r="A5443" t="s">
        <v>427</v>
      </c>
      <c r="C5443">
        <v>510900</v>
      </c>
      <c r="D5443" t="s">
        <v>436</v>
      </c>
      <c r="E5443" t="s">
        <v>7</v>
      </c>
      <c r="F5443" t="s">
        <v>366</v>
      </c>
      <c r="G5443">
        <v>2024</v>
      </c>
      <c r="H5443" t="s">
        <v>365</v>
      </c>
      <c r="I5443" t="s">
        <v>456</v>
      </c>
      <c r="J5443" t="s">
        <v>852</v>
      </c>
      <c r="K5443" t="s">
        <v>378</v>
      </c>
      <c r="L5443" t="s">
        <v>25</v>
      </c>
      <c r="M5443">
        <v>117586</v>
      </c>
      <c r="N5443">
        <v>111828</v>
      </c>
      <c r="O5443">
        <v>105164</v>
      </c>
      <c r="P5443">
        <v>109663</v>
      </c>
      <c r="Q5443">
        <v>114081</v>
      </c>
      <c r="R5443">
        <v>95988</v>
      </c>
      <c r="S5443">
        <v>111702</v>
      </c>
      <c r="T5443">
        <v>115261</v>
      </c>
      <c r="U5443">
        <v>104729</v>
      </c>
      <c r="V5443">
        <v>120195</v>
      </c>
      <c r="W5443">
        <v>96872</v>
      </c>
      <c r="X5443">
        <v>93109</v>
      </c>
      <c r="Y5443">
        <v>1296177</v>
      </c>
      <c r="Z5443">
        <f t="shared" si="198"/>
        <v>391940.99413269298</v>
      </c>
      <c r="AA5443">
        <f t="shared" si="199"/>
        <v>580191.75586730696</v>
      </c>
    </row>
    <row r="5444" spans="1:27" x14ac:dyDescent="0.35">
      <c r="A5444" t="s">
        <v>427</v>
      </c>
      <c r="C5444">
        <v>500100</v>
      </c>
      <c r="D5444" t="s">
        <v>431</v>
      </c>
      <c r="E5444" t="s">
        <v>7</v>
      </c>
      <c r="F5444" t="s">
        <v>21</v>
      </c>
      <c r="G5444">
        <v>2029</v>
      </c>
      <c r="H5444" t="s">
        <v>365</v>
      </c>
      <c r="I5444" t="s">
        <v>373</v>
      </c>
      <c r="J5444" t="s">
        <v>374</v>
      </c>
      <c r="K5444" t="s">
        <v>375</v>
      </c>
      <c r="L5444" t="s">
        <v>25</v>
      </c>
      <c r="M5444">
        <v>117868</v>
      </c>
      <c r="N5444">
        <v>105341</v>
      </c>
      <c r="O5444">
        <v>104637</v>
      </c>
      <c r="P5444">
        <v>108879</v>
      </c>
      <c r="Q5444">
        <v>106846</v>
      </c>
      <c r="R5444">
        <v>100275</v>
      </c>
      <c r="S5444">
        <v>110037</v>
      </c>
      <c r="T5444">
        <v>114421</v>
      </c>
      <c r="U5444">
        <v>109947</v>
      </c>
      <c r="V5444">
        <v>119369</v>
      </c>
      <c r="W5444">
        <v>89036</v>
      </c>
      <c r="X5444">
        <v>95898</v>
      </c>
      <c r="Y5444">
        <v>1282553</v>
      </c>
      <c r="Z5444">
        <f t="shared" si="198"/>
        <v>961914.75</v>
      </c>
      <c r="AA5444">
        <f t="shared" si="199"/>
        <v>0</v>
      </c>
    </row>
    <row r="5445" spans="1:27" x14ac:dyDescent="0.35">
      <c r="A5445" t="s">
        <v>427</v>
      </c>
      <c r="C5445">
        <v>511100</v>
      </c>
      <c r="D5445" t="s">
        <v>434</v>
      </c>
      <c r="E5445" t="s">
        <v>7</v>
      </c>
      <c r="F5445" t="s">
        <v>366</v>
      </c>
      <c r="G5445">
        <v>2022</v>
      </c>
      <c r="H5445" t="s">
        <v>22</v>
      </c>
      <c r="I5445" t="s">
        <v>666</v>
      </c>
      <c r="J5445" t="s">
        <v>667</v>
      </c>
      <c r="K5445" t="s">
        <v>616</v>
      </c>
      <c r="L5445" t="s">
        <v>25</v>
      </c>
      <c r="M5445">
        <v>118389</v>
      </c>
      <c r="N5445">
        <v>218389</v>
      </c>
      <c r="O5445">
        <v>123389</v>
      </c>
      <c r="P5445">
        <v>143389</v>
      </c>
      <c r="Q5445">
        <v>118389</v>
      </c>
      <c r="R5445">
        <v>123389</v>
      </c>
      <c r="S5445">
        <v>118389</v>
      </c>
      <c r="T5445">
        <v>118389</v>
      </c>
      <c r="U5445">
        <v>118389</v>
      </c>
      <c r="V5445">
        <v>133389</v>
      </c>
      <c r="W5445">
        <v>118389</v>
      </c>
      <c r="X5445">
        <v>118389</v>
      </c>
      <c r="Y5445">
        <v>1570672</v>
      </c>
      <c r="Z5445">
        <f t="shared" si="198"/>
        <v>474943.42604164797</v>
      </c>
      <c r="AA5445">
        <f t="shared" si="199"/>
        <v>703060.57395835198</v>
      </c>
    </row>
    <row r="5446" spans="1:27" x14ac:dyDescent="0.35">
      <c r="A5446" t="s">
        <v>427</v>
      </c>
      <c r="C5446">
        <v>511100</v>
      </c>
      <c r="D5446" t="s">
        <v>434</v>
      </c>
      <c r="E5446" t="s">
        <v>7</v>
      </c>
      <c r="F5446" t="s">
        <v>105</v>
      </c>
      <c r="G5446">
        <v>2027</v>
      </c>
      <c r="H5446" t="s">
        <v>22</v>
      </c>
      <c r="I5446" t="s">
        <v>383</v>
      </c>
      <c r="J5446" t="s">
        <v>384</v>
      </c>
      <c r="K5446" t="s">
        <v>378</v>
      </c>
      <c r="L5446" t="s">
        <v>25</v>
      </c>
      <c r="M5446">
        <v>118999</v>
      </c>
      <c r="N5446">
        <v>67687</v>
      </c>
      <c r="O5446">
        <v>76413</v>
      </c>
      <c r="P5446">
        <v>80570</v>
      </c>
      <c r="Q5446">
        <v>67738</v>
      </c>
      <c r="R5446">
        <v>70400</v>
      </c>
      <c r="S5446">
        <v>67814</v>
      </c>
      <c r="T5446">
        <v>119116</v>
      </c>
      <c r="U5446">
        <v>119148</v>
      </c>
      <c r="V5446">
        <v>75410</v>
      </c>
      <c r="W5446">
        <v>67865</v>
      </c>
      <c r="X5446">
        <v>123544</v>
      </c>
      <c r="Y5446">
        <v>1054703</v>
      </c>
      <c r="Z5446">
        <f t="shared" si="198"/>
        <v>0</v>
      </c>
      <c r="AA5446">
        <f t="shared" si="199"/>
        <v>791027.25</v>
      </c>
    </row>
    <row r="5447" spans="1:27" x14ac:dyDescent="0.35">
      <c r="A5447" t="s">
        <v>427</v>
      </c>
      <c r="C5447">
        <v>501090</v>
      </c>
      <c r="D5447" t="s">
        <v>435</v>
      </c>
      <c r="E5447" t="s">
        <v>7</v>
      </c>
      <c r="F5447" t="s">
        <v>105</v>
      </c>
      <c r="G5447">
        <v>2028</v>
      </c>
      <c r="H5447" t="s">
        <v>22</v>
      </c>
      <c r="I5447" t="s">
        <v>373</v>
      </c>
      <c r="J5447" t="s">
        <v>374</v>
      </c>
      <c r="K5447" t="s">
        <v>375</v>
      </c>
      <c r="L5447" t="s">
        <v>25</v>
      </c>
      <c r="M5447">
        <v>119778</v>
      </c>
      <c r="N5447">
        <v>135613</v>
      </c>
      <c r="O5447">
        <v>135613</v>
      </c>
      <c r="P5447">
        <v>119778</v>
      </c>
      <c r="Q5447">
        <v>119778</v>
      </c>
      <c r="R5447">
        <v>119778</v>
      </c>
      <c r="S5447">
        <v>119778</v>
      </c>
      <c r="T5447">
        <v>119778</v>
      </c>
      <c r="U5447">
        <v>119778</v>
      </c>
      <c r="V5447">
        <v>119778</v>
      </c>
      <c r="W5447">
        <v>119778</v>
      </c>
      <c r="X5447">
        <v>119778</v>
      </c>
      <c r="Y5447">
        <v>1469002</v>
      </c>
      <c r="Z5447">
        <f t="shared" si="198"/>
        <v>0</v>
      </c>
      <c r="AA5447">
        <f t="shared" si="199"/>
        <v>1101751.5</v>
      </c>
    </row>
    <row r="5448" spans="1:27" x14ac:dyDescent="0.35">
      <c r="A5448" t="s">
        <v>427</v>
      </c>
      <c r="C5448">
        <v>505100</v>
      </c>
      <c r="D5448" t="s">
        <v>433</v>
      </c>
      <c r="E5448" t="s">
        <v>7</v>
      </c>
      <c r="F5448" t="s">
        <v>105</v>
      </c>
      <c r="G5448">
        <v>2022</v>
      </c>
      <c r="H5448" t="s">
        <v>365</v>
      </c>
      <c r="I5448" t="s">
        <v>373</v>
      </c>
      <c r="J5448" t="s">
        <v>374</v>
      </c>
      <c r="K5448" t="s">
        <v>375</v>
      </c>
      <c r="L5448" t="s">
        <v>25</v>
      </c>
      <c r="M5448">
        <v>120207</v>
      </c>
      <c r="N5448">
        <v>119468</v>
      </c>
      <c r="O5448">
        <v>131473</v>
      </c>
      <c r="P5448">
        <v>118579</v>
      </c>
      <c r="Q5448">
        <v>122122</v>
      </c>
      <c r="R5448">
        <v>122142</v>
      </c>
      <c r="S5448">
        <v>115078</v>
      </c>
      <c r="T5448">
        <v>135415</v>
      </c>
      <c r="U5448">
        <v>126216</v>
      </c>
      <c r="V5448">
        <v>122874</v>
      </c>
      <c r="W5448">
        <v>118938</v>
      </c>
      <c r="X5448">
        <v>110214</v>
      </c>
      <c r="Y5448">
        <v>1462725</v>
      </c>
      <c r="Z5448">
        <f t="shared" si="198"/>
        <v>0</v>
      </c>
      <c r="AA5448">
        <f t="shared" si="199"/>
        <v>1097043.75</v>
      </c>
    </row>
    <row r="5449" spans="1:27" x14ac:dyDescent="0.35">
      <c r="A5449" t="s">
        <v>427</v>
      </c>
      <c r="C5449">
        <v>505100</v>
      </c>
      <c r="D5449" t="s">
        <v>433</v>
      </c>
      <c r="E5449" t="s">
        <v>7</v>
      </c>
      <c r="F5449" t="s">
        <v>105</v>
      </c>
      <c r="G5449">
        <v>2026</v>
      </c>
      <c r="H5449" t="s">
        <v>365</v>
      </c>
      <c r="I5449" t="s">
        <v>383</v>
      </c>
      <c r="J5449" t="s">
        <v>384</v>
      </c>
      <c r="K5449" t="s">
        <v>378</v>
      </c>
      <c r="L5449" t="s">
        <v>25</v>
      </c>
      <c r="M5449">
        <v>120236</v>
      </c>
      <c r="N5449">
        <v>107415</v>
      </c>
      <c r="O5449">
        <v>107751</v>
      </c>
      <c r="P5449">
        <v>112377</v>
      </c>
      <c r="Q5449">
        <v>110913</v>
      </c>
      <c r="R5449">
        <v>104776</v>
      </c>
      <c r="S5449">
        <v>114766</v>
      </c>
      <c r="T5449">
        <v>117088</v>
      </c>
      <c r="U5449">
        <v>113291</v>
      </c>
      <c r="V5449">
        <v>122151</v>
      </c>
      <c r="W5449">
        <v>94442</v>
      </c>
      <c r="X5449">
        <v>103747</v>
      </c>
      <c r="Y5449">
        <v>1328953</v>
      </c>
      <c r="Z5449">
        <f t="shared" si="198"/>
        <v>0</v>
      </c>
      <c r="AA5449">
        <f t="shared" si="199"/>
        <v>996714.75</v>
      </c>
    </row>
    <row r="5450" spans="1:27" x14ac:dyDescent="0.35">
      <c r="A5450" t="s">
        <v>427</v>
      </c>
      <c r="C5450">
        <v>510900</v>
      </c>
      <c r="D5450" t="s">
        <v>436</v>
      </c>
      <c r="E5450" t="s">
        <v>7</v>
      </c>
      <c r="F5450" t="s">
        <v>366</v>
      </c>
      <c r="G5450">
        <v>2025</v>
      </c>
      <c r="H5450" t="s">
        <v>365</v>
      </c>
      <c r="I5450" t="s">
        <v>456</v>
      </c>
      <c r="J5450" t="s">
        <v>852</v>
      </c>
      <c r="K5450" t="s">
        <v>378</v>
      </c>
      <c r="L5450" t="s">
        <v>25</v>
      </c>
      <c r="M5450">
        <v>120402</v>
      </c>
      <c r="N5450">
        <v>108325</v>
      </c>
      <c r="O5450">
        <v>107595</v>
      </c>
      <c r="P5450">
        <v>112083</v>
      </c>
      <c r="Q5450">
        <v>110337</v>
      </c>
      <c r="R5450">
        <v>104070</v>
      </c>
      <c r="S5450">
        <v>113900</v>
      </c>
      <c r="T5450">
        <v>117802</v>
      </c>
      <c r="U5450">
        <v>113193</v>
      </c>
      <c r="V5450">
        <v>122802</v>
      </c>
      <c r="W5450">
        <v>92680</v>
      </c>
      <c r="X5450">
        <v>100642</v>
      </c>
      <c r="Y5450">
        <v>1323831</v>
      </c>
      <c r="Z5450">
        <f t="shared" si="198"/>
        <v>400303.07450577896</v>
      </c>
      <c r="AA5450">
        <f t="shared" si="199"/>
        <v>592570.17549422104</v>
      </c>
    </row>
    <row r="5451" spans="1:27" x14ac:dyDescent="0.35">
      <c r="A5451" t="s">
        <v>427</v>
      </c>
      <c r="C5451">
        <v>510100</v>
      </c>
      <c r="D5451" t="s">
        <v>430</v>
      </c>
      <c r="E5451" t="s">
        <v>7</v>
      </c>
      <c r="F5451" t="s">
        <v>21</v>
      </c>
      <c r="G5451">
        <v>2024</v>
      </c>
      <c r="H5451" t="s">
        <v>365</v>
      </c>
      <c r="I5451" t="s">
        <v>373</v>
      </c>
      <c r="J5451" t="s">
        <v>374</v>
      </c>
      <c r="K5451" t="s">
        <v>375</v>
      </c>
      <c r="L5451" t="s">
        <v>25</v>
      </c>
      <c r="M5451">
        <v>120700</v>
      </c>
      <c r="N5451">
        <v>114682</v>
      </c>
      <c r="O5451">
        <v>107507</v>
      </c>
      <c r="P5451">
        <v>112216</v>
      </c>
      <c r="Q5451">
        <v>116893</v>
      </c>
      <c r="R5451">
        <v>97668</v>
      </c>
      <c r="S5451">
        <v>114350</v>
      </c>
      <c r="T5451">
        <v>118223</v>
      </c>
      <c r="U5451">
        <v>106874</v>
      </c>
      <c r="V5451">
        <v>123454</v>
      </c>
      <c r="W5451">
        <v>98520</v>
      </c>
      <c r="X5451">
        <v>94736</v>
      </c>
      <c r="Y5451">
        <v>1325822</v>
      </c>
      <c r="Z5451">
        <f t="shared" si="198"/>
        <v>994366.5</v>
      </c>
      <c r="AA5451">
        <f t="shared" si="199"/>
        <v>0</v>
      </c>
    </row>
    <row r="5452" spans="1:27" x14ac:dyDescent="0.35">
      <c r="A5452" t="s">
        <v>427</v>
      </c>
      <c r="C5452">
        <v>512100</v>
      </c>
      <c r="D5452" t="s">
        <v>428</v>
      </c>
      <c r="E5452" t="s">
        <v>7</v>
      </c>
      <c r="F5452" t="s">
        <v>366</v>
      </c>
      <c r="G5452">
        <v>2025</v>
      </c>
      <c r="H5452" t="s">
        <v>22</v>
      </c>
      <c r="I5452" t="s">
        <v>544</v>
      </c>
      <c r="J5452" t="s">
        <v>545</v>
      </c>
      <c r="K5452" t="s">
        <v>496</v>
      </c>
      <c r="L5452" t="s">
        <v>25</v>
      </c>
      <c r="M5452">
        <v>120746</v>
      </c>
      <c r="N5452">
        <v>120746</v>
      </c>
      <c r="O5452">
        <v>120746</v>
      </c>
      <c r="P5452">
        <v>120746</v>
      </c>
      <c r="Q5452">
        <v>120746</v>
      </c>
      <c r="R5452">
        <v>120746</v>
      </c>
      <c r="S5452">
        <v>120746</v>
      </c>
      <c r="T5452">
        <v>120746</v>
      </c>
      <c r="U5452">
        <v>120746</v>
      </c>
      <c r="V5452">
        <v>120746</v>
      </c>
      <c r="W5452">
        <v>120746</v>
      </c>
      <c r="X5452">
        <v>120746</v>
      </c>
      <c r="Y5452">
        <v>1448952</v>
      </c>
      <c r="Z5452">
        <f t="shared" si="198"/>
        <v>438137.45139016799</v>
      </c>
      <c r="AA5452">
        <f t="shared" si="199"/>
        <v>648576.54860983207</v>
      </c>
    </row>
    <row r="5453" spans="1:27" x14ac:dyDescent="0.35">
      <c r="A5453" t="s">
        <v>427</v>
      </c>
      <c r="C5453">
        <v>511100</v>
      </c>
      <c r="D5453" t="s">
        <v>434</v>
      </c>
      <c r="E5453" t="s">
        <v>7</v>
      </c>
      <c r="F5453" t="s">
        <v>105</v>
      </c>
      <c r="G5453">
        <v>2023</v>
      </c>
      <c r="H5453" t="s">
        <v>22</v>
      </c>
      <c r="I5453" t="s">
        <v>373</v>
      </c>
      <c r="J5453" t="s">
        <v>374</v>
      </c>
      <c r="K5453" t="s">
        <v>375</v>
      </c>
      <c r="L5453" t="s">
        <v>25</v>
      </c>
      <c r="M5453">
        <v>121040</v>
      </c>
      <c r="N5453">
        <v>120987</v>
      </c>
      <c r="O5453">
        <v>123979</v>
      </c>
      <c r="P5453">
        <v>118103</v>
      </c>
      <c r="Q5453">
        <v>103171</v>
      </c>
      <c r="R5453">
        <v>106301</v>
      </c>
      <c r="S5453">
        <v>121198</v>
      </c>
      <c r="T5453">
        <v>103300</v>
      </c>
      <c r="U5453">
        <v>103306</v>
      </c>
      <c r="V5453">
        <v>165819</v>
      </c>
      <c r="W5453">
        <v>97349</v>
      </c>
      <c r="X5453">
        <v>156820</v>
      </c>
      <c r="Y5453">
        <v>1441373</v>
      </c>
      <c r="Z5453">
        <f t="shared" si="198"/>
        <v>0</v>
      </c>
      <c r="AA5453">
        <f t="shared" si="199"/>
        <v>1081029.75</v>
      </c>
    </row>
    <row r="5454" spans="1:27" x14ac:dyDescent="0.35">
      <c r="A5454" t="s">
        <v>427</v>
      </c>
      <c r="C5454">
        <v>511100</v>
      </c>
      <c r="D5454" t="s">
        <v>434</v>
      </c>
      <c r="E5454" t="s">
        <v>7</v>
      </c>
      <c r="F5454" t="s">
        <v>105</v>
      </c>
      <c r="G5454">
        <v>2022</v>
      </c>
      <c r="H5454" t="s">
        <v>22</v>
      </c>
      <c r="I5454" t="s">
        <v>383</v>
      </c>
      <c r="J5454" t="s">
        <v>384</v>
      </c>
      <c r="K5454" t="s">
        <v>378</v>
      </c>
      <c r="L5454" t="s">
        <v>25</v>
      </c>
      <c r="M5454">
        <v>121059</v>
      </c>
      <c r="N5454">
        <v>147634</v>
      </c>
      <c r="O5454">
        <v>104126</v>
      </c>
      <c r="P5454">
        <v>92914</v>
      </c>
      <c r="Q5454">
        <v>80819</v>
      </c>
      <c r="R5454">
        <v>83329</v>
      </c>
      <c r="S5454">
        <v>80891</v>
      </c>
      <c r="T5454">
        <v>80899</v>
      </c>
      <c r="U5454">
        <v>80929</v>
      </c>
      <c r="V5454">
        <v>88051</v>
      </c>
      <c r="W5454">
        <v>80939</v>
      </c>
      <c r="X5454">
        <v>104961</v>
      </c>
      <c r="Y5454">
        <v>1146550</v>
      </c>
      <c r="Z5454">
        <f t="shared" si="198"/>
        <v>0</v>
      </c>
      <c r="AA5454">
        <f t="shared" si="199"/>
        <v>859912.5</v>
      </c>
    </row>
    <row r="5455" spans="1:27" x14ac:dyDescent="0.35">
      <c r="A5455" t="s">
        <v>427</v>
      </c>
      <c r="C5455">
        <v>511100</v>
      </c>
      <c r="D5455" t="s">
        <v>434</v>
      </c>
      <c r="E5455" t="s">
        <v>7</v>
      </c>
      <c r="F5455" t="s">
        <v>366</v>
      </c>
      <c r="G5455">
        <v>2023</v>
      </c>
      <c r="H5455" t="s">
        <v>22</v>
      </c>
      <c r="I5455" t="s">
        <v>666</v>
      </c>
      <c r="J5455" t="s">
        <v>667</v>
      </c>
      <c r="K5455" t="s">
        <v>616</v>
      </c>
      <c r="L5455" t="s">
        <v>25</v>
      </c>
      <c r="M5455">
        <v>121391</v>
      </c>
      <c r="N5455">
        <v>121391</v>
      </c>
      <c r="O5455">
        <v>126391</v>
      </c>
      <c r="P5455">
        <v>146391</v>
      </c>
      <c r="Q5455">
        <v>121391</v>
      </c>
      <c r="R5455">
        <v>126391</v>
      </c>
      <c r="S5455">
        <v>121391</v>
      </c>
      <c r="T5455">
        <v>121391</v>
      </c>
      <c r="U5455">
        <v>121391</v>
      </c>
      <c r="V5455">
        <v>236391</v>
      </c>
      <c r="W5455">
        <v>121391</v>
      </c>
      <c r="X5455">
        <v>121391</v>
      </c>
      <c r="Y5455">
        <v>1606696</v>
      </c>
      <c r="Z5455">
        <f t="shared" si="198"/>
        <v>485836.446341064</v>
      </c>
      <c r="AA5455">
        <f t="shared" si="199"/>
        <v>719185.55365893606</v>
      </c>
    </row>
    <row r="5456" spans="1:27" x14ac:dyDescent="0.35">
      <c r="A5456" t="s">
        <v>427</v>
      </c>
      <c r="C5456">
        <v>500100</v>
      </c>
      <c r="D5456" t="s">
        <v>431</v>
      </c>
      <c r="E5456" t="s">
        <v>7</v>
      </c>
      <c r="F5456" t="s">
        <v>21</v>
      </c>
      <c r="G5456">
        <v>2030</v>
      </c>
      <c r="H5456" t="s">
        <v>365</v>
      </c>
      <c r="I5456" t="s">
        <v>373</v>
      </c>
      <c r="J5456" t="s">
        <v>374</v>
      </c>
      <c r="K5456" t="s">
        <v>375</v>
      </c>
      <c r="L5456" t="s">
        <v>25</v>
      </c>
      <c r="M5456">
        <v>121407</v>
      </c>
      <c r="N5456">
        <v>108505</v>
      </c>
      <c r="O5456">
        <v>107780</v>
      </c>
      <c r="P5456">
        <v>112148</v>
      </c>
      <c r="Q5456">
        <v>110055</v>
      </c>
      <c r="R5456">
        <v>103286</v>
      </c>
      <c r="S5456">
        <v>113341</v>
      </c>
      <c r="T5456">
        <v>117857</v>
      </c>
      <c r="U5456">
        <v>113249</v>
      </c>
      <c r="V5456">
        <v>122953</v>
      </c>
      <c r="W5456">
        <v>91710</v>
      </c>
      <c r="X5456">
        <v>98778</v>
      </c>
      <c r="Y5456">
        <v>1321069</v>
      </c>
      <c r="Z5456">
        <f t="shared" si="198"/>
        <v>990801.75</v>
      </c>
      <c r="AA5456">
        <f t="shared" si="199"/>
        <v>0</v>
      </c>
    </row>
    <row r="5457" spans="1:27" x14ac:dyDescent="0.35">
      <c r="A5457" t="s">
        <v>427</v>
      </c>
      <c r="C5457">
        <v>506100</v>
      </c>
      <c r="D5457" t="s">
        <v>432</v>
      </c>
      <c r="E5457" t="s">
        <v>7</v>
      </c>
      <c r="F5457" t="s">
        <v>105</v>
      </c>
      <c r="G5457">
        <v>2025</v>
      </c>
      <c r="H5457" t="s">
        <v>22</v>
      </c>
      <c r="I5457" t="s">
        <v>383</v>
      </c>
      <c r="J5457" t="s">
        <v>384</v>
      </c>
      <c r="K5457" t="s">
        <v>378</v>
      </c>
      <c r="L5457" t="s">
        <v>25</v>
      </c>
      <c r="M5457">
        <v>121899</v>
      </c>
      <c r="N5457">
        <v>122818</v>
      </c>
      <c r="O5457">
        <v>127942</v>
      </c>
      <c r="P5457">
        <v>157435</v>
      </c>
      <c r="Q5457">
        <v>127942</v>
      </c>
      <c r="R5457">
        <v>127459</v>
      </c>
      <c r="S5457">
        <v>125042</v>
      </c>
      <c r="T5457">
        <v>123349</v>
      </c>
      <c r="U5457">
        <v>128909</v>
      </c>
      <c r="V5457">
        <v>129151</v>
      </c>
      <c r="W5457">
        <v>131810</v>
      </c>
      <c r="X5457">
        <v>140852</v>
      </c>
      <c r="Y5457">
        <v>1564609</v>
      </c>
      <c r="Z5457">
        <f t="shared" si="198"/>
        <v>0</v>
      </c>
      <c r="AA5457">
        <f t="shared" si="199"/>
        <v>1173456.75</v>
      </c>
    </row>
    <row r="5458" spans="1:27" x14ac:dyDescent="0.35">
      <c r="A5458" t="s">
        <v>427</v>
      </c>
      <c r="C5458">
        <v>511100</v>
      </c>
      <c r="D5458" t="s">
        <v>434</v>
      </c>
      <c r="E5458" t="s">
        <v>7</v>
      </c>
      <c r="F5458" t="s">
        <v>105</v>
      </c>
      <c r="G5458">
        <v>2021</v>
      </c>
      <c r="H5458" t="s">
        <v>22</v>
      </c>
      <c r="I5458" t="s">
        <v>383</v>
      </c>
      <c r="J5458" t="s">
        <v>384</v>
      </c>
      <c r="K5458" t="s">
        <v>378</v>
      </c>
      <c r="L5458" t="s">
        <v>25</v>
      </c>
      <c r="M5458">
        <v>121932</v>
      </c>
      <c r="N5458">
        <v>147092</v>
      </c>
      <c r="O5458">
        <v>101166</v>
      </c>
      <c r="P5458">
        <v>100516</v>
      </c>
      <c r="Q5458">
        <v>75306</v>
      </c>
      <c r="R5458">
        <v>77841</v>
      </c>
      <c r="S5458">
        <v>101313</v>
      </c>
      <c r="T5458">
        <v>101321</v>
      </c>
      <c r="U5458">
        <v>77152</v>
      </c>
      <c r="V5458">
        <v>84273</v>
      </c>
      <c r="W5458">
        <v>77161</v>
      </c>
      <c r="X5458">
        <v>76984</v>
      </c>
      <c r="Y5458">
        <v>1142058</v>
      </c>
      <c r="Z5458">
        <f t="shared" si="198"/>
        <v>0</v>
      </c>
      <c r="AA5458">
        <f t="shared" si="199"/>
        <v>856543.5</v>
      </c>
    </row>
    <row r="5459" spans="1:27" x14ac:dyDescent="0.35">
      <c r="A5459" t="s">
        <v>427</v>
      </c>
      <c r="C5459">
        <v>511100</v>
      </c>
      <c r="D5459" t="s">
        <v>434</v>
      </c>
      <c r="E5459" t="s">
        <v>7</v>
      </c>
      <c r="F5459" t="s">
        <v>105</v>
      </c>
      <c r="G5459">
        <v>2028</v>
      </c>
      <c r="H5459" t="s">
        <v>22</v>
      </c>
      <c r="I5459" t="s">
        <v>383</v>
      </c>
      <c r="J5459" t="s">
        <v>384</v>
      </c>
      <c r="K5459" t="s">
        <v>378</v>
      </c>
      <c r="L5459" t="s">
        <v>25</v>
      </c>
      <c r="M5459">
        <v>122420</v>
      </c>
      <c r="N5459">
        <v>69571</v>
      </c>
      <c r="O5459">
        <v>78558</v>
      </c>
      <c r="P5459">
        <v>82839</v>
      </c>
      <c r="Q5459">
        <v>69623</v>
      </c>
      <c r="R5459">
        <v>72365</v>
      </c>
      <c r="S5459">
        <v>69701</v>
      </c>
      <c r="T5459">
        <v>122541</v>
      </c>
      <c r="U5459">
        <v>122574</v>
      </c>
      <c r="V5459">
        <v>77525</v>
      </c>
      <c r="W5459">
        <v>69753</v>
      </c>
      <c r="X5459">
        <v>127101</v>
      </c>
      <c r="Y5459">
        <v>1084570</v>
      </c>
      <c r="Z5459">
        <f t="shared" si="198"/>
        <v>0</v>
      </c>
      <c r="AA5459">
        <f t="shared" si="199"/>
        <v>813427.5</v>
      </c>
    </row>
    <row r="5460" spans="1:27" x14ac:dyDescent="0.35">
      <c r="A5460" t="s">
        <v>427</v>
      </c>
      <c r="C5460">
        <v>506100</v>
      </c>
      <c r="D5460" t="s">
        <v>432</v>
      </c>
      <c r="E5460" t="s">
        <v>7</v>
      </c>
      <c r="F5460" t="s">
        <v>105</v>
      </c>
      <c r="G5460">
        <v>2021</v>
      </c>
      <c r="H5460" t="s">
        <v>22</v>
      </c>
      <c r="I5460" t="s">
        <v>373</v>
      </c>
      <c r="J5460" t="s">
        <v>374</v>
      </c>
      <c r="K5460" t="s">
        <v>375</v>
      </c>
      <c r="L5460" t="s">
        <v>25</v>
      </c>
      <c r="M5460">
        <v>122437</v>
      </c>
      <c r="N5460">
        <v>123571</v>
      </c>
      <c r="O5460">
        <v>129898</v>
      </c>
      <c r="P5460">
        <v>166309</v>
      </c>
      <c r="Q5460">
        <v>129898</v>
      </c>
      <c r="R5460">
        <v>129301</v>
      </c>
      <c r="S5460">
        <v>127045</v>
      </c>
      <c r="T5460">
        <v>124956</v>
      </c>
      <c r="U5460">
        <v>131821</v>
      </c>
      <c r="V5460">
        <v>132119</v>
      </c>
      <c r="W5460">
        <v>135402</v>
      </c>
      <c r="X5460">
        <v>146564</v>
      </c>
      <c r="Y5460">
        <v>1599321</v>
      </c>
      <c r="Z5460">
        <f t="shared" si="198"/>
        <v>0</v>
      </c>
      <c r="AA5460">
        <f t="shared" si="199"/>
        <v>1199490.75</v>
      </c>
    </row>
    <row r="5461" spans="1:27" x14ac:dyDescent="0.35">
      <c r="A5461" t="s">
        <v>427</v>
      </c>
      <c r="C5461">
        <v>500100</v>
      </c>
      <c r="D5461" t="s">
        <v>431</v>
      </c>
      <c r="E5461" t="s">
        <v>7</v>
      </c>
      <c r="F5461" t="s">
        <v>366</v>
      </c>
      <c r="G5461">
        <v>2024</v>
      </c>
      <c r="H5461" t="s">
        <v>365</v>
      </c>
      <c r="I5461" t="s">
        <v>617</v>
      </c>
      <c r="J5461" t="s">
        <v>618</v>
      </c>
      <c r="K5461" t="s">
        <v>455</v>
      </c>
      <c r="L5461" t="s">
        <v>25</v>
      </c>
      <c r="M5461">
        <v>123131</v>
      </c>
      <c r="N5461">
        <v>116779</v>
      </c>
      <c r="O5461">
        <v>109801</v>
      </c>
      <c r="P5461">
        <v>113976</v>
      </c>
      <c r="Q5461">
        <v>118201</v>
      </c>
      <c r="R5461">
        <v>98901</v>
      </c>
      <c r="S5461">
        <v>114969</v>
      </c>
      <c r="T5461">
        <v>119424</v>
      </c>
      <c r="U5461">
        <v>108701</v>
      </c>
      <c r="V5461">
        <v>124356</v>
      </c>
      <c r="W5461">
        <v>100406</v>
      </c>
      <c r="X5461">
        <v>94348</v>
      </c>
      <c r="Y5461">
        <v>1342993</v>
      </c>
      <c r="Z5461">
        <f t="shared" si="198"/>
        <v>406097.32431083696</v>
      </c>
      <c r="AA5461">
        <f t="shared" si="199"/>
        <v>601147.42568916304</v>
      </c>
    </row>
    <row r="5462" spans="1:27" x14ac:dyDescent="0.35">
      <c r="A5462" t="s">
        <v>427</v>
      </c>
      <c r="C5462">
        <v>501090</v>
      </c>
      <c r="D5462" t="s">
        <v>435</v>
      </c>
      <c r="E5462" t="s">
        <v>7</v>
      </c>
      <c r="F5462" t="s">
        <v>105</v>
      </c>
      <c r="G5462">
        <v>2029</v>
      </c>
      <c r="H5462" t="s">
        <v>22</v>
      </c>
      <c r="I5462" t="s">
        <v>373</v>
      </c>
      <c r="J5462" t="s">
        <v>374</v>
      </c>
      <c r="K5462" t="s">
        <v>375</v>
      </c>
      <c r="L5462" t="s">
        <v>25</v>
      </c>
      <c r="M5462">
        <v>123214</v>
      </c>
      <c r="N5462">
        <v>139366</v>
      </c>
      <c r="O5462">
        <v>139366</v>
      </c>
      <c r="P5462">
        <v>123214</v>
      </c>
      <c r="Q5462">
        <v>123214</v>
      </c>
      <c r="R5462">
        <v>123214</v>
      </c>
      <c r="S5462">
        <v>123214</v>
      </c>
      <c r="T5462">
        <v>123214</v>
      </c>
      <c r="U5462">
        <v>123214</v>
      </c>
      <c r="V5462">
        <v>123214</v>
      </c>
      <c r="W5462">
        <v>123214</v>
      </c>
      <c r="X5462">
        <v>123214</v>
      </c>
      <c r="Y5462">
        <v>1510871</v>
      </c>
      <c r="Z5462">
        <f t="shared" si="198"/>
        <v>0</v>
      </c>
      <c r="AA5462">
        <f t="shared" si="199"/>
        <v>1133153.25</v>
      </c>
    </row>
    <row r="5463" spans="1:27" x14ac:dyDescent="0.35">
      <c r="A5463" t="s">
        <v>427</v>
      </c>
      <c r="C5463">
        <v>510100</v>
      </c>
      <c r="D5463" t="s">
        <v>430</v>
      </c>
      <c r="E5463" t="s">
        <v>7</v>
      </c>
      <c r="F5463" t="s">
        <v>21</v>
      </c>
      <c r="G5463">
        <v>2025</v>
      </c>
      <c r="H5463" t="s">
        <v>365</v>
      </c>
      <c r="I5463" t="s">
        <v>373</v>
      </c>
      <c r="J5463" t="s">
        <v>374</v>
      </c>
      <c r="K5463" t="s">
        <v>375</v>
      </c>
      <c r="L5463" t="s">
        <v>25</v>
      </c>
      <c r="M5463">
        <v>123747</v>
      </c>
      <c r="N5463">
        <v>111065</v>
      </c>
      <c r="O5463">
        <v>110196</v>
      </c>
      <c r="P5463">
        <v>114995</v>
      </c>
      <c r="Q5463">
        <v>113235</v>
      </c>
      <c r="R5463">
        <v>106558</v>
      </c>
      <c r="S5463">
        <v>117111</v>
      </c>
      <c r="T5463">
        <v>121171</v>
      </c>
      <c r="U5463">
        <v>116046</v>
      </c>
      <c r="V5463">
        <v>126522</v>
      </c>
      <c r="W5463">
        <v>94366</v>
      </c>
      <c r="X5463">
        <v>103397</v>
      </c>
      <c r="Y5463">
        <v>1358410</v>
      </c>
      <c r="Z5463">
        <f t="shared" si="198"/>
        <v>1018807.5</v>
      </c>
      <c r="AA5463">
        <f t="shared" si="199"/>
        <v>0</v>
      </c>
    </row>
    <row r="5464" spans="1:27" x14ac:dyDescent="0.35">
      <c r="A5464" t="s">
        <v>427</v>
      </c>
      <c r="C5464">
        <v>505100</v>
      </c>
      <c r="D5464" t="s">
        <v>433</v>
      </c>
      <c r="E5464" t="s">
        <v>7</v>
      </c>
      <c r="F5464" t="s">
        <v>105</v>
      </c>
      <c r="G5464">
        <v>2027</v>
      </c>
      <c r="H5464" t="s">
        <v>365</v>
      </c>
      <c r="I5464" t="s">
        <v>383</v>
      </c>
      <c r="J5464" t="s">
        <v>384</v>
      </c>
      <c r="K5464" t="s">
        <v>378</v>
      </c>
      <c r="L5464" t="s">
        <v>25</v>
      </c>
      <c r="M5464">
        <v>123843</v>
      </c>
      <c r="N5464">
        <v>110637</v>
      </c>
      <c r="O5464">
        <v>110984</v>
      </c>
      <c r="P5464">
        <v>115749</v>
      </c>
      <c r="Q5464">
        <v>114241</v>
      </c>
      <c r="R5464">
        <v>107920</v>
      </c>
      <c r="S5464">
        <v>118209</v>
      </c>
      <c r="T5464">
        <v>120601</v>
      </c>
      <c r="U5464">
        <v>116689</v>
      </c>
      <c r="V5464">
        <v>125816</v>
      </c>
      <c r="W5464">
        <v>97275</v>
      </c>
      <c r="X5464">
        <v>106860</v>
      </c>
      <c r="Y5464">
        <v>1368822</v>
      </c>
      <c r="Z5464">
        <f t="shared" si="198"/>
        <v>0</v>
      </c>
      <c r="AA5464">
        <f t="shared" si="199"/>
        <v>1026616.5</v>
      </c>
    </row>
    <row r="5465" spans="1:27" x14ac:dyDescent="0.35">
      <c r="A5465" t="s">
        <v>427</v>
      </c>
      <c r="C5465">
        <v>510900</v>
      </c>
      <c r="D5465" t="s">
        <v>436</v>
      </c>
      <c r="E5465" t="s">
        <v>7</v>
      </c>
      <c r="F5465" t="s">
        <v>366</v>
      </c>
      <c r="G5465">
        <v>2026</v>
      </c>
      <c r="H5465" t="s">
        <v>365</v>
      </c>
      <c r="I5465" t="s">
        <v>456</v>
      </c>
      <c r="J5465" t="s">
        <v>852</v>
      </c>
      <c r="K5465" t="s">
        <v>378</v>
      </c>
      <c r="L5465" t="s">
        <v>25</v>
      </c>
      <c r="M5465">
        <v>124014</v>
      </c>
      <c r="N5465">
        <v>111575</v>
      </c>
      <c r="O5465">
        <v>110823</v>
      </c>
      <c r="P5465">
        <v>115446</v>
      </c>
      <c r="Q5465">
        <v>113647</v>
      </c>
      <c r="R5465">
        <v>107192</v>
      </c>
      <c r="S5465">
        <v>117317</v>
      </c>
      <c r="T5465">
        <v>121336</v>
      </c>
      <c r="U5465">
        <v>116588</v>
      </c>
      <c r="V5465">
        <v>126486</v>
      </c>
      <c r="W5465">
        <v>95460</v>
      </c>
      <c r="X5465">
        <v>103661</v>
      </c>
      <c r="Y5465">
        <v>1363546</v>
      </c>
      <c r="Z5465">
        <f t="shared" si="198"/>
        <v>412312.18790771399</v>
      </c>
      <c r="AA5465">
        <f t="shared" si="199"/>
        <v>610347.31209228607</v>
      </c>
    </row>
    <row r="5466" spans="1:27" x14ac:dyDescent="0.35">
      <c r="A5466" t="s">
        <v>427</v>
      </c>
      <c r="C5466">
        <v>512100</v>
      </c>
      <c r="D5466" t="s">
        <v>428</v>
      </c>
      <c r="E5466" t="s">
        <v>7</v>
      </c>
      <c r="F5466" t="s">
        <v>366</v>
      </c>
      <c r="G5466">
        <v>2026</v>
      </c>
      <c r="H5466" t="s">
        <v>22</v>
      </c>
      <c r="I5466" t="s">
        <v>544</v>
      </c>
      <c r="J5466" t="s">
        <v>545</v>
      </c>
      <c r="K5466" t="s">
        <v>496</v>
      </c>
      <c r="L5466" t="s">
        <v>25</v>
      </c>
      <c r="M5466">
        <v>124368</v>
      </c>
      <c r="N5466">
        <v>124368</v>
      </c>
      <c r="O5466">
        <v>124368</v>
      </c>
      <c r="P5466">
        <v>124368</v>
      </c>
      <c r="Q5466">
        <v>124368</v>
      </c>
      <c r="R5466">
        <v>124368</v>
      </c>
      <c r="S5466">
        <v>124368</v>
      </c>
      <c r="T5466">
        <v>124368</v>
      </c>
      <c r="U5466">
        <v>124368</v>
      </c>
      <c r="V5466">
        <v>124368</v>
      </c>
      <c r="W5466">
        <v>124368</v>
      </c>
      <c r="X5466">
        <v>124368</v>
      </c>
      <c r="Y5466">
        <v>1492421</v>
      </c>
      <c r="Z5466">
        <f t="shared" si="198"/>
        <v>451281.70798008901</v>
      </c>
      <c r="AA5466">
        <f t="shared" si="199"/>
        <v>668034.04201991099</v>
      </c>
    </row>
    <row r="5467" spans="1:27" x14ac:dyDescent="0.35">
      <c r="A5467" t="s">
        <v>427</v>
      </c>
      <c r="C5467">
        <v>500100</v>
      </c>
      <c r="D5467" t="s">
        <v>431</v>
      </c>
      <c r="E5467" t="s">
        <v>7</v>
      </c>
      <c r="F5467" t="s">
        <v>105</v>
      </c>
      <c r="G5467">
        <v>2021</v>
      </c>
      <c r="H5467" t="s">
        <v>365</v>
      </c>
      <c r="I5467" t="s">
        <v>383</v>
      </c>
      <c r="J5467" t="s">
        <v>384</v>
      </c>
      <c r="K5467" t="s">
        <v>378</v>
      </c>
      <c r="L5467" t="s">
        <v>25</v>
      </c>
      <c r="M5467">
        <v>125166</v>
      </c>
      <c r="N5467">
        <v>125292</v>
      </c>
      <c r="O5467">
        <v>136872</v>
      </c>
      <c r="P5467">
        <v>127613</v>
      </c>
      <c r="Q5467">
        <v>120122</v>
      </c>
      <c r="R5467">
        <v>125171</v>
      </c>
      <c r="S5467">
        <v>122079</v>
      </c>
      <c r="T5467">
        <v>133895</v>
      </c>
      <c r="U5467">
        <v>128826</v>
      </c>
      <c r="V5467">
        <v>127134</v>
      </c>
      <c r="W5467">
        <v>119536</v>
      </c>
      <c r="X5467">
        <v>113531</v>
      </c>
      <c r="Y5467">
        <v>1505236</v>
      </c>
      <c r="Z5467">
        <f t="shared" si="198"/>
        <v>0</v>
      </c>
      <c r="AA5467">
        <f t="shared" si="199"/>
        <v>1128927</v>
      </c>
    </row>
    <row r="5468" spans="1:27" x14ac:dyDescent="0.35">
      <c r="A5468" t="s">
        <v>427</v>
      </c>
      <c r="C5468">
        <v>500100</v>
      </c>
      <c r="D5468" t="s">
        <v>431</v>
      </c>
      <c r="E5468" t="s">
        <v>7</v>
      </c>
      <c r="F5468" t="s">
        <v>105</v>
      </c>
      <c r="G5468">
        <v>2022</v>
      </c>
      <c r="H5468" t="s">
        <v>365</v>
      </c>
      <c r="I5468" t="s">
        <v>383</v>
      </c>
      <c r="J5468" t="s">
        <v>384</v>
      </c>
      <c r="K5468" t="s">
        <v>378</v>
      </c>
      <c r="L5468" t="s">
        <v>25</v>
      </c>
      <c r="M5468">
        <v>125442</v>
      </c>
      <c r="N5468">
        <v>125590</v>
      </c>
      <c r="O5468">
        <v>137173</v>
      </c>
      <c r="P5468">
        <v>122555</v>
      </c>
      <c r="Q5468">
        <v>125648</v>
      </c>
      <c r="R5468">
        <v>125392</v>
      </c>
      <c r="S5468">
        <v>116958</v>
      </c>
      <c r="T5468">
        <v>141263</v>
      </c>
      <c r="U5468">
        <v>130856</v>
      </c>
      <c r="V5468">
        <v>127390</v>
      </c>
      <c r="W5468">
        <v>121502</v>
      </c>
      <c r="X5468">
        <v>108300</v>
      </c>
      <c r="Y5468">
        <v>1508068</v>
      </c>
      <c r="Z5468">
        <f t="shared" si="198"/>
        <v>0</v>
      </c>
      <c r="AA5468">
        <f t="shared" si="199"/>
        <v>1131051</v>
      </c>
    </row>
    <row r="5469" spans="1:27" x14ac:dyDescent="0.35">
      <c r="A5469" t="s">
        <v>427</v>
      </c>
      <c r="C5469">
        <v>511100</v>
      </c>
      <c r="D5469" t="s">
        <v>434</v>
      </c>
      <c r="E5469" t="s">
        <v>7</v>
      </c>
      <c r="F5469" t="s">
        <v>105</v>
      </c>
      <c r="G5469">
        <v>2029</v>
      </c>
      <c r="H5469" t="s">
        <v>22</v>
      </c>
      <c r="I5469" t="s">
        <v>383</v>
      </c>
      <c r="J5469" t="s">
        <v>384</v>
      </c>
      <c r="K5469" t="s">
        <v>378</v>
      </c>
      <c r="L5469" t="s">
        <v>25</v>
      </c>
      <c r="M5469">
        <v>125945</v>
      </c>
      <c r="N5469">
        <v>71510</v>
      </c>
      <c r="O5469">
        <v>80767</v>
      </c>
      <c r="P5469">
        <v>85176</v>
      </c>
      <c r="Q5469">
        <v>71564</v>
      </c>
      <c r="R5469">
        <v>74388</v>
      </c>
      <c r="S5469">
        <v>71644</v>
      </c>
      <c r="T5469">
        <v>126070</v>
      </c>
      <c r="U5469">
        <v>126104</v>
      </c>
      <c r="V5469">
        <v>79702</v>
      </c>
      <c r="W5469">
        <v>71698</v>
      </c>
      <c r="X5469">
        <v>130767</v>
      </c>
      <c r="Y5469">
        <v>1115334</v>
      </c>
      <c r="Z5469">
        <f t="shared" si="198"/>
        <v>0</v>
      </c>
      <c r="AA5469">
        <f t="shared" si="199"/>
        <v>836500.5</v>
      </c>
    </row>
    <row r="5470" spans="1:27" x14ac:dyDescent="0.35">
      <c r="A5470" t="s">
        <v>427</v>
      </c>
      <c r="C5470">
        <v>511100</v>
      </c>
      <c r="D5470" t="s">
        <v>434</v>
      </c>
      <c r="E5470" t="s">
        <v>7</v>
      </c>
      <c r="F5470" t="s">
        <v>366</v>
      </c>
      <c r="G5470">
        <v>2024</v>
      </c>
      <c r="H5470" t="s">
        <v>22</v>
      </c>
      <c r="I5470" t="s">
        <v>664</v>
      </c>
      <c r="J5470" t="s">
        <v>665</v>
      </c>
      <c r="K5470" t="s">
        <v>616</v>
      </c>
      <c r="L5470" t="s">
        <v>25</v>
      </c>
      <c r="M5470">
        <v>126064</v>
      </c>
      <c r="N5470">
        <v>26064</v>
      </c>
      <c r="O5470">
        <v>38064</v>
      </c>
      <c r="P5470">
        <v>26064</v>
      </c>
      <c r="Q5470">
        <v>26064</v>
      </c>
      <c r="R5470">
        <v>26064</v>
      </c>
      <c r="S5470">
        <v>26064</v>
      </c>
      <c r="T5470">
        <v>26064</v>
      </c>
      <c r="U5470">
        <v>126064</v>
      </c>
      <c r="V5470">
        <v>26064</v>
      </c>
      <c r="W5470">
        <v>26064</v>
      </c>
      <c r="X5470">
        <v>134928</v>
      </c>
      <c r="Y5470">
        <v>633632</v>
      </c>
      <c r="Z5470">
        <f t="shared" si="198"/>
        <v>191599.10721628799</v>
      </c>
      <c r="AA5470">
        <f t="shared" si="199"/>
        <v>283624.89278371201</v>
      </c>
    </row>
    <row r="5471" spans="1:27" x14ac:dyDescent="0.35">
      <c r="A5471" t="s">
        <v>427</v>
      </c>
      <c r="C5471">
        <v>502100</v>
      </c>
      <c r="D5471" t="s">
        <v>429</v>
      </c>
      <c r="E5471" t="s">
        <v>7</v>
      </c>
      <c r="F5471" t="s">
        <v>21</v>
      </c>
      <c r="G5471">
        <v>2023</v>
      </c>
      <c r="H5471" t="s">
        <v>365</v>
      </c>
      <c r="I5471" t="s">
        <v>373</v>
      </c>
      <c r="J5471" t="s">
        <v>374</v>
      </c>
      <c r="K5471" t="s">
        <v>375</v>
      </c>
      <c r="L5471" t="s">
        <v>25</v>
      </c>
      <c r="M5471">
        <v>126216</v>
      </c>
      <c r="N5471">
        <v>118946</v>
      </c>
      <c r="O5471">
        <v>130787</v>
      </c>
      <c r="P5471">
        <v>111181</v>
      </c>
      <c r="Q5471">
        <v>127798</v>
      </c>
      <c r="R5471">
        <v>122798</v>
      </c>
      <c r="S5471">
        <v>113978</v>
      </c>
      <c r="T5471">
        <v>134600</v>
      </c>
      <c r="U5471">
        <v>117135</v>
      </c>
      <c r="V5471">
        <v>128619</v>
      </c>
      <c r="W5471">
        <v>117963</v>
      </c>
      <c r="X5471">
        <v>102085</v>
      </c>
      <c r="Y5471">
        <v>1452104</v>
      </c>
      <c r="Z5471">
        <f t="shared" si="198"/>
        <v>1089078</v>
      </c>
      <c r="AA5471">
        <f t="shared" si="199"/>
        <v>0</v>
      </c>
    </row>
    <row r="5472" spans="1:27" x14ac:dyDescent="0.35">
      <c r="A5472" t="s">
        <v>427</v>
      </c>
      <c r="C5472">
        <v>500100</v>
      </c>
      <c r="D5472" t="s">
        <v>431</v>
      </c>
      <c r="E5472" t="s">
        <v>7</v>
      </c>
      <c r="F5472" t="s">
        <v>366</v>
      </c>
      <c r="G5472">
        <v>2025</v>
      </c>
      <c r="H5472" t="s">
        <v>365</v>
      </c>
      <c r="I5472" t="s">
        <v>617</v>
      </c>
      <c r="J5472" t="s">
        <v>618</v>
      </c>
      <c r="K5472" t="s">
        <v>455</v>
      </c>
      <c r="L5472" t="s">
        <v>25</v>
      </c>
      <c r="M5472">
        <v>126296</v>
      </c>
      <c r="N5472">
        <v>113310</v>
      </c>
      <c r="O5472">
        <v>112615</v>
      </c>
      <c r="P5472">
        <v>116891</v>
      </c>
      <c r="Q5472">
        <v>114726</v>
      </c>
      <c r="R5472">
        <v>107904</v>
      </c>
      <c r="S5472">
        <v>117889</v>
      </c>
      <c r="T5472">
        <v>122502</v>
      </c>
      <c r="U5472">
        <v>117973</v>
      </c>
      <c r="V5472">
        <v>127558</v>
      </c>
      <c r="W5472">
        <v>96446</v>
      </c>
      <c r="X5472">
        <v>103165</v>
      </c>
      <c r="Y5472">
        <v>1377274</v>
      </c>
      <c r="Z5472">
        <f t="shared" si="198"/>
        <v>416463.29224566597</v>
      </c>
      <c r="AA5472">
        <f t="shared" si="199"/>
        <v>616492.20775433397</v>
      </c>
    </row>
    <row r="5473" spans="1:27" x14ac:dyDescent="0.35">
      <c r="A5473" t="s">
        <v>427</v>
      </c>
      <c r="C5473">
        <v>506100</v>
      </c>
      <c r="D5473" t="s">
        <v>432</v>
      </c>
      <c r="E5473" t="s">
        <v>7</v>
      </c>
      <c r="F5473" t="s">
        <v>105</v>
      </c>
      <c r="G5473">
        <v>2026</v>
      </c>
      <c r="H5473" t="s">
        <v>22</v>
      </c>
      <c r="I5473" t="s">
        <v>383</v>
      </c>
      <c r="J5473" t="s">
        <v>384</v>
      </c>
      <c r="K5473" t="s">
        <v>378</v>
      </c>
      <c r="L5473" t="s">
        <v>25</v>
      </c>
      <c r="M5473">
        <v>126511</v>
      </c>
      <c r="N5473">
        <v>127455</v>
      </c>
      <c r="O5473">
        <v>132736</v>
      </c>
      <c r="P5473">
        <v>163113</v>
      </c>
      <c r="Q5473">
        <v>132736</v>
      </c>
      <c r="R5473">
        <v>132238</v>
      </c>
      <c r="S5473">
        <v>129745</v>
      </c>
      <c r="T5473">
        <v>128005</v>
      </c>
      <c r="U5473">
        <v>133732</v>
      </c>
      <c r="V5473">
        <v>133978</v>
      </c>
      <c r="W5473">
        <v>136720</v>
      </c>
      <c r="X5473">
        <v>146031</v>
      </c>
      <c r="Y5473">
        <v>1622998</v>
      </c>
      <c r="Z5473">
        <f t="shared" si="198"/>
        <v>0</v>
      </c>
      <c r="AA5473">
        <f t="shared" si="199"/>
        <v>1217248.5</v>
      </c>
    </row>
    <row r="5474" spans="1:27" x14ac:dyDescent="0.35">
      <c r="A5474" t="s">
        <v>427</v>
      </c>
      <c r="C5474">
        <v>501090</v>
      </c>
      <c r="D5474" t="s">
        <v>435</v>
      </c>
      <c r="E5474" t="s">
        <v>7</v>
      </c>
      <c r="F5474" t="s">
        <v>105</v>
      </c>
      <c r="G5474">
        <v>2030</v>
      </c>
      <c r="H5474" t="s">
        <v>22</v>
      </c>
      <c r="I5474" t="s">
        <v>373</v>
      </c>
      <c r="J5474" t="s">
        <v>374</v>
      </c>
      <c r="K5474" t="s">
        <v>375</v>
      </c>
      <c r="L5474" t="s">
        <v>25</v>
      </c>
      <c r="M5474">
        <v>126753</v>
      </c>
      <c r="N5474">
        <v>143229</v>
      </c>
      <c r="O5474">
        <v>143229</v>
      </c>
      <c r="P5474">
        <v>126753</v>
      </c>
      <c r="Q5474">
        <v>126753</v>
      </c>
      <c r="R5474">
        <v>126753</v>
      </c>
      <c r="S5474">
        <v>126753</v>
      </c>
      <c r="T5474">
        <v>126753</v>
      </c>
      <c r="U5474">
        <v>126753</v>
      </c>
      <c r="V5474">
        <v>126753</v>
      </c>
      <c r="W5474">
        <v>126753</v>
      </c>
      <c r="X5474">
        <v>126753</v>
      </c>
      <c r="Y5474">
        <v>1553987</v>
      </c>
      <c r="Z5474">
        <f t="shared" si="198"/>
        <v>0</v>
      </c>
      <c r="AA5474">
        <f t="shared" si="199"/>
        <v>1165490.25</v>
      </c>
    </row>
    <row r="5475" spans="1:27" x14ac:dyDescent="0.35">
      <c r="A5475" t="s">
        <v>427</v>
      </c>
      <c r="C5475">
        <v>506100</v>
      </c>
      <c r="D5475" t="s">
        <v>432</v>
      </c>
      <c r="E5475" t="s">
        <v>7</v>
      </c>
      <c r="F5475" t="s">
        <v>105</v>
      </c>
      <c r="G5475">
        <v>2022</v>
      </c>
      <c r="H5475" t="s">
        <v>22</v>
      </c>
      <c r="I5475" t="s">
        <v>373</v>
      </c>
      <c r="J5475" t="s">
        <v>374</v>
      </c>
      <c r="K5475" t="s">
        <v>375</v>
      </c>
      <c r="L5475" t="s">
        <v>25</v>
      </c>
      <c r="M5475">
        <v>127449</v>
      </c>
      <c r="N5475">
        <v>128583</v>
      </c>
      <c r="O5475">
        <v>134910</v>
      </c>
      <c r="P5475">
        <v>171321</v>
      </c>
      <c r="Q5475">
        <v>134910</v>
      </c>
      <c r="R5475">
        <v>134313</v>
      </c>
      <c r="S5475">
        <v>131329</v>
      </c>
      <c r="T5475">
        <v>129240</v>
      </c>
      <c r="U5475">
        <v>136104</v>
      </c>
      <c r="V5475">
        <v>136402</v>
      </c>
      <c r="W5475">
        <v>139685</v>
      </c>
      <c r="X5475">
        <v>150847</v>
      </c>
      <c r="Y5475">
        <v>1655095</v>
      </c>
      <c r="Z5475">
        <f t="shared" si="198"/>
        <v>0</v>
      </c>
      <c r="AA5475">
        <f t="shared" si="199"/>
        <v>1241321.25</v>
      </c>
    </row>
    <row r="5476" spans="1:27" x14ac:dyDescent="0.35">
      <c r="A5476" t="s">
        <v>427</v>
      </c>
      <c r="C5476">
        <v>510100</v>
      </c>
      <c r="D5476" t="s">
        <v>430</v>
      </c>
      <c r="E5476" t="s">
        <v>7</v>
      </c>
      <c r="F5476" t="s">
        <v>21</v>
      </c>
      <c r="G5476">
        <v>2026</v>
      </c>
      <c r="H5476" t="s">
        <v>365</v>
      </c>
      <c r="I5476" t="s">
        <v>373</v>
      </c>
      <c r="J5476" t="s">
        <v>374</v>
      </c>
      <c r="K5476" t="s">
        <v>375</v>
      </c>
      <c r="L5476" t="s">
        <v>25</v>
      </c>
      <c r="M5476">
        <v>127460</v>
      </c>
      <c r="N5476">
        <v>114397</v>
      </c>
      <c r="O5476">
        <v>113502</v>
      </c>
      <c r="P5476">
        <v>118444</v>
      </c>
      <c r="Q5476">
        <v>116632</v>
      </c>
      <c r="R5476">
        <v>109755</v>
      </c>
      <c r="S5476">
        <v>120624</v>
      </c>
      <c r="T5476">
        <v>124806</v>
      </c>
      <c r="U5476">
        <v>119528</v>
      </c>
      <c r="V5476">
        <v>130318</v>
      </c>
      <c r="W5476">
        <v>97197</v>
      </c>
      <c r="X5476">
        <v>106499</v>
      </c>
      <c r="Y5476">
        <v>1399162</v>
      </c>
      <c r="Z5476">
        <f t="shared" si="198"/>
        <v>1049371.5</v>
      </c>
      <c r="AA5476">
        <f t="shared" si="199"/>
        <v>0</v>
      </c>
    </row>
    <row r="5477" spans="1:27" x14ac:dyDescent="0.35">
      <c r="A5477" t="s">
        <v>427</v>
      </c>
      <c r="C5477">
        <v>505100</v>
      </c>
      <c r="D5477" t="s">
        <v>433</v>
      </c>
      <c r="E5477" t="s">
        <v>7</v>
      </c>
      <c r="F5477" t="s">
        <v>105</v>
      </c>
      <c r="G5477">
        <v>2028</v>
      </c>
      <c r="H5477" t="s">
        <v>365</v>
      </c>
      <c r="I5477" t="s">
        <v>383</v>
      </c>
      <c r="J5477" t="s">
        <v>384</v>
      </c>
      <c r="K5477" t="s">
        <v>378</v>
      </c>
      <c r="L5477" t="s">
        <v>25</v>
      </c>
      <c r="M5477">
        <v>127555</v>
      </c>
      <c r="N5477">
        <v>113954</v>
      </c>
      <c r="O5477">
        <v>114310</v>
      </c>
      <c r="P5477">
        <v>119218</v>
      </c>
      <c r="Q5477">
        <v>117665</v>
      </c>
      <c r="R5477">
        <v>111154</v>
      </c>
      <c r="S5477">
        <v>121752</v>
      </c>
      <c r="T5477">
        <v>124216</v>
      </c>
      <c r="U5477">
        <v>120187</v>
      </c>
      <c r="V5477">
        <v>129587</v>
      </c>
      <c r="W5477">
        <v>100191</v>
      </c>
      <c r="X5477">
        <v>110063</v>
      </c>
      <c r="Y5477">
        <v>1409852</v>
      </c>
      <c r="Z5477">
        <f t="shared" si="198"/>
        <v>0</v>
      </c>
      <c r="AA5477">
        <f t="shared" si="199"/>
        <v>1057389</v>
      </c>
    </row>
    <row r="5478" spans="1:27" x14ac:dyDescent="0.35">
      <c r="A5478" t="s">
        <v>427</v>
      </c>
      <c r="C5478">
        <v>510900</v>
      </c>
      <c r="D5478" t="s">
        <v>436</v>
      </c>
      <c r="E5478" t="s">
        <v>7</v>
      </c>
      <c r="F5478" t="s">
        <v>366</v>
      </c>
      <c r="G5478">
        <v>2027</v>
      </c>
      <c r="H5478" t="s">
        <v>365</v>
      </c>
      <c r="I5478" t="s">
        <v>456</v>
      </c>
      <c r="J5478" t="s">
        <v>852</v>
      </c>
      <c r="K5478" t="s">
        <v>378</v>
      </c>
      <c r="L5478" t="s">
        <v>25</v>
      </c>
      <c r="M5478">
        <v>127734</v>
      </c>
      <c r="N5478">
        <v>114922</v>
      </c>
      <c r="O5478">
        <v>114148</v>
      </c>
      <c r="P5478">
        <v>118909</v>
      </c>
      <c r="Q5478">
        <v>117057</v>
      </c>
      <c r="R5478">
        <v>110407</v>
      </c>
      <c r="S5478">
        <v>120837</v>
      </c>
      <c r="T5478">
        <v>124977</v>
      </c>
      <c r="U5478">
        <v>120086</v>
      </c>
      <c r="V5478">
        <v>130280</v>
      </c>
      <c r="W5478">
        <v>98324</v>
      </c>
      <c r="X5478">
        <v>106771</v>
      </c>
      <c r="Y5478">
        <v>1404453</v>
      </c>
      <c r="Z5478">
        <f t="shared" si="198"/>
        <v>424681.74102197698</v>
      </c>
      <c r="AA5478">
        <f t="shared" si="199"/>
        <v>628658.00897802296</v>
      </c>
    </row>
    <row r="5479" spans="1:27" x14ac:dyDescent="0.35">
      <c r="A5479" t="s">
        <v>427</v>
      </c>
      <c r="C5479">
        <v>512100</v>
      </c>
      <c r="D5479" t="s">
        <v>428</v>
      </c>
      <c r="E5479" t="s">
        <v>7</v>
      </c>
      <c r="F5479" t="s">
        <v>366</v>
      </c>
      <c r="G5479">
        <v>2027</v>
      </c>
      <c r="H5479" t="s">
        <v>22</v>
      </c>
      <c r="I5479" t="s">
        <v>544</v>
      </c>
      <c r="J5479" t="s">
        <v>545</v>
      </c>
      <c r="K5479" t="s">
        <v>496</v>
      </c>
      <c r="L5479" t="s">
        <v>25</v>
      </c>
      <c r="M5479">
        <v>128099</v>
      </c>
      <c r="N5479">
        <v>128099</v>
      </c>
      <c r="O5479">
        <v>128099</v>
      </c>
      <c r="P5479">
        <v>128099</v>
      </c>
      <c r="Q5479">
        <v>128099</v>
      </c>
      <c r="R5479">
        <v>128099</v>
      </c>
      <c r="S5479">
        <v>128099</v>
      </c>
      <c r="T5479">
        <v>128099</v>
      </c>
      <c r="U5479">
        <v>128099</v>
      </c>
      <c r="V5479">
        <v>128099</v>
      </c>
      <c r="W5479">
        <v>128099</v>
      </c>
      <c r="X5479">
        <v>128099</v>
      </c>
      <c r="Y5479">
        <v>1537193</v>
      </c>
      <c r="Z5479">
        <f t="shared" si="198"/>
        <v>464819.96871863696</v>
      </c>
      <c r="AA5479">
        <f t="shared" si="199"/>
        <v>688074.78128136299</v>
      </c>
    </row>
    <row r="5480" spans="1:27" x14ac:dyDescent="0.35">
      <c r="A5480" t="s">
        <v>427</v>
      </c>
      <c r="C5480">
        <v>506100</v>
      </c>
      <c r="D5480" t="s">
        <v>432</v>
      </c>
      <c r="E5480" t="s">
        <v>7</v>
      </c>
      <c r="F5480" t="s">
        <v>105</v>
      </c>
      <c r="G5480">
        <v>2023</v>
      </c>
      <c r="H5480" t="s">
        <v>22</v>
      </c>
      <c r="I5480" t="s">
        <v>373</v>
      </c>
      <c r="J5480" t="s">
        <v>374</v>
      </c>
      <c r="K5480" t="s">
        <v>375</v>
      </c>
      <c r="L5480" t="s">
        <v>25</v>
      </c>
      <c r="M5480">
        <v>129234</v>
      </c>
      <c r="N5480">
        <v>130368</v>
      </c>
      <c r="O5480">
        <v>136695</v>
      </c>
      <c r="P5480">
        <v>173106</v>
      </c>
      <c r="Q5480">
        <v>136695</v>
      </c>
      <c r="R5480">
        <v>136098</v>
      </c>
      <c r="S5480">
        <v>133114</v>
      </c>
      <c r="T5480">
        <v>131025</v>
      </c>
      <c r="U5480">
        <v>137889</v>
      </c>
      <c r="V5480">
        <v>138188</v>
      </c>
      <c r="W5480">
        <v>141471</v>
      </c>
      <c r="X5480">
        <v>152633</v>
      </c>
      <c r="Y5480">
        <v>1676516</v>
      </c>
      <c r="Z5480">
        <f t="shared" si="198"/>
        <v>0</v>
      </c>
      <c r="AA5480">
        <f t="shared" si="199"/>
        <v>1257387</v>
      </c>
    </row>
    <row r="5481" spans="1:27" x14ac:dyDescent="0.35">
      <c r="A5481" t="s">
        <v>427</v>
      </c>
      <c r="C5481">
        <v>511100</v>
      </c>
      <c r="D5481" t="s">
        <v>434</v>
      </c>
      <c r="E5481" t="s">
        <v>7</v>
      </c>
      <c r="F5481" t="s">
        <v>366</v>
      </c>
      <c r="G5481">
        <v>2025</v>
      </c>
      <c r="H5481" t="s">
        <v>22</v>
      </c>
      <c r="I5481" t="s">
        <v>664</v>
      </c>
      <c r="J5481" t="s">
        <v>665</v>
      </c>
      <c r="K5481" t="s">
        <v>616</v>
      </c>
      <c r="L5481" t="s">
        <v>25</v>
      </c>
      <c r="M5481">
        <v>129321</v>
      </c>
      <c r="N5481">
        <v>29321</v>
      </c>
      <c r="O5481">
        <v>41321</v>
      </c>
      <c r="P5481">
        <v>29321</v>
      </c>
      <c r="Q5481">
        <v>29321</v>
      </c>
      <c r="R5481">
        <v>29321</v>
      </c>
      <c r="S5481">
        <v>29321</v>
      </c>
      <c r="T5481">
        <v>29321</v>
      </c>
      <c r="U5481">
        <v>129321</v>
      </c>
      <c r="V5481">
        <v>29321</v>
      </c>
      <c r="W5481">
        <v>29321</v>
      </c>
      <c r="X5481">
        <v>138185</v>
      </c>
      <c r="Y5481">
        <v>672716</v>
      </c>
      <c r="Z5481">
        <f t="shared" si="198"/>
        <v>203417.41738124398</v>
      </c>
      <c r="AA5481">
        <f t="shared" si="199"/>
        <v>301119.58261875599</v>
      </c>
    </row>
    <row r="5482" spans="1:27" x14ac:dyDescent="0.35">
      <c r="A5482" t="s">
        <v>427</v>
      </c>
      <c r="C5482">
        <v>506100</v>
      </c>
      <c r="D5482" t="s">
        <v>432</v>
      </c>
      <c r="E5482" t="s">
        <v>7</v>
      </c>
      <c r="F5482" t="s">
        <v>105</v>
      </c>
      <c r="G5482">
        <v>2027</v>
      </c>
      <c r="H5482" t="s">
        <v>22</v>
      </c>
      <c r="I5482" t="s">
        <v>383</v>
      </c>
      <c r="J5482" t="s">
        <v>384</v>
      </c>
      <c r="K5482" t="s">
        <v>378</v>
      </c>
      <c r="L5482" t="s">
        <v>25</v>
      </c>
      <c r="M5482">
        <v>129436</v>
      </c>
      <c r="N5482">
        <v>130407</v>
      </c>
      <c r="O5482">
        <v>135848</v>
      </c>
      <c r="P5482">
        <v>167137</v>
      </c>
      <c r="Q5482">
        <v>135848</v>
      </c>
      <c r="R5482">
        <v>135335</v>
      </c>
      <c r="S5482">
        <v>132765</v>
      </c>
      <c r="T5482">
        <v>130975</v>
      </c>
      <c r="U5482">
        <v>136874</v>
      </c>
      <c r="V5482">
        <v>137125</v>
      </c>
      <c r="W5482">
        <v>139951</v>
      </c>
      <c r="X5482">
        <v>149541</v>
      </c>
      <c r="Y5482">
        <v>1661240</v>
      </c>
      <c r="Z5482">
        <f t="shared" si="198"/>
        <v>0</v>
      </c>
      <c r="AA5482">
        <f t="shared" si="199"/>
        <v>1245930</v>
      </c>
    </row>
    <row r="5483" spans="1:27" x14ac:dyDescent="0.35">
      <c r="A5483" t="s">
        <v>427</v>
      </c>
      <c r="C5483">
        <v>511100</v>
      </c>
      <c r="D5483" t="s">
        <v>434</v>
      </c>
      <c r="E5483" t="s">
        <v>7</v>
      </c>
      <c r="F5483" t="s">
        <v>105</v>
      </c>
      <c r="G5483">
        <v>2030</v>
      </c>
      <c r="H5483" t="s">
        <v>22</v>
      </c>
      <c r="I5483" t="s">
        <v>383</v>
      </c>
      <c r="J5483" t="s">
        <v>384</v>
      </c>
      <c r="K5483" t="s">
        <v>378</v>
      </c>
      <c r="L5483" t="s">
        <v>25</v>
      </c>
      <c r="M5483">
        <v>129576</v>
      </c>
      <c r="N5483">
        <v>73506</v>
      </c>
      <c r="O5483">
        <v>83041</v>
      </c>
      <c r="P5483">
        <v>87583</v>
      </c>
      <c r="Q5483">
        <v>73561</v>
      </c>
      <c r="R5483">
        <v>76470</v>
      </c>
      <c r="S5483">
        <v>73644</v>
      </c>
      <c r="T5483">
        <v>129704</v>
      </c>
      <c r="U5483">
        <v>129739</v>
      </c>
      <c r="V5483">
        <v>81944</v>
      </c>
      <c r="W5483">
        <v>73699</v>
      </c>
      <c r="X5483">
        <v>134543</v>
      </c>
      <c r="Y5483">
        <v>1147011</v>
      </c>
      <c r="Z5483">
        <f t="shared" si="198"/>
        <v>0</v>
      </c>
      <c r="AA5483">
        <f t="shared" si="199"/>
        <v>860258.25</v>
      </c>
    </row>
    <row r="5484" spans="1:27" x14ac:dyDescent="0.35">
      <c r="A5484" t="s">
        <v>427</v>
      </c>
      <c r="C5484">
        <v>500100</v>
      </c>
      <c r="D5484" t="s">
        <v>431</v>
      </c>
      <c r="E5484" t="s">
        <v>7</v>
      </c>
      <c r="F5484" t="s">
        <v>366</v>
      </c>
      <c r="G5484">
        <v>2026</v>
      </c>
      <c r="H5484" t="s">
        <v>365</v>
      </c>
      <c r="I5484" t="s">
        <v>617</v>
      </c>
      <c r="J5484" t="s">
        <v>618</v>
      </c>
      <c r="K5484" t="s">
        <v>455</v>
      </c>
      <c r="L5484" t="s">
        <v>25</v>
      </c>
      <c r="M5484">
        <v>130085</v>
      </c>
      <c r="N5484">
        <v>116709</v>
      </c>
      <c r="O5484">
        <v>115993</v>
      </c>
      <c r="P5484">
        <v>120397</v>
      </c>
      <c r="Q5484">
        <v>118168</v>
      </c>
      <c r="R5484">
        <v>111141</v>
      </c>
      <c r="S5484">
        <v>121426</v>
      </c>
      <c r="T5484">
        <v>126177</v>
      </c>
      <c r="U5484">
        <v>121513</v>
      </c>
      <c r="V5484">
        <v>131385</v>
      </c>
      <c r="W5484">
        <v>99339</v>
      </c>
      <c r="X5484">
        <v>106260</v>
      </c>
      <c r="Y5484">
        <v>1418592</v>
      </c>
      <c r="Z5484">
        <f t="shared" si="198"/>
        <v>428957.12448892801</v>
      </c>
      <c r="AA5484">
        <f t="shared" si="199"/>
        <v>634986.87551107199</v>
      </c>
    </row>
    <row r="5485" spans="1:27" x14ac:dyDescent="0.35">
      <c r="A5485" t="s">
        <v>427</v>
      </c>
      <c r="C5485">
        <v>505100</v>
      </c>
      <c r="D5485" t="s">
        <v>433</v>
      </c>
      <c r="E5485" t="s">
        <v>7</v>
      </c>
      <c r="F5485" t="s">
        <v>105</v>
      </c>
      <c r="G5485">
        <v>2023</v>
      </c>
      <c r="H5485" t="s">
        <v>365</v>
      </c>
      <c r="I5485" t="s">
        <v>373</v>
      </c>
      <c r="J5485" t="s">
        <v>374</v>
      </c>
      <c r="K5485" t="s">
        <v>375</v>
      </c>
      <c r="L5485" t="s">
        <v>25</v>
      </c>
      <c r="M5485">
        <v>130442</v>
      </c>
      <c r="N5485">
        <v>122854</v>
      </c>
      <c r="O5485">
        <v>135178</v>
      </c>
      <c r="P5485">
        <v>114966</v>
      </c>
      <c r="Q5485">
        <v>132147</v>
      </c>
      <c r="R5485">
        <v>127001</v>
      </c>
      <c r="S5485">
        <v>117918</v>
      </c>
      <c r="T5485">
        <v>139073</v>
      </c>
      <c r="U5485">
        <v>121118</v>
      </c>
      <c r="V5485">
        <v>132911</v>
      </c>
      <c r="W5485">
        <v>122075</v>
      </c>
      <c r="X5485">
        <v>105796</v>
      </c>
      <c r="Y5485">
        <v>1501479</v>
      </c>
      <c r="Z5485">
        <f t="shared" si="198"/>
        <v>0</v>
      </c>
      <c r="AA5485">
        <f t="shared" si="199"/>
        <v>1126109.25</v>
      </c>
    </row>
    <row r="5486" spans="1:27" x14ac:dyDescent="0.35">
      <c r="A5486" t="s">
        <v>427</v>
      </c>
      <c r="C5486">
        <v>511100</v>
      </c>
      <c r="D5486" t="s">
        <v>434</v>
      </c>
      <c r="E5486" t="s">
        <v>7</v>
      </c>
      <c r="F5486" t="s">
        <v>366</v>
      </c>
      <c r="G5486">
        <v>2022</v>
      </c>
      <c r="H5486" t="s">
        <v>22</v>
      </c>
      <c r="I5486" t="s">
        <v>664</v>
      </c>
      <c r="J5486" t="s">
        <v>665</v>
      </c>
      <c r="K5486" t="s">
        <v>616</v>
      </c>
      <c r="L5486" t="s">
        <v>25</v>
      </c>
      <c r="M5486">
        <v>130703</v>
      </c>
      <c r="N5486">
        <v>85703</v>
      </c>
      <c r="O5486">
        <v>90703</v>
      </c>
      <c r="P5486">
        <v>47411</v>
      </c>
      <c r="Q5486">
        <v>47411</v>
      </c>
      <c r="R5486">
        <v>47411</v>
      </c>
      <c r="S5486">
        <v>47411</v>
      </c>
      <c r="T5486">
        <v>47411</v>
      </c>
      <c r="U5486">
        <v>47411</v>
      </c>
      <c r="V5486">
        <v>47411</v>
      </c>
      <c r="W5486">
        <v>47411</v>
      </c>
      <c r="X5486">
        <v>97411</v>
      </c>
      <c r="Y5486">
        <v>783811</v>
      </c>
      <c r="Z5486">
        <f t="shared" si="198"/>
        <v>237010.57999959899</v>
      </c>
      <c r="AA5486">
        <f t="shared" si="199"/>
        <v>350847.67000040103</v>
      </c>
    </row>
    <row r="5487" spans="1:27" x14ac:dyDescent="0.35">
      <c r="A5487" t="s">
        <v>427</v>
      </c>
      <c r="C5487">
        <v>510100</v>
      </c>
      <c r="D5487" t="s">
        <v>430</v>
      </c>
      <c r="E5487" t="s">
        <v>7</v>
      </c>
      <c r="F5487" t="s">
        <v>21</v>
      </c>
      <c r="G5487">
        <v>2027</v>
      </c>
      <c r="H5487" t="s">
        <v>365</v>
      </c>
      <c r="I5487" t="s">
        <v>373</v>
      </c>
      <c r="J5487" t="s">
        <v>374</v>
      </c>
      <c r="K5487" t="s">
        <v>375</v>
      </c>
      <c r="L5487" t="s">
        <v>25</v>
      </c>
      <c r="M5487">
        <v>131284</v>
      </c>
      <c r="N5487">
        <v>117829</v>
      </c>
      <c r="O5487">
        <v>116907</v>
      </c>
      <c r="P5487">
        <v>121998</v>
      </c>
      <c r="Q5487">
        <v>120131</v>
      </c>
      <c r="R5487">
        <v>113048</v>
      </c>
      <c r="S5487">
        <v>124243</v>
      </c>
      <c r="T5487">
        <v>128551</v>
      </c>
      <c r="U5487">
        <v>123114</v>
      </c>
      <c r="V5487">
        <v>134227</v>
      </c>
      <c r="W5487">
        <v>100112</v>
      </c>
      <c r="X5487">
        <v>109694</v>
      </c>
      <c r="Y5487">
        <v>1441137</v>
      </c>
      <c r="Z5487">
        <f t="shared" si="198"/>
        <v>1080852.75</v>
      </c>
      <c r="AA5487">
        <f t="shared" si="199"/>
        <v>0</v>
      </c>
    </row>
    <row r="5488" spans="1:27" x14ac:dyDescent="0.35">
      <c r="A5488" t="s">
        <v>427</v>
      </c>
      <c r="C5488">
        <v>505100</v>
      </c>
      <c r="D5488" t="s">
        <v>433</v>
      </c>
      <c r="E5488" t="s">
        <v>7</v>
      </c>
      <c r="F5488" t="s">
        <v>105</v>
      </c>
      <c r="G5488">
        <v>2029</v>
      </c>
      <c r="H5488" t="s">
        <v>365</v>
      </c>
      <c r="I5488" t="s">
        <v>383</v>
      </c>
      <c r="J5488" t="s">
        <v>384</v>
      </c>
      <c r="K5488" t="s">
        <v>378</v>
      </c>
      <c r="L5488" t="s">
        <v>25</v>
      </c>
      <c r="M5488">
        <v>131384</v>
      </c>
      <c r="N5488">
        <v>117374</v>
      </c>
      <c r="O5488">
        <v>117742</v>
      </c>
      <c r="P5488">
        <v>122797</v>
      </c>
      <c r="Q5488">
        <v>121197</v>
      </c>
      <c r="R5488">
        <v>114491</v>
      </c>
      <c r="S5488">
        <v>125407</v>
      </c>
      <c r="T5488">
        <v>127945</v>
      </c>
      <c r="U5488">
        <v>123795</v>
      </c>
      <c r="V5488">
        <v>133477</v>
      </c>
      <c r="W5488">
        <v>103198</v>
      </c>
      <c r="X5488">
        <v>113367</v>
      </c>
      <c r="Y5488">
        <v>1452172</v>
      </c>
      <c r="Z5488">
        <f t="shared" si="198"/>
        <v>0</v>
      </c>
      <c r="AA5488">
        <f t="shared" si="199"/>
        <v>1089129</v>
      </c>
    </row>
    <row r="5489" spans="1:27" x14ac:dyDescent="0.35">
      <c r="A5489" t="s">
        <v>427</v>
      </c>
      <c r="C5489">
        <v>510900</v>
      </c>
      <c r="D5489" t="s">
        <v>436</v>
      </c>
      <c r="E5489" t="s">
        <v>7</v>
      </c>
      <c r="F5489" t="s">
        <v>366</v>
      </c>
      <c r="G5489">
        <v>2028</v>
      </c>
      <c r="H5489" t="s">
        <v>365</v>
      </c>
      <c r="I5489" t="s">
        <v>456</v>
      </c>
      <c r="J5489" t="s">
        <v>852</v>
      </c>
      <c r="K5489" t="s">
        <v>378</v>
      </c>
      <c r="L5489" t="s">
        <v>25</v>
      </c>
      <c r="M5489">
        <v>131563</v>
      </c>
      <c r="N5489">
        <v>118367</v>
      </c>
      <c r="O5489">
        <v>117569</v>
      </c>
      <c r="P5489">
        <v>122474</v>
      </c>
      <c r="Q5489">
        <v>120565</v>
      </c>
      <c r="R5489">
        <v>113717</v>
      </c>
      <c r="S5489">
        <v>124459</v>
      </c>
      <c r="T5489">
        <v>128723</v>
      </c>
      <c r="U5489">
        <v>123686</v>
      </c>
      <c r="V5489">
        <v>134186</v>
      </c>
      <c r="W5489">
        <v>101272</v>
      </c>
      <c r="X5489">
        <v>109972</v>
      </c>
      <c r="Y5489">
        <v>1446550</v>
      </c>
      <c r="Z5489">
        <f t="shared" si="198"/>
        <v>437411.12908394996</v>
      </c>
      <c r="AA5489">
        <f t="shared" si="199"/>
        <v>647501.37091605004</v>
      </c>
    </row>
    <row r="5490" spans="1:27" x14ac:dyDescent="0.35">
      <c r="A5490" t="s">
        <v>427</v>
      </c>
      <c r="C5490">
        <v>512100</v>
      </c>
      <c r="D5490" t="s">
        <v>428</v>
      </c>
      <c r="E5490" t="s">
        <v>7</v>
      </c>
      <c r="F5490" t="s">
        <v>366</v>
      </c>
      <c r="G5490">
        <v>2028</v>
      </c>
      <c r="H5490" t="s">
        <v>22</v>
      </c>
      <c r="I5490" t="s">
        <v>544</v>
      </c>
      <c r="J5490" t="s">
        <v>545</v>
      </c>
      <c r="K5490" t="s">
        <v>496</v>
      </c>
      <c r="L5490" t="s">
        <v>25</v>
      </c>
      <c r="M5490">
        <v>131939</v>
      </c>
      <c r="N5490">
        <v>131939</v>
      </c>
      <c r="O5490">
        <v>131939</v>
      </c>
      <c r="P5490">
        <v>131939</v>
      </c>
      <c r="Q5490">
        <v>131939</v>
      </c>
      <c r="R5490">
        <v>131939</v>
      </c>
      <c r="S5490">
        <v>131939</v>
      </c>
      <c r="T5490">
        <v>131939</v>
      </c>
      <c r="U5490">
        <v>131939</v>
      </c>
      <c r="V5490">
        <v>131939</v>
      </c>
      <c r="W5490">
        <v>131939</v>
      </c>
      <c r="X5490">
        <v>131939</v>
      </c>
      <c r="Y5490">
        <v>1583270</v>
      </c>
      <c r="Z5490">
        <f t="shared" si="198"/>
        <v>478752.83837042999</v>
      </c>
      <c r="AA5490">
        <f t="shared" si="199"/>
        <v>708699.66162957007</v>
      </c>
    </row>
    <row r="5491" spans="1:27" x14ac:dyDescent="0.35">
      <c r="A5491" t="s">
        <v>427</v>
      </c>
      <c r="C5491">
        <v>506100</v>
      </c>
      <c r="D5491" t="s">
        <v>432</v>
      </c>
      <c r="E5491" t="s">
        <v>7</v>
      </c>
      <c r="F5491" t="s">
        <v>105</v>
      </c>
      <c r="G5491">
        <v>2028</v>
      </c>
      <c r="H5491" t="s">
        <v>22</v>
      </c>
      <c r="I5491" t="s">
        <v>383</v>
      </c>
      <c r="J5491" t="s">
        <v>384</v>
      </c>
      <c r="K5491" t="s">
        <v>378</v>
      </c>
      <c r="L5491" t="s">
        <v>25</v>
      </c>
      <c r="M5491">
        <v>132430</v>
      </c>
      <c r="N5491">
        <v>133428</v>
      </c>
      <c r="O5491">
        <v>139034</v>
      </c>
      <c r="P5491">
        <v>171261</v>
      </c>
      <c r="Q5491">
        <v>139034</v>
      </c>
      <c r="R5491">
        <v>138506</v>
      </c>
      <c r="S5491">
        <v>135856</v>
      </c>
      <c r="T5491">
        <v>134015</v>
      </c>
      <c r="U5491">
        <v>140090</v>
      </c>
      <c r="V5491">
        <v>140347</v>
      </c>
      <c r="W5491">
        <v>143260</v>
      </c>
      <c r="X5491">
        <v>153137</v>
      </c>
      <c r="Y5491">
        <v>1700398</v>
      </c>
      <c r="Z5491">
        <f t="shared" si="198"/>
        <v>0</v>
      </c>
      <c r="AA5491">
        <f t="shared" si="199"/>
        <v>1275298.5</v>
      </c>
    </row>
    <row r="5492" spans="1:27" x14ac:dyDescent="0.35">
      <c r="A5492" t="s">
        <v>427</v>
      </c>
      <c r="C5492">
        <v>500100</v>
      </c>
      <c r="D5492" t="s">
        <v>431</v>
      </c>
      <c r="E5492" t="s">
        <v>7</v>
      </c>
      <c r="F5492" t="s">
        <v>105</v>
      </c>
      <c r="G5492">
        <v>2023</v>
      </c>
      <c r="H5492" t="s">
        <v>365</v>
      </c>
      <c r="I5492" t="s">
        <v>383</v>
      </c>
      <c r="J5492" t="s">
        <v>384</v>
      </c>
      <c r="K5492" t="s">
        <v>378</v>
      </c>
      <c r="L5492" t="s">
        <v>25</v>
      </c>
      <c r="M5492">
        <v>132608</v>
      </c>
      <c r="N5492">
        <v>125654</v>
      </c>
      <c r="O5492">
        <v>137237</v>
      </c>
      <c r="P5492">
        <v>115457</v>
      </c>
      <c r="Q5492">
        <v>132692</v>
      </c>
      <c r="R5492">
        <v>127091</v>
      </c>
      <c r="S5492">
        <v>116829</v>
      </c>
      <c r="T5492">
        <v>141252</v>
      </c>
      <c r="U5492">
        <v>121989</v>
      </c>
      <c r="V5492">
        <v>134427</v>
      </c>
      <c r="W5492">
        <v>121464</v>
      </c>
      <c r="X5492">
        <v>100940</v>
      </c>
      <c r="Y5492">
        <v>1507639</v>
      </c>
      <c r="Z5492">
        <f t="shared" si="198"/>
        <v>0</v>
      </c>
      <c r="AA5492">
        <f t="shared" si="199"/>
        <v>1130729.25</v>
      </c>
    </row>
    <row r="5493" spans="1:27" x14ac:dyDescent="0.35">
      <c r="A5493" t="s">
        <v>427</v>
      </c>
      <c r="C5493">
        <v>511100</v>
      </c>
      <c r="D5493" t="s">
        <v>434</v>
      </c>
      <c r="E5493" t="s">
        <v>7</v>
      </c>
      <c r="F5493" t="s">
        <v>366</v>
      </c>
      <c r="G5493">
        <v>2026</v>
      </c>
      <c r="H5493" t="s">
        <v>22</v>
      </c>
      <c r="I5493" t="s">
        <v>664</v>
      </c>
      <c r="J5493" t="s">
        <v>665</v>
      </c>
      <c r="K5493" t="s">
        <v>616</v>
      </c>
      <c r="L5493" t="s">
        <v>25</v>
      </c>
      <c r="M5493">
        <v>133031</v>
      </c>
      <c r="N5493">
        <v>30031</v>
      </c>
      <c r="O5493">
        <v>42391</v>
      </c>
      <c r="P5493">
        <v>30031</v>
      </c>
      <c r="Q5493">
        <v>30031</v>
      </c>
      <c r="R5493">
        <v>30031</v>
      </c>
      <c r="S5493">
        <v>30031</v>
      </c>
      <c r="T5493">
        <v>30031</v>
      </c>
      <c r="U5493">
        <v>133031</v>
      </c>
      <c r="V5493">
        <v>30031</v>
      </c>
      <c r="W5493">
        <v>30031</v>
      </c>
      <c r="X5493">
        <v>142161</v>
      </c>
      <c r="Y5493">
        <v>690858</v>
      </c>
      <c r="Z5493">
        <f t="shared" si="198"/>
        <v>208903.23723112198</v>
      </c>
      <c r="AA5493">
        <f t="shared" si="199"/>
        <v>309240.26276887802</v>
      </c>
    </row>
    <row r="5494" spans="1:27" x14ac:dyDescent="0.35">
      <c r="A5494" t="s">
        <v>427</v>
      </c>
      <c r="C5494">
        <v>500100</v>
      </c>
      <c r="D5494" t="s">
        <v>431</v>
      </c>
      <c r="E5494" t="s">
        <v>7</v>
      </c>
      <c r="F5494" t="s">
        <v>366</v>
      </c>
      <c r="G5494">
        <v>2027</v>
      </c>
      <c r="H5494" t="s">
        <v>365</v>
      </c>
      <c r="I5494" t="s">
        <v>617</v>
      </c>
      <c r="J5494" t="s">
        <v>618</v>
      </c>
      <c r="K5494" t="s">
        <v>455</v>
      </c>
      <c r="L5494" t="s">
        <v>25</v>
      </c>
      <c r="M5494">
        <v>133987</v>
      </c>
      <c r="N5494">
        <v>120211</v>
      </c>
      <c r="O5494">
        <v>119473</v>
      </c>
      <c r="P5494">
        <v>124009</v>
      </c>
      <c r="Q5494">
        <v>121713</v>
      </c>
      <c r="R5494">
        <v>114475</v>
      </c>
      <c r="S5494">
        <v>125069</v>
      </c>
      <c r="T5494">
        <v>129962</v>
      </c>
      <c r="U5494">
        <v>125158</v>
      </c>
      <c r="V5494">
        <v>135327</v>
      </c>
      <c r="W5494">
        <v>102319</v>
      </c>
      <c r="X5494">
        <v>109448</v>
      </c>
      <c r="Y5494">
        <v>1461150</v>
      </c>
      <c r="Z5494">
        <f t="shared" ref="Z5494:Z5556" si="200">$Y5494*IF($E5494="Fixed",0.75,1)*IF(LEFT($F5494,4)="0311",1,IF(LEFT($F5494,4)="0301",0.403176412,0))</f>
        <v>441825.91079534998</v>
      </c>
      <c r="AA5494">
        <f t="shared" ref="AA5494:AA5556" si="201">$Y5494*IF($E5494="Fixed",0.75,1)*IF(LEFT($F5494,4)="0311",0,IF(LEFT($F5494,4)="0301",1-0.403176412,1))</f>
        <v>654036.58920465002</v>
      </c>
    </row>
    <row r="5495" spans="1:27" x14ac:dyDescent="0.35">
      <c r="A5495" t="s">
        <v>427</v>
      </c>
      <c r="C5495">
        <v>511100</v>
      </c>
      <c r="D5495" t="s">
        <v>434</v>
      </c>
      <c r="E5495" t="s">
        <v>7</v>
      </c>
      <c r="F5495" t="s">
        <v>366</v>
      </c>
      <c r="G5495">
        <v>2021</v>
      </c>
      <c r="H5495" t="s">
        <v>22</v>
      </c>
      <c r="I5495" t="s">
        <v>664</v>
      </c>
      <c r="J5495" t="s">
        <v>665</v>
      </c>
      <c r="K5495" t="s">
        <v>616</v>
      </c>
      <c r="L5495" t="s">
        <v>25</v>
      </c>
      <c r="M5495">
        <v>135015</v>
      </c>
      <c r="N5495">
        <v>87140</v>
      </c>
      <c r="O5495">
        <v>87140</v>
      </c>
      <c r="P5495">
        <v>65640</v>
      </c>
      <c r="Q5495">
        <v>38515</v>
      </c>
      <c r="R5495">
        <v>38515</v>
      </c>
      <c r="S5495">
        <v>89203</v>
      </c>
      <c r="T5495">
        <v>89203</v>
      </c>
      <c r="U5495">
        <v>39203</v>
      </c>
      <c r="V5495">
        <v>39203</v>
      </c>
      <c r="W5495">
        <v>39203</v>
      </c>
      <c r="X5495">
        <v>39203</v>
      </c>
      <c r="Y5495">
        <v>787183</v>
      </c>
      <c r="Z5495">
        <f t="shared" si="200"/>
        <v>238030.21314554699</v>
      </c>
      <c r="AA5495">
        <f t="shared" si="201"/>
        <v>352357.03685445304</v>
      </c>
    </row>
    <row r="5496" spans="1:27" x14ac:dyDescent="0.35">
      <c r="A5496" t="s">
        <v>427</v>
      </c>
      <c r="C5496">
        <v>510100</v>
      </c>
      <c r="D5496" t="s">
        <v>430</v>
      </c>
      <c r="E5496" t="s">
        <v>7</v>
      </c>
      <c r="F5496" t="s">
        <v>21</v>
      </c>
      <c r="G5496">
        <v>2028</v>
      </c>
      <c r="H5496" t="s">
        <v>365</v>
      </c>
      <c r="I5496" t="s">
        <v>373</v>
      </c>
      <c r="J5496" t="s">
        <v>374</v>
      </c>
      <c r="K5496" t="s">
        <v>375</v>
      </c>
      <c r="L5496" t="s">
        <v>25</v>
      </c>
      <c r="M5496">
        <v>135219</v>
      </c>
      <c r="N5496">
        <v>121361</v>
      </c>
      <c r="O5496">
        <v>120411</v>
      </c>
      <c r="P5496">
        <v>125655</v>
      </c>
      <c r="Q5496">
        <v>123732</v>
      </c>
      <c r="R5496">
        <v>116436</v>
      </c>
      <c r="S5496">
        <v>127967</v>
      </c>
      <c r="T5496">
        <v>132404</v>
      </c>
      <c r="U5496">
        <v>126804</v>
      </c>
      <c r="V5496">
        <v>138250</v>
      </c>
      <c r="W5496">
        <v>103113</v>
      </c>
      <c r="X5496">
        <v>112982</v>
      </c>
      <c r="Y5496">
        <v>1484334</v>
      </c>
      <c r="Z5496">
        <f t="shared" si="200"/>
        <v>1113250.5</v>
      </c>
      <c r="AA5496">
        <f t="shared" si="201"/>
        <v>0</v>
      </c>
    </row>
    <row r="5497" spans="1:27" x14ac:dyDescent="0.35">
      <c r="A5497" t="s">
        <v>427</v>
      </c>
      <c r="C5497">
        <v>505100</v>
      </c>
      <c r="D5497" t="s">
        <v>433</v>
      </c>
      <c r="E5497" t="s">
        <v>7</v>
      </c>
      <c r="F5497" t="s">
        <v>105</v>
      </c>
      <c r="G5497">
        <v>2030</v>
      </c>
      <c r="H5497" t="s">
        <v>365</v>
      </c>
      <c r="I5497" t="s">
        <v>383</v>
      </c>
      <c r="J5497" t="s">
        <v>384</v>
      </c>
      <c r="K5497" t="s">
        <v>378</v>
      </c>
      <c r="L5497" t="s">
        <v>25</v>
      </c>
      <c r="M5497">
        <v>135329</v>
      </c>
      <c r="N5497">
        <v>120899</v>
      </c>
      <c r="O5497">
        <v>121278</v>
      </c>
      <c r="P5497">
        <v>126484</v>
      </c>
      <c r="Q5497">
        <v>124837</v>
      </c>
      <c r="R5497">
        <v>117929</v>
      </c>
      <c r="S5497">
        <v>129173</v>
      </c>
      <c r="T5497">
        <v>131787</v>
      </c>
      <c r="U5497">
        <v>127512</v>
      </c>
      <c r="V5497">
        <v>137485</v>
      </c>
      <c r="W5497">
        <v>106298</v>
      </c>
      <c r="X5497">
        <v>116771</v>
      </c>
      <c r="Y5497">
        <v>1495782</v>
      </c>
      <c r="Z5497">
        <f t="shared" si="200"/>
        <v>0</v>
      </c>
      <c r="AA5497">
        <f t="shared" si="201"/>
        <v>1121836.5</v>
      </c>
    </row>
    <row r="5498" spans="1:27" x14ac:dyDescent="0.35">
      <c r="A5498" t="s">
        <v>427</v>
      </c>
      <c r="C5498">
        <v>510100</v>
      </c>
      <c r="D5498" t="s">
        <v>430</v>
      </c>
      <c r="E5498" t="s">
        <v>7</v>
      </c>
      <c r="F5498" t="s">
        <v>105</v>
      </c>
      <c r="G5498">
        <v>2022</v>
      </c>
      <c r="H5498" t="s">
        <v>365</v>
      </c>
      <c r="I5498" t="s">
        <v>383</v>
      </c>
      <c r="J5498" t="s">
        <v>384</v>
      </c>
      <c r="K5498" t="s">
        <v>378</v>
      </c>
      <c r="L5498" t="s">
        <v>25</v>
      </c>
      <c r="M5498">
        <v>135391</v>
      </c>
      <c r="N5498">
        <v>135876</v>
      </c>
      <c r="O5498">
        <v>148562</v>
      </c>
      <c r="P5498">
        <v>132770</v>
      </c>
      <c r="Q5498">
        <v>136559</v>
      </c>
      <c r="R5498">
        <v>136410</v>
      </c>
      <c r="S5498">
        <v>127513</v>
      </c>
      <c r="T5498">
        <v>153964</v>
      </c>
      <c r="U5498">
        <v>141907</v>
      </c>
      <c r="V5498">
        <v>138814</v>
      </c>
      <c r="W5498">
        <v>131529</v>
      </c>
      <c r="X5498">
        <v>118894</v>
      </c>
      <c r="Y5498">
        <v>1638190</v>
      </c>
      <c r="Z5498">
        <f t="shared" si="200"/>
        <v>0</v>
      </c>
      <c r="AA5498">
        <f t="shared" si="201"/>
        <v>1228642.5</v>
      </c>
    </row>
    <row r="5499" spans="1:27" x14ac:dyDescent="0.35">
      <c r="A5499" t="s">
        <v>427</v>
      </c>
      <c r="C5499">
        <v>506100</v>
      </c>
      <c r="D5499" t="s">
        <v>432</v>
      </c>
      <c r="E5499" t="s">
        <v>7</v>
      </c>
      <c r="F5499" t="s">
        <v>105</v>
      </c>
      <c r="G5499">
        <v>2029</v>
      </c>
      <c r="H5499" t="s">
        <v>22</v>
      </c>
      <c r="I5499" t="s">
        <v>383</v>
      </c>
      <c r="J5499" t="s">
        <v>384</v>
      </c>
      <c r="K5499" t="s">
        <v>378</v>
      </c>
      <c r="L5499" t="s">
        <v>25</v>
      </c>
      <c r="M5499">
        <v>135497</v>
      </c>
      <c r="N5499">
        <v>136522</v>
      </c>
      <c r="O5499">
        <v>142299</v>
      </c>
      <c r="P5499">
        <v>175493</v>
      </c>
      <c r="Q5499">
        <v>142299</v>
      </c>
      <c r="R5499">
        <v>141754</v>
      </c>
      <c r="S5499">
        <v>139023</v>
      </c>
      <c r="T5499">
        <v>137129</v>
      </c>
      <c r="U5499">
        <v>143387</v>
      </c>
      <c r="V5499">
        <v>143649</v>
      </c>
      <c r="W5499">
        <v>146652</v>
      </c>
      <c r="X5499">
        <v>156824</v>
      </c>
      <c r="Y5499">
        <v>1740526</v>
      </c>
      <c r="Z5499">
        <f t="shared" si="200"/>
        <v>0</v>
      </c>
      <c r="AA5499">
        <f t="shared" si="201"/>
        <v>1305394.5</v>
      </c>
    </row>
    <row r="5500" spans="1:27" x14ac:dyDescent="0.35">
      <c r="A5500" t="s">
        <v>427</v>
      </c>
      <c r="C5500">
        <v>510900</v>
      </c>
      <c r="D5500" t="s">
        <v>436</v>
      </c>
      <c r="E5500" t="s">
        <v>7</v>
      </c>
      <c r="F5500" t="s">
        <v>366</v>
      </c>
      <c r="G5500">
        <v>2029</v>
      </c>
      <c r="H5500" t="s">
        <v>365</v>
      </c>
      <c r="I5500" t="s">
        <v>456</v>
      </c>
      <c r="J5500" t="s">
        <v>852</v>
      </c>
      <c r="K5500" t="s">
        <v>378</v>
      </c>
      <c r="L5500" t="s">
        <v>25</v>
      </c>
      <c r="M5500">
        <v>135512</v>
      </c>
      <c r="N5500">
        <v>121920</v>
      </c>
      <c r="O5500">
        <v>121099</v>
      </c>
      <c r="P5500">
        <v>126150</v>
      </c>
      <c r="Q5500">
        <v>124184</v>
      </c>
      <c r="R5500">
        <v>117130</v>
      </c>
      <c r="S5500">
        <v>128195</v>
      </c>
      <c r="T5500">
        <v>132587</v>
      </c>
      <c r="U5500">
        <v>127398</v>
      </c>
      <c r="V5500">
        <v>138213</v>
      </c>
      <c r="W5500">
        <v>104311</v>
      </c>
      <c r="X5500">
        <v>113273</v>
      </c>
      <c r="Y5500">
        <v>1489972</v>
      </c>
      <c r="Z5500">
        <f t="shared" si="200"/>
        <v>450541.17370534799</v>
      </c>
      <c r="AA5500">
        <f t="shared" si="201"/>
        <v>666937.82629465207</v>
      </c>
    </row>
    <row r="5501" spans="1:27" x14ac:dyDescent="0.35">
      <c r="A5501" t="s">
        <v>427</v>
      </c>
      <c r="C5501">
        <v>512100</v>
      </c>
      <c r="D5501" t="s">
        <v>428</v>
      </c>
      <c r="E5501" t="s">
        <v>7</v>
      </c>
      <c r="F5501" t="s">
        <v>366</v>
      </c>
      <c r="G5501">
        <v>2029</v>
      </c>
      <c r="H5501" t="s">
        <v>22</v>
      </c>
      <c r="I5501" t="s">
        <v>544</v>
      </c>
      <c r="J5501" t="s">
        <v>545</v>
      </c>
      <c r="K5501" t="s">
        <v>496</v>
      </c>
      <c r="L5501" t="s">
        <v>25</v>
      </c>
      <c r="M5501">
        <v>135900</v>
      </c>
      <c r="N5501">
        <v>135900</v>
      </c>
      <c r="O5501">
        <v>135900</v>
      </c>
      <c r="P5501">
        <v>135900</v>
      </c>
      <c r="Q5501">
        <v>135900</v>
      </c>
      <c r="R5501">
        <v>135900</v>
      </c>
      <c r="S5501">
        <v>135900</v>
      </c>
      <c r="T5501">
        <v>135900</v>
      </c>
      <c r="U5501">
        <v>135900</v>
      </c>
      <c r="V5501">
        <v>135900</v>
      </c>
      <c r="W5501">
        <v>135900</v>
      </c>
      <c r="X5501">
        <v>135900</v>
      </c>
      <c r="Y5501">
        <v>1630795</v>
      </c>
      <c r="Z5501">
        <f t="shared" si="200"/>
        <v>493123.55760565499</v>
      </c>
      <c r="AA5501">
        <f t="shared" si="201"/>
        <v>729972.69239434507</v>
      </c>
    </row>
    <row r="5502" spans="1:27" x14ac:dyDescent="0.35">
      <c r="A5502" t="s">
        <v>427</v>
      </c>
      <c r="C5502">
        <v>511100</v>
      </c>
      <c r="D5502" t="s">
        <v>434</v>
      </c>
      <c r="E5502" t="s">
        <v>7</v>
      </c>
      <c r="F5502" t="s">
        <v>105</v>
      </c>
      <c r="G5502">
        <v>2024</v>
      </c>
      <c r="H5502" t="s">
        <v>22</v>
      </c>
      <c r="I5502" t="s">
        <v>373</v>
      </c>
      <c r="J5502" t="s">
        <v>374</v>
      </c>
      <c r="K5502" t="s">
        <v>375</v>
      </c>
      <c r="L5502" t="s">
        <v>25</v>
      </c>
      <c r="M5502">
        <v>135963</v>
      </c>
      <c r="N5502">
        <v>76253</v>
      </c>
      <c r="O5502">
        <v>86407</v>
      </c>
      <c r="P5502">
        <v>91244</v>
      </c>
      <c r="Q5502">
        <v>76312</v>
      </c>
      <c r="R5502">
        <v>79410</v>
      </c>
      <c r="S5502">
        <v>76400</v>
      </c>
      <c r="T5502">
        <v>76410</v>
      </c>
      <c r="U5502">
        <v>136137</v>
      </c>
      <c r="V5502">
        <v>85239</v>
      </c>
      <c r="W5502">
        <v>76459</v>
      </c>
      <c r="X5502">
        <v>141253</v>
      </c>
      <c r="Y5502">
        <v>1137486</v>
      </c>
      <c r="Z5502">
        <f t="shared" si="200"/>
        <v>0</v>
      </c>
      <c r="AA5502">
        <f t="shared" si="201"/>
        <v>853114.5</v>
      </c>
    </row>
    <row r="5503" spans="1:27" x14ac:dyDescent="0.35">
      <c r="A5503" t="s">
        <v>427</v>
      </c>
      <c r="C5503">
        <v>502100</v>
      </c>
      <c r="D5503" t="s">
        <v>429</v>
      </c>
      <c r="E5503" t="s">
        <v>7</v>
      </c>
      <c r="F5503" t="s">
        <v>21</v>
      </c>
      <c r="G5503">
        <v>2024</v>
      </c>
      <c r="H5503" t="s">
        <v>365</v>
      </c>
      <c r="I5503" t="s">
        <v>373</v>
      </c>
      <c r="J5503" t="s">
        <v>374</v>
      </c>
      <c r="K5503" t="s">
        <v>375</v>
      </c>
      <c r="L5503" t="s">
        <v>25</v>
      </c>
      <c r="M5503">
        <v>136014</v>
      </c>
      <c r="N5503">
        <v>128430</v>
      </c>
      <c r="O5503">
        <v>121923</v>
      </c>
      <c r="P5503">
        <v>127211</v>
      </c>
      <c r="Q5503">
        <v>132443</v>
      </c>
      <c r="R5503">
        <v>111847</v>
      </c>
      <c r="S5503">
        <v>130038</v>
      </c>
      <c r="T5503">
        <v>132627</v>
      </c>
      <c r="U5503">
        <v>121402</v>
      </c>
      <c r="V5503">
        <v>138381</v>
      </c>
      <c r="W5503">
        <v>113738</v>
      </c>
      <c r="X5503">
        <v>110832</v>
      </c>
      <c r="Y5503">
        <v>1504886</v>
      </c>
      <c r="Z5503">
        <f t="shared" si="200"/>
        <v>1128664.5</v>
      </c>
      <c r="AA5503">
        <f t="shared" si="201"/>
        <v>0</v>
      </c>
    </row>
    <row r="5504" spans="1:27" x14ac:dyDescent="0.35">
      <c r="A5504" t="s">
        <v>427</v>
      </c>
      <c r="C5504">
        <v>502100</v>
      </c>
      <c r="D5504" t="s">
        <v>429</v>
      </c>
      <c r="E5504" t="s">
        <v>7</v>
      </c>
      <c r="F5504" t="s">
        <v>105</v>
      </c>
      <c r="G5504">
        <v>2021</v>
      </c>
      <c r="H5504" t="s">
        <v>365</v>
      </c>
      <c r="I5504" t="s">
        <v>383</v>
      </c>
      <c r="J5504" t="s">
        <v>384</v>
      </c>
      <c r="K5504" t="s">
        <v>378</v>
      </c>
      <c r="L5504" t="s">
        <v>25</v>
      </c>
      <c r="M5504">
        <v>136170</v>
      </c>
      <c r="N5504">
        <v>135420</v>
      </c>
      <c r="O5504">
        <v>148971</v>
      </c>
      <c r="P5504">
        <v>140109</v>
      </c>
      <c r="Q5504">
        <v>132986</v>
      </c>
      <c r="R5504">
        <v>138671</v>
      </c>
      <c r="S5504">
        <v>136398</v>
      </c>
      <c r="T5504">
        <v>146181</v>
      </c>
      <c r="U5504">
        <v>141270</v>
      </c>
      <c r="V5504">
        <v>139532</v>
      </c>
      <c r="W5504">
        <v>133027</v>
      </c>
      <c r="X5504">
        <v>131130</v>
      </c>
      <c r="Y5504">
        <v>1659866</v>
      </c>
      <c r="Z5504">
        <f t="shared" si="200"/>
        <v>0</v>
      </c>
      <c r="AA5504">
        <f t="shared" si="201"/>
        <v>1244899.5</v>
      </c>
    </row>
    <row r="5505" spans="1:27" x14ac:dyDescent="0.35">
      <c r="A5505" t="s">
        <v>427</v>
      </c>
      <c r="C5505">
        <v>511100</v>
      </c>
      <c r="D5505" t="s">
        <v>434</v>
      </c>
      <c r="E5505" t="s">
        <v>7</v>
      </c>
      <c r="F5505" t="s">
        <v>366</v>
      </c>
      <c r="G5505">
        <v>2027</v>
      </c>
      <c r="H5505" t="s">
        <v>22</v>
      </c>
      <c r="I5505" t="s">
        <v>664</v>
      </c>
      <c r="J5505" t="s">
        <v>665</v>
      </c>
      <c r="K5505" t="s">
        <v>616</v>
      </c>
      <c r="L5505" t="s">
        <v>25</v>
      </c>
      <c r="M5505">
        <v>136848</v>
      </c>
      <c r="N5505">
        <v>30758</v>
      </c>
      <c r="O5505">
        <v>43489</v>
      </c>
      <c r="P5505">
        <v>30758</v>
      </c>
      <c r="Q5505">
        <v>30758</v>
      </c>
      <c r="R5505">
        <v>30758</v>
      </c>
      <c r="S5505">
        <v>30758</v>
      </c>
      <c r="T5505">
        <v>30758</v>
      </c>
      <c r="U5505">
        <v>136848</v>
      </c>
      <c r="V5505">
        <v>30758</v>
      </c>
      <c r="W5505">
        <v>30758</v>
      </c>
      <c r="X5505">
        <v>146252</v>
      </c>
      <c r="Y5505">
        <v>709503</v>
      </c>
      <c r="Z5505">
        <f t="shared" si="200"/>
        <v>214541.15538242698</v>
      </c>
      <c r="AA5505">
        <f t="shared" si="201"/>
        <v>317586.09461757302</v>
      </c>
    </row>
    <row r="5506" spans="1:27" x14ac:dyDescent="0.35">
      <c r="A5506" t="s">
        <v>427</v>
      </c>
      <c r="C5506">
        <v>500100</v>
      </c>
      <c r="D5506" t="s">
        <v>431</v>
      </c>
      <c r="E5506" t="s">
        <v>7</v>
      </c>
      <c r="F5506" t="s">
        <v>105</v>
      </c>
      <c r="G5506">
        <v>2024</v>
      </c>
      <c r="H5506" t="s">
        <v>365</v>
      </c>
      <c r="I5506" t="s">
        <v>383</v>
      </c>
      <c r="J5506" t="s">
        <v>384</v>
      </c>
      <c r="K5506" t="s">
        <v>378</v>
      </c>
      <c r="L5506" t="s">
        <v>25</v>
      </c>
      <c r="M5506">
        <v>137184</v>
      </c>
      <c r="N5506">
        <v>129908</v>
      </c>
      <c r="O5506">
        <v>121745</v>
      </c>
      <c r="P5506">
        <v>126724</v>
      </c>
      <c r="Q5506">
        <v>131729</v>
      </c>
      <c r="R5506">
        <v>109350</v>
      </c>
      <c r="S5506">
        <v>128132</v>
      </c>
      <c r="T5506">
        <v>133199</v>
      </c>
      <c r="U5506">
        <v>120615</v>
      </c>
      <c r="V5506">
        <v>138990</v>
      </c>
      <c r="W5506">
        <v>110930</v>
      </c>
      <c r="X5506">
        <v>104336</v>
      </c>
      <c r="Y5506">
        <v>1492840</v>
      </c>
      <c r="Z5506">
        <f t="shared" si="200"/>
        <v>0</v>
      </c>
      <c r="AA5506">
        <f t="shared" si="201"/>
        <v>1119630</v>
      </c>
    </row>
    <row r="5507" spans="1:27" x14ac:dyDescent="0.35">
      <c r="A5507" t="s">
        <v>427</v>
      </c>
      <c r="C5507">
        <v>500100</v>
      </c>
      <c r="D5507" t="s">
        <v>431</v>
      </c>
      <c r="E5507" t="s">
        <v>7</v>
      </c>
      <c r="F5507" t="s">
        <v>366</v>
      </c>
      <c r="G5507">
        <v>2028</v>
      </c>
      <c r="H5507" t="s">
        <v>365</v>
      </c>
      <c r="I5507" t="s">
        <v>617</v>
      </c>
      <c r="J5507" t="s">
        <v>618</v>
      </c>
      <c r="K5507" t="s">
        <v>455</v>
      </c>
      <c r="L5507" t="s">
        <v>25</v>
      </c>
      <c r="M5507">
        <v>138003</v>
      </c>
      <c r="N5507">
        <v>123814</v>
      </c>
      <c r="O5507">
        <v>123054</v>
      </c>
      <c r="P5507">
        <v>127727</v>
      </c>
      <c r="Q5507">
        <v>125361</v>
      </c>
      <c r="R5507">
        <v>117906</v>
      </c>
      <c r="S5507">
        <v>128817</v>
      </c>
      <c r="T5507">
        <v>133858</v>
      </c>
      <c r="U5507">
        <v>128910</v>
      </c>
      <c r="V5507">
        <v>139383</v>
      </c>
      <c r="W5507">
        <v>105386</v>
      </c>
      <c r="X5507">
        <v>112729</v>
      </c>
      <c r="Y5507">
        <v>1504948</v>
      </c>
      <c r="Z5507">
        <f t="shared" si="200"/>
        <v>455069.651164932</v>
      </c>
      <c r="AA5507">
        <f t="shared" si="201"/>
        <v>673641.34883506806</v>
      </c>
    </row>
    <row r="5508" spans="1:27" x14ac:dyDescent="0.35">
      <c r="A5508" t="s">
        <v>427</v>
      </c>
      <c r="C5508">
        <v>500100</v>
      </c>
      <c r="D5508" t="s">
        <v>431</v>
      </c>
      <c r="E5508" t="s">
        <v>7</v>
      </c>
      <c r="F5508" t="s">
        <v>105</v>
      </c>
      <c r="G5508">
        <v>2022</v>
      </c>
      <c r="H5508" t="s">
        <v>365</v>
      </c>
      <c r="I5508" t="s">
        <v>373</v>
      </c>
      <c r="J5508" t="s">
        <v>374</v>
      </c>
      <c r="K5508" t="s">
        <v>375</v>
      </c>
      <c r="L5508" t="s">
        <v>25</v>
      </c>
      <c r="M5508">
        <v>138266</v>
      </c>
      <c r="N5508">
        <v>138410</v>
      </c>
      <c r="O5508">
        <v>151197</v>
      </c>
      <c r="P5508">
        <v>135112</v>
      </c>
      <c r="Q5508">
        <v>138535</v>
      </c>
      <c r="R5508">
        <v>138259</v>
      </c>
      <c r="S5508">
        <v>128989</v>
      </c>
      <c r="T5508">
        <v>155709</v>
      </c>
      <c r="U5508">
        <v>144254</v>
      </c>
      <c r="V5508">
        <v>140435</v>
      </c>
      <c r="W5508">
        <v>133982</v>
      </c>
      <c r="X5508">
        <v>119526</v>
      </c>
      <c r="Y5508">
        <v>1662674</v>
      </c>
      <c r="Z5508">
        <f t="shared" si="200"/>
        <v>0</v>
      </c>
      <c r="AA5508">
        <f t="shared" si="201"/>
        <v>1247005.5</v>
      </c>
    </row>
    <row r="5509" spans="1:27" x14ac:dyDescent="0.35">
      <c r="A5509" t="s">
        <v>427</v>
      </c>
      <c r="C5509">
        <v>500100</v>
      </c>
      <c r="D5509" t="s">
        <v>431</v>
      </c>
      <c r="E5509" t="s">
        <v>7</v>
      </c>
      <c r="F5509" t="s">
        <v>105</v>
      </c>
      <c r="G5509">
        <v>2021</v>
      </c>
      <c r="H5509" t="s">
        <v>365</v>
      </c>
      <c r="I5509" t="s">
        <v>373</v>
      </c>
      <c r="J5509" t="s">
        <v>374</v>
      </c>
      <c r="K5509" t="s">
        <v>375</v>
      </c>
      <c r="L5509" t="s">
        <v>25</v>
      </c>
      <c r="M5509">
        <v>138311</v>
      </c>
      <c r="N5509">
        <v>138430</v>
      </c>
      <c r="O5509">
        <v>151243</v>
      </c>
      <c r="P5509">
        <v>141017</v>
      </c>
      <c r="Q5509">
        <v>132746</v>
      </c>
      <c r="R5509">
        <v>138321</v>
      </c>
      <c r="S5509">
        <v>134912</v>
      </c>
      <c r="T5509">
        <v>147938</v>
      </c>
      <c r="U5509">
        <v>142352</v>
      </c>
      <c r="V5509">
        <v>140472</v>
      </c>
      <c r="W5509">
        <v>132114</v>
      </c>
      <c r="X5509">
        <v>125503</v>
      </c>
      <c r="Y5509">
        <v>1663359</v>
      </c>
      <c r="Z5509">
        <f t="shared" si="200"/>
        <v>0</v>
      </c>
      <c r="AA5509">
        <f t="shared" si="201"/>
        <v>1247519.25</v>
      </c>
    </row>
    <row r="5510" spans="1:27" x14ac:dyDescent="0.35">
      <c r="A5510" t="s">
        <v>427</v>
      </c>
      <c r="C5510">
        <v>510100</v>
      </c>
      <c r="D5510" t="s">
        <v>430</v>
      </c>
      <c r="E5510" t="s">
        <v>7</v>
      </c>
      <c r="F5510" t="s">
        <v>105</v>
      </c>
      <c r="G5510">
        <v>2021</v>
      </c>
      <c r="H5510" t="s">
        <v>365</v>
      </c>
      <c r="I5510" t="s">
        <v>383</v>
      </c>
      <c r="J5510" t="s">
        <v>384</v>
      </c>
      <c r="K5510" t="s">
        <v>378</v>
      </c>
      <c r="L5510" t="s">
        <v>25</v>
      </c>
      <c r="M5510">
        <v>138494</v>
      </c>
      <c r="N5510">
        <v>138949</v>
      </c>
      <c r="O5510">
        <v>151543</v>
      </c>
      <c r="P5510">
        <v>141833</v>
      </c>
      <c r="Q5510">
        <v>134002</v>
      </c>
      <c r="R5510">
        <v>139707</v>
      </c>
      <c r="S5510">
        <v>132328</v>
      </c>
      <c r="T5510">
        <v>144722</v>
      </c>
      <c r="U5510">
        <v>138632</v>
      </c>
      <c r="V5510">
        <v>137547</v>
      </c>
      <c r="W5510">
        <v>128453</v>
      </c>
      <c r="X5510">
        <v>124044</v>
      </c>
      <c r="Y5510">
        <v>1650255</v>
      </c>
      <c r="Z5510">
        <f t="shared" si="200"/>
        <v>0</v>
      </c>
      <c r="AA5510">
        <f t="shared" si="201"/>
        <v>1237691.25</v>
      </c>
    </row>
    <row r="5511" spans="1:27" x14ac:dyDescent="0.35">
      <c r="A5511" t="s">
        <v>427</v>
      </c>
      <c r="C5511">
        <v>506100</v>
      </c>
      <c r="D5511" t="s">
        <v>432</v>
      </c>
      <c r="E5511" t="s">
        <v>7</v>
      </c>
      <c r="F5511" t="s">
        <v>105</v>
      </c>
      <c r="G5511">
        <v>2030</v>
      </c>
      <c r="H5511" t="s">
        <v>22</v>
      </c>
      <c r="I5511" t="s">
        <v>383</v>
      </c>
      <c r="J5511" t="s">
        <v>384</v>
      </c>
      <c r="K5511" t="s">
        <v>378</v>
      </c>
      <c r="L5511" t="s">
        <v>25</v>
      </c>
      <c r="M5511">
        <v>138644</v>
      </c>
      <c r="N5511">
        <v>139698</v>
      </c>
      <c r="O5511">
        <v>145650</v>
      </c>
      <c r="P5511">
        <v>179841</v>
      </c>
      <c r="Q5511">
        <v>145650</v>
      </c>
      <c r="R5511">
        <v>145090</v>
      </c>
      <c r="S5511">
        <v>142274</v>
      </c>
      <c r="T5511">
        <v>140326</v>
      </c>
      <c r="U5511">
        <v>146771</v>
      </c>
      <c r="V5511">
        <v>147038</v>
      </c>
      <c r="W5511">
        <v>150134</v>
      </c>
      <c r="X5511">
        <v>160611</v>
      </c>
      <c r="Y5511">
        <v>1781729</v>
      </c>
      <c r="Z5511">
        <f t="shared" si="200"/>
        <v>0</v>
      </c>
      <c r="AA5511">
        <f t="shared" si="201"/>
        <v>1336296.75</v>
      </c>
    </row>
    <row r="5512" spans="1:27" x14ac:dyDescent="0.35">
      <c r="A5512" t="s">
        <v>427</v>
      </c>
      <c r="C5512">
        <v>511100</v>
      </c>
      <c r="D5512" t="s">
        <v>434</v>
      </c>
      <c r="E5512" t="s">
        <v>7</v>
      </c>
      <c r="F5512" t="s">
        <v>105</v>
      </c>
      <c r="G5512">
        <v>2025</v>
      </c>
      <c r="H5512" t="s">
        <v>22</v>
      </c>
      <c r="I5512" t="s">
        <v>373</v>
      </c>
      <c r="J5512" t="s">
        <v>374</v>
      </c>
      <c r="K5512" t="s">
        <v>375</v>
      </c>
      <c r="L5512" t="s">
        <v>25</v>
      </c>
      <c r="M5512">
        <v>138813</v>
      </c>
      <c r="N5512">
        <v>79102</v>
      </c>
      <c r="O5512">
        <v>89256</v>
      </c>
      <c r="P5512">
        <v>94093</v>
      </c>
      <c r="Q5512">
        <v>79161</v>
      </c>
      <c r="R5512">
        <v>82259</v>
      </c>
      <c r="S5512">
        <v>79249</v>
      </c>
      <c r="T5512">
        <v>138949</v>
      </c>
      <c r="U5512">
        <v>138987</v>
      </c>
      <c r="V5512">
        <v>88089</v>
      </c>
      <c r="W5512">
        <v>79308</v>
      </c>
      <c r="X5512">
        <v>144102</v>
      </c>
      <c r="Y5512">
        <v>1231369</v>
      </c>
      <c r="Z5512">
        <f t="shared" si="200"/>
        <v>0</v>
      </c>
      <c r="AA5512">
        <f t="shared" si="201"/>
        <v>923526.75</v>
      </c>
    </row>
    <row r="5513" spans="1:27" x14ac:dyDescent="0.35">
      <c r="A5513" t="s">
        <v>427</v>
      </c>
      <c r="C5513">
        <v>510100</v>
      </c>
      <c r="D5513" t="s">
        <v>430</v>
      </c>
      <c r="E5513" t="s">
        <v>7</v>
      </c>
      <c r="F5513" t="s">
        <v>21</v>
      </c>
      <c r="G5513">
        <v>2029</v>
      </c>
      <c r="H5513" t="s">
        <v>365</v>
      </c>
      <c r="I5513" t="s">
        <v>373</v>
      </c>
      <c r="J5513" t="s">
        <v>374</v>
      </c>
      <c r="K5513" t="s">
        <v>375</v>
      </c>
      <c r="L5513" t="s">
        <v>25</v>
      </c>
      <c r="M5513">
        <v>139278</v>
      </c>
      <c r="N5513">
        <v>125003</v>
      </c>
      <c r="O5513">
        <v>124026</v>
      </c>
      <c r="P5513">
        <v>129426</v>
      </c>
      <c r="Q5513">
        <v>127446</v>
      </c>
      <c r="R5513">
        <v>119932</v>
      </c>
      <c r="S5513">
        <v>131808</v>
      </c>
      <c r="T5513">
        <v>136378</v>
      </c>
      <c r="U5513">
        <v>130610</v>
      </c>
      <c r="V5513">
        <v>142400</v>
      </c>
      <c r="W5513">
        <v>106209</v>
      </c>
      <c r="X5513">
        <v>116373</v>
      </c>
      <c r="Y5513">
        <v>1528890</v>
      </c>
      <c r="Z5513">
        <f t="shared" si="200"/>
        <v>1146667.5</v>
      </c>
      <c r="AA5513">
        <f t="shared" si="201"/>
        <v>0</v>
      </c>
    </row>
    <row r="5514" spans="1:27" x14ac:dyDescent="0.35">
      <c r="A5514" t="s">
        <v>427</v>
      </c>
      <c r="C5514">
        <v>502100</v>
      </c>
      <c r="D5514" t="s">
        <v>429</v>
      </c>
      <c r="E5514" t="s">
        <v>7</v>
      </c>
      <c r="F5514" t="s">
        <v>21</v>
      </c>
      <c r="G5514">
        <v>2025</v>
      </c>
      <c r="H5514" t="s">
        <v>365</v>
      </c>
      <c r="I5514" t="s">
        <v>373</v>
      </c>
      <c r="J5514" t="s">
        <v>374</v>
      </c>
      <c r="K5514" t="s">
        <v>375</v>
      </c>
      <c r="L5514" t="s">
        <v>25</v>
      </c>
      <c r="M5514">
        <v>139492</v>
      </c>
      <c r="N5514">
        <v>124696</v>
      </c>
      <c r="O5514">
        <v>124994</v>
      </c>
      <c r="P5514">
        <v>130355</v>
      </c>
      <c r="Q5514">
        <v>128650</v>
      </c>
      <c r="R5514">
        <v>121519</v>
      </c>
      <c r="S5514">
        <v>133111</v>
      </c>
      <c r="T5514">
        <v>135909</v>
      </c>
      <c r="U5514">
        <v>131412</v>
      </c>
      <c r="V5514">
        <v>141783</v>
      </c>
      <c r="W5514">
        <v>109440</v>
      </c>
      <c r="X5514">
        <v>120217</v>
      </c>
      <c r="Y5514">
        <v>1541579</v>
      </c>
      <c r="Z5514">
        <f t="shared" si="200"/>
        <v>1156184.25</v>
      </c>
      <c r="AA5514">
        <f t="shared" si="201"/>
        <v>0</v>
      </c>
    </row>
    <row r="5515" spans="1:27" x14ac:dyDescent="0.35">
      <c r="A5515" t="s">
        <v>427</v>
      </c>
      <c r="C5515">
        <v>502100</v>
      </c>
      <c r="D5515" t="s">
        <v>429</v>
      </c>
      <c r="E5515" t="s">
        <v>7</v>
      </c>
      <c r="F5515" t="s">
        <v>105</v>
      </c>
      <c r="G5515">
        <v>2022</v>
      </c>
      <c r="H5515" t="s">
        <v>365</v>
      </c>
      <c r="I5515" t="s">
        <v>383</v>
      </c>
      <c r="J5515" t="s">
        <v>384</v>
      </c>
      <c r="K5515" t="s">
        <v>378</v>
      </c>
      <c r="L5515" t="s">
        <v>25</v>
      </c>
      <c r="M5515">
        <v>139522</v>
      </c>
      <c r="N5515">
        <v>138758</v>
      </c>
      <c r="O5515">
        <v>152598</v>
      </c>
      <c r="P5515">
        <v>137598</v>
      </c>
      <c r="Q5515">
        <v>141698</v>
      </c>
      <c r="R5515">
        <v>141707</v>
      </c>
      <c r="S5515">
        <v>133486</v>
      </c>
      <c r="T5515">
        <v>157243</v>
      </c>
      <c r="U5515">
        <v>146464</v>
      </c>
      <c r="V5515">
        <v>142666</v>
      </c>
      <c r="W5515">
        <v>137902</v>
      </c>
      <c r="X5515">
        <v>127691</v>
      </c>
      <c r="Y5515">
        <v>1697333</v>
      </c>
      <c r="Z5515">
        <f t="shared" si="200"/>
        <v>0</v>
      </c>
      <c r="AA5515">
        <f t="shared" si="201"/>
        <v>1272999.75</v>
      </c>
    </row>
    <row r="5516" spans="1:27" x14ac:dyDescent="0.35">
      <c r="A5516" t="s">
        <v>427</v>
      </c>
      <c r="C5516">
        <v>510900</v>
      </c>
      <c r="D5516" t="s">
        <v>436</v>
      </c>
      <c r="E5516" t="s">
        <v>7</v>
      </c>
      <c r="F5516" t="s">
        <v>366</v>
      </c>
      <c r="G5516">
        <v>2030</v>
      </c>
      <c r="H5516" t="s">
        <v>365</v>
      </c>
      <c r="I5516" t="s">
        <v>456</v>
      </c>
      <c r="J5516" t="s">
        <v>852</v>
      </c>
      <c r="K5516" t="s">
        <v>378</v>
      </c>
      <c r="L5516" t="s">
        <v>25</v>
      </c>
      <c r="M5516">
        <v>139582</v>
      </c>
      <c r="N5516">
        <v>125581</v>
      </c>
      <c r="O5516">
        <v>124735</v>
      </c>
      <c r="P5516">
        <v>129938</v>
      </c>
      <c r="Q5516">
        <v>127914</v>
      </c>
      <c r="R5516">
        <v>120648</v>
      </c>
      <c r="S5516">
        <v>132045</v>
      </c>
      <c r="T5516">
        <v>136568</v>
      </c>
      <c r="U5516">
        <v>131224</v>
      </c>
      <c r="V5516">
        <v>142364</v>
      </c>
      <c r="W5516">
        <v>107444</v>
      </c>
      <c r="X5516">
        <v>116674</v>
      </c>
      <c r="Y5516">
        <v>1534718</v>
      </c>
      <c r="Z5516">
        <f t="shared" si="200"/>
        <v>464071.57250386197</v>
      </c>
      <c r="AA5516">
        <f t="shared" si="201"/>
        <v>686966.92749613803</v>
      </c>
    </row>
    <row r="5517" spans="1:27" x14ac:dyDescent="0.35">
      <c r="A5517" t="s">
        <v>427</v>
      </c>
      <c r="C5517">
        <v>512100</v>
      </c>
      <c r="D5517" t="s">
        <v>428</v>
      </c>
      <c r="E5517" t="s">
        <v>7</v>
      </c>
      <c r="F5517" t="s">
        <v>366</v>
      </c>
      <c r="G5517">
        <v>2030</v>
      </c>
      <c r="H5517" t="s">
        <v>22</v>
      </c>
      <c r="I5517" t="s">
        <v>544</v>
      </c>
      <c r="J5517" t="s">
        <v>545</v>
      </c>
      <c r="K5517" t="s">
        <v>496</v>
      </c>
      <c r="L5517" t="s">
        <v>25</v>
      </c>
      <c r="M5517">
        <v>139981</v>
      </c>
      <c r="N5517">
        <v>139981</v>
      </c>
      <c r="O5517">
        <v>139981</v>
      </c>
      <c r="P5517">
        <v>139981</v>
      </c>
      <c r="Q5517">
        <v>139981</v>
      </c>
      <c r="R5517">
        <v>139981</v>
      </c>
      <c r="S5517">
        <v>139981</v>
      </c>
      <c r="T5517">
        <v>139981</v>
      </c>
      <c r="U5517">
        <v>139981</v>
      </c>
      <c r="V5517">
        <v>139981</v>
      </c>
      <c r="W5517">
        <v>139981</v>
      </c>
      <c r="X5517">
        <v>139981</v>
      </c>
      <c r="Y5517">
        <v>1679770</v>
      </c>
      <c r="Z5517">
        <f t="shared" si="200"/>
        <v>507932.73118892999</v>
      </c>
      <c r="AA5517">
        <f t="shared" si="201"/>
        <v>751894.76881107001</v>
      </c>
    </row>
    <row r="5518" spans="1:27" x14ac:dyDescent="0.35">
      <c r="A5518" t="s">
        <v>427</v>
      </c>
      <c r="C5518">
        <v>501090</v>
      </c>
      <c r="D5518" t="s">
        <v>435</v>
      </c>
      <c r="E5518" t="s">
        <v>7</v>
      </c>
      <c r="F5518" t="s">
        <v>366</v>
      </c>
      <c r="G5518">
        <v>2021</v>
      </c>
      <c r="H5518" t="s">
        <v>22</v>
      </c>
      <c r="I5518" t="s">
        <v>668</v>
      </c>
      <c r="J5518" t="s">
        <v>669</v>
      </c>
      <c r="K5518" t="s">
        <v>631</v>
      </c>
      <c r="L5518" t="s">
        <v>25</v>
      </c>
      <c r="M5518">
        <v>140499</v>
      </c>
      <c r="N5518">
        <v>140499</v>
      </c>
      <c r="O5518">
        <v>140499</v>
      </c>
      <c r="P5518">
        <v>140499</v>
      </c>
      <c r="Q5518">
        <v>140499</v>
      </c>
      <c r="R5518">
        <v>140499</v>
      </c>
      <c r="S5518">
        <v>144994</v>
      </c>
      <c r="T5518">
        <v>144994</v>
      </c>
      <c r="U5518">
        <v>144994</v>
      </c>
      <c r="V5518">
        <v>144994</v>
      </c>
      <c r="W5518">
        <v>144994</v>
      </c>
      <c r="X5518">
        <v>144994</v>
      </c>
      <c r="Y5518">
        <v>1712958</v>
      </c>
      <c r="Z5518">
        <f t="shared" si="200"/>
        <v>517968.19526002195</v>
      </c>
      <c r="AA5518">
        <f t="shared" si="201"/>
        <v>766750.30473997805</v>
      </c>
    </row>
    <row r="5519" spans="1:27" x14ac:dyDescent="0.35">
      <c r="A5519" t="s">
        <v>427</v>
      </c>
      <c r="C5519">
        <v>505100</v>
      </c>
      <c r="D5519" t="s">
        <v>433</v>
      </c>
      <c r="E5519" t="s">
        <v>7</v>
      </c>
      <c r="F5519" t="s">
        <v>105</v>
      </c>
      <c r="G5519">
        <v>2024</v>
      </c>
      <c r="H5519" t="s">
        <v>365</v>
      </c>
      <c r="I5519" t="s">
        <v>373</v>
      </c>
      <c r="J5519" t="s">
        <v>374</v>
      </c>
      <c r="K5519" t="s">
        <v>375</v>
      </c>
      <c r="L5519" t="s">
        <v>25</v>
      </c>
      <c r="M5519">
        <v>140537</v>
      </c>
      <c r="N5519">
        <v>132622</v>
      </c>
      <c r="O5519">
        <v>126000</v>
      </c>
      <c r="P5519">
        <v>131482</v>
      </c>
      <c r="Q5519">
        <v>136901</v>
      </c>
      <c r="R5519">
        <v>115648</v>
      </c>
      <c r="S5519">
        <v>134447</v>
      </c>
      <c r="T5519">
        <v>136994</v>
      </c>
      <c r="U5519">
        <v>125489</v>
      </c>
      <c r="V5519">
        <v>142945</v>
      </c>
      <c r="W5519">
        <v>117674</v>
      </c>
      <c r="X5519">
        <v>114754</v>
      </c>
      <c r="Y5519">
        <v>1555494</v>
      </c>
      <c r="Z5519">
        <f t="shared" si="200"/>
        <v>0</v>
      </c>
      <c r="AA5519">
        <f t="shared" si="201"/>
        <v>1166620.5</v>
      </c>
    </row>
    <row r="5520" spans="1:27" x14ac:dyDescent="0.35">
      <c r="A5520" t="s">
        <v>427</v>
      </c>
      <c r="C5520">
        <v>511100</v>
      </c>
      <c r="D5520" t="s">
        <v>434</v>
      </c>
      <c r="E5520" t="s">
        <v>7</v>
      </c>
      <c r="F5520" t="s">
        <v>366</v>
      </c>
      <c r="G5520">
        <v>2028</v>
      </c>
      <c r="H5520" t="s">
        <v>22</v>
      </c>
      <c r="I5520" t="s">
        <v>664</v>
      </c>
      <c r="J5520" t="s">
        <v>665</v>
      </c>
      <c r="K5520" t="s">
        <v>616</v>
      </c>
      <c r="L5520" t="s">
        <v>25</v>
      </c>
      <c r="M5520">
        <v>140774</v>
      </c>
      <c r="N5520">
        <v>31504</v>
      </c>
      <c r="O5520">
        <v>44616</v>
      </c>
      <c r="P5520">
        <v>31504</v>
      </c>
      <c r="Q5520">
        <v>31504</v>
      </c>
      <c r="R5520">
        <v>31504</v>
      </c>
      <c r="S5520">
        <v>31504</v>
      </c>
      <c r="T5520">
        <v>31504</v>
      </c>
      <c r="U5520">
        <v>140774</v>
      </c>
      <c r="V5520">
        <v>31504</v>
      </c>
      <c r="W5520">
        <v>31504</v>
      </c>
      <c r="X5520">
        <v>150459</v>
      </c>
      <c r="Y5520">
        <v>728651</v>
      </c>
      <c r="Z5520">
        <f t="shared" si="200"/>
        <v>220331.17183515898</v>
      </c>
      <c r="AA5520">
        <f t="shared" si="201"/>
        <v>326157.07816484099</v>
      </c>
    </row>
    <row r="5521" spans="1:27" x14ac:dyDescent="0.35">
      <c r="A5521" t="s">
        <v>427</v>
      </c>
      <c r="C5521">
        <v>500100</v>
      </c>
      <c r="D5521" t="s">
        <v>431</v>
      </c>
      <c r="E5521" t="s">
        <v>7</v>
      </c>
      <c r="F5521" t="s">
        <v>105</v>
      </c>
      <c r="G5521">
        <v>2025</v>
      </c>
      <c r="H5521" t="s">
        <v>365</v>
      </c>
      <c r="I5521" t="s">
        <v>383</v>
      </c>
      <c r="J5521" t="s">
        <v>384</v>
      </c>
      <c r="K5521" t="s">
        <v>378</v>
      </c>
      <c r="L5521" t="s">
        <v>25</v>
      </c>
      <c r="M5521">
        <v>141814</v>
      </c>
      <c r="N5521">
        <v>126822</v>
      </c>
      <c r="O5521">
        <v>125953</v>
      </c>
      <c r="P5521">
        <v>131020</v>
      </c>
      <c r="Q5521">
        <v>128570</v>
      </c>
      <c r="R5521">
        <v>120690</v>
      </c>
      <c r="S5521">
        <v>132371</v>
      </c>
      <c r="T5521">
        <v>137676</v>
      </c>
      <c r="U5521">
        <v>132303</v>
      </c>
      <c r="V5521">
        <v>143597</v>
      </c>
      <c r="W5521">
        <v>107210</v>
      </c>
      <c r="X5521">
        <v>115357</v>
      </c>
      <c r="Y5521">
        <v>1543383</v>
      </c>
      <c r="Z5521">
        <f t="shared" si="200"/>
        <v>0</v>
      </c>
      <c r="AA5521">
        <f t="shared" si="201"/>
        <v>1157537.25</v>
      </c>
    </row>
    <row r="5522" spans="1:27" x14ac:dyDescent="0.35">
      <c r="A5522" t="s">
        <v>427</v>
      </c>
      <c r="C5522">
        <v>500100</v>
      </c>
      <c r="D5522" t="s">
        <v>431</v>
      </c>
      <c r="E5522" t="s">
        <v>7</v>
      </c>
      <c r="F5522" t="s">
        <v>366</v>
      </c>
      <c r="G5522">
        <v>2029</v>
      </c>
      <c r="H5522" t="s">
        <v>365</v>
      </c>
      <c r="I5522" t="s">
        <v>617</v>
      </c>
      <c r="J5522" t="s">
        <v>618</v>
      </c>
      <c r="K5522" t="s">
        <v>455</v>
      </c>
      <c r="L5522" t="s">
        <v>25</v>
      </c>
      <c r="M5522">
        <v>142146</v>
      </c>
      <c r="N5522">
        <v>127530</v>
      </c>
      <c r="O5522">
        <v>126748</v>
      </c>
      <c r="P5522">
        <v>131561</v>
      </c>
      <c r="Q5522">
        <v>129124</v>
      </c>
      <c r="R5522">
        <v>121445</v>
      </c>
      <c r="S5522">
        <v>132684</v>
      </c>
      <c r="T5522">
        <v>137876</v>
      </c>
      <c r="U5522">
        <v>132779</v>
      </c>
      <c r="V5522">
        <v>143567</v>
      </c>
      <c r="W5522">
        <v>108550</v>
      </c>
      <c r="X5522">
        <v>116113</v>
      </c>
      <c r="Y5522">
        <v>1550122</v>
      </c>
      <c r="Z5522">
        <f t="shared" si="200"/>
        <v>468729.46959169797</v>
      </c>
      <c r="AA5522">
        <f t="shared" si="201"/>
        <v>693862.03040830197</v>
      </c>
    </row>
    <row r="5523" spans="1:27" x14ac:dyDescent="0.35">
      <c r="A5523" t="s">
        <v>427</v>
      </c>
      <c r="C5523">
        <v>511100</v>
      </c>
      <c r="D5523" t="s">
        <v>434</v>
      </c>
      <c r="E5523" t="s">
        <v>7</v>
      </c>
      <c r="F5523" t="s">
        <v>105</v>
      </c>
      <c r="G5523">
        <v>2026</v>
      </c>
      <c r="H5523" t="s">
        <v>22</v>
      </c>
      <c r="I5523" t="s">
        <v>373</v>
      </c>
      <c r="J5523" t="s">
        <v>374</v>
      </c>
      <c r="K5523" t="s">
        <v>375</v>
      </c>
      <c r="L5523" t="s">
        <v>25</v>
      </c>
      <c r="M5523">
        <v>142804</v>
      </c>
      <c r="N5523">
        <v>81302</v>
      </c>
      <c r="O5523">
        <v>91761</v>
      </c>
      <c r="P5523">
        <v>96743</v>
      </c>
      <c r="Q5523">
        <v>81363</v>
      </c>
      <c r="R5523">
        <v>84554</v>
      </c>
      <c r="S5523">
        <v>81454</v>
      </c>
      <c r="T5523">
        <v>142945</v>
      </c>
      <c r="U5523">
        <v>142983</v>
      </c>
      <c r="V5523">
        <v>90558</v>
      </c>
      <c r="W5523">
        <v>81515</v>
      </c>
      <c r="X5523">
        <v>148252</v>
      </c>
      <c r="Y5523">
        <v>1266234</v>
      </c>
      <c r="Z5523">
        <f t="shared" si="200"/>
        <v>0</v>
      </c>
      <c r="AA5523">
        <f t="shared" si="201"/>
        <v>949675.5</v>
      </c>
    </row>
    <row r="5524" spans="1:27" x14ac:dyDescent="0.35">
      <c r="A5524" t="s">
        <v>427</v>
      </c>
      <c r="C5524">
        <v>510100</v>
      </c>
      <c r="D5524" t="s">
        <v>430</v>
      </c>
      <c r="E5524" t="s">
        <v>7</v>
      </c>
      <c r="F5524" t="s">
        <v>21</v>
      </c>
      <c r="G5524">
        <v>2030</v>
      </c>
      <c r="H5524" t="s">
        <v>365</v>
      </c>
      <c r="I5524" t="s">
        <v>373</v>
      </c>
      <c r="J5524" t="s">
        <v>374</v>
      </c>
      <c r="K5524" t="s">
        <v>375</v>
      </c>
      <c r="L5524" t="s">
        <v>25</v>
      </c>
      <c r="M5524">
        <v>143460</v>
      </c>
      <c r="N5524">
        <v>128757</v>
      </c>
      <c r="O5524">
        <v>127750</v>
      </c>
      <c r="P5524">
        <v>133313</v>
      </c>
      <c r="Q5524">
        <v>131274</v>
      </c>
      <c r="R5524">
        <v>123533</v>
      </c>
      <c r="S5524">
        <v>135767</v>
      </c>
      <c r="T5524">
        <v>140474</v>
      </c>
      <c r="U5524">
        <v>134533</v>
      </c>
      <c r="V5524">
        <v>146677</v>
      </c>
      <c r="W5524">
        <v>109398</v>
      </c>
      <c r="X5524">
        <v>119868</v>
      </c>
      <c r="Y5524">
        <v>1574804</v>
      </c>
      <c r="Z5524">
        <f t="shared" si="200"/>
        <v>1181103</v>
      </c>
      <c r="AA5524">
        <f t="shared" si="201"/>
        <v>0</v>
      </c>
    </row>
    <row r="5525" spans="1:27" x14ac:dyDescent="0.35">
      <c r="A5525" t="s">
        <v>427</v>
      </c>
      <c r="C5525">
        <v>506100</v>
      </c>
      <c r="D5525" t="s">
        <v>432</v>
      </c>
      <c r="E5525" t="s">
        <v>7</v>
      </c>
      <c r="F5525" t="s">
        <v>105</v>
      </c>
      <c r="G5525">
        <v>2024</v>
      </c>
      <c r="H5525" t="s">
        <v>22</v>
      </c>
      <c r="I5525" t="s">
        <v>373</v>
      </c>
      <c r="J5525" t="s">
        <v>374</v>
      </c>
      <c r="K5525" t="s">
        <v>375</v>
      </c>
      <c r="L5525" t="s">
        <v>25</v>
      </c>
      <c r="M5525">
        <v>143663</v>
      </c>
      <c r="N5525">
        <v>144797</v>
      </c>
      <c r="O5525">
        <v>151124</v>
      </c>
      <c r="P5525">
        <v>187535</v>
      </c>
      <c r="Q5525">
        <v>151124</v>
      </c>
      <c r="R5525">
        <v>150527</v>
      </c>
      <c r="S5525">
        <v>147543</v>
      </c>
      <c r="T5525">
        <v>145454</v>
      </c>
      <c r="U5525">
        <v>152318</v>
      </c>
      <c r="V5525">
        <v>152617</v>
      </c>
      <c r="W5525">
        <v>155900</v>
      </c>
      <c r="X5525">
        <v>167062</v>
      </c>
      <c r="Y5525">
        <v>1849665</v>
      </c>
      <c r="Z5525">
        <f t="shared" si="200"/>
        <v>0</v>
      </c>
      <c r="AA5525">
        <f t="shared" si="201"/>
        <v>1387248.75</v>
      </c>
    </row>
    <row r="5526" spans="1:27" x14ac:dyDescent="0.35">
      <c r="A5526" t="s">
        <v>427</v>
      </c>
      <c r="C5526">
        <v>502100</v>
      </c>
      <c r="D5526" t="s">
        <v>429</v>
      </c>
      <c r="E5526" t="s">
        <v>7</v>
      </c>
      <c r="F5526" t="s">
        <v>21</v>
      </c>
      <c r="G5526">
        <v>2026</v>
      </c>
      <c r="H5526" t="s">
        <v>365</v>
      </c>
      <c r="I5526" t="s">
        <v>373</v>
      </c>
      <c r="J5526" t="s">
        <v>374</v>
      </c>
      <c r="K5526" t="s">
        <v>375</v>
      </c>
      <c r="L5526" t="s">
        <v>25</v>
      </c>
      <c r="M5526">
        <v>143677</v>
      </c>
      <c r="N5526">
        <v>128437</v>
      </c>
      <c r="O5526">
        <v>128744</v>
      </c>
      <c r="P5526">
        <v>134266</v>
      </c>
      <c r="Q5526">
        <v>132509</v>
      </c>
      <c r="R5526">
        <v>125165</v>
      </c>
      <c r="S5526">
        <v>137104</v>
      </c>
      <c r="T5526">
        <v>139986</v>
      </c>
      <c r="U5526">
        <v>135354</v>
      </c>
      <c r="V5526">
        <v>146037</v>
      </c>
      <c r="W5526">
        <v>112723</v>
      </c>
      <c r="X5526">
        <v>123824</v>
      </c>
      <c r="Y5526">
        <v>1587826</v>
      </c>
      <c r="Z5526">
        <f t="shared" si="200"/>
        <v>1190869.5</v>
      </c>
      <c r="AA5526">
        <f t="shared" si="201"/>
        <v>0</v>
      </c>
    </row>
    <row r="5527" spans="1:27" x14ac:dyDescent="0.35">
      <c r="A5527" t="s">
        <v>427</v>
      </c>
      <c r="C5527">
        <v>505100</v>
      </c>
      <c r="D5527" t="s">
        <v>433</v>
      </c>
      <c r="E5527" t="s">
        <v>7</v>
      </c>
      <c r="F5527" t="s">
        <v>105</v>
      </c>
      <c r="G5527">
        <v>2025</v>
      </c>
      <c r="H5527" t="s">
        <v>365</v>
      </c>
      <c r="I5527" t="s">
        <v>373</v>
      </c>
      <c r="J5527" t="s">
        <v>374</v>
      </c>
      <c r="K5527" t="s">
        <v>375</v>
      </c>
      <c r="L5527" t="s">
        <v>25</v>
      </c>
      <c r="M5527">
        <v>144115</v>
      </c>
      <c r="N5527">
        <v>128749</v>
      </c>
      <c r="O5527">
        <v>129152</v>
      </c>
      <c r="P5527">
        <v>134696</v>
      </c>
      <c r="Q5527">
        <v>132942</v>
      </c>
      <c r="R5527">
        <v>125586</v>
      </c>
      <c r="S5527">
        <v>137559</v>
      </c>
      <c r="T5527">
        <v>140343</v>
      </c>
      <c r="U5527">
        <v>135791</v>
      </c>
      <c r="V5527">
        <v>146412</v>
      </c>
      <c r="W5527">
        <v>113199</v>
      </c>
      <c r="X5527">
        <v>124352</v>
      </c>
      <c r="Y5527">
        <v>1592896</v>
      </c>
      <c r="Z5527">
        <f t="shared" si="200"/>
        <v>0</v>
      </c>
      <c r="AA5527">
        <f t="shared" si="201"/>
        <v>1194672</v>
      </c>
    </row>
    <row r="5528" spans="1:27" x14ac:dyDescent="0.35">
      <c r="A5528" t="s">
        <v>427</v>
      </c>
      <c r="C5528">
        <v>511100</v>
      </c>
      <c r="D5528" t="s">
        <v>434</v>
      </c>
      <c r="E5528" t="s">
        <v>7</v>
      </c>
      <c r="F5528" t="s">
        <v>366</v>
      </c>
      <c r="G5528">
        <v>2029</v>
      </c>
      <c r="H5528" t="s">
        <v>22</v>
      </c>
      <c r="I5528" t="s">
        <v>664</v>
      </c>
      <c r="J5528" t="s">
        <v>665</v>
      </c>
      <c r="K5528" t="s">
        <v>616</v>
      </c>
      <c r="L5528" t="s">
        <v>25</v>
      </c>
      <c r="M5528">
        <v>144818</v>
      </c>
      <c r="N5528">
        <v>32268</v>
      </c>
      <c r="O5528">
        <v>45774</v>
      </c>
      <c r="P5528">
        <v>32268</v>
      </c>
      <c r="Q5528">
        <v>32268</v>
      </c>
      <c r="R5528">
        <v>32268</v>
      </c>
      <c r="S5528">
        <v>32268</v>
      </c>
      <c r="T5528">
        <v>32268</v>
      </c>
      <c r="U5528">
        <v>144818</v>
      </c>
      <c r="V5528">
        <v>32268</v>
      </c>
      <c r="W5528">
        <v>32268</v>
      </c>
      <c r="X5528">
        <v>154795</v>
      </c>
      <c r="Y5528">
        <v>748350</v>
      </c>
      <c r="Z5528">
        <f t="shared" si="200"/>
        <v>226287.80094014999</v>
      </c>
      <c r="AA5528">
        <f t="shared" si="201"/>
        <v>334974.69905985001</v>
      </c>
    </row>
    <row r="5529" spans="1:27" x14ac:dyDescent="0.35">
      <c r="A5529" t="s">
        <v>427</v>
      </c>
      <c r="C5529">
        <v>510100</v>
      </c>
      <c r="D5529" t="s">
        <v>430</v>
      </c>
      <c r="E5529" t="s">
        <v>7</v>
      </c>
      <c r="F5529" t="s">
        <v>105</v>
      </c>
      <c r="G5529">
        <v>2023</v>
      </c>
      <c r="H5529" t="s">
        <v>365</v>
      </c>
      <c r="I5529" t="s">
        <v>383</v>
      </c>
      <c r="J5529" t="s">
        <v>384</v>
      </c>
      <c r="K5529" t="s">
        <v>378</v>
      </c>
      <c r="L5529" t="s">
        <v>25</v>
      </c>
      <c r="M5529">
        <v>144953</v>
      </c>
      <c r="N5529">
        <v>137489</v>
      </c>
      <c r="O5529">
        <v>150323</v>
      </c>
      <c r="P5529">
        <v>126338</v>
      </c>
      <c r="Q5529">
        <v>146051</v>
      </c>
      <c r="R5529">
        <v>139916</v>
      </c>
      <c r="S5529">
        <v>128887</v>
      </c>
      <c r="T5529">
        <v>155744</v>
      </c>
      <c r="U5529">
        <v>133599</v>
      </c>
      <c r="V5529">
        <v>148334</v>
      </c>
      <c r="W5529">
        <v>133008</v>
      </c>
      <c r="X5529">
        <v>112114</v>
      </c>
      <c r="Y5529">
        <v>1656756</v>
      </c>
      <c r="Z5529">
        <f t="shared" si="200"/>
        <v>0</v>
      </c>
      <c r="AA5529">
        <f t="shared" si="201"/>
        <v>1242567</v>
      </c>
    </row>
    <row r="5530" spans="1:27" x14ac:dyDescent="0.35">
      <c r="A5530" t="s">
        <v>427</v>
      </c>
      <c r="C5530">
        <v>501090</v>
      </c>
      <c r="D5530" t="s">
        <v>435</v>
      </c>
      <c r="E5530" t="s">
        <v>7</v>
      </c>
      <c r="F5530" t="s">
        <v>366</v>
      </c>
      <c r="G5530">
        <v>2022</v>
      </c>
      <c r="H5530" t="s">
        <v>22</v>
      </c>
      <c r="I5530" t="s">
        <v>668</v>
      </c>
      <c r="J5530" t="s">
        <v>669</v>
      </c>
      <c r="K5530" t="s">
        <v>631</v>
      </c>
      <c r="L5530" t="s">
        <v>25</v>
      </c>
      <c r="M5530">
        <v>144994</v>
      </c>
      <c r="N5530">
        <v>144994</v>
      </c>
      <c r="O5530">
        <v>144994</v>
      </c>
      <c r="P5530">
        <v>144994</v>
      </c>
      <c r="Q5530">
        <v>144994</v>
      </c>
      <c r="R5530">
        <v>144994</v>
      </c>
      <c r="S5530">
        <v>144994</v>
      </c>
      <c r="T5530">
        <v>144994</v>
      </c>
      <c r="U5530">
        <v>144994</v>
      </c>
      <c r="V5530">
        <v>144994</v>
      </c>
      <c r="W5530">
        <v>144994</v>
      </c>
      <c r="X5530">
        <v>144994</v>
      </c>
      <c r="Y5530">
        <v>1739928</v>
      </c>
      <c r="Z5530">
        <f t="shared" si="200"/>
        <v>526123.446133752</v>
      </c>
      <c r="AA5530">
        <f t="shared" si="201"/>
        <v>778822.553866248</v>
      </c>
    </row>
    <row r="5531" spans="1:27" x14ac:dyDescent="0.35">
      <c r="A5531" t="s">
        <v>427</v>
      </c>
      <c r="C5531">
        <v>500100</v>
      </c>
      <c r="D5531" t="s">
        <v>431</v>
      </c>
      <c r="E5531" t="s">
        <v>7</v>
      </c>
      <c r="F5531" t="s">
        <v>105</v>
      </c>
      <c r="G5531">
        <v>2023</v>
      </c>
      <c r="H5531" t="s">
        <v>365</v>
      </c>
      <c r="I5531" t="s">
        <v>373</v>
      </c>
      <c r="J5531" t="s">
        <v>374</v>
      </c>
      <c r="K5531" t="s">
        <v>375</v>
      </c>
      <c r="L5531" t="s">
        <v>25</v>
      </c>
      <c r="M5531">
        <v>145665</v>
      </c>
      <c r="N5531">
        <v>138012</v>
      </c>
      <c r="O5531">
        <v>150757</v>
      </c>
      <c r="P5531">
        <v>126871</v>
      </c>
      <c r="Q5531">
        <v>145813</v>
      </c>
      <c r="R5531">
        <v>139673</v>
      </c>
      <c r="S5531">
        <v>128432</v>
      </c>
      <c r="T5531">
        <v>155178</v>
      </c>
      <c r="U5531">
        <v>134040</v>
      </c>
      <c r="V5531">
        <v>147697</v>
      </c>
      <c r="W5531">
        <v>133501</v>
      </c>
      <c r="X5531">
        <v>111082</v>
      </c>
      <c r="Y5531">
        <v>1656721</v>
      </c>
      <c r="Z5531">
        <f t="shared" si="200"/>
        <v>0</v>
      </c>
      <c r="AA5531">
        <f t="shared" si="201"/>
        <v>1242540.75</v>
      </c>
    </row>
    <row r="5532" spans="1:27" x14ac:dyDescent="0.35">
      <c r="A5532" t="s">
        <v>427</v>
      </c>
      <c r="C5532">
        <v>500100</v>
      </c>
      <c r="D5532" t="s">
        <v>431</v>
      </c>
      <c r="E5532" t="s">
        <v>7</v>
      </c>
      <c r="F5532" t="s">
        <v>105</v>
      </c>
      <c r="G5532">
        <v>2026</v>
      </c>
      <c r="H5532" t="s">
        <v>365</v>
      </c>
      <c r="I5532" t="s">
        <v>383</v>
      </c>
      <c r="J5532" t="s">
        <v>384</v>
      </c>
      <c r="K5532" t="s">
        <v>378</v>
      </c>
      <c r="L5532" t="s">
        <v>25</v>
      </c>
      <c r="M5532">
        <v>146069</v>
      </c>
      <c r="N5532">
        <v>130627</v>
      </c>
      <c r="O5532">
        <v>129731</v>
      </c>
      <c r="P5532">
        <v>134950</v>
      </c>
      <c r="Q5532">
        <v>132427</v>
      </c>
      <c r="R5532">
        <v>124311</v>
      </c>
      <c r="S5532">
        <v>136342</v>
      </c>
      <c r="T5532">
        <v>141807</v>
      </c>
      <c r="U5532">
        <v>136272</v>
      </c>
      <c r="V5532">
        <v>147905</v>
      </c>
      <c r="W5532">
        <v>110426</v>
      </c>
      <c r="X5532">
        <v>118818</v>
      </c>
      <c r="Y5532">
        <v>1589684</v>
      </c>
      <c r="Z5532">
        <f t="shared" si="200"/>
        <v>0</v>
      </c>
      <c r="AA5532">
        <f t="shared" si="201"/>
        <v>1192263</v>
      </c>
    </row>
    <row r="5533" spans="1:27" x14ac:dyDescent="0.35">
      <c r="A5533" t="s">
        <v>427</v>
      </c>
      <c r="C5533">
        <v>500100</v>
      </c>
      <c r="D5533" t="s">
        <v>431</v>
      </c>
      <c r="E5533" t="s">
        <v>7</v>
      </c>
      <c r="F5533" t="s">
        <v>366</v>
      </c>
      <c r="G5533">
        <v>2030</v>
      </c>
      <c r="H5533" t="s">
        <v>365</v>
      </c>
      <c r="I5533" t="s">
        <v>617</v>
      </c>
      <c r="J5533" t="s">
        <v>618</v>
      </c>
      <c r="K5533" t="s">
        <v>455</v>
      </c>
      <c r="L5533" t="s">
        <v>25</v>
      </c>
      <c r="M5533">
        <v>146415</v>
      </c>
      <c r="N5533">
        <v>131360</v>
      </c>
      <c r="O5533">
        <v>130554</v>
      </c>
      <c r="P5533">
        <v>135511</v>
      </c>
      <c r="Q5533">
        <v>133002</v>
      </c>
      <c r="R5533">
        <v>125093</v>
      </c>
      <c r="S5533">
        <v>136669</v>
      </c>
      <c r="T5533">
        <v>142016</v>
      </c>
      <c r="U5533">
        <v>136767</v>
      </c>
      <c r="V5533">
        <v>147878</v>
      </c>
      <c r="W5533">
        <v>111810</v>
      </c>
      <c r="X5533">
        <v>119600</v>
      </c>
      <c r="Y5533">
        <v>1596674</v>
      </c>
      <c r="Z5533">
        <f t="shared" si="200"/>
        <v>482805.97084026597</v>
      </c>
      <c r="AA5533">
        <f t="shared" si="201"/>
        <v>714699.52915973403</v>
      </c>
    </row>
    <row r="5534" spans="1:27" x14ac:dyDescent="0.35">
      <c r="A5534" t="s">
        <v>427</v>
      </c>
      <c r="C5534">
        <v>511100</v>
      </c>
      <c r="D5534" t="s">
        <v>434</v>
      </c>
      <c r="E5534" t="s">
        <v>7</v>
      </c>
      <c r="F5534" t="s">
        <v>105</v>
      </c>
      <c r="G5534">
        <v>2027</v>
      </c>
      <c r="H5534" t="s">
        <v>22</v>
      </c>
      <c r="I5534" t="s">
        <v>373</v>
      </c>
      <c r="J5534" t="s">
        <v>374</v>
      </c>
      <c r="K5534" t="s">
        <v>375</v>
      </c>
      <c r="L5534" t="s">
        <v>25</v>
      </c>
      <c r="M5534">
        <v>146912</v>
      </c>
      <c r="N5534">
        <v>83565</v>
      </c>
      <c r="O5534">
        <v>94337</v>
      </c>
      <c r="P5534">
        <v>99469</v>
      </c>
      <c r="Q5534">
        <v>83627</v>
      </c>
      <c r="R5534">
        <v>86914</v>
      </c>
      <c r="S5534">
        <v>83721</v>
      </c>
      <c r="T5534">
        <v>147056</v>
      </c>
      <c r="U5534">
        <v>147096</v>
      </c>
      <c r="V5534">
        <v>93098</v>
      </c>
      <c r="W5534">
        <v>83783</v>
      </c>
      <c r="X5534">
        <v>152523</v>
      </c>
      <c r="Y5534">
        <v>1302102</v>
      </c>
      <c r="Z5534">
        <f t="shared" si="200"/>
        <v>0</v>
      </c>
      <c r="AA5534">
        <f t="shared" si="201"/>
        <v>976576.5</v>
      </c>
    </row>
    <row r="5535" spans="1:27" x14ac:dyDescent="0.35">
      <c r="A5535" t="s">
        <v>427</v>
      </c>
      <c r="C5535">
        <v>502100</v>
      </c>
      <c r="D5535" t="s">
        <v>429</v>
      </c>
      <c r="E5535" t="s">
        <v>7</v>
      </c>
      <c r="F5535" t="s">
        <v>21</v>
      </c>
      <c r="G5535">
        <v>2027</v>
      </c>
      <c r="H5535" t="s">
        <v>365</v>
      </c>
      <c r="I5535" t="s">
        <v>373</v>
      </c>
      <c r="J5535" t="s">
        <v>374</v>
      </c>
      <c r="K5535" t="s">
        <v>375</v>
      </c>
      <c r="L5535" t="s">
        <v>25</v>
      </c>
      <c r="M5535">
        <v>147987</v>
      </c>
      <c r="N5535">
        <v>132290</v>
      </c>
      <c r="O5535">
        <v>132606</v>
      </c>
      <c r="P5535">
        <v>138294</v>
      </c>
      <c r="Q5535">
        <v>136485</v>
      </c>
      <c r="R5535">
        <v>128920</v>
      </c>
      <c r="S5535">
        <v>141217</v>
      </c>
      <c r="T5535">
        <v>144186</v>
      </c>
      <c r="U5535">
        <v>139415</v>
      </c>
      <c r="V5535">
        <v>150418</v>
      </c>
      <c r="W5535">
        <v>116105</v>
      </c>
      <c r="X5535">
        <v>127538</v>
      </c>
      <c r="Y5535">
        <v>1635461</v>
      </c>
      <c r="Z5535">
        <f t="shared" si="200"/>
        <v>1226595.75</v>
      </c>
      <c r="AA5535">
        <f t="shared" si="201"/>
        <v>0</v>
      </c>
    </row>
    <row r="5536" spans="1:27" x14ac:dyDescent="0.35">
      <c r="A5536" t="s">
        <v>427</v>
      </c>
      <c r="C5536">
        <v>505100</v>
      </c>
      <c r="D5536" t="s">
        <v>433</v>
      </c>
      <c r="E5536" t="s">
        <v>7</v>
      </c>
      <c r="F5536" t="s">
        <v>105</v>
      </c>
      <c r="G5536">
        <v>2026</v>
      </c>
      <c r="H5536" t="s">
        <v>365</v>
      </c>
      <c r="I5536" t="s">
        <v>373</v>
      </c>
      <c r="J5536" t="s">
        <v>374</v>
      </c>
      <c r="K5536" t="s">
        <v>375</v>
      </c>
      <c r="L5536" t="s">
        <v>25</v>
      </c>
      <c r="M5536">
        <v>148439</v>
      </c>
      <c r="N5536">
        <v>132611</v>
      </c>
      <c r="O5536">
        <v>133026</v>
      </c>
      <c r="P5536">
        <v>138737</v>
      </c>
      <c r="Q5536">
        <v>136930</v>
      </c>
      <c r="R5536">
        <v>129353</v>
      </c>
      <c r="S5536">
        <v>141686</v>
      </c>
      <c r="T5536">
        <v>144553</v>
      </c>
      <c r="U5536">
        <v>139865</v>
      </c>
      <c r="V5536">
        <v>150804</v>
      </c>
      <c r="W5536">
        <v>116595</v>
      </c>
      <c r="X5536">
        <v>128083</v>
      </c>
      <c r="Y5536">
        <v>1640683</v>
      </c>
      <c r="Z5536">
        <f t="shared" si="200"/>
        <v>0</v>
      </c>
      <c r="AA5536">
        <f t="shared" si="201"/>
        <v>1230512.25</v>
      </c>
    </row>
    <row r="5537" spans="1:27" x14ac:dyDescent="0.35">
      <c r="A5537" t="s">
        <v>427</v>
      </c>
      <c r="C5537">
        <v>511100</v>
      </c>
      <c r="D5537" t="s">
        <v>434</v>
      </c>
      <c r="E5537" t="s">
        <v>7</v>
      </c>
      <c r="F5537" t="s">
        <v>366</v>
      </c>
      <c r="G5537">
        <v>2030</v>
      </c>
      <c r="H5537" t="s">
        <v>22</v>
      </c>
      <c r="I5537" t="s">
        <v>664</v>
      </c>
      <c r="J5537" t="s">
        <v>665</v>
      </c>
      <c r="K5537" t="s">
        <v>616</v>
      </c>
      <c r="L5537" t="s">
        <v>25</v>
      </c>
      <c r="M5537">
        <v>148983</v>
      </c>
      <c r="N5537">
        <v>33053</v>
      </c>
      <c r="O5537">
        <v>46965</v>
      </c>
      <c r="P5537">
        <v>33053</v>
      </c>
      <c r="Q5537">
        <v>33053</v>
      </c>
      <c r="R5537">
        <v>33053</v>
      </c>
      <c r="S5537">
        <v>33053</v>
      </c>
      <c r="T5537">
        <v>33053</v>
      </c>
      <c r="U5537">
        <v>148983</v>
      </c>
      <c r="V5537">
        <v>33053</v>
      </c>
      <c r="W5537">
        <v>33053</v>
      </c>
      <c r="X5537">
        <v>159259</v>
      </c>
      <c r="Y5537">
        <v>768619</v>
      </c>
      <c r="Z5537">
        <f t="shared" si="200"/>
        <v>232416.78796127098</v>
      </c>
      <c r="AA5537">
        <f t="shared" si="201"/>
        <v>344047.46203872899</v>
      </c>
    </row>
    <row r="5538" spans="1:27" x14ac:dyDescent="0.35">
      <c r="A5538" t="s">
        <v>427</v>
      </c>
      <c r="C5538">
        <v>511100</v>
      </c>
      <c r="D5538" t="s">
        <v>434</v>
      </c>
      <c r="E5538" t="s">
        <v>7</v>
      </c>
      <c r="F5538" t="s">
        <v>105</v>
      </c>
      <c r="G5538">
        <v>2022</v>
      </c>
      <c r="H5538" t="s">
        <v>22</v>
      </c>
      <c r="I5538" t="s">
        <v>373</v>
      </c>
      <c r="J5538" t="s">
        <v>374</v>
      </c>
      <c r="K5538" t="s">
        <v>375</v>
      </c>
      <c r="L5538" t="s">
        <v>25</v>
      </c>
      <c r="M5538">
        <v>149456</v>
      </c>
      <c r="N5538">
        <v>182264</v>
      </c>
      <c r="O5538">
        <v>128550</v>
      </c>
      <c r="P5538">
        <v>114709</v>
      </c>
      <c r="Q5538">
        <v>99777</v>
      </c>
      <c r="R5538">
        <v>102875</v>
      </c>
      <c r="S5538">
        <v>99865</v>
      </c>
      <c r="T5538">
        <v>99875</v>
      </c>
      <c r="U5538">
        <v>99912</v>
      </c>
      <c r="V5538">
        <v>108704</v>
      </c>
      <c r="W5538">
        <v>99924</v>
      </c>
      <c r="X5538">
        <v>129582</v>
      </c>
      <c r="Y5538">
        <v>1415494</v>
      </c>
      <c r="Z5538">
        <f t="shared" si="200"/>
        <v>0</v>
      </c>
      <c r="AA5538">
        <f t="shared" si="201"/>
        <v>1061620.5</v>
      </c>
    </row>
    <row r="5539" spans="1:27" x14ac:dyDescent="0.35">
      <c r="A5539" t="s">
        <v>427</v>
      </c>
      <c r="C5539">
        <v>501090</v>
      </c>
      <c r="D5539" t="s">
        <v>435</v>
      </c>
      <c r="E5539" t="s">
        <v>7</v>
      </c>
      <c r="F5539" t="s">
        <v>366</v>
      </c>
      <c r="G5539">
        <v>2023</v>
      </c>
      <c r="H5539" t="s">
        <v>22</v>
      </c>
      <c r="I5539" t="s">
        <v>668</v>
      </c>
      <c r="J5539" t="s">
        <v>669</v>
      </c>
      <c r="K5539" t="s">
        <v>631</v>
      </c>
      <c r="L5539" t="s">
        <v>25</v>
      </c>
      <c r="M5539">
        <v>149633</v>
      </c>
      <c r="N5539">
        <v>149633</v>
      </c>
      <c r="O5539">
        <v>149633</v>
      </c>
      <c r="P5539">
        <v>149633</v>
      </c>
      <c r="Q5539">
        <v>149633</v>
      </c>
      <c r="R5539">
        <v>149633</v>
      </c>
      <c r="S5539">
        <v>149633</v>
      </c>
      <c r="T5539">
        <v>149633</v>
      </c>
      <c r="U5539">
        <v>149633</v>
      </c>
      <c r="V5539">
        <v>149633</v>
      </c>
      <c r="W5539">
        <v>149633</v>
      </c>
      <c r="X5539">
        <v>149633</v>
      </c>
      <c r="Y5539">
        <v>1795596</v>
      </c>
      <c r="Z5539">
        <f t="shared" si="200"/>
        <v>542956.464511164</v>
      </c>
      <c r="AA5539">
        <f t="shared" si="201"/>
        <v>803740.535488836</v>
      </c>
    </row>
    <row r="5540" spans="1:27" x14ac:dyDescent="0.35">
      <c r="A5540" t="s">
        <v>427</v>
      </c>
      <c r="C5540">
        <v>500100</v>
      </c>
      <c r="D5540" t="s">
        <v>431</v>
      </c>
      <c r="E5540" t="s">
        <v>7</v>
      </c>
      <c r="F5540" t="s">
        <v>105</v>
      </c>
      <c r="G5540">
        <v>2024</v>
      </c>
      <c r="H5540" t="s">
        <v>365</v>
      </c>
      <c r="I5540" t="s">
        <v>373</v>
      </c>
      <c r="J5540" t="s">
        <v>374</v>
      </c>
      <c r="K5540" t="s">
        <v>375</v>
      </c>
      <c r="L5540" t="s">
        <v>25</v>
      </c>
      <c r="M5540">
        <v>149855</v>
      </c>
      <c r="N5540">
        <v>141847</v>
      </c>
      <c r="O5540">
        <v>132915</v>
      </c>
      <c r="P5540">
        <v>138402</v>
      </c>
      <c r="Q5540">
        <v>143914</v>
      </c>
      <c r="R5540">
        <v>119354</v>
      </c>
      <c r="S5540">
        <v>139996</v>
      </c>
      <c r="T5540">
        <v>145496</v>
      </c>
      <c r="U5540">
        <v>131693</v>
      </c>
      <c r="V5540">
        <v>151866</v>
      </c>
      <c r="W5540">
        <v>121097</v>
      </c>
      <c r="X5540">
        <v>113958</v>
      </c>
      <c r="Y5540">
        <v>1630393</v>
      </c>
      <c r="Z5540">
        <f t="shared" si="200"/>
        <v>0</v>
      </c>
      <c r="AA5540">
        <f t="shared" si="201"/>
        <v>1222794.75</v>
      </c>
    </row>
    <row r="5541" spans="1:27" x14ac:dyDescent="0.35">
      <c r="A5541" t="s">
        <v>427</v>
      </c>
      <c r="C5541">
        <v>500100</v>
      </c>
      <c r="D5541" t="s">
        <v>431</v>
      </c>
      <c r="E5541" t="s">
        <v>7</v>
      </c>
      <c r="F5541" t="s">
        <v>105</v>
      </c>
      <c r="G5541">
        <v>2027</v>
      </c>
      <c r="H5541" t="s">
        <v>365</v>
      </c>
      <c r="I5541" t="s">
        <v>383</v>
      </c>
      <c r="J5541" t="s">
        <v>384</v>
      </c>
      <c r="K5541" t="s">
        <v>378</v>
      </c>
      <c r="L5541" t="s">
        <v>25</v>
      </c>
      <c r="M5541">
        <v>150451</v>
      </c>
      <c r="N5541">
        <v>134546</v>
      </c>
      <c r="O5541">
        <v>133623</v>
      </c>
      <c r="P5541">
        <v>138999</v>
      </c>
      <c r="Q5541">
        <v>136400</v>
      </c>
      <c r="R5541">
        <v>128040</v>
      </c>
      <c r="S5541">
        <v>140433</v>
      </c>
      <c r="T5541">
        <v>146061</v>
      </c>
      <c r="U5541">
        <v>140360</v>
      </c>
      <c r="V5541">
        <v>152342</v>
      </c>
      <c r="W5541">
        <v>113739</v>
      </c>
      <c r="X5541">
        <v>122382</v>
      </c>
      <c r="Y5541">
        <v>1637375</v>
      </c>
      <c r="Z5541">
        <f t="shared" si="200"/>
        <v>0</v>
      </c>
      <c r="AA5541">
        <f t="shared" si="201"/>
        <v>1228031.25</v>
      </c>
    </row>
    <row r="5542" spans="1:27" x14ac:dyDescent="0.35">
      <c r="A5542" t="s">
        <v>427</v>
      </c>
      <c r="C5542">
        <v>506100</v>
      </c>
      <c r="D5542" t="s">
        <v>432</v>
      </c>
      <c r="E5542" t="s">
        <v>7</v>
      </c>
      <c r="F5542" t="s">
        <v>105</v>
      </c>
      <c r="G5542">
        <v>2025</v>
      </c>
      <c r="H5542" t="s">
        <v>22</v>
      </c>
      <c r="I5542" t="s">
        <v>373</v>
      </c>
      <c r="J5542" t="s">
        <v>374</v>
      </c>
      <c r="K5542" t="s">
        <v>375</v>
      </c>
      <c r="L5542" t="s">
        <v>25</v>
      </c>
      <c r="M5542">
        <v>150492</v>
      </c>
      <c r="N5542">
        <v>151627</v>
      </c>
      <c r="O5542">
        <v>157954</v>
      </c>
      <c r="P5542">
        <v>194365</v>
      </c>
      <c r="Q5542">
        <v>157954</v>
      </c>
      <c r="R5542">
        <v>157357</v>
      </c>
      <c r="S5542">
        <v>154372</v>
      </c>
      <c r="T5542">
        <v>152283</v>
      </c>
      <c r="U5542">
        <v>159148</v>
      </c>
      <c r="V5542">
        <v>159446</v>
      </c>
      <c r="W5542">
        <v>162729</v>
      </c>
      <c r="X5542">
        <v>173891</v>
      </c>
      <c r="Y5542">
        <v>1931617</v>
      </c>
      <c r="Z5542">
        <f t="shared" si="200"/>
        <v>0</v>
      </c>
      <c r="AA5542">
        <f t="shared" si="201"/>
        <v>1448712.75</v>
      </c>
    </row>
    <row r="5543" spans="1:27" x14ac:dyDescent="0.35">
      <c r="A5543" t="s">
        <v>427</v>
      </c>
      <c r="C5543">
        <v>511100</v>
      </c>
      <c r="D5543" t="s">
        <v>434</v>
      </c>
      <c r="E5543" t="s">
        <v>7</v>
      </c>
      <c r="F5543" t="s">
        <v>105</v>
      </c>
      <c r="G5543">
        <v>2021</v>
      </c>
      <c r="H5543" t="s">
        <v>22</v>
      </c>
      <c r="I5543" t="s">
        <v>373</v>
      </c>
      <c r="J5543" t="s">
        <v>374</v>
      </c>
      <c r="K5543" t="s">
        <v>375</v>
      </c>
      <c r="L5543" t="s">
        <v>25</v>
      </c>
      <c r="M5543">
        <v>150533</v>
      </c>
      <c r="N5543">
        <v>181595</v>
      </c>
      <c r="O5543">
        <v>124896</v>
      </c>
      <c r="P5543">
        <v>124094</v>
      </c>
      <c r="Q5543">
        <v>92971</v>
      </c>
      <c r="R5543">
        <v>96101</v>
      </c>
      <c r="S5543">
        <v>125078</v>
      </c>
      <c r="T5543">
        <v>125088</v>
      </c>
      <c r="U5543">
        <v>95249</v>
      </c>
      <c r="V5543">
        <v>104041</v>
      </c>
      <c r="W5543">
        <v>95261</v>
      </c>
      <c r="X5543">
        <v>95042</v>
      </c>
      <c r="Y5543">
        <v>1409949</v>
      </c>
      <c r="Z5543">
        <f t="shared" si="200"/>
        <v>0</v>
      </c>
      <c r="AA5543">
        <f t="shared" si="201"/>
        <v>1057461.75</v>
      </c>
    </row>
    <row r="5544" spans="1:27" x14ac:dyDescent="0.35">
      <c r="A5544" t="s">
        <v>427</v>
      </c>
      <c r="C5544">
        <v>511100</v>
      </c>
      <c r="D5544" t="s">
        <v>434</v>
      </c>
      <c r="E5544" t="s">
        <v>7</v>
      </c>
      <c r="F5544" t="s">
        <v>105</v>
      </c>
      <c r="G5544">
        <v>2028</v>
      </c>
      <c r="H5544" t="s">
        <v>22</v>
      </c>
      <c r="I5544" t="s">
        <v>373</v>
      </c>
      <c r="J5544" t="s">
        <v>374</v>
      </c>
      <c r="K5544" t="s">
        <v>375</v>
      </c>
      <c r="L5544" t="s">
        <v>25</v>
      </c>
      <c r="M5544">
        <v>151136</v>
      </c>
      <c r="N5544">
        <v>85890</v>
      </c>
      <c r="O5544">
        <v>96985</v>
      </c>
      <c r="P5544">
        <v>102270</v>
      </c>
      <c r="Q5544">
        <v>85954</v>
      </c>
      <c r="R5544">
        <v>89340</v>
      </c>
      <c r="S5544">
        <v>86051</v>
      </c>
      <c r="T5544">
        <v>151285</v>
      </c>
      <c r="U5544">
        <v>151325</v>
      </c>
      <c r="V5544">
        <v>95709</v>
      </c>
      <c r="W5544">
        <v>86115</v>
      </c>
      <c r="X5544">
        <v>156915</v>
      </c>
      <c r="Y5544">
        <v>1338975</v>
      </c>
      <c r="Z5544">
        <f t="shared" si="200"/>
        <v>0</v>
      </c>
      <c r="AA5544">
        <f t="shared" si="201"/>
        <v>1004231.25</v>
      </c>
    </row>
    <row r="5545" spans="1:27" x14ac:dyDescent="0.35">
      <c r="A5545" t="s">
        <v>427</v>
      </c>
      <c r="C5545">
        <v>502100</v>
      </c>
      <c r="D5545" t="s">
        <v>429</v>
      </c>
      <c r="E5545" t="s">
        <v>7</v>
      </c>
      <c r="F5545" t="s">
        <v>105</v>
      </c>
      <c r="G5545">
        <v>2023</v>
      </c>
      <c r="H5545" t="s">
        <v>365</v>
      </c>
      <c r="I5545" t="s">
        <v>383</v>
      </c>
      <c r="J5545" t="s">
        <v>384</v>
      </c>
      <c r="K5545" t="s">
        <v>378</v>
      </c>
      <c r="L5545" t="s">
        <v>25</v>
      </c>
      <c r="M5545">
        <v>151387</v>
      </c>
      <c r="N5545">
        <v>142667</v>
      </c>
      <c r="O5545">
        <v>156869</v>
      </c>
      <c r="P5545">
        <v>133354</v>
      </c>
      <c r="Q5545">
        <v>153284</v>
      </c>
      <c r="R5545">
        <v>147287</v>
      </c>
      <c r="S5545">
        <v>136708</v>
      </c>
      <c r="T5545">
        <v>161442</v>
      </c>
      <c r="U5545">
        <v>140494</v>
      </c>
      <c r="V5545">
        <v>154269</v>
      </c>
      <c r="W5545">
        <v>141488</v>
      </c>
      <c r="X5545">
        <v>122444</v>
      </c>
      <c r="Y5545">
        <v>1741692</v>
      </c>
      <c r="Z5545">
        <f t="shared" si="200"/>
        <v>0</v>
      </c>
      <c r="AA5545">
        <f t="shared" si="201"/>
        <v>1306269</v>
      </c>
    </row>
    <row r="5546" spans="1:27" x14ac:dyDescent="0.35">
      <c r="A5546" t="s">
        <v>427</v>
      </c>
      <c r="C5546">
        <v>502100</v>
      </c>
      <c r="D5546" t="s">
        <v>429</v>
      </c>
      <c r="E5546" t="s">
        <v>7</v>
      </c>
      <c r="F5546" t="s">
        <v>21</v>
      </c>
      <c r="G5546">
        <v>2028</v>
      </c>
      <c r="H5546" t="s">
        <v>365</v>
      </c>
      <c r="I5546" t="s">
        <v>373</v>
      </c>
      <c r="J5546" t="s">
        <v>374</v>
      </c>
      <c r="K5546" t="s">
        <v>375</v>
      </c>
      <c r="L5546" t="s">
        <v>25</v>
      </c>
      <c r="M5546">
        <v>152423</v>
      </c>
      <c r="N5546">
        <v>136255</v>
      </c>
      <c r="O5546">
        <v>136581</v>
      </c>
      <c r="P5546">
        <v>142439</v>
      </c>
      <c r="Q5546">
        <v>140576</v>
      </c>
      <c r="R5546">
        <v>132784</v>
      </c>
      <c r="S5546">
        <v>145450</v>
      </c>
      <c r="T5546">
        <v>148508</v>
      </c>
      <c r="U5546">
        <v>143594</v>
      </c>
      <c r="V5546">
        <v>154926</v>
      </c>
      <c r="W5546">
        <v>119585</v>
      </c>
      <c r="X5546">
        <v>131361</v>
      </c>
      <c r="Y5546">
        <v>1684483</v>
      </c>
      <c r="Z5546">
        <f t="shared" si="200"/>
        <v>1263362.25</v>
      </c>
      <c r="AA5546">
        <f t="shared" si="201"/>
        <v>0</v>
      </c>
    </row>
    <row r="5547" spans="1:27" x14ac:dyDescent="0.35">
      <c r="A5547" t="s">
        <v>427</v>
      </c>
      <c r="C5547">
        <v>505100</v>
      </c>
      <c r="D5547" t="s">
        <v>433</v>
      </c>
      <c r="E5547" t="s">
        <v>7</v>
      </c>
      <c r="F5547" t="s">
        <v>105</v>
      </c>
      <c r="G5547">
        <v>2027</v>
      </c>
      <c r="H5547" t="s">
        <v>365</v>
      </c>
      <c r="I5547" t="s">
        <v>373</v>
      </c>
      <c r="J5547" t="s">
        <v>374</v>
      </c>
      <c r="K5547" t="s">
        <v>375</v>
      </c>
      <c r="L5547" t="s">
        <v>25</v>
      </c>
      <c r="M5547">
        <v>152892</v>
      </c>
      <c r="N5547">
        <v>136589</v>
      </c>
      <c r="O5547">
        <v>137017</v>
      </c>
      <c r="P5547">
        <v>142899</v>
      </c>
      <c r="Q5547">
        <v>141038</v>
      </c>
      <c r="R5547">
        <v>133234</v>
      </c>
      <c r="S5547">
        <v>145937</v>
      </c>
      <c r="T5547">
        <v>148890</v>
      </c>
      <c r="U5547">
        <v>144061</v>
      </c>
      <c r="V5547">
        <v>155328</v>
      </c>
      <c r="W5547">
        <v>120093</v>
      </c>
      <c r="X5547">
        <v>131926</v>
      </c>
      <c r="Y5547">
        <v>1689904</v>
      </c>
      <c r="Z5547">
        <f t="shared" si="200"/>
        <v>0</v>
      </c>
      <c r="AA5547">
        <f t="shared" si="201"/>
        <v>1267428</v>
      </c>
    </row>
    <row r="5548" spans="1:27" x14ac:dyDescent="0.35">
      <c r="A5548" t="s">
        <v>427</v>
      </c>
      <c r="C5548">
        <v>512100</v>
      </c>
      <c r="D5548" t="s">
        <v>428</v>
      </c>
      <c r="E5548" t="s">
        <v>7</v>
      </c>
      <c r="F5548" t="s">
        <v>21</v>
      </c>
      <c r="G5548">
        <v>2022</v>
      </c>
      <c r="H5548" t="s">
        <v>22</v>
      </c>
      <c r="I5548" t="s">
        <v>494</v>
      </c>
      <c r="J5548" t="s">
        <v>495</v>
      </c>
      <c r="K5548" t="s">
        <v>496</v>
      </c>
      <c r="L5548" t="s">
        <v>25</v>
      </c>
      <c r="M5548">
        <v>153542</v>
      </c>
      <c r="N5548">
        <v>104167</v>
      </c>
      <c r="O5548">
        <v>104167</v>
      </c>
      <c r="P5548">
        <v>4167</v>
      </c>
      <c r="Q5548">
        <v>49167</v>
      </c>
      <c r="R5548">
        <v>4167</v>
      </c>
      <c r="S5548">
        <v>205142</v>
      </c>
      <c r="T5548">
        <v>182697</v>
      </c>
      <c r="U5548">
        <v>154167</v>
      </c>
      <c r="V5548">
        <v>169167</v>
      </c>
      <c r="W5548">
        <v>4167</v>
      </c>
      <c r="X5548">
        <v>204167</v>
      </c>
      <c r="Y5548">
        <v>1338881</v>
      </c>
      <c r="Z5548">
        <f t="shared" si="200"/>
        <v>1004160.75</v>
      </c>
      <c r="AA5548">
        <f t="shared" si="201"/>
        <v>0</v>
      </c>
    </row>
    <row r="5549" spans="1:27" x14ac:dyDescent="0.35">
      <c r="A5549" t="s">
        <v>427</v>
      </c>
      <c r="C5549">
        <v>501090</v>
      </c>
      <c r="D5549" t="s">
        <v>435</v>
      </c>
      <c r="E5549" t="s">
        <v>7</v>
      </c>
      <c r="F5549" t="s">
        <v>366</v>
      </c>
      <c r="G5549">
        <v>2024</v>
      </c>
      <c r="H5549" t="s">
        <v>22</v>
      </c>
      <c r="I5549" t="s">
        <v>668</v>
      </c>
      <c r="J5549" t="s">
        <v>669</v>
      </c>
      <c r="K5549" t="s">
        <v>631</v>
      </c>
      <c r="L5549" t="s">
        <v>25</v>
      </c>
      <c r="M5549">
        <v>154422</v>
      </c>
      <c r="N5549">
        <v>154422</v>
      </c>
      <c r="O5549">
        <v>154422</v>
      </c>
      <c r="P5549">
        <v>154422</v>
      </c>
      <c r="Q5549">
        <v>154422</v>
      </c>
      <c r="R5549">
        <v>154422</v>
      </c>
      <c r="S5549">
        <v>154422</v>
      </c>
      <c r="T5549">
        <v>154422</v>
      </c>
      <c r="U5549">
        <v>154422</v>
      </c>
      <c r="V5549">
        <v>154422</v>
      </c>
      <c r="W5549">
        <v>154422</v>
      </c>
      <c r="X5549">
        <v>154422</v>
      </c>
      <c r="Y5549">
        <v>1853064</v>
      </c>
      <c r="Z5549">
        <f t="shared" si="200"/>
        <v>560333.77104477596</v>
      </c>
      <c r="AA5549">
        <f t="shared" si="201"/>
        <v>829464.22895522404</v>
      </c>
    </row>
    <row r="5550" spans="1:27" x14ac:dyDescent="0.35">
      <c r="A5550" t="s">
        <v>427</v>
      </c>
      <c r="C5550">
        <v>510100</v>
      </c>
      <c r="D5550" t="s">
        <v>430</v>
      </c>
      <c r="E5550" t="s">
        <v>7</v>
      </c>
      <c r="F5550" t="s">
        <v>105</v>
      </c>
      <c r="G5550">
        <v>2022</v>
      </c>
      <c r="H5550" t="s">
        <v>365</v>
      </c>
      <c r="I5550" t="s">
        <v>373</v>
      </c>
      <c r="J5550" t="s">
        <v>374</v>
      </c>
      <c r="K5550" t="s">
        <v>375</v>
      </c>
      <c r="L5550" t="s">
        <v>25</v>
      </c>
      <c r="M5550">
        <v>154556</v>
      </c>
      <c r="N5550">
        <v>155125</v>
      </c>
      <c r="O5550">
        <v>169639</v>
      </c>
      <c r="P5550">
        <v>151631</v>
      </c>
      <c r="Q5550">
        <v>156010</v>
      </c>
      <c r="R5550">
        <v>155856</v>
      </c>
      <c r="S5550">
        <v>145737</v>
      </c>
      <c r="T5550">
        <v>175900</v>
      </c>
      <c r="U5550">
        <v>162072</v>
      </c>
      <c r="V5550">
        <v>158603</v>
      </c>
      <c r="W5550">
        <v>150229</v>
      </c>
      <c r="X5550">
        <v>136028</v>
      </c>
      <c r="Y5550">
        <v>1871387</v>
      </c>
      <c r="Z5550">
        <f t="shared" si="200"/>
        <v>0</v>
      </c>
      <c r="AA5550">
        <f t="shared" si="201"/>
        <v>1403540.25</v>
      </c>
    </row>
    <row r="5551" spans="1:27" x14ac:dyDescent="0.35">
      <c r="A5551" t="s">
        <v>427</v>
      </c>
      <c r="C5551">
        <v>500100</v>
      </c>
      <c r="D5551" t="s">
        <v>431</v>
      </c>
      <c r="E5551" t="s">
        <v>7</v>
      </c>
      <c r="F5551" t="s">
        <v>105</v>
      </c>
      <c r="G5551">
        <v>2028</v>
      </c>
      <c r="H5551" t="s">
        <v>365</v>
      </c>
      <c r="I5551" t="s">
        <v>383</v>
      </c>
      <c r="J5551" t="s">
        <v>384</v>
      </c>
      <c r="K5551" t="s">
        <v>378</v>
      </c>
      <c r="L5551" t="s">
        <v>25</v>
      </c>
      <c r="M5551">
        <v>154960</v>
      </c>
      <c r="N5551">
        <v>138579</v>
      </c>
      <c r="O5551">
        <v>137628</v>
      </c>
      <c r="P5551">
        <v>143165</v>
      </c>
      <c r="Q5551">
        <v>140489</v>
      </c>
      <c r="R5551">
        <v>131878</v>
      </c>
      <c r="S5551">
        <v>144642</v>
      </c>
      <c r="T5551">
        <v>150439</v>
      </c>
      <c r="U5551">
        <v>144568</v>
      </c>
      <c r="V5551">
        <v>156909</v>
      </c>
      <c r="W5551">
        <v>117148</v>
      </c>
      <c r="X5551">
        <v>126050</v>
      </c>
      <c r="Y5551">
        <v>1686454</v>
      </c>
      <c r="Z5551">
        <f t="shared" si="200"/>
        <v>0</v>
      </c>
      <c r="AA5551">
        <f t="shared" si="201"/>
        <v>1264840.5</v>
      </c>
    </row>
    <row r="5552" spans="1:27" x14ac:dyDescent="0.35">
      <c r="A5552" t="s">
        <v>427</v>
      </c>
      <c r="C5552">
        <v>500100</v>
      </c>
      <c r="D5552" t="s">
        <v>431</v>
      </c>
      <c r="E5552" t="s">
        <v>7</v>
      </c>
      <c r="F5552" t="s">
        <v>105</v>
      </c>
      <c r="G5552">
        <v>2025</v>
      </c>
      <c r="H5552" t="s">
        <v>365</v>
      </c>
      <c r="I5552" t="s">
        <v>373</v>
      </c>
      <c r="J5552" t="s">
        <v>374</v>
      </c>
      <c r="K5552" t="s">
        <v>375</v>
      </c>
      <c r="L5552" t="s">
        <v>25</v>
      </c>
      <c r="M5552">
        <v>155073</v>
      </c>
      <c r="N5552">
        <v>138593</v>
      </c>
      <c r="O5552">
        <v>137667</v>
      </c>
      <c r="P5552">
        <v>143247</v>
      </c>
      <c r="Q5552">
        <v>140573</v>
      </c>
      <c r="R5552">
        <v>131928</v>
      </c>
      <c r="S5552">
        <v>144771</v>
      </c>
      <c r="T5552">
        <v>150539</v>
      </c>
      <c r="U5552">
        <v>144653</v>
      </c>
      <c r="V5552">
        <v>157048</v>
      </c>
      <c r="W5552">
        <v>117141</v>
      </c>
      <c r="X5552">
        <v>126169</v>
      </c>
      <c r="Y5552">
        <v>1687402</v>
      </c>
      <c r="Z5552">
        <f t="shared" si="200"/>
        <v>0</v>
      </c>
      <c r="AA5552">
        <f t="shared" si="201"/>
        <v>1265551.5</v>
      </c>
    </row>
    <row r="5553" spans="1:27" x14ac:dyDescent="0.35">
      <c r="A5553" t="s">
        <v>427</v>
      </c>
      <c r="C5553">
        <v>512100</v>
      </c>
      <c r="D5553" t="s">
        <v>428</v>
      </c>
      <c r="E5553" t="s">
        <v>7</v>
      </c>
      <c r="F5553" t="s">
        <v>21</v>
      </c>
      <c r="G5553">
        <v>2021</v>
      </c>
      <c r="H5553" t="s">
        <v>365</v>
      </c>
      <c r="I5553" t="s">
        <v>373</v>
      </c>
      <c r="J5553" t="s">
        <v>374</v>
      </c>
      <c r="K5553" t="s">
        <v>375</v>
      </c>
      <c r="L5553" t="s">
        <v>25</v>
      </c>
      <c r="M5553">
        <v>155128</v>
      </c>
      <c r="N5553">
        <v>154604</v>
      </c>
      <c r="O5553">
        <v>169771</v>
      </c>
      <c r="P5553">
        <v>38601</v>
      </c>
      <c r="Q5553">
        <v>151264</v>
      </c>
      <c r="R5553">
        <v>157779</v>
      </c>
      <c r="S5553">
        <v>155043</v>
      </c>
      <c r="T5553">
        <v>166778</v>
      </c>
      <c r="U5553">
        <v>72101</v>
      </c>
      <c r="V5553">
        <v>70274</v>
      </c>
      <c r="W5553">
        <v>151050</v>
      </c>
      <c r="X5553">
        <v>148313</v>
      </c>
      <c r="Y5553">
        <v>1590706</v>
      </c>
      <c r="Z5553">
        <f t="shared" si="200"/>
        <v>1193029.5</v>
      </c>
      <c r="AA5553">
        <f t="shared" si="201"/>
        <v>0</v>
      </c>
    </row>
    <row r="5554" spans="1:27" x14ac:dyDescent="0.35">
      <c r="A5554" t="s">
        <v>427</v>
      </c>
      <c r="C5554">
        <v>511100</v>
      </c>
      <c r="D5554" t="s">
        <v>434</v>
      </c>
      <c r="E5554" t="s">
        <v>7</v>
      </c>
      <c r="F5554" t="s">
        <v>105</v>
      </c>
      <c r="G5554">
        <v>2029</v>
      </c>
      <c r="H5554" t="s">
        <v>22</v>
      </c>
      <c r="I5554" t="s">
        <v>373</v>
      </c>
      <c r="J5554" t="s">
        <v>374</v>
      </c>
      <c r="K5554" t="s">
        <v>375</v>
      </c>
      <c r="L5554" t="s">
        <v>25</v>
      </c>
      <c r="M5554">
        <v>155488</v>
      </c>
      <c r="N5554">
        <v>88284</v>
      </c>
      <c r="O5554">
        <v>99712</v>
      </c>
      <c r="P5554">
        <v>105156</v>
      </c>
      <c r="Q5554">
        <v>88350</v>
      </c>
      <c r="R5554">
        <v>91837</v>
      </c>
      <c r="S5554">
        <v>88449</v>
      </c>
      <c r="T5554">
        <v>155641</v>
      </c>
      <c r="U5554">
        <v>155683</v>
      </c>
      <c r="V5554">
        <v>98398</v>
      </c>
      <c r="W5554">
        <v>88516</v>
      </c>
      <c r="X5554">
        <v>161441</v>
      </c>
      <c r="Y5554">
        <v>1376956</v>
      </c>
      <c r="Z5554">
        <f t="shared" si="200"/>
        <v>0</v>
      </c>
      <c r="AA5554">
        <f t="shared" si="201"/>
        <v>1032717</v>
      </c>
    </row>
    <row r="5555" spans="1:27" x14ac:dyDescent="0.35">
      <c r="A5555" t="s">
        <v>427</v>
      </c>
      <c r="C5555">
        <v>506100</v>
      </c>
      <c r="D5555" t="s">
        <v>432</v>
      </c>
      <c r="E5555" t="s">
        <v>7</v>
      </c>
      <c r="F5555" t="s">
        <v>105</v>
      </c>
      <c r="G5555">
        <v>2026</v>
      </c>
      <c r="H5555" t="s">
        <v>22</v>
      </c>
      <c r="I5555" t="s">
        <v>373</v>
      </c>
      <c r="J5555" t="s">
        <v>374</v>
      </c>
      <c r="K5555" t="s">
        <v>375</v>
      </c>
      <c r="L5555" t="s">
        <v>25</v>
      </c>
      <c r="M5555">
        <v>156186</v>
      </c>
      <c r="N5555">
        <v>157352</v>
      </c>
      <c r="O5555">
        <v>163871</v>
      </c>
      <c r="P5555">
        <v>201374</v>
      </c>
      <c r="Q5555">
        <v>163871</v>
      </c>
      <c r="R5555">
        <v>163256</v>
      </c>
      <c r="S5555">
        <v>160179</v>
      </c>
      <c r="T5555">
        <v>158030</v>
      </c>
      <c r="U5555">
        <v>165101</v>
      </c>
      <c r="V5555">
        <v>165405</v>
      </c>
      <c r="W5555">
        <v>168790</v>
      </c>
      <c r="X5555">
        <v>180285</v>
      </c>
      <c r="Y5555">
        <v>2003701</v>
      </c>
      <c r="Z5555">
        <f t="shared" si="200"/>
        <v>0</v>
      </c>
      <c r="AA5555">
        <f t="shared" si="201"/>
        <v>1502775.75</v>
      </c>
    </row>
    <row r="5556" spans="1:27" x14ac:dyDescent="0.35">
      <c r="A5556" t="s">
        <v>427</v>
      </c>
      <c r="C5556">
        <v>510100</v>
      </c>
      <c r="D5556" t="s">
        <v>430</v>
      </c>
      <c r="E5556" t="s">
        <v>7</v>
      </c>
      <c r="F5556" t="s">
        <v>105</v>
      </c>
      <c r="G5556">
        <v>2024</v>
      </c>
      <c r="H5556" t="s">
        <v>365</v>
      </c>
      <c r="I5556" t="s">
        <v>383</v>
      </c>
      <c r="J5556" t="s">
        <v>384</v>
      </c>
      <c r="K5556" t="s">
        <v>378</v>
      </c>
      <c r="L5556" t="s">
        <v>25</v>
      </c>
      <c r="M5556">
        <v>156757</v>
      </c>
      <c r="N5556">
        <v>148941</v>
      </c>
      <c r="O5556">
        <v>139631</v>
      </c>
      <c r="P5556">
        <v>145684</v>
      </c>
      <c r="Q5556">
        <v>151704</v>
      </c>
      <c r="R5556">
        <v>126760</v>
      </c>
      <c r="S5556">
        <v>148332</v>
      </c>
      <c r="T5556">
        <v>153442</v>
      </c>
      <c r="U5556">
        <v>138766</v>
      </c>
      <c r="V5556">
        <v>160196</v>
      </c>
      <c r="W5556">
        <v>127909</v>
      </c>
      <c r="X5556">
        <v>122755</v>
      </c>
      <c r="Y5556">
        <v>1720878</v>
      </c>
      <c r="Z5556">
        <f t="shared" si="200"/>
        <v>0</v>
      </c>
      <c r="AA5556">
        <f t="shared" si="201"/>
        <v>1290658.5</v>
      </c>
    </row>
    <row r="5557" spans="1:27" x14ac:dyDescent="0.35">
      <c r="A5557" t="s">
        <v>427</v>
      </c>
      <c r="C5557">
        <v>502100</v>
      </c>
      <c r="D5557" t="s">
        <v>429</v>
      </c>
      <c r="E5557" t="s">
        <v>7</v>
      </c>
      <c r="F5557" t="s">
        <v>21</v>
      </c>
      <c r="G5557">
        <v>2029</v>
      </c>
      <c r="H5557" t="s">
        <v>365</v>
      </c>
      <c r="I5557" t="s">
        <v>373</v>
      </c>
      <c r="J5557" t="s">
        <v>374</v>
      </c>
      <c r="K5557" t="s">
        <v>375</v>
      </c>
      <c r="L5557" t="s">
        <v>25</v>
      </c>
      <c r="M5557">
        <v>156998</v>
      </c>
      <c r="N5557">
        <v>140345</v>
      </c>
      <c r="O5557">
        <v>140681</v>
      </c>
      <c r="P5557">
        <v>146715</v>
      </c>
      <c r="Q5557">
        <v>144795</v>
      </c>
      <c r="R5557">
        <v>136770</v>
      </c>
      <c r="S5557">
        <v>149816</v>
      </c>
      <c r="T5557">
        <v>152965</v>
      </c>
      <c r="U5557">
        <v>147904</v>
      </c>
      <c r="V5557">
        <v>159577</v>
      </c>
      <c r="W5557">
        <v>123175</v>
      </c>
      <c r="X5557">
        <v>135304</v>
      </c>
      <c r="Y5557">
        <v>1735047</v>
      </c>
      <c r="Z5557">
        <f t="shared" ref="Z5557:Z5619" si="202">$Y5557*IF($E5557="Fixed",0.75,1)*IF(LEFT($F5557,4)="0311",1,IF(LEFT($F5557,4)="0301",0.403176412,0))</f>
        <v>1301285.25</v>
      </c>
      <c r="AA5557">
        <f t="shared" ref="AA5557:AA5619" si="203">$Y5557*IF($E5557="Fixed",0.75,1)*IF(LEFT($F5557,4)="0311",0,IF(LEFT($F5557,4)="0301",1-0.403176412,1))</f>
        <v>0</v>
      </c>
    </row>
    <row r="5558" spans="1:27" x14ac:dyDescent="0.35">
      <c r="A5558" t="s">
        <v>427</v>
      </c>
      <c r="C5558">
        <v>512100</v>
      </c>
      <c r="D5558" t="s">
        <v>428</v>
      </c>
      <c r="E5558" t="s">
        <v>7</v>
      </c>
      <c r="F5558" t="s">
        <v>21</v>
      </c>
      <c r="G5558">
        <v>2022</v>
      </c>
      <c r="H5558" t="s">
        <v>365</v>
      </c>
      <c r="I5558" t="s">
        <v>373</v>
      </c>
      <c r="J5558" t="s">
        <v>374</v>
      </c>
      <c r="K5558" t="s">
        <v>375</v>
      </c>
      <c r="L5558" t="s">
        <v>25</v>
      </c>
      <c r="M5558">
        <v>157356</v>
      </c>
      <c r="N5558">
        <v>156905</v>
      </c>
      <c r="O5558">
        <v>172165</v>
      </c>
      <c r="P5558">
        <v>-27894</v>
      </c>
      <c r="Q5558">
        <v>159590</v>
      </c>
      <c r="R5558">
        <v>159595</v>
      </c>
      <c r="S5558">
        <v>150114</v>
      </c>
      <c r="T5558">
        <v>177706</v>
      </c>
      <c r="U5558">
        <v>165170</v>
      </c>
      <c r="V5558">
        <v>161095</v>
      </c>
      <c r="W5558">
        <v>154937</v>
      </c>
      <c r="X5558">
        <v>142713</v>
      </c>
      <c r="Y5558">
        <v>1729452</v>
      </c>
      <c r="Z5558">
        <f t="shared" si="202"/>
        <v>1297089</v>
      </c>
      <c r="AA5558">
        <f t="shared" si="203"/>
        <v>0</v>
      </c>
    </row>
    <row r="5559" spans="1:27" x14ac:dyDescent="0.35">
      <c r="A5559" t="s">
        <v>427</v>
      </c>
      <c r="C5559">
        <v>505100</v>
      </c>
      <c r="D5559" t="s">
        <v>433</v>
      </c>
      <c r="E5559" t="s">
        <v>7</v>
      </c>
      <c r="F5559" t="s">
        <v>105</v>
      </c>
      <c r="G5559">
        <v>2028</v>
      </c>
      <c r="H5559" t="s">
        <v>365</v>
      </c>
      <c r="I5559" t="s">
        <v>373</v>
      </c>
      <c r="J5559" t="s">
        <v>374</v>
      </c>
      <c r="K5559" t="s">
        <v>375</v>
      </c>
      <c r="L5559" t="s">
        <v>25</v>
      </c>
      <c r="M5559">
        <v>157475</v>
      </c>
      <c r="N5559">
        <v>140684</v>
      </c>
      <c r="O5559">
        <v>141124</v>
      </c>
      <c r="P5559">
        <v>147183</v>
      </c>
      <c r="Q5559">
        <v>145265</v>
      </c>
      <c r="R5559">
        <v>137228</v>
      </c>
      <c r="S5559">
        <v>150311</v>
      </c>
      <c r="T5559">
        <v>153353</v>
      </c>
      <c r="U5559">
        <v>148379</v>
      </c>
      <c r="V5559">
        <v>159984</v>
      </c>
      <c r="W5559">
        <v>123693</v>
      </c>
      <c r="X5559">
        <v>135880</v>
      </c>
      <c r="Y5559">
        <v>1740558</v>
      </c>
      <c r="Z5559">
        <f t="shared" si="202"/>
        <v>0</v>
      </c>
      <c r="AA5559">
        <f t="shared" si="203"/>
        <v>1305418.5</v>
      </c>
    </row>
    <row r="5560" spans="1:27" x14ac:dyDescent="0.35">
      <c r="A5560" t="s">
        <v>427</v>
      </c>
      <c r="C5560">
        <v>510100</v>
      </c>
      <c r="D5560" t="s">
        <v>430</v>
      </c>
      <c r="E5560" t="s">
        <v>7</v>
      </c>
      <c r="F5560" t="s">
        <v>105</v>
      </c>
      <c r="G5560">
        <v>2021</v>
      </c>
      <c r="H5560" t="s">
        <v>365</v>
      </c>
      <c r="I5560" t="s">
        <v>373</v>
      </c>
      <c r="J5560" t="s">
        <v>374</v>
      </c>
      <c r="K5560" t="s">
        <v>375</v>
      </c>
      <c r="L5560" t="s">
        <v>25</v>
      </c>
      <c r="M5560">
        <v>158679</v>
      </c>
      <c r="N5560">
        <v>159213</v>
      </c>
      <c r="O5560">
        <v>173636</v>
      </c>
      <c r="P5560">
        <v>162562</v>
      </c>
      <c r="Q5560">
        <v>153636</v>
      </c>
      <c r="R5560">
        <v>160180</v>
      </c>
      <c r="S5560">
        <v>151380</v>
      </c>
      <c r="T5560">
        <v>165496</v>
      </c>
      <c r="U5560">
        <v>158488</v>
      </c>
      <c r="V5560">
        <v>157306</v>
      </c>
      <c r="W5560">
        <v>146855</v>
      </c>
      <c r="X5560">
        <v>142021</v>
      </c>
      <c r="Y5560">
        <v>1889453</v>
      </c>
      <c r="Z5560">
        <f t="shared" si="202"/>
        <v>0</v>
      </c>
      <c r="AA5560">
        <f t="shared" si="203"/>
        <v>1417089.75</v>
      </c>
    </row>
    <row r="5561" spans="1:27" x14ac:dyDescent="0.35">
      <c r="A5561" t="s">
        <v>427</v>
      </c>
      <c r="C5561">
        <v>501090</v>
      </c>
      <c r="D5561" t="s">
        <v>435</v>
      </c>
      <c r="E5561" t="s">
        <v>7</v>
      </c>
      <c r="F5561" t="s">
        <v>366</v>
      </c>
      <c r="G5561">
        <v>2025</v>
      </c>
      <c r="H5561" t="s">
        <v>22</v>
      </c>
      <c r="I5561" t="s">
        <v>668</v>
      </c>
      <c r="J5561" t="s">
        <v>669</v>
      </c>
      <c r="K5561" t="s">
        <v>631</v>
      </c>
      <c r="L5561" t="s">
        <v>25</v>
      </c>
      <c r="M5561">
        <v>159363</v>
      </c>
      <c r="N5561">
        <v>159363</v>
      </c>
      <c r="O5561">
        <v>159363</v>
      </c>
      <c r="P5561">
        <v>159363</v>
      </c>
      <c r="Q5561">
        <v>159363</v>
      </c>
      <c r="R5561">
        <v>159363</v>
      </c>
      <c r="S5561">
        <v>159363</v>
      </c>
      <c r="T5561">
        <v>159363</v>
      </c>
      <c r="U5561">
        <v>159363</v>
      </c>
      <c r="V5561">
        <v>159363</v>
      </c>
      <c r="W5561">
        <v>159363</v>
      </c>
      <c r="X5561">
        <v>159363</v>
      </c>
      <c r="Y5561">
        <v>1912356</v>
      </c>
      <c r="Z5561">
        <f t="shared" si="202"/>
        <v>578262.62291000399</v>
      </c>
      <c r="AA5561">
        <f t="shared" si="203"/>
        <v>856004.37708999601</v>
      </c>
    </row>
    <row r="5562" spans="1:27" x14ac:dyDescent="0.35">
      <c r="A5562" t="s">
        <v>427</v>
      </c>
      <c r="C5562">
        <v>500100</v>
      </c>
      <c r="D5562" t="s">
        <v>431</v>
      </c>
      <c r="E5562" t="s">
        <v>7</v>
      </c>
      <c r="F5562" t="s">
        <v>105</v>
      </c>
      <c r="G5562">
        <v>2029</v>
      </c>
      <c r="H5562" t="s">
        <v>365</v>
      </c>
      <c r="I5562" t="s">
        <v>383</v>
      </c>
      <c r="J5562" t="s">
        <v>384</v>
      </c>
      <c r="K5562" t="s">
        <v>378</v>
      </c>
      <c r="L5562" t="s">
        <v>25</v>
      </c>
      <c r="M5562">
        <v>159612</v>
      </c>
      <c r="N5562">
        <v>142738</v>
      </c>
      <c r="O5562">
        <v>141760</v>
      </c>
      <c r="P5562">
        <v>147463</v>
      </c>
      <c r="Q5562">
        <v>144706</v>
      </c>
      <c r="R5562">
        <v>135836</v>
      </c>
      <c r="S5562">
        <v>148984</v>
      </c>
      <c r="T5562">
        <v>154955</v>
      </c>
      <c r="U5562">
        <v>148907</v>
      </c>
      <c r="V5562">
        <v>161618</v>
      </c>
      <c r="W5562">
        <v>120665</v>
      </c>
      <c r="X5562">
        <v>129834</v>
      </c>
      <c r="Y5562">
        <v>1737077</v>
      </c>
      <c r="Z5562">
        <f t="shared" si="202"/>
        <v>0</v>
      </c>
      <c r="AA5562">
        <f t="shared" si="203"/>
        <v>1302807.75</v>
      </c>
    </row>
    <row r="5563" spans="1:27" x14ac:dyDescent="0.35">
      <c r="A5563" t="s">
        <v>427</v>
      </c>
      <c r="C5563">
        <v>500100</v>
      </c>
      <c r="D5563" t="s">
        <v>431</v>
      </c>
      <c r="E5563" t="s">
        <v>7</v>
      </c>
      <c r="F5563" t="s">
        <v>105</v>
      </c>
      <c r="G5563">
        <v>2026</v>
      </c>
      <c r="H5563" t="s">
        <v>365</v>
      </c>
      <c r="I5563" t="s">
        <v>373</v>
      </c>
      <c r="J5563" t="s">
        <v>374</v>
      </c>
      <c r="K5563" t="s">
        <v>375</v>
      </c>
      <c r="L5563" t="s">
        <v>25</v>
      </c>
      <c r="M5563">
        <v>159726</v>
      </c>
      <c r="N5563">
        <v>142751</v>
      </c>
      <c r="O5563">
        <v>141797</v>
      </c>
      <c r="P5563">
        <v>147545</v>
      </c>
      <c r="Q5563">
        <v>144790</v>
      </c>
      <c r="R5563">
        <v>135885</v>
      </c>
      <c r="S5563">
        <v>149114</v>
      </c>
      <c r="T5563">
        <v>155055</v>
      </c>
      <c r="U5563">
        <v>148992</v>
      </c>
      <c r="V5563">
        <v>161760</v>
      </c>
      <c r="W5563">
        <v>120655</v>
      </c>
      <c r="X5563">
        <v>129954</v>
      </c>
      <c r="Y5563">
        <v>1738024</v>
      </c>
      <c r="Z5563">
        <f t="shared" si="202"/>
        <v>0</v>
      </c>
      <c r="AA5563">
        <f t="shared" si="203"/>
        <v>1303518</v>
      </c>
    </row>
    <row r="5564" spans="1:27" x14ac:dyDescent="0.35">
      <c r="A5564" t="s">
        <v>427</v>
      </c>
      <c r="C5564">
        <v>506100</v>
      </c>
      <c r="D5564" t="s">
        <v>432</v>
      </c>
      <c r="E5564" t="s">
        <v>7</v>
      </c>
      <c r="F5564" t="s">
        <v>105</v>
      </c>
      <c r="G5564">
        <v>2027</v>
      </c>
      <c r="H5564" t="s">
        <v>22</v>
      </c>
      <c r="I5564" t="s">
        <v>373</v>
      </c>
      <c r="J5564" t="s">
        <v>374</v>
      </c>
      <c r="K5564" t="s">
        <v>375</v>
      </c>
      <c r="L5564" t="s">
        <v>25</v>
      </c>
      <c r="M5564">
        <v>159798</v>
      </c>
      <c r="N5564">
        <v>160996</v>
      </c>
      <c r="O5564">
        <v>167713</v>
      </c>
      <c r="P5564">
        <v>206342</v>
      </c>
      <c r="Q5564">
        <v>167713</v>
      </c>
      <c r="R5564">
        <v>167080</v>
      </c>
      <c r="S5564">
        <v>163908</v>
      </c>
      <c r="T5564">
        <v>161697</v>
      </c>
      <c r="U5564">
        <v>168980</v>
      </c>
      <c r="V5564">
        <v>169290</v>
      </c>
      <c r="W5564">
        <v>172779</v>
      </c>
      <c r="X5564">
        <v>184619</v>
      </c>
      <c r="Y5564">
        <v>2050914</v>
      </c>
      <c r="Z5564">
        <f t="shared" si="202"/>
        <v>0</v>
      </c>
      <c r="AA5564">
        <f t="shared" si="203"/>
        <v>1538185.5</v>
      </c>
    </row>
    <row r="5565" spans="1:27" x14ac:dyDescent="0.35">
      <c r="A5565" t="s">
        <v>427</v>
      </c>
      <c r="C5565">
        <v>511100</v>
      </c>
      <c r="D5565" t="s">
        <v>434</v>
      </c>
      <c r="E5565" t="s">
        <v>7</v>
      </c>
      <c r="F5565" t="s">
        <v>105</v>
      </c>
      <c r="G5565">
        <v>2030</v>
      </c>
      <c r="H5565" t="s">
        <v>22</v>
      </c>
      <c r="I5565" t="s">
        <v>373</v>
      </c>
      <c r="J5565" t="s">
        <v>374</v>
      </c>
      <c r="K5565" t="s">
        <v>375</v>
      </c>
      <c r="L5565" t="s">
        <v>25</v>
      </c>
      <c r="M5565">
        <v>159971</v>
      </c>
      <c r="N5565">
        <v>90748</v>
      </c>
      <c r="O5565">
        <v>102520</v>
      </c>
      <c r="P5565">
        <v>108127</v>
      </c>
      <c r="Q5565">
        <v>90816</v>
      </c>
      <c r="R5565">
        <v>94408</v>
      </c>
      <c r="S5565">
        <v>90918</v>
      </c>
      <c r="T5565">
        <v>160128</v>
      </c>
      <c r="U5565">
        <v>160172</v>
      </c>
      <c r="V5565">
        <v>101166</v>
      </c>
      <c r="W5565">
        <v>90987</v>
      </c>
      <c r="X5565">
        <v>166102</v>
      </c>
      <c r="Y5565">
        <v>1416063</v>
      </c>
      <c r="Z5565">
        <f t="shared" si="202"/>
        <v>0</v>
      </c>
      <c r="AA5565">
        <f t="shared" si="203"/>
        <v>1062047.25</v>
      </c>
    </row>
    <row r="5566" spans="1:27" x14ac:dyDescent="0.35">
      <c r="A5566" t="s">
        <v>427</v>
      </c>
      <c r="C5566">
        <v>510100</v>
      </c>
      <c r="D5566" t="s">
        <v>430</v>
      </c>
      <c r="E5566" t="s">
        <v>7</v>
      </c>
      <c r="F5566" t="s">
        <v>105</v>
      </c>
      <c r="G5566">
        <v>2025</v>
      </c>
      <c r="H5566" t="s">
        <v>365</v>
      </c>
      <c r="I5566" t="s">
        <v>383</v>
      </c>
      <c r="J5566" t="s">
        <v>384</v>
      </c>
      <c r="K5566" t="s">
        <v>378</v>
      </c>
      <c r="L5566" t="s">
        <v>25</v>
      </c>
      <c r="M5566">
        <v>160719</v>
      </c>
      <c r="N5566">
        <v>144261</v>
      </c>
      <c r="O5566">
        <v>143128</v>
      </c>
      <c r="P5566">
        <v>149299</v>
      </c>
      <c r="Q5566">
        <v>146974</v>
      </c>
      <c r="R5566">
        <v>138300</v>
      </c>
      <c r="S5566">
        <v>151926</v>
      </c>
      <c r="T5566">
        <v>157277</v>
      </c>
      <c r="U5566">
        <v>150670</v>
      </c>
      <c r="V5566">
        <v>164186</v>
      </c>
      <c r="W5566">
        <v>122535</v>
      </c>
      <c r="X5566">
        <v>134000</v>
      </c>
      <c r="Y5566">
        <v>1763276</v>
      </c>
      <c r="Z5566">
        <f t="shared" si="202"/>
        <v>0</v>
      </c>
      <c r="AA5566">
        <f t="shared" si="203"/>
        <v>1322457</v>
      </c>
    </row>
    <row r="5567" spans="1:27" x14ac:dyDescent="0.35">
      <c r="A5567" t="s">
        <v>427</v>
      </c>
      <c r="C5567">
        <v>502100</v>
      </c>
      <c r="D5567" t="s">
        <v>429</v>
      </c>
      <c r="E5567" t="s">
        <v>7</v>
      </c>
      <c r="F5567" t="s">
        <v>21</v>
      </c>
      <c r="G5567">
        <v>2030</v>
      </c>
      <c r="H5567" t="s">
        <v>365</v>
      </c>
      <c r="I5567" t="s">
        <v>373</v>
      </c>
      <c r="J5567" t="s">
        <v>374</v>
      </c>
      <c r="K5567" t="s">
        <v>375</v>
      </c>
      <c r="L5567" t="s">
        <v>25</v>
      </c>
      <c r="M5567">
        <v>161713</v>
      </c>
      <c r="N5567">
        <v>144560</v>
      </c>
      <c r="O5567">
        <v>144906</v>
      </c>
      <c r="P5567">
        <v>151121</v>
      </c>
      <c r="Q5567">
        <v>149144</v>
      </c>
      <c r="R5567">
        <v>140878</v>
      </c>
      <c r="S5567">
        <v>154316</v>
      </c>
      <c r="T5567">
        <v>157559</v>
      </c>
      <c r="U5567">
        <v>152346</v>
      </c>
      <c r="V5567">
        <v>164369</v>
      </c>
      <c r="W5567">
        <v>126874</v>
      </c>
      <c r="X5567">
        <v>139368</v>
      </c>
      <c r="Y5567">
        <v>1787152</v>
      </c>
      <c r="Z5567">
        <f t="shared" si="202"/>
        <v>1340364</v>
      </c>
      <c r="AA5567">
        <f t="shared" si="203"/>
        <v>0</v>
      </c>
    </row>
    <row r="5568" spans="1:27" x14ac:dyDescent="0.35">
      <c r="A5568" t="s">
        <v>427</v>
      </c>
      <c r="C5568">
        <v>505100</v>
      </c>
      <c r="D5568" t="s">
        <v>433</v>
      </c>
      <c r="E5568" t="s">
        <v>7</v>
      </c>
      <c r="F5568" t="s">
        <v>105</v>
      </c>
      <c r="G5568">
        <v>2029</v>
      </c>
      <c r="H5568" t="s">
        <v>365</v>
      </c>
      <c r="I5568" t="s">
        <v>373</v>
      </c>
      <c r="J5568" t="s">
        <v>374</v>
      </c>
      <c r="K5568" t="s">
        <v>375</v>
      </c>
      <c r="L5568" t="s">
        <v>25</v>
      </c>
      <c r="M5568">
        <v>162202</v>
      </c>
      <c r="N5568">
        <v>144907</v>
      </c>
      <c r="O5568">
        <v>145360</v>
      </c>
      <c r="P5568">
        <v>151601</v>
      </c>
      <c r="Q5568">
        <v>149626</v>
      </c>
      <c r="R5568">
        <v>141347</v>
      </c>
      <c r="S5568">
        <v>154823</v>
      </c>
      <c r="T5568">
        <v>157956</v>
      </c>
      <c r="U5568">
        <v>152833</v>
      </c>
      <c r="V5568">
        <v>164786</v>
      </c>
      <c r="W5568">
        <v>127405</v>
      </c>
      <c r="X5568">
        <v>139959</v>
      </c>
      <c r="Y5568">
        <v>1792805</v>
      </c>
      <c r="Z5568">
        <f t="shared" si="202"/>
        <v>0</v>
      </c>
      <c r="AA5568">
        <f t="shared" si="203"/>
        <v>1344603.75</v>
      </c>
    </row>
    <row r="5569" spans="1:27" x14ac:dyDescent="0.35">
      <c r="A5569" t="s">
        <v>427</v>
      </c>
      <c r="C5569">
        <v>502100</v>
      </c>
      <c r="D5569" t="s">
        <v>429</v>
      </c>
      <c r="E5569" t="s">
        <v>7</v>
      </c>
      <c r="F5569" t="s">
        <v>105</v>
      </c>
      <c r="G5569">
        <v>2024</v>
      </c>
      <c r="H5569" t="s">
        <v>365</v>
      </c>
      <c r="I5569" t="s">
        <v>383</v>
      </c>
      <c r="J5569" t="s">
        <v>384</v>
      </c>
      <c r="K5569" t="s">
        <v>378</v>
      </c>
      <c r="L5569" t="s">
        <v>25</v>
      </c>
      <c r="M5569">
        <v>163139</v>
      </c>
      <c r="N5569">
        <v>154043</v>
      </c>
      <c r="O5569">
        <v>146238</v>
      </c>
      <c r="P5569">
        <v>152580</v>
      </c>
      <c r="Q5569">
        <v>158856</v>
      </c>
      <c r="R5569">
        <v>134152</v>
      </c>
      <c r="S5569">
        <v>155971</v>
      </c>
      <c r="T5569">
        <v>159076</v>
      </c>
      <c r="U5569">
        <v>145613</v>
      </c>
      <c r="V5569">
        <v>165978</v>
      </c>
      <c r="W5569">
        <v>136420</v>
      </c>
      <c r="X5569">
        <v>132935</v>
      </c>
      <c r="Y5569">
        <v>1805001</v>
      </c>
      <c r="Z5569">
        <f t="shared" si="202"/>
        <v>0</v>
      </c>
      <c r="AA5569">
        <f t="shared" si="203"/>
        <v>1353750.75</v>
      </c>
    </row>
    <row r="5570" spans="1:27" x14ac:dyDescent="0.35">
      <c r="A5570" t="s">
        <v>427</v>
      </c>
      <c r="C5570">
        <v>506100</v>
      </c>
      <c r="D5570" t="s">
        <v>432</v>
      </c>
      <c r="E5570" t="s">
        <v>7</v>
      </c>
      <c r="F5570" t="s">
        <v>105</v>
      </c>
      <c r="G5570">
        <v>2028</v>
      </c>
      <c r="H5570" t="s">
        <v>22</v>
      </c>
      <c r="I5570" t="s">
        <v>373</v>
      </c>
      <c r="J5570" t="s">
        <v>374</v>
      </c>
      <c r="K5570" t="s">
        <v>375</v>
      </c>
      <c r="L5570" t="s">
        <v>25</v>
      </c>
      <c r="M5570">
        <v>163494</v>
      </c>
      <c r="N5570">
        <v>164726</v>
      </c>
      <c r="O5570">
        <v>171647</v>
      </c>
      <c r="P5570">
        <v>211433</v>
      </c>
      <c r="Q5570">
        <v>171647</v>
      </c>
      <c r="R5570">
        <v>170995</v>
      </c>
      <c r="S5570">
        <v>167724</v>
      </c>
      <c r="T5570">
        <v>165451</v>
      </c>
      <c r="U5570">
        <v>172951</v>
      </c>
      <c r="V5570">
        <v>173268</v>
      </c>
      <c r="W5570">
        <v>176865</v>
      </c>
      <c r="X5570">
        <v>189058</v>
      </c>
      <c r="Y5570">
        <v>2099257</v>
      </c>
      <c r="Z5570">
        <f t="shared" si="202"/>
        <v>0</v>
      </c>
      <c r="AA5570">
        <f t="shared" si="203"/>
        <v>1574442.75</v>
      </c>
    </row>
    <row r="5571" spans="1:27" x14ac:dyDescent="0.35">
      <c r="A5571" t="s">
        <v>427</v>
      </c>
      <c r="C5571">
        <v>501090</v>
      </c>
      <c r="D5571" t="s">
        <v>435</v>
      </c>
      <c r="E5571" t="s">
        <v>7</v>
      </c>
      <c r="F5571" t="s">
        <v>366</v>
      </c>
      <c r="G5571">
        <v>2026</v>
      </c>
      <c r="H5571" t="s">
        <v>22</v>
      </c>
      <c r="I5571" t="s">
        <v>668</v>
      </c>
      <c r="J5571" t="s">
        <v>669</v>
      </c>
      <c r="K5571" t="s">
        <v>631</v>
      </c>
      <c r="L5571" t="s">
        <v>25</v>
      </c>
      <c r="M5571">
        <v>164144</v>
      </c>
      <c r="N5571">
        <v>164144</v>
      </c>
      <c r="O5571">
        <v>164144</v>
      </c>
      <c r="P5571">
        <v>164144</v>
      </c>
      <c r="Q5571">
        <v>164144</v>
      </c>
      <c r="R5571">
        <v>164144</v>
      </c>
      <c r="S5571">
        <v>164144</v>
      </c>
      <c r="T5571">
        <v>164144</v>
      </c>
      <c r="U5571">
        <v>164144</v>
      </c>
      <c r="V5571">
        <v>164144</v>
      </c>
      <c r="W5571">
        <v>164144</v>
      </c>
      <c r="X5571">
        <v>164144</v>
      </c>
      <c r="Y5571">
        <v>1969727</v>
      </c>
      <c r="Z5571">
        <f t="shared" si="202"/>
        <v>595610.59835964302</v>
      </c>
      <c r="AA5571">
        <f t="shared" si="203"/>
        <v>881684.65164035698</v>
      </c>
    </row>
    <row r="5572" spans="1:27" x14ac:dyDescent="0.35">
      <c r="A5572" t="s">
        <v>427</v>
      </c>
      <c r="C5572">
        <v>500100</v>
      </c>
      <c r="D5572" t="s">
        <v>431</v>
      </c>
      <c r="E5572" t="s">
        <v>7</v>
      </c>
      <c r="F5572" t="s">
        <v>105</v>
      </c>
      <c r="G5572">
        <v>2030</v>
      </c>
      <c r="H5572" t="s">
        <v>365</v>
      </c>
      <c r="I5572" t="s">
        <v>383</v>
      </c>
      <c r="J5572" t="s">
        <v>384</v>
      </c>
      <c r="K5572" t="s">
        <v>378</v>
      </c>
      <c r="L5572" t="s">
        <v>25</v>
      </c>
      <c r="M5572">
        <v>164405</v>
      </c>
      <c r="N5572">
        <v>147025</v>
      </c>
      <c r="O5572">
        <v>146017</v>
      </c>
      <c r="P5572">
        <v>151891</v>
      </c>
      <c r="Q5572">
        <v>149051</v>
      </c>
      <c r="R5572">
        <v>139916</v>
      </c>
      <c r="S5572">
        <v>153458</v>
      </c>
      <c r="T5572">
        <v>159608</v>
      </c>
      <c r="U5572">
        <v>153379</v>
      </c>
      <c r="V5572">
        <v>166472</v>
      </c>
      <c r="W5572">
        <v>124288</v>
      </c>
      <c r="X5572">
        <v>133733</v>
      </c>
      <c r="Y5572">
        <v>1789244</v>
      </c>
      <c r="Z5572">
        <f t="shared" si="202"/>
        <v>0</v>
      </c>
      <c r="AA5572">
        <f t="shared" si="203"/>
        <v>1341933</v>
      </c>
    </row>
    <row r="5573" spans="1:27" x14ac:dyDescent="0.35">
      <c r="A5573" t="s">
        <v>427</v>
      </c>
      <c r="C5573">
        <v>500100</v>
      </c>
      <c r="D5573" t="s">
        <v>431</v>
      </c>
      <c r="E5573" t="s">
        <v>7</v>
      </c>
      <c r="F5573" t="s">
        <v>105</v>
      </c>
      <c r="G5573">
        <v>2027</v>
      </c>
      <c r="H5573" t="s">
        <v>365</v>
      </c>
      <c r="I5573" t="s">
        <v>373</v>
      </c>
      <c r="J5573" t="s">
        <v>374</v>
      </c>
      <c r="K5573" t="s">
        <v>375</v>
      </c>
      <c r="L5573" t="s">
        <v>25</v>
      </c>
      <c r="M5573">
        <v>164517</v>
      </c>
      <c r="N5573">
        <v>147033</v>
      </c>
      <c r="O5573">
        <v>146051</v>
      </c>
      <c r="P5573">
        <v>151971</v>
      </c>
      <c r="Q5573">
        <v>149134</v>
      </c>
      <c r="R5573">
        <v>139962</v>
      </c>
      <c r="S5573">
        <v>153587</v>
      </c>
      <c r="T5573">
        <v>159706</v>
      </c>
      <c r="U5573">
        <v>153462</v>
      </c>
      <c r="V5573">
        <v>166613</v>
      </c>
      <c r="W5573">
        <v>124275</v>
      </c>
      <c r="X5573">
        <v>133853</v>
      </c>
      <c r="Y5573">
        <v>1790165</v>
      </c>
      <c r="Z5573">
        <f t="shared" si="202"/>
        <v>0</v>
      </c>
      <c r="AA5573">
        <f t="shared" si="203"/>
        <v>1342623.75</v>
      </c>
    </row>
    <row r="5574" spans="1:27" x14ac:dyDescent="0.35">
      <c r="A5574" t="s">
        <v>427</v>
      </c>
      <c r="C5574">
        <v>510100</v>
      </c>
      <c r="D5574" t="s">
        <v>430</v>
      </c>
      <c r="E5574" t="s">
        <v>7</v>
      </c>
      <c r="F5574" t="s">
        <v>105</v>
      </c>
      <c r="G5574">
        <v>2023</v>
      </c>
      <c r="H5574" t="s">
        <v>365</v>
      </c>
      <c r="I5574" t="s">
        <v>373</v>
      </c>
      <c r="J5574" t="s">
        <v>374</v>
      </c>
      <c r="K5574" t="s">
        <v>375</v>
      </c>
      <c r="L5574" t="s">
        <v>25</v>
      </c>
      <c r="M5574">
        <v>165263</v>
      </c>
      <c r="N5574">
        <v>156754</v>
      </c>
      <c r="O5574">
        <v>171420</v>
      </c>
      <c r="P5574">
        <v>144087</v>
      </c>
      <c r="Q5574">
        <v>166652</v>
      </c>
      <c r="R5574">
        <v>159666</v>
      </c>
      <c r="S5574">
        <v>147132</v>
      </c>
      <c r="T5574">
        <v>177705</v>
      </c>
      <c r="U5574">
        <v>152371</v>
      </c>
      <c r="V5574">
        <v>169275</v>
      </c>
      <c r="W5574">
        <v>151725</v>
      </c>
      <c r="X5574">
        <v>128143</v>
      </c>
      <c r="Y5574">
        <v>1890193</v>
      </c>
      <c r="Z5574">
        <f t="shared" si="202"/>
        <v>0</v>
      </c>
      <c r="AA5574">
        <f t="shared" si="203"/>
        <v>1417644.75</v>
      </c>
    </row>
    <row r="5575" spans="1:27" x14ac:dyDescent="0.35">
      <c r="A5575" t="s">
        <v>427</v>
      </c>
      <c r="C5575">
        <v>510100</v>
      </c>
      <c r="D5575" t="s">
        <v>430</v>
      </c>
      <c r="E5575" t="s">
        <v>7</v>
      </c>
      <c r="F5575" t="s">
        <v>105</v>
      </c>
      <c r="G5575">
        <v>2026</v>
      </c>
      <c r="H5575" t="s">
        <v>365</v>
      </c>
      <c r="I5575" t="s">
        <v>383</v>
      </c>
      <c r="J5575" t="s">
        <v>384</v>
      </c>
      <c r="K5575" t="s">
        <v>378</v>
      </c>
      <c r="L5575" t="s">
        <v>25</v>
      </c>
      <c r="M5575">
        <v>165541</v>
      </c>
      <c r="N5575">
        <v>148589</v>
      </c>
      <c r="O5575">
        <v>147422</v>
      </c>
      <c r="P5575">
        <v>153778</v>
      </c>
      <c r="Q5575">
        <v>151383</v>
      </c>
      <c r="R5575">
        <v>142449</v>
      </c>
      <c r="S5575">
        <v>156484</v>
      </c>
      <c r="T5575">
        <v>161995</v>
      </c>
      <c r="U5575">
        <v>155190</v>
      </c>
      <c r="V5575">
        <v>169112</v>
      </c>
      <c r="W5575">
        <v>126211</v>
      </c>
      <c r="X5575">
        <v>138020</v>
      </c>
      <c r="Y5575">
        <v>1816174</v>
      </c>
      <c r="Z5575">
        <f t="shared" si="202"/>
        <v>0</v>
      </c>
      <c r="AA5575">
        <f t="shared" si="203"/>
        <v>1362130.5</v>
      </c>
    </row>
    <row r="5576" spans="1:27" x14ac:dyDescent="0.35">
      <c r="A5576" t="s">
        <v>427</v>
      </c>
      <c r="C5576">
        <v>512100</v>
      </c>
      <c r="D5576" t="s">
        <v>428</v>
      </c>
      <c r="E5576" t="s">
        <v>7</v>
      </c>
      <c r="F5576" t="s">
        <v>366</v>
      </c>
      <c r="G5576">
        <v>2021</v>
      </c>
      <c r="H5576" t="s">
        <v>22</v>
      </c>
      <c r="I5576" t="s">
        <v>544</v>
      </c>
      <c r="J5576" t="s">
        <v>545</v>
      </c>
      <c r="K5576" t="s">
        <v>496</v>
      </c>
      <c r="L5576" t="s">
        <v>25</v>
      </c>
      <c r="M5576">
        <v>166482</v>
      </c>
      <c r="N5576">
        <v>166482</v>
      </c>
      <c r="O5576">
        <v>166482</v>
      </c>
      <c r="P5576">
        <v>166482</v>
      </c>
      <c r="Q5576">
        <v>166482</v>
      </c>
      <c r="R5576">
        <v>166482</v>
      </c>
      <c r="S5576">
        <v>171809</v>
      </c>
      <c r="T5576">
        <v>171809</v>
      </c>
      <c r="U5576">
        <v>171809</v>
      </c>
      <c r="V5576">
        <v>171809</v>
      </c>
      <c r="W5576">
        <v>171809</v>
      </c>
      <c r="X5576">
        <v>171809</v>
      </c>
      <c r="Y5576">
        <v>2029746</v>
      </c>
      <c r="Z5576">
        <f t="shared" si="202"/>
        <v>613759.28216351394</v>
      </c>
      <c r="AA5576">
        <f t="shared" si="203"/>
        <v>908550.21783648606</v>
      </c>
    </row>
    <row r="5577" spans="1:27" x14ac:dyDescent="0.35">
      <c r="A5577" t="s">
        <v>427</v>
      </c>
      <c r="C5577">
        <v>505100</v>
      </c>
      <c r="D5577" t="s">
        <v>433</v>
      </c>
      <c r="E5577" t="s">
        <v>7</v>
      </c>
      <c r="F5577" t="s">
        <v>105</v>
      </c>
      <c r="G5577">
        <v>2030</v>
      </c>
      <c r="H5577" t="s">
        <v>365</v>
      </c>
      <c r="I5577" t="s">
        <v>373</v>
      </c>
      <c r="J5577" t="s">
        <v>374</v>
      </c>
      <c r="K5577" t="s">
        <v>375</v>
      </c>
      <c r="L5577" t="s">
        <v>25</v>
      </c>
      <c r="M5577">
        <v>167073</v>
      </c>
      <c r="N5577">
        <v>149258</v>
      </c>
      <c r="O5577">
        <v>149726</v>
      </c>
      <c r="P5577">
        <v>156154</v>
      </c>
      <c r="Q5577">
        <v>154119</v>
      </c>
      <c r="R5577">
        <v>145592</v>
      </c>
      <c r="S5577">
        <v>159473</v>
      </c>
      <c r="T5577">
        <v>162700</v>
      </c>
      <c r="U5577">
        <v>157423</v>
      </c>
      <c r="V5577">
        <v>169735</v>
      </c>
      <c r="W5577">
        <v>131232</v>
      </c>
      <c r="X5577">
        <v>144162</v>
      </c>
      <c r="Y5577">
        <v>1846645</v>
      </c>
      <c r="Z5577">
        <f t="shared" si="202"/>
        <v>0</v>
      </c>
      <c r="AA5577">
        <f t="shared" si="203"/>
        <v>1384983.75</v>
      </c>
    </row>
    <row r="5578" spans="1:27" x14ac:dyDescent="0.35">
      <c r="A5578" t="s">
        <v>427</v>
      </c>
      <c r="C5578">
        <v>506100</v>
      </c>
      <c r="D5578" t="s">
        <v>432</v>
      </c>
      <c r="E5578" t="s">
        <v>7</v>
      </c>
      <c r="F5578" t="s">
        <v>105</v>
      </c>
      <c r="G5578">
        <v>2029</v>
      </c>
      <c r="H5578" t="s">
        <v>22</v>
      </c>
      <c r="I5578" t="s">
        <v>373</v>
      </c>
      <c r="J5578" t="s">
        <v>374</v>
      </c>
      <c r="K5578" t="s">
        <v>375</v>
      </c>
      <c r="L5578" t="s">
        <v>25</v>
      </c>
      <c r="M5578">
        <v>167280</v>
      </c>
      <c r="N5578">
        <v>168546</v>
      </c>
      <c r="O5578">
        <v>175677</v>
      </c>
      <c r="P5578">
        <v>216658</v>
      </c>
      <c r="Q5578">
        <v>175677</v>
      </c>
      <c r="R5578">
        <v>175005</v>
      </c>
      <c r="S5578">
        <v>171634</v>
      </c>
      <c r="T5578">
        <v>169295</v>
      </c>
      <c r="U5578">
        <v>177021</v>
      </c>
      <c r="V5578">
        <v>177344</v>
      </c>
      <c r="W5578">
        <v>181052</v>
      </c>
      <c r="X5578">
        <v>193610</v>
      </c>
      <c r="Y5578">
        <v>2148798</v>
      </c>
      <c r="Z5578">
        <f t="shared" si="202"/>
        <v>0</v>
      </c>
      <c r="AA5578">
        <f t="shared" si="203"/>
        <v>1611598.5</v>
      </c>
    </row>
    <row r="5579" spans="1:27" x14ac:dyDescent="0.35">
      <c r="A5579" t="s">
        <v>427</v>
      </c>
      <c r="C5579">
        <v>502100</v>
      </c>
      <c r="D5579" t="s">
        <v>429</v>
      </c>
      <c r="E5579" t="s">
        <v>7</v>
      </c>
      <c r="F5579" t="s">
        <v>105</v>
      </c>
      <c r="G5579">
        <v>2025</v>
      </c>
      <c r="H5579" t="s">
        <v>365</v>
      </c>
      <c r="I5579" t="s">
        <v>383</v>
      </c>
      <c r="J5579" t="s">
        <v>384</v>
      </c>
      <c r="K5579" t="s">
        <v>378</v>
      </c>
      <c r="L5579" t="s">
        <v>25</v>
      </c>
      <c r="M5579">
        <v>167310</v>
      </c>
      <c r="N5579">
        <v>149563</v>
      </c>
      <c r="O5579">
        <v>149921</v>
      </c>
      <c r="P5579">
        <v>156352</v>
      </c>
      <c r="Q5579">
        <v>154306</v>
      </c>
      <c r="R5579">
        <v>145754</v>
      </c>
      <c r="S5579">
        <v>159657</v>
      </c>
      <c r="T5579">
        <v>163013</v>
      </c>
      <c r="U5579">
        <v>157619</v>
      </c>
      <c r="V5579">
        <v>170058</v>
      </c>
      <c r="W5579">
        <v>131265</v>
      </c>
      <c r="X5579">
        <v>144192</v>
      </c>
      <c r="Y5579">
        <v>1849011</v>
      </c>
      <c r="Z5579">
        <f t="shared" si="202"/>
        <v>0</v>
      </c>
      <c r="AA5579">
        <f t="shared" si="203"/>
        <v>1386758.25</v>
      </c>
    </row>
    <row r="5580" spans="1:27" x14ac:dyDescent="0.35">
      <c r="A5580" t="s">
        <v>427</v>
      </c>
      <c r="C5580">
        <v>512100</v>
      </c>
      <c r="D5580" t="s">
        <v>428</v>
      </c>
      <c r="E5580" t="s">
        <v>7</v>
      </c>
      <c r="F5580" t="s">
        <v>21</v>
      </c>
      <c r="G5580">
        <v>2024</v>
      </c>
      <c r="H5580" t="s">
        <v>22</v>
      </c>
      <c r="I5580" t="s">
        <v>373</v>
      </c>
      <c r="J5580" t="s">
        <v>374</v>
      </c>
      <c r="K5580" t="s">
        <v>375</v>
      </c>
      <c r="L5580" t="s">
        <v>25</v>
      </c>
      <c r="M5580">
        <v>167404</v>
      </c>
      <c r="N5580">
        <v>146694</v>
      </c>
      <c r="O5580">
        <v>139829</v>
      </c>
      <c r="P5580">
        <v>131327</v>
      </c>
      <c r="Q5580">
        <v>198542</v>
      </c>
      <c r="R5580">
        <v>66263</v>
      </c>
      <c r="S5580">
        <v>275370</v>
      </c>
      <c r="T5580">
        <v>154116</v>
      </c>
      <c r="U5580">
        <v>153014</v>
      </c>
      <c r="V5580">
        <v>165107</v>
      </c>
      <c r="W5580">
        <v>140179</v>
      </c>
      <c r="X5580">
        <v>168797</v>
      </c>
      <c r="Y5580">
        <v>1906642</v>
      </c>
      <c r="Z5580">
        <f t="shared" si="202"/>
        <v>1429981.5</v>
      </c>
      <c r="AA5580">
        <f t="shared" si="203"/>
        <v>0</v>
      </c>
    </row>
    <row r="5581" spans="1:27" x14ac:dyDescent="0.35">
      <c r="A5581" t="s">
        <v>427</v>
      </c>
      <c r="C5581">
        <v>502100</v>
      </c>
      <c r="D5581" t="s">
        <v>429</v>
      </c>
      <c r="E5581" t="s">
        <v>7</v>
      </c>
      <c r="F5581" t="s">
        <v>105</v>
      </c>
      <c r="G5581">
        <v>2021</v>
      </c>
      <c r="H5581" t="s">
        <v>365</v>
      </c>
      <c r="I5581" t="s">
        <v>373</v>
      </c>
      <c r="J5581" t="s">
        <v>374</v>
      </c>
      <c r="K5581" t="s">
        <v>375</v>
      </c>
      <c r="L5581" t="s">
        <v>25</v>
      </c>
      <c r="M5581">
        <v>168111</v>
      </c>
      <c r="N5581">
        <v>167185</v>
      </c>
      <c r="O5581">
        <v>183915</v>
      </c>
      <c r="P5581">
        <v>172974</v>
      </c>
      <c r="Q5581">
        <v>164180</v>
      </c>
      <c r="R5581">
        <v>171199</v>
      </c>
      <c r="S5581">
        <v>168393</v>
      </c>
      <c r="T5581">
        <v>180470</v>
      </c>
      <c r="U5581">
        <v>174407</v>
      </c>
      <c r="V5581">
        <v>172262</v>
      </c>
      <c r="W5581">
        <v>164230</v>
      </c>
      <c r="X5581">
        <v>161889</v>
      </c>
      <c r="Y5581">
        <v>2049217</v>
      </c>
      <c r="Z5581">
        <f t="shared" si="202"/>
        <v>0</v>
      </c>
      <c r="AA5581">
        <f t="shared" si="203"/>
        <v>1536912.75</v>
      </c>
    </row>
    <row r="5582" spans="1:27" x14ac:dyDescent="0.35">
      <c r="A5582" t="s">
        <v>427</v>
      </c>
      <c r="C5582">
        <v>512100</v>
      </c>
      <c r="D5582" t="s">
        <v>428</v>
      </c>
      <c r="E5582" t="s">
        <v>7</v>
      </c>
      <c r="F5582" t="s">
        <v>21</v>
      </c>
      <c r="G5582">
        <v>2025</v>
      </c>
      <c r="H5582" t="s">
        <v>22</v>
      </c>
      <c r="I5582" t="s">
        <v>373</v>
      </c>
      <c r="J5582" t="s">
        <v>374</v>
      </c>
      <c r="K5582" t="s">
        <v>375</v>
      </c>
      <c r="L5582" t="s">
        <v>25</v>
      </c>
      <c r="M5582">
        <v>168684</v>
      </c>
      <c r="N5582">
        <v>147974</v>
      </c>
      <c r="O5582">
        <v>141109</v>
      </c>
      <c r="P5582">
        <v>132607</v>
      </c>
      <c r="Q5582">
        <v>199823</v>
      </c>
      <c r="R5582">
        <v>76008</v>
      </c>
      <c r="S5582">
        <v>310913</v>
      </c>
      <c r="T5582">
        <v>165474</v>
      </c>
      <c r="U5582">
        <v>164371</v>
      </c>
      <c r="V5582">
        <v>176464</v>
      </c>
      <c r="W5582">
        <v>212002</v>
      </c>
      <c r="X5582">
        <v>180154</v>
      </c>
      <c r="Y5582">
        <v>2075584</v>
      </c>
      <c r="Z5582">
        <f t="shared" si="202"/>
        <v>1556688</v>
      </c>
      <c r="AA5582">
        <f t="shared" si="203"/>
        <v>0</v>
      </c>
    </row>
    <row r="5583" spans="1:27" x14ac:dyDescent="0.35">
      <c r="A5583" t="s">
        <v>427</v>
      </c>
      <c r="C5583">
        <v>501090</v>
      </c>
      <c r="D5583" t="s">
        <v>435</v>
      </c>
      <c r="E5583" t="s">
        <v>7</v>
      </c>
      <c r="F5583" t="s">
        <v>366</v>
      </c>
      <c r="G5583">
        <v>2027</v>
      </c>
      <c r="H5583" t="s">
        <v>22</v>
      </c>
      <c r="I5583" t="s">
        <v>668</v>
      </c>
      <c r="J5583" t="s">
        <v>669</v>
      </c>
      <c r="K5583" t="s">
        <v>631</v>
      </c>
      <c r="L5583" t="s">
        <v>25</v>
      </c>
      <c r="M5583">
        <v>169068</v>
      </c>
      <c r="N5583">
        <v>169068</v>
      </c>
      <c r="O5583">
        <v>169068</v>
      </c>
      <c r="P5583">
        <v>169068</v>
      </c>
      <c r="Q5583">
        <v>169068</v>
      </c>
      <c r="R5583">
        <v>169068</v>
      </c>
      <c r="S5583">
        <v>169068</v>
      </c>
      <c r="T5583">
        <v>169068</v>
      </c>
      <c r="U5583">
        <v>169068</v>
      </c>
      <c r="V5583">
        <v>169068</v>
      </c>
      <c r="W5583">
        <v>169068</v>
      </c>
      <c r="X5583">
        <v>169068</v>
      </c>
      <c r="Y5583">
        <v>2028819</v>
      </c>
      <c r="Z5583">
        <f t="shared" si="202"/>
        <v>613478.973763071</v>
      </c>
      <c r="AA5583">
        <f t="shared" si="203"/>
        <v>908135.276236929</v>
      </c>
    </row>
    <row r="5584" spans="1:27" x14ac:dyDescent="0.35">
      <c r="A5584" t="s">
        <v>427</v>
      </c>
      <c r="C5584">
        <v>500100</v>
      </c>
      <c r="D5584" t="s">
        <v>431</v>
      </c>
      <c r="E5584" t="s">
        <v>7</v>
      </c>
      <c r="F5584" t="s">
        <v>105</v>
      </c>
      <c r="G5584">
        <v>2028</v>
      </c>
      <c r="H5584" t="s">
        <v>365</v>
      </c>
      <c r="I5584" t="s">
        <v>373</v>
      </c>
      <c r="J5584" t="s">
        <v>374</v>
      </c>
      <c r="K5584" t="s">
        <v>375</v>
      </c>
      <c r="L5584" t="s">
        <v>25</v>
      </c>
      <c r="M5584">
        <v>169449</v>
      </c>
      <c r="N5584">
        <v>151441</v>
      </c>
      <c r="O5584">
        <v>150429</v>
      </c>
      <c r="P5584">
        <v>156526</v>
      </c>
      <c r="Q5584">
        <v>153604</v>
      </c>
      <c r="R5584">
        <v>144157</v>
      </c>
      <c r="S5584">
        <v>158191</v>
      </c>
      <c r="T5584">
        <v>164494</v>
      </c>
      <c r="U5584">
        <v>158062</v>
      </c>
      <c r="V5584">
        <v>171607</v>
      </c>
      <c r="W5584">
        <v>128000</v>
      </c>
      <c r="X5584">
        <v>137865</v>
      </c>
      <c r="Y5584">
        <v>1843824</v>
      </c>
      <c r="Z5584">
        <f t="shared" si="202"/>
        <v>0</v>
      </c>
      <c r="AA5584">
        <f t="shared" si="203"/>
        <v>1382868</v>
      </c>
    </row>
    <row r="5585" spans="1:27" x14ac:dyDescent="0.35">
      <c r="A5585" t="s">
        <v>427</v>
      </c>
      <c r="C5585">
        <v>510100</v>
      </c>
      <c r="D5585" t="s">
        <v>430</v>
      </c>
      <c r="E5585" t="s">
        <v>7</v>
      </c>
      <c r="F5585" t="s">
        <v>105</v>
      </c>
      <c r="G5585">
        <v>2027</v>
      </c>
      <c r="H5585" t="s">
        <v>365</v>
      </c>
      <c r="I5585" t="s">
        <v>383</v>
      </c>
      <c r="J5585" t="s">
        <v>384</v>
      </c>
      <c r="K5585" t="s">
        <v>378</v>
      </c>
      <c r="L5585" t="s">
        <v>25</v>
      </c>
      <c r="M5585">
        <v>170507</v>
      </c>
      <c r="N5585">
        <v>153047</v>
      </c>
      <c r="O5585">
        <v>151845</v>
      </c>
      <c r="P5585">
        <v>158391</v>
      </c>
      <c r="Q5585">
        <v>155924</v>
      </c>
      <c r="R5585">
        <v>146722</v>
      </c>
      <c r="S5585">
        <v>161179</v>
      </c>
      <c r="T5585">
        <v>166855</v>
      </c>
      <c r="U5585">
        <v>159846</v>
      </c>
      <c r="V5585">
        <v>174185</v>
      </c>
      <c r="W5585">
        <v>129998</v>
      </c>
      <c r="X5585">
        <v>142161</v>
      </c>
      <c r="Y5585">
        <v>1870659</v>
      </c>
      <c r="Z5585">
        <f t="shared" si="202"/>
        <v>0</v>
      </c>
      <c r="AA5585">
        <f t="shared" si="203"/>
        <v>1402994.25</v>
      </c>
    </row>
    <row r="5586" spans="1:27" x14ac:dyDescent="0.35">
      <c r="A5586" t="s">
        <v>427</v>
      </c>
      <c r="C5586">
        <v>512100</v>
      </c>
      <c r="D5586" t="s">
        <v>428</v>
      </c>
      <c r="E5586" t="s">
        <v>7</v>
      </c>
      <c r="F5586" t="s">
        <v>21</v>
      </c>
      <c r="G5586">
        <v>2023</v>
      </c>
      <c r="H5586" t="s">
        <v>365</v>
      </c>
      <c r="I5586" t="s">
        <v>373</v>
      </c>
      <c r="J5586" t="s">
        <v>374</v>
      </c>
      <c r="K5586" t="s">
        <v>375</v>
      </c>
      <c r="L5586" t="s">
        <v>25</v>
      </c>
      <c r="M5586">
        <v>170785</v>
      </c>
      <c r="N5586">
        <v>161319</v>
      </c>
      <c r="O5586">
        <v>115505</v>
      </c>
      <c r="P5586">
        <v>88717</v>
      </c>
      <c r="Q5586">
        <v>172696</v>
      </c>
      <c r="R5586">
        <v>165884</v>
      </c>
      <c r="S5586">
        <v>153724</v>
      </c>
      <c r="T5586">
        <v>182444</v>
      </c>
      <c r="U5586">
        <v>158361</v>
      </c>
      <c r="V5586">
        <v>-14035</v>
      </c>
      <c r="W5586">
        <v>158955</v>
      </c>
      <c r="X5586">
        <v>136686</v>
      </c>
      <c r="Y5586">
        <v>1651041</v>
      </c>
      <c r="Z5586">
        <f t="shared" si="202"/>
        <v>1238280.75</v>
      </c>
      <c r="AA5586">
        <f t="shared" si="203"/>
        <v>0</v>
      </c>
    </row>
    <row r="5587" spans="1:27" x14ac:dyDescent="0.35">
      <c r="A5587" t="s">
        <v>427</v>
      </c>
      <c r="C5587">
        <v>506100</v>
      </c>
      <c r="D5587" t="s">
        <v>432</v>
      </c>
      <c r="E5587" t="s">
        <v>7</v>
      </c>
      <c r="F5587" t="s">
        <v>105</v>
      </c>
      <c r="G5587">
        <v>2030</v>
      </c>
      <c r="H5587" t="s">
        <v>22</v>
      </c>
      <c r="I5587" t="s">
        <v>373</v>
      </c>
      <c r="J5587" t="s">
        <v>374</v>
      </c>
      <c r="K5587" t="s">
        <v>375</v>
      </c>
      <c r="L5587" t="s">
        <v>25</v>
      </c>
      <c r="M5587">
        <v>171165</v>
      </c>
      <c r="N5587">
        <v>172467</v>
      </c>
      <c r="O5587">
        <v>179815</v>
      </c>
      <c r="P5587">
        <v>222026</v>
      </c>
      <c r="Q5587">
        <v>179815</v>
      </c>
      <c r="R5587">
        <v>179123</v>
      </c>
      <c r="S5587">
        <v>175647</v>
      </c>
      <c r="T5587">
        <v>173241</v>
      </c>
      <c r="U5587">
        <v>181199</v>
      </c>
      <c r="V5587">
        <v>181529</v>
      </c>
      <c r="W5587">
        <v>185351</v>
      </c>
      <c r="X5587">
        <v>198285</v>
      </c>
      <c r="Y5587">
        <v>2199665</v>
      </c>
      <c r="Z5587">
        <f t="shared" si="202"/>
        <v>0</v>
      </c>
      <c r="AA5587">
        <f t="shared" si="203"/>
        <v>1649748.75</v>
      </c>
    </row>
    <row r="5588" spans="1:27" x14ac:dyDescent="0.35">
      <c r="A5588" t="s">
        <v>427</v>
      </c>
      <c r="C5588">
        <v>512100</v>
      </c>
      <c r="D5588" t="s">
        <v>428</v>
      </c>
      <c r="E5588" t="s">
        <v>7</v>
      </c>
      <c r="F5588" t="s">
        <v>366</v>
      </c>
      <c r="G5588">
        <v>2022</v>
      </c>
      <c r="H5588" t="s">
        <v>22</v>
      </c>
      <c r="I5588" t="s">
        <v>544</v>
      </c>
      <c r="J5588" t="s">
        <v>545</v>
      </c>
      <c r="K5588" t="s">
        <v>496</v>
      </c>
      <c r="L5588" t="s">
        <v>25</v>
      </c>
      <c r="M5588">
        <v>171809</v>
      </c>
      <c r="N5588">
        <v>171809</v>
      </c>
      <c r="O5588">
        <v>171809</v>
      </c>
      <c r="P5588">
        <v>171809</v>
      </c>
      <c r="Q5588">
        <v>171809</v>
      </c>
      <c r="R5588">
        <v>171809</v>
      </c>
      <c r="S5588">
        <v>171809</v>
      </c>
      <c r="T5588">
        <v>171809</v>
      </c>
      <c r="U5588">
        <v>171809</v>
      </c>
      <c r="V5588">
        <v>171809</v>
      </c>
      <c r="W5588">
        <v>171809</v>
      </c>
      <c r="X5588">
        <v>171809</v>
      </c>
      <c r="Y5588">
        <v>2061708</v>
      </c>
      <c r="Z5588">
        <f t="shared" si="202"/>
        <v>623424.025523772</v>
      </c>
      <c r="AA5588">
        <f t="shared" si="203"/>
        <v>922856.974476228</v>
      </c>
    </row>
    <row r="5589" spans="1:27" x14ac:dyDescent="0.35">
      <c r="A5589" t="s">
        <v>427</v>
      </c>
      <c r="C5589">
        <v>502100</v>
      </c>
      <c r="D5589" t="s">
        <v>429</v>
      </c>
      <c r="E5589" t="s">
        <v>7</v>
      </c>
      <c r="F5589" t="s">
        <v>105</v>
      </c>
      <c r="G5589">
        <v>2022</v>
      </c>
      <c r="H5589" t="s">
        <v>365</v>
      </c>
      <c r="I5589" t="s">
        <v>373</v>
      </c>
      <c r="J5589" t="s">
        <v>374</v>
      </c>
      <c r="K5589" t="s">
        <v>375</v>
      </c>
      <c r="L5589" t="s">
        <v>25</v>
      </c>
      <c r="M5589">
        <v>172250</v>
      </c>
      <c r="N5589">
        <v>171307</v>
      </c>
      <c r="O5589">
        <v>188392</v>
      </c>
      <c r="P5589">
        <v>169874</v>
      </c>
      <c r="Q5589">
        <v>174935</v>
      </c>
      <c r="R5589">
        <v>174947</v>
      </c>
      <c r="S5589">
        <v>164797</v>
      </c>
      <c r="T5589">
        <v>194127</v>
      </c>
      <c r="U5589">
        <v>180819</v>
      </c>
      <c r="V5589">
        <v>176131</v>
      </c>
      <c r="W5589">
        <v>170250</v>
      </c>
      <c r="X5589">
        <v>157643</v>
      </c>
      <c r="Y5589">
        <v>2095473</v>
      </c>
      <c r="Z5589">
        <f t="shared" si="202"/>
        <v>0</v>
      </c>
      <c r="AA5589">
        <f t="shared" si="203"/>
        <v>1571604.75</v>
      </c>
    </row>
    <row r="5590" spans="1:27" x14ac:dyDescent="0.35">
      <c r="A5590" t="s">
        <v>427</v>
      </c>
      <c r="C5590">
        <v>502100</v>
      </c>
      <c r="D5590" t="s">
        <v>429</v>
      </c>
      <c r="E5590" t="s">
        <v>7</v>
      </c>
      <c r="F5590" t="s">
        <v>105</v>
      </c>
      <c r="G5590">
        <v>2026</v>
      </c>
      <c r="H5590" t="s">
        <v>365</v>
      </c>
      <c r="I5590" t="s">
        <v>383</v>
      </c>
      <c r="J5590" t="s">
        <v>384</v>
      </c>
      <c r="K5590" t="s">
        <v>378</v>
      </c>
      <c r="L5590" t="s">
        <v>25</v>
      </c>
      <c r="M5590">
        <v>172330</v>
      </c>
      <c r="N5590">
        <v>154050</v>
      </c>
      <c r="O5590">
        <v>154419</v>
      </c>
      <c r="P5590">
        <v>161042</v>
      </c>
      <c r="Q5590">
        <v>158935</v>
      </c>
      <c r="R5590">
        <v>150126</v>
      </c>
      <c r="S5590">
        <v>164447</v>
      </c>
      <c r="T5590">
        <v>167903</v>
      </c>
      <c r="U5590">
        <v>162348</v>
      </c>
      <c r="V5590">
        <v>175160</v>
      </c>
      <c r="W5590">
        <v>135203</v>
      </c>
      <c r="X5590">
        <v>148517</v>
      </c>
      <c r="Y5590">
        <v>1904481</v>
      </c>
      <c r="Z5590">
        <f t="shared" si="202"/>
        <v>0</v>
      </c>
      <c r="AA5590">
        <f t="shared" si="203"/>
        <v>1428360.75</v>
      </c>
    </row>
    <row r="5591" spans="1:27" x14ac:dyDescent="0.35">
      <c r="A5591" t="s">
        <v>427</v>
      </c>
      <c r="C5591">
        <v>512100</v>
      </c>
      <c r="D5591" t="s">
        <v>428</v>
      </c>
      <c r="E5591" t="s">
        <v>7</v>
      </c>
      <c r="F5591" t="s">
        <v>21</v>
      </c>
      <c r="G5591">
        <v>2026</v>
      </c>
      <c r="H5591" t="s">
        <v>22</v>
      </c>
      <c r="I5591" t="s">
        <v>373</v>
      </c>
      <c r="J5591" t="s">
        <v>374</v>
      </c>
      <c r="K5591" t="s">
        <v>375</v>
      </c>
      <c r="L5591" t="s">
        <v>25</v>
      </c>
      <c r="M5591">
        <v>173491</v>
      </c>
      <c r="N5591">
        <v>152143</v>
      </c>
      <c r="O5591">
        <v>145084</v>
      </c>
      <c r="P5591">
        <v>136388</v>
      </c>
      <c r="Q5591">
        <v>205356</v>
      </c>
      <c r="R5591">
        <v>78026</v>
      </c>
      <c r="S5591">
        <v>319913</v>
      </c>
      <c r="T5591">
        <v>170212</v>
      </c>
      <c r="U5591">
        <v>169008</v>
      </c>
      <c r="V5591">
        <v>181432</v>
      </c>
      <c r="W5591">
        <v>218102</v>
      </c>
      <c r="X5591">
        <v>185303</v>
      </c>
      <c r="Y5591">
        <v>2134459</v>
      </c>
      <c r="Z5591">
        <f t="shared" si="202"/>
        <v>1600844.25</v>
      </c>
      <c r="AA5591">
        <f t="shared" si="203"/>
        <v>0</v>
      </c>
    </row>
    <row r="5592" spans="1:27" x14ac:dyDescent="0.35">
      <c r="A5592" t="s">
        <v>427</v>
      </c>
      <c r="C5592">
        <v>501090</v>
      </c>
      <c r="D5592" t="s">
        <v>435</v>
      </c>
      <c r="E5592" t="s">
        <v>7</v>
      </c>
      <c r="F5592" t="s">
        <v>366</v>
      </c>
      <c r="G5592">
        <v>2028</v>
      </c>
      <c r="H5592" t="s">
        <v>22</v>
      </c>
      <c r="I5592" t="s">
        <v>668</v>
      </c>
      <c r="J5592" t="s">
        <v>669</v>
      </c>
      <c r="K5592" t="s">
        <v>631</v>
      </c>
      <c r="L5592" t="s">
        <v>25</v>
      </c>
      <c r="M5592">
        <v>174136</v>
      </c>
      <c r="N5592">
        <v>174136</v>
      </c>
      <c r="O5592">
        <v>174136</v>
      </c>
      <c r="P5592">
        <v>174136</v>
      </c>
      <c r="Q5592">
        <v>174136</v>
      </c>
      <c r="R5592">
        <v>174136</v>
      </c>
      <c r="S5592">
        <v>174136</v>
      </c>
      <c r="T5592">
        <v>174136</v>
      </c>
      <c r="U5592">
        <v>174136</v>
      </c>
      <c r="V5592">
        <v>174136</v>
      </c>
      <c r="W5592">
        <v>174136</v>
      </c>
      <c r="X5592">
        <v>174136</v>
      </c>
      <c r="Y5592">
        <v>2089631</v>
      </c>
      <c r="Z5592">
        <f t="shared" si="202"/>
        <v>631867.44673797896</v>
      </c>
      <c r="AA5592">
        <f t="shared" si="203"/>
        <v>935355.80326202104</v>
      </c>
    </row>
    <row r="5593" spans="1:27" x14ac:dyDescent="0.35">
      <c r="A5593" t="s">
        <v>427</v>
      </c>
      <c r="C5593">
        <v>500100</v>
      </c>
      <c r="D5593" t="s">
        <v>431</v>
      </c>
      <c r="E5593" t="s">
        <v>7</v>
      </c>
      <c r="F5593" t="s">
        <v>105</v>
      </c>
      <c r="G5593">
        <v>2029</v>
      </c>
      <c r="H5593" t="s">
        <v>365</v>
      </c>
      <c r="I5593" t="s">
        <v>373</v>
      </c>
      <c r="J5593" t="s">
        <v>374</v>
      </c>
      <c r="K5593" t="s">
        <v>375</v>
      </c>
      <c r="L5593" t="s">
        <v>25</v>
      </c>
      <c r="M5593">
        <v>174535</v>
      </c>
      <c r="N5593">
        <v>155986</v>
      </c>
      <c r="O5593">
        <v>154944</v>
      </c>
      <c r="P5593">
        <v>161225</v>
      </c>
      <c r="Q5593">
        <v>158215</v>
      </c>
      <c r="R5593">
        <v>148485</v>
      </c>
      <c r="S5593">
        <v>162939</v>
      </c>
      <c r="T5593">
        <v>169431</v>
      </c>
      <c r="U5593">
        <v>162807</v>
      </c>
      <c r="V5593">
        <v>176758</v>
      </c>
      <c r="W5593">
        <v>131842</v>
      </c>
      <c r="X5593">
        <v>142003</v>
      </c>
      <c r="Y5593">
        <v>1899171</v>
      </c>
      <c r="Z5593">
        <f t="shared" si="202"/>
        <v>0</v>
      </c>
      <c r="AA5593">
        <f t="shared" si="203"/>
        <v>1424378.25</v>
      </c>
    </row>
    <row r="5594" spans="1:27" x14ac:dyDescent="0.35">
      <c r="A5594" t="s">
        <v>427</v>
      </c>
      <c r="C5594">
        <v>510100</v>
      </c>
      <c r="D5594" t="s">
        <v>430</v>
      </c>
      <c r="E5594" t="s">
        <v>7</v>
      </c>
      <c r="F5594" t="s">
        <v>105</v>
      </c>
      <c r="G5594">
        <v>2028</v>
      </c>
      <c r="H5594" t="s">
        <v>365</v>
      </c>
      <c r="I5594" t="s">
        <v>383</v>
      </c>
      <c r="J5594" t="s">
        <v>384</v>
      </c>
      <c r="K5594" t="s">
        <v>378</v>
      </c>
      <c r="L5594" t="s">
        <v>25</v>
      </c>
      <c r="M5594">
        <v>175618</v>
      </c>
      <c r="N5594">
        <v>157634</v>
      </c>
      <c r="O5594">
        <v>156396</v>
      </c>
      <c r="P5594">
        <v>163139</v>
      </c>
      <c r="Q5594">
        <v>160598</v>
      </c>
      <c r="R5594">
        <v>151120</v>
      </c>
      <c r="S5594">
        <v>166010</v>
      </c>
      <c r="T5594">
        <v>171856</v>
      </c>
      <c r="U5594">
        <v>164638</v>
      </c>
      <c r="V5594">
        <v>179406</v>
      </c>
      <c r="W5594">
        <v>133894</v>
      </c>
      <c r="X5594">
        <v>146422</v>
      </c>
      <c r="Y5594">
        <v>1926731</v>
      </c>
      <c r="Z5594">
        <f t="shared" si="202"/>
        <v>0</v>
      </c>
      <c r="AA5594">
        <f t="shared" si="203"/>
        <v>1445048.25</v>
      </c>
    </row>
    <row r="5595" spans="1:27" x14ac:dyDescent="0.35">
      <c r="A5595" t="s">
        <v>427</v>
      </c>
      <c r="C5595">
        <v>512100</v>
      </c>
      <c r="D5595" t="s">
        <v>428</v>
      </c>
      <c r="E5595" t="s">
        <v>7</v>
      </c>
      <c r="F5595" t="s">
        <v>366</v>
      </c>
      <c r="G5595">
        <v>2023</v>
      </c>
      <c r="H5595" t="s">
        <v>22</v>
      </c>
      <c r="I5595" t="s">
        <v>544</v>
      </c>
      <c r="J5595" t="s">
        <v>545</v>
      </c>
      <c r="K5595" t="s">
        <v>496</v>
      </c>
      <c r="L5595" t="s">
        <v>25</v>
      </c>
      <c r="M5595">
        <v>177307</v>
      </c>
      <c r="N5595">
        <v>177307</v>
      </c>
      <c r="O5595">
        <v>177307</v>
      </c>
      <c r="P5595">
        <v>177307</v>
      </c>
      <c r="Q5595">
        <v>177307</v>
      </c>
      <c r="R5595">
        <v>177307</v>
      </c>
      <c r="S5595">
        <v>177307</v>
      </c>
      <c r="T5595">
        <v>177307</v>
      </c>
      <c r="U5595">
        <v>177307</v>
      </c>
      <c r="V5595">
        <v>177307</v>
      </c>
      <c r="W5595">
        <v>177307</v>
      </c>
      <c r="X5595">
        <v>177307</v>
      </c>
      <c r="Y5595">
        <v>2127684</v>
      </c>
      <c r="Z5595">
        <f t="shared" si="202"/>
        <v>643374.00074235594</v>
      </c>
      <c r="AA5595">
        <f t="shared" si="203"/>
        <v>952388.99925764406</v>
      </c>
    </row>
    <row r="5596" spans="1:27" x14ac:dyDescent="0.35">
      <c r="A5596" t="s">
        <v>427</v>
      </c>
      <c r="C5596">
        <v>502100</v>
      </c>
      <c r="D5596" t="s">
        <v>429</v>
      </c>
      <c r="E5596" t="s">
        <v>7</v>
      </c>
      <c r="F5596" t="s">
        <v>105</v>
      </c>
      <c r="G5596">
        <v>2027</v>
      </c>
      <c r="H5596" t="s">
        <v>365</v>
      </c>
      <c r="I5596" t="s">
        <v>383</v>
      </c>
      <c r="J5596" t="s">
        <v>384</v>
      </c>
      <c r="K5596" t="s">
        <v>378</v>
      </c>
      <c r="L5596" t="s">
        <v>25</v>
      </c>
      <c r="M5596">
        <v>177500</v>
      </c>
      <c r="N5596">
        <v>158672</v>
      </c>
      <c r="O5596">
        <v>159052</v>
      </c>
      <c r="P5596">
        <v>165873</v>
      </c>
      <c r="Q5596">
        <v>163703</v>
      </c>
      <c r="R5596">
        <v>154630</v>
      </c>
      <c r="S5596">
        <v>169380</v>
      </c>
      <c r="T5596">
        <v>172940</v>
      </c>
      <c r="U5596">
        <v>167218</v>
      </c>
      <c r="V5596">
        <v>180415</v>
      </c>
      <c r="W5596">
        <v>139260</v>
      </c>
      <c r="X5596">
        <v>152973</v>
      </c>
      <c r="Y5596">
        <v>1961616</v>
      </c>
      <c r="Z5596">
        <f t="shared" si="202"/>
        <v>0</v>
      </c>
      <c r="AA5596">
        <f t="shared" si="203"/>
        <v>1471212</v>
      </c>
    </row>
    <row r="5597" spans="1:27" x14ac:dyDescent="0.35">
      <c r="A5597" t="s">
        <v>427</v>
      </c>
      <c r="C5597">
        <v>512100</v>
      </c>
      <c r="D5597" t="s">
        <v>428</v>
      </c>
      <c r="E5597" t="s">
        <v>7</v>
      </c>
      <c r="F5597" t="s">
        <v>21</v>
      </c>
      <c r="G5597">
        <v>2027</v>
      </c>
      <c r="H5597" t="s">
        <v>22</v>
      </c>
      <c r="I5597" t="s">
        <v>373</v>
      </c>
      <c r="J5597" t="s">
        <v>374</v>
      </c>
      <c r="K5597" t="s">
        <v>375</v>
      </c>
      <c r="L5597" t="s">
        <v>25</v>
      </c>
      <c r="M5597">
        <v>178437</v>
      </c>
      <c r="N5597">
        <v>156431</v>
      </c>
      <c r="O5597">
        <v>149173</v>
      </c>
      <c r="P5597">
        <v>140278</v>
      </c>
      <c r="Q5597">
        <v>211046</v>
      </c>
      <c r="R5597">
        <v>80100</v>
      </c>
      <c r="S5597">
        <v>329176</v>
      </c>
      <c r="T5597">
        <v>175088</v>
      </c>
      <c r="U5597">
        <v>173779</v>
      </c>
      <c r="V5597">
        <v>186543</v>
      </c>
      <c r="W5597">
        <v>224380</v>
      </c>
      <c r="X5597">
        <v>190602</v>
      </c>
      <c r="Y5597">
        <v>2195032</v>
      </c>
      <c r="Z5597">
        <f t="shared" si="202"/>
        <v>1646274</v>
      </c>
      <c r="AA5597">
        <f t="shared" si="203"/>
        <v>0</v>
      </c>
    </row>
    <row r="5598" spans="1:27" x14ac:dyDescent="0.35">
      <c r="A5598" t="s">
        <v>427</v>
      </c>
      <c r="C5598">
        <v>510100</v>
      </c>
      <c r="D5598" t="s">
        <v>430</v>
      </c>
      <c r="E5598" t="s">
        <v>7</v>
      </c>
      <c r="F5598" t="s">
        <v>105</v>
      </c>
      <c r="G5598">
        <v>2024</v>
      </c>
      <c r="H5598" t="s">
        <v>365</v>
      </c>
      <c r="I5598" t="s">
        <v>373</v>
      </c>
      <c r="J5598" t="s">
        <v>374</v>
      </c>
      <c r="K5598" t="s">
        <v>375</v>
      </c>
      <c r="L5598" t="s">
        <v>25</v>
      </c>
      <c r="M5598">
        <v>178729</v>
      </c>
      <c r="N5598">
        <v>169818</v>
      </c>
      <c r="O5598">
        <v>159193</v>
      </c>
      <c r="P5598">
        <v>166166</v>
      </c>
      <c r="Q5598">
        <v>173093</v>
      </c>
      <c r="R5598">
        <v>144625</v>
      </c>
      <c r="S5598">
        <v>169326</v>
      </c>
      <c r="T5598">
        <v>175061</v>
      </c>
      <c r="U5598">
        <v>158256</v>
      </c>
      <c r="V5598">
        <v>182808</v>
      </c>
      <c r="W5598">
        <v>145885</v>
      </c>
      <c r="X5598">
        <v>140283</v>
      </c>
      <c r="Y5598">
        <v>1963243</v>
      </c>
      <c r="Z5598">
        <f t="shared" si="202"/>
        <v>0</v>
      </c>
      <c r="AA5598">
        <f t="shared" si="203"/>
        <v>1472432.25</v>
      </c>
    </row>
    <row r="5599" spans="1:27" x14ac:dyDescent="0.35">
      <c r="A5599" t="s">
        <v>427</v>
      </c>
      <c r="C5599">
        <v>501090</v>
      </c>
      <c r="D5599" t="s">
        <v>435</v>
      </c>
      <c r="E5599" t="s">
        <v>7</v>
      </c>
      <c r="F5599" t="s">
        <v>366</v>
      </c>
      <c r="G5599">
        <v>2029</v>
      </c>
      <c r="H5599" t="s">
        <v>22</v>
      </c>
      <c r="I5599" t="s">
        <v>668</v>
      </c>
      <c r="J5599" t="s">
        <v>669</v>
      </c>
      <c r="K5599" t="s">
        <v>631</v>
      </c>
      <c r="L5599" t="s">
        <v>25</v>
      </c>
      <c r="M5599">
        <v>179363</v>
      </c>
      <c r="N5599">
        <v>179363</v>
      </c>
      <c r="O5599">
        <v>179363</v>
      </c>
      <c r="P5599">
        <v>179363</v>
      </c>
      <c r="Q5599">
        <v>179363</v>
      </c>
      <c r="R5599">
        <v>179363</v>
      </c>
      <c r="S5599">
        <v>179363</v>
      </c>
      <c r="T5599">
        <v>179363</v>
      </c>
      <c r="U5599">
        <v>179363</v>
      </c>
      <c r="V5599">
        <v>179363</v>
      </c>
      <c r="W5599">
        <v>179363</v>
      </c>
      <c r="X5599">
        <v>179363</v>
      </c>
      <c r="Y5599">
        <v>2152357</v>
      </c>
      <c r="Z5599">
        <f t="shared" si="202"/>
        <v>650834.67945231299</v>
      </c>
      <c r="AA5599">
        <f t="shared" si="203"/>
        <v>963433.07054768701</v>
      </c>
    </row>
    <row r="5600" spans="1:27" x14ac:dyDescent="0.35">
      <c r="A5600" t="s">
        <v>427</v>
      </c>
      <c r="C5600">
        <v>500100</v>
      </c>
      <c r="D5600" t="s">
        <v>431</v>
      </c>
      <c r="E5600" t="s">
        <v>7</v>
      </c>
      <c r="F5600" t="s">
        <v>105</v>
      </c>
      <c r="G5600">
        <v>2030</v>
      </c>
      <c r="H5600" t="s">
        <v>365</v>
      </c>
      <c r="I5600" t="s">
        <v>373</v>
      </c>
      <c r="J5600" t="s">
        <v>374</v>
      </c>
      <c r="K5600" t="s">
        <v>375</v>
      </c>
      <c r="L5600" t="s">
        <v>25</v>
      </c>
      <c r="M5600">
        <v>179777</v>
      </c>
      <c r="N5600">
        <v>160671</v>
      </c>
      <c r="O5600">
        <v>159598</v>
      </c>
      <c r="P5600">
        <v>166067</v>
      </c>
      <c r="Q5600">
        <v>162967</v>
      </c>
      <c r="R5600">
        <v>152944</v>
      </c>
      <c r="S5600">
        <v>167833</v>
      </c>
      <c r="T5600">
        <v>174519</v>
      </c>
      <c r="U5600">
        <v>167696</v>
      </c>
      <c r="V5600">
        <v>182066</v>
      </c>
      <c r="W5600">
        <v>135801</v>
      </c>
      <c r="X5600">
        <v>146268</v>
      </c>
      <c r="Y5600">
        <v>1956205</v>
      </c>
      <c r="Z5600">
        <f t="shared" si="202"/>
        <v>0</v>
      </c>
      <c r="AA5600">
        <f t="shared" si="203"/>
        <v>1467153.75</v>
      </c>
    </row>
    <row r="5601" spans="1:27" x14ac:dyDescent="0.35">
      <c r="A5601" t="s">
        <v>427</v>
      </c>
      <c r="C5601">
        <v>510100</v>
      </c>
      <c r="D5601" t="s">
        <v>430</v>
      </c>
      <c r="E5601" t="s">
        <v>7</v>
      </c>
      <c r="F5601" t="s">
        <v>366</v>
      </c>
      <c r="G5601">
        <v>2022</v>
      </c>
      <c r="H5601" t="s">
        <v>365</v>
      </c>
      <c r="I5601" t="s">
        <v>617</v>
      </c>
      <c r="J5601" t="s">
        <v>618</v>
      </c>
      <c r="K5601" t="s">
        <v>455</v>
      </c>
      <c r="L5601" t="s">
        <v>25</v>
      </c>
      <c r="M5601">
        <v>180452</v>
      </c>
      <c r="N5601">
        <v>181199</v>
      </c>
      <c r="O5601">
        <v>198327</v>
      </c>
      <c r="P5601">
        <v>177215</v>
      </c>
      <c r="Q5601">
        <v>182548</v>
      </c>
      <c r="R5601">
        <v>182393</v>
      </c>
      <c r="S5601">
        <v>170657</v>
      </c>
      <c r="T5601">
        <v>206027</v>
      </c>
      <c r="U5601">
        <v>189481</v>
      </c>
      <c r="V5601">
        <v>185696</v>
      </c>
      <c r="W5601">
        <v>175560</v>
      </c>
      <c r="X5601">
        <v>159715</v>
      </c>
      <c r="Y5601">
        <v>2189269</v>
      </c>
      <c r="Z5601">
        <f t="shared" si="202"/>
        <v>661996.21524212102</v>
      </c>
      <c r="AA5601">
        <f t="shared" si="203"/>
        <v>979955.53475787898</v>
      </c>
    </row>
    <row r="5602" spans="1:27" x14ac:dyDescent="0.35">
      <c r="A5602" t="s">
        <v>427</v>
      </c>
      <c r="C5602">
        <v>510100</v>
      </c>
      <c r="D5602" t="s">
        <v>430</v>
      </c>
      <c r="E5602" t="s">
        <v>7</v>
      </c>
      <c r="F5602" t="s">
        <v>105</v>
      </c>
      <c r="G5602">
        <v>2029</v>
      </c>
      <c r="H5602" t="s">
        <v>365</v>
      </c>
      <c r="I5602" t="s">
        <v>383</v>
      </c>
      <c r="J5602" t="s">
        <v>384</v>
      </c>
      <c r="K5602" t="s">
        <v>378</v>
      </c>
      <c r="L5602" t="s">
        <v>25</v>
      </c>
      <c r="M5602">
        <v>180889</v>
      </c>
      <c r="N5602">
        <v>162366</v>
      </c>
      <c r="O5602">
        <v>161091</v>
      </c>
      <c r="P5602">
        <v>168036</v>
      </c>
      <c r="Q5602">
        <v>165419</v>
      </c>
      <c r="R5602">
        <v>155656</v>
      </c>
      <c r="S5602">
        <v>170993</v>
      </c>
      <c r="T5602">
        <v>177015</v>
      </c>
      <c r="U5602">
        <v>169580</v>
      </c>
      <c r="V5602">
        <v>184791</v>
      </c>
      <c r="W5602">
        <v>137914</v>
      </c>
      <c r="X5602">
        <v>150817</v>
      </c>
      <c r="Y5602">
        <v>1984567</v>
      </c>
      <c r="Z5602">
        <f t="shared" si="202"/>
        <v>0</v>
      </c>
      <c r="AA5602">
        <f t="shared" si="203"/>
        <v>1488425.25</v>
      </c>
    </row>
    <row r="5603" spans="1:27" x14ac:dyDescent="0.35">
      <c r="A5603" t="s">
        <v>427</v>
      </c>
      <c r="C5603">
        <v>502100</v>
      </c>
      <c r="D5603" t="s">
        <v>429</v>
      </c>
      <c r="E5603" t="s">
        <v>7</v>
      </c>
      <c r="F5603" t="s">
        <v>105</v>
      </c>
      <c r="G5603">
        <v>2028</v>
      </c>
      <c r="H5603" t="s">
        <v>365</v>
      </c>
      <c r="I5603" t="s">
        <v>383</v>
      </c>
      <c r="J5603" t="s">
        <v>384</v>
      </c>
      <c r="K5603" t="s">
        <v>378</v>
      </c>
      <c r="L5603" t="s">
        <v>25</v>
      </c>
      <c r="M5603">
        <v>182820</v>
      </c>
      <c r="N5603">
        <v>163428</v>
      </c>
      <c r="O5603">
        <v>163819</v>
      </c>
      <c r="P5603">
        <v>170845</v>
      </c>
      <c r="Q5603">
        <v>168610</v>
      </c>
      <c r="R5603">
        <v>159265</v>
      </c>
      <c r="S5603">
        <v>174457</v>
      </c>
      <c r="T5603">
        <v>178124</v>
      </c>
      <c r="U5603">
        <v>172230</v>
      </c>
      <c r="V5603">
        <v>185823</v>
      </c>
      <c r="W5603">
        <v>143434</v>
      </c>
      <c r="X5603">
        <v>157558</v>
      </c>
      <c r="Y5603">
        <v>2020414</v>
      </c>
      <c r="Z5603">
        <f t="shared" si="202"/>
        <v>0</v>
      </c>
      <c r="AA5603">
        <f t="shared" si="203"/>
        <v>1515310.5</v>
      </c>
    </row>
    <row r="5604" spans="1:27" x14ac:dyDescent="0.35">
      <c r="A5604" t="s">
        <v>427</v>
      </c>
      <c r="C5604">
        <v>510100</v>
      </c>
      <c r="D5604" t="s">
        <v>430</v>
      </c>
      <c r="E5604" t="s">
        <v>7</v>
      </c>
      <c r="F5604" t="s">
        <v>105</v>
      </c>
      <c r="G5604">
        <v>2025</v>
      </c>
      <c r="H5604" t="s">
        <v>365</v>
      </c>
      <c r="I5604" t="s">
        <v>373</v>
      </c>
      <c r="J5604" t="s">
        <v>374</v>
      </c>
      <c r="K5604" t="s">
        <v>375</v>
      </c>
      <c r="L5604" t="s">
        <v>25</v>
      </c>
      <c r="M5604">
        <v>183242</v>
      </c>
      <c r="N5604">
        <v>164462</v>
      </c>
      <c r="O5604">
        <v>163176</v>
      </c>
      <c r="P5604">
        <v>170281</v>
      </c>
      <c r="Q5604">
        <v>167676</v>
      </c>
      <c r="R5604">
        <v>157789</v>
      </c>
      <c r="S5604">
        <v>173415</v>
      </c>
      <c r="T5604">
        <v>179427</v>
      </c>
      <c r="U5604">
        <v>171839</v>
      </c>
      <c r="V5604">
        <v>187350</v>
      </c>
      <c r="W5604">
        <v>139734</v>
      </c>
      <c r="X5604">
        <v>153107</v>
      </c>
      <c r="Y5604">
        <v>2011498</v>
      </c>
      <c r="Z5604">
        <f t="shared" si="202"/>
        <v>0</v>
      </c>
      <c r="AA5604">
        <f t="shared" si="203"/>
        <v>1508623.5</v>
      </c>
    </row>
    <row r="5605" spans="1:27" x14ac:dyDescent="0.35">
      <c r="A5605" t="s">
        <v>427</v>
      </c>
      <c r="C5605">
        <v>512100</v>
      </c>
      <c r="D5605" t="s">
        <v>428</v>
      </c>
      <c r="E5605" t="s">
        <v>7</v>
      </c>
      <c r="F5605" t="s">
        <v>21</v>
      </c>
      <c r="G5605">
        <v>2028</v>
      </c>
      <c r="H5605" t="s">
        <v>22</v>
      </c>
      <c r="I5605" t="s">
        <v>373</v>
      </c>
      <c r="J5605" t="s">
        <v>374</v>
      </c>
      <c r="K5605" t="s">
        <v>375</v>
      </c>
      <c r="L5605" t="s">
        <v>25</v>
      </c>
      <c r="M5605">
        <v>183521</v>
      </c>
      <c r="N5605">
        <v>160839</v>
      </c>
      <c r="O5605">
        <v>153377</v>
      </c>
      <c r="P5605">
        <v>144277</v>
      </c>
      <c r="Q5605">
        <v>216893</v>
      </c>
      <c r="R5605">
        <v>82229</v>
      </c>
      <c r="S5605">
        <v>338702</v>
      </c>
      <c r="T5605">
        <v>180102</v>
      </c>
      <c r="U5605">
        <v>178683</v>
      </c>
      <c r="V5605">
        <v>191796</v>
      </c>
      <c r="W5605">
        <v>230836</v>
      </c>
      <c r="X5605">
        <v>196050</v>
      </c>
      <c r="Y5605">
        <v>2257304</v>
      </c>
      <c r="Z5605">
        <f t="shared" si="202"/>
        <v>1692978</v>
      </c>
      <c r="AA5605">
        <f t="shared" si="203"/>
        <v>0</v>
      </c>
    </row>
    <row r="5606" spans="1:27" x14ac:dyDescent="0.35">
      <c r="A5606" t="s">
        <v>427</v>
      </c>
      <c r="C5606">
        <v>512100</v>
      </c>
      <c r="D5606" t="s">
        <v>428</v>
      </c>
      <c r="E5606" t="s">
        <v>7</v>
      </c>
      <c r="F5606" t="s">
        <v>21</v>
      </c>
      <c r="G5606">
        <v>2024</v>
      </c>
      <c r="H5606" t="s">
        <v>365</v>
      </c>
      <c r="I5606" t="s">
        <v>373</v>
      </c>
      <c r="J5606" t="s">
        <v>374</v>
      </c>
      <c r="K5606" t="s">
        <v>375</v>
      </c>
      <c r="L5606" t="s">
        <v>25</v>
      </c>
      <c r="M5606">
        <v>184141</v>
      </c>
      <c r="N5606">
        <v>174254</v>
      </c>
      <c r="O5606">
        <v>164924</v>
      </c>
      <c r="P5606">
        <v>-21896</v>
      </c>
      <c r="Q5606">
        <v>179010</v>
      </c>
      <c r="R5606">
        <v>150959</v>
      </c>
      <c r="S5606">
        <v>175556</v>
      </c>
      <c r="T5606">
        <v>179767</v>
      </c>
      <c r="U5606">
        <v>164167</v>
      </c>
      <c r="V5606">
        <v>187521</v>
      </c>
      <c r="W5606">
        <v>153181</v>
      </c>
      <c r="X5606">
        <v>148514</v>
      </c>
      <c r="Y5606">
        <v>1840099</v>
      </c>
      <c r="Z5606">
        <f t="shared" si="202"/>
        <v>1380074.25</v>
      </c>
      <c r="AA5606">
        <f t="shared" si="203"/>
        <v>0</v>
      </c>
    </row>
    <row r="5607" spans="1:27" x14ac:dyDescent="0.35">
      <c r="A5607" t="s">
        <v>427</v>
      </c>
      <c r="C5607">
        <v>501090</v>
      </c>
      <c r="D5607" t="s">
        <v>435</v>
      </c>
      <c r="E5607" t="s">
        <v>7</v>
      </c>
      <c r="F5607" t="s">
        <v>366</v>
      </c>
      <c r="G5607">
        <v>2030</v>
      </c>
      <c r="H5607" t="s">
        <v>22</v>
      </c>
      <c r="I5607" t="s">
        <v>668</v>
      </c>
      <c r="J5607" t="s">
        <v>669</v>
      </c>
      <c r="K5607" t="s">
        <v>631</v>
      </c>
      <c r="L5607" t="s">
        <v>25</v>
      </c>
      <c r="M5607">
        <v>184750</v>
      </c>
      <c r="N5607">
        <v>184750</v>
      </c>
      <c r="O5607">
        <v>184750</v>
      </c>
      <c r="P5607">
        <v>184750</v>
      </c>
      <c r="Q5607">
        <v>184750</v>
      </c>
      <c r="R5607">
        <v>184750</v>
      </c>
      <c r="S5607">
        <v>184750</v>
      </c>
      <c r="T5607">
        <v>184750</v>
      </c>
      <c r="U5607">
        <v>184750</v>
      </c>
      <c r="V5607">
        <v>184750</v>
      </c>
      <c r="W5607">
        <v>184750</v>
      </c>
      <c r="X5607">
        <v>184750</v>
      </c>
      <c r="Y5607">
        <v>2216994</v>
      </c>
      <c r="Z5607">
        <f t="shared" si="202"/>
        <v>670379.76475914603</v>
      </c>
      <c r="AA5607">
        <f t="shared" si="203"/>
        <v>992365.73524085397</v>
      </c>
    </row>
    <row r="5608" spans="1:27" x14ac:dyDescent="0.35">
      <c r="A5608" t="s">
        <v>427</v>
      </c>
      <c r="C5608">
        <v>512100</v>
      </c>
      <c r="D5608" t="s">
        <v>428</v>
      </c>
      <c r="E5608" t="s">
        <v>7</v>
      </c>
      <c r="F5608" t="s">
        <v>105</v>
      </c>
      <c r="G5608">
        <v>2021</v>
      </c>
      <c r="H5608" t="s">
        <v>365</v>
      </c>
      <c r="I5608" t="s">
        <v>383</v>
      </c>
      <c r="J5608" t="s">
        <v>384</v>
      </c>
      <c r="K5608" t="s">
        <v>378</v>
      </c>
      <c r="L5608" t="s">
        <v>25</v>
      </c>
      <c r="M5608">
        <v>186064</v>
      </c>
      <c r="N5608">
        <v>185437</v>
      </c>
      <c r="O5608">
        <v>203627</v>
      </c>
      <c r="P5608">
        <v>289299</v>
      </c>
      <c r="Q5608">
        <v>181431</v>
      </c>
      <c r="R5608">
        <v>189245</v>
      </c>
      <c r="S5608">
        <v>185963</v>
      </c>
      <c r="T5608">
        <v>200038</v>
      </c>
      <c r="U5608">
        <v>86480</v>
      </c>
      <c r="V5608">
        <v>84289</v>
      </c>
      <c r="W5608">
        <v>181174</v>
      </c>
      <c r="X5608">
        <v>177890</v>
      </c>
      <c r="Y5608">
        <v>2150936</v>
      </c>
      <c r="Z5608">
        <f t="shared" si="202"/>
        <v>0</v>
      </c>
      <c r="AA5608">
        <f t="shared" si="203"/>
        <v>1613202</v>
      </c>
    </row>
    <row r="5609" spans="1:27" x14ac:dyDescent="0.35">
      <c r="A5609" t="s">
        <v>427</v>
      </c>
      <c r="C5609">
        <v>510100</v>
      </c>
      <c r="D5609" t="s">
        <v>430</v>
      </c>
      <c r="E5609" t="s">
        <v>7</v>
      </c>
      <c r="F5609" t="s">
        <v>105</v>
      </c>
      <c r="G5609">
        <v>2030</v>
      </c>
      <c r="H5609" t="s">
        <v>365</v>
      </c>
      <c r="I5609" t="s">
        <v>383</v>
      </c>
      <c r="J5609" t="s">
        <v>384</v>
      </c>
      <c r="K5609" t="s">
        <v>378</v>
      </c>
      <c r="L5609" t="s">
        <v>25</v>
      </c>
      <c r="M5609">
        <v>186322</v>
      </c>
      <c r="N5609">
        <v>167242</v>
      </c>
      <c r="O5609">
        <v>165929</v>
      </c>
      <c r="P5609">
        <v>173082</v>
      </c>
      <c r="Q5609">
        <v>170387</v>
      </c>
      <c r="R5609">
        <v>160331</v>
      </c>
      <c r="S5609">
        <v>176128</v>
      </c>
      <c r="T5609">
        <v>182331</v>
      </c>
      <c r="U5609">
        <v>174672</v>
      </c>
      <c r="V5609">
        <v>190341</v>
      </c>
      <c r="W5609">
        <v>142055</v>
      </c>
      <c r="X5609">
        <v>155347</v>
      </c>
      <c r="Y5609">
        <v>2044165</v>
      </c>
      <c r="Z5609">
        <f t="shared" si="202"/>
        <v>0</v>
      </c>
      <c r="AA5609">
        <f t="shared" si="203"/>
        <v>1533123.75</v>
      </c>
    </row>
    <row r="5610" spans="1:27" x14ac:dyDescent="0.35">
      <c r="A5610" t="s">
        <v>427</v>
      </c>
      <c r="C5610">
        <v>502100</v>
      </c>
      <c r="D5610" t="s">
        <v>429</v>
      </c>
      <c r="E5610" t="s">
        <v>7</v>
      </c>
      <c r="F5610" t="s">
        <v>105</v>
      </c>
      <c r="G5610">
        <v>2023</v>
      </c>
      <c r="H5610" t="s">
        <v>365</v>
      </c>
      <c r="I5610" t="s">
        <v>373</v>
      </c>
      <c r="J5610" t="s">
        <v>374</v>
      </c>
      <c r="K5610" t="s">
        <v>375</v>
      </c>
      <c r="L5610" t="s">
        <v>25</v>
      </c>
      <c r="M5610">
        <v>186897</v>
      </c>
      <c r="N5610">
        <v>176132</v>
      </c>
      <c r="O5610">
        <v>193665</v>
      </c>
      <c r="P5610">
        <v>164634</v>
      </c>
      <c r="Q5610">
        <v>189240</v>
      </c>
      <c r="R5610">
        <v>181835</v>
      </c>
      <c r="S5610">
        <v>168775</v>
      </c>
      <c r="T5610">
        <v>199312</v>
      </c>
      <c r="U5610">
        <v>173450</v>
      </c>
      <c r="V5610">
        <v>190455</v>
      </c>
      <c r="W5610">
        <v>174677</v>
      </c>
      <c r="X5610">
        <v>151165</v>
      </c>
      <c r="Y5610">
        <v>2150238</v>
      </c>
      <c r="Z5610">
        <f t="shared" si="202"/>
        <v>0</v>
      </c>
      <c r="AA5610">
        <f t="shared" si="203"/>
        <v>1612678.5</v>
      </c>
    </row>
    <row r="5611" spans="1:27" x14ac:dyDescent="0.35">
      <c r="A5611" t="s">
        <v>427</v>
      </c>
      <c r="C5611">
        <v>502100</v>
      </c>
      <c r="D5611" t="s">
        <v>429</v>
      </c>
      <c r="E5611" t="s">
        <v>7</v>
      </c>
      <c r="F5611" t="s">
        <v>105</v>
      </c>
      <c r="G5611">
        <v>2029</v>
      </c>
      <c r="H5611" t="s">
        <v>365</v>
      </c>
      <c r="I5611" t="s">
        <v>383</v>
      </c>
      <c r="J5611" t="s">
        <v>384</v>
      </c>
      <c r="K5611" t="s">
        <v>378</v>
      </c>
      <c r="L5611" t="s">
        <v>25</v>
      </c>
      <c r="M5611">
        <v>188308</v>
      </c>
      <c r="N5611">
        <v>168334</v>
      </c>
      <c r="O5611">
        <v>168737</v>
      </c>
      <c r="P5611">
        <v>175974</v>
      </c>
      <c r="Q5611">
        <v>173672</v>
      </c>
      <c r="R5611">
        <v>164046</v>
      </c>
      <c r="S5611">
        <v>179694</v>
      </c>
      <c r="T5611">
        <v>183471</v>
      </c>
      <c r="U5611">
        <v>177400</v>
      </c>
      <c r="V5611">
        <v>191401</v>
      </c>
      <c r="W5611">
        <v>147739</v>
      </c>
      <c r="X5611">
        <v>162288</v>
      </c>
      <c r="Y5611">
        <v>2081062</v>
      </c>
      <c r="Z5611">
        <f t="shared" si="202"/>
        <v>0</v>
      </c>
      <c r="AA5611">
        <f t="shared" si="203"/>
        <v>1560796.5</v>
      </c>
    </row>
    <row r="5612" spans="1:27" x14ac:dyDescent="0.35">
      <c r="A5612" t="s">
        <v>427</v>
      </c>
      <c r="C5612">
        <v>512100</v>
      </c>
      <c r="D5612" t="s">
        <v>428</v>
      </c>
      <c r="E5612" t="s">
        <v>7</v>
      </c>
      <c r="F5612" t="s">
        <v>21</v>
      </c>
      <c r="G5612">
        <v>2025</v>
      </c>
      <c r="H5612" t="s">
        <v>365</v>
      </c>
      <c r="I5612" t="s">
        <v>373</v>
      </c>
      <c r="J5612" t="s">
        <v>374</v>
      </c>
      <c r="K5612" t="s">
        <v>375</v>
      </c>
      <c r="L5612" t="s">
        <v>25</v>
      </c>
      <c r="M5612">
        <v>188733</v>
      </c>
      <c r="N5612">
        <v>107565</v>
      </c>
      <c r="O5612">
        <v>107467</v>
      </c>
      <c r="P5612">
        <v>176064</v>
      </c>
      <c r="Q5612">
        <v>173580</v>
      </c>
      <c r="R5612">
        <v>163839</v>
      </c>
      <c r="S5612">
        <v>179398</v>
      </c>
      <c r="T5612">
        <v>184005</v>
      </c>
      <c r="U5612">
        <v>-22005</v>
      </c>
      <c r="V5612">
        <v>-7682</v>
      </c>
      <c r="W5612">
        <v>147066</v>
      </c>
      <c r="X5612">
        <v>160793</v>
      </c>
      <c r="Y5612">
        <v>1558822</v>
      </c>
      <c r="Z5612">
        <f t="shared" si="202"/>
        <v>1169116.5</v>
      </c>
      <c r="AA5612">
        <f t="shared" si="203"/>
        <v>0</v>
      </c>
    </row>
    <row r="5613" spans="1:27" x14ac:dyDescent="0.35">
      <c r="A5613" t="s">
        <v>427</v>
      </c>
      <c r="C5613">
        <v>512100</v>
      </c>
      <c r="D5613" t="s">
        <v>428</v>
      </c>
      <c r="E5613" t="s">
        <v>7</v>
      </c>
      <c r="F5613" t="s">
        <v>105</v>
      </c>
      <c r="G5613">
        <v>2022</v>
      </c>
      <c r="H5613" t="s">
        <v>365</v>
      </c>
      <c r="I5613" t="s">
        <v>383</v>
      </c>
      <c r="J5613" t="s">
        <v>384</v>
      </c>
      <c r="K5613" t="s">
        <v>378</v>
      </c>
      <c r="L5613" t="s">
        <v>25</v>
      </c>
      <c r="M5613">
        <v>188737</v>
      </c>
      <c r="N5613">
        <v>188196</v>
      </c>
      <c r="O5613">
        <v>206500</v>
      </c>
      <c r="P5613">
        <v>334142</v>
      </c>
      <c r="Q5613">
        <v>191416</v>
      </c>
      <c r="R5613">
        <v>191423</v>
      </c>
      <c r="S5613">
        <v>180051</v>
      </c>
      <c r="T5613">
        <v>213145</v>
      </c>
      <c r="U5613">
        <v>198109</v>
      </c>
      <c r="V5613">
        <v>193221</v>
      </c>
      <c r="W5613">
        <v>185836</v>
      </c>
      <c r="X5613">
        <v>171174</v>
      </c>
      <c r="Y5613">
        <v>2441949</v>
      </c>
      <c r="Z5613">
        <f t="shared" si="202"/>
        <v>0</v>
      </c>
      <c r="AA5613">
        <f t="shared" si="203"/>
        <v>1831461.75</v>
      </c>
    </row>
    <row r="5614" spans="1:27" x14ac:dyDescent="0.35">
      <c r="A5614" t="s">
        <v>427</v>
      </c>
      <c r="C5614">
        <v>510100</v>
      </c>
      <c r="D5614" t="s">
        <v>430</v>
      </c>
      <c r="E5614" t="s">
        <v>7</v>
      </c>
      <c r="F5614" t="s">
        <v>105</v>
      </c>
      <c r="G5614">
        <v>2026</v>
      </c>
      <c r="H5614" t="s">
        <v>365</v>
      </c>
      <c r="I5614" t="s">
        <v>373</v>
      </c>
      <c r="J5614" t="s">
        <v>374</v>
      </c>
      <c r="K5614" t="s">
        <v>375</v>
      </c>
      <c r="L5614" t="s">
        <v>25</v>
      </c>
      <c r="M5614">
        <v>188739</v>
      </c>
      <c r="N5614">
        <v>169396</v>
      </c>
      <c r="O5614">
        <v>168071</v>
      </c>
      <c r="P5614">
        <v>175389</v>
      </c>
      <c r="Q5614">
        <v>172706</v>
      </c>
      <c r="R5614">
        <v>162523</v>
      </c>
      <c r="S5614">
        <v>178617</v>
      </c>
      <c r="T5614">
        <v>184810</v>
      </c>
      <c r="U5614">
        <v>176994</v>
      </c>
      <c r="V5614">
        <v>192971</v>
      </c>
      <c r="W5614">
        <v>143926</v>
      </c>
      <c r="X5614">
        <v>157701</v>
      </c>
      <c r="Y5614">
        <v>2071842</v>
      </c>
      <c r="Z5614">
        <f t="shared" si="202"/>
        <v>0</v>
      </c>
      <c r="AA5614">
        <f t="shared" si="203"/>
        <v>1553881.5</v>
      </c>
    </row>
    <row r="5615" spans="1:27" x14ac:dyDescent="0.35">
      <c r="A5615" t="s">
        <v>427</v>
      </c>
      <c r="C5615">
        <v>512100</v>
      </c>
      <c r="D5615" t="s">
        <v>428</v>
      </c>
      <c r="E5615" t="s">
        <v>7</v>
      </c>
      <c r="F5615" t="s">
        <v>21</v>
      </c>
      <c r="G5615">
        <v>2029</v>
      </c>
      <c r="H5615" t="s">
        <v>22</v>
      </c>
      <c r="I5615" t="s">
        <v>373</v>
      </c>
      <c r="J5615" t="s">
        <v>374</v>
      </c>
      <c r="K5615" t="s">
        <v>375</v>
      </c>
      <c r="L5615" t="s">
        <v>25</v>
      </c>
      <c r="M5615">
        <v>188759</v>
      </c>
      <c r="N5615">
        <v>165379</v>
      </c>
      <c r="O5615">
        <v>157706</v>
      </c>
      <c r="P5615">
        <v>148397</v>
      </c>
      <c r="Q5615">
        <v>222912</v>
      </c>
      <c r="R5615">
        <v>84418</v>
      </c>
      <c r="S5615">
        <v>348519</v>
      </c>
      <c r="T5615">
        <v>185267</v>
      </c>
      <c r="U5615">
        <v>183733</v>
      </c>
      <c r="V5615">
        <v>197206</v>
      </c>
      <c r="W5615">
        <v>237488</v>
      </c>
      <c r="X5615">
        <v>201662</v>
      </c>
      <c r="Y5615">
        <v>2321448</v>
      </c>
      <c r="Z5615">
        <f t="shared" si="202"/>
        <v>1741086</v>
      </c>
      <c r="AA5615">
        <f t="shared" si="203"/>
        <v>0</v>
      </c>
    </row>
    <row r="5616" spans="1:27" x14ac:dyDescent="0.35">
      <c r="A5616" t="s">
        <v>427</v>
      </c>
      <c r="C5616">
        <v>510100</v>
      </c>
      <c r="D5616" t="s">
        <v>430</v>
      </c>
      <c r="E5616" t="s">
        <v>7</v>
      </c>
      <c r="F5616" t="s">
        <v>366</v>
      </c>
      <c r="G5616">
        <v>2021</v>
      </c>
      <c r="H5616" t="s">
        <v>365</v>
      </c>
      <c r="I5616" t="s">
        <v>617</v>
      </c>
      <c r="J5616" t="s">
        <v>618</v>
      </c>
      <c r="K5616" t="s">
        <v>455</v>
      </c>
      <c r="L5616" t="s">
        <v>25</v>
      </c>
      <c r="M5616">
        <v>189267</v>
      </c>
      <c r="N5616">
        <v>189974</v>
      </c>
      <c r="O5616">
        <v>207102</v>
      </c>
      <c r="P5616">
        <v>194105</v>
      </c>
      <c r="Q5616">
        <v>183653</v>
      </c>
      <c r="R5616">
        <v>191463</v>
      </c>
      <c r="S5616">
        <v>178531</v>
      </c>
      <c r="T5616">
        <v>195040</v>
      </c>
      <c r="U5616">
        <v>186508</v>
      </c>
      <c r="V5616">
        <v>185409</v>
      </c>
      <c r="W5616">
        <v>172752</v>
      </c>
      <c r="X5616">
        <v>167934</v>
      </c>
      <c r="Y5616">
        <v>2241737</v>
      </c>
      <c r="Z5616">
        <f t="shared" si="202"/>
        <v>677861.61023073294</v>
      </c>
      <c r="AA5616">
        <f t="shared" si="203"/>
        <v>1003441.1397692671</v>
      </c>
    </row>
    <row r="5617" spans="1:27" x14ac:dyDescent="0.35">
      <c r="A5617" t="s">
        <v>427</v>
      </c>
      <c r="C5617">
        <v>510100</v>
      </c>
      <c r="D5617" t="s">
        <v>430</v>
      </c>
      <c r="E5617" t="s">
        <v>7</v>
      </c>
      <c r="F5617" t="s">
        <v>366</v>
      </c>
      <c r="G5617">
        <v>2023</v>
      </c>
      <c r="H5617" t="s">
        <v>365</v>
      </c>
      <c r="I5617" t="s">
        <v>617</v>
      </c>
      <c r="J5617" t="s">
        <v>618</v>
      </c>
      <c r="K5617" t="s">
        <v>455</v>
      </c>
      <c r="L5617" t="s">
        <v>25</v>
      </c>
      <c r="M5617">
        <v>191557</v>
      </c>
      <c r="N5617">
        <v>181663</v>
      </c>
      <c r="O5617">
        <v>198848</v>
      </c>
      <c r="P5617">
        <v>167010</v>
      </c>
      <c r="Q5617">
        <v>193660</v>
      </c>
      <c r="R5617">
        <v>185515</v>
      </c>
      <c r="S5617">
        <v>171080</v>
      </c>
      <c r="T5617">
        <v>206583</v>
      </c>
      <c r="U5617">
        <v>176653</v>
      </c>
      <c r="V5617">
        <v>196826</v>
      </c>
      <c r="W5617">
        <v>175987</v>
      </c>
      <c r="X5617">
        <v>149459</v>
      </c>
      <c r="Y5617">
        <v>2194839</v>
      </c>
      <c r="Z5617">
        <f t="shared" si="202"/>
        <v>663680.48470325093</v>
      </c>
      <c r="AA5617">
        <f t="shared" si="203"/>
        <v>982448.76529674907</v>
      </c>
    </row>
    <row r="5618" spans="1:27" x14ac:dyDescent="0.35">
      <c r="A5618" t="s">
        <v>427</v>
      </c>
      <c r="C5618">
        <v>512100</v>
      </c>
      <c r="D5618" t="s">
        <v>428</v>
      </c>
      <c r="E5618" t="s">
        <v>7</v>
      </c>
      <c r="F5618" t="s">
        <v>366</v>
      </c>
      <c r="G5618">
        <v>2021</v>
      </c>
      <c r="H5618" t="s">
        <v>22</v>
      </c>
      <c r="I5618" t="s">
        <v>656</v>
      </c>
      <c r="J5618" t="s">
        <v>657</v>
      </c>
      <c r="K5618" t="s">
        <v>621</v>
      </c>
      <c r="L5618" t="s">
        <v>25</v>
      </c>
      <c r="M5618">
        <v>193838</v>
      </c>
      <c r="N5618">
        <v>87440</v>
      </c>
      <c r="O5618">
        <v>34032</v>
      </c>
      <c r="P5618">
        <v>37940</v>
      </c>
      <c r="Q5618">
        <v>27440</v>
      </c>
      <c r="R5618">
        <v>33532</v>
      </c>
      <c r="S5618">
        <v>161440</v>
      </c>
      <c r="T5618">
        <v>193015</v>
      </c>
      <c r="U5618">
        <v>81146</v>
      </c>
      <c r="V5618">
        <v>33532</v>
      </c>
      <c r="W5618">
        <v>77440</v>
      </c>
      <c r="X5618">
        <v>58532</v>
      </c>
      <c r="Y5618">
        <v>1019326</v>
      </c>
      <c r="Z5618">
        <f t="shared" si="202"/>
        <v>308226.14950373396</v>
      </c>
      <c r="AA5618">
        <f t="shared" si="203"/>
        <v>456268.35049626604</v>
      </c>
    </row>
    <row r="5619" spans="1:27" x14ac:dyDescent="0.35">
      <c r="A5619" t="s">
        <v>427</v>
      </c>
      <c r="C5619">
        <v>502100</v>
      </c>
      <c r="D5619" t="s">
        <v>429</v>
      </c>
      <c r="E5619" t="s">
        <v>7</v>
      </c>
      <c r="F5619" t="s">
        <v>105</v>
      </c>
      <c r="G5619">
        <v>2030</v>
      </c>
      <c r="H5619" t="s">
        <v>365</v>
      </c>
      <c r="I5619" t="s">
        <v>383</v>
      </c>
      <c r="J5619" t="s">
        <v>384</v>
      </c>
      <c r="K5619" t="s">
        <v>378</v>
      </c>
      <c r="L5619" t="s">
        <v>25</v>
      </c>
      <c r="M5619">
        <v>193963</v>
      </c>
      <c r="N5619">
        <v>173389</v>
      </c>
      <c r="O5619">
        <v>173804</v>
      </c>
      <c r="P5619">
        <v>181258</v>
      </c>
      <c r="Q5619">
        <v>178887</v>
      </c>
      <c r="R5619">
        <v>168972</v>
      </c>
      <c r="S5619">
        <v>185090</v>
      </c>
      <c r="T5619">
        <v>188981</v>
      </c>
      <c r="U5619">
        <v>182728</v>
      </c>
      <c r="V5619">
        <v>197149</v>
      </c>
      <c r="W5619">
        <v>152176</v>
      </c>
      <c r="X5619">
        <v>167161</v>
      </c>
      <c r="Y5619">
        <v>2143558</v>
      </c>
      <c r="Z5619">
        <f t="shared" si="202"/>
        <v>0</v>
      </c>
      <c r="AA5619">
        <f t="shared" si="203"/>
        <v>1607668.5</v>
      </c>
    </row>
    <row r="5620" spans="1:27" x14ac:dyDescent="0.35">
      <c r="A5620" t="s">
        <v>427</v>
      </c>
      <c r="C5620">
        <v>512100</v>
      </c>
      <c r="D5620" t="s">
        <v>428</v>
      </c>
      <c r="E5620" t="s">
        <v>7</v>
      </c>
      <c r="F5620" t="s">
        <v>21</v>
      </c>
      <c r="G5620">
        <v>2030</v>
      </c>
      <c r="H5620" t="s">
        <v>22</v>
      </c>
      <c r="I5620" t="s">
        <v>373</v>
      </c>
      <c r="J5620" t="s">
        <v>374</v>
      </c>
      <c r="K5620" t="s">
        <v>375</v>
      </c>
      <c r="L5620" t="s">
        <v>25</v>
      </c>
      <c r="M5620">
        <v>194154</v>
      </c>
      <c r="N5620">
        <v>170053</v>
      </c>
      <c r="O5620">
        <v>162163</v>
      </c>
      <c r="P5620">
        <v>152641</v>
      </c>
      <c r="Q5620">
        <v>229108</v>
      </c>
      <c r="R5620">
        <v>86670</v>
      </c>
      <c r="S5620">
        <v>358631</v>
      </c>
      <c r="T5620">
        <v>190587</v>
      </c>
      <c r="U5620">
        <v>188933</v>
      </c>
      <c r="V5620">
        <v>202777</v>
      </c>
      <c r="W5620">
        <v>244339</v>
      </c>
      <c r="X5620">
        <v>207442</v>
      </c>
      <c r="Y5620">
        <v>2387497</v>
      </c>
      <c r="Z5620">
        <f t="shared" ref="Z5620:Z5680" si="204">$Y5620*IF($E5620="Fixed",0.75,1)*IF(LEFT($F5620,4)="0311",1,IF(LEFT($F5620,4)="0301",0.403176412,0))</f>
        <v>1790622.75</v>
      </c>
      <c r="AA5620">
        <f t="shared" ref="AA5620:AA5680" si="205">$Y5620*IF($E5620="Fixed",0.75,1)*IF(LEFT($F5620,4)="0311",0,IF(LEFT($F5620,4)="0301",1-0.403176412,1))</f>
        <v>0</v>
      </c>
    </row>
    <row r="5621" spans="1:27" x14ac:dyDescent="0.35">
      <c r="A5621" t="s">
        <v>427</v>
      </c>
      <c r="C5621">
        <v>512100</v>
      </c>
      <c r="D5621" t="s">
        <v>428</v>
      </c>
      <c r="E5621" t="s">
        <v>7</v>
      </c>
      <c r="F5621" t="s">
        <v>21</v>
      </c>
      <c r="G5621">
        <v>2026</v>
      </c>
      <c r="H5621" t="s">
        <v>365</v>
      </c>
      <c r="I5621" t="s">
        <v>373</v>
      </c>
      <c r="J5621" t="s">
        <v>374</v>
      </c>
      <c r="K5621" t="s">
        <v>375</v>
      </c>
      <c r="L5621" t="s">
        <v>25</v>
      </c>
      <c r="M5621">
        <v>194395</v>
      </c>
      <c r="N5621">
        <v>110792</v>
      </c>
      <c r="O5621">
        <v>110691</v>
      </c>
      <c r="P5621">
        <v>181346</v>
      </c>
      <c r="Q5621">
        <v>178788</v>
      </c>
      <c r="R5621">
        <v>168754</v>
      </c>
      <c r="S5621">
        <v>184780</v>
      </c>
      <c r="T5621">
        <v>189525</v>
      </c>
      <c r="U5621">
        <v>-22666</v>
      </c>
      <c r="V5621">
        <v>-7913</v>
      </c>
      <c r="W5621">
        <v>151478</v>
      </c>
      <c r="X5621">
        <v>165616</v>
      </c>
      <c r="Y5621">
        <v>1605587</v>
      </c>
      <c r="Z5621">
        <f t="shared" si="204"/>
        <v>1204190.25</v>
      </c>
      <c r="AA5621">
        <f t="shared" si="205"/>
        <v>0</v>
      </c>
    </row>
    <row r="5622" spans="1:27" x14ac:dyDescent="0.35">
      <c r="A5622" t="s">
        <v>427</v>
      </c>
      <c r="C5622">
        <v>510100</v>
      </c>
      <c r="D5622" t="s">
        <v>430</v>
      </c>
      <c r="E5622" t="s">
        <v>7</v>
      </c>
      <c r="F5622" t="s">
        <v>105</v>
      </c>
      <c r="G5622">
        <v>2027</v>
      </c>
      <c r="H5622" t="s">
        <v>365</v>
      </c>
      <c r="I5622" t="s">
        <v>373</v>
      </c>
      <c r="J5622" t="s">
        <v>374</v>
      </c>
      <c r="K5622" t="s">
        <v>375</v>
      </c>
      <c r="L5622" t="s">
        <v>25</v>
      </c>
      <c r="M5622">
        <v>194401</v>
      </c>
      <c r="N5622">
        <v>174478</v>
      </c>
      <c r="O5622">
        <v>173113</v>
      </c>
      <c r="P5622">
        <v>180651</v>
      </c>
      <c r="Q5622">
        <v>177888</v>
      </c>
      <c r="R5622">
        <v>167398</v>
      </c>
      <c r="S5622">
        <v>183976</v>
      </c>
      <c r="T5622">
        <v>190354</v>
      </c>
      <c r="U5622">
        <v>182303</v>
      </c>
      <c r="V5622">
        <v>198760</v>
      </c>
      <c r="W5622">
        <v>148244</v>
      </c>
      <c r="X5622">
        <v>162432</v>
      </c>
      <c r="Y5622">
        <v>2133998</v>
      </c>
      <c r="Z5622">
        <f t="shared" si="204"/>
        <v>0</v>
      </c>
      <c r="AA5622">
        <f t="shared" si="205"/>
        <v>1600498.5</v>
      </c>
    </row>
    <row r="5623" spans="1:27" x14ac:dyDescent="0.35">
      <c r="A5623" t="s">
        <v>427</v>
      </c>
      <c r="C5623">
        <v>505100</v>
      </c>
      <c r="D5623" t="s">
        <v>433</v>
      </c>
      <c r="E5623" t="s">
        <v>7</v>
      </c>
      <c r="F5623" t="s">
        <v>366</v>
      </c>
      <c r="G5623">
        <v>2021</v>
      </c>
      <c r="H5623" t="s">
        <v>365</v>
      </c>
      <c r="I5623" t="s">
        <v>617</v>
      </c>
      <c r="J5623" t="s">
        <v>618</v>
      </c>
      <c r="K5623" t="s">
        <v>455</v>
      </c>
      <c r="L5623" t="s">
        <v>25</v>
      </c>
      <c r="M5623">
        <v>196584</v>
      </c>
      <c r="N5623">
        <v>195377</v>
      </c>
      <c r="O5623">
        <v>215077</v>
      </c>
      <c r="P5623">
        <v>202357</v>
      </c>
      <c r="Q5623">
        <v>192130</v>
      </c>
      <c r="R5623">
        <v>200361</v>
      </c>
      <c r="S5623">
        <v>197131</v>
      </c>
      <c r="T5623">
        <v>211002</v>
      </c>
      <c r="U5623">
        <v>204040</v>
      </c>
      <c r="V5623">
        <v>201440</v>
      </c>
      <c r="W5623">
        <v>192317</v>
      </c>
      <c r="X5623">
        <v>189810</v>
      </c>
      <c r="Y5623">
        <v>2397626</v>
      </c>
      <c r="Z5623">
        <f t="shared" si="204"/>
        <v>724999.68599843397</v>
      </c>
      <c r="AA5623">
        <f t="shared" si="205"/>
        <v>1073219.814001566</v>
      </c>
    </row>
    <row r="5624" spans="1:27" x14ac:dyDescent="0.35">
      <c r="A5624" t="s">
        <v>427</v>
      </c>
      <c r="C5624">
        <v>512100</v>
      </c>
      <c r="D5624" t="s">
        <v>428</v>
      </c>
      <c r="E5624" t="s">
        <v>7</v>
      </c>
      <c r="F5624" t="s">
        <v>21</v>
      </c>
      <c r="G5624">
        <v>2023</v>
      </c>
      <c r="H5624" t="s">
        <v>22</v>
      </c>
      <c r="I5624" t="s">
        <v>373</v>
      </c>
      <c r="J5624" t="s">
        <v>374</v>
      </c>
      <c r="K5624" t="s">
        <v>375</v>
      </c>
      <c r="L5624" t="s">
        <v>25</v>
      </c>
      <c r="M5624">
        <v>200221</v>
      </c>
      <c r="N5624">
        <v>179511</v>
      </c>
      <c r="O5624">
        <v>172645</v>
      </c>
      <c r="P5624">
        <v>164144</v>
      </c>
      <c r="Q5624">
        <v>231359</v>
      </c>
      <c r="R5624">
        <v>177684</v>
      </c>
      <c r="S5624">
        <v>201365</v>
      </c>
      <c r="T5624">
        <v>197010</v>
      </c>
      <c r="U5624">
        <v>400799</v>
      </c>
      <c r="V5624">
        <v>208001</v>
      </c>
      <c r="W5624">
        <v>182267</v>
      </c>
      <c r="X5624">
        <v>211288</v>
      </c>
      <c r="Y5624">
        <v>2526295</v>
      </c>
      <c r="Z5624">
        <f t="shared" si="204"/>
        <v>1894721.25</v>
      </c>
      <c r="AA5624">
        <f t="shared" si="205"/>
        <v>0</v>
      </c>
    </row>
    <row r="5625" spans="1:27" x14ac:dyDescent="0.35">
      <c r="A5625" t="s">
        <v>427</v>
      </c>
      <c r="C5625">
        <v>512100</v>
      </c>
      <c r="D5625" t="s">
        <v>428</v>
      </c>
      <c r="E5625" t="s">
        <v>7</v>
      </c>
      <c r="F5625" t="s">
        <v>21</v>
      </c>
      <c r="G5625">
        <v>2027</v>
      </c>
      <c r="H5625" t="s">
        <v>365</v>
      </c>
      <c r="I5625" t="s">
        <v>373</v>
      </c>
      <c r="J5625" t="s">
        <v>374</v>
      </c>
      <c r="K5625" t="s">
        <v>375</v>
      </c>
      <c r="L5625" t="s">
        <v>25</v>
      </c>
      <c r="M5625">
        <v>200227</v>
      </c>
      <c r="N5625">
        <v>114115</v>
      </c>
      <c r="O5625">
        <v>114012</v>
      </c>
      <c r="P5625">
        <v>186787</v>
      </c>
      <c r="Q5625">
        <v>184151</v>
      </c>
      <c r="R5625">
        <v>173817</v>
      </c>
      <c r="S5625">
        <v>190324</v>
      </c>
      <c r="T5625">
        <v>195211</v>
      </c>
      <c r="U5625">
        <v>-23345</v>
      </c>
      <c r="V5625">
        <v>-8150</v>
      </c>
      <c r="W5625">
        <v>156022</v>
      </c>
      <c r="X5625">
        <v>170585</v>
      </c>
      <c r="Y5625">
        <v>1653754</v>
      </c>
      <c r="Z5625">
        <f t="shared" si="204"/>
        <v>1240315.5</v>
      </c>
      <c r="AA5625">
        <f t="shared" si="205"/>
        <v>0</v>
      </c>
    </row>
    <row r="5626" spans="1:27" x14ac:dyDescent="0.35">
      <c r="A5626" t="s">
        <v>427</v>
      </c>
      <c r="C5626">
        <v>510100</v>
      </c>
      <c r="D5626" t="s">
        <v>430</v>
      </c>
      <c r="E5626" t="s">
        <v>7</v>
      </c>
      <c r="F5626" t="s">
        <v>105</v>
      </c>
      <c r="G5626">
        <v>2028</v>
      </c>
      <c r="H5626" t="s">
        <v>365</v>
      </c>
      <c r="I5626" t="s">
        <v>373</v>
      </c>
      <c r="J5626" t="s">
        <v>374</v>
      </c>
      <c r="K5626" t="s">
        <v>375</v>
      </c>
      <c r="L5626" t="s">
        <v>25</v>
      </c>
      <c r="M5626">
        <v>200229</v>
      </c>
      <c r="N5626">
        <v>179708</v>
      </c>
      <c r="O5626">
        <v>178302</v>
      </c>
      <c r="P5626">
        <v>186066</v>
      </c>
      <c r="Q5626">
        <v>183220</v>
      </c>
      <c r="R5626">
        <v>172416</v>
      </c>
      <c r="S5626">
        <v>189490</v>
      </c>
      <c r="T5626">
        <v>196060</v>
      </c>
      <c r="U5626">
        <v>187768</v>
      </c>
      <c r="V5626">
        <v>204718</v>
      </c>
      <c r="W5626">
        <v>152687</v>
      </c>
      <c r="X5626">
        <v>167300</v>
      </c>
      <c r="Y5626">
        <v>2197963</v>
      </c>
      <c r="Z5626">
        <f t="shared" si="204"/>
        <v>0</v>
      </c>
      <c r="AA5626">
        <f t="shared" si="205"/>
        <v>1648472.25</v>
      </c>
    </row>
    <row r="5627" spans="1:27" x14ac:dyDescent="0.35">
      <c r="A5627" t="s">
        <v>427</v>
      </c>
      <c r="C5627">
        <v>505100</v>
      </c>
      <c r="D5627" t="s">
        <v>433</v>
      </c>
      <c r="E5627" t="s">
        <v>7</v>
      </c>
      <c r="F5627" t="s">
        <v>366</v>
      </c>
      <c r="G5627">
        <v>2022</v>
      </c>
      <c r="H5627" t="s">
        <v>365</v>
      </c>
      <c r="I5627" t="s">
        <v>617</v>
      </c>
      <c r="J5627" t="s">
        <v>618</v>
      </c>
      <c r="K5627" t="s">
        <v>455</v>
      </c>
      <c r="L5627" t="s">
        <v>25</v>
      </c>
      <c r="M5627">
        <v>201385</v>
      </c>
      <c r="N5627">
        <v>200148</v>
      </c>
      <c r="O5627">
        <v>220260</v>
      </c>
      <c r="P5627">
        <v>198658</v>
      </c>
      <c r="Q5627">
        <v>204594</v>
      </c>
      <c r="R5627">
        <v>204627</v>
      </c>
      <c r="S5627">
        <v>192792</v>
      </c>
      <c r="T5627">
        <v>226864</v>
      </c>
      <c r="U5627">
        <v>211452</v>
      </c>
      <c r="V5627">
        <v>205854</v>
      </c>
      <c r="W5627">
        <v>199259</v>
      </c>
      <c r="X5627">
        <v>184643</v>
      </c>
      <c r="Y5627">
        <v>2450535</v>
      </c>
      <c r="Z5627">
        <f t="shared" si="204"/>
        <v>740998.43158531492</v>
      </c>
      <c r="AA5627">
        <f t="shared" si="205"/>
        <v>1096902.8184146851</v>
      </c>
    </row>
    <row r="5628" spans="1:27" x14ac:dyDescent="0.35">
      <c r="A5628" t="s">
        <v>427</v>
      </c>
      <c r="C5628">
        <v>502100</v>
      </c>
      <c r="D5628" t="s">
        <v>429</v>
      </c>
      <c r="E5628" t="s">
        <v>7</v>
      </c>
      <c r="F5628" t="s">
        <v>105</v>
      </c>
      <c r="G5628">
        <v>2024</v>
      </c>
      <c r="H5628" t="s">
        <v>365</v>
      </c>
      <c r="I5628" t="s">
        <v>373</v>
      </c>
      <c r="J5628" t="s">
        <v>374</v>
      </c>
      <c r="K5628" t="s">
        <v>375</v>
      </c>
      <c r="L5628" t="s">
        <v>25</v>
      </c>
      <c r="M5628">
        <v>201406</v>
      </c>
      <c r="N5628">
        <v>190176</v>
      </c>
      <c r="O5628">
        <v>180541</v>
      </c>
      <c r="P5628">
        <v>188371</v>
      </c>
      <c r="Q5628">
        <v>196118</v>
      </c>
      <c r="R5628">
        <v>165619</v>
      </c>
      <c r="S5628">
        <v>192557</v>
      </c>
      <c r="T5628">
        <v>196390</v>
      </c>
      <c r="U5628">
        <v>179769</v>
      </c>
      <c r="V5628">
        <v>204911</v>
      </c>
      <c r="W5628">
        <v>168420</v>
      </c>
      <c r="X5628">
        <v>164118</v>
      </c>
      <c r="Y5628">
        <v>2228396</v>
      </c>
      <c r="Z5628">
        <f t="shared" si="204"/>
        <v>0</v>
      </c>
      <c r="AA5628">
        <f t="shared" si="205"/>
        <v>1671297</v>
      </c>
    </row>
    <row r="5629" spans="1:27" x14ac:dyDescent="0.35">
      <c r="A5629" t="s">
        <v>427</v>
      </c>
      <c r="C5629">
        <v>512100</v>
      </c>
      <c r="D5629" t="s">
        <v>428</v>
      </c>
      <c r="E5629" t="s">
        <v>7</v>
      </c>
      <c r="F5629" t="s">
        <v>105</v>
      </c>
      <c r="G5629">
        <v>2023</v>
      </c>
      <c r="H5629" t="s">
        <v>365</v>
      </c>
      <c r="I5629" t="s">
        <v>383</v>
      </c>
      <c r="J5629" t="s">
        <v>384</v>
      </c>
      <c r="K5629" t="s">
        <v>378</v>
      </c>
      <c r="L5629" t="s">
        <v>25</v>
      </c>
      <c r="M5629">
        <v>204845</v>
      </c>
      <c r="N5629">
        <v>193491</v>
      </c>
      <c r="O5629">
        <v>262065</v>
      </c>
      <c r="P5629">
        <v>229935</v>
      </c>
      <c r="Q5629">
        <v>207136</v>
      </c>
      <c r="R5629">
        <v>198966</v>
      </c>
      <c r="S5629">
        <v>184380</v>
      </c>
      <c r="T5629">
        <v>218828</v>
      </c>
      <c r="U5629">
        <v>189942</v>
      </c>
      <c r="V5629">
        <v>-16833</v>
      </c>
      <c r="W5629">
        <v>190654</v>
      </c>
      <c r="X5629">
        <v>163945</v>
      </c>
      <c r="Y5629">
        <v>2227353</v>
      </c>
      <c r="Z5629">
        <f t="shared" si="204"/>
        <v>0</v>
      </c>
      <c r="AA5629">
        <f t="shared" si="205"/>
        <v>1670514.75</v>
      </c>
    </row>
    <row r="5630" spans="1:27" x14ac:dyDescent="0.35">
      <c r="A5630" t="s">
        <v>427</v>
      </c>
      <c r="C5630">
        <v>512100</v>
      </c>
      <c r="D5630" t="s">
        <v>428</v>
      </c>
      <c r="E5630" t="s">
        <v>7</v>
      </c>
      <c r="F5630" t="s">
        <v>21</v>
      </c>
      <c r="G5630">
        <v>2028</v>
      </c>
      <c r="H5630" t="s">
        <v>365</v>
      </c>
      <c r="I5630" t="s">
        <v>373</v>
      </c>
      <c r="J5630" t="s">
        <v>374</v>
      </c>
      <c r="K5630" t="s">
        <v>375</v>
      </c>
      <c r="L5630" t="s">
        <v>25</v>
      </c>
      <c r="M5630">
        <v>206229</v>
      </c>
      <c r="N5630">
        <v>117536</v>
      </c>
      <c r="O5630">
        <v>117429</v>
      </c>
      <c r="P5630">
        <v>192386</v>
      </c>
      <c r="Q5630">
        <v>189671</v>
      </c>
      <c r="R5630">
        <v>179027</v>
      </c>
      <c r="S5630">
        <v>196029</v>
      </c>
      <c r="T5630">
        <v>201062</v>
      </c>
      <c r="U5630">
        <v>-24045</v>
      </c>
      <c r="V5630">
        <v>-8394</v>
      </c>
      <c r="W5630">
        <v>160699</v>
      </c>
      <c r="X5630">
        <v>175698</v>
      </c>
      <c r="Y5630">
        <v>1703325</v>
      </c>
      <c r="Z5630">
        <f t="shared" si="204"/>
        <v>1277493.75</v>
      </c>
      <c r="AA5630">
        <f t="shared" si="205"/>
        <v>0</v>
      </c>
    </row>
    <row r="5631" spans="1:27" x14ac:dyDescent="0.35">
      <c r="A5631" t="s">
        <v>427</v>
      </c>
      <c r="C5631">
        <v>510100</v>
      </c>
      <c r="D5631" t="s">
        <v>430</v>
      </c>
      <c r="E5631" t="s">
        <v>7</v>
      </c>
      <c r="F5631" t="s">
        <v>105</v>
      </c>
      <c r="G5631">
        <v>2029</v>
      </c>
      <c r="H5631" t="s">
        <v>365</v>
      </c>
      <c r="I5631" t="s">
        <v>373</v>
      </c>
      <c r="J5631" t="s">
        <v>374</v>
      </c>
      <c r="K5631" t="s">
        <v>375</v>
      </c>
      <c r="L5631" t="s">
        <v>25</v>
      </c>
      <c r="M5631">
        <v>206239</v>
      </c>
      <c r="N5631">
        <v>185102</v>
      </c>
      <c r="O5631">
        <v>183654</v>
      </c>
      <c r="P5631">
        <v>191651</v>
      </c>
      <c r="Q5631">
        <v>188719</v>
      </c>
      <c r="R5631">
        <v>177591</v>
      </c>
      <c r="S5631">
        <v>195178</v>
      </c>
      <c r="T5631">
        <v>201945</v>
      </c>
      <c r="U5631">
        <v>193404</v>
      </c>
      <c r="V5631">
        <v>210863</v>
      </c>
      <c r="W5631">
        <v>157271</v>
      </c>
      <c r="X5631">
        <v>172322</v>
      </c>
      <c r="Y5631">
        <v>2263941</v>
      </c>
      <c r="Z5631">
        <f t="shared" si="204"/>
        <v>0</v>
      </c>
      <c r="AA5631">
        <f t="shared" si="205"/>
        <v>1697955.75</v>
      </c>
    </row>
    <row r="5632" spans="1:27" x14ac:dyDescent="0.35">
      <c r="A5632" t="s">
        <v>427</v>
      </c>
      <c r="C5632">
        <v>502100</v>
      </c>
      <c r="D5632" t="s">
        <v>429</v>
      </c>
      <c r="E5632" t="s">
        <v>7</v>
      </c>
      <c r="F5632" t="s">
        <v>105</v>
      </c>
      <c r="G5632">
        <v>2025</v>
      </c>
      <c r="H5632" t="s">
        <v>365</v>
      </c>
      <c r="I5632" t="s">
        <v>373</v>
      </c>
      <c r="J5632" t="s">
        <v>374</v>
      </c>
      <c r="K5632" t="s">
        <v>375</v>
      </c>
      <c r="L5632" t="s">
        <v>25</v>
      </c>
      <c r="M5632">
        <v>206556</v>
      </c>
      <c r="N5632">
        <v>184646</v>
      </c>
      <c r="O5632">
        <v>185088</v>
      </c>
      <c r="P5632">
        <v>193027</v>
      </c>
      <c r="Q5632">
        <v>190501</v>
      </c>
      <c r="R5632">
        <v>179943</v>
      </c>
      <c r="S5632">
        <v>197107</v>
      </c>
      <c r="T5632">
        <v>201250</v>
      </c>
      <c r="U5632">
        <v>194592</v>
      </c>
      <c r="V5632">
        <v>209949</v>
      </c>
      <c r="W5632">
        <v>162056</v>
      </c>
      <c r="X5632">
        <v>178014</v>
      </c>
      <c r="Y5632">
        <v>2282729</v>
      </c>
      <c r="Z5632">
        <f t="shared" si="204"/>
        <v>0</v>
      </c>
      <c r="AA5632">
        <f t="shared" si="205"/>
        <v>1712046.75</v>
      </c>
    </row>
    <row r="5633" spans="1:27" x14ac:dyDescent="0.35">
      <c r="A5633" t="s">
        <v>427</v>
      </c>
      <c r="C5633">
        <v>510100</v>
      </c>
      <c r="D5633" t="s">
        <v>430</v>
      </c>
      <c r="E5633" t="s">
        <v>7</v>
      </c>
      <c r="F5633" t="s">
        <v>366</v>
      </c>
      <c r="G5633">
        <v>2024</v>
      </c>
      <c r="H5633" t="s">
        <v>365</v>
      </c>
      <c r="I5633" t="s">
        <v>617</v>
      </c>
      <c r="J5633" t="s">
        <v>618</v>
      </c>
      <c r="K5633" t="s">
        <v>455</v>
      </c>
      <c r="L5633" t="s">
        <v>25</v>
      </c>
      <c r="M5633">
        <v>207233</v>
      </c>
      <c r="N5633">
        <v>196869</v>
      </c>
      <c r="O5633">
        <v>184398</v>
      </c>
      <c r="P5633">
        <v>192777</v>
      </c>
      <c r="Q5633">
        <v>201089</v>
      </c>
      <c r="R5633">
        <v>167752</v>
      </c>
      <c r="S5633">
        <v>196971</v>
      </c>
      <c r="T5633">
        <v>203364</v>
      </c>
      <c r="U5633">
        <v>183429</v>
      </c>
      <c r="V5633">
        <v>212572</v>
      </c>
      <c r="W5633">
        <v>169014</v>
      </c>
      <c r="X5633">
        <v>163552</v>
      </c>
      <c r="Y5633">
        <v>2279020</v>
      </c>
      <c r="Z5633">
        <f t="shared" si="204"/>
        <v>689135.32985718001</v>
      </c>
      <c r="AA5633">
        <f t="shared" si="205"/>
        <v>1020129.67014282</v>
      </c>
    </row>
    <row r="5634" spans="1:27" x14ac:dyDescent="0.35">
      <c r="A5634" t="s">
        <v>427</v>
      </c>
      <c r="C5634">
        <v>512100</v>
      </c>
      <c r="D5634" t="s">
        <v>428</v>
      </c>
      <c r="E5634" t="s">
        <v>7</v>
      </c>
      <c r="F5634" t="s">
        <v>105</v>
      </c>
      <c r="G5634">
        <v>2024</v>
      </c>
      <c r="H5634" t="s">
        <v>22</v>
      </c>
      <c r="I5634" t="s">
        <v>383</v>
      </c>
      <c r="J5634" t="s">
        <v>384</v>
      </c>
      <c r="K5634" t="s">
        <v>378</v>
      </c>
      <c r="L5634" t="s">
        <v>25</v>
      </c>
      <c r="M5634">
        <v>211837</v>
      </c>
      <c r="N5634">
        <v>186997</v>
      </c>
      <c r="O5634">
        <v>584594</v>
      </c>
      <c r="P5634">
        <v>4874602</v>
      </c>
      <c r="Q5634">
        <v>292115</v>
      </c>
      <c r="R5634">
        <v>106726</v>
      </c>
      <c r="S5634">
        <v>357534</v>
      </c>
      <c r="T5634">
        <v>220199</v>
      </c>
      <c r="U5634">
        <v>270129</v>
      </c>
      <c r="V5634">
        <v>357251</v>
      </c>
      <c r="W5634">
        <v>192143</v>
      </c>
      <c r="X5634">
        <v>258057</v>
      </c>
      <c r="Y5634">
        <v>7912185</v>
      </c>
      <c r="Z5634">
        <f t="shared" si="204"/>
        <v>0</v>
      </c>
      <c r="AA5634">
        <f t="shared" si="205"/>
        <v>5934138.75</v>
      </c>
    </row>
    <row r="5635" spans="1:27" x14ac:dyDescent="0.35">
      <c r="A5635" t="s">
        <v>427</v>
      </c>
      <c r="C5635">
        <v>512100</v>
      </c>
      <c r="D5635" t="s">
        <v>428</v>
      </c>
      <c r="E5635" t="s">
        <v>7</v>
      </c>
      <c r="F5635" t="s">
        <v>21</v>
      </c>
      <c r="G5635">
        <v>2029</v>
      </c>
      <c r="H5635" t="s">
        <v>365</v>
      </c>
      <c r="I5635" t="s">
        <v>373</v>
      </c>
      <c r="J5635" t="s">
        <v>374</v>
      </c>
      <c r="K5635" t="s">
        <v>375</v>
      </c>
      <c r="L5635" t="s">
        <v>25</v>
      </c>
      <c r="M5635">
        <v>212419</v>
      </c>
      <c r="N5635">
        <v>121064</v>
      </c>
      <c r="O5635">
        <v>120954</v>
      </c>
      <c r="P5635">
        <v>198161</v>
      </c>
      <c r="Q5635">
        <v>195365</v>
      </c>
      <c r="R5635">
        <v>184401</v>
      </c>
      <c r="S5635">
        <v>201913</v>
      </c>
      <c r="T5635">
        <v>207097</v>
      </c>
      <c r="U5635">
        <v>-24767</v>
      </c>
      <c r="V5635">
        <v>-8646</v>
      </c>
      <c r="W5635">
        <v>165522</v>
      </c>
      <c r="X5635">
        <v>180972</v>
      </c>
      <c r="Y5635">
        <v>1754454</v>
      </c>
      <c r="Z5635">
        <f t="shared" si="204"/>
        <v>1315840.5</v>
      </c>
      <c r="AA5635">
        <f t="shared" si="205"/>
        <v>0</v>
      </c>
    </row>
    <row r="5636" spans="1:27" x14ac:dyDescent="0.35">
      <c r="A5636" t="s">
        <v>427</v>
      </c>
      <c r="C5636">
        <v>510100</v>
      </c>
      <c r="D5636" t="s">
        <v>430</v>
      </c>
      <c r="E5636" t="s">
        <v>7</v>
      </c>
      <c r="F5636" t="s">
        <v>105</v>
      </c>
      <c r="G5636">
        <v>2030</v>
      </c>
      <c r="H5636" t="s">
        <v>365</v>
      </c>
      <c r="I5636" t="s">
        <v>373</v>
      </c>
      <c r="J5636" t="s">
        <v>374</v>
      </c>
      <c r="K5636" t="s">
        <v>375</v>
      </c>
      <c r="L5636" t="s">
        <v>25</v>
      </c>
      <c r="M5636">
        <v>212432</v>
      </c>
      <c r="N5636">
        <v>190661</v>
      </c>
      <c r="O5636">
        <v>189169</v>
      </c>
      <c r="P5636">
        <v>197407</v>
      </c>
      <c r="Q5636">
        <v>194387</v>
      </c>
      <c r="R5636">
        <v>182925</v>
      </c>
      <c r="S5636">
        <v>201040</v>
      </c>
      <c r="T5636">
        <v>208010</v>
      </c>
      <c r="U5636">
        <v>199212</v>
      </c>
      <c r="V5636">
        <v>217195</v>
      </c>
      <c r="W5636">
        <v>161994</v>
      </c>
      <c r="X5636">
        <v>177497</v>
      </c>
      <c r="Y5636">
        <v>2331929</v>
      </c>
      <c r="Z5636">
        <f t="shared" si="204"/>
        <v>0</v>
      </c>
      <c r="AA5636">
        <f t="shared" si="205"/>
        <v>1748946.75</v>
      </c>
    </row>
    <row r="5637" spans="1:27" x14ac:dyDescent="0.35">
      <c r="A5637" t="s">
        <v>427</v>
      </c>
      <c r="C5637">
        <v>510100</v>
      </c>
      <c r="D5637" t="s">
        <v>430</v>
      </c>
      <c r="E5637" t="s">
        <v>7</v>
      </c>
      <c r="F5637" t="s">
        <v>366</v>
      </c>
      <c r="G5637">
        <v>2025</v>
      </c>
      <c r="H5637" t="s">
        <v>365</v>
      </c>
      <c r="I5637" t="s">
        <v>617</v>
      </c>
      <c r="J5637" t="s">
        <v>618</v>
      </c>
      <c r="K5637" t="s">
        <v>455</v>
      </c>
      <c r="L5637" t="s">
        <v>25</v>
      </c>
      <c r="M5637">
        <v>212541</v>
      </c>
      <c r="N5637">
        <v>190614</v>
      </c>
      <c r="O5637">
        <v>189108</v>
      </c>
      <c r="P5637">
        <v>197693</v>
      </c>
      <c r="Q5637">
        <v>194872</v>
      </c>
      <c r="R5637">
        <v>183344</v>
      </c>
      <c r="S5637">
        <v>201970</v>
      </c>
      <c r="T5637">
        <v>208598</v>
      </c>
      <c r="U5637">
        <v>199448</v>
      </c>
      <c r="V5637">
        <v>218039</v>
      </c>
      <c r="W5637">
        <v>161923</v>
      </c>
      <c r="X5637">
        <v>178927</v>
      </c>
      <c r="Y5637">
        <v>2337077</v>
      </c>
      <c r="Z5637">
        <f t="shared" si="204"/>
        <v>706690.739570793</v>
      </c>
      <c r="AA5637">
        <f t="shared" si="205"/>
        <v>1046117.010429207</v>
      </c>
    </row>
    <row r="5638" spans="1:27" x14ac:dyDescent="0.35">
      <c r="A5638" t="s">
        <v>427</v>
      </c>
      <c r="C5638">
        <v>502100</v>
      </c>
      <c r="D5638" t="s">
        <v>429</v>
      </c>
      <c r="E5638" t="s">
        <v>7</v>
      </c>
      <c r="F5638" t="s">
        <v>105</v>
      </c>
      <c r="G5638">
        <v>2026</v>
      </c>
      <c r="H5638" t="s">
        <v>365</v>
      </c>
      <c r="I5638" t="s">
        <v>373</v>
      </c>
      <c r="J5638" t="s">
        <v>374</v>
      </c>
      <c r="K5638" t="s">
        <v>375</v>
      </c>
      <c r="L5638" t="s">
        <v>25</v>
      </c>
      <c r="M5638">
        <v>212753</v>
      </c>
      <c r="N5638">
        <v>190185</v>
      </c>
      <c r="O5638">
        <v>190641</v>
      </c>
      <c r="P5638">
        <v>198817</v>
      </c>
      <c r="Q5638">
        <v>196216</v>
      </c>
      <c r="R5638">
        <v>185341</v>
      </c>
      <c r="S5638">
        <v>203021</v>
      </c>
      <c r="T5638">
        <v>207288</v>
      </c>
      <c r="U5638">
        <v>200429</v>
      </c>
      <c r="V5638">
        <v>216247</v>
      </c>
      <c r="W5638">
        <v>166918</v>
      </c>
      <c r="X5638">
        <v>183355</v>
      </c>
      <c r="Y5638">
        <v>2351211</v>
      </c>
      <c r="Z5638">
        <f t="shared" si="204"/>
        <v>0</v>
      </c>
      <c r="AA5638">
        <f t="shared" si="205"/>
        <v>1763408.25</v>
      </c>
    </row>
    <row r="5639" spans="1:27" x14ac:dyDescent="0.35">
      <c r="A5639" t="s">
        <v>427</v>
      </c>
      <c r="C5639">
        <v>512100</v>
      </c>
      <c r="D5639" t="s">
        <v>428</v>
      </c>
      <c r="E5639" t="s">
        <v>7</v>
      </c>
      <c r="F5639" t="s">
        <v>105</v>
      </c>
      <c r="G5639">
        <v>2025</v>
      </c>
      <c r="H5639" t="s">
        <v>22</v>
      </c>
      <c r="I5639" t="s">
        <v>383</v>
      </c>
      <c r="J5639" t="s">
        <v>384</v>
      </c>
      <c r="K5639" t="s">
        <v>378</v>
      </c>
      <c r="L5639" t="s">
        <v>25</v>
      </c>
      <c r="M5639">
        <v>213373</v>
      </c>
      <c r="N5639">
        <v>918803</v>
      </c>
      <c r="O5639">
        <v>926768</v>
      </c>
      <c r="P5639">
        <v>304893</v>
      </c>
      <c r="Q5639">
        <v>293651</v>
      </c>
      <c r="R5639">
        <v>118414</v>
      </c>
      <c r="S5639">
        <v>400166</v>
      </c>
      <c r="T5639">
        <v>233822</v>
      </c>
      <c r="U5639">
        <v>283752</v>
      </c>
      <c r="V5639">
        <v>370873</v>
      </c>
      <c r="W5639">
        <v>278289</v>
      </c>
      <c r="X5639">
        <v>271680</v>
      </c>
      <c r="Y5639">
        <v>4614482</v>
      </c>
      <c r="Z5639">
        <f t="shared" si="204"/>
        <v>0</v>
      </c>
      <c r="AA5639">
        <f t="shared" si="205"/>
        <v>3460861.5</v>
      </c>
    </row>
    <row r="5640" spans="1:27" x14ac:dyDescent="0.35">
      <c r="A5640" t="s">
        <v>427</v>
      </c>
      <c r="C5640">
        <v>505100</v>
      </c>
      <c r="D5640" t="s">
        <v>433</v>
      </c>
      <c r="E5640" t="s">
        <v>7</v>
      </c>
      <c r="F5640" t="s">
        <v>366</v>
      </c>
      <c r="G5640">
        <v>2023</v>
      </c>
      <c r="H5640" t="s">
        <v>365</v>
      </c>
      <c r="I5640" t="s">
        <v>617</v>
      </c>
      <c r="J5640" t="s">
        <v>618</v>
      </c>
      <c r="K5640" t="s">
        <v>455</v>
      </c>
      <c r="L5640" t="s">
        <v>25</v>
      </c>
      <c r="M5640">
        <v>218533</v>
      </c>
      <c r="N5640">
        <v>205820</v>
      </c>
      <c r="O5640">
        <v>226467</v>
      </c>
      <c r="P5640">
        <v>192605</v>
      </c>
      <c r="Q5640">
        <v>221388</v>
      </c>
      <c r="R5640">
        <v>212767</v>
      </c>
      <c r="S5640">
        <v>197551</v>
      </c>
      <c r="T5640">
        <v>232992</v>
      </c>
      <c r="U5640">
        <v>202912</v>
      </c>
      <c r="V5640">
        <v>222669</v>
      </c>
      <c r="W5640">
        <v>204515</v>
      </c>
      <c r="X5640">
        <v>177243</v>
      </c>
      <c r="Y5640">
        <v>2515461</v>
      </c>
      <c r="Z5640">
        <f t="shared" si="204"/>
        <v>760630.90537944902</v>
      </c>
      <c r="AA5640">
        <f t="shared" si="205"/>
        <v>1125964.844620551</v>
      </c>
    </row>
    <row r="5641" spans="1:27" x14ac:dyDescent="0.35">
      <c r="A5641" t="s">
        <v>427</v>
      </c>
      <c r="C5641">
        <v>512100</v>
      </c>
      <c r="D5641" t="s">
        <v>428</v>
      </c>
      <c r="E5641" t="s">
        <v>7</v>
      </c>
      <c r="F5641" t="s">
        <v>21</v>
      </c>
      <c r="G5641">
        <v>2030</v>
      </c>
      <c r="H5641" t="s">
        <v>365</v>
      </c>
      <c r="I5641" t="s">
        <v>373</v>
      </c>
      <c r="J5641" t="s">
        <v>374</v>
      </c>
      <c r="K5641" t="s">
        <v>375</v>
      </c>
      <c r="L5641" t="s">
        <v>25</v>
      </c>
      <c r="M5641">
        <v>218798</v>
      </c>
      <c r="N5641">
        <v>124700</v>
      </c>
      <c r="O5641">
        <v>124586</v>
      </c>
      <c r="P5641">
        <v>204112</v>
      </c>
      <c r="Q5641">
        <v>201232</v>
      </c>
      <c r="R5641">
        <v>189939</v>
      </c>
      <c r="S5641">
        <v>207976</v>
      </c>
      <c r="T5641">
        <v>213317</v>
      </c>
      <c r="U5641">
        <v>-25511</v>
      </c>
      <c r="V5641">
        <v>-8906</v>
      </c>
      <c r="W5641">
        <v>170493</v>
      </c>
      <c r="X5641">
        <v>186407</v>
      </c>
      <c r="Y5641">
        <v>1807142</v>
      </c>
      <c r="Z5641">
        <f t="shared" si="204"/>
        <v>1355356.5</v>
      </c>
      <c r="AA5641">
        <f t="shared" si="205"/>
        <v>0</v>
      </c>
    </row>
    <row r="5642" spans="1:27" x14ac:dyDescent="0.35">
      <c r="A5642" t="s">
        <v>427</v>
      </c>
      <c r="C5642">
        <v>510100</v>
      </c>
      <c r="D5642" t="s">
        <v>430</v>
      </c>
      <c r="E5642" t="s">
        <v>7</v>
      </c>
      <c r="F5642" t="s">
        <v>366</v>
      </c>
      <c r="G5642">
        <v>2026</v>
      </c>
      <c r="H5642" t="s">
        <v>365</v>
      </c>
      <c r="I5642" t="s">
        <v>617</v>
      </c>
      <c r="J5642" t="s">
        <v>618</v>
      </c>
      <c r="K5642" t="s">
        <v>455</v>
      </c>
      <c r="L5642" t="s">
        <v>25</v>
      </c>
      <c r="M5642">
        <v>218918</v>
      </c>
      <c r="N5642">
        <v>196332</v>
      </c>
      <c r="O5642">
        <v>194781</v>
      </c>
      <c r="P5642">
        <v>203624</v>
      </c>
      <c r="Q5642">
        <v>200718</v>
      </c>
      <c r="R5642">
        <v>188845</v>
      </c>
      <c r="S5642">
        <v>208029</v>
      </c>
      <c r="T5642">
        <v>214856</v>
      </c>
      <c r="U5642">
        <v>205431</v>
      </c>
      <c r="V5642">
        <v>224580</v>
      </c>
      <c r="W5642">
        <v>166781</v>
      </c>
      <c r="X5642">
        <v>184295</v>
      </c>
      <c r="Y5642">
        <v>2407189</v>
      </c>
      <c r="Z5642">
        <f t="shared" si="204"/>
        <v>727891.36801940098</v>
      </c>
      <c r="AA5642">
        <f t="shared" si="205"/>
        <v>1077500.3819805991</v>
      </c>
    </row>
    <row r="5643" spans="1:27" x14ac:dyDescent="0.35">
      <c r="A5643" t="s">
        <v>427</v>
      </c>
      <c r="C5643">
        <v>502100</v>
      </c>
      <c r="D5643" t="s">
        <v>429</v>
      </c>
      <c r="E5643" t="s">
        <v>7</v>
      </c>
      <c r="F5643" t="s">
        <v>105</v>
      </c>
      <c r="G5643">
        <v>2027</v>
      </c>
      <c r="H5643" t="s">
        <v>365</v>
      </c>
      <c r="I5643" t="s">
        <v>373</v>
      </c>
      <c r="J5643" t="s">
        <v>374</v>
      </c>
      <c r="K5643" t="s">
        <v>375</v>
      </c>
      <c r="L5643" t="s">
        <v>25</v>
      </c>
      <c r="M5643">
        <v>219135</v>
      </c>
      <c r="N5643">
        <v>195891</v>
      </c>
      <c r="O5643">
        <v>196360</v>
      </c>
      <c r="P5643">
        <v>204782</v>
      </c>
      <c r="Q5643">
        <v>202103</v>
      </c>
      <c r="R5643">
        <v>190901</v>
      </c>
      <c r="S5643">
        <v>209111</v>
      </c>
      <c r="T5643">
        <v>213507</v>
      </c>
      <c r="U5643">
        <v>206442</v>
      </c>
      <c r="V5643">
        <v>222735</v>
      </c>
      <c r="W5643">
        <v>171925</v>
      </c>
      <c r="X5643">
        <v>188855</v>
      </c>
      <c r="Y5643">
        <v>2421748</v>
      </c>
      <c r="Z5643">
        <f t="shared" si="204"/>
        <v>0</v>
      </c>
      <c r="AA5643">
        <f t="shared" si="205"/>
        <v>1816311</v>
      </c>
    </row>
    <row r="5644" spans="1:27" x14ac:dyDescent="0.35">
      <c r="A5644" t="s">
        <v>427</v>
      </c>
      <c r="C5644">
        <v>512100</v>
      </c>
      <c r="D5644" t="s">
        <v>428</v>
      </c>
      <c r="E5644" t="s">
        <v>7</v>
      </c>
      <c r="F5644" t="s">
        <v>105</v>
      </c>
      <c r="G5644">
        <v>2026</v>
      </c>
      <c r="H5644" t="s">
        <v>22</v>
      </c>
      <c r="I5644" t="s">
        <v>383</v>
      </c>
      <c r="J5644" t="s">
        <v>384</v>
      </c>
      <c r="K5644" t="s">
        <v>378</v>
      </c>
      <c r="L5644" t="s">
        <v>25</v>
      </c>
      <c r="M5644">
        <v>219367</v>
      </c>
      <c r="N5644">
        <v>193761</v>
      </c>
      <c r="O5644">
        <v>201819</v>
      </c>
      <c r="P5644">
        <v>5237887</v>
      </c>
      <c r="Q5644">
        <v>301805</v>
      </c>
      <c r="R5644">
        <v>121388</v>
      </c>
      <c r="S5644">
        <v>411513</v>
      </c>
      <c r="T5644">
        <v>240301</v>
      </c>
      <c r="U5644">
        <v>291232</v>
      </c>
      <c r="V5644">
        <v>380051</v>
      </c>
      <c r="W5644">
        <v>286094</v>
      </c>
      <c r="X5644">
        <v>278976</v>
      </c>
      <c r="Y5644">
        <v>8164193</v>
      </c>
      <c r="Z5644">
        <f t="shared" si="204"/>
        <v>0</v>
      </c>
      <c r="AA5644">
        <f t="shared" si="205"/>
        <v>6123144.75</v>
      </c>
    </row>
    <row r="5645" spans="1:27" x14ac:dyDescent="0.35">
      <c r="A5645" t="s">
        <v>427</v>
      </c>
      <c r="C5645">
        <v>512100</v>
      </c>
      <c r="D5645" t="s">
        <v>428</v>
      </c>
      <c r="E5645" t="s">
        <v>7</v>
      </c>
      <c r="F5645" t="s">
        <v>105</v>
      </c>
      <c r="G5645">
        <v>2024</v>
      </c>
      <c r="H5645" t="s">
        <v>365</v>
      </c>
      <c r="I5645" t="s">
        <v>383</v>
      </c>
      <c r="J5645" t="s">
        <v>384</v>
      </c>
      <c r="K5645" t="s">
        <v>378</v>
      </c>
      <c r="L5645" t="s">
        <v>25</v>
      </c>
      <c r="M5645">
        <v>220864</v>
      </c>
      <c r="N5645">
        <v>209005</v>
      </c>
      <c r="O5645">
        <v>197815</v>
      </c>
      <c r="P5645">
        <v>363369</v>
      </c>
      <c r="Q5645">
        <v>214709</v>
      </c>
      <c r="R5645">
        <v>181065</v>
      </c>
      <c r="S5645">
        <v>210567</v>
      </c>
      <c r="T5645">
        <v>215617</v>
      </c>
      <c r="U5645">
        <v>196907</v>
      </c>
      <c r="V5645">
        <v>224918</v>
      </c>
      <c r="W5645">
        <v>183729</v>
      </c>
      <c r="X5645">
        <v>178132</v>
      </c>
      <c r="Y5645">
        <v>2596696</v>
      </c>
      <c r="Z5645">
        <f t="shared" si="204"/>
        <v>0</v>
      </c>
      <c r="AA5645">
        <f t="shared" si="205"/>
        <v>1947522</v>
      </c>
    </row>
    <row r="5646" spans="1:27" x14ac:dyDescent="0.35">
      <c r="A5646" t="s">
        <v>427</v>
      </c>
      <c r="C5646">
        <v>510100</v>
      </c>
      <c r="D5646" t="s">
        <v>430</v>
      </c>
      <c r="E5646" t="s">
        <v>7</v>
      </c>
      <c r="F5646" t="s">
        <v>366</v>
      </c>
      <c r="G5646">
        <v>2027</v>
      </c>
      <c r="H5646" t="s">
        <v>365</v>
      </c>
      <c r="I5646" t="s">
        <v>617</v>
      </c>
      <c r="J5646" t="s">
        <v>618</v>
      </c>
      <c r="K5646" t="s">
        <v>455</v>
      </c>
      <c r="L5646" t="s">
        <v>25</v>
      </c>
      <c r="M5646">
        <v>225485</v>
      </c>
      <c r="N5646">
        <v>202222</v>
      </c>
      <c r="O5646">
        <v>200624</v>
      </c>
      <c r="P5646">
        <v>209733</v>
      </c>
      <c r="Q5646">
        <v>206740</v>
      </c>
      <c r="R5646">
        <v>194510</v>
      </c>
      <c r="S5646">
        <v>214270</v>
      </c>
      <c r="T5646">
        <v>221301</v>
      </c>
      <c r="U5646">
        <v>211594</v>
      </c>
      <c r="V5646">
        <v>231317</v>
      </c>
      <c r="W5646">
        <v>171784</v>
      </c>
      <c r="X5646">
        <v>189824</v>
      </c>
      <c r="Y5646">
        <v>2479405</v>
      </c>
      <c r="Z5646">
        <f t="shared" si="204"/>
        <v>749728.20884614496</v>
      </c>
      <c r="AA5646">
        <f t="shared" si="205"/>
        <v>1109825.5411538549</v>
      </c>
    </row>
    <row r="5647" spans="1:27" x14ac:dyDescent="0.35">
      <c r="A5647" t="s">
        <v>427</v>
      </c>
      <c r="C5647">
        <v>512100</v>
      </c>
      <c r="D5647" t="s">
        <v>428</v>
      </c>
      <c r="E5647" t="s">
        <v>7</v>
      </c>
      <c r="F5647" t="s">
        <v>105</v>
      </c>
      <c r="G5647">
        <v>2027</v>
      </c>
      <c r="H5647" t="s">
        <v>22</v>
      </c>
      <c r="I5647" t="s">
        <v>383</v>
      </c>
      <c r="J5647" t="s">
        <v>384</v>
      </c>
      <c r="K5647" t="s">
        <v>378</v>
      </c>
      <c r="L5647" t="s">
        <v>25</v>
      </c>
      <c r="M5647">
        <v>225533</v>
      </c>
      <c r="N5647">
        <v>199139</v>
      </c>
      <c r="O5647">
        <v>207288</v>
      </c>
      <c r="P5647">
        <v>1843612</v>
      </c>
      <c r="Q5647">
        <v>310190</v>
      </c>
      <c r="R5647">
        <v>124439</v>
      </c>
      <c r="S5647">
        <v>423188</v>
      </c>
      <c r="T5647">
        <v>246964</v>
      </c>
      <c r="U5647">
        <v>298916</v>
      </c>
      <c r="V5647">
        <v>389464</v>
      </c>
      <c r="W5647">
        <v>294122</v>
      </c>
      <c r="X5647">
        <v>286474</v>
      </c>
      <c r="Y5647">
        <v>4849328</v>
      </c>
      <c r="Z5647">
        <f t="shared" si="204"/>
        <v>0</v>
      </c>
      <c r="AA5647">
        <f t="shared" si="205"/>
        <v>3636996</v>
      </c>
    </row>
    <row r="5648" spans="1:27" x14ac:dyDescent="0.35">
      <c r="A5648" t="s">
        <v>427</v>
      </c>
      <c r="C5648">
        <v>502100</v>
      </c>
      <c r="D5648" t="s">
        <v>429</v>
      </c>
      <c r="E5648" t="s">
        <v>7</v>
      </c>
      <c r="F5648" t="s">
        <v>105</v>
      </c>
      <c r="G5648">
        <v>2028</v>
      </c>
      <c r="H5648" t="s">
        <v>365</v>
      </c>
      <c r="I5648" t="s">
        <v>373</v>
      </c>
      <c r="J5648" t="s">
        <v>374</v>
      </c>
      <c r="K5648" t="s">
        <v>375</v>
      </c>
      <c r="L5648" t="s">
        <v>25</v>
      </c>
      <c r="M5648">
        <v>225704</v>
      </c>
      <c r="N5648">
        <v>201763</v>
      </c>
      <c r="O5648">
        <v>202246</v>
      </c>
      <c r="P5648">
        <v>210920</v>
      </c>
      <c r="Q5648">
        <v>208161</v>
      </c>
      <c r="R5648">
        <v>196624</v>
      </c>
      <c r="S5648">
        <v>215379</v>
      </c>
      <c r="T5648">
        <v>219906</v>
      </c>
      <c r="U5648">
        <v>212630</v>
      </c>
      <c r="V5648">
        <v>229411</v>
      </c>
      <c r="W5648">
        <v>177079</v>
      </c>
      <c r="X5648">
        <v>194516</v>
      </c>
      <c r="Y5648">
        <v>2494339</v>
      </c>
      <c r="Z5648">
        <f t="shared" si="204"/>
        <v>0</v>
      </c>
      <c r="AA5648">
        <f t="shared" si="205"/>
        <v>1870754.25</v>
      </c>
    </row>
    <row r="5649" spans="1:27" x14ac:dyDescent="0.35">
      <c r="A5649" t="s">
        <v>427</v>
      </c>
      <c r="C5649">
        <v>512100</v>
      </c>
      <c r="D5649" t="s">
        <v>428</v>
      </c>
      <c r="E5649" t="s">
        <v>7</v>
      </c>
      <c r="F5649" t="s">
        <v>105</v>
      </c>
      <c r="G5649">
        <v>2025</v>
      </c>
      <c r="H5649" t="s">
        <v>365</v>
      </c>
      <c r="I5649" t="s">
        <v>383</v>
      </c>
      <c r="J5649" t="s">
        <v>384</v>
      </c>
      <c r="K5649" t="s">
        <v>378</v>
      </c>
      <c r="L5649" t="s">
        <v>25</v>
      </c>
      <c r="M5649">
        <v>226371</v>
      </c>
      <c r="N5649">
        <v>252541</v>
      </c>
      <c r="O5649">
        <v>252424</v>
      </c>
      <c r="P5649">
        <v>211177</v>
      </c>
      <c r="Q5649">
        <v>208197</v>
      </c>
      <c r="R5649">
        <v>196513</v>
      </c>
      <c r="S5649">
        <v>215175</v>
      </c>
      <c r="T5649">
        <v>220700</v>
      </c>
      <c r="U5649">
        <v>-26394</v>
      </c>
      <c r="V5649">
        <v>-9214</v>
      </c>
      <c r="W5649">
        <v>176394</v>
      </c>
      <c r="X5649">
        <v>192859</v>
      </c>
      <c r="Y5649">
        <v>2116743</v>
      </c>
      <c r="Z5649">
        <f t="shared" si="204"/>
        <v>0</v>
      </c>
      <c r="AA5649">
        <f t="shared" si="205"/>
        <v>1587557.25</v>
      </c>
    </row>
    <row r="5650" spans="1:27" x14ac:dyDescent="0.35">
      <c r="A5650" t="s">
        <v>427</v>
      </c>
      <c r="C5650">
        <v>512100</v>
      </c>
      <c r="D5650" t="s">
        <v>428</v>
      </c>
      <c r="E5650" t="s">
        <v>7</v>
      </c>
      <c r="F5650" t="s">
        <v>105</v>
      </c>
      <c r="G5650">
        <v>2021</v>
      </c>
      <c r="H5650" t="s">
        <v>365</v>
      </c>
      <c r="I5650" t="s">
        <v>373</v>
      </c>
      <c r="J5650" t="s">
        <v>374</v>
      </c>
      <c r="K5650" t="s">
        <v>375</v>
      </c>
      <c r="L5650" t="s">
        <v>25</v>
      </c>
      <c r="M5650">
        <v>229709</v>
      </c>
      <c r="N5650">
        <v>228934</v>
      </c>
      <c r="O5650">
        <v>251392</v>
      </c>
      <c r="P5650">
        <v>57160</v>
      </c>
      <c r="Q5650">
        <v>223988</v>
      </c>
      <c r="R5650">
        <v>233636</v>
      </c>
      <c r="S5650">
        <v>229584</v>
      </c>
      <c r="T5650">
        <v>246960</v>
      </c>
      <c r="U5650">
        <v>106765</v>
      </c>
      <c r="V5650">
        <v>104060</v>
      </c>
      <c r="W5650">
        <v>223671</v>
      </c>
      <c r="X5650">
        <v>219618</v>
      </c>
      <c r="Y5650">
        <v>2355476</v>
      </c>
      <c r="Z5650">
        <f t="shared" si="204"/>
        <v>0</v>
      </c>
      <c r="AA5650">
        <f t="shared" si="205"/>
        <v>1766607</v>
      </c>
    </row>
    <row r="5651" spans="1:27" x14ac:dyDescent="0.35">
      <c r="A5651" t="s">
        <v>427</v>
      </c>
      <c r="C5651">
        <v>512100</v>
      </c>
      <c r="D5651" t="s">
        <v>428</v>
      </c>
      <c r="E5651" t="s">
        <v>7</v>
      </c>
      <c r="F5651" t="s">
        <v>105</v>
      </c>
      <c r="G5651">
        <v>2028</v>
      </c>
      <c r="H5651" t="s">
        <v>22</v>
      </c>
      <c r="I5651" t="s">
        <v>383</v>
      </c>
      <c r="J5651" t="s">
        <v>384</v>
      </c>
      <c r="K5651" t="s">
        <v>378</v>
      </c>
      <c r="L5651" t="s">
        <v>25</v>
      </c>
      <c r="M5651">
        <v>231870</v>
      </c>
      <c r="N5651">
        <v>204664</v>
      </c>
      <c r="O5651">
        <v>212905</v>
      </c>
      <c r="P5651">
        <v>4029289</v>
      </c>
      <c r="Q5651">
        <v>318807</v>
      </c>
      <c r="R5651">
        <v>127568</v>
      </c>
      <c r="S5651">
        <v>435189</v>
      </c>
      <c r="T5651">
        <v>253811</v>
      </c>
      <c r="U5651">
        <v>306804</v>
      </c>
      <c r="V5651">
        <v>399114</v>
      </c>
      <c r="W5651">
        <v>302373</v>
      </c>
      <c r="X5651">
        <v>294173</v>
      </c>
      <c r="Y5651">
        <v>7116570</v>
      </c>
      <c r="Z5651">
        <f t="shared" si="204"/>
        <v>0</v>
      </c>
      <c r="AA5651">
        <f t="shared" si="205"/>
        <v>5337427.5</v>
      </c>
    </row>
    <row r="5652" spans="1:27" x14ac:dyDescent="0.35">
      <c r="A5652" t="s">
        <v>427</v>
      </c>
      <c r="C5652">
        <v>510100</v>
      </c>
      <c r="D5652" t="s">
        <v>430</v>
      </c>
      <c r="E5652" t="s">
        <v>7</v>
      </c>
      <c r="F5652" t="s">
        <v>366</v>
      </c>
      <c r="G5652">
        <v>2028</v>
      </c>
      <c r="H5652" t="s">
        <v>365</v>
      </c>
      <c r="I5652" t="s">
        <v>617</v>
      </c>
      <c r="J5652" t="s">
        <v>618</v>
      </c>
      <c r="K5652" t="s">
        <v>455</v>
      </c>
      <c r="L5652" t="s">
        <v>25</v>
      </c>
      <c r="M5652">
        <v>232244</v>
      </c>
      <c r="N5652">
        <v>208284</v>
      </c>
      <c r="O5652">
        <v>206638</v>
      </c>
      <c r="P5652">
        <v>216019</v>
      </c>
      <c r="Q5652">
        <v>212936</v>
      </c>
      <c r="R5652">
        <v>200340</v>
      </c>
      <c r="S5652">
        <v>220693</v>
      </c>
      <c r="T5652">
        <v>227935</v>
      </c>
      <c r="U5652">
        <v>217937</v>
      </c>
      <c r="V5652">
        <v>238251</v>
      </c>
      <c r="W5652">
        <v>176933</v>
      </c>
      <c r="X5652">
        <v>195514</v>
      </c>
      <c r="Y5652">
        <v>2553724</v>
      </c>
      <c r="Z5652">
        <f t="shared" si="204"/>
        <v>772200.95966871595</v>
      </c>
      <c r="AA5652">
        <f t="shared" si="205"/>
        <v>1143092.040331284</v>
      </c>
    </row>
    <row r="5653" spans="1:27" x14ac:dyDescent="0.35">
      <c r="A5653" t="s">
        <v>427</v>
      </c>
      <c r="C5653">
        <v>502100</v>
      </c>
      <c r="D5653" t="s">
        <v>429</v>
      </c>
      <c r="E5653" t="s">
        <v>7</v>
      </c>
      <c r="F5653" t="s">
        <v>105</v>
      </c>
      <c r="G5653">
        <v>2029</v>
      </c>
      <c r="H5653" t="s">
        <v>365</v>
      </c>
      <c r="I5653" t="s">
        <v>373</v>
      </c>
      <c r="J5653" t="s">
        <v>374</v>
      </c>
      <c r="K5653" t="s">
        <v>375</v>
      </c>
      <c r="L5653" t="s">
        <v>25</v>
      </c>
      <c r="M5653">
        <v>232479</v>
      </c>
      <c r="N5653">
        <v>207819</v>
      </c>
      <c r="O5653">
        <v>208317</v>
      </c>
      <c r="P5653">
        <v>217251</v>
      </c>
      <c r="Q5653">
        <v>214409</v>
      </c>
      <c r="R5653">
        <v>202526</v>
      </c>
      <c r="S5653">
        <v>221844</v>
      </c>
      <c r="T5653">
        <v>226507</v>
      </c>
      <c r="U5653">
        <v>219013</v>
      </c>
      <c r="V5653">
        <v>236297</v>
      </c>
      <c r="W5653">
        <v>182394</v>
      </c>
      <c r="X5653">
        <v>200355</v>
      </c>
      <c r="Y5653">
        <v>2569212</v>
      </c>
      <c r="Z5653">
        <f t="shared" si="204"/>
        <v>0</v>
      </c>
      <c r="AA5653">
        <f t="shared" si="205"/>
        <v>1926909</v>
      </c>
    </row>
    <row r="5654" spans="1:27" x14ac:dyDescent="0.35">
      <c r="A5654" t="s">
        <v>427</v>
      </c>
      <c r="C5654">
        <v>512100</v>
      </c>
      <c r="D5654" t="s">
        <v>428</v>
      </c>
      <c r="E5654" t="s">
        <v>7</v>
      </c>
      <c r="F5654" t="s">
        <v>105</v>
      </c>
      <c r="G5654">
        <v>2022</v>
      </c>
      <c r="H5654" t="s">
        <v>365</v>
      </c>
      <c r="I5654" t="s">
        <v>373</v>
      </c>
      <c r="J5654" t="s">
        <v>374</v>
      </c>
      <c r="K5654" t="s">
        <v>375</v>
      </c>
      <c r="L5654" t="s">
        <v>25</v>
      </c>
      <c r="M5654">
        <v>233009</v>
      </c>
      <c r="N5654">
        <v>232340</v>
      </c>
      <c r="O5654">
        <v>254938</v>
      </c>
      <c r="P5654">
        <v>-41304</v>
      </c>
      <c r="Q5654">
        <v>236316</v>
      </c>
      <c r="R5654">
        <v>236324</v>
      </c>
      <c r="S5654">
        <v>222285</v>
      </c>
      <c r="T5654">
        <v>263142</v>
      </c>
      <c r="U5654">
        <v>244580</v>
      </c>
      <c r="V5654">
        <v>238545</v>
      </c>
      <c r="W5654">
        <v>229427</v>
      </c>
      <c r="X5654">
        <v>211326</v>
      </c>
      <c r="Y5654">
        <v>2560927</v>
      </c>
      <c r="Z5654">
        <f t="shared" si="204"/>
        <v>0</v>
      </c>
      <c r="AA5654">
        <f t="shared" si="205"/>
        <v>1920695.25</v>
      </c>
    </row>
    <row r="5655" spans="1:27" x14ac:dyDescent="0.35">
      <c r="A5655" t="s">
        <v>427</v>
      </c>
      <c r="C5655">
        <v>512100</v>
      </c>
      <c r="D5655" t="s">
        <v>428</v>
      </c>
      <c r="E5655" t="s">
        <v>7</v>
      </c>
      <c r="F5655" t="s">
        <v>105</v>
      </c>
      <c r="G5655">
        <v>2026</v>
      </c>
      <c r="H5655" t="s">
        <v>365</v>
      </c>
      <c r="I5655" t="s">
        <v>383</v>
      </c>
      <c r="J5655" t="s">
        <v>384</v>
      </c>
      <c r="K5655" t="s">
        <v>378</v>
      </c>
      <c r="L5655" t="s">
        <v>25</v>
      </c>
      <c r="M5655">
        <v>233163</v>
      </c>
      <c r="N5655">
        <v>132886</v>
      </c>
      <c r="O5655">
        <v>132766</v>
      </c>
      <c r="P5655">
        <v>1043530</v>
      </c>
      <c r="Q5655">
        <v>214443</v>
      </c>
      <c r="R5655">
        <v>202408</v>
      </c>
      <c r="S5655">
        <v>221630</v>
      </c>
      <c r="T5655">
        <v>227321</v>
      </c>
      <c r="U5655">
        <v>-27186</v>
      </c>
      <c r="V5655">
        <v>-9491</v>
      </c>
      <c r="W5655">
        <v>181686</v>
      </c>
      <c r="X5655">
        <v>198645</v>
      </c>
      <c r="Y5655">
        <v>2751802</v>
      </c>
      <c r="Z5655">
        <f t="shared" si="204"/>
        <v>0</v>
      </c>
      <c r="AA5655">
        <f t="shared" si="205"/>
        <v>2063851.5</v>
      </c>
    </row>
    <row r="5656" spans="1:27" x14ac:dyDescent="0.35">
      <c r="A5656" t="s">
        <v>427</v>
      </c>
      <c r="C5656">
        <v>512100</v>
      </c>
      <c r="D5656" t="s">
        <v>428</v>
      </c>
      <c r="E5656" t="s">
        <v>7</v>
      </c>
      <c r="F5656" t="s">
        <v>366</v>
      </c>
      <c r="G5656">
        <v>2022</v>
      </c>
      <c r="H5656" t="s">
        <v>22</v>
      </c>
      <c r="I5656" t="s">
        <v>656</v>
      </c>
      <c r="J5656" t="s">
        <v>657</v>
      </c>
      <c r="K5656" t="s">
        <v>621</v>
      </c>
      <c r="L5656" t="s">
        <v>25</v>
      </c>
      <c r="M5656">
        <v>234838</v>
      </c>
      <c r="N5656">
        <v>77940</v>
      </c>
      <c r="O5656">
        <v>84032</v>
      </c>
      <c r="P5656">
        <v>77940</v>
      </c>
      <c r="Q5656">
        <v>77440</v>
      </c>
      <c r="R5656">
        <v>83532</v>
      </c>
      <c r="S5656">
        <v>30440</v>
      </c>
      <c r="T5656">
        <v>18015</v>
      </c>
      <c r="U5656">
        <v>251403</v>
      </c>
      <c r="V5656">
        <v>8532</v>
      </c>
      <c r="W5656">
        <v>52440</v>
      </c>
      <c r="X5656">
        <v>33532</v>
      </c>
      <c r="Y5656">
        <v>1030083</v>
      </c>
      <c r="Z5656">
        <f t="shared" si="204"/>
        <v>311478.87600164698</v>
      </c>
      <c r="AA5656">
        <f t="shared" si="205"/>
        <v>461083.37399835302</v>
      </c>
    </row>
    <row r="5657" spans="1:27" x14ac:dyDescent="0.35">
      <c r="A5657" t="s">
        <v>427</v>
      </c>
      <c r="C5657">
        <v>505100</v>
      </c>
      <c r="D5657" t="s">
        <v>433</v>
      </c>
      <c r="E5657" t="s">
        <v>7</v>
      </c>
      <c r="F5657" t="s">
        <v>366</v>
      </c>
      <c r="G5657">
        <v>2024</v>
      </c>
      <c r="H5657" t="s">
        <v>365</v>
      </c>
      <c r="I5657" t="s">
        <v>617</v>
      </c>
      <c r="J5657" t="s">
        <v>618</v>
      </c>
      <c r="K5657" t="s">
        <v>455</v>
      </c>
      <c r="L5657" t="s">
        <v>25</v>
      </c>
      <c r="M5657">
        <v>235445</v>
      </c>
      <c r="N5657">
        <v>222185</v>
      </c>
      <c r="O5657">
        <v>211091</v>
      </c>
      <c r="P5657">
        <v>220275</v>
      </c>
      <c r="Q5657">
        <v>229353</v>
      </c>
      <c r="R5657">
        <v>193747</v>
      </c>
      <c r="S5657">
        <v>225241</v>
      </c>
      <c r="T5657">
        <v>229510</v>
      </c>
      <c r="U5657">
        <v>210235</v>
      </c>
      <c r="V5657">
        <v>239479</v>
      </c>
      <c r="W5657">
        <v>197142</v>
      </c>
      <c r="X5657">
        <v>192250</v>
      </c>
      <c r="Y5657">
        <v>2605954</v>
      </c>
      <c r="Z5657">
        <f t="shared" si="204"/>
        <v>787994.38766778598</v>
      </c>
      <c r="AA5657">
        <f t="shared" si="205"/>
        <v>1166471.1123322141</v>
      </c>
    </row>
    <row r="5658" spans="1:27" x14ac:dyDescent="0.35">
      <c r="A5658" t="s">
        <v>427</v>
      </c>
      <c r="C5658">
        <v>512100</v>
      </c>
      <c r="D5658" t="s">
        <v>428</v>
      </c>
      <c r="E5658" t="s">
        <v>7</v>
      </c>
      <c r="F5658" t="s">
        <v>105</v>
      </c>
      <c r="G5658">
        <v>2029</v>
      </c>
      <c r="H5658" t="s">
        <v>22</v>
      </c>
      <c r="I5658" t="s">
        <v>383</v>
      </c>
      <c r="J5658" t="s">
        <v>384</v>
      </c>
      <c r="K5658" t="s">
        <v>378</v>
      </c>
      <c r="L5658" t="s">
        <v>25</v>
      </c>
      <c r="M5658">
        <v>238396</v>
      </c>
      <c r="N5658">
        <v>210353</v>
      </c>
      <c r="O5658">
        <v>218685</v>
      </c>
      <c r="P5658">
        <v>1940494</v>
      </c>
      <c r="Q5658">
        <v>327678</v>
      </c>
      <c r="R5658">
        <v>130781</v>
      </c>
      <c r="S5658">
        <v>447552</v>
      </c>
      <c r="T5658">
        <v>260859</v>
      </c>
      <c r="U5658">
        <v>314914</v>
      </c>
      <c r="V5658">
        <v>409018</v>
      </c>
      <c r="W5658">
        <v>310871</v>
      </c>
      <c r="X5658">
        <v>302094</v>
      </c>
      <c r="Y5658">
        <v>5111694</v>
      </c>
      <c r="Z5658">
        <f t="shared" si="204"/>
        <v>0</v>
      </c>
      <c r="AA5658">
        <f t="shared" si="205"/>
        <v>3833770.5</v>
      </c>
    </row>
    <row r="5659" spans="1:27" x14ac:dyDescent="0.35">
      <c r="A5659" t="s">
        <v>427</v>
      </c>
      <c r="C5659">
        <v>510100</v>
      </c>
      <c r="D5659" t="s">
        <v>430</v>
      </c>
      <c r="E5659" t="s">
        <v>7</v>
      </c>
      <c r="F5659" t="s">
        <v>366</v>
      </c>
      <c r="G5659">
        <v>2029</v>
      </c>
      <c r="H5659" t="s">
        <v>365</v>
      </c>
      <c r="I5659" t="s">
        <v>617</v>
      </c>
      <c r="J5659" t="s">
        <v>618</v>
      </c>
      <c r="K5659" t="s">
        <v>455</v>
      </c>
      <c r="L5659" t="s">
        <v>25</v>
      </c>
      <c r="M5659">
        <v>239215</v>
      </c>
      <c r="N5659">
        <v>214536</v>
      </c>
      <c r="O5659">
        <v>212841</v>
      </c>
      <c r="P5659">
        <v>222504</v>
      </c>
      <c r="Q5659">
        <v>219328</v>
      </c>
      <c r="R5659">
        <v>206354</v>
      </c>
      <c r="S5659">
        <v>227317</v>
      </c>
      <c r="T5659">
        <v>234777</v>
      </c>
      <c r="U5659">
        <v>224479</v>
      </c>
      <c r="V5659">
        <v>245402</v>
      </c>
      <c r="W5659">
        <v>182244</v>
      </c>
      <c r="X5659">
        <v>201383</v>
      </c>
      <c r="Y5659">
        <v>2630380</v>
      </c>
      <c r="Z5659">
        <f t="shared" si="204"/>
        <v>795380.37794742</v>
      </c>
      <c r="AA5659">
        <f t="shared" si="205"/>
        <v>1177404.6220525801</v>
      </c>
    </row>
    <row r="5660" spans="1:27" x14ac:dyDescent="0.35">
      <c r="A5660" t="s">
        <v>427</v>
      </c>
      <c r="C5660">
        <v>502100</v>
      </c>
      <c r="D5660" t="s">
        <v>429</v>
      </c>
      <c r="E5660" t="s">
        <v>7</v>
      </c>
      <c r="F5660" t="s">
        <v>105</v>
      </c>
      <c r="G5660">
        <v>2030</v>
      </c>
      <c r="H5660" t="s">
        <v>365</v>
      </c>
      <c r="I5660" t="s">
        <v>373</v>
      </c>
      <c r="J5660" t="s">
        <v>374</v>
      </c>
      <c r="K5660" t="s">
        <v>375</v>
      </c>
      <c r="L5660" t="s">
        <v>25</v>
      </c>
      <c r="M5660">
        <v>239460</v>
      </c>
      <c r="N5660">
        <v>214060</v>
      </c>
      <c r="O5660">
        <v>214573</v>
      </c>
      <c r="P5660">
        <v>223776</v>
      </c>
      <c r="Q5660">
        <v>220848</v>
      </c>
      <c r="R5660">
        <v>208608</v>
      </c>
      <c r="S5660">
        <v>228506</v>
      </c>
      <c r="T5660">
        <v>233310</v>
      </c>
      <c r="U5660">
        <v>225590</v>
      </c>
      <c r="V5660">
        <v>243393</v>
      </c>
      <c r="W5660">
        <v>187872</v>
      </c>
      <c r="X5660">
        <v>206372</v>
      </c>
      <c r="Y5660">
        <v>2646368</v>
      </c>
      <c r="Z5660">
        <f t="shared" si="204"/>
        <v>0</v>
      </c>
      <c r="AA5660">
        <f t="shared" si="205"/>
        <v>1984776</v>
      </c>
    </row>
    <row r="5661" spans="1:27" x14ac:dyDescent="0.35">
      <c r="A5661" t="s">
        <v>427</v>
      </c>
      <c r="C5661">
        <v>512100</v>
      </c>
      <c r="D5661" t="s">
        <v>428</v>
      </c>
      <c r="E5661" t="s">
        <v>7</v>
      </c>
      <c r="F5661" t="s">
        <v>105</v>
      </c>
      <c r="G5661">
        <v>2027</v>
      </c>
      <c r="H5661" t="s">
        <v>365</v>
      </c>
      <c r="I5661" t="s">
        <v>383</v>
      </c>
      <c r="J5661" t="s">
        <v>384</v>
      </c>
      <c r="K5661" t="s">
        <v>378</v>
      </c>
      <c r="L5661" t="s">
        <v>25</v>
      </c>
      <c r="M5661">
        <v>240157</v>
      </c>
      <c r="N5661">
        <v>136873</v>
      </c>
      <c r="O5661">
        <v>136749</v>
      </c>
      <c r="P5661">
        <v>479187</v>
      </c>
      <c r="Q5661">
        <v>220876</v>
      </c>
      <c r="R5661">
        <v>208481</v>
      </c>
      <c r="S5661">
        <v>228279</v>
      </c>
      <c r="T5661">
        <v>234141</v>
      </c>
      <c r="U5661">
        <v>-28001</v>
      </c>
      <c r="V5661">
        <v>-9775</v>
      </c>
      <c r="W5661">
        <v>187137</v>
      </c>
      <c r="X5661">
        <v>204604</v>
      </c>
      <c r="Y5661">
        <v>2238707</v>
      </c>
      <c r="Z5661">
        <f t="shared" si="204"/>
        <v>0</v>
      </c>
      <c r="AA5661">
        <f t="shared" si="205"/>
        <v>1679030.25</v>
      </c>
    </row>
    <row r="5662" spans="1:27" x14ac:dyDescent="0.35">
      <c r="A5662" t="s">
        <v>427</v>
      </c>
      <c r="C5662">
        <v>512100</v>
      </c>
      <c r="D5662" t="s">
        <v>428</v>
      </c>
      <c r="E5662" t="s">
        <v>7</v>
      </c>
      <c r="F5662" t="s">
        <v>21</v>
      </c>
      <c r="G5662">
        <v>2021</v>
      </c>
      <c r="H5662" t="s">
        <v>22</v>
      </c>
      <c r="I5662" t="s">
        <v>373</v>
      </c>
      <c r="J5662" t="s">
        <v>374</v>
      </c>
      <c r="K5662" t="s">
        <v>375</v>
      </c>
      <c r="L5662" t="s">
        <v>25</v>
      </c>
      <c r="M5662">
        <v>241003</v>
      </c>
      <c r="N5662">
        <v>222943</v>
      </c>
      <c r="O5662">
        <v>156833</v>
      </c>
      <c r="P5662">
        <v>152362</v>
      </c>
      <c r="Q5662">
        <v>215546</v>
      </c>
      <c r="R5662">
        <v>161872</v>
      </c>
      <c r="S5662">
        <v>240949</v>
      </c>
      <c r="T5662">
        <v>218052</v>
      </c>
      <c r="U5662">
        <v>323082</v>
      </c>
      <c r="V5662">
        <v>152909</v>
      </c>
      <c r="W5662">
        <v>179123</v>
      </c>
      <c r="X5662">
        <v>204919</v>
      </c>
      <c r="Y5662">
        <v>2469593</v>
      </c>
      <c r="Z5662">
        <f t="shared" si="204"/>
        <v>1852194.75</v>
      </c>
      <c r="AA5662">
        <f t="shared" si="205"/>
        <v>0</v>
      </c>
    </row>
    <row r="5663" spans="1:27" x14ac:dyDescent="0.35">
      <c r="A5663" t="s">
        <v>427</v>
      </c>
      <c r="C5663">
        <v>505100</v>
      </c>
      <c r="D5663" t="s">
        <v>433</v>
      </c>
      <c r="E5663" t="s">
        <v>7</v>
      </c>
      <c r="F5663" t="s">
        <v>366</v>
      </c>
      <c r="G5663">
        <v>2025</v>
      </c>
      <c r="H5663" t="s">
        <v>365</v>
      </c>
      <c r="I5663" t="s">
        <v>617</v>
      </c>
      <c r="J5663" t="s">
        <v>618</v>
      </c>
      <c r="K5663" t="s">
        <v>455</v>
      </c>
      <c r="L5663" t="s">
        <v>25</v>
      </c>
      <c r="M5663">
        <v>241440</v>
      </c>
      <c r="N5663">
        <v>215696</v>
      </c>
      <c r="O5663">
        <v>216371</v>
      </c>
      <c r="P5663">
        <v>225660</v>
      </c>
      <c r="Q5663">
        <v>222720</v>
      </c>
      <c r="R5663">
        <v>210397</v>
      </c>
      <c r="S5663">
        <v>230456</v>
      </c>
      <c r="T5663">
        <v>235120</v>
      </c>
      <c r="U5663">
        <v>227494</v>
      </c>
      <c r="V5663">
        <v>245287</v>
      </c>
      <c r="W5663">
        <v>189645</v>
      </c>
      <c r="X5663">
        <v>208330</v>
      </c>
      <c r="Y5663">
        <v>2668615</v>
      </c>
      <c r="Z5663">
        <f t="shared" si="204"/>
        <v>806941.96553203498</v>
      </c>
      <c r="AA5663">
        <f t="shared" si="205"/>
        <v>1194519.2844679651</v>
      </c>
    </row>
    <row r="5664" spans="1:27" x14ac:dyDescent="0.35">
      <c r="A5664" t="s">
        <v>427</v>
      </c>
      <c r="C5664">
        <v>512100</v>
      </c>
      <c r="D5664" t="s">
        <v>428</v>
      </c>
      <c r="E5664" t="s">
        <v>7</v>
      </c>
      <c r="F5664" t="s">
        <v>105</v>
      </c>
      <c r="G5664">
        <v>2030</v>
      </c>
      <c r="H5664" t="s">
        <v>22</v>
      </c>
      <c r="I5664" t="s">
        <v>383</v>
      </c>
      <c r="J5664" t="s">
        <v>384</v>
      </c>
      <c r="K5664" t="s">
        <v>378</v>
      </c>
      <c r="L5664" t="s">
        <v>25</v>
      </c>
      <c r="M5664">
        <v>245116</v>
      </c>
      <c r="N5664">
        <v>216209</v>
      </c>
      <c r="O5664">
        <v>224632</v>
      </c>
      <c r="P5664">
        <v>5026087</v>
      </c>
      <c r="Q5664">
        <v>336810</v>
      </c>
      <c r="R5664">
        <v>134083</v>
      </c>
      <c r="S5664">
        <v>460282</v>
      </c>
      <c r="T5664">
        <v>268114</v>
      </c>
      <c r="U5664">
        <v>323256</v>
      </c>
      <c r="V5664">
        <v>419195</v>
      </c>
      <c r="W5664">
        <v>319619</v>
      </c>
      <c r="X5664">
        <v>310243</v>
      </c>
      <c r="Y5664">
        <v>8283645</v>
      </c>
      <c r="Z5664">
        <f t="shared" si="204"/>
        <v>0</v>
      </c>
      <c r="AA5664">
        <f t="shared" si="205"/>
        <v>6212733.75</v>
      </c>
    </row>
    <row r="5665" spans="1:27" x14ac:dyDescent="0.35">
      <c r="A5665" t="s">
        <v>427</v>
      </c>
      <c r="C5665">
        <v>510100</v>
      </c>
      <c r="D5665" t="s">
        <v>430</v>
      </c>
      <c r="E5665" t="s">
        <v>7</v>
      </c>
      <c r="F5665" t="s">
        <v>366</v>
      </c>
      <c r="G5665">
        <v>2030</v>
      </c>
      <c r="H5665" t="s">
        <v>365</v>
      </c>
      <c r="I5665" t="s">
        <v>617</v>
      </c>
      <c r="J5665" t="s">
        <v>618</v>
      </c>
      <c r="K5665" t="s">
        <v>455</v>
      </c>
      <c r="L5665" t="s">
        <v>25</v>
      </c>
      <c r="M5665">
        <v>246399</v>
      </c>
      <c r="N5665">
        <v>220979</v>
      </c>
      <c r="O5665">
        <v>219233</v>
      </c>
      <c r="P5665">
        <v>229186</v>
      </c>
      <c r="Q5665">
        <v>225915</v>
      </c>
      <c r="R5665">
        <v>212551</v>
      </c>
      <c r="S5665">
        <v>234144</v>
      </c>
      <c r="T5665">
        <v>241828</v>
      </c>
      <c r="U5665">
        <v>231220</v>
      </c>
      <c r="V5665">
        <v>252772</v>
      </c>
      <c r="W5665">
        <v>187717</v>
      </c>
      <c r="X5665">
        <v>207430</v>
      </c>
      <c r="Y5665">
        <v>2709373</v>
      </c>
      <c r="Z5665">
        <f t="shared" si="204"/>
        <v>819266.46368225699</v>
      </c>
      <c r="AA5665">
        <f t="shared" si="205"/>
        <v>1212763.2863177431</v>
      </c>
    </row>
    <row r="5666" spans="1:27" x14ac:dyDescent="0.35">
      <c r="A5666" t="s">
        <v>427</v>
      </c>
      <c r="C5666">
        <v>512100</v>
      </c>
      <c r="D5666" t="s">
        <v>428</v>
      </c>
      <c r="E5666" t="s">
        <v>7</v>
      </c>
      <c r="F5666" t="s">
        <v>105</v>
      </c>
      <c r="G5666">
        <v>2028</v>
      </c>
      <c r="H5666" t="s">
        <v>365</v>
      </c>
      <c r="I5666" t="s">
        <v>383</v>
      </c>
      <c r="J5666" t="s">
        <v>384</v>
      </c>
      <c r="K5666" t="s">
        <v>378</v>
      </c>
      <c r="L5666" t="s">
        <v>25</v>
      </c>
      <c r="M5666">
        <v>247356</v>
      </c>
      <c r="N5666">
        <v>140976</v>
      </c>
      <c r="O5666">
        <v>140848</v>
      </c>
      <c r="P5666">
        <v>668543</v>
      </c>
      <c r="Q5666">
        <v>227497</v>
      </c>
      <c r="R5666">
        <v>214730</v>
      </c>
      <c r="S5666">
        <v>235122</v>
      </c>
      <c r="T5666">
        <v>241159</v>
      </c>
      <c r="U5666">
        <v>-28841</v>
      </c>
      <c r="V5666">
        <v>-10068</v>
      </c>
      <c r="W5666">
        <v>192746</v>
      </c>
      <c r="X5666">
        <v>210737</v>
      </c>
      <c r="Y5666">
        <v>2480804</v>
      </c>
      <c r="Z5666">
        <f t="shared" si="204"/>
        <v>0</v>
      </c>
      <c r="AA5666">
        <f t="shared" si="205"/>
        <v>1860603</v>
      </c>
    </row>
    <row r="5667" spans="1:27" x14ac:dyDescent="0.35">
      <c r="A5667" t="s">
        <v>427</v>
      </c>
      <c r="C5667">
        <v>512100</v>
      </c>
      <c r="D5667" t="s">
        <v>428</v>
      </c>
      <c r="E5667" t="s">
        <v>7</v>
      </c>
      <c r="F5667" t="s">
        <v>105</v>
      </c>
      <c r="G5667">
        <v>2024</v>
      </c>
      <c r="H5667" t="s">
        <v>22</v>
      </c>
      <c r="I5667" t="s">
        <v>373</v>
      </c>
      <c r="J5667" t="s">
        <v>374</v>
      </c>
      <c r="K5667" t="s">
        <v>375</v>
      </c>
      <c r="L5667" t="s">
        <v>25</v>
      </c>
      <c r="M5667">
        <v>247888</v>
      </c>
      <c r="N5667">
        <v>217221</v>
      </c>
      <c r="O5667">
        <v>207055</v>
      </c>
      <c r="P5667">
        <v>194465</v>
      </c>
      <c r="Q5667">
        <v>293997</v>
      </c>
      <c r="R5667">
        <v>98121</v>
      </c>
      <c r="S5667">
        <v>407760</v>
      </c>
      <c r="T5667">
        <v>228211</v>
      </c>
      <c r="U5667">
        <v>226578</v>
      </c>
      <c r="V5667">
        <v>244486</v>
      </c>
      <c r="W5667">
        <v>207574</v>
      </c>
      <c r="X5667">
        <v>249950</v>
      </c>
      <c r="Y5667">
        <v>2823306</v>
      </c>
      <c r="Z5667">
        <f t="shared" si="204"/>
        <v>0</v>
      </c>
      <c r="AA5667">
        <f t="shared" si="205"/>
        <v>2117479.5</v>
      </c>
    </row>
    <row r="5668" spans="1:27" x14ac:dyDescent="0.35">
      <c r="A5668" t="s">
        <v>427</v>
      </c>
      <c r="C5668">
        <v>505100</v>
      </c>
      <c r="D5668" t="s">
        <v>433</v>
      </c>
      <c r="E5668" t="s">
        <v>7</v>
      </c>
      <c r="F5668" t="s">
        <v>366</v>
      </c>
      <c r="G5668">
        <v>2026</v>
      </c>
      <c r="H5668" t="s">
        <v>365</v>
      </c>
      <c r="I5668" t="s">
        <v>617</v>
      </c>
      <c r="J5668" t="s">
        <v>618</v>
      </c>
      <c r="K5668" t="s">
        <v>455</v>
      </c>
      <c r="L5668" t="s">
        <v>25</v>
      </c>
      <c r="M5668">
        <v>248683</v>
      </c>
      <c r="N5668">
        <v>222166</v>
      </c>
      <c r="O5668">
        <v>222862</v>
      </c>
      <c r="P5668">
        <v>232430</v>
      </c>
      <c r="Q5668">
        <v>229402</v>
      </c>
      <c r="R5668">
        <v>216709</v>
      </c>
      <c r="S5668">
        <v>237370</v>
      </c>
      <c r="T5668">
        <v>242174</v>
      </c>
      <c r="U5668">
        <v>234319</v>
      </c>
      <c r="V5668">
        <v>252645</v>
      </c>
      <c r="W5668">
        <v>195334</v>
      </c>
      <c r="X5668">
        <v>214580</v>
      </c>
      <c r="Y5668">
        <v>2748674</v>
      </c>
      <c r="Z5668">
        <f t="shared" si="204"/>
        <v>831150.39080826601</v>
      </c>
      <c r="AA5668">
        <f t="shared" si="205"/>
        <v>1230355.1091917341</v>
      </c>
    </row>
    <row r="5669" spans="1:27" x14ac:dyDescent="0.35">
      <c r="A5669" t="s">
        <v>427</v>
      </c>
      <c r="C5669">
        <v>512100</v>
      </c>
      <c r="D5669" t="s">
        <v>428</v>
      </c>
      <c r="E5669" t="s">
        <v>7</v>
      </c>
      <c r="F5669" t="s">
        <v>105</v>
      </c>
      <c r="G5669">
        <v>2025</v>
      </c>
      <c r="H5669" t="s">
        <v>22</v>
      </c>
      <c r="I5669" t="s">
        <v>373</v>
      </c>
      <c r="J5669" t="s">
        <v>374</v>
      </c>
      <c r="K5669" t="s">
        <v>375</v>
      </c>
      <c r="L5669" t="s">
        <v>25</v>
      </c>
      <c r="M5669">
        <v>249783</v>
      </c>
      <c r="N5669">
        <v>219117</v>
      </c>
      <c r="O5669">
        <v>208950</v>
      </c>
      <c r="P5669">
        <v>196361</v>
      </c>
      <c r="Q5669">
        <v>295892</v>
      </c>
      <c r="R5669">
        <v>112551</v>
      </c>
      <c r="S5669">
        <v>460392</v>
      </c>
      <c r="T5669">
        <v>245029</v>
      </c>
      <c r="U5669">
        <v>243396</v>
      </c>
      <c r="V5669">
        <v>261304</v>
      </c>
      <c r="W5669">
        <v>313927</v>
      </c>
      <c r="X5669">
        <v>266768</v>
      </c>
      <c r="Y5669">
        <v>3073471</v>
      </c>
      <c r="Z5669">
        <f t="shared" si="204"/>
        <v>0</v>
      </c>
      <c r="AA5669">
        <f t="shared" si="205"/>
        <v>2305103.25</v>
      </c>
    </row>
    <row r="5670" spans="1:27" x14ac:dyDescent="0.35">
      <c r="A5670" t="s">
        <v>427</v>
      </c>
      <c r="C5670">
        <v>512100</v>
      </c>
      <c r="D5670" t="s">
        <v>428</v>
      </c>
      <c r="E5670" t="s">
        <v>7</v>
      </c>
      <c r="F5670" t="s">
        <v>105</v>
      </c>
      <c r="G5670">
        <v>2023</v>
      </c>
      <c r="H5670" t="s">
        <v>22</v>
      </c>
      <c r="I5670" t="s">
        <v>383</v>
      </c>
      <c r="J5670" t="s">
        <v>384</v>
      </c>
      <c r="K5670" t="s">
        <v>378</v>
      </c>
      <c r="L5670" t="s">
        <v>25</v>
      </c>
      <c r="M5670">
        <v>251198</v>
      </c>
      <c r="N5670">
        <v>469358</v>
      </c>
      <c r="O5670">
        <v>1235058</v>
      </c>
      <c r="P5670">
        <v>1689688</v>
      </c>
      <c r="Q5670">
        <v>331476</v>
      </c>
      <c r="R5670">
        <v>240367</v>
      </c>
      <c r="S5670">
        <v>268770</v>
      </c>
      <c r="T5670">
        <v>271648</v>
      </c>
      <c r="U5670">
        <v>567330</v>
      </c>
      <c r="V5670">
        <v>408699</v>
      </c>
      <c r="W5670">
        <v>242624</v>
      </c>
      <c r="X5670">
        <v>309022</v>
      </c>
      <c r="Y5670">
        <v>6285241</v>
      </c>
      <c r="Z5670">
        <f t="shared" si="204"/>
        <v>0</v>
      </c>
      <c r="AA5670">
        <f t="shared" si="205"/>
        <v>4713930.75</v>
      </c>
    </row>
    <row r="5671" spans="1:27" x14ac:dyDescent="0.35">
      <c r="A5671" t="s">
        <v>427</v>
      </c>
      <c r="C5671">
        <v>512100</v>
      </c>
      <c r="D5671" t="s">
        <v>428</v>
      </c>
      <c r="E5671" t="s">
        <v>7</v>
      </c>
      <c r="F5671" t="s">
        <v>105</v>
      </c>
      <c r="G5671">
        <v>2023</v>
      </c>
      <c r="H5671" t="s">
        <v>365</v>
      </c>
      <c r="I5671" t="s">
        <v>373</v>
      </c>
      <c r="J5671" t="s">
        <v>374</v>
      </c>
      <c r="K5671" t="s">
        <v>375</v>
      </c>
      <c r="L5671" t="s">
        <v>25</v>
      </c>
      <c r="M5671">
        <v>252895</v>
      </c>
      <c r="N5671">
        <v>238877</v>
      </c>
      <c r="O5671">
        <v>171037</v>
      </c>
      <c r="P5671">
        <v>131370</v>
      </c>
      <c r="Q5671">
        <v>255723</v>
      </c>
      <c r="R5671">
        <v>245637</v>
      </c>
      <c r="S5671">
        <v>227630</v>
      </c>
      <c r="T5671">
        <v>270158</v>
      </c>
      <c r="U5671">
        <v>234497</v>
      </c>
      <c r="V5671">
        <v>-20782</v>
      </c>
      <c r="W5671">
        <v>235376</v>
      </c>
      <c r="X5671">
        <v>202401</v>
      </c>
      <c r="Y5671">
        <v>2444818</v>
      </c>
      <c r="Z5671">
        <f t="shared" si="204"/>
        <v>0</v>
      </c>
      <c r="AA5671">
        <f t="shared" si="205"/>
        <v>1833613.5</v>
      </c>
    </row>
    <row r="5672" spans="1:27" x14ac:dyDescent="0.35">
      <c r="A5672" t="s">
        <v>427</v>
      </c>
      <c r="C5672">
        <v>512100</v>
      </c>
      <c r="D5672" t="s">
        <v>428</v>
      </c>
      <c r="E5672" t="s">
        <v>7</v>
      </c>
      <c r="F5672" t="s">
        <v>105</v>
      </c>
      <c r="G5672">
        <v>2029</v>
      </c>
      <c r="H5672" t="s">
        <v>365</v>
      </c>
      <c r="I5672" t="s">
        <v>383</v>
      </c>
      <c r="J5672" t="s">
        <v>384</v>
      </c>
      <c r="K5672" t="s">
        <v>378</v>
      </c>
      <c r="L5672" t="s">
        <v>25</v>
      </c>
      <c r="M5672">
        <v>254781</v>
      </c>
      <c r="N5672">
        <v>145207</v>
      </c>
      <c r="O5672">
        <v>145075</v>
      </c>
      <c r="P5672">
        <v>496879</v>
      </c>
      <c r="Q5672">
        <v>234326</v>
      </c>
      <c r="R5672">
        <v>221175</v>
      </c>
      <c r="S5672">
        <v>242180</v>
      </c>
      <c r="T5672">
        <v>248398</v>
      </c>
      <c r="U5672">
        <v>-29706</v>
      </c>
      <c r="V5672">
        <v>-10371</v>
      </c>
      <c r="W5672">
        <v>198532</v>
      </c>
      <c r="X5672">
        <v>217063</v>
      </c>
      <c r="Y5672">
        <v>2363539</v>
      </c>
      <c r="Z5672">
        <f t="shared" si="204"/>
        <v>0</v>
      </c>
      <c r="AA5672">
        <f t="shared" si="205"/>
        <v>1772654.25</v>
      </c>
    </row>
    <row r="5673" spans="1:27" x14ac:dyDescent="0.35">
      <c r="A5673" t="s">
        <v>427</v>
      </c>
      <c r="C5673">
        <v>505100</v>
      </c>
      <c r="D5673" t="s">
        <v>433</v>
      </c>
      <c r="E5673" t="s">
        <v>7</v>
      </c>
      <c r="F5673" t="s">
        <v>366</v>
      </c>
      <c r="G5673">
        <v>2027</v>
      </c>
      <c r="H5673" t="s">
        <v>365</v>
      </c>
      <c r="I5673" t="s">
        <v>617</v>
      </c>
      <c r="J5673" t="s">
        <v>618</v>
      </c>
      <c r="K5673" t="s">
        <v>455</v>
      </c>
      <c r="L5673" t="s">
        <v>25</v>
      </c>
      <c r="M5673">
        <v>256144</v>
      </c>
      <c r="N5673">
        <v>228831</v>
      </c>
      <c r="O5673">
        <v>229548</v>
      </c>
      <c r="P5673">
        <v>239403</v>
      </c>
      <c r="Q5673">
        <v>236284</v>
      </c>
      <c r="R5673">
        <v>223210</v>
      </c>
      <c r="S5673">
        <v>244491</v>
      </c>
      <c r="T5673">
        <v>249439</v>
      </c>
      <c r="U5673">
        <v>241348</v>
      </c>
      <c r="V5673">
        <v>260225</v>
      </c>
      <c r="W5673">
        <v>201194</v>
      </c>
      <c r="X5673">
        <v>221018</v>
      </c>
      <c r="Y5673">
        <v>2831134</v>
      </c>
      <c r="Z5673">
        <f t="shared" si="204"/>
        <v>856084.83600840601</v>
      </c>
      <c r="AA5673">
        <f t="shared" si="205"/>
        <v>1267265.663991594</v>
      </c>
    </row>
    <row r="5674" spans="1:27" x14ac:dyDescent="0.35">
      <c r="A5674" t="s">
        <v>427</v>
      </c>
      <c r="C5674">
        <v>512100</v>
      </c>
      <c r="D5674" t="s">
        <v>428</v>
      </c>
      <c r="E5674" t="s">
        <v>7</v>
      </c>
      <c r="F5674" t="s">
        <v>105</v>
      </c>
      <c r="G5674">
        <v>2026</v>
      </c>
      <c r="H5674" t="s">
        <v>22</v>
      </c>
      <c r="I5674" t="s">
        <v>373</v>
      </c>
      <c r="J5674" t="s">
        <v>374</v>
      </c>
      <c r="K5674" t="s">
        <v>375</v>
      </c>
      <c r="L5674" t="s">
        <v>25</v>
      </c>
      <c r="M5674">
        <v>256901</v>
      </c>
      <c r="N5674">
        <v>225289</v>
      </c>
      <c r="O5674">
        <v>214837</v>
      </c>
      <c r="P5674">
        <v>201959</v>
      </c>
      <c r="Q5674">
        <v>304086</v>
      </c>
      <c r="R5674">
        <v>115539</v>
      </c>
      <c r="S5674">
        <v>473718</v>
      </c>
      <c r="T5674">
        <v>252046</v>
      </c>
      <c r="U5674">
        <v>250263</v>
      </c>
      <c r="V5674">
        <v>268660</v>
      </c>
      <c r="W5674">
        <v>322960</v>
      </c>
      <c r="X5674">
        <v>274392</v>
      </c>
      <c r="Y5674">
        <v>3160651</v>
      </c>
      <c r="Z5674">
        <f t="shared" si="204"/>
        <v>0</v>
      </c>
      <c r="AA5674">
        <f t="shared" si="205"/>
        <v>2370488.25</v>
      </c>
    </row>
    <row r="5675" spans="1:27" x14ac:dyDescent="0.35">
      <c r="A5675" t="s">
        <v>427</v>
      </c>
      <c r="C5675">
        <v>512100</v>
      </c>
      <c r="D5675" t="s">
        <v>428</v>
      </c>
      <c r="E5675" t="s">
        <v>7</v>
      </c>
      <c r="F5675" t="s">
        <v>21</v>
      </c>
      <c r="G5675">
        <v>2022</v>
      </c>
      <c r="H5675" t="s">
        <v>22</v>
      </c>
      <c r="I5675" t="s">
        <v>373</v>
      </c>
      <c r="J5675" t="s">
        <v>374</v>
      </c>
      <c r="K5675" t="s">
        <v>375</v>
      </c>
      <c r="L5675" t="s">
        <v>25</v>
      </c>
      <c r="M5675">
        <v>260390</v>
      </c>
      <c r="N5675">
        <v>221974</v>
      </c>
      <c r="O5675">
        <v>179848</v>
      </c>
      <c r="P5675">
        <v>171346</v>
      </c>
      <c r="Q5675">
        <v>238561</v>
      </c>
      <c r="R5675">
        <v>184886</v>
      </c>
      <c r="S5675">
        <v>188412</v>
      </c>
      <c r="T5675">
        <v>157856</v>
      </c>
      <c r="U5675">
        <v>391981</v>
      </c>
      <c r="V5675">
        <v>143100</v>
      </c>
      <c r="W5675">
        <v>169314</v>
      </c>
      <c r="X5675">
        <v>196319</v>
      </c>
      <c r="Y5675">
        <v>2503987</v>
      </c>
      <c r="Z5675">
        <f t="shared" si="204"/>
        <v>1877990.25</v>
      </c>
      <c r="AA5675">
        <f t="shared" si="205"/>
        <v>0</v>
      </c>
    </row>
    <row r="5676" spans="1:27" x14ac:dyDescent="0.35">
      <c r="A5676" t="s">
        <v>427</v>
      </c>
      <c r="C5676">
        <v>512100</v>
      </c>
      <c r="D5676" t="s">
        <v>428</v>
      </c>
      <c r="E5676" t="s">
        <v>7</v>
      </c>
      <c r="F5676" t="s">
        <v>105</v>
      </c>
      <c r="G5676">
        <v>2030</v>
      </c>
      <c r="H5676" t="s">
        <v>365</v>
      </c>
      <c r="I5676" t="s">
        <v>383</v>
      </c>
      <c r="J5676" t="s">
        <v>384</v>
      </c>
      <c r="K5676" t="s">
        <v>378</v>
      </c>
      <c r="L5676" t="s">
        <v>25</v>
      </c>
      <c r="M5676">
        <v>262432</v>
      </c>
      <c r="N5676">
        <v>149568</v>
      </c>
      <c r="O5676">
        <v>149432</v>
      </c>
      <c r="P5676">
        <v>633617</v>
      </c>
      <c r="Q5676">
        <v>241363</v>
      </c>
      <c r="R5676">
        <v>227818</v>
      </c>
      <c r="S5676">
        <v>249453</v>
      </c>
      <c r="T5676">
        <v>255858</v>
      </c>
      <c r="U5676">
        <v>-30598</v>
      </c>
      <c r="V5676">
        <v>-10682</v>
      </c>
      <c r="W5676">
        <v>204494</v>
      </c>
      <c r="X5676">
        <v>223581</v>
      </c>
      <c r="Y5676">
        <v>2556335</v>
      </c>
      <c r="Z5676">
        <f t="shared" si="204"/>
        <v>0</v>
      </c>
      <c r="AA5676">
        <f t="shared" si="205"/>
        <v>1917251.25</v>
      </c>
    </row>
    <row r="5677" spans="1:27" x14ac:dyDescent="0.35">
      <c r="A5677" t="s">
        <v>427</v>
      </c>
      <c r="C5677">
        <v>505100</v>
      </c>
      <c r="D5677" t="s">
        <v>433</v>
      </c>
      <c r="E5677" t="s">
        <v>7</v>
      </c>
      <c r="F5677" t="s">
        <v>366</v>
      </c>
      <c r="G5677">
        <v>2028</v>
      </c>
      <c r="H5677" t="s">
        <v>365</v>
      </c>
      <c r="I5677" t="s">
        <v>617</v>
      </c>
      <c r="J5677" t="s">
        <v>618</v>
      </c>
      <c r="K5677" t="s">
        <v>455</v>
      </c>
      <c r="L5677" t="s">
        <v>25</v>
      </c>
      <c r="M5677">
        <v>263821</v>
      </c>
      <c r="N5677">
        <v>235691</v>
      </c>
      <c r="O5677">
        <v>236428</v>
      </c>
      <c r="P5677">
        <v>246579</v>
      </c>
      <c r="Q5677">
        <v>243366</v>
      </c>
      <c r="R5677">
        <v>229901</v>
      </c>
      <c r="S5677">
        <v>251820</v>
      </c>
      <c r="T5677">
        <v>256916</v>
      </c>
      <c r="U5677">
        <v>248583</v>
      </c>
      <c r="V5677">
        <v>268025</v>
      </c>
      <c r="W5677">
        <v>207225</v>
      </c>
      <c r="X5677">
        <v>227643</v>
      </c>
      <c r="Y5677">
        <v>2915996</v>
      </c>
      <c r="Z5677">
        <f t="shared" si="204"/>
        <v>881745.60351476399</v>
      </c>
      <c r="AA5677">
        <f t="shared" si="205"/>
        <v>1305251.396485236</v>
      </c>
    </row>
    <row r="5678" spans="1:27" x14ac:dyDescent="0.35">
      <c r="A5678" t="s">
        <v>427</v>
      </c>
      <c r="C5678">
        <v>502100</v>
      </c>
      <c r="D5678" t="s">
        <v>429</v>
      </c>
      <c r="E5678" t="s">
        <v>7</v>
      </c>
      <c r="F5678" t="s">
        <v>366</v>
      </c>
      <c r="G5678">
        <v>2021</v>
      </c>
      <c r="H5678" t="s">
        <v>365</v>
      </c>
      <c r="I5678" t="s">
        <v>617</v>
      </c>
      <c r="J5678" t="s">
        <v>618</v>
      </c>
      <c r="K5678" t="s">
        <v>455</v>
      </c>
      <c r="L5678" t="s">
        <v>25</v>
      </c>
      <c r="M5678">
        <v>264033</v>
      </c>
      <c r="N5678">
        <v>262401</v>
      </c>
      <c r="O5678">
        <v>288838</v>
      </c>
      <c r="P5678">
        <v>271643</v>
      </c>
      <c r="Q5678">
        <v>257819</v>
      </c>
      <c r="R5678">
        <v>268835</v>
      </c>
      <c r="S5678">
        <v>264405</v>
      </c>
      <c r="T5678">
        <v>283226</v>
      </c>
      <c r="U5678">
        <v>273897</v>
      </c>
      <c r="V5678">
        <v>270328</v>
      </c>
      <c r="W5678">
        <v>258085</v>
      </c>
      <c r="X5678">
        <v>254307</v>
      </c>
      <c r="Y5678">
        <v>3217817</v>
      </c>
      <c r="Z5678">
        <f t="shared" si="204"/>
        <v>973010.93439945299</v>
      </c>
      <c r="AA5678">
        <f t="shared" si="205"/>
        <v>1440351.815600547</v>
      </c>
    </row>
    <row r="5679" spans="1:27" x14ac:dyDescent="0.35">
      <c r="A5679" t="s">
        <v>427</v>
      </c>
      <c r="C5679">
        <v>512100</v>
      </c>
      <c r="D5679" t="s">
        <v>428</v>
      </c>
      <c r="E5679" t="s">
        <v>7</v>
      </c>
      <c r="F5679" t="s">
        <v>105</v>
      </c>
      <c r="G5679">
        <v>2027</v>
      </c>
      <c r="H5679" t="s">
        <v>22</v>
      </c>
      <c r="I5679" t="s">
        <v>373</v>
      </c>
      <c r="J5679" t="s">
        <v>374</v>
      </c>
      <c r="K5679" t="s">
        <v>375</v>
      </c>
      <c r="L5679" t="s">
        <v>25</v>
      </c>
      <c r="M5679">
        <v>264224</v>
      </c>
      <c r="N5679">
        <v>231639</v>
      </c>
      <c r="O5679">
        <v>220892</v>
      </c>
      <c r="P5679">
        <v>207720</v>
      </c>
      <c r="Q5679">
        <v>312512</v>
      </c>
      <c r="R5679">
        <v>118610</v>
      </c>
      <c r="S5679">
        <v>487435</v>
      </c>
      <c r="T5679">
        <v>259266</v>
      </c>
      <c r="U5679">
        <v>257327</v>
      </c>
      <c r="V5679">
        <v>276228</v>
      </c>
      <c r="W5679">
        <v>332256</v>
      </c>
      <c r="X5679">
        <v>282238</v>
      </c>
      <c r="Y5679">
        <v>3250347</v>
      </c>
      <c r="Z5679">
        <f t="shared" si="204"/>
        <v>0</v>
      </c>
      <c r="AA5679">
        <f t="shared" si="205"/>
        <v>2437760.25</v>
      </c>
    </row>
    <row r="5680" spans="1:27" x14ac:dyDescent="0.35">
      <c r="A5680" t="s">
        <v>427</v>
      </c>
      <c r="C5680">
        <v>502100</v>
      </c>
      <c r="D5680" t="s">
        <v>429</v>
      </c>
      <c r="E5680" t="s">
        <v>7</v>
      </c>
      <c r="F5680" t="s">
        <v>366</v>
      </c>
      <c r="G5680">
        <v>2022</v>
      </c>
      <c r="H5680" t="s">
        <v>365</v>
      </c>
      <c r="I5680" t="s">
        <v>617</v>
      </c>
      <c r="J5680" t="s">
        <v>618</v>
      </c>
      <c r="K5680" t="s">
        <v>455</v>
      </c>
      <c r="L5680" t="s">
        <v>25</v>
      </c>
      <c r="M5680">
        <v>270546</v>
      </c>
      <c r="N5680">
        <v>268880</v>
      </c>
      <c r="O5680">
        <v>295884</v>
      </c>
      <c r="P5680">
        <v>266791</v>
      </c>
      <c r="Q5680">
        <v>274720</v>
      </c>
      <c r="R5680">
        <v>274735</v>
      </c>
      <c r="S5680">
        <v>258775</v>
      </c>
      <c r="T5680">
        <v>304678</v>
      </c>
      <c r="U5680">
        <v>283980</v>
      </c>
      <c r="V5680">
        <v>276412</v>
      </c>
      <c r="W5680">
        <v>267557</v>
      </c>
      <c r="X5680">
        <v>247662</v>
      </c>
      <c r="Y5680">
        <v>3290619</v>
      </c>
      <c r="Z5680">
        <f t="shared" si="204"/>
        <v>995024.97125927091</v>
      </c>
      <c r="AA5680">
        <f t="shared" si="205"/>
        <v>1472939.278740729</v>
      </c>
    </row>
    <row r="5681" spans="1:27" x14ac:dyDescent="0.35">
      <c r="A5681" t="s">
        <v>427</v>
      </c>
      <c r="C5681">
        <v>505100</v>
      </c>
      <c r="D5681" t="s">
        <v>433</v>
      </c>
      <c r="E5681" t="s">
        <v>7</v>
      </c>
      <c r="F5681" t="s">
        <v>366</v>
      </c>
      <c r="G5681">
        <v>2029</v>
      </c>
      <c r="H5681" t="s">
        <v>365</v>
      </c>
      <c r="I5681" t="s">
        <v>617</v>
      </c>
      <c r="J5681" t="s">
        <v>618</v>
      </c>
      <c r="K5681" t="s">
        <v>455</v>
      </c>
      <c r="L5681" t="s">
        <v>25</v>
      </c>
      <c r="M5681">
        <v>271741</v>
      </c>
      <c r="N5681">
        <v>242765</v>
      </c>
      <c r="O5681">
        <v>243525</v>
      </c>
      <c r="P5681">
        <v>253980</v>
      </c>
      <c r="Q5681">
        <v>250671</v>
      </c>
      <c r="R5681">
        <v>236802</v>
      </c>
      <c r="S5681">
        <v>259379</v>
      </c>
      <c r="T5681">
        <v>264628</v>
      </c>
      <c r="U5681">
        <v>256045</v>
      </c>
      <c r="V5681">
        <v>276070</v>
      </c>
      <c r="W5681">
        <v>213445</v>
      </c>
      <c r="X5681">
        <v>234476</v>
      </c>
      <c r="Y5681">
        <v>3003526</v>
      </c>
      <c r="Z5681">
        <f t="shared" ref="Z5681:Z5739" si="206">$Y5681*IF($E5681="Fixed",0.75,1)*IF(LEFT($F5681,4)="0311",1,IF(LEFT($F5681,4)="0301",0.403176412,0))</f>
        <v>908213.12702153402</v>
      </c>
      <c r="AA5681">
        <f t="shared" ref="AA5681:AA5739" si="207">$Y5681*IF($E5681="Fixed",0.75,1)*IF(LEFT($F5681,4)="0311",0,IF(LEFT($F5681,4)="0301",1-0.403176412,1))</f>
        <v>1344431.3729784661</v>
      </c>
    </row>
    <row r="5682" spans="1:27" x14ac:dyDescent="0.35">
      <c r="A5682" t="s">
        <v>427</v>
      </c>
      <c r="C5682">
        <v>512100</v>
      </c>
      <c r="D5682" t="s">
        <v>428</v>
      </c>
      <c r="E5682" t="s">
        <v>7</v>
      </c>
      <c r="F5682" t="s">
        <v>105</v>
      </c>
      <c r="G5682">
        <v>2028</v>
      </c>
      <c r="H5682" t="s">
        <v>22</v>
      </c>
      <c r="I5682" t="s">
        <v>373</v>
      </c>
      <c r="J5682" t="s">
        <v>374</v>
      </c>
      <c r="K5682" t="s">
        <v>375</v>
      </c>
      <c r="L5682" t="s">
        <v>25</v>
      </c>
      <c r="M5682">
        <v>271754</v>
      </c>
      <c r="N5682">
        <v>238166</v>
      </c>
      <c r="O5682">
        <v>227116</v>
      </c>
      <c r="P5682">
        <v>213642</v>
      </c>
      <c r="Q5682">
        <v>321170</v>
      </c>
      <c r="R5682">
        <v>121762</v>
      </c>
      <c r="S5682">
        <v>501541</v>
      </c>
      <c r="T5682">
        <v>266690</v>
      </c>
      <c r="U5682">
        <v>264589</v>
      </c>
      <c r="V5682">
        <v>284007</v>
      </c>
      <c r="W5682">
        <v>341815</v>
      </c>
      <c r="X5682">
        <v>290305</v>
      </c>
      <c r="Y5682">
        <v>3342557</v>
      </c>
      <c r="Z5682">
        <f t="shared" si="206"/>
        <v>0</v>
      </c>
      <c r="AA5682">
        <f t="shared" si="207"/>
        <v>2506917.75</v>
      </c>
    </row>
    <row r="5683" spans="1:27" x14ac:dyDescent="0.35">
      <c r="A5683" t="s">
        <v>427</v>
      </c>
      <c r="C5683">
        <v>512100</v>
      </c>
      <c r="D5683" t="s">
        <v>428</v>
      </c>
      <c r="E5683" t="s">
        <v>7</v>
      </c>
      <c r="F5683" t="s">
        <v>105</v>
      </c>
      <c r="G5683">
        <v>2024</v>
      </c>
      <c r="H5683" t="s">
        <v>365</v>
      </c>
      <c r="I5683" t="s">
        <v>373</v>
      </c>
      <c r="J5683" t="s">
        <v>374</v>
      </c>
      <c r="K5683" t="s">
        <v>375</v>
      </c>
      <c r="L5683" t="s">
        <v>25</v>
      </c>
      <c r="M5683">
        <v>272672</v>
      </c>
      <c r="N5683">
        <v>258030</v>
      </c>
      <c r="O5683">
        <v>244216</v>
      </c>
      <c r="P5683">
        <v>-32423</v>
      </c>
      <c r="Q5683">
        <v>265073</v>
      </c>
      <c r="R5683">
        <v>223537</v>
      </c>
      <c r="S5683">
        <v>259959</v>
      </c>
      <c r="T5683">
        <v>266194</v>
      </c>
      <c r="U5683">
        <v>243095</v>
      </c>
      <c r="V5683">
        <v>277676</v>
      </c>
      <c r="W5683">
        <v>226826</v>
      </c>
      <c r="X5683">
        <v>219916</v>
      </c>
      <c r="Y5683">
        <v>2724771</v>
      </c>
      <c r="Z5683">
        <f t="shared" si="206"/>
        <v>0</v>
      </c>
      <c r="AA5683">
        <f t="shared" si="207"/>
        <v>2043578.25</v>
      </c>
    </row>
    <row r="5684" spans="1:27" x14ac:dyDescent="0.35">
      <c r="A5684" t="s">
        <v>427</v>
      </c>
      <c r="C5684">
        <v>512100</v>
      </c>
      <c r="D5684" t="s">
        <v>428</v>
      </c>
      <c r="E5684" t="s">
        <v>7</v>
      </c>
      <c r="F5684" t="s">
        <v>105</v>
      </c>
      <c r="G5684">
        <v>2025</v>
      </c>
      <c r="H5684" t="s">
        <v>365</v>
      </c>
      <c r="I5684" t="s">
        <v>373</v>
      </c>
      <c r="J5684" t="s">
        <v>374</v>
      </c>
      <c r="K5684" t="s">
        <v>375</v>
      </c>
      <c r="L5684" t="s">
        <v>25</v>
      </c>
      <c r="M5684">
        <v>279471</v>
      </c>
      <c r="N5684">
        <v>159279</v>
      </c>
      <c r="O5684">
        <v>159134</v>
      </c>
      <c r="P5684">
        <v>260712</v>
      </c>
      <c r="Q5684">
        <v>257033</v>
      </c>
      <c r="R5684">
        <v>242609</v>
      </c>
      <c r="S5684">
        <v>265648</v>
      </c>
      <c r="T5684">
        <v>272469</v>
      </c>
      <c r="U5684">
        <v>-32585</v>
      </c>
      <c r="V5684">
        <v>-11376</v>
      </c>
      <c r="W5684">
        <v>217771</v>
      </c>
      <c r="X5684">
        <v>238097</v>
      </c>
      <c r="Y5684">
        <v>2308263</v>
      </c>
      <c r="Z5684">
        <f t="shared" si="206"/>
        <v>0</v>
      </c>
      <c r="AA5684">
        <f t="shared" si="207"/>
        <v>1731197.25</v>
      </c>
    </row>
    <row r="5685" spans="1:27" x14ac:dyDescent="0.35">
      <c r="A5685" t="s">
        <v>427</v>
      </c>
      <c r="C5685">
        <v>512100</v>
      </c>
      <c r="D5685" t="s">
        <v>428</v>
      </c>
      <c r="E5685" t="s">
        <v>7</v>
      </c>
      <c r="F5685" t="s">
        <v>105</v>
      </c>
      <c r="G5685">
        <v>2029</v>
      </c>
      <c r="H5685" t="s">
        <v>22</v>
      </c>
      <c r="I5685" t="s">
        <v>373</v>
      </c>
      <c r="J5685" t="s">
        <v>374</v>
      </c>
      <c r="K5685" t="s">
        <v>375</v>
      </c>
      <c r="L5685" t="s">
        <v>25</v>
      </c>
      <c r="M5685">
        <v>279510</v>
      </c>
      <c r="N5685">
        <v>244888</v>
      </c>
      <c r="O5685">
        <v>233527</v>
      </c>
      <c r="P5685">
        <v>219743</v>
      </c>
      <c r="Q5685">
        <v>330083</v>
      </c>
      <c r="R5685">
        <v>125004</v>
      </c>
      <c r="S5685">
        <v>516079</v>
      </c>
      <c r="T5685">
        <v>274338</v>
      </c>
      <c r="U5685">
        <v>272067</v>
      </c>
      <c r="V5685">
        <v>292018</v>
      </c>
      <c r="W5685">
        <v>351666</v>
      </c>
      <c r="X5685">
        <v>298616</v>
      </c>
      <c r="Y5685">
        <v>3437539</v>
      </c>
      <c r="Z5685">
        <f t="shared" si="206"/>
        <v>0</v>
      </c>
      <c r="AA5685">
        <f t="shared" si="207"/>
        <v>2578154.25</v>
      </c>
    </row>
    <row r="5686" spans="1:27" x14ac:dyDescent="0.35">
      <c r="A5686" t="s">
        <v>427</v>
      </c>
      <c r="C5686">
        <v>505100</v>
      </c>
      <c r="D5686" t="s">
        <v>433</v>
      </c>
      <c r="E5686" t="s">
        <v>7</v>
      </c>
      <c r="F5686" t="s">
        <v>366</v>
      </c>
      <c r="G5686">
        <v>2030</v>
      </c>
      <c r="H5686" t="s">
        <v>365</v>
      </c>
      <c r="I5686" t="s">
        <v>617</v>
      </c>
      <c r="J5686" t="s">
        <v>618</v>
      </c>
      <c r="K5686" t="s">
        <v>455</v>
      </c>
      <c r="L5686" t="s">
        <v>25</v>
      </c>
      <c r="M5686">
        <v>279901</v>
      </c>
      <c r="N5686">
        <v>250056</v>
      </c>
      <c r="O5686">
        <v>250839</v>
      </c>
      <c r="P5686">
        <v>261608</v>
      </c>
      <c r="Q5686">
        <v>258199</v>
      </c>
      <c r="R5686">
        <v>243913</v>
      </c>
      <c r="S5686">
        <v>267168</v>
      </c>
      <c r="T5686">
        <v>272575</v>
      </c>
      <c r="U5686">
        <v>263734</v>
      </c>
      <c r="V5686">
        <v>284361</v>
      </c>
      <c r="W5686">
        <v>219855</v>
      </c>
      <c r="X5686">
        <v>241517</v>
      </c>
      <c r="Y5686">
        <v>3093726</v>
      </c>
      <c r="Z5686">
        <f t="shared" si="206"/>
        <v>935488.01129333396</v>
      </c>
      <c r="AA5686">
        <f t="shared" si="207"/>
        <v>1384806.488706666</v>
      </c>
    </row>
    <row r="5687" spans="1:27" x14ac:dyDescent="0.35">
      <c r="A5687" t="s">
        <v>427</v>
      </c>
      <c r="C5687">
        <v>512100</v>
      </c>
      <c r="D5687" t="s">
        <v>428</v>
      </c>
      <c r="E5687" t="s">
        <v>7</v>
      </c>
      <c r="F5687" t="s">
        <v>105</v>
      </c>
      <c r="G5687">
        <v>2030</v>
      </c>
      <c r="H5687" t="s">
        <v>22</v>
      </c>
      <c r="I5687" t="s">
        <v>373</v>
      </c>
      <c r="J5687" t="s">
        <v>374</v>
      </c>
      <c r="K5687" t="s">
        <v>375</v>
      </c>
      <c r="L5687" t="s">
        <v>25</v>
      </c>
      <c r="M5687">
        <v>287498</v>
      </c>
      <c r="N5687">
        <v>251810</v>
      </c>
      <c r="O5687">
        <v>240127</v>
      </c>
      <c r="P5687">
        <v>226026</v>
      </c>
      <c r="Q5687">
        <v>339258</v>
      </c>
      <c r="R5687">
        <v>128338</v>
      </c>
      <c r="S5687">
        <v>531052</v>
      </c>
      <c r="T5687">
        <v>282216</v>
      </c>
      <c r="U5687">
        <v>279768</v>
      </c>
      <c r="V5687">
        <v>300266</v>
      </c>
      <c r="W5687">
        <v>361811</v>
      </c>
      <c r="X5687">
        <v>307175</v>
      </c>
      <c r="Y5687">
        <v>3535344</v>
      </c>
      <c r="Z5687">
        <f t="shared" si="206"/>
        <v>0</v>
      </c>
      <c r="AA5687">
        <f t="shared" si="207"/>
        <v>2651508</v>
      </c>
    </row>
    <row r="5688" spans="1:27" x14ac:dyDescent="0.35">
      <c r="A5688" t="s">
        <v>427</v>
      </c>
      <c r="C5688">
        <v>512100</v>
      </c>
      <c r="D5688" t="s">
        <v>428</v>
      </c>
      <c r="E5688" t="s">
        <v>7</v>
      </c>
      <c r="F5688" t="s">
        <v>105</v>
      </c>
      <c r="G5688">
        <v>2026</v>
      </c>
      <c r="H5688" t="s">
        <v>365</v>
      </c>
      <c r="I5688" t="s">
        <v>373</v>
      </c>
      <c r="J5688" t="s">
        <v>374</v>
      </c>
      <c r="K5688" t="s">
        <v>375</v>
      </c>
      <c r="L5688" t="s">
        <v>25</v>
      </c>
      <c r="M5688">
        <v>287855</v>
      </c>
      <c r="N5688">
        <v>164057</v>
      </c>
      <c r="O5688">
        <v>163908</v>
      </c>
      <c r="P5688">
        <v>268533</v>
      </c>
      <c r="Q5688">
        <v>264744</v>
      </c>
      <c r="R5688">
        <v>249887</v>
      </c>
      <c r="S5688">
        <v>273618</v>
      </c>
      <c r="T5688">
        <v>280643</v>
      </c>
      <c r="U5688">
        <v>-33562</v>
      </c>
      <c r="V5688">
        <v>-11717</v>
      </c>
      <c r="W5688">
        <v>224304</v>
      </c>
      <c r="X5688">
        <v>245240</v>
      </c>
      <c r="Y5688">
        <v>2377511</v>
      </c>
      <c r="Z5688">
        <f t="shared" si="206"/>
        <v>0</v>
      </c>
      <c r="AA5688">
        <f t="shared" si="207"/>
        <v>1783133.25</v>
      </c>
    </row>
    <row r="5689" spans="1:27" x14ac:dyDescent="0.35">
      <c r="A5689" t="s">
        <v>427</v>
      </c>
      <c r="C5689">
        <v>502100</v>
      </c>
      <c r="D5689" t="s">
        <v>429</v>
      </c>
      <c r="E5689" t="s">
        <v>7</v>
      </c>
      <c r="F5689" t="s">
        <v>366</v>
      </c>
      <c r="G5689">
        <v>2023</v>
      </c>
      <c r="H5689" t="s">
        <v>365</v>
      </c>
      <c r="I5689" t="s">
        <v>617</v>
      </c>
      <c r="J5689" t="s">
        <v>618</v>
      </c>
      <c r="K5689" t="s">
        <v>455</v>
      </c>
      <c r="L5689" t="s">
        <v>25</v>
      </c>
      <c r="M5689">
        <v>293523</v>
      </c>
      <c r="N5689">
        <v>276429</v>
      </c>
      <c r="O5689">
        <v>304136</v>
      </c>
      <c r="P5689">
        <v>258523</v>
      </c>
      <c r="Q5689">
        <v>297124</v>
      </c>
      <c r="R5689">
        <v>285489</v>
      </c>
      <c r="S5689">
        <v>264947</v>
      </c>
      <c r="T5689">
        <v>312764</v>
      </c>
      <c r="U5689">
        <v>272367</v>
      </c>
      <c r="V5689">
        <v>298841</v>
      </c>
      <c r="W5689">
        <v>274462</v>
      </c>
      <c r="X5689">
        <v>237384</v>
      </c>
      <c r="Y5689">
        <v>3375990</v>
      </c>
      <c r="Z5689">
        <f t="shared" si="206"/>
        <v>1020839.6513609099</v>
      </c>
      <c r="AA5689">
        <f t="shared" si="207"/>
        <v>1511152.8486390901</v>
      </c>
    </row>
    <row r="5690" spans="1:27" x14ac:dyDescent="0.35">
      <c r="A5690" t="s">
        <v>427</v>
      </c>
      <c r="C5690">
        <v>512100</v>
      </c>
      <c r="D5690" t="s">
        <v>428</v>
      </c>
      <c r="E5690" t="s">
        <v>7</v>
      </c>
      <c r="F5690" t="s">
        <v>105</v>
      </c>
      <c r="G5690">
        <v>2023</v>
      </c>
      <c r="H5690" t="s">
        <v>22</v>
      </c>
      <c r="I5690" t="s">
        <v>373</v>
      </c>
      <c r="J5690" t="s">
        <v>374</v>
      </c>
      <c r="K5690" t="s">
        <v>375</v>
      </c>
      <c r="L5690" t="s">
        <v>25</v>
      </c>
      <c r="M5690">
        <v>296482</v>
      </c>
      <c r="N5690">
        <v>265815</v>
      </c>
      <c r="O5690">
        <v>255649</v>
      </c>
      <c r="P5690">
        <v>243059</v>
      </c>
      <c r="Q5690">
        <v>342591</v>
      </c>
      <c r="R5690">
        <v>263110</v>
      </c>
      <c r="S5690">
        <v>298176</v>
      </c>
      <c r="T5690">
        <v>291728</v>
      </c>
      <c r="U5690">
        <v>593493</v>
      </c>
      <c r="V5690">
        <v>308002</v>
      </c>
      <c r="W5690">
        <v>269897</v>
      </c>
      <c r="X5690">
        <v>312869</v>
      </c>
      <c r="Y5690">
        <v>3740871</v>
      </c>
      <c r="Z5690">
        <f t="shared" si="206"/>
        <v>0</v>
      </c>
      <c r="AA5690">
        <f t="shared" si="207"/>
        <v>2805653.25</v>
      </c>
    </row>
    <row r="5691" spans="1:27" x14ac:dyDescent="0.35">
      <c r="A5691" t="s">
        <v>427</v>
      </c>
      <c r="C5691">
        <v>512100</v>
      </c>
      <c r="D5691" t="s">
        <v>428</v>
      </c>
      <c r="E5691" t="s">
        <v>7</v>
      </c>
      <c r="F5691" t="s">
        <v>105</v>
      </c>
      <c r="G5691">
        <v>2027</v>
      </c>
      <c r="H5691" t="s">
        <v>365</v>
      </c>
      <c r="I5691" t="s">
        <v>373</v>
      </c>
      <c r="J5691" t="s">
        <v>374</v>
      </c>
      <c r="K5691" t="s">
        <v>375</v>
      </c>
      <c r="L5691" t="s">
        <v>25</v>
      </c>
      <c r="M5691">
        <v>296491</v>
      </c>
      <c r="N5691">
        <v>168979</v>
      </c>
      <c r="O5691">
        <v>168825</v>
      </c>
      <c r="P5691">
        <v>276589</v>
      </c>
      <c r="Q5691">
        <v>272687</v>
      </c>
      <c r="R5691">
        <v>257384</v>
      </c>
      <c r="S5691">
        <v>281826</v>
      </c>
      <c r="T5691">
        <v>289063</v>
      </c>
      <c r="U5691">
        <v>-34569</v>
      </c>
      <c r="V5691">
        <v>-12068</v>
      </c>
      <c r="W5691">
        <v>231033</v>
      </c>
      <c r="X5691">
        <v>252598</v>
      </c>
      <c r="Y5691">
        <v>2448836</v>
      </c>
      <c r="Z5691">
        <f t="shared" si="206"/>
        <v>0</v>
      </c>
      <c r="AA5691">
        <f t="shared" si="207"/>
        <v>1836627</v>
      </c>
    </row>
    <row r="5692" spans="1:27" x14ac:dyDescent="0.35">
      <c r="A5692" t="s">
        <v>427</v>
      </c>
      <c r="C5692">
        <v>512100</v>
      </c>
      <c r="D5692" t="s">
        <v>428</v>
      </c>
      <c r="E5692" t="s">
        <v>7</v>
      </c>
      <c r="F5692" t="s">
        <v>105</v>
      </c>
      <c r="G5692">
        <v>2028</v>
      </c>
      <c r="H5692" t="s">
        <v>365</v>
      </c>
      <c r="I5692" t="s">
        <v>373</v>
      </c>
      <c r="J5692" t="s">
        <v>374</v>
      </c>
      <c r="K5692" t="s">
        <v>375</v>
      </c>
      <c r="L5692" t="s">
        <v>25</v>
      </c>
      <c r="M5692">
        <v>305378</v>
      </c>
      <c r="N5692">
        <v>174044</v>
      </c>
      <c r="O5692">
        <v>173886</v>
      </c>
      <c r="P5692">
        <v>284880</v>
      </c>
      <c r="Q5692">
        <v>280860</v>
      </c>
      <c r="R5692">
        <v>265098</v>
      </c>
      <c r="S5692">
        <v>290274</v>
      </c>
      <c r="T5692">
        <v>297727</v>
      </c>
      <c r="U5692">
        <v>-35606</v>
      </c>
      <c r="V5692">
        <v>-12430</v>
      </c>
      <c r="W5692">
        <v>237958</v>
      </c>
      <c r="X5692">
        <v>260169</v>
      </c>
      <c r="Y5692">
        <v>2522239</v>
      </c>
      <c r="Z5692">
        <f t="shared" si="206"/>
        <v>0</v>
      </c>
      <c r="AA5692">
        <f t="shared" si="207"/>
        <v>1891679.25</v>
      </c>
    </row>
    <row r="5693" spans="1:27" x14ac:dyDescent="0.35">
      <c r="A5693" t="s">
        <v>427</v>
      </c>
      <c r="C5693">
        <v>512100</v>
      </c>
      <c r="D5693" t="s">
        <v>428</v>
      </c>
      <c r="E5693" t="s">
        <v>7</v>
      </c>
      <c r="F5693" t="s">
        <v>105</v>
      </c>
      <c r="G5693">
        <v>2029</v>
      </c>
      <c r="H5693" t="s">
        <v>365</v>
      </c>
      <c r="I5693" t="s">
        <v>373</v>
      </c>
      <c r="J5693" t="s">
        <v>374</v>
      </c>
      <c r="K5693" t="s">
        <v>375</v>
      </c>
      <c r="L5693" t="s">
        <v>25</v>
      </c>
      <c r="M5693">
        <v>314545</v>
      </c>
      <c r="N5693">
        <v>179268</v>
      </c>
      <c r="O5693">
        <v>179105</v>
      </c>
      <c r="P5693">
        <v>293431</v>
      </c>
      <c r="Q5693">
        <v>289291</v>
      </c>
      <c r="R5693">
        <v>273056</v>
      </c>
      <c r="S5693">
        <v>298987</v>
      </c>
      <c r="T5693">
        <v>306664</v>
      </c>
      <c r="U5693">
        <v>-36674</v>
      </c>
      <c r="V5693">
        <v>-12803</v>
      </c>
      <c r="W5693">
        <v>245101</v>
      </c>
      <c r="X5693">
        <v>267979</v>
      </c>
      <c r="Y5693">
        <v>2597950</v>
      </c>
      <c r="Z5693">
        <f t="shared" si="206"/>
        <v>0</v>
      </c>
      <c r="AA5693">
        <f t="shared" si="207"/>
        <v>1948462.5</v>
      </c>
    </row>
    <row r="5694" spans="1:27" x14ac:dyDescent="0.35">
      <c r="A5694" t="s">
        <v>427</v>
      </c>
      <c r="C5694">
        <v>502100</v>
      </c>
      <c r="D5694" t="s">
        <v>429</v>
      </c>
      <c r="E5694" t="s">
        <v>7</v>
      </c>
      <c r="F5694" t="s">
        <v>366</v>
      </c>
      <c r="G5694">
        <v>2024</v>
      </c>
      <c r="H5694" t="s">
        <v>365</v>
      </c>
      <c r="I5694" t="s">
        <v>617</v>
      </c>
      <c r="J5694" t="s">
        <v>618</v>
      </c>
      <c r="K5694" t="s">
        <v>455</v>
      </c>
      <c r="L5694" t="s">
        <v>25</v>
      </c>
      <c r="M5694">
        <v>316278</v>
      </c>
      <c r="N5694">
        <v>298450</v>
      </c>
      <c r="O5694">
        <v>283505</v>
      </c>
      <c r="P5694">
        <v>295761</v>
      </c>
      <c r="Q5694">
        <v>307892</v>
      </c>
      <c r="R5694">
        <v>259999</v>
      </c>
      <c r="S5694">
        <v>302249</v>
      </c>
      <c r="T5694">
        <v>308142</v>
      </c>
      <c r="U5694">
        <v>282261</v>
      </c>
      <c r="V5694">
        <v>321499</v>
      </c>
      <c r="W5694">
        <v>264614</v>
      </c>
      <c r="X5694">
        <v>257683</v>
      </c>
      <c r="Y5694">
        <v>3498332</v>
      </c>
      <c r="Z5694">
        <f t="shared" si="206"/>
        <v>1057833.7078085879</v>
      </c>
      <c r="AA5694">
        <f t="shared" si="207"/>
        <v>1565915.2921914121</v>
      </c>
    </row>
    <row r="5695" spans="1:27" x14ac:dyDescent="0.35">
      <c r="A5695" t="s">
        <v>427</v>
      </c>
      <c r="C5695">
        <v>512100</v>
      </c>
      <c r="D5695" t="s">
        <v>428</v>
      </c>
      <c r="E5695" t="s">
        <v>7</v>
      </c>
      <c r="F5695" t="s">
        <v>105</v>
      </c>
      <c r="G5695">
        <v>2030</v>
      </c>
      <c r="H5695" t="s">
        <v>365</v>
      </c>
      <c r="I5695" t="s">
        <v>373</v>
      </c>
      <c r="J5695" t="s">
        <v>374</v>
      </c>
      <c r="K5695" t="s">
        <v>375</v>
      </c>
      <c r="L5695" t="s">
        <v>25</v>
      </c>
      <c r="M5695">
        <v>323991</v>
      </c>
      <c r="N5695">
        <v>184652</v>
      </c>
      <c r="O5695">
        <v>184484</v>
      </c>
      <c r="P5695">
        <v>302243</v>
      </c>
      <c r="Q5695">
        <v>297979</v>
      </c>
      <c r="R5695">
        <v>281256</v>
      </c>
      <c r="S5695">
        <v>307966</v>
      </c>
      <c r="T5695">
        <v>315874</v>
      </c>
      <c r="U5695">
        <v>-37776</v>
      </c>
      <c r="V5695">
        <v>-13188</v>
      </c>
      <c r="W5695">
        <v>252462</v>
      </c>
      <c r="X5695">
        <v>276026</v>
      </c>
      <c r="Y5695">
        <v>2675969</v>
      </c>
      <c r="Z5695">
        <f t="shared" si="206"/>
        <v>0</v>
      </c>
      <c r="AA5695">
        <f t="shared" si="207"/>
        <v>2006976.75</v>
      </c>
    </row>
    <row r="5696" spans="1:27" x14ac:dyDescent="0.35">
      <c r="A5696" t="s">
        <v>427</v>
      </c>
      <c r="C5696">
        <v>502100</v>
      </c>
      <c r="D5696" t="s">
        <v>429</v>
      </c>
      <c r="E5696" t="s">
        <v>7</v>
      </c>
      <c r="F5696" t="s">
        <v>366</v>
      </c>
      <c r="G5696">
        <v>2025</v>
      </c>
      <c r="H5696" t="s">
        <v>365</v>
      </c>
      <c r="I5696" t="s">
        <v>617</v>
      </c>
      <c r="J5696" t="s">
        <v>618</v>
      </c>
      <c r="K5696" t="s">
        <v>455</v>
      </c>
      <c r="L5696" t="s">
        <v>25</v>
      </c>
      <c r="M5696">
        <v>324363</v>
      </c>
      <c r="N5696">
        <v>289760</v>
      </c>
      <c r="O5696">
        <v>290639</v>
      </c>
      <c r="P5696">
        <v>303055</v>
      </c>
      <c r="Q5696">
        <v>299050</v>
      </c>
      <c r="R5696">
        <v>282456</v>
      </c>
      <c r="S5696">
        <v>309354</v>
      </c>
      <c r="T5696">
        <v>315746</v>
      </c>
      <c r="U5696">
        <v>305514</v>
      </c>
      <c r="V5696">
        <v>329377</v>
      </c>
      <c r="W5696">
        <v>254606</v>
      </c>
      <c r="X5696">
        <v>279439</v>
      </c>
      <c r="Y5696">
        <v>3583359</v>
      </c>
      <c r="Z5696">
        <f t="shared" si="206"/>
        <v>1083544.3683959309</v>
      </c>
      <c r="AA5696">
        <f t="shared" si="207"/>
        <v>1603974.8816040691</v>
      </c>
    </row>
    <row r="5697" spans="1:27" x14ac:dyDescent="0.35">
      <c r="A5697" t="s">
        <v>427</v>
      </c>
      <c r="C5697">
        <v>502100</v>
      </c>
      <c r="D5697" t="s">
        <v>429</v>
      </c>
      <c r="E5697" t="s">
        <v>7</v>
      </c>
      <c r="F5697" t="s">
        <v>366</v>
      </c>
      <c r="G5697">
        <v>2026</v>
      </c>
      <c r="H5697" t="s">
        <v>365</v>
      </c>
      <c r="I5697" t="s">
        <v>617</v>
      </c>
      <c r="J5697" t="s">
        <v>618</v>
      </c>
      <c r="K5697" t="s">
        <v>455</v>
      </c>
      <c r="L5697" t="s">
        <v>25</v>
      </c>
      <c r="M5697">
        <v>334094</v>
      </c>
      <c r="N5697">
        <v>298453</v>
      </c>
      <c r="O5697">
        <v>299358</v>
      </c>
      <c r="P5697">
        <v>312146</v>
      </c>
      <c r="Q5697">
        <v>308021</v>
      </c>
      <c r="R5697">
        <v>290930</v>
      </c>
      <c r="S5697">
        <v>318635</v>
      </c>
      <c r="T5697">
        <v>325219</v>
      </c>
      <c r="U5697">
        <v>314680</v>
      </c>
      <c r="V5697">
        <v>339258</v>
      </c>
      <c r="W5697">
        <v>262245</v>
      </c>
      <c r="X5697">
        <v>287822</v>
      </c>
      <c r="Y5697">
        <v>3690859</v>
      </c>
      <c r="Z5697">
        <f t="shared" si="206"/>
        <v>1116050.466613431</v>
      </c>
      <c r="AA5697">
        <f t="shared" si="207"/>
        <v>1652093.783386569</v>
      </c>
    </row>
    <row r="5698" spans="1:27" x14ac:dyDescent="0.35">
      <c r="A5698" t="s">
        <v>427</v>
      </c>
      <c r="C5698">
        <v>502100</v>
      </c>
      <c r="D5698" t="s">
        <v>429</v>
      </c>
      <c r="E5698" t="s">
        <v>7</v>
      </c>
      <c r="F5698" t="s">
        <v>366</v>
      </c>
      <c r="G5698">
        <v>2027</v>
      </c>
      <c r="H5698" t="s">
        <v>365</v>
      </c>
      <c r="I5698" t="s">
        <v>617</v>
      </c>
      <c r="J5698" t="s">
        <v>618</v>
      </c>
      <c r="K5698" t="s">
        <v>455</v>
      </c>
      <c r="L5698" t="s">
        <v>25</v>
      </c>
      <c r="M5698">
        <v>344117</v>
      </c>
      <c r="N5698">
        <v>307407</v>
      </c>
      <c r="O5698">
        <v>308339</v>
      </c>
      <c r="P5698">
        <v>321511</v>
      </c>
      <c r="Q5698">
        <v>317262</v>
      </c>
      <c r="R5698">
        <v>299657</v>
      </c>
      <c r="S5698">
        <v>328194</v>
      </c>
      <c r="T5698">
        <v>334975</v>
      </c>
      <c r="U5698">
        <v>324120</v>
      </c>
      <c r="V5698">
        <v>349436</v>
      </c>
      <c r="W5698">
        <v>270112</v>
      </c>
      <c r="X5698">
        <v>296457</v>
      </c>
      <c r="Y5698">
        <v>3801585</v>
      </c>
      <c r="Z5698">
        <f t="shared" si="206"/>
        <v>1149532.0501597649</v>
      </c>
      <c r="AA5698">
        <f t="shared" si="207"/>
        <v>1701656.6998402351</v>
      </c>
    </row>
    <row r="5699" spans="1:27" x14ac:dyDescent="0.35">
      <c r="A5699" t="s">
        <v>427</v>
      </c>
      <c r="C5699">
        <v>512100</v>
      </c>
      <c r="D5699" t="s">
        <v>428</v>
      </c>
      <c r="E5699" t="s">
        <v>7</v>
      </c>
      <c r="F5699" t="s">
        <v>105</v>
      </c>
      <c r="G5699">
        <v>2021</v>
      </c>
      <c r="H5699" t="s">
        <v>22</v>
      </c>
      <c r="I5699" t="s">
        <v>383</v>
      </c>
      <c r="J5699" t="s">
        <v>384</v>
      </c>
      <c r="K5699" t="s">
        <v>378</v>
      </c>
      <c r="L5699" t="s">
        <v>25</v>
      </c>
      <c r="M5699">
        <v>345696</v>
      </c>
      <c r="N5699">
        <v>278452</v>
      </c>
      <c r="O5699">
        <v>829516</v>
      </c>
      <c r="P5699">
        <v>1021813</v>
      </c>
      <c r="Q5699">
        <v>312510</v>
      </c>
      <c r="R5699">
        <v>221401</v>
      </c>
      <c r="S5699">
        <v>316249</v>
      </c>
      <c r="T5699">
        <v>296886</v>
      </c>
      <c r="U5699">
        <v>428531</v>
      </c>
      <c r="V5699">
        <v>342620</v>
      </c>
      <c r="W5699">
        <v>238853</v>
      </c>
      <c r="X5699">
        <v>301383</v>
      </c>
      <c r="Y5699">
        <v>4933911</v>
      </c>
      <c r="Z5699">
        <f t="shared" si="206"/>
        <v>0</v>
      </c>
      <c r="AA5699">
        <f t="shared" si="207"/>
        <v>3700433.25</v>
      </c>
    </row>
    <row r="5700" spans="1:27" x14ac:dyDescent="0.35">
      <c r="A5700" t="s">
        <v>427</v>
      </c>
      <c r="C5700">
        <v>512100</v>
      </c>
      <c r="D5700" t="s">
        <v>428</v>
      </c>
      <c r="E5700" t="s">
        <v>7</v>
      </c>
      <c r="F5700" t="s">
        <v>366</v>
      </c>
      <c r="G5700">
        <v>2021</v>
      </c>
      <c r="H5700" t="s">
        <v>365</v>
      </c>
      <c r="I5700" t="s">
        <v>628</v>
      </c>
      <c r="J5700" t="s">
        <v>629</v>
      </c>
      <c r="K5700" t="s">
        <v>493</v>
      </c>
      <c r="L5700" t="s">
        <v>25</v>
      </c>
      <c r="M5700">
        <v>352246</v>
      </c>
      <c r="N5700">
        <v>351334</v>
      </c>
      <c r="O5700">
        <v>385506</v>
      </c>
      <c r="P5700">
        <v>62136</v>
      </c>
      <c r="Q5700">
        <v>343295</v>
      </c>
      <c r="R5700">
        <v>358072</v>
      </c>
      <c r="S5700">
        <v>351745</v>
      </c>
      <c r="T5700">
        <v>378873</v>
      </c>
      <c r="U5700">
        <v>145000</v>
      </c>
      <c r="V5700">
        <v>141042</v>
      </c>
      <c r="W5700">
        <v>342533</v>
      </c>
      <c r="X5700">
        <v>335879</v>
      </c>
      <c r="Y5700">
        <v>3547661</v>
      </c>
      <c r="Z5700">
        <f t="shared" si="206"/>
        <v>1072749.924729249</v>
      </c>
      <c r="AA5700">
        <f t="shared" si="207"/>
        <v>1587995.825270751</v>
      </c>
    </row>
    <row r="5701" spans="1:27" x14ac:dyDescent="0.35">
      <c r="A5701" t="s">
        <v>427</v>
      </c>
      <c r="C5701">
        <v>502100</v>
      </c>
      <c r="D5701" t="s">
        <v>429</v>
      </c>
      <c r="E5701" t="s">
        <v>7</v>
      </c>
      <c r="F5701" t="s">
        <v>366</v>
      </c>
      <c r="G5701">
        <v>2028</v>
      </c>
      <c r="H5701" t="s">
        <v>365</v>
      </c>
      <c r="I5701" t="s">
        <v>617</v>
      </c>
      <c r="J5701" t="s">
        <v>618</v>
      </c>
      <c r="K5701" t="s">
        <v>455</v>
      </c>
      <c r="L5701" t="s">
        <v>25</v>
      </c>
      <c r="M5701">
        <v>354431</v>
      </c>
      <c r="N5701">
        <v>316621</v>
      </c>
      <c r="O5701">
        <v>317581</v>
      </c>
      <c r="P5701">
        <v>331148</v>
      </c>
      <c r="Q5701">
        <v>326771</v>
      </c>
      <c r="R5701">
        <v>308640</v>
      </c>
      <c r="S5701">
        <v>338031</v>
      </c>
      <c r="T5701">
        <v>345016</v>
      </c>
      <c r="U5701">
        <v>333836</v>
      </c>
      <c r="V5701">
        <v>359910</v>
      </c>
      <c r="W5701">
        <v>278208</v>
      </c>
      <c r="X5701">
        <v>305343</v>
      </c>
      <c r="Y5701">
        <v>3915536</v>
      </c>
      <c r="Z5701">
        <f t="shared" si="206"/>
        <v>1183988.8166526239</v>
      </c>
      <c r="AA5701">
        <f t="shared" si="207"/>
        <v>1752663.1833473761</v>
      </c>
    </row>
    <row r="5702" spans="1:27" x14ac:dyDescent="0.35">
      <c r="A5702" t="s">
        <v>427</v>
      </c>
      <c r="C5702">
        <v>512100</v>
      </c>
      <c r="D5702" t="s">
        <v>428</v>
      </c>
      <c r="E5702" t="s">
        <v>7</v>
      </c>
      <c r="F5702" t="s">
        <v>105</v>
      </c>
      <c r="G5702">
        <v>2021</v>
      </c>
      <c r="H5702" t="s">
        <v>22</v>
      </c>
      <c r="I5702" t="s">
        <v>373</v>
      </c>
      <c r="J5702" t="s">
        <v>374</v>
      </c>
      <c r="K5702" t="s">
        <v>375</v>
      </c>
      <c r="L5702" t="s">
        <v>25</v>
      </c>
      <c r="M5702">
        <v>356871</v>
      </c>
      <c r="N5702">
        <v>330128</v>
      </c>
      <c r="O5702">
        <v>232234</v>
      </c>
      <c r="P5702">
        <v>225613</v>
      </c>
      <c r="Q5702">
        <v>319176</v>
      </c>
      <c r="R5702">
        <v>239695</v>
      </c>
      <c r="S5702">
        <v>356792</v>
      </c>
      <c r="T5702">
        <v>322886</v>
      </c>
      <c r="U5702">
        <v>478411</v>
      </c>
      <c r="V5702">
        <v>226424</v>
      </c>
      <c r="W5702">
        <v>265241</v>
      </c>
      <c r="X5702">
        <v>303438</v>
      </c>
      <c r="Y5702">
        <v>3656909</v>
      </c>
      <c r="Z5702">
        <f t="shared" si="206"/>
        <v>0</v>
      </c>
      <c r="AA5702">
        <f t="shared" si="207"/>
        <v>2742681.75</v>
      </c>
    </row>
    <row r="5703" spans="1:27" x14ac:dyDescent="0.35">
      <c r="A5703" t="s">
        <v>427</v>
      </c>
      <c r="C5703">
        <v>512100</v>
      </c>
      <c r="D5703" t="s">
        <v>428</v>
      </c>
      <c r="E5703" t="s">
        <v>7</v>
      </c>
      <c r="F5703" t="s">
        <v>366</v>
      </c>
      <c r="G5703">
        <v>2022</v>
      </c>
      <c r="H5703" t="s">
        <v>365</v>
      </c>
      <c r="I5703" t="s">
        <v>628</v>
      </c>
      <c r="J5703" t="s">
        <v>629</v>
      </c>
      <c r="K5703" t="s">
        <v>493</v>
      </c>
      <c r="L5703" t="s">
        <v>25</v>
      </c>
      <c r="M5703">
        <v>360889</v>
      </c>
      <c r="N5703">
        <v>359976</v>
      </c>
      <c r="O5703">
        <v>394868</v>
      </c>
      <c r="P5703">
        <v>-98291</v>
      </c>
      <c r="Q5703">
        <v>365935</v>
      </c>
      <c r="R5703">
        <v>365941</v>
      </c>
      <c r="S5703">
        <v>344134</v>
      </c>
      <c r="T5703">
        <v>407658</v>
      </c>
      <c r="U5703">
        <v>378793</v>
      </c>
      <c r="V5703">
        <v>369510</v>
      </c>
      <c r="W5703">
        <v>355151</v>
      </c>
      <c r="X5703">
        <v>326897</v>
      </c>
      <c r="Y5703">
        <v>3931461</v>
      </c>
      <c r="Z5703">
        <f t="shared" si="206"/>
        <v>1188804.2549234489</v>
      </c>
      <c r="AA5703">
        <f t="shared" si="207"/>
        <v>1759791.4950765511</v>
      </c>
    </row>
    <row r="5704" spans="1:27" x14ac:dyDescent="0.35">
      <c r="A5704" t="s">
        <v>427</v>
      </c>
      <c r="C5704">
        <v>502100</v>
      </c>
      <c r="D5704" t="s">
        <v>429</v>
      </c>
      <c r="E5704" t="s">
        <v>7</v>
      </c>
      <c r="F5704" t="s">
        <v>366</v>
      </c>
      <c r="G5704">
        <v>2029</v>
      </c>
      <c r="H5704" t="s">
        <v>365</v>
      </c>
      <c r="I5704" t="s">
        <v>617</v>
      </c>
      <c r="J5704" t="s">
        <v>618</v>
      </c>
      <c r="K5704" t="s">
        <v>455</v>
      </c>
      <c r="L5704" t="s">
        <v>25</v>
      </c>
      <c r="M5704">
        <v>365070</v>
      </c>
      <c r="N5704">
        <v>326125</v>
      </c>
      <c r="O5704">
        <v>327114</v>
      </c>
      <c r="P5704">
        <v>341088</v>
      </c>
      <c r="Q5704">
        <v>336580</v>
      </c>
      <c r="R5704">
        <v>317904</v>
      </c>
      <c r="S5704">
        <v>348178</v>
      </c>
      <c r="T5704">
        <v>355373</v>
      </c>
      <c r="U5704">
        <v>343857</v>
      </c>
      <c r="V5704">
        <v>370714</v>
      </c>
      <c r="W5704">
        <v>286559</v>
      </c>
      <c r="X5704">
        <v>314509</v>
      </c>
      <c r="Y5704">
        <v>4033070</v>
      </c>
      <c r="Z5704">
        <f t="shared" si="206"/>
        <v>1219529.01895863</v>
      </c>
      <c r="AA5704">
        <f t="shared" si="207"/>
        <v>1805273.48104137</v>
      </c>
    </row>
    <row r="5705" spans="1:27" x14ac:dyDescent="0.35">
      <c r="A5705" t="s">
        <v>427</v>
      </c>
      <c r="C5705">
        <v>512100</v>
      </c>
      <c r="D5705" t="s">
        <v>428</v>
      </c>
      <c r="E5705" t="s">
        <v>7</v>
      </c>
      <c r="F5705" t="s">
        <v>105</v>
      </c>
      <c r="G5705">
        <v>2022</v>
      </c>
      <c r="H5705" t="s">
        <v>22</v>
      </c>
      <c r="I5705" t="s">
        <v>383</v>
      </c>
      <c r="J5705" t="s">
        <v>384</v>
      </c>
      <c r="K5705" t="s">
        <v>378</v>
      </c>
      <c r="L5705" t="s">
        <v>25</v>
      </c>
      <c r="M5705">
        <v>368949</v>
      </c>
      <c r="N5705">
        <v>479789</v>
      </c>
      <c r="O5705">
        <v>1848787</v>
      </c>
      <c r="P5705">
        <v>2199519</v>
      </c>
      <c r="Q5705">
        <v>340115</v>
      </c>
      <c r="R5705">
        <v>249006</v>
      </c>
      <c r="S5705">
        <v>253235</v>
      </c>
      <c r="T5705">
        <v>224685</v>
      </c>
      <c r="U5705">
        <v>511171</v>
      </c>
      <c r="V5705">
        <v>330855</v>
      </c>
      <c r="W5705">
        <v>227088</v>
      </c>
      <c r="X5705">
        <v>291069</v>
      </c>
      <c r="Y5705">
        <v>7324268</v>
      </c>
      <c r="Z5705">
        <f t="shared" si="206"/>
        <v>0</v>
      </c>
      <c r="AA5705">
        <f t="shared" si="207"/>
        <v>5493201</v>
      </c>
    </row>
    <row r="5706" spans="1:27" x14ac:dyDescent="0.35">
      <c r="A5706" t="s">
        <v>427</v>
      </c>
      <c r="C5706">
        <v>502100</v>
      </c>
      <c r="D5706" t="s">
        <v>429</v>
      </c>
      <c r="E5706" t="s">
        <v>7</v>
      </c>
      <c r="F5706" t="s">
        <v>366</v>
      </c>
      <c r="G5706">
        <v>2030</v>
      </c>
      <c r="H5706" t="s">
        <v>365</v>
      </c>
      <c r="I5706" t="s">
        <v>617</v>
      </c>
      <c r="J5706" t="s">
        <v>618</v>
      </c>
      <c r="K5706" t="s">
        <v>455</v>
      </c>
      <c r="L5706" t="s">
        <v>25</v>
      </c>
      <c r="M5706">
        <v>376034</v>
      </c>
      <c r="N5706">
        <v>335919</v>
      </c>
      <c r="O5706">
        <v>336938</v>
      </c>
      <c r="P5706">
        <v>351331</v>
      </c>
      <c r="Q5706">
        <v>346688</v>
      </c>
      <c r="R5706">
        <v>327451</v>
      </c>
      <c r="S5706">
        <v>358634</v>
      </c>
      <c r="T5706">
        <v>366045</v>
      </c>
      <c r="U5706">
        <v>354183</v>
      </c>
      <c r="V5706">
        <v>381846</v>
      </c>
      <c r="W5706">
        <v>295165</v>
      </c>
      <c r="X5706">
        <v>323954</v>
      </c>
      <c r="Y5706">
        <v>4154188</v>
      </c>
      <c r="Z5706">
        <f t="shared" si="206"/>
        <v>1256152.959460092</v>
      </c>
      <c r="AA5706">
        <f t="shared" si="207"/>
        <v>1859488.040539908</v>
      </c>
    </row>
    <row r="5707" spans="1:27" x14ac:dyDescent="0.35">
      <c r="A5707" t="s">
        <v>427</v>
      </c>
      <c r="C5707">
        <v>512100</v>
      </c>
      <c r="D5707" t="s">
        <v>428</v>
      </c>
      <c r="E5707" t="s">
        <v>7</v>
      </c>
      <c r="F5707" t="s">
        <v>105</v>
      </c>
      <c r="G5707">
        <v>2022</v>
      </c>
      <c r="H5707" t="s">
        <v>22</v>
      </c>
      <c r="I5707" t="s">
        <v>373</v>
      </c>
      <c r="J5707" t="s">
        <v>374</v>
      </c>
      <c r="K5707" t="s">
        <v>375</v>
      </c>
      <c r="L5707" t="s">
        <v>25</v>
      </c>
      <c r="M5707">
        <v>385578</v>
      </c>
      <c r="N5707">
        <v>328693</v>
      </c>
      <c r="O5707">
        <v>266314</v>
      </c>
      <c r="P5707">
        <v>253724</v>
      </c>
      <c r="Q5707">
        <v>353255</v>
      </c>
      <c r="R5707">
        <v>273775</v>
      </c>
      <c r="S5707">
        <v>278996</v>
      </c>
      <c r="T5707">
        <v>233749</v>
      </c>
      <c r="U5707">
        <v>580436</v>
      </c>
      <c r="V5707">
        <v>211899</v>
      </c>
      <c r="W5707">
        <v>250716</v>
      </c>
      <c r="X5707">
        <v>290705</v>
      </c>
      <c r="Y5707">
        <v>3707839</v>
      </c>
      <c r="Z5707">
        <f t="shared" si="206"/>
        <v>0</v>
      </c>
      <c r="AA5707">
        <f t="shared" si="207"/>
        <v>2780879.25</v>
      </c>
    </row>
    <row r="5708" spans="1:27" x14ac:dyDescent="0.35">
      <c r="A5708" t="s">
        <v>427</v>
      </c>
      <c r="C5708">
        <v>512100</v>
      </c>
      <c r="D5708" t="s">
        <v>428</v>
      </c>
      <c r="E5708" t="s">
        <v>7</v>
      </c>
      <c r="F5708" t="s">
        <v>366</v>
      </c>
      <c r="G5708">
        <v>2023</v>
      </c>
      <c r="H5708" t="s">
        <v>365</v>
      </c>
      <c r="I5708" t="s">
        <v>628</v>
      </c>
      <c r="J5708" t="s">
        <v>629</v>
      </c>
      <c r="K5708" t="s">
        <v>493</v>
      </c>
      <c r="L5708" t="s">
        <v>25</v>
      </c>
      <c r="M5708">
        <v>391705</v>
      </c>
      <c r="N5708">
        <v>370105</v>
      </c>
      <c r="O5708">
        <v>253406</v>
      </c>
      <c r="P5708">
        <v>191889</v>
      </c>
      <c r="Q5708">
        <v>396009</v>
      </c>
      <c r="R5708">
        <v>380370</v>
      </c>
      <c r="S5708">
        <v>352413</v>
      </c>
      <c r="T5708">
        <v>418530</v>
      </c>
      <c r="U5708">
        <v>363159</v>
      </c>
      <c r="V5708">
        <v>-67386</v>
      </c>
      <c r="W5708">
        <v>364362</v>
      </c>
      <c r="X5708">
        <v>313055</v>
      </c>
      <c r="Y5708">
        <v>3727619</v>
      </c>
      <c r="Z5708">
        <f t="shared" si="206"/>
        <v>1127166.0402922709</v>
      </c>
      <c r="AA5708">
        <f t="shared" si="207"/>
        <v>1668548.2097077291</v>
      </c>
    </row>
    <row r="5709" spans="1:27" x14ac:dyDescent="0.35">
      <c r="A5709" t="s">
        <v>427</v>
      </c>
      <c r="C5709">
        <v>512100</v>
      </c>
      <c r="D5709" t="s">
        <v>428</v>
      </c>
      <c r="E5709" t="s">
        <v>7</v>
      </c>
      <c r="F5709" t="s">
        <v>366</v>
      </c>
      <c r="G5709">
        <v>2024</v>
      </c>
      <c r="H5709" t="s">
        <v>365</v>
      </c>
      <c r="I5709" t="s">
        <v>628</v>
      </c>
      <c r="J5709" t="s">
        <v>629</v>
      </c>
      <c r="K5709" t="s">
        <v>493</v>
      </c>
      <c r="L5709" t="s">
        <v>25</v>
      </c>
      <c r="M5709">
        <v>422371</v>
      </c>
      <c r="N5709">
        <v>399806</v>
      </c>
      <c r="O5709">
        <v>378252</v>
      </c>
      <c r="P5709">
        <v>-86555</v>
      </c>
      <c r="Q5709">
        <v>410515</v>
      </c>
      <c r="R5709">
        <v>346126</v>
      </c>
      <c r="S5709">
        <v>402536</v>
      </c>
      <c r="T5709">
        <v>412401</v>
      </c>
      <c r="U5709">
        <v>376497</v>
      </c>
      <c r="V5709">
        <v>430177</v>
      </c>
      <c r="W5709">
        <v>351118</v>
      </c>
      <c r="X5709">
        <v>340210</v>
      </c>
      <c r="Y5709">
        <v>4183455</v>
      </c>
      <c r="Z5709">
        <f t="shared" si="206"/>
        <v>1265002.7824975951</v>
      </c>
      <c r="AA5709">
        <f t="shared" si="207"/>
        <v>1872588.4675024049</v>
      </c>
    </row>
    <row r="5710" spans="1:27" x14ac:dyDescent="0.35">
      <c r="A5710" t="s">
        <v>427</v>
      </c>
      <c r="C5710">
        <v>512100</v>
      </c>
      <c r="D5710" t="s">
        <v>428</v>
      </c>
      <c r="E5710" t="s">
        <v>7</v>
      </c>
      <c r="F5710" t="s">
        <v>366</v>
      </c>
      <c r="G5710">
        <v>2025</v>
      </c>
      <c r="H5710" t="s">
        <v>365</v>
      </c>
      <c r="I5710" t="s">
        <v>628</v>
      </c>
      <c r="J5710" t="s">
        <v>629</v>
      </c>
      <c r="K5710" t="s">
        <v>493</v>
      </c>
      <c r="L5710" t="s">
        <v>25</v>
      </c>
      <c r="M5710">
        <v>432883</v>
      </c>
      <c r="N5710">
        <v>235311</v>
      </c>
      <c r="O5710">
        <v>234939</v>
      </c>
      <c r="P5710">
        <v>403750</v>
      </c>
      <c r="Q5710">
        <v>398010</v>
      </c>
      <c r="R5710">
        <v>375643</v>
      </c>
      <c r="S5710">
        <v>411302</v>
      </c>
      <c r="T5710">
        <v>422093</v>
      </c>
      <c r="U5710">
        <v>-87879</v>
      </c>
      <c r="V5710">
        <v>-54929</v>
      </c>
      <c r="W5710">
        <v>337038</v>
      </c>
      <c r="X5710">
        <v>368317</v>
      </c>
      <c r="Y5710">
        <v>3476477</v>
      </c>
      <c r="Z5710">
        <f t="shared" si="206"/>
        <v>1051225.1424453929</v>
      </c>
      <c r="AA5710">
        <f t="shared" si="207"/>
        <v>1556132.6075546071</v>
      </c>
    </row>
    <row r="5711" spans="1:27" x14ac:dyDescent="0.35">
      <c r="A5711" t="s">
        <v>427</v>
      </c>
      <c r="C5711">
        <v>512100</v>
      </c>
      <c r="D5711" t="s">
        <v>428</v>
      </c>
      <c r="E5711" t="s">
        <v>7</v>
      </c>
      <c r="F5711" t="s">
        <v>366</v>
      </c>
      <c r="G5711">
        <v>2026</v>
      </c>
      <c r="H5711" t="s">
        <v>365</v>
      </c>
      <c r="I5711" t="s">
        <v>628</v>
      </c>
      <c r="J5711" t="s">
        <v>629</v>
      </c>
      <c r="K5711" t="s">
        <v>493</v>
      </c>
      <c r="L5711" t="s">
        <v>25</v>
      </c>
      <c r="M5711">
        <v>445870</v>
      </c>
      <c r="N5711">
        <v>242370</v>
      </c>
      <c r="O5711">
        <v>241987</v>
      </c>
      <c r="P5711">
        <v>415863</v>
      </c>
      <c r="Q5711">
        <v>409950</v>
      </c>
      <c r="R5711">
        <v>386912</v>
      </c>
      <c r="S5711">
        <v>423641</v>
      </c>
      <c r="T5711">
        <v>434756</v>
      </c>
      <c r="U5711">
        <v>-90515</v>
      </c>
      <c r="V5711">
        <v>-56576</v>
      </c>
      <c r="W5711">
        <v>347149</v>
      </c>
      <c r="X5711">
        <v>379366</v>
      </c>
      <c r="Y5711">
        <v>3580771</v>
      </c>
      <c r="Z5711">
        <f t="shared" si="206"/>
        <v>1082761.802980239</v>
      </c>
      <c r="AA5711">
        <f t="shared" si="207"/>
        <v>1602816.447019761</v>
      </c>
    </row>
    <row r="5712" spans="1:27" x14ac:dyDescent="0.35">
      <c r="A5712" t="s">
        <v>427</v>
      </c>
      <c r="C5712">
        <v>512100</v>
      </c>
      <c r="D5712" t="s">
        <v>428</v>
      </c>
      <c r="E5712" t="s">
        <v>7</v>
      </c>
      <c r="F5712" t="s">
        <v>366</v>
      </c>
      <c r="G5712">
        <v>2027</v>
      </c>
      <c r="H5712" t="s">
        <v>365</v>
      </c>
      <c r="I5712" t="s">
        <v>628</v>
      </c>
      <c r="J5712" t="s">
        <v>629</v>
      </c>
      <c r="K5712" t="s">
        <v>493</v>
      </c>
      <c r="L5712" t="s">
        <v>25</v>
      </c>
      <c r="M5712">
        <v>459246</v>
      </c>
      <c r="N5712">
        <v>249641</v>
      </c>
      <c r="O5712">
        <v>249246</v>
      </c>
      <c r="P5712">
        <v>428339</v>
      </c>
      <c r="Q5712">
        <v>422248</v>
      </c>
      <c r="R5712">
        <v>398519</v>
      </c>
      <c r="S5712">
        <v>436350</v>
      </c>
      <c r="T5712">
        <v>447798</v>
      </c>
      <c r="U5712">
        <v>-93231</v>
      </c>
      <c r="V5712">
        <v>-58274</v>
      </c>
      <c r="W5712">
        <v>357563</v>
      </c>
      <c r="X5712">
        <v>390747</v>
      </c>
      <c r="Y5712">
        <v>3688194</v>
      </c>
      <c r="Z5712">
        <f t="shared" si="206"/>
        <v>1115244.617759946</v>
      </c>
      <c r="AA5712">
        <f t="shared" si="207"/>
        <v>1650900.882240054</v>
      </c>
    </row>
    <row r="5713" spans="1:27" x14ac:dyDescent="0.35">
      <c r="A5713" t="s">
        <v>427</v>
      </c>
      <c r="C5713">
        <v>512100</v>
      </c>
      <c r="D5713" t="s">
        <v>428</v>
      </c>
      <c r="E5713" t="s">
        <v>7</v>
      </c>
      <c r="F5713" t="s">
        <v>366</v>
      </c>
      <c r="G5713">
        <v>2028</v>
      </c>
      <c r="H5713" t="s">
        <v>365</v>
      </c>
      <c r="I5713" t="s">
        <v>628</v>
      </c>
      <c r="J5713" t="s">
        <v>629</v>
      </c>
      <c r="K5713" t="s">
        <v>493</v>
      </c>
      <c r="L5713" t="s">
        <v>25</v>
      </c>
      <c r="M5713">
        <v>473011</v>
      </c>
      <c r="N5713">
        <v>257124</v>
      </c>
      <c r="O5713">
        <v>256717</v>
      </c>
      <c r="P5713">
        <v>441178</v>
      </c>
      <c r="Q5713">
        <v>434905</v>
      </c>
      <c r="R5713">
        <v>410465</v>
      </c>
      <c r="S5713">
        <v>449429</v>
      </c>
      <c r="T5713">
        <v>461221</v>
      </c>
      <c r="U5713">
        <v>-96025</v>
      </c>
      <c r="V5713">
        <v>-60020</v>
      </c>
      <c r="W5713">
        <v>368281</v>
      </c>
      <c r="X5713">
        <v>402460</v>
      </c>
      <c r="Y5713">
        <v>3798746</v>
      </c>
      <c r="Z5713">
        <f t="shared" si="206"/>
        <v>1148673.5867845139</v>
      </c>
      <c r="AA5713">
        <f t="shared" si="207"/>
        <v>1700385.9132154861</v>
      </c>
    </row>
    <row r="5714" spans="1:27" x14ac:dyDescent="0.35">
      <c r="A5714" t="s">
        <v>427</v>
      </c>
      <c r="C5714">
        <v>512100</v>
      </c>
      <c r="D5714" t="s">
        <v>428</v>
      </c>
      <c r="E5714" t="s">
        <v>7</v>
      </c>
      <c r="F5714" t="s">
        <v>366</v>
      </c>
      <c r="G5714">
        <v>2029</v>
      </c>
      <c r="H5714" t="s">
        <v>365</v>
      </c>
      <c r="I5714" t="s">
        <v>628</v>
      </c>
      <c r="J5714" t="s">
        <v>629</v>
      </c>
      <c r="K5714" t="s">
        <v>493</v>
      </c>
      <c r="L5714" t="s">
        <v>25</v>
      </c>
      <c r="M5714">
        <v>487210</v>
      </c>
      <c r="N5714">
        <v>264842</v>
      </c>
      <c r="O5714">
        <v>264423</v>
      </c>
      <c r="P5714">
        <v>454421</v>
      </c>
      <c r="Q5714">
        <v>447960</v>
      </c>
      <c r="R5714">
        <v>422786</v>
      </c>
      <c r="S5714">
        <v>462920</v>
      </c>
      <c r="T5714">
        <v>475066</v>
      </c>
      <c r="U5714">
        <v>-98908</v>
      </c>
      <c r="V5714">
        <v>-61822</v>
      </c>
      <c r="W5714">
        <v>379336</v>
      </c>
      <c r="X5714">
        <v>414541</v>
      </c>
      <c r="Y5714">
        <v>3912775</v>
      </c>
      <c r="Z5714">
        <f t="shared" si="206"/>
        <v>1183153.939097475</v>
      </c>
      <c r="AA5714">
        <f t="shared" si="207"/>
        <v>1751427.310902525</v>
      </c>
    </row>
    <row r="5715" spans="1:27" x14ac:dyDescent="0.35">
      <c r="A5715" t="s">
        <v>427</v>
      </c>
      <c r="C5715">
        <v>512100</v>
      </c>
      <c r="D5715" t="s">
        <v>428</v>
      </c>
      <c r="E5715" t="s">
        <v>7</v>
      </c>
      <c r="F5715" t="s">
        <v>366</v>
      </c>
      <c r="G5715">
        <v>2030</v>
      </c>
      <c r="H5715" t="s">
        <v>365</v>
      </c>
      <c r="I5715" t="s">
        <v>628</v>
      </c>
      <c r="J5715" t="s">
        <v>629</v>
      </c>
      <c r="K5715" t="s">
        <v>493</v>
      </c>
      <c r="L5715" t="s">
        <v>25</v>
      </c>
      <c r="M5715">
        <v>501841</v>
      </c>
      <c r="N5715">
        <v>272796</v>
      </c>
      <c r="O5715">
        <v>272364</v>
      </c>
      <c r="P5715">
        <v>468068</v>
      </c>
      <c r="Q5715">
        <v>461413</v>
      </c>
      <c r="R5715">
        <v>435483</v>
      </c>
      <c r="S5715">
        <v>476822</v>
      </c>
      <c r="T5715">
        <v>489332</v>
      </c>
      <c r="U5715">
        <v>-101878</v>
      </c>
      <c r="V5715">
        <v>-63679</v>
      </c>
      <c r="W5715">
        <v>390728</v>
      </c>
      <c r="X5715">
        <v>426990</v>
      </c>
      <c r="Y5715">
        <v>4030280</v>
      </c>
      <c r="Z5715">
        <f t="shared" si="206"/>
        <v>1218685.37231652</v>
      </c>
      <c r="AA5715">
        <f t="shared" si="207"/>
        <v>1804024.62768348</v>
      </c>
    </row>
    <row r="5716" spans="1:27" x14ac:dyDescent="0.35">
      <c r="A5716" t="s">
        <v>670</v>
      </c>
      <c r="C5716">
        <v>926117</v>
      </c>
      <c r="D5716" t="s">
        <v>671</v>
      </c>
      <c r="E5716" t="s">
        <v>7</v>
      </c>
      <c r="F5716" t="s">
        <v>105</v>
      </c>
      <c r="G5716">
        <v>2030</v>
      </c>
      <c r="H5716" t="s">
        <v>365</v>
      </c>
      <c r="I5716" t="s">
        <v>383</v>
      </c>
      <c r="J5716" t="s">
        <v>384</v>
      </c>
      <c r="K5716" t="s">
        <v>378</v>
      </c>
      <c r="L5716" t="s">
        <v>25</v>
      </c>
      <c r="M5716">
        <v>-29319</v>
      </c>
      <c r="N5716">
        <v>-26382</v>
      </c>
      <c r="O5716">
        <v>-26183</v>
      </c>
      <c r="P5716">
        <v>-27243</v>
      </c>
      <c r="Q5716">
        <v>-26794</v>
      </c>
      <c r="R5716">
        <v>-25248</v>
      </c>
      <c r="S5716">
        <v>-27618</v>
      </c>
      <c r="T5716">
        <v>-28632</v>
      </c>
      <c r="U5716">
        <v>-27504</v>
      </c>
      <c r="V5716">
        <v>-29836</v>
      </c>
      <c r="W5716">
        <v>-22486</v>
      </c>
      <c r="X5716">
        <v>-24311</v>
      </c>
      <c r="Y5716">
        <v>-321556</v>
      </c>
      <c r="Z5716">
        <f t="shared" si="206"/>
        <v>0</v>
      </c>
      <c r="AA5716">
        <f t="shared" si="207"/>
        <v>-241167</v>
      </c>
    </row>
    <row r="5717" spans="1:27" x14ac:dyDescent="0.35">
      <c r="A5717" t="s">
        <v>670</v>
      </c>
      <c r="C5717">
        <v>926117</v>
      </c>
      <c r="D5717" t="s">
        <v>671</v>
      </c>
      <c r="E5717" t="s">
        <v>7</v>
      </c>
      <c r="F5717" t="s">
        <v>105</v>
      </c>
      <c r="G5717">
        <v>2029</v>
      </c>
      <c r="H5717" t="s">
        <v>365</v>
      </c>
      <c r="I5717" t="s">
        <v>383</v>
      </c>
      <c r="J5717" t="s">
        <v>384</v>
      </c>
      <c r="K5717" t="s">
        <v>378</v>
      </c>
      <c r="L5717" t="s">
        <v>25</v>
      </c>
      <c r="M5717">
        <v>-28464</v>
      </c>
      <c r="N5717">
        <v>-25613</v>
      </c>
      <c r="O5717">
        <v>-25420</v>
      </c>
      <c r="P5717">
        <v>-26448</v>
      </c>
      <c r="Q5717">
        <v>-26013</v>
      </c>
      <c r="R5717">
        <v>-24512</v>
      </c>
      <c r="S5717">
        <v>-26813</v>
      </c>
      <c r="T5717">
        <v>-27797</v>
      </c>
      <c r="U5717">
        <v>-26702</v>
      </c>
      <c r="V5717">
        <v>-28966</v>
      </c>
      <c r="W5717">
        <v>-21830</v>
      </c>
      <c r="X5717">
        <v>-23602</v>
      </c>
      <c r="Y5717">
        <v>-312180</v>
      </c>
      <c r="Z5717">
        <f t="shared" si="206"/>
        <v>0</v>
      </c>
      <c r="AA5717">
        <f t="shared" si="207"/>
        <v>-234135</v>
      </c>
    </row>
    <row r="5718" spans="1:27" x14ac:dyDescent="0.35">
      <c r="A5718" t="s">
        <v>670</v>
      </c>
      <c r="C5718">
        <v>926117</v>
      </c>
      <c r="D5718" t="s">
        <v>671</v>
      </c>
      <c r="E5718" t="s">
        <v>7</v>
      </c>
      <c r="F5718" t="s">
        <v>105</v>
      </c>
      <c r="G5718">
        <v>2028</v>
      </c>
      <c r="H5718" t="s">
        <v>365</v>
      </c>
      <c r="I5718" t="s">
        <v>383</v>
      </c>
      <c r="J5718" t="s">
        <v>384</v>
      </c>
      <c r="K5718" t="s">
        <v>378</v>
      </c>
      <c r="L5718" t="s">
        <v>25</v>
      </c>
      <c r="M5718">
        <v>-27635</v>
      </c>
      <c r="N5718">
        <v>-24867</v>
      </c>
      <c r="O5718">
        <v>-24679</v>
      </c>
      <c r="P5718">
        <v>-25678</v>
      </c>
      <c r="Q5718">
        <v>-25255</v>
      </c>
      <c r="R5718">
        <v>-23797</v>
      </c>
      <c r="S5718">
        <v>-26032</v>
      </c>
      <c r="T5718">
        <v>-26987</v>
      </c>
      <c r="U5718">
        <v>-25924</v>
      </c>
      <c r="V5718">
        <v>-28122</v>
      </c>
      <c r="W5718">
        <v>-21194</v>
      </c>
      <c r="X5718">
        <v>-22914</v>
      </c>
      <c r="Y5718">
        <v>-303083</v>
      </c>
      <c r="Z5718">
        <f t="shared" si="206"/>
        <v>0</v>
      </c>
      <c r="AA5718">
        <f t="shared" si="207"/>
        <v>-227312.25</v>
      </c>
    </row>
    <row r="5719" spans="1:27" x14ac:dyDescent="0.35">
      <c r="A5719" t="s">
        <v>670</v>
      </c>
      <c r="C5719">
        <v>926117</v>
      </c>
      <c r="D5719" t="s">
        <v>671</v>
      </c>
      <c r="E5719" t="s">
        <v>7</v>
      </c>
      <c r="F5719" t="s">
        <v>105</v>
      </c>
      <c r="G5719">
        <v>2027</v>
      </c>
      <c r="H5719" t="s">
        <v>365</v>
      </c>
      <c r="I5719" t="s">
        <v>383</v>
      </c>
      <c r="J5719" t="s">
        <v>384</v>
      </c>
      <c r="K5719" t="s">
        <v>378</v>
      </c>
      <c r="L5719" t="s">
        <v>25</v>
      </c>
      <c r="M5719">
        <v>-26831</v>
      </c>
      <c r="N5719">
        <v>-24143</v>
      </c>
      <c r="O5719">
        <v>-23961</v>
      </c>
      <c r="P5719">
        <v>-24930</v>
      </c>
      <c r="Q5719">
        <v>-24520</v>
      </c>
      <c r="R5719">
        <v>-23105</v>
      </c>
      <c r="S5719">
        <v>-25274</v>
      </c>
      <c r="T5719">
        <v>-26202</v>
      </c>
      <c r="U5719">
        <v>-25169</v>
      </c>
      <c r="V5719">
        <v>-27303</v>
      </c>
      <c r="W5719">
        <v>-20577</v>
      </c>
      <c r="X5719">
        <v>-22247</v>
      </c>
      <c r="Y5719">
        <v>-294262</v>
      </c>
      <c r="Z5719">
        <f t="shared" si="206"/>
        <v>0</v>
      </c>
      <c r="AA5719">
        <f t="shared" si="207"/>
        <v>-220696.5</v>
      </c>
    </row>
    <row r="5720" spans="1:27" x14ac:dyDescent="0.35">
      <c r="A5720" t="s">
        <v>670</v>
      </c>
      <c r="C5720">
        <v>926117</v>
      </c>
      <c r="D5720" t="s">
        <v>671</v>
      </c>
      <c r="E5720" t="s">
        <v>7</v>
      </c>
      <c r="F5720" t="s">
        <v>105</v>
      </c>
      <c r="G5720">
        <v>2026</v>
      </c>
      <c r="H5720" t="s">
        <v>365</v>
      </c>
      <c r="I5720" t="s">
        <v>383</v>
      </c>
      <c r="J5720" t="s">
        <v>384</v>
      </c>
      <c r="K5720" t="s">
        <v>378</v>
      </c>
      <c r="L5720" t="s">
        <v>25</v>
      </c>
      <c r="M5720">
        <v>-26049</v>
      </c>
      <c r="N5720">
        <v>-23440</v>
      </c>
      <c r="O5720">
        <v>-23263</v>
      </c>
      <c r="P5720">
        <v>-24204</v>
      </c>
      <c r="Q5720">
        <v>-23805</v>
      </c>
      <c r="R5720">
        <v>-22432</v>
      </c>
      <c r="S5720">
        <v>-24538</v>
      </c>
      <c r="T5720">
        <v>-25439</v>
      </c>
      <c r="U5720">
        <v>-24436</v>
      </c>
      <c r="V5720">
        <v>-26508</v>
      </c>
      <c r="W5720">
        <v>-19978</v>
      </c>
      <c r="X5720">
        <v>-21599</v>
      </c>
      <c r="Y5720">
        <v>-285692</v>
      </c>
      <c r="Z5720">
        <f t="shared" si="206"/>
        <v>0</v>
      </c>
      <c r="AA5720">
        <f t="shared" si="207"/>
        <v>-214269</v>
      </c>
    </row>
    <row r="5721" spans="1:27" x14ac:dyDescent="0.35">
      <c r="A5721" t="s">
        <v>670</v>
      </c>
      <c r="C5721">
        <v>926117</v>
      </c>
      <c r="D5721" t="s">
        <v>671</v>
      </c>
      <c r="E5721" t="s">
        <v>7</v>
      </c>
      <c r="F5721" t="s">
        <v>105</v>
      </c>
      <c r="G5721">
        <v>2025</v>
      </c>
      <c r="H5721" t="s">
        <v>365</v>
      </c>
      <c r="I5721" t="s">
        <v>383</v>
      </c>
      <c r="J5721" t="s">
        <v>384</v>
      </c>
      <c r="K5721" t="s">
        <v>378</v>
      </c>
      <c r="L5721" t="s">
        <v>25</v>
      </c>
      <c r="M5721">
        <v>-25631</v>
      </c>
      <c r="N5721">
        <v>-23064</v>
      </c>
      <c r="O5721">
        <v>-22891</v>
      </c>
      <c r="P5721">
        <v>-23821</v>
      </c>
      <c r="Q5721">
        <v>-23431</v>
      </c>
      <c r="R5721">
        <v>-22081</v>
      </c>
      <c r="S5721">
        <v>-24156</v>
      </c>
      <c r="T5721">
        <v>-25036</v>
      </c>
      <c r="U5721">
        <v>-24049</v>
      </c>
      <c r="V5721">
        <v>-26090</v>
      </c>
      <c r="W5721">
        <v>-19665</v>
      </c>
      <c r="X5721">
        <v>-21273</v>
      </c>
      <c r="Y5721">
        <v>-281188</v>
      </c>
      <c r="Z5721">
        <f t="shared" si="206"/>
        <v>0</v>
      </c>
      <c r="AA5721">
        <f t="shared" si="207"/>
        <v>-210891</v>
      </c>
    </row>
    <row r="5722" spans="1:27" x14ac:dyDescent="0.35">
      <c r="A5722" t="s">
        <v>670</v>
      </c>
      <c r="C5722">
        <v>926118</v>
      </c>
      <c r="D5722" t="s">
        <v>672</v>
      </c>
      <c r="E5722" t="s">
        <v>7</v>
      </c>
      <c r="F5722" t="s">
        <v>105</v>
      </c>
      <c r="G5722">
        <v>2030</v>
      </c>
      <c r="H5722" t="s">
        <v>365</v>
      </c>
      <c r="I5722" t="s">
        <v>377</v>
      </c>
      <c r="J5722" t="s">
        <v>377</v>
      </c>
      <c r="K5722" t="s">
        <v>378</v>
      </c>
      <c r="L5722" t="s">
        <v>25</v>
      </c>
      <c r="M5722">
        <v>-19794</v>
      </c>
      <c r="N5722">
        <v>-17811</v>
      </c>
      <c r="O5722">
        <v>-17677</v>
      </c>
      <c r="P5722">
        <v>-18392</v>
      </c>
      <c r="Q5722">
        <v>-18089</v>
      </c>
      <c r="R5722">
        <v>-17045</v>
      </c>
      <c r="S5722">
        <v>-18646</v>
      </c>
      <c r="T5722">
        <v>-19330</v>
      </c>
      <c r="U5722">
        <v>-18568</v>
      </c>
      <c r="V5722">
        <v>-20143</v>
      </c>
      <c r="W5722">
        <v>-15181</v>
      </c>
      <c r="X5722">
        <v>-16413</v>
      </c>
      <c r="Y5722">
        <v>-217090</v>
      </c>
      <c r="Z5722">
        <f t="shared" si="206"/>
        <v>0</v>
      </c>
      <c r="AA5722">
        <f t="shared" si="207"/>
        <v>-162817.5</v>
      </c>
    </row>
    <row r="5723" spans="1:27" x14ac:dyDescent="0.35">
      <c r="A5723" t="s">
        <v>670</v>
      </c>
      <c r="C5723">
        <v>926117</v>
      </c>
      <c r="D5723" t="s">
        <v>671</v>
      </c>
      <c r="E5723" t="s">
        <v>7</v>
      </c>
      <c r="F5723" t="s">
        <v>105</v>
      </c>
      <c r="G5723">
        <v>2024</v>
      </c>
      <c r="H5723" t="s">
        <v>365</v>
      </c>
      <c r="I5723" t="s">
        <v>383</v>
      </c>
      <c r="J5723" t="s">
        <v>384</v>
      </c>
      <c r="K5723" t="s">
        <v>378</v>
      </c>
      <c r="L5723" t="s">
        <v>25</v>
      </c>
      <c r="M5723">
        <v>-19672</v>
      </c>
      <c r="N5723">
        <v>-18710</v>
      </c>
      <c r="O5723">
        <v>-17578</v>
      </c>
      <c r="P5723">
        <v>-18302</v>
      </c>
      <c r="Q5723">
        <v>-19020</v>
      </c>
      <c r="R5723">
        <v>-15976</v>
      </c>
      <c r="S5723">
        <v>-18584</v>
      </c>
      <c r="T5723">
        <v>-19234</v>
      </c>
      <c r="U5723">
        <v>-17469</v>
      </c>
      <c r="V5723">
        <v>-20048</v>
      </c>
      <c r="W5723">
        <v>-16136</v>
      </c>
      <c r="X5723">
        <v>-15402</v>
      </c>
      <c r="Y5723">
        <v>-216132</v>
      </c>
      <c r="Z5723">
        <f t="shared" si="206"/>
        <v>0</v>
      </c>
      <c r="AA5723">
        <f t="shared" si="207"/>
        <v>-162099</v>
      </c>
    </row>
    <row r="5724" spans="1:27" x14ac:dyDescent="0.35">
      <c r="A5724" t="s">
        <v>670</v>
      </c>
      <c r="C5724">
        <v>926118</v>
      </c>
      <c r="D5724" t="s">
        <v>672</v>
      </c>
      <c r="E5724" t="s">
        <v>7</v>
      </c>
      <c r="F5724" t="s">
        <v>105</v>
      </c>
      <c r="G5724">
        <v>2029</v>
      </c>
      <c r="H5724" t="s">
        <v>365</v>
      </c>
      <c r="I5724" t="s">
        <v>377</v>
      </c>
      <c r="J5724" t="s">
        <v>377</v>
      </c>
      <c r="K5724" t="s">
        <v>378</v>
      </c>
      <c r="L5724" t="s">
        <v>25</v>
      </c>
      <c r="M5724">
        <v>-19217</v>
      </c>
      <c r="N5724">
        <v>-17292</v>
      </c>
      <c r="O5724">
        <v>-17161</v>
      </c>
      <c r="P5724">
        <v>-17856</v>
      </c>
      <c r="Q5724">
        <v>-17562</v>
      </c>
      <c r="R5724">
        <v>-16548</v>
      </c>
      <c r="S5724">
        <v>-18102</v>
      </c>
      <c r="T5724">
        <v>-18767</v>
      </c>
      <c r="U5724">
        <v>-18027</v>
      </c>
      <c r="V5724">
        <v>-19555</v>
      </c>
      <c r="W5724">
        <v>-14738</v>
      </c>
      <c r="X5724">
        <v>-15934</v>
      </c>
      <c r="Y5724">
        <v>-210761</v>
      </c>
      <c r="Z5724">
        <f t="shared" si="206"/>
        <v>0</v>
      </c>
      <c r="AA5724">
        <f t="shared" si="207"/>
        <v>-158070.75</v>
      </c>
    </row>
    <row r="5725" spans="1:27" x14ac:dyDescent="0.35">
      <c r="A5725" t="s">
        <v>670</v>
      </c>
      <c r="C5725">
        <v>926118</v>
      </c>
      <c r="D5725" t="s">
        <v>672</v>
      </c>
      <c r="E5725" t="s">
        <v>7</v>
      </c>
      <c r="F5725" t="s">
        <v>105</v>
      </c>
      <c r="G5725">
        <v>2028</v>
      </c>
      <c r="H5725" t="s">
        <v>365</v>
      </c>
      <c r="I5725" t="s">
        <v>377</v>
      </c>
      <c r="J5725" t="s">
        <v>377</v>
      </c>
      <c r="K5725" t="s">
        <v>378</v>
      </c>
      <c r="L5725" t="s">
        <v>25</v>
      </c>
      <c r="M5725">
        <v>-18657</v>
      </c>
      <c r="N5725">
        <v>-16788</v>
      </c>
      <c r="O5725">
        <v>-16661</v>
      </c>
      <c r="P5725">
        <v>-17336</v>
      </c>
      <c r="Q5725">
        <v>-17050</v>
      </c>
      <c r="R5725">
        <v>-16066</v>
      </c>
      <c r="S5725">
        <v>-17575</v>
      </c>
      <c r="T5725">
        <v>-18220</v>
      </c>
      <c r="U5725">
        <v>-17502</v>
      </c>
      <c r="V5725">
        <v>-18986</v>
      </c>
      <c r="W5725">
        <v>-14309</v>
      </c>
      <c r="X5725">
        <v>-15470</v>
      </c>
      <c r="Y5725">
        <v>-204619</v>
      </c>
      <c r="Z5725">
        <f t="shared" si="206"/>
        <v>0</v>
      </c>
      <c r="AA5725">
        <f t="shared" si="207"/>
        <v>-153464.25</v>
      </c>
    </row>
    <row r="5726" spans="1:27" x14ac:dyDescent="0.35">
      <c r="A5726" t="s">
        <v>670</v>
      </c>
      <c r="C5726">
        <v>926118</v>
      </c>
      <c r="D5726" t="s">
        <v>672</v>
      </c>
      <c r="E5726" t="s">
        <v>7</v>
      </c>
      <c r="F5726" t="s">
        <v>105</v>
      </c>
      <c r="G5726">
        <v>2027</v>
      </c>
      <c r="H5726" t="s">
        <v>365</v>
      </c>
      <c r="I5726" t="s">
        <v>377</v>
      </c>
      <c r="J5726" t="s">
        <v>377</v>
      </c>
      <c r="K5726" t="s">
        <v>378</v>
      </c>
      <c r="L5726" t="s">
        <v>25</v>
      </c>
      <c r="M5726">
        <v>-18114</v>
      </c>
      <c r="N5726">
        <v>-16300</v>
      </c>
      <c r="O5726">
        <v>-16176</v>
      </c>
      <c r="P5726">
        <v>-16831</v>
      </c>
      <c r="Q5726">
        <v>-16554</v>
      </c>
      <c r="R5726">
        <v>-15599</v>
      </c>
      <c r="S5726">
        <v>-17063</v>
      </c>
      <c r="T5726">
        <v>-17690</v>
      </c>
      <c r="U5726">
        <v>-16992</v>
      </c>
      <c r="V5726">
        <v>-18433</v>
      </c>
      <c r="W5726">
        <v>-13892</v>
      </c>
      <c r="X5726">
        <v>-15020</v>
      </c>
      <c r="Y5726">
        <v>-198664</v>
      </c>
      <c r="Z5726">
        <f t="shared" si="206"/>
        <v>0</v>
      </c>
      <c r="AA5726">
        <f t="shared" si="207"/>
        <v>-148998</v>
      </c>
    </row>
    <row r="5727" spans="1:27" x14ac:dyDescent="0.35">
      <c r="A5727" t="s">
        <v>670</v>
      </c>
      <c r="C5727">
        <v>926118</v>
      </c>
      <c r="D5727" t="s">
        <v>672</v>
      </c>
      <c r="E5727" t="s">
        <v>7</v>
      </c>
      <c r="F5727" t="s">
        <v>105</v>
      </c>
      <c r="G5727">
        <v>2026</v>
      </c>
      <c r="H5727" t="s">
        <v>365</v>
      </c>
      <c r="I5727" t="s">
        <v>377</v>
      </c>
      <c r="J5727" t="s">
        <v>377</v>
      </c>
      <c r="K5727" t="s">
        <v>378</v>
      </c>
      <c r="L5727" t="s">
        <v>25</v>
      </c>
      <c r="M5727">
        <v>-17586</v>
      </c>
      <c r="N5727">
        <v>-15825</v>
      </c>
      <c r="O5727">
        <v>-15705</v>
      </c>
      <c r="P5727">
        <v>-16341</v>
      </c>
      <c r="Q5727">
        <v>-16072</v>
      </c>
      <c r="R5727">
        <v>-15144</v>
      </c>
      <c r="S5727">
        <v>-16566</v>
      </c>
      <c r="T5727">
        <v>-17174</v>
      </c>
      <c r="U5727">
        <v>-16497</v>
      </c>
      <c r="V5727">
        <v>-17896</v>
      </c>
      <c r="W5727">
        <v>-13488</v>
      </c>
      <c r="X5727">
        <v>-14582</v>
      </c>
      <c r="Y5727">
        <v>-192877</v>
      </c>
      <c r="Z5727">
        <f t="shared" si="206"/>
        <v>0</v>
      </c>
      <c r="AA5727">
        <f t="shared" si="207"/>
        <v>-144657.75</v>
      </c>
    </row>
    <row r="5728" spans="1:27" x14ac:dyDescent="0.35">
      <c r="A5728" t="s">
        <v>670</v>
      </c>
      <c r="C5728">
        <v>926118</v>
      </c>
      <c r="D5728" t="s">
        <v>672</v>
      </c>
      <c r="E5728" t="s">
        <v>7</v>
      </c>
      <c r="F5728" t="s">
        <v>105</v>
      </c>
      <c r="G5728">
        <v>2025</v>
      </c>
      <c r="H5728" t="s">
        <v>365</v>
      </c>
      <c r="I5728" t="s">
        <v>377</v>
      </c>
      <c r="J5728" t="s">
        <v>377</v>
      </c>
      <c r="K5728" t="s">
        <v>378</v>
      </c>
      <c r="L5728" t="s">
        <v>25</v>
      </c>
      <c r="M5728">
        <v>-17304</v>
      </c>
      <c r="N5728">
        <v>-15571</v>
      </c>
      <c r="O5728">
        <v>-15455</v>
      </c>
      <c r="P5728">
        <v>-16082</v>
      </c>
      <c r="Q5728">
        <v>-15819</v>
      </c>
      <c r="R5728">
        <v>-14908</v>
      </c>
      <c r="S5728">
        <v>-16308</v>
      </c>
      <c r="T5728">
        <v>-16903</v>
      </c>
      <c r="U5728">
        <v>-16236</v>
      </c>
      <c r="V5728">
        <v>-17614</v>
      </c>
      <c r="W5728">
        <v>-13276</v>
      </c>
      <c r="X5728">
        <v>-14362</v>
      </c>
      <c r="Y5728">
        <v>-189837</v>
      </c>
      <c r="Z5728">
        <f t="shared" si="206"/>
        <v>0</v>
      </c>
      <c r="AA5728">
        <f t="shared" si="207"/>
        <v>-142377.75</v>
      </c>
    </row>
    <row r="5729" spans="1:27" x14ac:dyDescent="0.35">
      <c r="A5729" t="s">
        <v>670</v>
      </c>
      <c r="C5729">
        <v>926118</v>
      </c>
      <c r="D5729" t="s">
        <v>672</v>
      </c>
      <c r="E5729" t="s">
        <v>7</v>
      </c>
      <c r="F5729" t="s">
        <v>105</v>
      </c>
      <c r="G5729">
        <v>2024</v>
      </c>
      <c r="H5729" t="s">
        <v>365</v>
      </c>
      <c r="I5729" t="s">
        <v>377</v>
      </c>
      <c r="J5729" t="s">
        <v>377</v>
      </c>
      <c r="K5729" t="s">
        <v>378</v>
      </c>
      <c r="L5729" t="s">
        <v>25</v>
      </c>
      <c r="M5729">
        <v>-17269</v>
      </c>
      <c r="N5729">
        <v>-16424</v>
      </c>
      <c r="O5729">
        <v>-15430</v>
      </c>
      <c r="P5729">
        <v>-16066</v>
      </c>
      <c r="Q5729">
        <v>-16697</v>
      </c>
      <c r="R5729">
        <v>-14024</v>
      </c>
      <c r="S5729">
        <v>-16314</v>
      </c>
      <c r="T5729">
        <v>-16884</v>
      </c>
      <c r="U5729">
        <v>-15335</v>
      </c>
      <c r="V5729">
        <v>-17598</v>
      </c>
      <c r="W5729">
        <v>-14164</v>
      </c>
      <c r="X5729">
        <v>-13520</v>
      </c>
      <c r="Y5729">
        <v>-189726</v>
      </c>
      <c r="Z5729">
        <f t="shared" si="206"/>
        <v>0</v>
      </c>
      <c r="AA5729">
        <f t="shared" si="207"/>
        <v>-142294.5</v>
      </c>
    </row>
    <row r="5730" spans="1:27" x14ac:dyDescent="0.35">
      <c r="A5730" t="s">
        <v>670</v>
      </c>
      <c r="C5730">
        <v>926118</v>
      </c>
      <c r="D5730" t="s">
        <v>672</v>
      </c>
      <c r="E5730" t="s">
        <v>7</v>
      </c>
      <c r="F5730" t="s">
        <v>105</v>
      </c>
      <c r="G5730">
        <v>2023</v>
      </c>
      <c r="H5730" t="s">
        <v>365</v>
      </c>
      <c r="I5730" t="s">
        <v>377</v>
      </c>
      <c r="J5730" t="s">
        <v>377</v>
      </c>
      <c r="K5730" t="s">
        <v>378</v>
      </c>
      <c r="L5730" t="s">
        <v>25</v>
      </c>
      <c r="M5730">
        <v>-15131</v>
      </c>
      <c r="N5730">
        <v>-14368</v>
      </c>
      <c r="O5730">
        <v>-15674</v>
      </c>
      <c r="P5730">
        <v>-13231</v>
      </c>
      <c r="Q5730">
        <v>-15218</v>
      </c>
      <c r="R5730">
        <v>-14597</v>
      </c>
      <c r="S5730">
        <v>-13660</v>
      </c>
      <c r="T5730">
        <v>-16431</v>
      </c>
      <c r="U5730">
        <v>-14176</v>
      </c>
      <c r="V5730">
        <v>-15663</v>
      </c>
      <c r="W5730">
        <v>-14111</v>
      </c>
      <c r="X5730">
        <v>-11902</v>
      </c>
      <c r="Y5730">
        <v>-174161</v>
      </c>
      <c r="Z5730">
        <f t="shared" si="206"/>
        <v>0</v>
      </c>
      <c r="AA5730">
        <f t="shared" si="207"/>
        <v>-130620.75</v>
      </c>
    </row>
    <row r="5731" spans="1:27" x14ac:dyDescent="0.35">
      <c r="A5731" t="s">
        <v>670</v>
      </c>
      <c r="C5731">
        <v>926118</v>
      </c>
      <c r="D5731" t="s">
        <v>672</v>
      </c>
      <c r="E5731" t="s">
        <v>7</v>
      </c>
      <c r="F5731" t="s">
        <v>105</v>
      </c>
      <c r="G5731">
        <v>2021</v>
      </c>
      <c r="H5731" t="s">
        <v>365</v>
      </c>
      <c r="I5731" t="s">
        <v>377</v>
      </c>
      <c r="J5731" t="s">
        <v>377</v>
      </c>
      <c r="K5731" t="s">
        <v>378</v>
      </c>
      <c r="L5731" t="s">
        <v>25</v>
      </c>
      <c r="M5731">
        <v>-14551</v>
      </c>
      <c r="N5731">
        <v>-14595</v>
      </c>
      <c r="O5731">
        <v>-15929</v>
      </c>
      <c r="P5731">
        <v>-14908</v>
      </c>
      <c r="Q5731">
        <v>-14081</v>
      </c>
      <c r="R5731">
        <v>-14689</v>
      </c>
      <c r="S5731">
        <v>-14375</v>
      </c>
      <c r="T5731">
        <v>-15750</v>
      </c>
      <c r="U5731">
        <v>-15053</v>
      </c>
      <c r="V5731">
        <v>-14920</v>
      </c>
      <c r="W5731">
        <v>-13982</v>
      </c>
      <c r="X5731">
        <v>-13490</v>
      </c>
      <c r="Y5731">
        <v>-176325</v>
      </c>
      <c r="Z5731">
        <f t="shared" si="206"/>
        <v>0</v>
      </c>
      <c r="AA5731">
        <f t="shared" si="207"/>
        <v>-132243.75</v>
      </c>
    </row>
    <row r="5732" spans="1:27" x14ac:dyDescent="0.35">
      <c r="A5732" t="s">
        <v>670</v>
      </c>
      <c r="C5732">
        <v>926118</v>
      </c>
      <c r="D5732" t="s">
        <v>672</v>
      </c>
      <c r="E5732" t="s">
        <v>7</v>
      </c>
      <c r="F5732" t="s">
        <v>105</v>
      </c>
      <c r="G5732">
        <v>2022</v>
      </c>
      <c r="H5732" t="s">
        <v>365</v>
      </c>
      <c r="I5732" t="s">
        <v>377</v>
      </c>
      <c r="J5732" t="s">
        <v>377</v>
      </c>
      <c r="K5732" t="s">
        <v>378</v>
      </c>
      <c r="L5732" t="s">
        <v>25</v>
      </c>
      <c r="M5732">
        <v>-14420</v>
      </c>
      <c r="N5732">
        <v>-14465</v>
      </c>
      <c r="O5732">
        <v>-15783</v>
      </c>
      <c r="P5732">
        <v>-14148</v>
      </c>
      <c r="Q5732">
        <v>-14535</v>
      </c>
      <c r="R5732">
        <v>-14525</v>
      </c>
      <c r="S5732">
        <v>-13594</v>
      </c>
      <c r="T5732">
        <v>-16332</v>
      </c>
      <c r="U5732">
        <v>-15105</v>
      </c>
      <c r="V5732">
        <v>-14762</v>
      </c>
      <c r="W5732">
        <v>-14032</v>
      </c>
      <c r="X5732">
        <v>-12682</v>
      </c>
      <c r="Y5732">
        <v>-174382</v>
      </c>
      <c r="Z5732">
        <f t="shared" si="206"/>
        <v>0</v>
      </c>
      <c r="AA5732">
        <f t="shared" si="207"/>
        <v>-130786.5</v>
      </c>
    </row>
    <row r="5733" spans="1:27" x14ac:dyDescent="0.35">
      <c r="A5733" t="s">
        <v>670</v>
      </c>
      <c r="C5733">
        <v>926117</v>
      </c>
      <c r="D5733" t="s">
        <v>671</v>
      </c>
      <c r="E5733" t="s">
        <v>7</v>
      </c>
      <c r="F5733" t="s">
        <v>105</v>
      </c>
      <c r="G5733">
        <v>2023</v>
      </c>
      <c r="H5733" t="s">
        <v>365</v>
      </c>
      <c r="I5733" t="s">
        <v>383</v>
      </c>
      <c r="J5733" t="s">
        <v>384</v>
      </c>
      <c r="K5733" t="s">
        <v>378</v>
      </c>
      <c r="L5733" t="s">
        <v>25</v>
      </c>
      <c r="M5733">
        <v>-10474</v>
      </c>
      <c r="N5733">
        <v>-9946</v>
      </c>
      <c r="O5733">
        <v>-10850</v>
      </c>
      <c r="P5733">
        <v>-9159</v>
      </c>
      <c r="Q5733">
        <v>-10535</v>
      </c>
      <c r="R5733">
        <v>-10105</v>
      </c>
      <c r="S5733">
        <v>-9456</v>
      </c>
      <c r="T5733">
        <v>-11374</v>
      </c>
      <c r="U5733">
        <v>-9813</v>
      </c>
      <c r="V5733">
        <v>-10843</v>
      </c>
      <c r="W5733">
        <v>-9768</v>
      </c>
      <c r="X5733">
        <v>-8239</v>
      </c>
      <c r="Y5733">
        <v>-120562</v>
      </c>
      <c r="Z5733">
        <f t="shared" si="206"/>
        <v>0</v>
      </c>
      <c r="AA5733">
        <f t="shared" si="207"/>
        <v>-90421.5</v>
      </c>
    </row>
    <row r="5734" spans="1:27" x14ac:dyDescent="0.35">
      <c r="A5734" t="s">
        <v>670</v>
      </c>
      <c r="C5734">
        <v>926117</v>
      </c>
      <c r="D5734" t="s">
        <v>671</v>
      </c>
      <c r="E5734" t="s">
        <v>7</v>
      </c>
      <c r="F5734" t="s">
        <v>105</v>
      </c>
      <c r="G5734">
        <v>2022</v>
      </c>
      <c r="H5734" t="s">
        <v>365</v>
      </c>
      <c r="I5734" t="s">
        <v>383</v>
      </c>
      <c r="J5734" t="s">
        <v>384</v>
      </c>
      <c r="K5734" t="s">
        <v>378</v>
      </c>
      <c r="L5734" t="s">
        <v>25</v>
      </c>
      <c r="M5734">
        <v>-3310</v>
      </c>
      <c r="N5734">
        <v>-3320</v>
      </c>
      <c r="O5734">
        <v>-3622</v>
      </c>
      <c r="P5734">
        <v>-3247</v>
      </c>
      <c r="Q5734">
        <v>-3336</v>
      </c>
      <c r="R5734">
        <v>-3333</v>
      </c>
      <c r="S5734">
        <v>-3120</v>
      </c>
      <c r="T5734">
        <v>-3748</v>
      </c>
      <c r="U5734">
        <v>-3467</v>
      </c>
      <c r="V5734">
        <v>-3388</v>
      </c>
      <c r="W5734">
        <v>-3220</v>
      </c>
      <c r="X5734">
        <v>-2911</v>
      </c>
      <c r="Y5734">
        <v>-40022</v>
      </c>
      <c r="Z5734">
        <f t="shared" si="206"/>
        <v>0</v>
      </c>
      <c r="AA5734">
        <f t="shared" si="207"/>
        <v>-30016.5</v>
      </c>
    </row>
    <row r="5735" spans="1:27" x14ac:dyDescent="0.35">
      <c r="A5735" t="s">
        <v>670</v>
      </c>
      <c r="C5735">
        <v>926117</v>
      </c>
      <c r="D5735" t="s">
        <v>671</v>
      </c>
      <c r="E5735" t="s">
        <v>7</v>
      </c>
      <c r="F5735" t="s">
        <v>105</v>
      </c>
      <c r="G5735">
        <v>2021</v>
      </c>
      <c r="H5735" t="s">
        <v>365</v>
      </c>
      <c r="I5735" t="s">
        <v>383</v>
      </c>
      <c r="J5735" t="s">
        <v>384</v>
      </c>
      <c r="K5735" t="s">
        <v>378</v>
      </c>
      <c r="L5735" t="s">
        <v>25</v>
      </c>
      <c r="M5735">
        <v>-715</v>
      </c>
      <c r="N5735">
        <v>-718</v>
      </c>
      <c r="O5735">
        <v>-783</v>
      </c>
      <c r="P5735">
        <v>-733</v>
      </c>
      <c r="Q5735">
        <v>-692</v>
      </c>
      <c r="R5735">
        <v>-722</v>
      </c>
      <c r="S5735">
        <v>-707</v>
      </c>
      <c r="T5735">
        <v>-774</v>
      </c>
      <c r="U5735">
        <v>-740</v>
      </c>
      <c r="V5735">
        <v>-734</v>
      </c>
      <c r="W5735">
        <v>-688</v>
      </c>
      <c r="X5735">
        <v>-663</v>
      </c>
      <c r="Y5735">
        <v>-8670</v>
      </c>
      <c r="Z5735">
        <f t="shared" si="206"/>
        <v>0</v>
      </c>
      <c r="AA5735">
        <f t="shared" si="207"/>
        <v>-6502.5</v>
      </c>
    </row>
    <row r="5736" spans="1:27" x14ac:dyDescent="0.35">
      <c r="A5736" t="s">
        <v>670</v>
      </c>
      <c r="C5736">
        <v>426501</v>
      </c>
      <c r="D5736" t="s">
        <v>673</v>
      </c>
      <c r="E5736" t="s">
        <v>7</v>
      </c>
      <c r="F5736" t="s">
        <v>366</v>
      </c>
      <c r="G5736">
        <v>2021</v>
      </c>
      <c r="H5736" t="s">
        <v>22</v>
      </c>
      <c r="I5736" t="s">
        <v>674</v>
      </c>
      <c r="J5736" t="s">
        <v>674</v>
      </c>
      <c r="K5736" t="s">
        <v>675</v>
      </c>
      <c r="L5736" t="s">
        <v>25</v>
      </c>
      <c r="M5736">
        <v>500</v>
      </c>
      <c r="N5736">
        <v>1500</v>
      </c>
      <c r="O5736">
        <v>1000</v>
      </c>
      <c r="P5736">
        <v>1500</v>
      </c>
      <c r="Q5736">
        <v>1000</v>
      </c>
      <c r="R5736">
        <v>6500</v>
      </c>
      <c r="S5736">
        <v>2000</v>
      </c>
      <c r="T5736">
        <v>1000</v>
      </c>
      <c r="U5736">
        <v>5000</v>
      </c>
      <c r="V5736">
        <v>2000</v>
      </c>
      <c r="W5736">
        <v>10950</v>
      </c>
      <c r="X5736">
        <v>13550</v>
      </c>
      <c r="Y5736">
        <v>46500</v>
      </c>
      <c r="Z5736">
        <f t="shared" si="206"/>
        <v>14060.777368499999</v>
      </c>
      <c r="AA5736">
        <f t="shared" si="207"/>
        <v>20814.222631500001</v>
      </c>
    </row>
    <row r="5737" spans="1:27" x14ac:dyDescent="0.35">
      <c r="A5737" t="s">
        <v>670</v>
      </c>
      <c r="C5737">
        <v>426501</v>
      </c>
      <c r="D5737" t="s">
        <v>673</v>
      </c>
      <c r="E5737" t="s">
        <v>7</v>
      </c>
      <c r="F5737" t="s">
        <v>366</v>
      </c>
      <c r="G5737">
        <v>2022</v>
      </c>
      <c r="H5737" t="s">
        <v>22</v>
      </c>
      <c r="I5737" t="s">
        <v>674</v>
      </c>
      <c r="J5737" t="s">
        <v>674</v>
      </c>
      <c r="K5737" t="s">
        <v>675</v>
      </c>
      <c r="L5737" t="s">
        <v>25</v>
      </c>
      <c r="M5737">
        <v>500</v>
      </c>
      <c r="N5737">
        <v>1500</v>
      </c>
      <c r="O5737">
        <v>1000</v>
      </c>
      <c r="P5737">
        <v>1500</v>
      </c>
      <c r="Q5737">
        <v>1000</v>
      </c>
      <c r="R5737">
        <v>6500</v>
      </c>
      <c r="S5737">
        <v>2000</v>
      </c>
      <c r="T5737">
        <v>1000</v>
      </c>
      <c r="U5737">
        <v>5000</v>
      </c>
      <c r="V5737">
        <v>2000</v>
      </c>
      <c r="W5737">
        <v>10950</v>
      </c>
      <c r="X5737">
        <v>13550</v>
      </c>
      <c r="Y5737">
        <v>46500</v>
      </c>
      <c r="Z5737">
        <f t="shared" si="206"/>
        <v>14060.777368499999</v>
      </c>
      <c r="AA5737">
        <f t="shared" si="207"/>
        <v>20814.222631500001</v>
      </c>
    </row>
    <row r="5738" spans="1:27" x14ac:dyDescent="0.35">
      <c r="A5738" t="s">
        <v>670</v>
      </c>
      <c r="C5738">
        <v>426501</v>
      </c>
      <c r="D5738" t="s">
        <v>673</v>
      </c>
      <c r="E5738" t="s">
        <v>7</v>
      </c>
      <c r="F5738" t="s">
        <v>366</v>
      </c>
      <c r="G5738">
        <v>2023</v>
      </c>
      <c r="H5738" t="s">
        <v>22</v>
      </c>
      <c r="I5738" t="s">
        <v>674</v>
      </c>
      <c r="J5738" t="s">
        <v>674</v>
      </c>
      <c r="K5738" t="s">
        <v>675</v>
      </c>
      <c r="L5738" t="s">
        <v>25</v>
      </c>
      <c r="M5738">
        <v>500</v>
      </c>
      <c r="N5738">
        <v>1500</v>
      </c>
      <c r="O5738">
        <v>1000</v>
      </c>
      <c r="P5738">
        <v>1500</v>
      </c>
      <c r="Q5738">
        <v>1000</v>
      </c>
      <c r="R5738">
        <v>6500</v>
      </c>
      <c r="S5738">
        <v>2000</v>
      </c>
      <c r="T5738">
        <v>1000</v>
      </c>
      <c r="U5738">
        <v>5000</v>
      </c>
      <c r="V5738">
        <v>2000</v>
      </c>
      <c r="W5738">
        <v>10950</v>
      </c>
      <c r="X5738">
        <v>14300</v>
      </c>
      <c r="Y5738">
        <v>47250</v>
      </c>
      <c r="Z5738">
        <f t="shared" si="206"/>
        <v>14287.56410025</v>
      </c>
      <c r="AA5738">
        <f t="shared" si="207"/>
        <v>21149.935899750002</v>
      </c>
    </row>
    <row r="5739" spans="1:27" x14ac:dyDescent="0.35">
      <c r="A5739" t="s">
        <v>670</v>
      </c>
      <c r="C5739">
        <v>426501</v>
      </c>
      <c r="D5739" t="s">
        <v>673</v>
      </c>
      <c r="E5739" t="s">
        <v>7</v>
      </c>
      <c r="F5739" t="s">
        <v>366</v>
      </c>
      <c r="G5739">
        <v>2024</v>
      </c>
      <c r="H5739" t="s">
        <v>22</v>
      </c>
      <c r="I5739" t="s">
        <v>674</v>
      </c>
      <c r="J5739" t="s">
        <v>674</v>
      </c>
      <c r="K5739" t="s">
        <v>675</v>
      </c>
      <c r="L5739" t="s">
        <v>25</v>
      </c>
      <c r="M5739">
        <v>500</v>
      </c>
      <c r="N5739">
        <v>1500</v>
      </c>
      <c r="O5739">
        <v>1000</v>
      </c>
      <c r="P5739">
        <v>1500</v>
      </c>
      <c r="Q5739">
        <v>1000</v>
      </c>
      <c r="R5739">
        <v>6500</v>
      </c>
      <c r="S5739">
        <v>2000</v>
      </c>
      <c r="T5739">
        <v>1000</v>
      </c>
      <c r="U5739">
        <v>5000</v>
      </c>
      <c r="V5739">
        <v>2000</v>
      </c>
      <c r="W5739">
        <v>10950</v>
      </c>
      <c r="X5739">
        <v>14300</v>
      </c>
      <c r="Y5739">
        <v>47250</v>
      </c>
      <c r="Z5739">
        <f t="shared" si="206"/>
        <v>14287.56410025</v>
      </c>
      <c r="AA5739">
        <f t="shared" si="207"/>
        <v>21149.935899750002</v>
      </c>
    </row>
    <row r="5740" spans="1:27" x14ac:dyDescent="0.35">
      <c r="A5740" t="s">
        <v>670</v>
      </c>
      <c r="C5740">
        <v>426501</v>
      </c>
      <c r="D5740" t="s">
        <v>673</v>
      </c>
      <c r="E5740" t="s">
        <v>7</v>
      </c>
      <c r="F5740" t="s">
        <v>366</v>
      </c>
      <c r="G5740">
        <v>2025</v>
      </c>
      <c r="H5740" t="s">
        <v>22</v>
      </c>
      <c r="I5740" t="s">
        <v>674</v>
      </c>
      <c r="J5740" t="s">
        <v>674</v>
      </c>
      <c r="K5740" t="s">
        <v>675</v>
      </c>
      <c r="L5740" t="s">
        <v>25</v>
      </c>
      <c r="M5740">
        <v>500</v>
      </c>
      <c r="N5740">
        <v>1500</v>
      </c>
      <c r="O5740">
        <v>1000</v>
      </c>
      <c r="P5740">
        <v>1500</v>
      </c>
      <c r="Q5740">
        <v>1000</v>
      </c>
      <c r="R5740">
        <v>6500</v>
      </c>
      <c r="S5740">
        <v>2000</v>
      </c>
      <c r="T5740">
        <v>1000</v>
      </c>
      <c r="U5740">
        <v>5000</v>
      </c>
      <c r="V5740">
        <v>2000</v>
      </c>
      <c r="W5740">
        <v>10950</v>
      </c>
      <c r="X5740">
        <v>14300</v>
      </c>
      <c r="Y5740">
        <v>47250</v>
      </c>
      <c r="Z5740">
        <f t="shared" ref="Z5740:Z5796" si="208">$Y5740*IF($E5740="Fixed",0.75,1)*IF(LEFT($F5740,4)="0311",1,IF(LEFT($F5740,4)="0301",0.403176412,0))</f>
        <v>14287.56410025</v>
      </c>
      <c r="AA5740">
        <f t="shared" ref="AA5740:AA5796" si="209">$Y5740*IF($E5740="Fixed",0.75,1)*IF(LEFT($F5740,4)="0311",0,IF(LEFT($F5740,4)="0301",1-0.403176412,1))</f>
        <v>21149.935899750002</v>
      </c>
    </row>
    <row r="5741" spans="1:27" x14ac:dyDescent="0.35">
      <c r="A5741" t="s">
        <v>670</v>
      </c>
      <c r="C5741">
        <v>426501</v>
      </c>
      <c r="D5741" t="s">
        <v>673</v>
      </c>
      <c r="E5741" t="s">
        <v>7</v>
      </c>
      <c r="F5741" t="s">
        <v>366</v>
      </c>
      <c r="G5741">
        <v>2026</v>
      </c>
      <c r="H5741" t="s">
        <v>22</v>
      </c>
      <c r="I5741" t="s">
        <v>674</v>
      </c>
      <c r="J5741" t="s">
        <v>674</v>
      </c>
      <c r="K5741" t="s">
        <v>675</v>
      </c>
      <c r="L5741" t="s">
        <v>25</v>
      </c>
      <c r="M5741">
        <v>510</v>
      </c>
      <c r="N5741">
        <v>1530</v>
      </c>
      <c r="O5741">
        <v>1020</v>
      </c>
      <c r="P5741">
        <v>1530</v>
      </c>
      <c r="Q5741">
        <v>1020</v>
      </c>
      <c r="R5741">
        <v>6630</v>
      </c>
      <c r="S5741">
        <v>2040</v>
      </c>
      <c r="T5741">
        <v>1020</v>
      </c>
      <c r="U5741">
        <v>5100</v>
      </c>
      <c r="V5741">
        <v>2040</v>
      </c>
      <c r="W5741">
        <v>11169</v>
      </c>
      <c r="X5741">
        <v>14586</v>
      </c>
      <c r="Y5741">
        <v>48195</v>
      </c>
      <c r="Z5741">
        <f t="shared" si="208"/>
        <v>14573.315382254999</v>
      </c>
      <c r="AA5741">
        <f t="shared" si="209"/>
        <v>21572.934617744999</v>
      </c>
    </row>
    <row r="5742" spans="1:27" x14ac:dyDescent="0.35">
      <c r="A5742" t="s">
        <v>670</v>
      </c>
      <c r="C5742">
        <v>426501</v>
      </c>
      <c r="D5742" t="s">
        <v>673</v>
      </c>
      <c r="E5742" t="s">
        <v>7</v>
      </c>
      <c r="F5742" t="s">
        <v>366</v>
      </c>
      <c r="G5742">
        <v>2027</v>
      </c>
      <c r="H5742" t="s">
        <v>22</v>
      </c>
      <c r="I5742" t="s">
        <v>674</v>
      </c>
      <c r="J5742" t="s">
        <v>674</v>
      </c>
      <c r="K5742" t="s">
        <v>675</v>
      </c>
      <c r="L5742" t="s">
        <v>25</v>
      </c>
      <c r="M5742">
        <v>520</v>
      </c>
      <c r="N5742">
        <v>1561</v>
      </c>
      <c r="O5742">
        <v>1040</v>
      </c>
      <c r="P5742">
        <v>1561</v>
      </c>
      <c r="Q5742">
        <v>1040</v>
      </c>
      <c r="R5742">
        <v>6763</v>
      </c>
      <c r="S5742">
        <v>2081</v>
      </c>
      <c r="T5742">
        <v>1040</v>
      </c>
      <c r="U5742">
        <v>5202</v>
      </c>
      <c r="V5742">
        <v>2081</v>
      </c>
      <c r="W5742">
        <v>11392</v>
      </c>
      <c r="X5742">
        <v>14878</v>
      </c>
      <c r="Y5742">
        <v>49159</v>
      </c>
      <c r="Z5742">
        <f t="shared" si="208"/>
        <v>14864.811928130999</v>
      </c>
      <c r="AA5742">
        <f t="shared" si="209"/>
        <v>22004.438071869001</v>
      </c>
    </row>
    <row r="5743" spans="1:27" x14ac:dyDescent="0.35">
      <c r="A5743" t="s">
        <v>670</v>
      </c>
      <c r="C5743">
        <v>426501</v>
      </c>
      <c r="D5743" t="s">
        <v>673</v>
      </c>
      <c r="E5743" t="s">
        <v>7</v>
      </c>
      <c r="F5743" t="s">
        <v>366</v>
      </c>
      <c r="G5743">
        <v>2028</v>
      </c>
      <c r="H5743" t="s">
        <v>22</v>
      </c>
      <c r="I5743" t="s">
        <v>674</v>
      </c>
      <c r="J5743" t="s">
        <v>674</v>
      </c>
      <c r="K5743" t="s">
        <v>675</v>
      </c>
      <c r="L5743" t="s">
        <v>25</v>
      </c>
      <c r="M5743">
        <v>531</v>
      </c>
      <c r="N5743">
        <v>1592</v>
      </c>
      <c r="O5743">
        <v>1061</v>
      </c>
      <c r="P5743">
        <v>1592</v>
      </c>
      <c r="Q5743">
        <v>1061</v>
      </c>
      <c r="R5743">
        <v>6898</v>
      </c>
      <c r="S5743">
        <v>2122</v>
      </c>
      <c r="T5743">
        <v>1061</v>
      </c>
      <c r="U5743">
        <v>5306</v>
      </c>
      <c r="V5743">
        <v>2122</v>
      </c>
      <c r="W5743">
        <v>11620</v>
      </c>
      <c r="X5743">
        <v>15175</v>
      </c>
      <c r="Y5743">
        <v>50142</v>
      </c>
      <c r="Z5743">
        <f t="shared" si="208"/>
        <v>15162.053737877999</v>
      </c>
      <c r="AA5743">
        <f t="shared" si="209"/>
        <v>22444.446262122001</v>
      </c>
    </row>
    <row r="5744" spans="1:27" x14ac:dyDescent="0.35">
      <c r="A5744" t="s">
        <v>670</v>
      </c>
      <c r="C5744">
        <v>426501</v>
      </c>
      <c r="D5744" t="s">
        <v>673</v>
      </c>
      <c r="E5744" t="s">
        <v>7</v>
      </c>
      <c r="F5744" t="s">
        <v>366</v>
      </c>
      <c r="G5744">
        <v>2029</v>
      </c>
      <c r="H5744" t="s">
        <v>22</v>
      </c>
      <c r="I5744" t="s">
        <v>674</v>
      </c>
      <c r="J5744" t="s">
        <v>674</v>
      </c>
      <c r="K5744" t="s">
        <v>675</v>
      </c>
      <c r="L5744" t="s">
        <v>25</v>
      </c>
      <c r="M5744">
        <v>541</v>
      </c>
      <c r="N5744">
        <v>1624</v>
      </c>
      <c r="O5744">
        <v>1082</v>
      </c>
      <c r="P5744">
        <v>1624</v>
      </c>
      <c r="Q5744">
        <v>1082</v>
      </c>
      <c r="R5744">
        <v>7036</v>
      </c>
      <c r="S5744">
        <v>2165</v>
      </c>
      <c r="T5744">
        <v>1082</v>
      </c>
      <c r="U5744">
        <v>5412</v>
      </c>
      <c r="V5744">
        <v>2165</v>
      </c>
      <c r="W5744">
        <v>11852</v>
      </c>
      <c r="X5744">
        <v>15478</v>
      </c>
      <c r="Y5744">
        <v>51143</v>
      </c>
      <c r="Z5744">
        <f t="shared" si="208"/>
        <v>15464.738429187</v>
      </c>
      <c r="AA5744">
        <f t="shared" si="209"/>
        <v>22892.511570813</v>
      </c>
    </row>
    <row r="5745" spans="1:27" x14ac:dyDescent="0.35">
      <c r="A5745" t="s">
        <v>670</v>
      </c>
      <c r="C5745">
        <v>426501</v>
      </c>
      <c r="D5745" t="s">
        <v>673</v>
      </c>
      <c r="E5745" t="s">
        <v>7</v>
      </c>
      <c r="F5745" t="s">
        <v>366</v>
      </c>
      <c r="G5745">
        <v>2030</v>
      </c>
      <c r="H5745" t="s">
        <v>22</v>
      </c>
      <c r="I5745" t="s">
        <v>674</v>
      </c>
      <c r="J5745" t="s">
        <v>674</v>
      </c>
      <c r="K5745" t="s">
        <v>675</v>
      </c>
      <c r="L5745" t="s">
        <v>25</v>
      </c>
      <c r="M5745">
        <v>552</v>
      </c>
      <c r="N5745">
        <v>1656</v>
      </c>
      <c r="O5745">
        <v>1104</v>
      </c>
      <c r="P5745">
        <v>1656</v>
      </c>
      <c r="Q5745">
        <v>1104</v>
      </c>
      <c r="R5745">
        <v>7177</v>
      </c>
      <c r="S5745">
        <v>2208</v>
      </c>
      <c r="T5745">
        <v>1104</v>
      </c>
      <c r="U5745">
        <v>5521</v>
      </c>
      <c r="V5745">
        <v>2208</v>
      </c>
      <c r="W5745">
        <v>12090</v>
      </c>
      <c r="X5745">
        <v>15789</v>
      </c>
      <c r="Y5745">
        <v>52169</v>
      </c>
      <c r="Z5745">
        <f t="shared" si="208"/>
        <v>15774.982678221</v>
      </c>
      <c r="AA5745">
        <f t="shared" si="209"/>
        <v>23351.767321779</v>
      </c>
    </row>
    <row r="5746" spans="1:27" x14ac:dyDescent="0.35">
      <c r="A5746" t="s">
        <v>670</v>
      </c>
      <c r="C5746">
        <v>926117</v>
      </c>
      <c r="D5746" t="s">
        <v>671</v>
      </c>
      <c r="E5746" t="s">
        <v>7</v>
      </c>
      <c r="F5746" t="s">
        <v>105</v>
      </c>
      <c r="G5746">
        <v>2021</v>
      </c>
      <c r="H5746" t="s">
        <v>365</v>
      </c>
      <c r="I5746" t="s">
        <v>377</v>
      </c>
      <c r="J5746" t="s">
        <v>377</v>
      </c>
      <c r="K5746" t="s">
        <v>378</v>
      </c>
      <c r="L5746" t="s">
        <v>25</v>
      </c>
      <c r="M5746">
        <v>715</v>
      </c>
      <c r="N5746">
        <v>718</v>
      </c>
      <c r="O5746">
        <v>783</v>
      </c>
      <c r="P5746">
        <v>733</v>
      </c>
      <c r="Q5746">
        <v>692</v>
      </c>
      <c r="R5746">
        <v>722</v>
      </c>
      <c r="S5746">
        <v>707</v>
      </c>
      <c r="T5746">
        <v>774</v>
      </c>
      <c r="U5746">
        <v>740</v>
      </c>
      <c r="V5746">
        <v>734</v>
      </c>
      <c r="W5746">
        <v>688</v>
      </c>
      <c r="X5746">
        <v>663</v>
      </c>
      <c r="Y5746">
        <v>8670</v>
      </c>
      <c r="Z5746">
        <f t="shared" si="208"/>
        <v>0</v>
      </c>
      <c r="AA5746">
        <f t="shared" si="209"/>
        <v>6502.5</v>
      </c>
    </row>
    <row r="5747" spans="1:27" x14ac:dyDescent="0.35">
      <c r="A5747" t="s">
        <v>670</v>
      </c>
      <c r="C5747">
        <v>426591</v>
      </c>
      <c r="D5747" t="s">
        <v>676</v>
      </c>
      <c r="E5747" t="s">
        <v>7</v>
      </c>
      <c r="F5747" t="s">
        <v>366</v>
      </c>
      <c r="G5747">
        <v>2021</v>
      </c>
      <c r="H5747" t="s">
        <v>22</v>
      </c>
      <c r="I5747">
        <v>124642</v>
      </c>
      <c r="J5747" t="s">
        <v>583</v>
      </c>
      <c r="K5747" t="s">
        <v>455</v>
      </c>
      <c r="L5747" t="s">
        <v>25</v>
      </c>
      <c r="M5747">
        <v>3135</v>
      </c>
      <c r="N5747">
        <v>0</v>
      </c>
      <c r="O5747">
        <v>0</v>
      </c>
      <c r="P5747">
        <v>3135</v>
      </c>
      <c r="Q5747">
        <v>0</v>
      </c>
      <c r="R5747">
        <v>0</v>
      </c>
      <c r="S5747">
        <v>1912</v>
      </c>
      <c r="T5747">
        <v>0</v>
      </c>
      <c r="U5747">
        <v>0</v>
      </c>
      <c r="V5747">
        <v>0</v>
      </c>
      <c r="W5747">
        <v>0</v>
      </c>
      <c r="X5747">
        <v>3135</v>
      </c>
      <c r="Y5747">
        <v>11316</v>
      </c>
      <c r="Z5747">
        <f t="shared" si="208"/>
        <v>3421.7582086439998</v>
      </c>
      <c r="AA5747">
        <f t="shared" si="209"/>
        <v>5065.2417913560002</v>
      </c>
    </row>
    <row r="5748" spans="1:27" x14ac:dyDescent="0.35">
      <c r="A5748" t="s">
        <v>670</v>
      </c>
      <c r="C5748">
        <v>426591</v>
      </c>
      <c r="D5748" t="s">
        <v>676</v>
      </c>
      <c r="E5748" t="s">
        <v>7</v>
      </c>
      <c r="F5748" t="s">
        <v>366</v>
      </c>
      <c r="G5748">
        <v>2022</v>
      </c>
      <c r="H5748" t="s">
        <v>22</v>
      </c>
      <c r="I5748">
        <v>124642</v>
      </c>
      <c r="J5748" t="s">
        <v>583</v>
      </c>
      <c r="K5748" t="s">
        <v>455</v>
      </c>
      <c r="L5748" t="s">
        <v>25</v>
      </c>
      <c r="M5748">
        <v>3135</v>
      </c>
      <c r="N5748">
        <v>0</v>
      </c>
      <c r="O5748">
        <v>0</v>
      </c>
      <c r="P5748">
        <v>3135</v>
      </c>
      <c r="Q5748">
        <v>0</v>
      </c>
      <c r="R5748">
        <v>0</v>
      </c>
      <c r="S5748">
        <v>1912</v>
      </c>
      <c r="T5748">
        <v>0</v>
      </c>
      <c r="U5748">
        <v>0</v>
      </c>
      <c r="V5748">
        <v>0</v>
      </c>
      <c r="W5748">
        <v>0</v>
      </c>
      <c r="X5748">
        <v>3135</v>
      </c>
      <c r="Y5748">
        <v>11316</v>
      </c>
      <c r="Z5748">
        <f t="shared" si="208"/>
        <v>3421.7582086439998</v>
      </c>
      <c r="AA5748">
        <f t="shared" si="209"/>
        <v>5065.2417913560002</v>
      </c>
    </row>
    <row r="5749" spans="1:27" x14ac:dyDescent="0.35">
      <c r="A5749" t="s">
        <v>670</v>
      </c>
      <c r="C5749">
        <v>426591</v>
      </c>
      <c r="D5749" t="s">
        <v>676</v>
      </c>
      <c r="E5749" t="s">
        <v>7</v>
      </c>
      <c r="F5749" t="s">
        <v>366</v>
      </c>
      <c r="G5749">
        <v>2023</v>
      </c>
      <c r="H5749" t="s">
        <v>22</v>
      </c>
      <c r="I5749">
        <v>124642</v>
      </c>
      <c r="J5749" t="s">
        <v>583</v>
      </c>
      <c r="K5749" t="s">
        <v>455</v>
      </c>
      <c r="L5749" t="s">
        <v>25</v>
      </c>
      <c r="M5749">
        <v>3135</v>
      </c>
      <c r="N5749">
        <v>0</v>
      </c>
      <c r="O5749">
        <v>0</v>
      </c>
      <c r="P5749">
        <v>3135</v>
      </c>
      <c r="Q5749">
        <v>0</v>
      </c>
      <c r="R5749">
        <v>0</v>
      </c>
      <c r="S5749">
        <v>1912</v>
      </c>
      <c r="T5749">
        <v>0</v>
      </c>
      <c r="U5749">
        <v>0</v>
      </c>
      <c r="V5749">
        <v>0</v>
      </c>
      <c r="W5749">
        <v>0</v>
      </c>
      <c r="X5749">
        <v>3135</v>
      </c>
      <c r="Y5749">
        <v>11316</v>
      </c>
      <c r="Z5749">
        <f t="shared" si="208"/>
        <v>3421.7582086439998</v>
      </c>
      <c r="AA5749">
        <f t="shared" si="209"/>
        <v>5065.2417913560002</v>
      </c>
    </row>
    <row r="5750" spans="1:27" x14ac:dyDescent="0.35">
      <c r="A5750" t="s">
        <v>670</v>
      </c>
      <c r="C5750">
        <v>426591</v>
      </c>
      <c r="D5750" t="s">
        <v>676</v>
      </c>
      <c r="E5750" t="s">
        <v>7</v>
      </c>
      <c r="F5750" t="s">
        <v>366</v>
      </c>
      <c r="G5750">
        <v>2024</v>
      </c>
      <c r="H5750" t="s">
        <v>22</v>
      </c>
      <c r="I5750">
        <v>124642</v>
      </c>
      <c r="J5750" t="s">
        <v>583</v>
      </c>
      <c r="K5750" t="s">
        <v>455</v>
      </c>
      <c r="L5750" t="s">
        <v>25</v>
      </c>
      <c r="M5750">
        <v>3135</v>
      </c>
      <c r="N5750">
        <v>0</v>
      </c>
      <c r="O5750">
        <v>0</v>
      </c>
      <c r="P5750">
        <v>3135</v>
      </c>
      <c r="Q5750">
        <v>0</v>
      </c>
      <c r="R5750">
        <v>0</v>
      </c>
      <c r="S5750">
        <v>1912</v>
      </c>
      <c r="T5750">
        <v>0</v>
      </c>
      <c r="U5750">
        <v>0</v>
      </c>
      <c r="V5750">
        <v>0</v>
      </c>
      <c r="W5750">
        <v>0</v>
      </c>
      <c r="X5750">
        <v>3135</v>
      </c>
      <c r="Y5750">
        <v>11316</v>
      </c>
      <c r="Z5750">
        <f t="shared" si="208"/>
        <v>3421.7582086439998</v>
      </c>
      <c r="AA5750">
        <f t="shared" si="209"/>
        <v>5065.2417913560002</v>
      </c>
    </row>
    <row r="5751" spans="1:27" x14ac:dyDescent="0.35">
      <c r="A5751" t="s">
        <v>670</v>
      </c>
      <c r="C5751">
        <v>426591</v>
      </c>
      <c r="D5751" t="s">
        <v>676</v>
      </c>
      <c r="E5751" t="s">
        <v>7</v>
      </c>
      <c r="F5751" t="s">
        <v>366</v>
      </c>
      <c r="G5751">
        <v>2025</v>
      </c>
      <c r="H5751" t="s">
        <v>22</v>
      </c>
      <c r="I5751">
        <v>124642</v>
      </c>
      <c r="J5751" t="s">
        <v>583</v>
      </c>
      <c r="K5751" t="s">
        <v>455</v>
      </c>
      <c r="L5751" t="s">
        <v>25</v>
      </c>
      <c r="M5751">
        <v>3135</v>
      </c>
      <c r="N5751">
        <v>0</v>
      </c>
      <c r="O5751">
        <v>0</v>
      </c>
      <c r="P5751">
        <v>3135</v>
      </c>
      <c r="Q5751">
        <v>0</v>
      </c>
      <c r="R5751">
        <v>0</v>
      </c>
      <c r="S5751">
        <v>1912</v>
      </c>
      <c r="T5751">
        <v>0</v>
      </c>
      <c r="U5751">
        <v>0</v>
      </c>
      <c r="V5751">
        <v>0</v>
      </c>
      <c r="W5751">
        <v>0</v>
      </c>
      <c r="X5751">
        <v>3135</v>
      </c>
      <c r="Y5751">
        <v>11316</v>
      </c>
      <c r="Z5751">
        <f t="shared" si="208"/>
        <v>3421.7582086439998</v>
      </c>
      <c r="AA5751">
        <f t="shared" si="209"/>
        <v>5065.2417913560002</v>
      </c>
    </row>
    <row r="5752" spans="1:27" x14ac:dyDescent="0.35">
      <c r="A5752" t="s">
        <v>670</v>
      </c>
      <c r="C5752">
        <v>426591</v>
      </c>
      <c r="D5752" t="s">
        <v>676</v>
      </c>
      <c r="E5752" t="s">
        <v>7</v>
      </c>
      <c r="F5752" t="s">
        <v>366</v>
      </c>
      <c r="G5752">
        <v>2026</v>
      </c>
      <c r="H5752" t="s">
        <v>22</v>
      </c>
      <c r="I5752">
        <v>124642</v>
      </c>
      <c r="J5752" t="s">
        <v>583</v>
      </c>
      <c r="K5752" t="s">
        <v>455</v>
      </c>
      <c r="L5752" t="s">
        <v>25</v>
      </c>
      <c r="M5752">
        <v>3197</v>
      </c>
      <c r="N5752">
        <v>0</v>
      </c>
      <c r="O5752">
        <v>0</v>
      </c>
      <c r="P5752">
        <v>3197</v>
      </c>
      <c r="Q5752">
        <v>0</v>
      </c>
      <c r="R5752">
        <v>0</v>
      </c>
      <c r="S5752">
        <v>1950</v>
      </c>
      <c r="T5752">
        <v>0</v>
      </c>
      <c r="U5752">
        <v>0</v>
      </c>
      <c r="V5752">
        <v>0</v>
      </c>
      <c r="W5752">
        <v>0</v>
      </c>
      <c r="X5752">
        <v>3197</v>
      </c>
      <c r="Y5752">
        <v>11542</v>
      </c>
      <c r="Z5752">
        <f t="shared" si="208"/>
        <v>3490.096610478</v>
      </c>
      <c r="AA5752">
        <f t="shared" si="209"/>
        <v>5166.403389522</v>
      </c>
    </row>
    <row r="5753" spans="1:27" x14ac:dyDescent="0.35">
      <c r="A5753" t="s">
        <v>670</v>
      </c>
      <c r="C5753">
        <v>426591</v>
      </c>
      <c r="D5753" t="s">
        <v>676</v>
      </c>
      <c r="E5753" t="s">
        <v>7</v>
      </c>
      <c r="F5753" t="s">
        <v>366</v>
      </c>
      <c r="G5753">
        <v>2027</v>
      </c>
      <c r="H5753" t="s">
        <v>22</v>
      </c>
      <c r="I5753">
        <v>124642</v>
      </c>
      <c r="J5753" t="s">
        <v>583</v>
      </c>
      <c r="K5753" t="s">
        <v>455</v>
      </c>
      <c r="L5753" t="s">
        <v>25</v>
      </c>
      <c r="M5753">
        <v>3261</v>
      </c>
      <c r="N5753">
        <v>0</v>
      </c>
      <c r="O5753">
        <v>0</v>
      </c>
      <c r="P5753">
        <v>3261</v>
      </c>
      <c r="Q5753">
        <v>0</v>
      </c>
      <c r="R5753">
        <v>0</v>
      </c>
      <c r="S5753">
        <v>1989</v>
      </c>
      <c r="T5753">
        <v>0</v>
      </c>
      <c r="U5753">
        <v>0</v>
      </c>
      <c r="V5753">
        <v>0</v>
      </c>
      <c r="W5753">
        <v>0</v>
      </c>
      <c r="X5753">
        <v>3261</v>
      </c>
      <c r="Y5753">
        <v>11773</v>
      </c>
      <c r="Z5753">
        <f t="shared" si="208"/>
        <v>3559.946923857</v>
      </c>
      <c r="AA5753">
        <f t="shared" si="209"/>
        <v>5269.803076143</v>
      </c>
    </row>
    <row r="5754" spans="1:27" x14ac:dyDescent="0.35">
      <c r="A5754" t="s">
        <v>670</v>
      </c>
      <c r="C5754">
        <v>926117</v>
      </c>
      <c r="D5754" t="s">
        <v>671</v>
      </c>
      <c r="E5754" t="s">
        <v>7</v>
      </c>
      <c r="F5754" t="s">
        <v>105</v>
      </c>
      <c r="G5754">
        <v>2022</v>
      </c>
      <c r="H5754" t="s">
        <v>365</v>
      </c>
      <c r="I5754" t="s">
        <v>377</v>
      </c>
      <c r="J5754" t="s">
        <v>377</v>
      </c>
      <c r="K5754" t="s">
        <v>378</v>
      </c>
      <c r="L5754" t="s">
        <v>25</v>
      </c>
      <c r="M5754">
        <v>3310</v>
      </c>
      <c r="N5754">
        <v>3320</v>
      </c>
      <c r="O5754">
        <v>3622</v>
      </c>
      <c r="P5754">
        <v>3247</v>
      </c>
      <c r="Q5754">
        <v>3336</v>
      </c>
      <c r="R5754">
        <v>3333</v>
      </c>
      <c r="S5754">
        <v>3120</v>
      </c>
      <c r="T5754">
        <v>3748</v>
      </c>
      <c r="U5754">
        <v>3467</v>
      </c>
      <c r="V5754">
        <v>3388</v>
      </c>
      <c r="W5754">
        <v>3220</v>
      </c>
      <c r="X5754">
        <v>2911</v>
      </c>
      <c r="Y5754">
        <v>40022</v>
      </c>
      <c r="Z5754">
        <f t="shared" si="208"/>
        <v>0</v>
      </c>
      <c r="AA5754">
        <f t="shared" si="209"/>
        <v>30016.5</v>
      </c>
    </row>
    <row r="5755" spans="1:27" x14ac:dyDescent="0.35">
      <c r="A5755" t="s">
        <v>670</v>
      </c>
      <c r="C5755">
        <v>426591</v>
      </c>
      <c r="D5755" t="s">
        <v>676</v>
      </c>
      <c r="E5755" t="s">
        <v>7</v>
      </c>
      <c r="F5755" t="s">
        <v>366</v>
      </c>
      <c r="G5755">
        <v>2028</v>
      </c>
      <c r="H5755" t="s">
        <v>22</v>
      </c>
      <c r="I5755">
        <v>124642</v>
      </c>
      <c r="J5755" t="s">
        <v>583</v>
      </c>
      <c r="K5755" t="s">
        <v>455</v>
      </c>
      <c r="L5755" t="s">
        <v>25</v>
      </c>
      <c r="M5755">
        <v>3326</v>
      </c>
      <c r="N5755">
        <v>0</v>
      </c>
      <c r="O5755">
        <v>0</v>
      </c>
      <c r="P5755">
        <v>3326</v>
      </c>
      <c r="Q5755">
        <v>0</v>
      </c>
      <c r="R5755">
        <v>0</v>
      </c>
      <c r="S5755">
        <v>2029</v>
      </c>
      <c r="T5755">
        <v>0</v>
      </c>
      <c r="U5755">
        <v>0</v>
      </c>
      <c r="V5755">
        <v>0</v>
      </c>
      <c r="W5755">
        <v>0</v>
      </c>
      <c r="X5755">
        <v>3326</v>
      </c>
      <c r="Y5755">
        <v>12008</v>
      </c>
      <c r="Z5755">
        <f t="shared" si="208"/>
        <v>3631.006766472</v>
      </c>
      <c r="AA5755">
        <f t="shared" si="209"/>
        <v>5374.993233528</v>
      </c>
    </row>
    <row r="5756" spans="1:27" x14ac:dyDescent="0.35">
      <c r="A5756" t="s">
        <v>670</v>
      </c>
      <c r="C5756">
        <v>426591</v>
      </c>
      <c r="D5756" t="s">
        <v>676</v>
      </c>
      <c r="E5756" t="s">
        <v>7</v>
      </c>
      <c r="F5756" t="s">
        <v>366</v>
      </c>
      <c r="G5756">
        <v>2029</v>
      </c>
      <c r="H5756" t="s">
        <v>22</v>
      </c>
      <c r="I5756">
        <v>124642</v>
      </c>
      <c r="J5756" t="s">
        <v>583</v>
      </c>
      <c r="K5756" t="s">
        <v>455</v>
      </c>
      <c r="L5756" t="s">
        <v>25</v>
      </c>
      <c r="M5756">
        <v>3393</v>
      </c>
      <c r="N5756">
        <v>0</v>
      </c>
      <c r="O5756">
        <v>0</v>
      </c>
      <c r="P5756">
        <v>3393</v>
      </c>
      <c r="Q5756">
        <v>0</v>
      </c>
      <c r="R5756">
        <v>0</v>
      </c>
      <c r="S5756">
        <v>2070</v>
      </c>
      <c r="T5756">
        <v>0</v>
      </c>
      <c r="U5756">
        <v>0</v>
      </c>
      <c r="V5756">
        <v>0</v>
      </c>
      <c r="W5756">
        <v>0</v>
      </c>
      <c r="X5756">
        <v>3393</v>
      </c>
      <c r="Y5756">
        <v>12248</v>
      </c>
      <c r="Z5756">
        <f t="shared" si="208"/>
        <v>3703.5785206319997</v>
      </c>
      <c r="AA5756">
        <f t="shared" si="209"/>
        <v>5482.4214793680003</v>
      </c>
    </row>
    <row r="5757" spans="1:27" x14ac:dyDescent="0.35">
      <c r="A5757" t="s">
        <v>670</v>
      </c>
      <c r="C5757">
        <v>426591</v>
      </c>
      <c r="D5757" t="s">
        <v>676</v>
      </c>
      <c r="E5757" t="s">
        <v>7</v>
      </c>
      <c r="F5757" t="s">
        <v>366</v>
      </c>
      <c r="G5757">
        <v>2030</v>
      </c>
      <c r="H5757" t="s">
        <v>22</v>
      </c>
      <c r="I5757">
        <v>124642</v>
      </c>
      <c r="J5757" t="s">
        <v>583</v>
      </c>
      <c r="K5757" t="s">
        <v>455</v>
      </c>
      <c r="L5757" t="s">
        <v>25</v>
      </c>
      <c r="M5757">
        <v>3461</v>
      </c>
      <c r="N5757">
        <v>0</v>
      </c>
      <c r="O5757">
        <v>0</v>
      </c>
      <c r="P5757">
        <v>3461</v>
      </c>
      <c r="Q5757">
        <v>0</v>
      </c>
      <c r="R5757">
        <v>0</v>
      </c>
      <c r="S5757">
        <v>2111</v>
      </c>
      <c r="T5757">
        <v>0</v>
      </c>
      <c r="U5757">
        <v>0</v>
      </c>
      <c r="V5757">
        <v>0</v>
      </c>
      <c r="W5757">
        <v>0</v>
      </c>
      <c r="X5757">
        <v>3461</v>
      </c>
      <c r="Y5757">
        <v>12493</v>
      </c>
      <c r="Z5757">
        <f t="shared" si="208"/>
        <v>3777.6621863369996</v>
      </c>
      <c r="AA5757">
        <f t="shared" si="209"/>
        <v>5592.0878136629999</v>
      </c>
    </row>
    <row r="5758" spans="1:27" x14ac:dyDescent="0.35">
      <c r="A5758" t="s">
        <v>670</v>
      </c>
      <c r="C5758">
        <v>926117</v>
      </c>
      <c r="D5758" t="s">
        <v>671</v>
      </c>
      <c r="E5758" t="s">
        <v>7</v>
      </c>
      <c r="F5758" t="s">
        <v>105</v>
      </c>
      <c r="G5758">
        <v>2023</v>
      </c>
      <c r="H5758" t="s">
        <v>365</v>
      </c>
      <c r="I5758" t="s">
        <v>377</v>
      </c>
      <c r="J5758" t="s">
        <v>377</v>
      </c>
      <c r="K5758" t="s">
        <v>378</v>
      </c>
      <c r="L5758" t="s">
        <v>25</v>
      </c>
      <c r="M5758">
        <v>10474</v>
      </c>
      <c r="N5758">
        <v>9946</v>
      </c>
      <c r="O5758">
        <v>10850</v>
      </c>
      <c r="P5758">
        <v>9159</v>
      </c>
      <c r="Q5758">
        <v>10535</v>
      </c>
      <c r="R5758">
        <v>10105</v>
      </c>
      <c r="S5758">
        <v>9456</v>
      </c>
      <c r="T5758">
        <v>11374</v>
      </c>
      <c r="U5758">
        <v>9813</v>
      </c>
      <c r="V5758">
        <v>10843</v>
      </c>
      <c r="W5758">
        <v>9768</v>
      </c>
      <c r="X5758">
        <v>8239</v>
      </c>
      <c r="Y5758">
        <v>120562</v>
      </c>
      <c r="Z5758">
        <f t="shared" si="208"/>
        <v>0</v>
      </c>
      <c r="AA5758">
        <f t="shared" si="209"/>
        <v>90421.5</v>
      </c>
    </row>
    <row r="5759" spans="1:27" x14ac:dyDescent="0.35">
      <c r="A5759" t="s">
        <v>670</v>
      </c>
      <c r="C5759">
        <v>926118</v>
      </c>
      <c r="D5759" t="s">
        <v>672</v>
      </c>
      <c r="E5759" t="s">
        <v>7</v>
      </c>
      <c r="F5759" t="s">
        <v>105</v>
      </c>
      <c r="G5759">
        <v>2022</v>
      </c>
      <c r="H5759" t="s">
        <v>365</v>
      </c>
      <c r="I5759" t="s">
        <v>383</v>
      </c>
      <c r="J5759" t="s">
        <v>384</v>
      </c>
      <c r="K5759" t="s">
        <v>378</v>
      </c>
      <c r="L5759" t="s">
        <v>25</v>
      </c>
      <c r="M5759">
        <v>14420</v>
      </c>
      <c r="N5759">
        <v>14465</v>
      </c>
      <c r="O5759">
        <v>15783</v>
      </c>
      <c r="P5759">
        <v>14148</v>
      </c>
      <c r="Q5759">
        <v>14535</v>
      </c>
      <c r="R5759">
        <v>14525</v>
      </c>
      <c r="S5759">
        <v>13594</v>
      </c>
      <c r="T5759">
        <v>16332</v>
      </c>
      <c r="U5759">
        <v>15105</v>
      </c>
      <c r="V5759">
        <v>14762</v>
      </c>
      <c r="W5759">
        <v>14032</v>
      </c>
      <c r="X5759">
        <v>12682</v>
      </c>
      <c r="Y5759">
        <v>174382</v>
      </c>
      <c r="Z5759">
        <f t="shared" si="208"/>
        <v>0</v>
      </c>
      <c r="AA5759">
        <f t="shared" si="209"/>
        <v>130786.5</v>
      </c>
    </row>
    <row r="5760" spans="1:27" x14ac:dyDescent="0.35">
      <c r="A5760" t="s">
        <v>670</v>
      </c>
      <c r="C5760">
        <v>926118</v>
      </c>
      <c r="D5760" t="s">
        <v>672</v>
      </c>
      <c r="E5760" t="s">
        <v>7</v>
      </c>
      <c r="F5760" t="s">
        <v>105</v>
      </c>
      <c r="G5760">
        <v>2021</v>
      </c>
      <c r="H5760" t="s">
        <v>365</v>
      </c>
      <c r="I5760" t="s">
        <v>383</v>
      </c>
      <c r="J5760" t="s">
        <v>384</v>
      </c>
      <c r="K5760" t="s">
        <v>378</v>
      </c>
      <c r="L5760" t="s">
        <v>25</v>
      </c>
      <c r="M5760">
        <v>14551</v>
      </c>
      <c r="N5760">
        <v>14595</v>
      </c>
      <c r="O5760">
        <v>15929</v>
      </c>
      <c r="P5760">
        <v>14908</v>
      </c>
      <c r="Q5760">
        <v>14081</v>
      </c>
      <c r="R5760">
        <v>14689</v>
      </c>
      <c r="S5760">
        <v>14375</v>
      </c>
      <c r="T5760">
        <v>15750</v>
      </c>
      <c r="U5760">
        <v>15053</v>
      </c>
      <c r="V5760">
        <v>14920</v>
      </c>
      <c r="W5760">
        <v>13982</v>
      </c>
      <c r="X5760">
        <v>13490</v>
      </c>
      <c r="Y5760">
        <v>176325</v>
      </c>
      <c r="Z5760">
        <f t="shared" si="208"/>
        <v>0</v>
      </c>
      <c r="AA5760">
        <f t="shared" si="209"/>
        <v>132243.75</v>
      </c>
    </row>
    <row r="5761" spans="1:27" x14ac:dyDescent="0.35">
      <c r="A5761" t="s">
        <v>670</v>
      </c>
      <c r="C5761">
        <v>926118</v>
      </c>
      <c r="D5761" t="s">
        <v>672</v>
      </c>
      <c r="E5761" t="s">
        <v>7</v>
      </c>
      <c r="F5761" t="s">
        <v>105</v>
      </c>
      <c r="G5761">
        <v>2023</v>
      </c>
      <c r="H5761" t="s">
        <v>365</v>
      </c>
      <c r="I5761" t="s">
        <v>383</v>
      </c>
      <c r="J5761" t="s">
        <v>384</v>
      </c>
      <c r="K5761" t="s">
        <v>378</v>
      </c>
      <c r="L5761" t="s">
        <v>25</v>
      </c>
      <c r="M5761">
        <v>15131</v>
      </c>
      <c r="N5761">
        <v>14368</v>
      </c>
      <c r="O5761">
        <v>15674</v>
      </c>
      <c r="P5761">
        <v>13231</v>
      </c>
      <c r="Q5761">
        <v>15218</v>
      </c>
      <c r="R5761">
        <v>14597</v>
      </c>
      <c r="S5761">
        <v>13660</v>
      </c>
      <c r="T5761">
        <v>16431</v>
      </c>
      <c r="U5761">
        <v>14176</v>
      </c>
      <c r="V5761">
        <v>15663</v>
      </c>
      <c r="W5761">
        <v>14111</v>
      </c>
      <c r="X5761">
        <v>11902</v>
      </c>
      <c r="Y5761">
        <v>174161</v>
      </c>
      <c r="Z5761">
        <f t="shared" si="208"/>
        <v>0</v>
      </c>
      <c r="AA5761">
        <f t="shared" si="209"/>
        <v>130620.75</v>
      </c>
    </row>
    <row r="5762" spans="1:27" x14ac:dyDescent="0.35">
      <c r="A5762" t="s">
        <v>670</v>
      </c>
      <c r="C5762">
        <v>926118</v>
      </c>
      <c r="D5762" t="s">
        <v>672</v>
      </c>
      <c r="E5762" t="s">
        <v>7</v>
      </c>
      <c r="F5762" t="s">
        <v>105</v>
      </c>
      <c r="G5762">
        <v>2024</v>
      </c>
      <c r="H5762" t="s">
        <v>365</v>
      </c>
      <c r="I5762" t="s">
        <v>383</v>
      </c>
      <c r="J5762" t="s">
        <v>384</v>
      </c>
      <c r="K5762" t="s">
        <v>378</v>
      </c>
      <c r="L5762" t="s">
        <v>25</v>
      </c>
      <c r="M5762">
        <v>17269</v>
      </c>
      <c r="N5762">
        <v>16424</v>
      </c>
      <c r="O5762">
        <v>15430</v>
      </c>
      <c r="P5762">
        <v>16066</v>
      </c>
      <c r="Q5762">
        <v>16697</v>
      </c>
      <c r="R5762">
        <v>14024</v>
      </c>
      <c r="S5762">
        <v>16314</v>
      </c>
      <c r="T5762">
        <v>16884</v>
      </c>
      <c r="U5762">
        <v>15335</v>
      </c>
      <c r="V5762">
        <v>17598</v>
      </c>
      <c r="W5762">
        <v>14164</v>
      </c>
      <c r="X5762">
        <v>13520</v>
      </c>
      <c r="Y5762">
        <v>189726</v>
      </c>
      <c r="Z5762">
        <f t="shared" si="208"/>
        <v>0</v>
      </c>
      <c r="AA5762">
        <f t="shared" si="209"/>
        <v>142294.5</v>
      </c>
    </row>
    <row r="5763" spans="1:27" x14ac:dyDescent="0.35">
      <c r="A5763" t="s">
        <v>670</v>
      </c>
      <c r="C5763">
        <v>926118</v>
      </c>
      <c r="D5763" t="s">
        <v>672</v>
      </c>
      <c r="E5763" t="s">
        <v>7</v>
      </c>
      <c r="F5763" t="s">
        <v>105</v>
      </c>
      <c r="G5763">
        <v>2025</v>
      </c>
      <c r="H5763" t="s">
        <v>365</v>
      </c>
      <c r="I5763" t="s">
        <v>383</v>
      </c>
      <c r="J5763" t="s">
        <v>384</v>
      </c>
      <c r="K5763" t="s">
        <v>378</v>
      </c>
      <c r="L5763" t="s">
        <v>25</v>
      </c>
      <c r="M5763">
        <v>17304</v>
      </c>
      <c r="N5763">
        <v>15571</v>
      </c>
      <c r="O5763">
        <v>15455</v>
      </c>
      <c r="P5763">
        <v>16082</v>
      </c>
      <c r="Q5763">
        <v>15819</v>
      </c>
      <c r="R5763">
        <v>14908</v>
      </c>
      <c r="S5763">
        <v>16308</v>
      </c>
      <c r="T5763">
        <v>16903</v>
      </c>
      <c r="U5763">
        <v>16236</v>
      </c>
      <c r="V5763">
        <v>17614</v>
      </c>
      <c r="W5763">
        <v>13276</v>
      </c>
      <c r="X5763">
        <v>14362</v>
      </c>
      <c r="Y5763">
        <v>189837</v>
      </c>
      <c r="Z5763">
        <f t="shared" si="208"/>
        <v>0</v>
      </c>
      <c r="AA5763">
        <f t="shared" si="209"/>
        <v>142377.75</v>
      </c>
    </row>
    <row r="5764" spans="1:27" x14ac:dyDescent="0.35">
      <c r="A5764" t="s">
        <v>670</v>
      </c>
      <c r="C5764">
        <v>926118</v>
      </c>
      <c r="D5764" t="s">
        <v>672</v>
      </c>
      <c r="E5764" t="s">
        <v>7</v>
      </c>
      <c r="F5764" t="s">
        <v>105</v>
      </c>
      <c r="G5764">
        <v>2026</v>
      </c>
      <c r="H5764" t="s">
        <v>365</v>
      </c>
      <c r="I5764" t="s">
        <v>383</v>
      </c>
      <c r="J5764" t="s">
        <v>384</v>
      </c>
      <c r="K5764" t="s">
        <v>378</v>
      </c>
      <c r="L5764" t="s">
        <v>25</v>
      </c>
      <c r="M5764">
        <v>17586</v>
      </c>
      <c r="N5764">
        <v>15825</v>
      </c>
      <c r="O5764">
        <v>15705</v>
      </c>
      <c r="P5764">
        <v>16341</v>
      </c>
      <c r="Q5764">
        <v>16072</v>
      </c>
      <c r="R5764">
        <v>15144</v>
      </c>
      <c r="S5764">
        <v>16566</v>
      </c>
      <c r="T5764">
        <v>17174</v>
      </c>
      <c r="U5764">
        <v>16497</v>
      </c>
      <c r="V5764">
        <v>17896</v>
      </c>
      <c r="W5764">
        <v>13488</v>
      </c>
      <c r="X5764">
        <v>14582</v>
      </c>
      <c r="Y5764">
        <v>192877</v>
      </c>
      <c r="Z5764">
        <f t="shared" si="208"/>
        <v>0</v>
      </c>
      <c r="AA5764">
        <f t="shared" si="209"/>
        <v>144657.75</v>
      </c>
    </row>
    <row r="5765" spans="1:27" x14ac:dyDescent="0.35">
      <c r="A5765" t="s">
        <v>670</v>
      </c>
      <c r="C5765">
        <v>926118</v>
      </c>
      <c r="D5765" t="s">
        <v>672</v>
      </c>
      <c r="E5765" t="s">
        <v>7</v>
      </c>
      <c r="F5765" t="s">
        <v>105</v>
      </c>
      <c r="G5765">
        <v>2027</v>
      </c>
      <c r="H5765" t="s">
        <v>365</v>
      </c>
      <c r="I5765" t="s">
        <v>383</v>
      </c>
      <c r="J5765" t="s">
        <v>384</v>
      </c>
      <c r="K5765" t="s">
        <v>378</v>
      </c>
      <c r="L5765" t="s">
        <v>25</v>
      </c>
      <c r="M5765">
        <v>18114</v>
      </c>
      <c r="N5765">
        <v>16300</v>
      </c>
      <c r="O5765">
        <v>16176</v>
      </c>
      <c r="P5765">
        <v>16831</v>
      </c>
      <c r="Q5765">
        <v>16554</v>
      </c>
      <c r="R5765">
        <v>15599</v>
      </c>
      <c r="S5765">
        <v>17063</v>
      </c>
      <c r="T5765">
        <v>17690</v>
      </c>
      <c r="U5765">
        <v>16992</v>
      </c>
      <c r="V5765">
        <v>18433</v>
      </c>
      <c r="W5765">
        <v>13892</v>
      </c>
      <c r="X5765">
        <v>15020</v>
      </c>
      <c r="Y5765">
        <v>198664</v>
      </c>
      <c r="Z5765">
        <f t="shared" si="208"/>
        <v>0</v>
      </c>
      <c r="AA5765">
        <f t="shared" si="209"/>
        <v>148998</v>
      </c>
    </row>
    <row r="5766" spans="1:27" x14ac:dyDescent="0.35">
      <c r="A5766" t="s">
        <v>670</v>
      </c>
      <c r="C5766">
        <v>926118</v>
      </c>
      <c r="D5766" t="s">
        <v>672</v>
      </c>
      <c r="E5766" t="s">
        <v>7</v>
      </c>
      <c r="F5766" t="s">
        <v>105</v>
      </c>
      <c r="G5766">
        <v>2028</v>
      </c>
      <c r="H5766" t="s">
        <v>365</v>
      </c>
      <c r="I5766" t="s">
        <v>383</v>
      </c>
      <c r="J5766" t="s">
        <v>384</v>
      </c>
      <c r="K5766" t="s">
        <v>378</v>
      </c>
      <c r="L5766" t="s">
        <v>25</v>
      </c>
      <c r="M5766">
        <v>18657</v>
      </c>
      <c r="N5766">
        <v>16788</v>
      </c>
      <c r="O5766">
        <v>16661</v>
      </c>
      <c r="P5766">
        <v>17336</v>
      </c>
      <c r="Q5766">
        <v>17050</v>
      </c>
      <c r="R5766">
        <v>16066</v>
      </c>
      <c r="S5766">
        <v>17575</v>
      </c>
      <c r="T5766">
        <v>18220</v>
      </c>
      <c r="U5766">
        <v>17502</v>
      </c>
      <c r="V5766">
        <v>18986</v>
      </c>
      <c r="W5766">
        <v>14309</v>
      </c>
      <c r="X5766">
        <v>15470</v>
      </c>
      <c r="Y5766">
        <v>204619</v>
      </c>
      <c r="Z5766">
        <f t="shared" si="208"/>
        <v>0</v>
      </c>
      <c r="AA5766">
        <f t="shared" si="209"/>
        <v>153464.25</v>
      </c>
    </row>
    <row r="5767" spans="1:27" x14ac:dyDescent="0.35">
      <c r="A5767" t="s">
        <v>670</v>
      </c>
      <c r="C5767">
        <v>926118</v>
      </c>
      <c r="D5767" t="s">
        <v>672</v>
      </c>
      <c r="E5767" t="s">
        <v>7</v>
      </c>
      <c r="F5767" t="s">
        <v>105</v>
      </c>
      <c r="G5767">
        <v>2029</v>
      </c>
      <c r="H5767" t="s">
        <v>365</v>
      </c>
      <c r="I5767" t="s">
        <v>383</v>
      </c>
      <c r="J5767" t="s">
        <v>384</v>
      </c>
      <c r="K5767" t="s">
        <v>378</v>
      </c>
      <c r="L5767" t="s">
        <v>25</v>
      </c>
      <c r="M5767">
        <v>19217</v>
      </c>
      <c r="N5767">
        <v>17292</v>
      </c>
      <c r="O5767">
        <v>17161</v>
      </c>
      <c r="P5767">
        <v>17856</v>
      </c>
      <c r="Q5767">
        <v>17562</v>
      </c>
      <c r="R5767">
        <v>16548</v>
      </c>
      <c r="S5767">
        <v>18102</v>
      </c>
      <c r="T5767">
        <v>18767</v>
      </c>
      <c r="U5767">
        <v>18027</v>
      </c>
      <c r="V5767">
        <v>19555</v>
      </c>
      <c r="W5767">
        <v>14738</v>
      </c>
      <c r="X5767">
        <v>15934</v>
      </c>
      <c r="Y5767">
        <v>210761</v>
      </c>
      <c r="Z5767">
        <f t="shared" si="208"/>
        <v>0</v>
      </c>
      <c r="AA5767">
        <f t="shared" si="209"/>
        <v>158070.75</v>
      </c>
    </row>
    <row r="5768" spans="1:27" x14ac:dyDescent="0.35">
      <c r="A5768" t="s">
        <v>670</v>
      </c>
      <c r="C5768">
        <v>926117</v>
      </c>
      <c r="D5768" t="s">
        <v>671</v>
      </c>
      <c r="E5768" t="s">
        <v>7</v>
      </c>
      <c r="F5768" t="s">
        <v>105</v>
      </c>
      <c r="G5768">
        <v>2024</v>
      </c>
      <c r="H5768" t="s">
        <v>365</v>
      </c>
      <c r="I5768" t="s">
        <v>377</v>
      </c>
      <c r="J5768" t="s">
        <v>377</v>
      </c>
      <c r="K5768" t="s">
        <v>378</v>
      </c>
      <c r="L5768" t="s">
        <v>25</v>
      </c>
      <c r="M5768">
        <v>19672</v>
      </c>
      <c r="N5768">
        <v>18710</v>
      </c>
      <c r="O5768">
        <v>17578</v>
      </c>
      <c r="P5768">
        <v>18302</v>
      </c>
      <c r="Q5768">
        <v>19020</v>
      </c>
      <c r="R5768">
        <v>15976</v>
      </c>
      <c r="S5768">
        <v>18584</v>
      </c>
      <c r="T5768">
        <v>19234</v>
      </c>
      <c r="U5768">
        <v>17469</v>
      </c>
      <c r="V5768">
        <v>20048</v>
      </c>
      <c r="W5768">
        <v>16136</v>
      </c>
      <c r="X5768">
        <v>15402</v>
      </c>
      <c r="Y5768">
        <v>216132</v>
      </c>
      <c r="Z5768">
        <f t="shared" si="208"/>
        <v>0</v>
      </c>
      <c r="AA5768">
        <f t="shared" si="209"/>
        <v>162099</v>
      </c>
    </row>
    <row r="5769" spans="1:27" x14ac:dyDescent="0.35">
      <c r="A5769" t="s">
        <v>670</v>
      </c>
      <c r="C5769">
        <v>926118</v>
      </c>
      <c r="D5769" t="s">
        <v>672</v>
      </c>
      <c r="E5769" t="s">
        <v>7</v>
      </c>
      <c r="F5769" t="s">
        <v>105</v>
      </c>
      <c r="G5769">
        <v>2030</v>
      </c>
      <c r="H5769" t="s">
        <v>365</v>
      </c>
      <c r="I5769" t="s">
        <v>383</v>
      </c>
      <c r="J5769" t="s">
        <v>384</v>
      </c>
      <c r="K5769" t="s">
        <v>378</v>
      </c>
      <c r="L5769" t="s">
        <v>25</v>
      </c>
      <c r="M5769">
        <v>19794</v>
      </c>
      <c r="N5769">
        <v>17811</v>
      </c>
      <c r="O5769">
        <v>17677</v>
      </c>
      <c r="P5769">
        <v>18392</v>
      </c>
      <c r="Q5769">
        <v>18089</v>
      </c>
      <c r="R5769">
        <v>17045</v>
      </c>
      <c r="S5769">
        <v>18646</v>
      </c>
      <c r="T5769">
        <v>19330</v>
      </c>
      <c r="U5769">
        <v>18568</v>
      </c>
      <c r="V5769">
        <v>20143</v>
      </c>
      <c r="W5769">
        <v>15181</v>
      </c>
      <c r="X5769">
        <v>16413</v>
      </c>
      <c r="Y5769">
        <v>217090</v>
      </c>
      <c r="Z5769">
        <f t="shared" si="208"/>
        <v>0</v>
      </c>
      <c r="AA5769">
        <f t="shared" si="209"/>
        <v>162817.5</v>
      </c>
    </row>
    <row r="5770" spans="1:27" x14ac:dyDescent="0.35">
      <c r="A5770" t="s">
        <v>670</v>
      </c>
      <c r="C5770">
        <v>926117</v>
      </c>
      <c r="D5770" t="s">
        <v>671</v>
      </c>
      <c r="E5770" t="s">
        <v>7</v>
      </c>
      <c r="F5770" t="s">
        <v>105</v>
      </c>
      <c r="G5770">
        <v>2025</v>
      </c>
      <c r="H5770" t="s">
        <v>365</v>
      </c>
      <c r="I5770" t="s">
        <v>377</v>
      </c>
      <c r="J5770" t="s">
        <v>377</v>
      </c>
      <c r="K5770" t="s">
        <v>378</v>
      </c>
      <c r="L5770" t="s">
        <v>25</v>
      </c>
      <c r="M5770">
        <v>25631</v>
      </c>
      <c r="N5770">
        <v>23064</v>
      </c>
      <c r="O5770">
        <v>22891</v>
      </c>
      <c r="P5770">
        <v>23821</v>
      </c>
      <c r="Q5770">
        <v>23431</v>
      </c>
      <c r="R5770">
        <v>22081</v>
      </c>
      <c r="S5770">
        <v>24156</v>
      </c>
      <c r="T5770">
        <v>25036</v>
      </c>
      <c r="U5770">
        <v>24049</v>
      </c>
      <c r="V5770">
        <v>26090</v>
      </c>
      <c r="W5770">
        <v>19665</v>
      </c>
      <c r="X5770">
        <v>21273</v>
      </c>
      <c r="Y5770">
        <v>281188</v>
      </c>
      <c r="Z5770">
        <f t="shared" si="208"/>
        <v>0</v>
      </c>
      <c r="AA5770">
        <f t="shared" si="209"/>
        <v>210891</v>
      </c>
    </row>
    <row r="5771" spans="1:27" x14ac:dyDescent="0.35">
      <c r="A5771" t="s">
        <v>670</v>
      </c>
      <c r="C5771">
        <v>926117</v>
      </c>
      <c r="D5771" t="s">
        <v>671</v>
      </c>
      <c r="E5771" t="s">
        <v>7</v>
      </c>
      <c r="F5771" t="s">
        <v>105</v>
      </c>
      <c r="G5771">
        <v>2026</v>
      </c>
      <c r="H5771" t="s">
        <v>365</v>
      </c>
      <c r="I5771" t="s">
        <v>377</v>
      </c>
      <c r="J5771" t="s">
        <v>377</v>
      </c>
      <c r="K5771" t="s">
        <v>378</v>
      </c>
      <c r="L5771" t="s">
        <v>25</v>
      </c>
      <c r="M5771">
        <v>26049</v>
      </c>
      <c r="N5771">
        <v>23440</v>
      </c>
      <c r="O5771">
        <v>23263</v>
      </c>
      <c r="P5771">
        <v>24204</v>
      </c>
      <c r="Q5771">
        <v>23805</v>
      </c>
      <c r="R5771">
        <v>22432</v>
      </c>
      <c r="S5771">
        <v>24538</v>
      </c>
      <c r="T5771">
        <v>25439</v>
      </c>
      <c r="U5771">
        <v>24436</v>
      </c>
      <c r="V5771">
        <v>26508</v>
      </c>
      <c r="W5771">
        <v>19978</v>
      </c>
      <c r="X5771">
        <v>21599</v>
      </c>
      <c r="Y5771">
        <v>285692</v>
      </c>
      <c r="Z5771">
        <f t="shared" si="208"/>
        <v>0</v>
      </c>
      <c r="AA5771">
        <f t="shared" si="209"/>
        <v>214269</v>
      </c>
    </row>
    <row r="5772" spans="1:27" x14ac:dyDescent="0.35">
      <c r="A5772" t="s">
        <v>670</v>
      </c>
      <c r="C5772">
        <v>926117</v>
      </c>
      <c r="D5772" t="s">
        <v>671</v>
      </c>
      <c r="E5772" t="s">
        <v>7</v>
      </c>
      <c r="F5772" t="s">
        <v>105</v>
      </c>
      <c r="G5772">
        <v>2027</v>
      </c>
      <c r="H5772" t="s">
        <v>365</v>
      </c>
      <c r="I5772" t="s">
        <v>377</v>
      </c>
      <c r="J5772" t="s">
        <v>377</v>
      </c>
      <c r="K5772" t="s">
        <v>378</v>
      </c>
      <c r="L5772" t="s">
        <v>25</v>
      </c>
      <c r="M5772">
        <v>26831</v>
      </c>
      <c r="N5772">
        <v>24143</v>
      </c>
      <c r="O5772">
        <v>23961</v>
      </c>
      <c r="P5772">
        <v>24930</v>
      </c>
      <c r="Q5772">
        <v>24520</v>
      </c>
      <c r="R5772">
        <v>23105</v>
      </c>
      <c r="S5772">
        <v>25274</v>
      </c>
      <c r="T5772">
        <v>26202</v>
      </c>
      <c r="U5772">
        <v>25169</v>
      </c>
      <c r="V5772">
        <v>27303</v>
      </c>
      <c r="W5772">
        <v>20577</v>
      </c>
      <c r="X5772">
        <v>22247</v>
      </c>
      <c r="Y5772">
        <v>294262</v>
      </c>
      <c r="Z5772">
        <f t="shared" si="208"/>
        <v>0</v>
      </c>
      <c r="AA5772">
        <f t="shared" si="209"/>
        <v>220696.5</v>
      </c>
    </row>
    <row r="5773" spans="1:27" x14ac:dyDescent="0.35">
      <c r="A5773" t="s">
        <v>670</v>
      </c>
      <c r="C5773">
        <v>926117</v>
      </c>
      <c r="D5773" t="s">
        <v>671</v>
      </c>
      <c r="E5773" t="s">
        <v>7</v>
      </c>
      <c r="F5773" t="s">
        <v>105</v>
      </c>
      <c r="G5773">
        <v>2028</v>
      </c>
      <c r="H5773" t="s">
        <v>365</v>
      </c>
      <c r="I5773" t="s">
        <v>377</v>
      </c>
      <c r="J5773" t="s">
        <v>377</v>
      </c>
      <c r="K5773" t="s">
        <v>378</v>
      </c>
      <c r="L5773" t="s">
        <v>25</v>
      </c>
      <c r="M5773">
        <v>27635</v>
      </c>
      <c r="N5773">
        <v>24867</v>
      </c>
      <c r="O5773">
        <v>24679</v>
      </c>
      <c r="P5773">
        <v>25678</v>
      </c>
      <c r="Q5773">
        <v>25255</v>
      </c>
      <c r="R5773">
        <v>23797</v>
      </c>
      <c r="S5773">
        <v>26032</v>
      </c>
      <c r="T5773">
        <v>26987</v>
      </c>
      <c r="U5773">
        <v>25924</v>
      </c>
      <c r="V5773">
        <v>28122</v>
      </c>
      <c r="W5773">
        <v>21194</v>
      </c>
      <c r="X5773">
        <v>22914</v>
      </c>
      <c r="Y5773">
        <v>303083</v>
      </c>
      <c r="Z5773">
        <f t="shared" si="208"/>
        <v>0</v>
      </c>
      <c r="AA5773">
        <f t="shared" si="209"/>
        <v>227312.25</v>
      </c>
    </row>
    <row r="5774" spans="1:27" x14ac:dyDescent="0.35">
      <c r="A5774" t="s">
        <v>670</v>
      </c>
      <c r="C5774">
        <v>926117</v>
      </c>
      <c r="D5774" t="s">
        <v>671</v>
      </c>
      <c r="E5774" t="s">
        <v>7</v>
      </c>
      <c r="F5774" t="s">
        <v>105</v>
      </c>
      <c r="G5774">
        <v>2029</v>
      </c>
      <c r="H5774" t="s">
        <v>365</v>
      </c>
      <c r="I5774" t="s">
        <v>377</v>
      </c>
      <c r="J5774" t="s">
        <v>377</v>
      </c>
      <c r="K5774" t="s">
        <v>378</v>
      </c>
      <c r="L5774" t="s">
        <v>25</v>
      </c>
      <c r="M5774">
        <v>28464</v>
      </c>
      <c r="N5774">
        <v>25613</v>
      </c>
      <c r="O5774">
        <v>25420</v>
      </c>
      <c r="P5774">
        <v>26448</v>
      </c>
      <c r="Q5774">
        <v>26013</v>
      </c>
      <c r="R5774">
        <v>24512</v>
      </c>
      <c r="S5774">
        <v>26813</v>
      </c>
      <c r="T5774">
        <v>27797</v>
      </c>
      <c r="U5774">
        <v>26702</v>
      </c>
      <c r="V5774">
        <v>28966</v>
      </c>
      <c r="W5774">
        <v>21830</v>
      </c>
      <c r="X5774">
        <v>23602</v>
      </c>
      <c r="Y5774">
        <v>312180</v>
      </c>
      <c r="Z5774">
        <f t="shared" si="208"/>
        <v>0</v>
      </c>
      <c r="AA5774">
        <f t="shared" si="209"/>
        <v>234135</v>
      </c>
    </row>
    <row r="5775" spans="1:27" x14ac:dyDescent="0.35">
      <c r="A5775" t="s">
        <v>670</v>
      </c>
      <c r="C5775">
        <v>926117</v>
      </c>
      <c r="D5775" t="s">
        <v>671</v>
      </c>
      <c r="E5775" t="s">
        <v>7</v>
      </c>
      <c r="F5775" t="s">
        <v>105</v>
      </c>
      <c r="G5775">
        <v>2030</v>
      </c>
      <c r="H5775" t="s">
        <v>365</v>
      </c>
      <c r="I5775" t="s">
        <v>377</v>
      </c>
      <c r="J5775" t="s">
        <v>377</v>
      </c>
      <c r="K5775" t="s">
        <v>378</v>
      </c>
      <c r="L5775" t="s">
        <v>25</v>
      </c>
      <c r="M5775">
        <v>29319</v>
      </c>
      <c r="N5775">
        <v>26382</v>
      </c>
      <c r="O5775">
        <v>26183</v>
      </c>
      <c r="P5775">
        <v>27243</v>
      </c>
      <c r="Q5775">
        <v>26794</v>
      </c>
      <c r="R5775">
        <v>25248</v>
      </c>
      <c r="S5775">
        <v>27618</v>
      </c>
      <c r="T5775">
        <v>28632</v>
      </c>
      <c r="U5775">
        <v>27504</v>
      </c>
      <c r="V5775">
        <v>29836</v>
      </c>
      <c r="W5775">
        <v>22486</v>
      </c>
      <c r="X5775">
        <v>24311</v>
      </c>
      <c r="Y5775">
        <v>321556</v>
      </c>
      <c r="Z5775">
        <f t="shared" si="208"/>
        <v>0</v>
      </c>
      <c r="AA5775">
        <f t="shared" si="209"/>
        <v>241167</v>
      </c>
    </row>
    <row r="5776" spans="1:27" x14ac:dyDescent="0.35">
      <c r="A5776" t="s">
        <v>370</v>
      </c>
      <c r="B5776" t="s">
        <v>371</v>
      </c>
      <c r="C5776">
        <v>502015</v>
      </c>
      <c r="D5776" t="s">
        <v>677</v>
      </c>
      <c r="E5776" t="s">
        <v>7</v>
      </c>
      <c r="F5776" t="s">
        <v>366</v>
      </c>
      <c r="G5776">
        <v>2025</v>
      </c>
      <c r="H5776" t="s">
        <v>22</v>
      </c>
      <c r="I5776" t="s">
        <v>373</v>
      </c>
      <c r="J5776" t="s">
        <v>374</v>
      </c>
      <c r="K5776" t="s">
        <v>375</v>
      </c>
      <c r="L5776" t="s">
        <v>25</v>
      </c>
      <c r="M5776">
        <v>-104322</v>
      </c>
      <c r="N5776">
        <v>-104322</v>
      </c>
      <c r="O5776">
        <v>-104322</v>
      </c>
      <c r="P5776">
        <v>-104322</v>
      </c>
      <c r="Q5776">
        <v>-104322</v>
      </c>
      <c r="R5776">
        <v>-104322</v>
      </c>
      <c r="S5776">
        <v>-104322</v>
      </c>
      <c r="T5776">
        <v>-104322</v>
      </c>
      <c r="U5776">
        <v>-104322</v>
      </c>
      <c r="V5776">
        <v>-104322</v>
      </c>
      <c r="W5776">
        <v>-104322</v>
      </c>
      <c r="X5776">
        <v>-104322</v>
      </c>
      <c r="Y5776">
        <v>-1251864</v>
      </c>
      <c r="Z5776">
        <f t="shared" si="208"/>
        <v>-378541.52687397599</v>
      </c>
      <c r="AA5776">
        <f t="shared" si="209"/>
        <v>-560356.47312602401</v>
      </c>
    </row>
    <row r="5777" spans="1:27" x14ac:dyDescent="0.35">
      <c r="A5777" t="s">
        <v>370</v>
      </c>
      <c r="B5777" t="s">
        <v>371</v>
      </c>
      <c r="C5777">
        <v>502015</v>
      </c>
      <c r="D5777" t="s">
        <v>677</v>
      </c>
      <c r="E5777" t="s">
        <v>7</v>
      </c>
      <c r="F5777" t="s">
        <v>366</v>
      </c>
      <c r="G5777">
        <v>2026</v>
      </c>
      <c r="H5777" t="s">
        <v>22</v>
      </c>
      <c r="I5777" t="s">
        <v>373</v>
      </c>
      <c r="J5777" t="s">
        <v>374</v>
      </c>
      <c r="K5777" t="s">
        <v>375</v>
      </c>
      <c r="L5777" t="s">
        <v>25</v>
      </c>
      <c r="M5777">
        <v>-104322</v>
      </c>
      <c r="N5777">
        <v>-104322</v>
      </c>
      <c r="O5777">
        <v>-104322</v>
      </c>
      <c r="P5777">
        <v>-104322</v>
      </c>
      <c r="Q5777">
        <v>-104322</v>
      </c>
      <c r="R5777">
        <v>-104322</v>
      </c>
      <c r="S5777">
        <v>-104322</v>
      </c>
      <c r="T5777">
        <v>-104322</v>
      </c>
      <c r="U5777">
        <v>-104322</v>
      </c>
      <c r="V5777">
        <v>-104322</v>
      </c>
      <c r="W5777">
        <v>-104322</v>
      </c>
      <c r="X5777">
        <v>-104322</v>
      </c>
      <c r="Y5777">
        <v>-1251864</v>
      </c>
      <c r="Z5777">
        <f t="shared" si="208"/>
        <v>-378541.52687397599</v>
      </c>
      <c r="AA5777">
        <f t="shared" si="209"/>
        <v>-560356.47312602401</v>
      </c>
    </row>
    <row r="5778" spans="1:27" x14ac:dyDescent="0.35">
      <c r="A5778" t="s">
        <v>370</v>
      </c>
      <c r="B5778" t="s">
        <v>371</v>
      </c>
      <c r="C5778">
        <v>502015</v>
      </c>
      <c r="D5778" t="s">
        <v>677</v>
      </c>
      <c r="E5778" t="s">
        <v>7</v>
      </c>
      <c r="F5778" t="s">
        <v>366</v>
      </c>
      <c r="G5778">
        <v>2027</v>
      </c>
      <c r="H5778" t="s">
        <v>22</v>
      </c>
      <c r="I5778" t="s">
        <v>373</v>
      </c>
      <c r="J5778" t="s">
        <v>374</v>
      </c>
      <c r="K5778" t="s">
        <v>375</v>
      </c>
      <c r="L5778" t="s">
        <v>25</v>
      </c>
      <c r="M5778">
        <v>-104322</v>
      </c>
      <c r="N5778">
        <v>-104322</v>
      </c>
      <c r="O5778">
        <v>-104322</v>
      </c>
      <c r="P5778">
        <v>-104322</v>
      </c>
      <c r="Q5778">
        <v>-104322</v>
      </c>
      <c r="R5778">
        <v>-104322</v>
      </c>
      <c r="S5778">
        <v>-104322</v>
      </c>
      <c r="T5778">
        <v>-104322</v>
      </c>
      <c r="U5778">
        <v>-104322</v>
      </c>
      <c r="V5778">
        <v>-104322</v>
      </c>
      <c r="W5778">
        <v>-104322</v>
      </c>
      <c r="X5778">
        <v>-104322</v>
      </c>
      <c r="Y5778">
        <v>-1251864</v>
      </c>
      <c r="Z5778">
        <f t="shared" si="208"/>
        <v>-378541.52687397599</v>
      </c>
      <c r="AA5778">
        <f t="shared" si="209"/>
        <v>-560356.47312602401</v>
      </c>
    </row>
    <row r="5779" spans="1:27" x14ac:dyDescent="0.35">
      <c r="A5779" t="s">
        <v>370</v>
      </c>
      <c r="B5779" t="s">
        <v>371</v>
      </c>
      <c r="C5779">
        <v>502015</v>
      </c>
      <c r="D5779" t="s">
        <v>677</v>
      </c>
      <c r="E5779" t="s">
        <v>7</v>
      </c>
      <c r="F5779" t="s">
        <v>366</v>
      </c>
      <c r="G5779">
        <v>2028</v>
      </c>
      <c r="H5779" t="s">
        <v>22</v>
      </c>
      <c r="I5779" t="s">
        <v>373</v>
      </c>
      <c r="J5779" t="s">
        <v>374</v>
      </c>
      <c r="K5779" t="s">
        <v>375</v>
      </c>
      <c r="L5779" t="s">
        <v>25</v>
      </c>
      <c r="M5779">
        <v>-104322</v>
      </c>
      <c r="N5779">
        <v>-104322</v>
      </c>
      <c r="O5779">
        <v>-104322</v>
      </c>
      <c r="P5779">
        <v>-104322</v>
      </c>
      <c r="Q5779">
        <v>-104322</v>
      </c>
      <c r="R5779">
        <v>-104322</v>
      </c>
      <c r="S5779">
        <v>-104322</v>
      </c>
      <c r="T5779">
        <v>-104322</v>
      </c>
      <c r="U5779">
        <v>-104322</v>
      </c>
      <c r="V5779">
        <v>-104322</v>
      </c>
      <c r="W5779">
        <v>-104322</v>
      </c>
      <c r="X5779">
        <v>-104322</v>
      </c>
      <c r="Y5779">
        <v>-1251864</v>
      </c>
      <c r="Z5779">
        <f t="shared" si="208"/>
        <v>-378541.52687397599</v>
      </c>
      <c r="AA5779">
        <f t="shared" si="209"/>
        <v>-560356.47312602401</v>
      </c>
    </row>
    <row r="5780" spans="1:27" x14ac:dyDescent="0.35">
      <c r="A5780" t="s">
        <v>370</v>
      </c>
      <c r="B5780" t="s">
        <v>371</v>
      </c>
      <c r="C5780">
        <v>502015</v>
      </c>
      <c r="D5780" t="s">
        <v>677</v>
      </c>
      <c r="E5780" t="s">
        <v>7</v>
      </c>
      <c r="F5780" t="s">
        <v>366</v>
      </c>
      <c r="G5780">
        <v>2029</v>
      </c>
      <c r="H5780" t="s">
        <v>22</v>
      </c>
      <c r="I5780" t="s">
        <v>373</v>
      </c>
      <c r="J5780" t="s">
        <v>374</v>
      </c>
      <c r="K5780" t="s">
        <v>375</v>
      </c>
      <c r="L5780" t="s">
        <v>25</v>
      </c>
      <c r="M5780">
        <v>-104322</v>
      </c>
      <c r="N5780">
        <v>-104322</v>
      </c>
      <c r="O5780">
        <v>-104322</v>
      </c>
      <c r="P5780">
        <v>-104322</v>
      </c>
      <c r="Q5780">
        <v>-104322</v>
      </c>
      <c r="R5780">
        <v>-104322</v>
      </c>
      <c r="S5780">
        <v>-104322</v>
      </c>
      <c r="T5780">
        <v>-104322</v>
      </c>
      <c r="U5780">
        <v>-104322</v>
      </c>
      <c r="V5780">
        <v>-104322</v>
      </c>
      <c r="W5780">
        <v>-104322</v>
      </c>
      <c r="X5780">
        <v>-104322</v>
      </c>
      <c r="Y5780">
        <v>-1251864</v>
      </c>
      <c r="Z5780">
        <f t="shared" si="208"/>
        <v>-378541.52687397599</v>
      </c>
      <c r="AA5780">
        <f t="shared" si="209"/>
        <v>-560356.47312602401</v>
      </c>
    </row>
    <row r="5781" spans="1:27" x14ac:dyDescent="0.35">
      <c r="A5781" t="s">
        <v>370</v>
      </c>
      <c r="B5781" t="s">
        <v>371</v>
      </c>
      <c r="C5781">
        <v>502015</v>
      </c>
      <c r="D5781" t="s">
        <v>677</v>
      </c>
      <c r="E5781" t="s">
        <v>7</v>
      </c>
      <c r="F5781" t="s">
        <v>366</v>
      </c>
      <c r="G5781">
        <v>2030</v>
      </c>
      <c r="H5781" t="s">
        <v>22</v>
      </c>
      <c r="I5781" t="s">
        <v>373</v>
      </c>
      <c r="J5781" t="s">
        <v>374</v>
      </c>
      <c r="K5781" t="s">
        <v>375</v>
      </c>
      <c r="L5781" t="s">
        <v>25</v>
      </c>
      <c r="M5781">
        <v>-104322</v>
      </c>
      <c r="N5781">
        <v>-104322</v>
      </c>
      <c r="O5781">
        <v>-104322</v>
      </c>
      <c r="P5781">
        <v>-104322</v>
      </c>
      <c r="Q5781">
        <v>-104322</v>
      </c>
      <c r="R5781">
        <v>-104322</v>
      </c>
      <c r="S5781">
        <v>-104322</v>
      </c>
      <c r="T5781">
        <v>-104322</v>
      </c>
      <c r="U5781">
        <v>-104322</v>
      </c>
      <c r="V5781">
        <v>-104322</v>
      </c>
      <c r="W5781">
        <v>-104322</v>
      </c>
      <c r="X5781">
        <v>-104322</v>
      </c>
      <c r="Y5781">
        <v>-1251864</v>
      </c>
      <c r="Z5781">
        <f t="shared" si="208"/>
        <v>-378541.52687397599</v>
      </c>
      <c r="AA5781">
        <f t="shared" si="209"/>
        <v>-560356.47312602401</v>
      </c>
    </row>
    <row r="5782" spans="1:27" x14ac:dyDescent="0.35">
      <c r="A5782" t="s">
        <v>370</v>
      </c>
      <c r="B5782" t="s">
        <v>371</v>
      </c>
      <c r="C5782">
        <v>502015</v>
      </c>
      <c r="D5782" t="s">
        <v>677</v>
      </c>
      <c r="E5782" t="s">
        <v>7</v>
      </c>
      <c r="F5782" t="s">
        <v>366</v>
      </c>
      <c r="G5782">
        <v>2024</v>
      </c>
      <c r="H5782" t="s">
        <v>22</v>
      </c>
      <c r="I5782" t="s">
        <v>373</v>
      </c>
      <c r="J5782" t="s">
        <v>374</v>
      </c>
      <c r="K5782" t="s">
        <v>375</v>
      </c>
      <c r="L5782" t="s">
        <v>25</v>
      </c>
      <c r="M5782">
        <v>-101283</v>
      </c>
      <c r="N5782">
        <v>-101283</v>
      </c>
      <c r="O5782">
        <v>-101283</v>
      </c>
      <c r="P5782">
        <v>-101283</v>
      </c>
      <c r="Q5782">
        <v>-101283</v>
      </c>
      <c r="R5782">
        <v>-101283</v>
      </c>
      <c r="S5782">
        <v>-101283</v>
      </c>
      <c r="T5782">
        <v>-101283</v>
      </c>
      <c r="U5782">
        <v>-101283</v>
      </c>
      <c r="V5782">
        <v>-101283</v>
      </c>
      <c r="W5782">
        <v>-101283</v>
      </c>
      <c r="X5782">
        <v>-101283</v>
      </c>
      <c r="Y5782">
        <v>-1215396</v>
      </c>
      <c r="Z5782">
        <f t="shared" si="208"/>
        <v>-367514.24882936396</v>
      </c>
      <c r="AA5782">
        <f t="shared" si="209"/>
        <v>-544032.75117063604</v>
      </c>
    </row>
    <row r="5783" spans="1:27" x14ac:dyDescent="0.35">
      <c r="A5783" t="s">
        <v>370</v>
      </c>
      <c r="B5783" t="s">
        <v>371</v>
      </c>
      <c r="C5783">
        <v>502015</v>
      </c>
      <c r="D5783" t="s">
        <v>677</v>
      </c>
      <c r="E5783" t="s">
        <v>7</v>
      </c>
      <c r="F5783" t="s">
        <v>105</v>
      </c>
      <c r="G5783">
        <v>2025</v>
      </c>
      <c r="H5783" t="s">
        <v>22</v>
      </c>
      <c r="I5783" t="s">
        <v>377</v>
      </c>
      <c r="J5783" t="s">
        <v>377</v>
      </c>
      <c r="K5783" t="s">
        <v>378</v>
      </c>
      <c r="L5783" t="s">
        <v>25</v>
      </c>
      <c r="M5783">
        <v>-50439</v>
      </c>
      <c r="N5783">
        <v>-50439</v>
      </c>
      <c r="O5783">
        <v>-50439</v>
      </c>
      <c r="P5783">
        <v>-50439</v>
      </c>
      <c r="Q5783">
        <v>-50439</v>
      </c>
      <c r="R5783">
        <v>-50439</v>
      </c>
      <c r="S5783">
        <v>-50439</v>
      </c>
      <c r="T5783">
        <v>-50439</v>
      </c>
      <c r="U5783">
        <v>-50439</v>
      </c>
      <c r="V5783">
        <v>-50439</v>
      </c>
      <c r="W5783">
        <v>-50439</v>
      </c>
      <c r="X5783">
        <v>-50439</v>
      </c>
      <c r="Y5783">
        <v>-605262</v>
      </c>
      <c r="Z5783">
        <f t="shared" si="208"/>
        <v>0</v>
      </c>
      <c r="AA5783">
        <f t="shared" si="209"/>
        <v>-453946.5</v>
      </c>
    </row>
    <row r="5784" spans="1:27" x14ac:dyDescent="0.35">
      <c r="A5784" t="s">
        <v>370</v>
      </c>
      <c r="B5784" t="s">
        <v>371</v>
      </c>
      <c r="C5784">
        <v>502015</v>
      </c>
      <c r="D5784" t="s">
        <v>677</v>
      </c>
      <c r="E5784" t="s">
        <v>7</v>
      </c>
      <c r="F5784" t="s">
        <v>105</v>
      </c>
      <c r="G5784">
        <v>2026</v>
      </c>
      <c r="H5784" t="s">
        <v>22</v>
      </c>
      <c r="I5784" t="s">
        <v>377</v>
      </c>
      <c r="J5784" t="s">
        <v>377</v>
      </c>
      <c r="K5784" t="s">
        <v>378</v>
      </c>
      <c r="L5784" t="s">
        <v>25</v>
      </c>
      <c r="M5784">
        <v>-50439</v>
      </c>
      <c r="N5784">
        <v>-50439</v>
      </c>
      <c r="O5784">
        <v>-50439</v>
      </c>
      <c r="P5784">
        <v>-50439</v>
      </c>
      <c r="Q5784">
        <v>-50439</v>
      </c>
      <c r="R5784">
        <v>-50439</v>
      </c>
      <c r="S5784">
        <v>-50439</v>
      </c>
      <c r="T5784">
        <v>-50439</v>
      </c>
      <c r="U5784">
        <v>-50439</v>
      </c>
      <c r="V5784">
        <v>-50439</v>
      </c>
      <c r="W5784">
        <v>-50439</v>
      </c>
      <c r="X5784">
        <v>-50439</v>
      </c>
      <c r="Y5784">
        <v>-605262</v>
      </c>
      <c r="Z5784">
        <f t="shared" si="208"/>
        <v>0</v>
      </c>
      <c r="AA5784">
        <f t="shared" si="209"/>
        <v>-453946.5</v>
      </c>
    </row>
    <row r="5785" spans="1:27" x14ac:dyDescent="0.35">
      <c r="A5785" t="s">
        <v>370</v>
      </c>
      <c r="B5785" t="s">
        <v>371</v>
      </c>
      <c r="C5785">
        <v>502015</v>
      </c>
      <c r="D5785" t="s">
        <v>677</v>
      </c>
      <c r="E5785" t="s">
        <v>7</v>
      </c>
      <c r="F5785" t="s">
        <v>105</v>
      </c>
      <c r="G5785">
        <v>2027</v>
      </c>
      <c r="H5785" t="s">
        <v>22</v>
      </c>
      <c r="I5785" t="s">
        <v>377</v>
      </c>
      <c r="J5785" t="s">
        <v>377</v>
      </c>
      <c r="K5785" t="s">
        <v>378</v>
      </c>
      <c r="L5785" t="s">
        <v>25</v>
      </c>
      <c r="M5785">
        <v>-50439</v>
      </c>
      <c r="N5785">
        <v>-50439</v>
      </c>
      <c r="O5785">
        <v>-50439</v>
      </c>
      <c r="P5785">
        <v>-50439</v>
      </c>
      <c r="Q5785">
        <v>-50439</v>
      </c>
      <c r="R5785">
        <v>-50439</v>
      </c>
      <c r="S5785">
        <v>-50439</v>
      </c>
      <c r="T5785">
        <v>-50439</v>
      </c>
      <c r="U5785">
        <v>-50439</v>
      </c>
      <c r="V5785">
        <v>-50439</v>
      </c>
      <c r="W5785">
        <v>-50439</v>
      </c>
      <c r="X5785">
        <v>-50439</v>
      </c>
      <c r="Y5785">
        <v>-605262</v>
      </c>
      <c r="Z5785">
        <f t="shared" si="208"/>
        <v>0</v>
      </c>
      <c r="AA5785">
        <f t="shared" si="209"/>
        <v>-453946.5</v>
      </c>
    </row>
    <row r="5786" spans="1:27" x14ac:dyDescent="0.35">
      <c r="A5786" t="s">
        <v>370</v>
      </c>
      <c r="B5786" t="s">
        <v>371</v>
      </c>
      <c r="C5786">
        <v>502015</v>
      </c>
      <c r="D5786" t="s">
        <v>677</v>
      </c>
      <c r="E5786" t="s">
        <v>7</v>
      </c>
      <c r="F5786" t="s">
        <v>105</v>
      </c>
      <c r="G5786">
        <v>2028</v>
      </c>
      <c r="H5786" t="s">
        <v>22</v>
      </c>
      <c r="I5786" t="s">
        <v>377</v>
      </c>
      <c r="J5786" t="s">
        <v>377</v>
      </c>
      <c r="K5786" t="s">
        <v>378</v>
      </c>
      <c r="L5786" t="s">
        <v>25</v>
      </c>
      <c r="M5786">
        <v>-50439</v>
      </c>
      <c r="N5786">
        <v>-50439</v>
      </c>
      <c r="O5786">
        <v>-50439</v>
      </c>
      <c r="P5786">
        <v>-50439</v>
      </c>
      <c r="Q5786">
        <v>-50439</v>
      </c>
      <c r="R5786">
        <v>-50439</v>
      </c>
      <c r="S5786">
        <v>-50439</v>
      </c>
      <c r="T5786">
        <v>-50439</v>
      </c>
      <c r="U5786">
        <v>-50439</v>
      </c>
      <c r="V5786">
        <v>-50439</v>
      </c>
      <c r="W5786">
        <v>-50439</v>
      </c>
      <c r="X5786">
        <v>-50439</v>
      </c>
      <c r="Y5786">
        <v>-605262</v>
      </c>
      <c r="Z5786">
        <f t="shared" si="208"/>
        <v>0</v>
      </c>
      <c r="AA5786">
        <f t="shared" si="209"/>
        <v>-453946.5</v>
      </c>
    </row>
    <row r="5787" spans="1:27" x14ac:dyDescent="0.35">
      <c r="A5787" t="s">
        <v>370</v>
      </c>
      <c r="B5787" t="s">
        <v>371</v>
      </c>
      <c r="C5787">
        <v>502015</v>
      </c>
      <c r="D5787" t="s">
        <v>677</v>
      </c>
      <c r="E5787" t="s">
        <v>7</v>
      </c>
      <c r="F5787" t="s">
        <v>105</v>
      </c>
      <c r="G5787">
        <v>2029</v>
      </c>
      <c r="H5787" t="s">
        <v>22</v>
      </c>
      <c r="I5787" t="s">
        <v>377</v>
      </c>
      <c r="J5787" t="s">
        <v>377</v>
      </c>
      <c r="K5787" t="s">
        <v>378</v>
      </c>
      <c r="L5787" t="s">
        <v>25</v>
      </c>
      <c r="M5787">
        <v>-50439</v>
      </c>
      <c r="N5787">
        <v>-50439</v>
      </c>
      <c r="O5787">
        <v>-50439</v>
      </c>
      <c r="P5787">
        <v>-50439</v>
      </c>
      <c r="Q5787">
        <v>-50439</v>
      </c>
      <c r="R5787">
        <v>-50439</v>
      </c>
      <c r="S5787">
        <v>-50439</v>
      </c>
      <c r="T5787">
        <v>-50439</v>
      </c>
      <c r="U5787">
        <v>-50439</v>
      </c>
      <c r="V5787">
        <v>-50439</v>
      </c>
      <c r="W5787">
        <v>-50439</v>
      </c>
      <c r="X5787">
        <v>-50439</v>
      </c>
      <c r="Y5787">
        <v>-605262</v>
      </c>
      <c r="Z5787">
        <f t="shared" si="208"/>
        <v>0</v>
      </c>
      <c r="AA5787">
        <f t="shared" si="209"/>
        <v>-453946.5</v>
      </c>
    </row>
    <row r="5788" spans="1:27" x14ac:dyDescent="0.35">
      <c r="A5788" t="s">
        <v>370</v>
      </c>
      <c r="B5788" t="s">
        <v>371</v>
      </c>
      <c r="C5788">
        <v>502015</v>
      </c>
      <c r="D5788" t="s">
        <v>677</v>
      </c>
      <c r="E5788" t="s">
        <v>7</v>
      </c>
      <c r="F5788" t="s">
        <v>105</v>
      </c>
      <c r="G5788">
        <v>2030</v>
      </c>
      <c r="H5788" t="s">
        <v>22</v>
      </c>
      <c r="I5788" t="s">
        <v>377</v>
      </c>
      <c r="J5788" t="s">
        <v>377</v>
      </c>
      <c r="K5788" t="s">
        <v>378</v>
      </c>
      <c r="L5788" t="s">
        <v>25</v>
      </c>
      <c r="M5788">
        <v>-50439</v>
      </c>
      <c r="N5788">
        <v>-50439</v>
      </c>
      <c r="O5788">
        <v>-50439</v>
      </c>
      <c r="P5788">
        <v>-50439</v>
      </c>
      <c r="Q5788">
        <v>-50439</v>
      </c>
      <c r="R5788">
        <v>-50439</v>
      </c>
      <c r="S5788">
        <v>-50439</v>
      </c>
      <c r="T5788">
        <v>-50439</v>
      </c>
      <c r="U5788">
        <v>-50439</v>
      </c>
      <c r="V5788">
        <v>-50439</v>
      </c>
      <c r="W5788">
        <v>-50439</v>
      </c>
      <c r="X5788">
        <v>-50439</v>
      </c>
      <c r="Y5788">
        <v>-605262</v>
      </c>
      <c r="Z5788">
        <f t="shared" si="208"/>
        <v>0</v>
      </c>
      <c r="AA5788">
        <f t="shared" si="209"/>
        <v>-453946.5</v>
      </c>
    </row>
    <row r="5789" spans="1:27" x14ac:dyDescent="0.35">
      <c r="A5789" t="s">
        <v>370</v>
      </c>
      <c r="B5789" t="s">
        <v>371</v>
      </c>
      <c r="C5789">
        <v>502015</v>
      </c>
      <c r="D5789" t="s">
        <v>677</v>
      </c>
      <c r="E5789" t="s">
        <v>7</v>
      </c>
      <c r="F5789" t="s">
        <v>105</v>
      </c>
      <c r="G5789">
        <v>2024</v>
      </c>
      <c r="H5789" t="s">
        <v>22</v>
      </c>
      <c r="I5789" t="s">
        <v>377</v>
      </c>
      <c r="J5789" t="s">
        <v>377</v>
      </c>
      <c r="K5789" t="s">
        <v>378</v>
      </c>
      <c r="L5789" t="s">
        <v>25</v>
      </c>
      <c r="M5789">
        <v>-48969</v>
      </c>
      <c r="N5789">
        <v>-48969</v>
      </c>
      <c r="O5789">
        <v>-48969</v>
      </c>
      <c r="P5789">
        <v>-48969</v>
      </c>
      <c r="Q5789">
        <v>-48969</v>
      </c>
      <c r="R5789">
        <v>-48969</v>
      </c>
      <c r="S5789">
        <v>-48969</v>
      </c>
      <c r="T5789">
        <v>-48969</v>
      </c>
      <c r="U5789">
        <v>-48969</v>
      </c>
      <c r="V5789">
        <v>-48969</v>
      </c>
      <c r="W5789">
        <v>-48969</v>
      </c>
      <c r="X5789">
        <v>-48969</v>
      </c>
      <c r="Y5789">
        <v>-587631</v>
      </c>
      <c r="Z5789">
        <f t="shared" si="208"/>
        <v>0</v>
      </c>
      <c r="AA5789">
        <f t="shared" si="209"/>
        <v>-440723.25</v>
      </c>
    </row>
    <row r="5790" spans="1:27" x14ac:dyDescent="0.35">
      <c r="A5790" t="s">
        <v>370</v>
      </c>
      <c r="B5790" t="s">
        <v>371</v>
      </c>
      <c r="C5790">
        <v>502015</v>
      </c>
      <c r="D5790" t="s">
        <v>677</v>
      </c>
      <c r="E5790" t="s">
        <v>7</v>
      </c>
      <c r="F5790" t="s">
        <v>105</v>
      </c>
      <c r="G5790">
        <v>2025</v>
      </c>
      <c r="H5790" t="s">
        <v>22</v>
      </c>
      <c r="I5790" t="s">
        <v>385</v>
      </c>
      <c r="J5790" t="s">
        <v>386</v>
      </c>
      <c r="K5790" t="s">
        <v>378</v>
      </c>
      <c r="L5790" t="s">
        <v>25</v>
      </c>
      <c r="M5790">
        <v>-12610</v>
      </c>
      <c r="N5790">
        <v>-12610</v>
      </c>
      <c r="O5790">
        <v>-12610</v>
      </c>
      <c r="P5790">
        <v>-12610</v>
      </c>
      <c r="Q5790">
        <v>-12610</v>
      </c>
      <c r="R5790">
        <v>-12610</v>
      </c>
      <c r="S5790">
        <v>-12610</v>
      </c>
      <c r="T5790">
        <v>-12610</v>
      </c>
      <c r="U5790">
        <v>-12610</v>
      </c>
      <c r="V5790">
        <v>-12610</v>
      </c>
      <c r="W5790">
        <v>-12610</v>
      </c>
      <c r="X5790">
        <v>-12610</v>
      </c>
      <c r="Y5790">
        <v>-151316</v>
      </c>
      <c r="Z5790">
        <f t="shared" si="208"/>
        <v>0</v>
      </c>
      <c r="AA5790">
        <f t="shared" si="209"/>
        <v>-113487</v>
      </c>
    </row>
    <row r="5791" spans="1:27" x14ac:dyDescent="0.35">
      <c r="A5791" t="s">
        <v>370</v>
      </c>
      <c r="B5791" t="s">
        <v>371</v>
      </c>
      <c r="C5791">
        <v>502015</v>
      </c>
      <c r="D5791" t="s">
        <v>677</v>
      </c>
      <c r="E5791" t="s">
        <v>7</v>
      </c>
      <c r="F5791" t="s">
        <v>105</v>
      </c>
      <c r="G5791">
        <v>2026</v>
      </c>
      <c r="H5791" t="s">
        <v>22</v>
      </c>
      <c r="I5791" t="s">
        <v>385</v>
      </c>
      <c r="J5791" t="s">
        <v>386</v>
      </c>
      <c r="K5791" t="s">
        <v>378</v>
      </c>
      <c r="L5791" t="s">
        <v>25</v>
      </c>
      <c r="M5791">
        <v>-12610</v>
      </c>
      <c r="N5791">
        <v>-12610</v>
      </c>
      <c r="O5791">
        <v>-12610</v>
      </c>
      <c r="P5791">
        <v>-12610</v>
      </c>
      <c r="Q5791">
        <v>-12610</v>
      </c>
      <c r="R5791">
        <v>-12610</v>
      </c>
      <c r="S5791">
        <v>-12610</v>
      </c>
      <c r="T5791">
        <v>-12610</v>
      </c>
      <c r="U5791">
        <v>-12610</v>
      </c>
      <c r="V5791">
        <v>-12610</v>
      </c>
      <c r="W5791">
        <v>-12610</v>
      </c>
      <c r="X5791">
        <v>-12610</v>
      </c>
      <c r="Y5791">
        <v>-151316</v>
      </c>
      <c r="Z5791">
        <f t="shared" si="208"/>
        <v>0</v>
      </c>
      <c r="AA5791">
        <f t="shared" si="209"/>
        <v>-113487</v>
      </c>
    </row>
    <row r="5792" spans="1:27" x14ac:dyDescent="0.35">
      <c r="A5792" t="s">
        <v>370</v>
      </c>
      <c r="B5792" t="s">
        <v>371</v>
      </c>
      <c r="C5792">
        <v>502015</v>
      </c>
      <c r="D5792" t="s">
        <v>677</v>
      </c>
      <c r="E5792" t="s">
        <v>7</v>
      </c>
      <c r="F5792" t="s">
        <v>105</v>
      </c>
      <c r="G5792">
        <v>2027</v>
      </c>
      <c r="H5792" t="s">
        <v>22</v>
      </c>
      <c r="I5792" t="s">
        <v>385</v>
      </c>
      <c r="J5792" t="s">
        <v>386</v>
      </c>
      <c r="K5792" t="s">
        <v>378</v>
      </c>
      <c r="L5792" t="s">
        <v>25</v>
      </c>
      <c r="M5792">
        <v>-12610</v>
      </c>
      <c r="N5792">
        <v>-12610</v>
      </c>
      <c r="O5792">
        <v>-12610</v>
      </c>
      <c r="P5792">
        <v>-12610</v>
      </c>
      <c r="Q5792">
        <v>-12610</v>
      </c>
      <c r="R5792">
        <v>-12610</v>
      </c>
      <c r="S5792">
        <v>-12610</v>
      </c>
      <c r="T5792">
        <v>-12610</v>
      </c>
      <c r="U5792">
        <v>-12610</v>
      </c>
      <c r="V5792">
        <v>-12610</v>
      </c>
      <c r="W5792">
        <v>-12610</v>
      </c>
      <c r="X5792">
        <v>-12610</v>
      </c>
      <c r="Y5792">
        <v>-151316</v>
      </c>
      <c r="Z5792">
        <f t="shared" si="208"/>
        <v>0</v>
      </c>
      <c r="AA5792">
        <f t="shared" si="209"/>
        <v>-113487</v>
      </c>
    </row>
    <row r="5793" spans="1:27" x14ac:dyDescent="0.35">
      <c r="A5793" t="s">
        <v>370</v>
      </c>
      <c r="B5793" t="s">
        <v>371</v>
      </c>
      <c r="C5793">
        <v>502015</v>
      </c>
      <c r="D5793" t="s">
        <v>677</v>
      </c>
      <c r="E5793" t="s">
        <v>7</v>
      </c>
      <c r="F5793" t="s">
        <v>105</v>
      </c>
      <c r="G5793">
        <v>2028</v>
      </c>
      <c r="H5793" t="s">
        <v>22</v>
      </c>
      <c r="I5793" t="s">
        <v>385</v>
      </c>
      <c r="J5793" t="s">
        <v>386</v>
      </c>
      <c r="K5793" t="s">
        <v>378</v>
      </c>
      <c r="L5793" t="s">
        <v>25</v>
      </c>
      <c r="M5793">
        <v>-12610</v>
      </c>
      <c r="N5793">
        <v>-12610</v>
      </c>
      <c r="O5793">
        <v>-12610</v>
      </c>
      <c r="P5793">
        <v>-12610</v>
      </c>
      <c r="Q5793">
        <v>-12610</v>
      </c>
      <c r="R5793">
        <v>-12610</v>
      </c>
      <c r="S5793">
        <v>-12610</v>
      </c>
      <c r="T5793">
        <v>-12610</v>
      </c>
      <c r="U5793">
        <v>-12610</v>
      </c>
      <c r="V5793">
        <v>-12610</v>
      </c>
      <c r="W5793">
        <v>-12610</v>
      </c>
      <c r="X5793">
        <v>-12610</v>
      </c>
      <c r="Y5793">
        <v>-151316</v>
      </c>
      <c r="Z5793">
        <f t="shared" si="208"/>
        <v>0</v>
      </c>
      <c r="AA5793">
        <f t="shared" si="209"/>
        <v>-113487</v>
      </c>
    </row>
    <row r="5794" spans="1:27" x14ac:dyDescent="0.35">
      <c r="A5794" t="s">
        <v>370</v>
      </c>
      <c r="B5794" t="s">
        <v>371</v>
      </c>
      <c r="C5794">
        <v>502015</v>
      </c>
      <c r="D5794" t="s">
        <v>677</v>
      </c>
      <c r="E5794" t="s">
        <v>7</v>
      </c>
      <c r="F5794" t="s">
        <v>105</v>
      </c>
      <c r="G5794">
        <v>2029</v>
      </c>
      <c r="H5794" t="s">
        <v>22</v>
      </c>
      <c r="I5794" t="s">
        <v>385</v>
      </c>
      <c r="J5794" t="s">
        <v>386</v>
      </c>
      <c r="K5794" t="s">
        <v>378</v>
      </c>
      <c r="L5794" t="s">
        <v>25</v>
      </c>
      <c r="M5794">
        <v>-12610</v>
      </c>
      <c r="N5794">
        <v>-12610</v>
      </c>
      <c r="O5794">
        <v>-12610</v>
      </c>
      <c r="P5794">
        <v>-12610</v>
      </c>
      <c r="Q5794">
        <v>-12610</v>
      </c>
      <c r="R5794">
        <v>-12610</v>
      </c>
      <c r="S5794">
        <v>-12610</v>
      </c>
      <c r="T5794">
        <v>-12610</v>
      </c>
      <c r="U5794">
        <v>-12610</v>
      </c>
      <c r="V5794">
        <v>-12610</v>
      </c>
      <c r="W5794">
        <v>-12610</v>
      </c>
      <c r="X5794">
        <v>-12610</v>
      </c>
      <c r="Y5794">
        <v>-151316</v>
      </c>
      <c r="Z5794">
        <f t="shared" si="208"/>
        <v>0</v>
      </c>
      <c r="AA5794">
        <f t="shared" si="209"/>
        <v>-113487</v>
      </c>
    </row>
    <row r="5795" spans="1:27" x14ac:dyDescent="0.35">
      <c r="A5795" t="s">
        <v>370</v>
      </c>
      <c r="B5795" t="s">
        <v>371</v>
      </c>
      <c r="C5795">
        <v>502015</v>
      </c>
      <c r="D5795" t="s">
        <v>677</v>
      </c>
      <c r="E5795" t="s">
        <v>7</v>
      </c>
      <c r="F5795" t="s">
        <v>105</v>
      </c>
      <c r="G5795">
        <v>2030</v>
      </c>
      <c r="H5795" t="s">
        <v>22</v>
      </c>
      <c r="I5795" t="s">
        <v>385</v>
      </c>
      <c r="J5795" t="s">
        <v>386</v>
      </c>
      <c r="K5795" t="s">
        <v>378</v>
      </c>
      <c r="L5795" t="s">
        <v>25</v>
      </c>
      <c r="M5795">
        <v>-12610</v>
      </c>
      <c r="N5795">
        <v>-12610</v>
      </c>
      <c r="O5795">
        <v>-12610</v>
      </c>
      <c r="P5795">
        <v>-12610</v>
      </c>
      <c r="Q5795">
        <v>-12610</v>
      </c>
      <c r="R5795">
        <v>-12610</v>
      </c>
      <c r="S5795">
        <v>-12610</v>
      </c>
      <c r="T5795">
        <v>-12610</v>
      </c>
      <c r="U5795">
        <v>-12610</v>
      </c>
      <c r="V5795">
        <v>-12610</v>
      </c>
      <c r="W5795">
        <v>-12610</v>
      </c>
      <c r="X5795">
        <v>-12610</v>
      </c>
      <c r="Y5795">
        <v>-151316</v>
      </c>
      <c r="Z5795">
        <f t="shared" si="208"/>
        <v>0</v>
      </c>
      <c r="AA5795">
        <f t="shared" si="209"/>
        <v>-113487</v>
      </c>
    </row>
    <row r="5796" spans="1:27" x14ac:dyDescent="0.35">
      <c r="A5796" t="s">
        <v>370</v>
      </c>
      <c r="B5796" t="s">
        <v>371</v>
      </c>
      <c r="C5796">
        <v>502015</v>
      </c>
      <c r="D5796" t="s">
        <v>677</v>
      </c>
      <c r="E5796" t="s">
        <v>7</v>
      </c>
      <c r="F5796" t="s">
        <v>105</v>
      </c>
      <c r="G5796">
        <v>2024</v>
      </c>
      <c r="H5796" t="s">
        <v>22</v>
      </c>
      <c r="I5796" t="s">
        <v>385</v>
      </c>
      <c r="J5796" t="s">
        <v>386</v>
      </c>
      <c r="K5796" t="s">
        <v>378</v>
      </c>
      <c r="L5796" t="s">
        <v>25</v>
      </c>
      <c r="M5796">
        <v>-12242</v>
      </c>
      <c r="N5796">
        <v>-12242</v>
      </c>
      <c r="O5796">
        <v>-12242</v>
      </c>
      <c r="P5796">
        <v>-12242</v>
      </c>
      <c r="Q5796">
        <v>-12242</v>
      </c>
      <c r="R5796">
        <v>-12242</v>
      </c>
      <c r="S5796">
        <v>-12242</v>
      </c>
      <c r="T5796">
        <v>-12242</v>
      </c>
      <c r="U5796">
        <v>-12242</v>
      </c>
      <c r="V5796">
        <v>-12242</v>
      </c>
      <c r="W5796">
        <v>-12242</v>
      </c>
      <c r="X5796">
        <v>-12242</v>
      </c>
      <c r="Y5796">
        <v>-146908</v>
      </c>
      <c r="Z5796">
        <f t="shared" si="208"/>
        <v>0</v>
      </c>
      <c r="AA5796">
        <f t="shared" si="209"/>
        <v>-110181</v>
      </c>
    </row>
    <row r="5797" spans="1:27" x14ac:dyDescent="0.35">
      <c r="A5797" t="s">
        <v>370</v>
      </c>
      <c r="B5797" t="s">
        <v>371</v>
      </c>
      <c r="C5797">
        <v>502015</v>
      </c>
      <c r="D5797" t="s">
        <v>677</v>
      </c>
      <c r="E5797" t="s">
        <v>7</v>
      </c>
      <c r="F5797" t="s">
        <v>21</v>
      </c>
      <c r="G5797">
        <v>2025</v>
      </c>
      <c r="H5797" t="s">
        <v>22</v>
      </c>
      <c r="I5797" t="s">
        <v>387</v>
      </c>
      <c r="J5797" t="s">
        <v>388</v>
      </c>
      <c r="K5797" t="s">
        <v>378</v>
      </c>
      <c r="L5797" t="s">
        <v>25</v>
      </c>
      <c r="M5797">
        <v>-10513</v>
      </c>
      <c r="N5797">
        <v>-10513</v>
      </c>
      <c r="O5797">
        <v>-10513</v>
      </c>
      <c r="P5797">
        <v>-10513</v>
      </c>
      <c r="Q5797">
        <v>-10513</v>
      </c>
      <c r="R5797">
        <v>-10513</v>
      </c>
      <c r="S5797">
        <v>-10513</v>
      </c>
      <c r="T5797">
        <v>-10513</v>
      </c>
      <c r="U5797">
        <v>-10513</v>
      </c>
      <c r="V5797">
        <v>-10513</v>
      </c>
      <c r="W5797">
        <v>-10513</v>
      </c>
      <c r="X5797">
        <v>-10513</v>
      </c>
      <c r="Y5797">
        <v>-126157</v>
      </c>
      <c r="Z5797">
        <f t="shared" ref="Z5797:Z5847" si="210">$Y5797*IF($E5797="Fixed",0.75,1)*IF(LEFT($F5797,4)="0311",1,IF(LEFT($F5797,4)="0301",0.403176412,0))</f>
        <v>-94617.75</v>
      </c>
      <c r="AA5797">
        <f t="shared" ref="AA5797:AA5847" si="211">$Y5797*IF($E5797="Fixed",0.75,1)*IF(LEFT($F5797,4)="0311",0,IF(LEFT($F5797,4)="0301",1-0.403176412,1))</f>
        <v>0</v>
      </c>
    </row>
    <row r="5798" spans="1:27" x14ac:dyDescent="0.35">
      <c r="A5798" t="s">
        <v>370</v>
      </c>
      <c r="B5798" t="s">
        <v>371</v>
      </c>
      <c r="C5798">
        <v>502015</v>
      </c>
      <c r="D5798" t="s">
        <v>677</v>
      </c>
      <c r="E5798" t="s">
        <v>7</v>
      </c>
      <c r="F5798" t="s">
        <v>21</v>
      </c>
      <c r="G5798">
        <v>2026</v>
      </c>
      <c r="H5798" t="s">
        <v>22</v>
      </c>
      <c r="I5798" t="s">
        <v>387</v>
      </c>
      <c r="J5798" t="s">
        <v>388</v>
      </c>
      <c r="K5798" t="s">
        <v>378</v>
      </c>
      <c r="L5798" t="s">
        <v>25</v>
      </c>
      <c r="M5798">
        <v>-10513</v>
      </c>
      <c r="N5798">
        <v>-10513</v>
      </c>
      <c r="O5798">
        <v>-10513</v>
      </c>
      <c r="P5798">
        <v>-10513</v>
      </c>
      <c r="Q5798">
        <v>-10513</v>
      </c>
      <c r="R5798">
        <v>-10513</v>
      </c>
      <c r="S5798">
        <v>-10513</v>
      </c>
      <c r="T5798">
        <v>-10513</v>
      </c>
      <c r="U5798">
        <v>-10513</v>
      </c>
      <c r="V5798">
        <v>-10513</v>
      </c>
      <c r="W5798">
        <v>-10513</v>
      </c>
      <c r="X5798">
        <v>-10513</v>
      </c>
      <c r="Y5798">
        <v>-126157</v>
      </c>
      <c r="Z5798">
        <f t="shared" si="210"/>
        <v>-94617.75</v>
      </c>
      <c r="AA5798">
        <f t="shared" si="211"/>
        <v>0</v>
      </c>
    </row>
    <row r="5799" spans="1:27" x14ac:dyDescent="0.35">
      <c r="A5799" t="s">
        <v>370</v>
      </c>
      <c r="B5799" t="s">
        <v>371</v>
      </c>
      <c r="C5799">
        <v>502015</v>
      </c>
      <c r="D5799" t="s">
        <v>677</v>
      </c>
      <c r="E5799" t="s">
        <v>7</v>
      </c>
      <c r="F5799" t="s">
        <v>21</v>
      </c>
      <c r="G5799">
        <v>2027</v>
      </c>
      <c r="H5799" t="s">
        <v>22</v>
      </c>
      <c r="I5799" t="s">
        <v>387</v>
      </c>
      <c r="J5799" t="s">
        <v>388</v>
      </c>
      <c r="K5799" t="s">
        <v>378</v>
      </c>
      <c r="L5799" t="s">
        <v>25</v>
      </c>
      <c r="M5799">
        <v>-10513</v>
      </c>
      <c r="N5799">
        <v>-10513</v>
      </c>
      <c r="O5799">
        <v>-10513</v>
      </c>
      <c r="P5799">
        <v>-10513</v>
      </c>
      <c r="Q5799">
        <v>-10513</v>
      </c>
      <c r="R5799">
        <v>-10513</v>
      </c>
      <c r="S5799">
        <v>-10513</v>
      </c>
      <c r="T5799">
        <v>-10513</v>
      </c>
      <c r="U5799">
        <v>-10513</v>
      </c>
      <c r="V5799">
        <v>-10513</v>
      </c>
      <c r="W5799">
        <v>-10513</v>
      </c>
      <c r="X5799">
        <v>-10513</v>
      </c>
      <c r="Y5799">
        <v>-126157</v>
      </c>
      <c r="Z5799">
        <f t="shared" si="210"/>
        <v>-94617.75</v>
      </c>
      <c r="AA5799">
        <f t="shared" si="211"/>
        <v>0</v>
      </c>
    </row>
    <row r="5800" spans="1:27" x14ac:dyDescent="0.35">
      <c r="A5800" t="s">
        <v>370</v>
      </c>
      <c r="B5800" t="s">
        <v>371</v>
      </c>
      <c r="C5800">
        <v>502015</v>
      </c>
      <c r="D5800" t="s">
        <v>677</v>
      </c>
      <c r="E5800" t="s">
        <v>7</v>
      </c>
      <c r="F5800" t="s">
        <v>21</v>
      </c>
      <c r="G5800">
        <v>2028</v>
      </c>
      <c r="H5800" t="s">
        <v>22</v>
      </c>
      <c r="I5800" t="s">
        <v>387</v>
      </c>
      <c r="J5800" t="s">
        <v>388</v>
      </c>
      <c r="K5800" t="s">
        <v>378</v>
      </c>
      <c r="L5800" t="s">
        <v>25</v>
      </c>
      <c r="M5800">
        <v>-10513</v>
      </c>
      <c r="N5800">
        <v>-10513</v>
      </c>
      <c r="O5800">
        <v>-10513</v>
      </c>
      <c r="P5800">
        <v>-10513</v>
      </c>
      <c r="Q5800">
        <v>-10513</v>
      </c>
      <c r="R5800">
        <v>-10513</v>
      </c>
      <c r="S5800">
        <v>-10513</v>
      </c>
      <c r="T5800">
        <v>-10513</v>
      </c>
      <c r="U5800">
        <v>-10513</v>
      </c>
      <c r="V5800">
        <v>-10513</v>
      </c>
      <c r="W5800">
        <v>-10513</v>
      </c>
      <c r="X5800">
        <v>-10513</v>
      </c>
      <c r="Y5800">
        <v>-126157</v>
      </c>
      <c r="Z5800">
        <f t="shared" si="210"/>
        <v>-94617.75</v>
      </c>
      <c r="AA5800">
        <f t="shared" si="211"/>
        <v>0</v>
      </c>
    </row>
    <row r="5801" spans="1:27" x14ac:dyDescent="0.35">
      <c r="A5801" t="s">
        <v>370</v>
      </c>
      <c r="B5801" t="s">
        <v>371</v>
      </c>
      <c r="C5801">
        <v>502015</v>
      </c>
      <c r="D5801" t="s">
        <v>677</v>
      </c>
      <c r="E5801" t="s">
        <v>7</v>
      </c>
      <c r="F5801" t="s">
        <v>21</v>
      </c>
      <c r="G5801">
        <v>2029</v>
      </c>
      <c r="H5801" t="s">
        <v>22</v>
      </c>
      <c r="I5801" t="s">
        <v>387</v>
      </c>
      <c r="J5801" t="s">
        <v>388</v>
      </c>
      <c r="K5801" t="s">
        <v>378</v>
      </c>
      <c r="L5801" t="s">
        <v>25</v>
      </c>
      <c r="M5801">
        <v>-10513</v>
      </c>
      <c r="N5801">
        <v>-10513</v>
      </c>
      <c r="O5801">
        <v>-10513</v>
      </c>
      <c r="P5801">
        <v>-10513</v>
      </c>
      <c r="Q5801">
        <v>-10513</v>
      </c>
      <c r="R5801">
        <v>-10513</v>
      </c>
      <c r="S5801">
        <v>-10513</v>
      </c>
      <c r="T5801">
        <v>-10513</v>
      </c>
      <c r="U5801">
        <v>-10513</v>
      </c>
      <c r="V5801">
        <v>-10513</v>
      </c>
      <c r="W5801">
        <v>-10513</v>
      </c>
      <c r="X5801">
        <v>-10513</v>
      </c>
      <c r="Y5801">
        <v>-126157</v>
      </c>
      <c r="Z5801">
        <f t="shared" si="210"/>
        <v>-94617.75</v>
      </c>
      <c r="AA5801">
        <f t="shared" si="211"/>
        <v>0</v>
      </c>
    </row>
    <row r="5802" spans="1:27" x14ac:dyDescent="0.35">
      <c r="A5802" t="s">
        <v>370</v>
      </c>
      <c r="B5802" t="s">
        <v>371</v>
      </c>
      <c r="C5802">
        <v>502015</v>
      </c>
      <c r="D5802" t="s">
        <v>677</v>
      </c>
      <c r="E5802" t="s">
        <v>7</v>
      </c>
      <c r="F5802" t="s">
        <v>21</v>
      </c>
      <c r="G5802">
        <v>2030</v>
      </c>
      <c r="H5802" t="s">
        <v>22</v>
      </c>
      <c r="I5802" t="s">
        <v>387</v>
      </c>
      <c r="J5802" t="s">
        <v>388</v>
      </c>
      <c r="K5802" t="s">
        <v>378</v>
      </c>
      <c r="L5802" t="s">
        <v>25</v>
      </c>
      <c r="M5802">
        <v>-10513</v>
      </c>
      <c r="N5802">
        <v>-10513</v>
      </c>
      <c r="O5802">
        <v>-10513</v>
      </c>
      <c r="P5802">
        <v>-10513</v>
      </c>
      <c r="Q5802">
        <v>-10513</v>
      </c>
      <c r="R5802">
        <v>-10513</v>
      </c>
      <c r="S5802">
        <v>-10513</v>
      </c>
      <c r="T5802">
        <v>-10513</v>
      </c>
      <c r="U5802">
        <v>-10513</v>
      </c>
      <c r="V5802">
        <v>-10513</v>
      </c>
      <c r="W5802">
        <v>-10513</v>
      </c>
      <c r="X5802">
        <v>-10513</v>
      </c>
      <c r="Y5802">
        <v>-126157</v>
      </c>
      <c r="Z5802">
        <f t="shared" si="210"/>
        <v>-94617.75</v>
      </c>
      <c r="AA5802">
        <f t="shared" si="211"/>
        <v>0</v>
      </c>
    </row>
    <row r="5803" spans="1:27" x14ac:dyDescent="0.35">
      <c r="A5803" t="s">
        <v>370</v>
      </c>
      <c r="B5803" t="s">
        <v>371</v>
      </c>
      <c r="C5803">
        <v>502015</v>
      </c>
      <c r="D5803" t="s">
        <v>677</v>
      </c>
      <c r="E5803" t="s">
        <v>7</v>
      </c>
      <c r="F5803" t="s">
        <v>21</v>
      </c>
      <c r="G5803">
        <v>2024</v>
      </c>
      <c r="H5803" t="s">
        <v>22</v>
      </c>
      <c r="I5803" t="s">
        <v>387</v>
      </c>
      <c r="J5803" t="s">
        <v>388</v>
      </c>
      <c r="K5803" t="s">
        <v>378</v>
      </c>
      <c r="L5803" t="s">
        <v>25</v>
      </c>
      <c r="M5803">
        <v>-10207</v>
      </c>
      <c r="N5803">
        <v>-10207</v>
      </c>
      <c r="O5803">
        <v>-10207</v>
      </c>
      <c r="P5803">
        <v>-10207</v>
      </c>
      <c r="Q5803">
        <v>-10207</v>
      </c>
      <c r="R5803">
        <v>-10207</v>
      </c>
      <c r="S5803">
        <v>-10207</v>
      </c>
      <c r="T5803">
        <v>-10207</v>
      </c>
      <c r="U5803">
        <v>-10207</v>
      </c>
      <c r="V5803">
        <v>-10207</v>
      </c>
      <c r="W5803">
        <v>-10207</v>
      </c>
      <c r="X5803">
        <v>-10207</v>
      </c>
      <c r="Y5803">
        <v>-122481</v>
      </c>
      <c r="Z5803">
        <f t="shared" si="210"/>
        <v>-91860.75</v>
      </c>
      <c r="AA5803">
        <f t="shared" si="211"/>
        <v>0</v>
      </c>
    </row>
    <row r="5804" spans="1:27" x14ac:dyDescent="0.35">
      <c r="A5804" t="s">
        <v>370</v>
      </c>
      <c r="B5804" t="s">
        <v>371</v>
      </c>
      <c r="C5804">
        <v>502015</v>
      </c>
      <c r="D5804" t="s">
        <v>677</v>
      </c>
      <c r="E5804" t="s">
        <v>7</v>
      </c>
      <c r="F5804" t="s">
        <v>105</v>
      </c>
      <c r="G5804">
        <v>2025</v>
      </c>
      <c r="H5804" t="s">
        <v>22</v>
      </c>
      <c r="I5804" t="s">
        <v>390</v>
      </c>
      <c r="J5804" t="s">
        <v>391</v>
      </c>
      <c r="K5804" t="s">
        <v>378</v>
      </c>
      <c r="L5804" t="s">
        <v>25</v>
      </c>
      <c r="M5804">
        <v>-2958</v>
      </c>
      <c r="N5804">
        <v>-2958</v>
      </c>
      <c r="O5804">
        <v>-2958</v>
      </c>
      <c r="P5804">
        <v>-2958</v>
      </c>
      <c r="Q5804">
        <v>-2958</v>
      </c>
      <c r="R5804">
        <v>-2958</v>
      </c>
      <c r="S5804">
        <v>-2958</v>
      </c>
      <c r="T5804">
        <v>-2958</v>
      </c>
      <c r="U5804">
        <v>-2958</v>
      </c>
      <c r="V5804">
        <v>-2958</v>
      </c>
      <c r="W5804">
        <v>-2958</v>
      </c>
      <c r="X5804">
        <v>-2958</v>
      </c>
      <c r="Y5804">
        <v>-35494</v>
      </c>
      <c r="Z5804">
        <f t="shared" si="210"/>
        <v>0</v>
      </c>
      <c r="AA5804">
        <f t="shared" si="211"/>
        <v>-26620.5</v>
      </c>
    </row>
    <row r="5805" spans="1:27" x14ac:dyDescent="0.35">
      <c r="A5805" t="s">
        <v>370</v>
      </c>
      <c r="B5805" t="s">
        <v>371</v>
      </c>
      <c r="C5805">
        <v>502015</v>
      </c>
      <c r="D5805" t="s">
        <v>677</v>
      </c>
      <c r="E5805" t="s">
        <v>7</v>
      </c>
      <c r="F5805" t="s">
        <v>105</v>
      </c>
      <c r="G5805">
        <v>2026</v>
      </c>
      <c r="H5805" t="s">
        <v>22</v>
      </c>
      <c r="I5805" t="s">
        <v>390</v>
      </c>
      <c r="J5805" t="s">
        <v>391</v>
      </c>
      <c r="K5805" t="s">
        <v>378</v>
      </c>
      <c r="L5805" t="s">
        <v>25</v>
      </c>
      <c r="M5805">
        <v>-2958</v>
      </c>
      <c r="N5805">
        <v>-2958</v>
      </c>
      <c r="O5805">
        <v>-2958</v>
      </c>
      <c r="P5805">
        <v>-2958</v>
      </c>
      <c r="Q5805">
        <v>-2958</v>
      </c>
      <c r="R5805">
        <v>-2958</v>
      </c>
      <c r="S5805">
        <v>-2958</v>
      </c>
      <c r="T5805">
        <v>-2958</v>
      </c>
      <c r="U5805">
        <v>-2958</v>
      </c>
      <c r="V5805">
        <v>-2958</v>
      </c>
      <c r="W5805">
        <v>-2958</v>
      </c>
      <c r="X5805">
        <v>-2958</v>
      </c>
      <c r="Y5805">
        <v>-35494</v>
      </c>
      <c r="Z5805">
        <f t="shared" si="210"/>
        <v>0</v>
      </c>
      <c r="AA5805">
        <f t="shared" si="211"/>
        <v>-26620.5</v>
      </c>
    </row>
    <row r="5806" spans="1:27" x14ac:dyDescent="0.35">
      <c r="A5806" t="s">
        <v>370</v>
      </c>
      <c r="B5806" t="s">
        <v>371</v>
      </c>
      <c r="C5806">
        <v>502015</v>
      </c>
      <c r="D5806" t="s">
        <v>677</v>
      </c>
      <c r="E5806" t="s">
        <v>7</v>
      </c>
      <c r="F5806" t="s">
        <v>105</v>
      </c>
      <c r="G5806">
        <v>2027</v>
      </c>
      <c r="H5806" t="s">
        <v>22</v>
      </c>
      <c r="I5806" t="s">
        <v>390</v>
      </c>
      <c r="J5806" t="s">
        <v>391</v>
      </c>
      <c r="K5806" t="s">
        <v>378</v>
      </c>
      <c r="L5806" t="s">
        <v>25</v>
      </c>
      <c r="M5806">
        <v>-2958</v>
      </c>
      <c r="N5806">
        <v>-2958</v>
      </c>
      <c r="O5806">
        <v>-2958</v>
      </c>
      <c r="P5806">
        <v>-2958</v>
      </c>
      <c r="Q5806">
        <v>-2958</v>
      </c>
      <c r="R5806">
        <v>-2958</v>
      </c>
      <c r="S5806">
        <v>-2958</v>
      </c>
      <c r="T5806">
        <v>-2958</v>
      </c>
      <c r="U5806">
        <v>-2958</v>
      </c>
      <c r="V5806">
        <v>-2958</v>
      </c>
      <c r="W5806">
        <v>-2958</v>
      </c>
      <c r="X5806">
        <v>-2958</v>
      </c>
      <c r="Y5806">
        <v>-35494</v>
      </c>
      <c r="Z5806">
        <f t="shared" si="210"/>
        <v>0</v>
      </c>
      <c r="AA5806">
        <f t="shared" si="211"/>
        <v>-26620.5</v>
      </c>
    </row>
    <row r="5807" spans="1:27" x14ac:dyDescent="0.35">
      <c r="A5807" t="s">
        <v>370</v>
      </c>
      <c r="B5807" t="s">
        <v>371</v>
      </c>
      <c r="C5807">
        <v>502015</v>
      </c>
      <c r="D5807" t="s">
        <v>677</v>
      </c>
      <c r="E5807" t="s">
        <v>7</v>
      </c>
      <c r="F5807" t="s">
        <v>105</v>
      </c>
      <c r="G5807">
        <v>2028</v>
      </c>
      <c r="H5807" t="s">
        <v>22</v>
      </c>
      <c r="I5807" t="s">
        <v>390</v>
      </c>
      <c r="J5807" t="s">
        <v>391</v>
      </c>
      <c r="K5807" t="s">
        <v>378</v>
      </c>
      <c r="L5807" t="s">
        <v>25</v>
      </c>
      <c r="M5807">
        <v>-2958</v>
      </c>
      <c r="N5807">
        <v>-2958</v>
      </c>
      <c r="O5807">
        <v>-2958</v>
      </c>
      <c r="P5807">
        <v>-2958</v>
      </c>
      <c r="Q5807">
        <v>-2958</v>
      </c>
      <c r="R5807">
        <v>-2958</v>
      </c>
      <c r="S5807">
        <v>-2958</v>
      </c>
      <c r="T5807">
        <v>-2958</v>
      </c>
      <c r="U5807">
        <v>-2958</v>
      </c>
      <c r="V5807">
        <v>-2958</v>
      </c>
      <c r="W5807">
        <v>-2958</v>
      </c>
      <c r="X5807">
        <v>-2958</v>
      </c>
      <c r="Y5807">
        <v>-35494</v>
      </c>
      <c r="Z5807">
        <f t="shared" si="210"/>
        <v>0</v>
      </c>
      <c r="AA5807">
        <f t="shared" si="211"/>
        <v>-26620.5</v>
      </c>
    </row>
    <row r="5808" spans="1:27" x14ac:dyDescent="0.35">
      <c r="A5808" t="s">
        <v>370</v>
      </c>
      <c r="B5808" t="s">
        <v>371</v>
      </c>
      <c r="C5808">
        <v>502015</v>
      </c>
      <c r="D5808" t="s">
        <v>677</v>
      </c>
      <c r="E5808" t="s">
        <v>7</v>
      </c>
      <c r="F5808" t="s">
        <v>105</v>
      </c>
      <c r="G5808">
        <v>2029</v>
      </c>
      <c r="H5808" t="s">
        <v>22</v>
      </c>
      <c r="I5808" t="s">
        <v>390</v>
      </c>
      <c r="J5808" t="s">
        <v>391</v>
      </c>
      <c r="K5808" t="s">
        <v>378</v>
      </c>
      <c r="L5808" t="s">
        <v>25</v>
      </c>
      <c r="M5808">
        <v>-2958</v>
      </c>
      <c r="N5808">
        <v>-2958</v>
      </c>
      <c r="O5808">
        <v>-2958</v>
      </c>
      <c r="P5808">
        <v>-2958</v>
      </c>
      <c r="Q5808">
        <v>-2958</v>
      </c>
      <c r="R5808">
        <v>-2958</v>
      </c>
      <c r="S5808">
        <v>-2958</v>
      </c>
      <c r="T5808">
        <v>-2958</v>
      </c>
      <c r="U5808">
        <v>-2958</v>
      </c>
      <c r="V5808">
        <v>-2958</v>
      </c>
      <c r="W5808">
        <v>-2958</v>
      </c>
      <c r="X5808">
        <v>-2958</v>
      </c>
      <c r="Y5808">
        <v>-35494</v>
      </c>
      <c r="Z5808">
        <f t="shared" si="210"/>
        <v>0</v>
      </c>
      <c r="AA5808">
        <f t="shared" si="211"/>
        <v>-26620.5</v>
      </c>
    </row>
    <row r="5809" spans="1:27" x14ac:dyDescent="0.35">
      <c r="A5809" t="s">
        <v>370</v>
      </c>
      <c r="B5809" t="s">
        <v>371</v>
      </c>
      <c r="C5809">
        <v>502015</v>
      </c>
      <c r="D5809" t="s">
        <v>677</v>
      </c>
      <c r="E5809" t="s">
        <v>7</v>
      </c>
      <c r="F5809" t="s">
        <v>105</v>
      </c>
      <c r="G5809">
        <v>2030</v>
      </c>
      <c r="H5809" t="s">
        <v>22</v>
      </c>
      <c r="I5809" t="s">
        <v>390</v>
      </c>
      <c r="J5809" t="s">
        <v>391</v>
      </c>
      <c r="K5809" t="s">
        <v>378</v>
      </c>
      <c r="L5809" t="s">
        <v>25</v>
      </c>
      <c r="M5809">
        <v>-2958</v>
      </c>
      <c r="N5809">
        <v>-2958</v>
      </c>
      <c r="O5809">
        <v>-2958</v>
      </c>
      <c r="P5809">
        <v>-2958</v>
      </c>
      <c r="Q5809">
        <v>-2958</v>
      </c>
      <c r="R5809">
        <v>-2958</v>
      </c>
      <c r="S5809">
        <v>-2958</v>
      </c>
      <c r="T5809">
        <v>-2958</v>
      </c>
      <c r="U5809">
        <v>-2958</v>
      </c>
      <c r="V5809">
        <v>-2958</v>
      </c>
      <c r="W5809">
        <v>-2958</v>
      </c>
      <c r="X5809">
        <v>-2958</v>
      </c>
      <c r="Y5809">
        <v>-35494</v>
      </c>
      <c r="Z5809">
        <f t="shared" si="210"/>
        <v>0</v>
      </c>
      <c r="AA5809">
        <f t="shared" si="211"/>
        <v>-26620.5</v>
      </c>
    </row>
    <row r="5810" spans="1:27" x14ac:dyDescent="0.35">
      <c r="A5810" t="s">
        <v>370</v>
      </c>
      <c r="B5810" t="s">
        <v>371</v>
      </c>
      <c r="C5810">
        <v>502015</v>
      </c>
      <c r="D5810" t="s">
        <v>677</v>
      </c>
      <c r="E5810" t="s">
        <v>7</v>
      </c>
      <c r="F5810" t="s">
        <v>105</v>
      </c>
      <c r="G5810">
        <v>2024</v>
      </c>
      <c r="H5810" t="s">
        <v>22</v>
      </c>
      <c r="I5810" t="s">
        <v>390</v>
      </c>
      <c r="J5810" t="s">
        <v>391</v>
      </c>
      <c r="K5810" t="s">
        <v>378</v>
      </c>
      <c r="L5810" t="s">
        <v>25</v>
      </c>
      <c r="M5810">
        <v>-2872</v>
      </c>
      <c r="N5810">
        <v>-2872</v>
      </c>
      <c r="O5810">
        <v>-2872</v>
      </c>
      <c r="P5810">
        <v>-2872</v>
      </c>
      <c r="Q5810">
        <v>-2872</v>
      </c>
      <c r="R5810">
        <v>-2872</v>
      </c>
      <c r="S5810">
        <v>-2872</v>
      </c>
      <c r="T5810">
        <v>-2872</v>
      </c>
      <c r="U5810">
        <v>-2872</v>
      </c>
      <c r="V5810">
        <v>-2872</v>
      </c>
      <c r="W5810">
        <v>-2872</v>
      </c>
      <c r="X5810">
        <v>-2872</v>
      </c>
      <c r="Y5810">
        <v>-34460</v>
      </c>
      <c r="Z5810">
        <f t="shared" si="210"/>
        <v>0</v>
      </c>
      <c r="AA5810">
        <f t="shared" si="211"/>
        <v>-25845</v>
      </c>
    </row>
    <row r="5811" spans="1:27" x14ac:dyDescent="0.35">
      <c r="A5811" t="s">
        <v>370</v>
      </c>
      <c r="B5811" t="s">
        <v>371</v>
      </c>
      <c r="C5811">
        <v>502015</v>
      </c>
      <c r="D5811" t="s">
        <v>677</v>
      </c>
      <c r="E5811" t="s">
        <v>7</v>
      </c>
      <c r="F5811" t="s">
        <v>366</v>
      </c>
      <c r="G5811">
        <v>2023</v>
      </c>
      <c r="H5811" t="s">
        <v>22</v>
      </c>
      <c r="I5811" t="s">
        <v>373</v>
      </c>
      <c r="J5811" t="s">
        <v>374</v>
      </c>
      <c r="K5811" t="s">
        <v>375</v>
      </c>
      <c r="L5811" t="s">
        <v>25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-98333</v>
      </c>
      <c r="T5811">
        <v>-98333</v>
      </c>
      <c r="U5811">
        <v>-98333</v>
      </c>
      <c r="V5811">
        <v>-98333</v>
      </c>
      <c r="W5811">
        <v>-98333</v>
      </c>
      <c r="X5811">
        <v>-98333</v>
      </c>
      <c r="Y5811">
        <v>-589998</v>
      </c>
      <c r="Z5811">
        <f t="shared" si="210"/>
        <v>-178404.957545382</v>
      </c>
      <c r="AA5811">
        <f t="shared" si="211"/>
        <v>-264093.54245461803</v>
      </c>
    </row>
    <row r="5812" spans="1:27" x14ac:dyDescent="0.35">
      <c r="A5812" t="s">
        <v>370</v>
      </c>
      <c r="B5812" t="s">
        <v>371</v>
      </c>
      <c r="C5812">
        <v>502015</v>
      </c>
      <c r="D5812" t="s">
        <v>677</v>
      </c>
      <c r="E5812" t="s">
        <v>7</v>
      </c>
      <c r="F5812" t="s">
        <v>366</v>
      </c>
      <c r="G5812">
        <v>2023</v>
      </c>
      <c r="H5812" t="s">
        <v>22</v>
      </c>
      <c r="I5812" t="s">
        <v>678</v>
      </c>
      <c r="J5812" t="s">
        <v>679</v>
      </c>
      <c r="K5812" t="s">
        <v>400</v>
      </c>
      <c r="L5812" t="s">
        <v>25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98333</v>
      </c>
      <c r="T5812">
        <v>98333</v>
      </c>
      <c r="U5812">
        <v>98333</v>
      </c>
      <c r="V5812">
        <v>98333</v>
      </c>
      <c r="W5812">
        <v>98333</v>
      </c>
      <c r="X5812">
        <v>98333</v>
      </c>
      <c r="Y5812">
        <v>589998</v>
      </c>
      <c r="Z5812">
        <f t="shared" si="210"/>
        <v>178404.957545382</v>
      </c>
      <c r="AA5812">
        <f t="shared" si="211"/>
        <v>264093.54245461803</v>
      </c>
    </row>
    <row r="5813" spans="1:27" x14ac:dyDescent="0.35">
      <c r="A5813" t="s">
        <v>370</v>
      </c>
      <c r="B5813" t="s">
        <v>371</v>
      </c>
      <c r="C5813">
        <v>502015</v>
      </c>
      <c r="D5813" t="s">
        <v>677</v>
      </c>
      <c r="E5813" t="s">
        <v>7</v>
      </c>
      <c r="F5813" t="s">
        <v>21</v>
      </c>
      <c r="G5813">
        <v>2023</v>
      </c>
      <c r="H5813" t="s">
        <v>22</v>
      </c>
      <c r="I5813" t="s">
        <v>387</v>
      </c>
      <c r="J5813" t="s">
        <v>388</v>
      </c>
      <c r="K5813" t="s">
        <v>378</v>
      </c>
      <c r="L5813" t="s">
        <v>25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-9910</v>
      </c>
      <c r="T5813">
        <v>-9910</v>
      </c>
      <c r="U5813">
        <v>-9910</v>
      </c>
      <c r="V5813">
        <v>-9910</v>
      </c>
      <c r="W5813">
        <v>-9910</v>
      </c>
      <c r="X5813">
        <v>-9910</v>
      </c>
      <c r="Y5813">
        <v>-59457</v>
      </c>
      <c r="Z5813">
        <f t="shared" si="210"/>
        <v>-44592.75</v>
      </c>
      <c r="AA5813">
        <f t="shared" si="211"/>
        <v>0</v>
      </c>
    </row>
    <row r="5814" spans="1:27" x14ac:dyDescent="0.35">
      <c r="A5814" t="s">
        <v>370</v>
      </c>
      <c r="B5814" t="s">
        <v>371</v>
      </c>
      <c r="C5814">
        <v>502015</v>
      </c>
      <c r="D5814" t="s">
        <v>677</v>
      </c>
      <c r="E5814" t="s">
        <v>7</v>
      </c>
      <c r="F5814" t="s">
        <v>21</v>
      </c>
      <c r="G5814">
        <v>2023</v>
      </c>
      <c r="H5814" t="s">
        <v>22</v>
      </c>
      <c r="I5814" t="s">
        <v>373</v>
      </c>
      <c r="J5814" t="s">
        <v>374</v>
      </c>
      <c r="K5814" t="s">
        <v>375</v>
      </c>
      <c r="L5814" t="s">
        <v>25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39638</v>
      </c>
      <c r="T5814">
        <v>39638</v>
      </c>
      <c r="U5814">
        <v>39638</v>
      </c>
      <c r="V5814">
        <v>39638</v>
      </c>
      <c r="W5814">
        <v>39638</v>
      </c>
      <c r="X5814">
        <v>39638</v>
      </c>
      <c r="Y5814">
        <v>237828</v>
      </c>
      <c r="Z5814">
        <f t="shared" si="210"/>
        <v>178371</v>
      </c>
      <c r="AA5814">
        <f t="shared" si="211"/>
        <v>0</v>
      </c>
    </row>
    <row r="5815" spans="1:27" x14ac:dyDescent="0.35">
      <c r="A5815" t="s">
        <v>370</v>
      </c>
      <c r="B5815" t="s">
        <v>371</v>
      </c>
      <c r="C5815">
        <v>502015</v>
      </c>
      <c r="D5815" t="s">
        <v>677</v>
      </c>
      <c r="E5815" t="s">
        <v>7</v>
      </c>
      <c r="F5815" t="s">
        <v>105</v>
      </c>
      <c r="G5815">
        <v>2023</v>
      </c>
      <c r="H5815" t="s">
        <v>22</v>
      </c>
      <c r="I5815" t="s">
        <v>377</v>
      </c>
      <c r="J5815" t="s">
        <v>377</v>
      </c>
      <c r="K5815" t="s">
        <v>378</v>
      </c>
      <c r="L5815" t="s">
        <v>25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-47543</v>
      </c>
      <c r="T5815">
        <v>-47543</v>
      </c>
      <c r="U5815">
        <v>-47543</v>
      </c>
      <c r="V5815">
        <v>-47543</v>
      </c>
      <c r="W5815">
        <v>-47543</v>
      </c>
      <c r="X5815">
        <v>-47543</v>
      </c>
      <c r="Y5815">
        <v>-285258</v>
      </c>
      <c r="Z5815">
        <f t="shared" si="210"/>
        <v>0</v>
      </c>
      <c r="AA5815">
        <f t="shared" si="211"/>
        <v>-213943.5</v>
      </c>
    </row>
    <row r="5816" spans="1:27" x14ac:dyDescent="0.35">
      <c r="A5816" t="s">
        <v>370</v>
      </c>
      <c r="B5816" t="s">
        <v>371</v>
      </c>
      <c r="C5816">
        <v>502015</v>
      </c>
      <c r="D5816" t="s">
        <v>677</v>
      </c>
      <c r="E5816" t="s">
        <v>7</v>
      </c>
      <c r="F5816" t="s">
        <v>105</v>
      </c>
      <c r="G5816">
        <v>2023</v>
      </c>
      <c r="H5816" t="s">
        <v>22</v>
      </c>
      <c r="I5816" t="s">
        <v>385</v>
      </c>
      <c r="J5816" t="s">
        <v>386</v>
      </c>
      <c r="K5816" t="s">
        <v>378</v>
      </c>
      <c r="L5816" t="s">
        <v>25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-11886</v>
      </c>
      <c r="T5816">
        <v>-11886</v>
      </c>
      <c r="U5816">
        <v>-11886</v>
      </c>
      <c r="V5816">
        <v>-11886</v>
      </c>
      <c r="W5816">
        <v>-11886</v>
      </c>
      <c r="X5816">
        <v>-11886</v>
      </c>
      <c r="Y5816">
        <v>-71314</v>
      </c>
      <c r="Z5816">
        <f t="shared" si="210"/>
        <v>0</v>
      </c>
      <c r="AA5816">
        <f t="shared" si="211"/>
        <v>-53485.5</v>
      </c>
    </row>
    <row r="5817" spans="1:27" x14ac:dyDescent="0.35">
      <c r="A5817" t="s">
        <v>370</v>
      </c>
      <c r="B5817" t="s">
        <v>371</v>
      </c>
      <c r="C5817">
        <v>502015</v>
      </c>
      <c r="D5817" t="s">
        <v>677</v>
      </c>
      <c r="E5817" t="s">
        <v>7</v>
      </c>
      <c r="F5817" t="s">
        <v>105</v>
      </c>
      <c r="G5817">
        <v>2023</v>
      </c>
      <c r="H5817" t="s">
        <v>22</v>
      </c>
      <c r="I5817" t="s">
        <v>390</v>
      </c>
      <c r="J5817" t="s">
        <v>391</v>
      </c>
      <c r="K5817" t="s">
        <v>378</v>
      </c>
      <c r="L5817" t="s">
        <v>25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-2788</v>
      </c>
      <c r="T5817">
        <v>-2788</v>
      </c>
      <c r="U5817">
        <v>-2788</v>
      </c>
      <c r="V5817">
        <v>-2788</v>
      </c>
      <c r="W5817">
        <v>-2788</v>
      </c>
      <c r="X5817">
        <v>-2788</v>
      </c>
      <c r="Y5817">
        <v>-16728</v>
      </c>
      <c r="Z5817">
        <f t="shared" si="210"/>
        <v>0</v>
      </c>
      <c r="AA5817">
        <f t="shared" si="211"/>
        <v>-12546</v>
      </c>
    </row>
    <row r="5818" spans="1:27" x14ac:dyDescent="0.35">
      <c r="A5818" t="s">
        <v>370</v>
      </c>
      <c r="B5818" t="s">
        <v>371</v>
      </c>
      <c r="C5818">
        <v>502015</v>
      </c>
      <c r="D5818" t="s">
        <v>677</v>
      </c>
      <c r="E5818" t="s">
        <v>7</v>
      </c>
      <c r="F5818" t="s">
        <v>105</v>
      </c>
      <c r="G5818">
        <v>2023</v>
      </c>
      <c r="H5818" t="s">
        <v>22</v>
      </c>
      <c r="I5818" t="s">
        <v>383</v>
      </c>
      <c r="J5818" t="s">
        <v>384</v>
      </c>
      <c r="K5818" t="s">
        <v>378</v>
      </c>
      <c r="L5818" t="s">
        <v>25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47543</v>
      </c>
      <c r="T5818">
        <v>47543</v>
      </c>
      <c r="U5818">
        <v>47543</v>
      </c>
      <c r="V5818">
        <v>47543</v>
      </c>
      <c r="W5818">
        <v>47543</v>
      </c>
      <c r="X5818">
        <v>47543</v>
      </c>
      <c r="Y5818">
        <v>285258</v>
      </c>
      <c r="Z5818">
        <f t="shared" si="210"/>
        <v>0</v>
      </c>
      <c r="AA5818">
        <f t="shared" si="211"/>
        <v>213943.5</v>
      </c>
    </row>
    <row r="5819" spans="1:27" x14ac:dyDescent="0.35">
      <c r="A5819" t="s">
        <v>370</v>
      </c>
      <c r="B5819" t="s">
        <v>371</v>
      </c>
      <c r="C5819">
        <v>502015</v>
      </c>
      <c r="D5819" t="s">
        <v>677</v>
      </c>
      <c r="E5819" t="s">
        <v>7</v>
      </c>
      <c r="F5819" t="s">
        <v>105</v>
      </c>
      <c r="G5819">
        <v>2023</v>
      </c>
      <c r="H5819" t="s">
        <v>22</v>
      </c>
      <c r="I5819" t="s">
        <v>373</v>
      </c>
      <c r="J5819" t="s">
        <v>374</v>
      </c>
      <c r="K5819" t="s">
        <v>375</v>
      </c>
      <c r="L5819" t="s">
        <v>25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58695</v>
      </c>
      <c r="T5819">
        <v>58695</v>
      </c>
      <c r="U5819">
        <v>58695</v>
      </c>
      <c r="V5819">
        <v>58695</v>
      </c>
      <c r="W5819">
        <v>58695</v>
      </c>
      <c r="X5819">
        <v>58695</v>
      </c>
      <c r="Y5819">
        <v>352170</v>
      </c>
      <c r="Z5819">
        <f t="shared" si="210"/>
        <v>0</v>
      </c>
      <c r="AA5819">
        <f t="shared" si="211"/>
        <v>264127.5</v>
      </c>
    </row>
    <row r="5820" spans="1:27" x14ac:dyDescent="0.35">
      <c r="A5820" t="s">
        <v>370</v>
      </c>
      <c r="B5820" t="s">
        <v>371</v>
      </c>
      <c r="C5820">
        <v>502015</v>
      </c>
      <c r="D5820" t="s">
        <v>677</v>
      </c>
      <c r="E5820" t="s">
        <v>7</v>
      </c>
      <c r="F5820" t="s">
        <v>21</v>
      </c>
      <c r="G5820">
        <v>2024</v>
      </c>
      <c r="H5820" t="s">
        <v>22</v>
      </c>
      <c r="I5820" t="s">
        <v>373</v>
      </c>
      <c r="J5820" t="s">
        <v>374</v>
      </c>
      <c r="K5820" t="s">
        <v>375</v>
      </c>
      <c r="L5820" t="s">
        <v>25</v>
      </c>
      <c r="M5820">
        <v>40827</v>
      </c>
      <c r="N5820">
        <v>40827</v>
      </c>
      <c r="O5820">
        <v>40827</v>
      </c>
      <c r="P5820">
        <v>40827</v>
      </c>
      <c r="Q5820">
        <v>40827</v>
      </c>
      <c r="R5820">
        <v>40827</v>
      </c>
      <c r="S5820">
        <v>40827</v>
      </c>
      <c r="T5820">
        <v>40827</v>
      </c>
      <c r="U5820">
        <v>40827</v>
      </c>
      <c r="V5820">
        <v>40827</v>
      </c>
      <c r="W5820">
        <v>40827</v>
      </c>
      <c r="X5820">
        <v>40827</v>
      </c>
      <c r="Y5820">
        <v>489926</v>
      </c>
      <c r="Z5820">
        <f t="shared" si="210"/>
        <v>367444.5</v>
      </c>
      <c r="AA5820">
        <f t="shared" si="211"/>
        <v>0</v>
      </c>
    </row>
    <row r="5821" spans="1:27" x14ac:dyDescent="0.35">
      <c r="A5821" t="s">
        <v>370</v>
      </c>
      <c r="B5821" t="s">
        <v>371</v>
      </c>
      <c r="C5821">
        <v>502015</v>
      </c>
      <c r="D5821" t="s">
        <v>677</v>
      </c>
      <c r="E5821" t="s">
        <v>7</v>
      </c>
      <c r="F5821" t="s">
        <v>21</v>
      </c>
      <c r="G5821">
        <v>2025</v>
      </c>
      <c r="H5821" t="s">
        <v>22</v>
      </c>
      <c r="I5821" t="s">
        <v>373</v>
      </c>
      <c r="J5821" t="s">
        <v>374</v>
      </c>
      <c r="K5821" t="s">
        <v>375</v>
      </c>
      <c r="L5821" t="s">
        <v>25</v>
      </c>
      <c r="M5821">
        <v>42052</v>
      </c>
      <c r="N5821">
        <v>42052</v>
      </c>
      <c r="O5821">
        <v>42052</v>
      </c>
      <c r="P5821">
        <v>42052</v>
      </c>
      <c r="Q5821">
        <v>42052</v>
      </c>
      <c r="R5821">
        <v>42052</v>
      </c>
      <c r="S5821">
        <v>42052</v>
      </c>
      <c r="T5821">
        <v>42052</v>
      </c>
      <c r="U5821">
        <v>42052</v>
      </c>
      <c r="V5821">
        <v>42052</v>
      </c>
      <c r="W5821">
        <v>42052</v>
      </c>
      <c r="X5821">
        <v>42052</v>
      </c>
      <c r="Y5821">
        <v>504626</v>
      </c>
      <c r="Z5821">
        <f t="shared" si="210"/>
        <v>378469.5</v>
      </c>
      <c r="AA5821">
        <f t="shared" si="211"/>
        <v>0</v>
      </c>
    </row>
    <row r="5822" spans="1:27" x14ac:dyDescent="0.35">
      <c r="A5822" t="s">
        <v>370</v>
      </c>
      <c r="B5822" t="s">
        <v>371</v>
      </c>
      <c r="C5822">
        <v>502015</v>
      </c>
      <c r="D5822" t="s">
        <v>677</v>
      </c>
      <c r="E5822" t="s">
        <v>7</v>
      </c>
      <c r="F5822" t="s">
        <v>21</v>
      </c>
      <c r="G5822">
        <v>2026</v>
      </c>
      <c r="H5822" t="s">
        <v>22</v>
      </c>
      <c r="I5822" t="s">
        <v>373</v>
      </c>
      <c r="J5822" t="s">
        <v>374</v>
      </c>
      <c r="K5822" t="s">
        <v>375</v>
      </c>
      <c r="L5822" t="s">
        <v>25</v>
      </c>
      <c r="M5822">
        <v>42052</v>
      </c>
      <c r="N5822">
        <v>42052</v>
      </c>
      <c r="O5822">
        <v>42052</v>
      </c>
      <c r="P5822">
        <v>42052</v>
      </c>
      <c r="Q5822">
        <v>42052</v>
      </c>
      <c r="R5822">
        <v>42052</v>
      </c>
      <c r="S5822">
        <v>42052</v>
      </c>
      <c r="T5822">
        <v>42052</v>
      </c>
      <c r="U5822">
        <v>42052</v>
      </c>
      <c r="V5822">
        <v>42052</v>
      </c>
      <c r="W5822">
        <v>42052</v>
      </c>
      <c r="X5822">
        <v>42052</v>
      </c>
      <c r="Y5822">
        <v>504626</v>
      </c>
      <c r="Z5822">
        <f t="shared" si="210"/>
        <v>378469.5</v>
      </c>
      <c r="AA5822">
        <f t="shared" si="211"/>
        <v>0</v>
      </c>
    </row>
    <row r="5823" spans="1:27" x14ac:dyDescent="0.35">
      <c r="A5823" t="s">
        <v>370</v>
      </c>
      <c r="B5823" t="s">
        <v>371</v>
      </c>
      <c r="C5823">
        <v>502015</v>
      </c>
      <c r="D5823" t="s">
        <v>677</v>
      </c>
      <c r="E5823" t="s">
        <v>7</v>
      </c>
      <c r="F5823" t="s">
        <v>21</v>
      </c>
      <c r="G5823">
        <v>2027</v>
      </c>
      <c r="H5823" t="s">
        <v>22</v>
      </c>
      <c r="I5823" t="s">
        <v>373</v>
      </c>
      <c r="J5823" t="s">
        <v>374</v>
      </c>
      <c r="K5823" t="s">
        <v>375</v>
      </c>
      <c r="L5823" t="s">
        <v>25</v>
      </c>
      <c r="M5823">
        <v>42052</v>
      </c>
      <c r="N5823">
        <v>42052</v>
      </c>
      <c r="O5823">
        <v>42052</v>
      </c>
      <c r="P5823">
        <v>42052</v>
      </c>
      <c r="Q5823">
        <v>42052</v>
      </c>
      <c r="R5823">
        <v>42052</v>
      </c>
      <c r="S5823">
        <v>42052</v>
      </c>
      <c r="T5823">
        <v>42052</v>
      </c>
      <c r="U5823">
        <v>42052</v>
      </c>
      <c r="V5823">
        <v>42052</v>
      </c>
      <c r="W5823">
        <v>42052</v>
      </c>
      <c r="X5823">
        <v>42052</v>
      </c>
      <c r="Y5823">
        <v>504626</v>
      </c>
      <c r="Z5823">
        <f t="shared" si="210"/>
        <v>378469.5</v>
      </c>
      <c r="AA5823">
        <f t="shared" si="211"/>
        <v>0</v>
      </c>
    </row>
    <row r="5824" spans="1:27" x14ac:dyDescent="0.35">
      <c r="A5824" t="s">
        <v>370</v>
      </c>
      <c r="B5824" t="s">
        <v>371</v>
      </c>
      <c r="C5824">
        <v>502015</v>
      </c>
      <c r="D5824" t="s">
        <v>677</v>
      </c>
      <c r="E5824" t="s">
        <v>7</v>
      </c>
      <c r="F5824" t="s">
        <v>21</v>
      </c>
      <c r="G5824">
        <v>2028</v>
      </c>
      <c r="H5824" t="s">
        <v>22</v>
      </c>
      <c r="I5824" t="s">
        <v>373</v>
      </c>
      <c r="J5824" t="s">
        <v>374</v>
      </c>
      <c r="K5824" t="s">
        <v>375</v>
      </c>
      <c r="L5824" t="s">
        <v>25</v>
      </c>
      <c r="M5824">
        <v>42052</v>
      </c>
      <c r="N5824">
        <v>42052</v>
      </c>
      <c r="O5824">
        <v>42052</v>
      </c>
      <c r="P5824">
        <v>42052</v>
      </c>
      <c r="Q5824">
        <v>42052</v>
      </c>
      <c r="R5824">
        <v>42052</v>
      </c>
      <c r="S5824">
        <v>42052</v>
      </c>
      <c r="T5824">
        <v>42052</v>
      </c>
      <c r="U5824">
        <v>42052</v>
      </c>
      <c r="V5824">
        <v>42052</v>
      </c>
      <c r="W5824">
        <v>42052</v>
      </c>
      <c r="X5824">
        <v>42052</v>
      </c>
      <c r="Y5824">
        <v>504626</v>
      </c>
      <c r="Z5824">
        <f t="shared" si="210"/>
        <v>378469.5</v>
      </c>
      <c r="AA5824">
        <f t="shared" si="211"/>
        <v>0</v>
      </c>
    </row>
    <row r="5825" spans="1:27" x14ac:dyDescent="0.35">
      <c r="A5825" t="s">
        <v>370</v>
      </c>
      <c r="B5825" t="s">
        <v>371</v>
      </c>
      <c r="C5825">
        <v>502015</v>
      </c>
      <c r="D5825" t="s">
        <v>677</v>
      </c>
      <c r="E5825" t="s">
        <v>7</v>
      </c>
      <c r="F5825" t="s">
        <v>21</v>
      </c>
      <c r="G5825">
        <v>2029</v>
      </c>
      <c r="H5825" t="s">
        <v>22</v>
      </c>
      <c r="I5825" t="s">
        <v>373</v>
      </c>
      <c r="J5825" t="s">
        <v>374</v>
      </c>
      <c r="K5825" t="s">
        <v>375</v>
      </c>
      <c r="L5825" t="s">
        <v>25</v>
      </c>
      <c r="M5825">
        <v>42052</v>
      </c>
      <c r="N5825">
        <v>42052</v>
      </c>
      <c r="O5825">
        <v>42052</v>
      </c>
      <c r="P5825">
        <v>42052</v>
      </c>
      <c r="Q5825">
        <v>42052</v>
      </c>
      <c r="R5825">
        <v>42052</v>
      </c>
      <c r="S5825">
        <v>42052</v>
      </c>
      <c r="T5825">
        <v>42052</v>
      </c>
      <c r="U5825">
        <v>42052</v>
      </c>
      <c r="V5825">
        <v>42052</v>
      </c>
      <c r="W5825">
        <v>42052</v>
      </c>
      <c r="X5825">
        <v>42052</v>
      </c>
      <c r="Y5825">
        <v>504626</v>
      </c>
      <c r="Z5825">
        <f t="shared" si="210"/>
        <v>378469.5</v>
      </c>
      <c r="AA5825">
        <f t="shared" si="211"/>
        <v>0</v>
      </c>
    </row>
    <row r="5826" spans="1:27" x14ac:dyDescent="0.35">
      <c r="A5826" t="s">
        <v>370</v>
      </c>
      <c r="B5826" t="s">
        <v>371</v>
      </c>
      <c r="C5826">
        <v>502015</v>
      </c>
      <c r="D5826" t="s">
        <v>677</v>
      </c>
      <c r="E5826" t="s">
        <v>7</v>
      </c>
      <c r="F5826" t="s">
        <v>21</v>
      </c>
      <c r="G5826">
        <v>2030</v>
      </c>
      <c r="H5826" t="s">
        <v>22</v>
      </c>
      <c r="I5826" t="s">
        <v>373</v>
      </c>
      <c r="J5826" t="s">
        <v>374</v>
      </c>
      <c r="K5826" t="s">
        <v>375</v>
      </c>
      <c r="L5826" t="s">
        <v>25</v>
      </c>
      <c r="M5826">
        <v>42052</v>
      </c>
      <c r="N5826">
        <v>42052</v>
      </c>
      <c r="O5826">
        <v>42052</v>
      </c>
      <c r="P5826">
        <v>42052</v>
      </c>
      <c r="Q5826">
        <v>42052</v>
      </c>
      <c r="R5826">
        <v>42052</v>
      </c>
      <c r="S5826">
        <v>42052</v>
      </c>
      <c r="T5826">
        <v>42052</v>
      </c>
      <c r="U5826">
        <v>42052</v>
      </c>
      <c r="V5826">
        <v>42052</v>
      </c>
      <c r="W5826">
        <v>42052</v>
      </c>
      <c r="X5826">
        <v>42052</v>
      </c>
      <c r="Y5826">
        <v>504626</v>
      </c>
      <c r="Z5826">
        <f t="shared" si="210"/>
        <v>378469.5</v>
      </c>
      <c r="AA5826">
        <f t="shared" si="211"/>
        <v>0</v>
      </c>
    </row>
    <row r="5827" spans="1:27" x14ac:dyDescent="0.35">
      <c r="A5827" t="s">
        <v>370</v>
      </c>
      <c r="B5827" t="s">
        <v>371</v>
      </c>
      <c r="C5827">
        <v>502015</v>
      </c>
      <c r="D5827" t="s">
        <v>677</v>
      </c>
      <c r="E5827" t="s">
        <v>7</v>
      </c>
      <c r="F5827" t="s">
        <v>105</v>
      </c>
      <c r="G5827">
        <v>2024</v>
      </c>
      <c r="H5827" t="s">
        <v>22</v>
      </c>
      <c r="I5827" t="s">
        <v>383</v>
      </c>
      <c r="J5827" t="s">
        <v>384</v>
      </c>
      <c r="K5827" t="s">
        <v>378</v>
      </c>
      <c r="L5827" t="s">
        <v>25</v>
      </c>
      <c r="M5827">
        <v>48969</v>
      </c>
      <c r="N5827">
        <v>48969</v>
      </c>
      <c r="O5827">
        <v>48969</v>
      </c>
      <c r="P5827">
        <v>48969</v>
      </c>
      <c r="Q5827">
        <v>48969</v>
      </c>
      <c r="R5827">
        <v>48969</v>
      </c>
      <c r="S5827">
        <v>48969</v>
      </c>
      <c r="T5827">
        <v>48969</v>
      </c>
      <c r="U5827">
        <v>48969</v>
      </c>
      <c r="V5827">
        <v>48969</v>
      </c>
      <c r="W5827">
        <v>48969</v>
      </c>
      <c r="X5827">
        <v>48969</v>
      </c>
      <c r="Y5827">
        <v>587631</v>
      </c>
      <c r="Z5827">
        <f t="shared" si="210"/>
        <v>0</v>
      </c>
      <c r="AA5827">
        <f t="shared" si="211"/>
        <v>440723.25</v>
      </c>
    </row>
    <row r="5828" spans="1:27" x14ac:dyDescent="0.35">
      <c r="A5828" t="s">
        <v>370</v>
      </c>
      <c r="B5828" t="s">
        <v>371</v>
      </c>
      <c r="C5828">
        <v>502015</v>
      </c>
      <c r="D5828" t="s">
        <v>677</v>
      </c>
      <c r="E5828" t="s">
        <v>7</v>
      </c>
      <c r="F5828" t="s">
        <v>105</v>
      </c>
      <c r="G5828">
        <v>2025</v>
      </c>
      <c r="H5828" t="s">
        <v>22</v>
      </c>
      <c r="I5828" t="s">
        <v>383</v>
      </c>
      <c r="J5828" t="s">
        <v>384</v>
      </c>
      <c r="K5828" t="s">
        <v>378</v>
      </c>
      <c r="L5828" t="s">
        <v>25</v>
      </c>
      <c r="M5828">
        <v>50439</v>
      </c>
      <c r="N5828">
        <v>50439</v>
      </c>
      <c r="O5828">
        <v>50439</v>
      </c>
      <c r="P5828">
        <v>50439</v>
      </c>
      <c r="Q5828">
        <v>50439</v>
      </c>
      <c r="R5828">
        <v>50439</v>
      </c>
      <c r="S5828">
        <v>50439</v>
      </c>
      <c r="T5828">
        <v>50439</v>
      </c>
      <c r="U5828">
        <v>50439</v>
      </c>
      <c r="V5828">
        <v>50439</v>
      </c>
      <c r="W5828">
        <v>50439</v>
      </c>
      <c r="X5828">
        <v>50439</v>
      </c>
      <c r="Y5828">
        <v>605262</v>
      </c>
      <c r="Z5828">
        <f t="shared" si="210"/>
        <v>0</v>
      </c>
      <c r="AA5828">
        <f t="shared" si="211"/>
        <v>453946.5</v>
      </c>
    </row>
    <row r="5829" spans="1:27" x14ac:dyDescent="0.35">
      <c r="A5829" t="s">
        <v>370</v>
      </c>
      <c r="B5829" t="s">
        <v>371</v>
      </c>
      <c r="C5829">
        <v>502015</v>
      </c>
      <c r="D5829" t="s">
        <v>677</v>
      </c>
      <c r="E5829" t="s">
        <v>7</v>
      </c>
      <c r="F5829" t="s">
        <v>105</v>
      </c>
      <c r="G5829">
        <v>2026</v>
      </c>
      <c r="H5829" t="s">
        <v>22</v>
      </c>
      <c r="I5829" t="s">
        <v>383</v>
      </c>
      <c r="J5829" t="s">
        <v>384</v>
      </c>
      <c r="K5829" t="s">
        <v>378</v>
      </c>
      <c r="L5829" t="s">
        <v>25</v>
      </c>
      <c r="M5829">
        <v>50439</v>
      </c>
      <c r="N5829">
        <v>50439</v>
      </c>
      <c r="O5829">
        <v>50439</v>
      </c>
      <c r="P5829">
        <v>50439</v>
      </c>
      <c r="Q5829">
        <v>50439</v>
      </c>
      <c r="R5829">
        <v>50439</v>
      </c>
      <c r="S5829">
        <v>50439</v>
      </c>
      <c r="T5829">
        <v>50439</v>
      </c>
      <c r="U5829">
        <v>50439</v>
      </c>
      <c r="V5829">
        <v>50439</v>
      </c>
      <c r="W5829">
        <v>50439</v>
      </c>
      <c r="X5829">
        <v>50439</v>
      </c>
      <c r="Y5829">
        <v>605262</v>
      </c>
      <c r="Z5829">
        <f t="shared" si="210"/>
        <v>0</v>
      </c>
      <c r="AA5829">
        <f t="shared" si="211"/>
        <v>453946.5</v>
      </c>
    </row>
    <row r="5830" spans="1:27" x14ac:dyDescent="0.35">
      <c r="A5830" t="s">
        <v>370</v>
      </c>
      <c r="B5830" t="s">
        <v>371</v>
      </c>
      <c r="C5830">
        <v>502015</v>
      </c>
      <c r="D5830" t="s">
        <v>677</v>
      </c>
      <c r="E5830" t="s">
        <v>7</v>
      </c>
      <c r="F5830" t="s">
        <v>105</v>
      </c>
      <c r="G5830">
        <v>2027</v>
      </c>
      <c r="H5830" t="s">
        <v>22</v>
      </c>
      <c r="I5830" t="s">
        <v>383</v>
      </c>
      <c r="J5830" t="s">
        <v>384</v>
      </c>
      <c r="K5830" t="s">
        <v>378</v>
      </c>
      <c r="L5830" t="s">
        <v>25</v>
      </c>
      <c r="M5830">
        <v>50439</v>
      </c>
      <c r="N5830">
        <v>50439</v>
      </c>
      <c r="O5830">
        <v>50439</v>
      </c>
      <c r="P5830">
        <v>50439</v>
      </c>
      <c r="Q5830">
        <v>50439</v>
      </c>
      <c r="R5830">
        <v>50439</v>
      </c>
      <c r="S5830">
        <v>50439</v>
      </c>
      <c r="T5830">
        <v>50439</v>
      </c>
      <c r="U5830">
        <v>50439</v>
      </c>
      <c r="V5830">
        <v>50439</v>
      </c>
      <c r="W5830">
        <v>50439</v>
      </c>
      <c r="X5830">
        <v>50439</v>
      </c>
      <c r="Y5830">
        <v>605262</v>
      </c>
      <c r="Z5830">
        <f t="shared" si="210"/>
        <v>0</v>
      </c>
      <c r="AA5830">
        <f t="shared" si="211"/>
        <v>453946.5</v>
      </c>
    </row>
    <row r="5831" spans="1:27" x14ac:dyDescent="0.35">
      <c r="A5831" t="s">
        <v>370</v>
      </c>
      <c r="B5831" t="s">
        <v>371</v>
      </c>
      <c r="C5831">
        <v>502015</v>
      </c>
      <c r="D5831" t="s">
        <v>677</v>
      </c>
      <c r="E5831" t="s">
        <v>7</v>
      </c>
      <c r="F5831" t="s">
        <v>105</v>
      </c>
      <c r="G5831">
        <v>2028</v>
      </c>
      <c r="H5831" t="s">
        <v>22</v>
      </c>
      <c r="I5831" t="s">
        <v>383</v>
      </c>
      <c r="J5831" t="s">
        <v>384</v>
      </c>
      <c r="K5831" t="s">
        <v>378</v>
      </c>
      <c r="L5831" t="s">
        <v>25</v>
      </c>
      <c r="M5831">
        <v>50439</v>
      </c>
      <c r="N5831">
        <v>50439</v>
      </c>
      <c r="O5831">
        <v>50439</v>
      </c>
      <c r="P5831">
        <v>50439</v>
      </c>
      <c r="Q5831">
        <v>50439</v>
      </c>
      <c r="R5831">
        <v>50439</v>
      </c>
      <c r="S5831">
        <v>50439</v>
      </c>
      <c r="T5831">
        <v>50439</v>
      </c>
      <c r="U5831">
        <v>50439</v>
      </c>
      <c r="V5831">
        <v>50439</v>
      </c>
      <c r="W5831">
        <v>50439</v>
      </c>
      <c r="X5831">
        <v>50439</v>
      </c>
      <c r="Y5831">
        <v>605262</v>
      </c>
      <c r="Z5831">
        <f t="shared" si="210"/>
        <v>0</v>
      </c>
      <c r="AA5831">
        <f t="shared" si="211"/>
        <v>453946.5</v>
      </c>
    </row>
    <row r="5832" spans="1:27" x14ac:dyDescent="0.35">
      <c r="A5832" t="s">
        <v>370</v>
      </c>
      <c r="B5832" t="s">
        <v>371</v>
      </c>
      <c r="C5832">
        <v>502015</v>
      </c>
      <c r="D5832" t="s">
        <v>677</v>
      </c>
      <c r="E5832" t="s">
        <v>7</v>
      </c>
      <c r="F5832" t="s">
        <v>105</v>
      </c>
      <c r="G5832">
        <v>2029</v>
      </c>
      <c r="H5832" t="s">
        <v>22</v>
      </c>
      <c r="I5832" t="s">
        <v>383</v>
      </c>
      <c r="J5832" t="s">
        <v>384</v>
      </c>
      <c r="K5832" t="s">
        <v>378</v>
      </c>
      <c r="L5832" t="s">
        <v>25</v>
      </c>
      <c r="M5832">
        <v>50439</v>
      </c>
      <c r="N5832">
        <v>50439</v>
      </c>
      <c r="O5832">
        <v>50439</v>
      </c>
      <c r="P5832">
        <v>50439</v>
      </c>
      <c r="Q5832">
        <v>50439</v>
      </c>
      <c r="R5832">
        <v>50439</v>
      </c>
      <c r="S5832">
        <v>50439</v>
      </c>
      <c r="T5832">
        <v>50439</v>
      </c>
      <c r="U5832">
        <v>50439</v>
      </c>
      <c r="V5832">
        <v>50439</v>
      </c>
      <c r="W5832">
        <v>50439</v>
      </c>
      <c r="X5832">
        <v>50439</v>
      </c>
      <c r="Y5832">
        <v>605262</v>
      </c>
      <c r="Z5832">
        <f t="shared" si="210"/>
        <v>0</v>
      </c>
      <c r="AA5832">
        <f t="shared" si="211"/>
        <v>453946.5</v>
      </c>
    </row>
    <row r="5833" spans="1:27" x14ac:dyDescent="0.35">
      <c r="A5833" t="s">
        <v>370</v>
      </c>
      <c r="B5833" t="s">
        <v>371</v>
      </c>
      <c r="C5833">
        <v>502015</v>
      </c>
      <c r="D5833" t="s">
        <v>677</v>
      </c>
      <c r="E5833" t="s">
        <v>7</v>
      </c>
      <c r="F5833" t="s">
        <v>105</v>
      </c>
      <c r="G5833">
        <v>2030</v>
      </c>
      <c r="H5833" t="s">
        <v>22</v>
      </c>
      <c r="I5833" t="s">
        <v>383</v>
      </c>
      <c r="J5833" t="s">
        <v>384</v>
      </c>
      <c r="K5833" t="s">
        <v>378</v>
      </c>
      <c r="L5833" t="s">
        <v>25</v>
      </c>
      <c r="M5833">
        <v>50439</v>
      </c>
      <c r="N5833">
        <v>50439</v>
      </c>
      <c r="O5833">
        <v>50439</v>
      </c>
      <c r="P5833">
        <v>50439</v>
      </c>
      <c r="Q5833">
        <v>50439</v>
      </c>
      <c r="R5833">
        <v>50439</v>
      </c>
      <c r="S5833">
        <v>50439</v>
      </c>
      <c r="T5833">
        <v>50439</v>
      </c>
      <c r="U5833">
        <v>50439</v>
      </c>
      <c r="V5833">
        <v>50439</v>
      </c>
      <c r="W5833">
        <v>50439</v>
      </c>
      <c r="X5833">
        <v>50439</v>
      </c>
      <c r="Y5833">
        <v>605262</v>
      </c>
      <c r="Z5833">
        <f t="shared" si="210"/>
        <v>0</v>
      </c>
      <c r="AA5833">
        <f t="shared" si="211"/>
        <v>453946.5</v>
      </c>
    </row>
    <row r="5834" spans="1:27" x14ac:dyDescent="0.35">
      <c r="A5834" t="s">
        <v>370</v>
      </c>
      <c r="B5834" t="s">
        <v>371</v>
      </c>
      <c r="C5834">
        <v>502015</v>
      </c>
      <c r="D5834" t="s">
        <v>677</v>
      </c>
      <c r="E5834" t="s">
        <v>7</v>
      </c>
      <c r="F5834" t="s">
        <v>105</v>
      </c>
      <c r="G5834">
        <v>2024</v>
      </c>
      <c r="H5834" t="s">
        <v>22</v>
      </c>
      <c r="I5834" t="s">
        <v>373</v>
      </c>
      <c r="J5834" t="s">
        <v>374</v>
      </c>
      <c r="K5834" t="s">
        <v>375</v>
      </c>
      <c r="L5834" t="s">
        <v>25</v>
      </c>
      <c r="M5834">
        <v>60456</v>
      </c>
      <c r="N5834">
        <v>60456</v>
      </c>
      <c r="O5834">
        <v>60456</v>
      </c>
      <c r="P5834">
        <v>60456</v>
      </c>
      <c r="Q5834">
        <v>60456</v>
      </c>
      <c r="R5834">
        <v>60456</v>
      </c>
      <c r="S5834">
        <v>60456</v>
      </c>
      <c r="T5834">
        <v>60456</v>
      </c>
      <c r="U5834">
        <v>60456</v>
      </c>
      <c r="V5834">
        <v>60456</v>
      </c>
      <c r="W5834">
        <v>60456</v>
      </c>
      <c r="X5834">
        <v>60456</v>
      </c>
      <c r="Y5834">
        <v>725470</v>
      </c>
      <c r="Z5834">
        <f t="shared" si="210"/>
        <v>0</v>
      </c>
      <c r="AA5834">
        <f t="shared" si="211"/>
        <v>544102.5</v>
      </c>
    </row>
    <row r="5835" spans="1:27" x14ac:dyDescent="0.35">
      <c r="A5835" t="s">
        <v>370</v>
      </c>
      <c r="B5835" t="s">
        <v>371</v>
      </c>
      <c r="C5835">
        <v>502015</v>
      </c>
      <c r="D5835" t="s">
        <v>677</v>
      </c>
      <c r="E5835" t="s">
        <v>7</v>
      </c>
      <c r="F5835" t="s">
        <v>105</v>
      </c>
      <c r="G5835">
        <v>2025</v>
      </c>
      <c r="H5835" t="s">
        <v>22</v>
      </c>
      <c r="I5835" t="s">
        <v>373</v>
      </c>
      <c r="J5835" t="s">
        <v>374</v>
      </c>
      <c r="K5835" t="s">
        <v>375</v>
      </c>
      <c r="L5835" t="s">
        <v>25</v>
      </c>
      <c r="M5835">
        <v>62270</v>
      </c>
      <c r="N5835">
        <v>62270</v>
      </c>
      <c r="O5835">
        <v>62270</v>
      </c>
      <c r="P5835">
        <v>62270</v>
      </c>
      <c r="Q5835">
        <v>62270</v>
      </c>
      <c r="R5835">
        <v>62270</v>
      </c>
      <c r="S5835">
        <v>62270</v>
      </c>
      <c r="T5835">
        <v>62270</v>
      </c>
      <c r="U5835">
        <v>62270</v>
      </c>
      <c r="V5835">
        <v>62270</v>
      </c>
      <c r="W5835">
        <v>62270</v>
      </c>
      <c r="X5835">
        <v>62270</v>
      </c>
      <c r="Y5835">
        <v>747238</v>
      </c>
      <c r="Z5835">
        <f t="shared" si="210"/>
        <v>0</v>
      </c>
      <c r="AA5835">
        <f t="shared" si="211"/>
        <v>560428.5</v>
      </c>
    </row>
    <row r="5836" spans="1:27" x14ac:dyDescent="0.35">
      <c r="A5836" t="s">
        <v>370</v>
      </c>
      <c r="B5836" t="s">
        <v>371</v>
      </c>
      <c r="C5836">
        <v>502015</v>
      </c>
      <c r="D5836" t="s">
        <v>677</v>
      </c>
      <c r="E5836" t="s">
        <v>7</v>
      </c>
      <c r="F5836" t="s">
        <v>105</v>
      </c>
      <c r="G5836">
        <v>2026</v>
      </c>
      <c r="H5836" t="s">
        <v>22</v>
      </c>
      <c r="I5836" t="s">
        <v>373</v>
      </c>
      <c r="J5836" t="s">
        <v>374</v>
      </c>
      <c r="K5836" t="s">
        <v>375</v>
      </c>
      <c r="L5836" t="s">
        <v>25</v>
      </c>
      <c r="M5836">
        <v>62270</v>
      </c>
      <c r="N5836">
        <v>62270</v>
      </c>
      <c r="O5836">
        <v>62270</v>
      </c>
      <c r="P5836">
        <v>62270</v>
      </c>
      <c r="Q5836">
        <v>62270</v>
      </c>
      <c r="R5836">
        <v>62270</v>
      </c>
      <c r="S5836">
        <v>62270</v>
      </c>
      <c r="T5836">
        <v>62270</v>
      </c>
      <c r="U5836">
        <v>62270</v>
      </c>
      <c r="V5836">
        <v>62270</v>
      </c>
      <c r="W5836">
        <v>62270</v>
      </c>
      <c r="X5836">
        <v>62270</v>
      </c>
      <c r="Y5836">
        <v>747238</v>
      </c>
      <c r="Z5836">
        <f t="shared" si="210"/>
        <v>0</v>
      </c>
      <c r="AA5836">
        <f t="shared" si="211"/>
        <v>560428.5</v>
      </c>
    </row>
    <row r="5837" spans="1:27" x14ac:dyDescent="0.35">
      <c r="A5837" t="s">
        <v>370</v>
      </c>
      <c r="B5837" t="s">
        <v>371</v>
      </c>
      <c r="C5837">
        <v>502015</v>
      </c>
      <c r="D5837" t="s">
        <v>677</v>
      </c>
      <c r="E5837" t="s">
        <v>7</v>
      </c>
      <c r="F5837" t="s">
        <v>105</v>
      </c>
      <c r="G5837">
        <v>2027</v>
      </c>
      <c r="H5837" t="s">
        <v>22</v>
      </c>
      <c r="I5837" t="s">
        <v>373</v>
      </c>
      <c r="J5837" t="s">
        <v>374</v>
      </c>
      <c r="K5837" t="s">
        <v>375</v>
      </c>
      <c r="L5837" t="s">
        <v>25</v>
      </c>
      <c r="M5837">
        <v>62270</v>
      </c>
      <c r="N5837">
        <v>62270</v>
      </c>
      <c r="O5837">
        <v>62270</v>
      </c>
      <c r="P5837">
        <v>62270</v>
      </c>
      <c r="Q5837">
        <v>62270</v>
      </c>
      <c r="R5837">
        <v>62270</v>
      </c>
      <c r="S5837">
        <v>62270</v>
      </c>
      <c r="T5837">
        <v>62270</v>
      </c>
      <c r="U5837">
        <v>62270</v>
      </c>
      <c r="V5837">
        <v>62270</v>
      </c>
      <c r="W5837">
        <v>62270</v>
      </c>
      <c r="X5837">
        <v>62270</v>
      </c>
      <c r="Y5837">
        <v>747238</v>
      </c>
      <c r="Z5837">
        <f t="shared" si="210"/>
        <v>0</v>
      </c>
      <c r="AA5837">
        <f t="shared" si="211"/>
        <v>560428.5</v>
      </c>
    </row>
    <row r="5838" spans="1:27" x14ac:dyDescent="0.35">
      <c r="A5838" t="s">
        <v>370</v>
      </c>
      <c r="B5838" t="s">
        <v>371</v>
      </c>
      <c r="C5838">
        <v>502015</v>
      </c>
      <c r="D5838" t="s">
        <v>677</v>
      </c>
      <c r="E5838" t="s">
        <v>7</v>
      </c>
      <c r="F5838" t="s">
        <v>105</v>
      </c>
      <c r="G5838">
        <v>2028</v>
      </c>
      <c r="H5838" t="s">
        <v>22</v>
      </c>
      <c r="I5838" t="s">
        <v>373</v>
      </c>
      <c r="J5838" t="s">
        <v>374</v>
      </c>
      <c r="K5838" t="s">
        <v>375</v>
      </c>
      <c r="L5838" t="s">
        <v>25</v>
      </c>
      <c r="M5838">
        <v>62270</v>
      </c>
      <c r="N5838">
        <v>62270</v>
      </c>
      <c r="O5838">
        <v>62270</v>
      </c>
      <c r="P5838">
        <v>62270</v>
      </c>
      <c r="Q5838">
        <v>62270</v>
      </c>
      <c r="R5838">
        <v>62270</v>
      </c>
      <c r="S5838">
        <v>62270</v>
      </c>
      <c r="T5838">
        <v>62270</v>
      </c>
      <c r="U5838">
        <v>62270</v>
      </c>
      <c r="V5838">
        <v>62270</v>
      </c>
      <c r="W5838">
        <v>62270</v>
      </c>
      <c r="X5838">
        <v>62270</v>
      </c>
      <c r="Y5838">
        <v>747238</v>
      </c>
      <c r="Z5838">
        <f t="shared" si="210"/>
        <v>0</v>
      </c>
      <c r="AA5838">
        <f t="shared" si="211"/>
        <v>560428.5</v>
      </c>
    </row>
    <row r="5839" spans="1:27" x14ac:dyDescent="0.35">
      <c r="A5839" t="s">
        <v>370</v>
      </c>
      <c r="B5839" t="s">
        <v>371</v>
      </c>
      <c r="C5839">
        <v>502015</v>
      </c>
      <c r="D5839" t="s">
        <v>677</v>
      </c>
      <c r="E5839" t="s">
        <v>7</v>
      </c>
      <c r="F5839" t="s">
        <v>105</v>
      </c>
      <c r="G5839">
        <v>2029</v>
      </c>
      <c r="H5839" t="s">
        <v>22</v>
      </c>
      <c r="I5839" t="s">
        <v>373</v>
      </c>
      <c r="J5839" t="s">
        <v>374</v>
      </c>
      <c r="K5839" t="s">
        <v>375</v>
      </c>
      <c r="L5839" t="s">
        <v>25</v>
      </c>
      <c r="M5839">
        <v>62270</v>
      </c>
      <c r="N5839">
        <v>62270</v>
      </c>
      <c r="O5839">
        <v>62270</v>
      </c>
      <c r="P5839">
        <v>62270</v>
      </c>
      <c r="Q5839">
        <v>62270</v>
      </c>
      <c r="R5839">
        <v>62270</v>
      </c>
      <c r="S5839">
        <v>62270</v>
      </c>
      <c r="T5839">
        <v>62270</v>
      </c>
      <c r="U5839">
        <v>62270</v>
      </c>
      <c r="V5839">
        <v>62270</v>
      </c>
      <c r="W5839">
        <v>62270</v>
      </c>
      <c r="X5839">
        <v>62270</v>
      </c>
      <c r="Y5839">
        <v>747238</v>
      </c>
      <c r="Z5839">
        <f t="shared" si="210"/>
        <v>0</v>
      </c>
      <c r="AA5839">
        <f t="shared" si="211"/>
        <v>560428.5</v>
      </c>
    </row>
    <row r="5840" spans="1:27" x14ac:dyDescent="0.35">
      <c r="A5840" t="s">
        <v>370</v>
      </c>
      <c r="B5840" t="s">
        <v>371</v>
      </c>
      <c r="C5840">
        <v>502015</v>
      </c>
      <c r="D5840" t="s">
        <v>677</v>
      </c>
      <c r="E5840" t="s">
        <v>7</v>
      </c>
      <c r="F5840" t="s">
        <v>105</v>
      </c>
      <c r="G5840">
        <v>2030</v>
      </c>
      <c r="H5840" t="s">
        <v>22</v>
      </c>
      <c r="I5840" t="s">
        <v>373</v>
      </c>
      <c r="J5840" t="s">
        <v>374</v>
      </c>
      <c r="K5840" t="s">
        <v>375</v>
      </c>
      <c r="L5840" t="s">
        <v>25</v>
      </c>
      <c r="M5840">
        <v>62270</v>
      </c>
      <c r="N5840">
        <v>62270</v>
      </c>
      <c r="O5840">
        <v>62270</v>
      </c>
      <c r="P5840">
        <v>62270</v>
      </c>
      <c r="Q5840">
        <v>62270</v>
      </c>
      <c r="R5840">
        <v>62270</v>
      </c>
      <c r="S5840">
        <v>62270</v>
      </c>
      <c r="T5840">
        <v>62270</v>
      </c>
      <c r="U5840">
        <v>62270</v>
      </c>
      <c r="V5840">
        <v>62270</v>
      </c>
      <c r="W5840">
        <v>62270</v>
      </c>
      <c r="X5840">
        <v>62270</v>
      </c>
      <c r="Y5840">
        <v>747238</v>
      </c>
      <c r="Z5840">
        <f t="shared" si="210"/>
        <v>0</v>
      </c>
      <c r="AA5840">
        <f t="shared" si="211"/>
        <v>560428.5</v>
      </c>
    </row>
    <row r="5841" spans="1:27" x14ac:dyDescent="0.35">
      <c r="A5841" t="s">
        <v>370</v>
      </c>
      <c r="B5841" t="s">
        <v>371</v>
      </c>
      <c r="C5841">
        <v>502015</v>
      </c>
      <c r="D5841" t="s">
        <v>677</v>
      </c>
      <c r="E5841" t="s">
        <v>7</v>
      </c>
      <c r="F5841" t="s">
        <v>366</v>
      </c>
      <c r="G5841">
        <v>2024</v>
      </c>
      <c r="H5841" t="s">
        <v>22</v>
      </c>
      <c r="I5841" t="s">
        <v>678</v>
      </c>
      <c r="J5841" t="s">
        <v>679</v>
      </c>
      <c r="K5841" t="s">
        <v>400</v>
      </c>
      <c r="L5841" t="s">
        <v>25</v>
      </c>
      <c r="M5841">
        <v>101283</v>
      </c>
      <c r="N5841">
        <v>101283</v>
      </c>
      <c r="O5841">
        <v>101283</v>
      </c>
      <c r="P5841">
        <v>101283</v>
      </c>
      <c r="Q5841">
        <v>101283</v>
      </c>
      <c r="R5841">
        <v>101283</v>
      </c>
      <c r="S5841">
        <v>101283</v>
      </c>
      <c r="T5841">
        <v>101283</v>
      </c>
      <c r="U5841">
        <v>101283</v>
      </c>
      <c r="V5841">
        <v>101283</v>
      </c>
      <c r="W5841">
        <v>101283</v>
      </c>
      <c r="X5841">
        <v>101283</v>
      </c>
      <c r="Y5841">
        <v>1215396</v>
      </c>
      <c r="Z5841">
        <f t="shared" si="210"/>
        <v>367514.24882936396</v>
      </c>
      <c r="AA5841">
        <f t="shared" si="211"/>
        <v>544032.75117063604</v>
      </c>
    </row>
    <row r="5842" spans="1:27" x14ac:dyDescent="0.35">
      <c r="A5842" t="s">
        <v>370</v>
      </c>
      <c r="B5842" t="s">
        <v>371</v>
      </c>
      <c r="C5842">
        <v>502015</v>
      </c>
      <c r="D5842" t="s">
        <v>677</v>
      </c>
      <c r="E5842" t="s">
        <v>7</v>
      </c>
      <c r="F5842" t="s">
        <v>366</v>
      </c>
      <c r="G5842">
        <v>2025</v>
      </c>
      <c r="H5842" t="s">
        <v>22</v>
      </c>
      <c r="I5842" t="s">
        <v>678</v>
      </c>
      <c r="J5842" t="s">
        <v>679</v>
      </c>
      <c r="K5842" t="s">
        <v>400</v>
      </c>
      <c r="L5842" t="s">
        <v>25</v>
      </c>
      <c r="M5842">
        <v>104322</v>
      </c>
      <c r="N5842">
        <v>104322</v>
      </c>
      <c r="O5842">
        <v>104322</v>
      </c>
      <c r="P5842">
        <v>104322</v>
      </c>
      <c r="Q5842">
        <v>104322</v>
      </c>
      <c r="R5842">
        <v>104322</v>
      </c>
      <c r="S5842">
        <v>104322</v>
      </c>
      <c r="T5842">
        <v>104322</v>
      </c>
      <c r="U5842">
        <v>104322</v>
      </c>
      <c r="V5842">
        <v>104322</v>
      </c>
      <c r="W5842">
        <v>104322</v>
      </c>
      <c r="X5842">
        <v>104322</v>
      </c>
      <c r="Y5842">
        <v>1251864</v>
      </c>
      <c r="Z5842">
        <f t="shared" si="210"/>
        <v>378541.52687397599</v>
      </c>
      <c r="AA5842">
        <f t="shared" si="211"/>
        <v>560356.47312602401</v>
      </c>
    </row>
    <row r="5843" spans="1:27" x14ac:dyDescent="0.35">
      <c r="A5843" t="s">
        <v>370</v>
      </c>
      <c r="B5843" t="s">
        <v>371</v>
      </c>
      <c r="C5843">
        <v>502015</v>
      </c>
      <c r="D5843" t="s">
        <v>677</v>
      </c>
      <c r="E5843" t="s">
        <v>7</v>
      </c>
      <c r="F5843" t="s">
        <v>366</v>
      </c>
      <c r="G5843">
        <v>2026</v>
      </c>
      <c r="H5843" t="s">
        <v>22</v>
      </c>
      <c r="I5843" t="s">
        <v>678</v>
      </c>
      <c r="J5843" t="s">
        <v>679</v>
      </c>
      <c r="K5843" t="s">
        <v>400</v>
      </c>
      <c r="L5843" t="s">
        <v>25</v>
      </c>
      <c r="M5843">
        <v>104322</v>
      </c>
      <c r="N5843">
        <v>104322</v>
      </c>
      <c r="O5843">
        <v>104322</v>
      </c>
      <c r="P5843">
        <v>104322</v>
      </c>
      <c r="Q5843">
        <v>104322</v>
      </c>
      <c r="R5843">
        <v>104322</v>
      </c>
      <c r="S5843">
        <v>104322</v>
      </c>
      <c r="T5843">
        <v>104322</v>
      </c>
      <c r="U5843">
        <v>104322</v>
      </c>
      <c r="V5843">
        <v>104322</v>
      </c>
      <c r="W5843">
        <v>104322</v>
      </c>
      <c r="X5843">
        <v>104322</v>
      </c>
      <c r="Y5843">
        <v>1251864</v>
      </c>
      <c r="Z5843">
        <f t="shared" si="210"/>
        <v>378541.52687397599</v>
      </c>
      <c r="AA5843">
        <f t="shared" si="211"/>
        <v>560356.47312602401</v>
      </c>
    </row>
    <row r="5844" spans="1:27" x14ac:dyDescent="0.35">
      <c r="A5844" t="s">
        <v>370</v>
      </c>
      <c r="B5844" t="s">
        <v>371</v>
      </c>
      <c r="C5844">
        <v>502015</v>
      </c>
      <c r="D5844" t="s">
        <v>677</v>
      </c>
      <c r="E5844" t="s">
        <v>7</v>
      </c>
      <c r="F5844" t="s">
        <v>366</v>
      </c>
      <c r="G5844">
        <v>2027</v>
      </c>
      <c r="H5844" t="s">
        <v>22</v>
      </c>
      <c r="I5844" t="s">
        <v>678</v>
      </c>
      <c r="J5844" t="s">
        <v>679</v>
      </c>
      <c r="K5844" t="s">
        <v>400</v>
      </c>
      <c r="L5844" t="s">
        <v>25</v>
      </c>
      <c r="M5844">
        <v>104322</v>
      </c>
      <c r="N5844">
        <v>104322</v>
      </c>
      <c r="O5844">
        <v>104322</v>
      </c>
      <c r="P5844">
        <v>104322</v>
      </c>
      <c r="Q5844">
        <v>104322</v>
      </c>
      <c r="R5844">
        <v>104322</v>
      </c>
      <c r="S5844">
        <v>104322</v>
      </c>
      <c r="T5844">
        <v>104322</v>
      </c>
      <c r="U5844">
        <v>104322</v>
      </c>
      <c r="V5844">
        <v>104322</v>
      </c>
      <c r="W5844">
        <v>104322</v>
      </c>
      <c r="X5844">
        <v>104322</v>
      </c>
      <c r="Y5844">
        <v>1251864</v>
      </c>
      <c r="Z5844">
        <f t="shared" si="210"/>
        <v>378541.52687397599</v>
      </c>
      <c r="AA5844">
        <f t="shared" si="211"/>
        <v>560356.47312602401</v>
      </c>
    </row>
    <row r="5845" spans="1:27" x14ac:dyDescent="0.35">
      <c r="A5845" t="s">
        <v>370</v>
      </c>
      <c r="B5845" t="s">
        <v>371</v>
      </c>
      <c r="C5845">
        <v>502015</v>
      </c>
      <c r="D5845" t="s">
        <v>677</v>
      </c>
      <c r="E5845" t="s">
        <v>7</v>
      </c>
      <c r="F5845" t="s">
        <v>366</v>
      </c>
      <c r="G5845">
        <v>2028</v>
      </c>
      <c r="H5845" t="s">
        <v>22</v>
      </c>
      <c r="I5845" t="s">
        <v>678</v>
      </c>
      <c r="J5845" t="s">
        <v>679</v>
      </c>
      <c r="K5845" t="s">
        <v>400</v>
      </c>
      <c r="L5845" t="s">
        <v>25</v>
      </c>
      <c r="M5845">
        <v>104322</v>
      </c>
      <c r="N5845">
        <v>104322</v>
      </c>
      <c r="O5845">
        <v>104322</v>
      </c>
      <c r="P5845">
        <v>104322</v>
      </c>
      <c r="Q5845">
        <v>104322</v>
      </c>
      <c r="R5845">
        <v>104322</v>
      </c>
      <c r="S5845">
        <v>104322</v>
      </c>
      <c r="T5845">
        <v>104322</v>
      </c>
      <c r="U5845">
        <v>104322</v>
      </c>
      <c r="V5845">
        <v>104322</v>
      </c>
      <c r="W5845">
        <v>104322</v>
      </c>
      <c r="X5845">
        <v>104322</v>
      </c>
      <c r="Y5845">
        <v>1251864</v>
      </c>
      <c r="Z5845">
        <f t="shared" si="210"/>
        <v>378541.52687397599</v>
      </c>
      <c r="AA5845">
        <f t="shared" si="211"/>
        <v>560356.47312602401</v>
      </c>
    </row>
    <row r="5846" spans="1:27" x14ac:dyDescent="0.35">
      <c r="A5846" t="s">
        <v>370</v>
      </c>
      <c r="B5846" t="s">
        <v>371</v>
      </c>
      <c r="C5846">
        <v>502015</v>
      </c>
      <c r="D5846" t="s">
        <v>677</v>
      </c>
      <c r="E5846" t="s">
        <v>7</v>
      </c>
      <c r="F5846" t="s">
        <v>366</v>
      </c>
      <c r="G5846">
        <v>2029</v>
      </c>
      <c r="H5846" t="s">
        <v>22</v>
      </c>
      <c r="I5846" t="s">
        <v>678</v>
      </c>
      <c r="J5846" t="s">
        <v>679</v>
      </c>
      <c r="K5846" t="s">
        <v>400</v>
      </c>
      <c r="L5846" t="s">
        <v>25</v>
      </c>
      <c r="M5846">
        <v>104322</v>
      </c>
      <c r="N5846">
        <v>104322</v>
      </c>
      <c r="O5846">
        <v>104322</v>
      </c>
      <c r="P5846">
        <v>104322</v>
      </c>
      <c r="Q5846">
        <v>104322</v>
      </c>
      <c r="R5846">
        <v>104322</v>
      </c>
      <c r="S5846">
        <v>104322</v>
      </c>
      <c r="T5846">
        <v>104322</v>
      </c>
      <c r="U5846">
        <v>104322</v>
      </c>
      <c r="V5846">
        <v>104322</v>
      </c>
      <c r="W5846">
        <v>104322</v>
      </c>
      <c r="X5846">
        <v>104322</v>
      </c>
      <c r="Y5846">
        <v>1251864</v>
      </c>
      <c r="Z5846">
        <f t="shared" si="210"/>
        <v>378541.52687397599</v>
      </c>
      <c r="AA5846">
        <f t="shared" si="211"/>
        <v>560356.47312602401</v>
      </c>
    </row>
    <row r="5847" spans="1:27" x14ac:dyDescent="0.35">
      <c r="A5847" t="s">
        <v>370</v>
      </c>
      <c r="B5847" t="s">
        <v>371</v>
      </c>
      <c r="C5847">
        <v>502015</v>
      </c>
      <c r="D5847" t="s">
        <v>677</v>
      </c>
      <c r="E5847" t="s">
        <v>7</v>
      </c>
      <c r="F5847" t="s">
        <v>366</v>
      </c>
      <c r="G5847">
        <v>2030</v>
      </c>
      <c r="H5847" t="s">
        <v>22</v>
      </c>
      <c r="I5847" t="s">
        <v>678</v>
      </c>
      <c r="J5847" t="s">
        <v>679</v>
      </c>
      <c r="K5847" t="s">
        <v>400</v>
      </c>
      <c r="L5847" t="s">
        <v>25</v>
      </c>
      <c r="M5847">
        <v>104322</v>
      </c>
      <c r="N5847">
        <v>104322</v>
      </c>
      <c r="O5847">
        <v>104322</v>
      </c>
      <c r="P5847">
        <v>104322</v>
      </c>
      <c r="Q5847">
        <v>104322</v>
      </c>
      <c r="R5847">
        <v>104322</v>
      </c>
      <c r="S5847">
        <v>104322</v>
      </c>
      <c r="T5847">
        <v>104322</v>
      </c>
      <c r="U5847">
        <v>104322</v>
      </c>
      <c r="V5847">
        <v>104322</v>
      </c>
      <c r="W5847">
        <v>104322</v>
      </c>
      <c r="X5847">
        <v>104322</v>
      </c>
      <c r="Y5847">
        <v>1251864</v>
      </c>
      <c r="Z5847">
        <f t="shared" si="210"/>
        <v>378541.52687397599</v>
      </c>
      <c r="AA5847">
        <f t="shared" si="211"/>
        <v>560356.47312602401</v>
      </c>
    </row>
  </sheetData>
  <autoFilter ref="A1:AA5847" xr:uid="{DBE11DCB-1A7D-4B48-930E-DC08C6B882B3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BAB922A9B45241A012E239AFE9F199" ma:contentTypeVersion="22" ma:contentTypeDescription="Create a new document." ma:contentTypeScope="" ma:versionID="429b22ae7845655ce15c15cde3046c4a">
  <xsd:schema xmlns:xsd="http://www.w3.org/2001/XMLSchema" xmlns:xs="http://www.w3.org/2001/XMLSchema" xmlns:p="http://schemas.microsoft.com/office/2006/metadata/properties" xmlns:ns2="65bfb563-8fe2-4d34-a09f-38a217d8feea" xmlns:ns3="f789fa03-9022-4931-acb2-79f11ac92edf" xmlns:ns4="2ad705b9-adad-42ba-803b-2580de5ca47a" targetNamespace="http://schemas.microsoft.com/office/2006/metadata/properties" ma:root="true" ma:fieldsID="09793e9917fc039eafb164c4d3896c17" ns2:_="" ns3:_="" ns4:_="">
    <xsd:import namespace="65bfb563-8fe2-4d34-a09f-38a217d8feea"/>
    <xsd:import namespace="f789fa03-9022-4931-acb2-79f11ac92edf"/>
    <xsd:import namespace="2ad705b9-adad-42ba-803b-2580de5ca47a"/>
    <xsd:element name="properties">
      <xsd:complexType>
        <xsd:sequence>
          <xsd:element name="documentManagement">
            <xsd:complexType>
              <xsd:all>
                <xsd:element ref="ns2:Company"/>
                <xsd:element ref="ns2:Year"/>
                <xsd:element ref="ns2:Review_x0020_Case_x0020_Doc_x0020_Types"/>
                <xsd:element ref="ns2:Witness_x0020_Testimony" minOccurs="0"/>
                <xsd:element ref="ns3:Data_x0020_Request_x0020_Party" minOccurs="0"/>
                <xsd:element ref="ns3:Case_x0020__x0023_" minOccurs="0"/>
                <xsd:element ref="ns4:Status_x0020__x0028_Internal_x0020_Use_x0020_Only_x0029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bfb563-8fe2-4d34-a09f-38a217d8feea" elementFormDefault="qualified">
    <xsd:import namespace="http://schemas.microsoft.com/office/2006/documentManagement/types"/>
    <xsd:import namespace="http://schemas.microsoft.com/office/infopath/2007/PartnerControls"/>
    <xsd:element name="Company" ma:index="2" ma:displayName="Company" ma:default="KU, LGE" ma:description="KU, LGE" ma:internalName="Company">
      <xsd:simpleType>
        <xsd:restriction base="dms:Text">
          <xsd:maxLength value="255"/>
        </xsd:restriction>
      </xsd:simpleType>
    </xsd:element>
    <xsd:element name="Year" ma:index="3" ma:displayName="Year" ma:default="2021" ma:format="Dropdown" ma:internalName="Year">
      <xsd:simpleType>
        <xsd:restriction base="dms:Choice">
          <xsd:enumeration value="2021"/>
        </xsd:restriction>
      </xsd:simpleType>
    </xsd:element>
    <xsd:element name="Review_x0020_Case_x0020_Doc_x0020_Types" ma:index="4" ma:displayName="Document Types" ma:format="Dropdown" ma:internalName="Review_x0020_Case_x0020_Doc_x0020_Types">
      <xsd:simpleType>
        <xsd:restriction base="dms:Choice">
          <xsd:enumeration value="001- IRP Volumes"/>
          <xsd:enumeration value="003- Intervenor Comments"/>
          <xsd:enumeration value="004- LGE/KU Response Comments"/>
          <xsd:enumeration value="006- Witness Prep"/>
          <xsd:enumeration value="00 - Motions, Notices, and Orders"/>
          <xsd:enumeration value="01 - Application and Testimony"/>
          <xsd:enumeration value="02 - 1st Data Request"/>
          <xsd:enumeration value="03 - 2nd Data Request"/>
          <xsd:enumeration value="04 - 3rd Data Request"/>
          <xsd:enumeration value="05 - Rebuttal"/>
          <xsd:enumeration value="06 - Briefs"/>
          <xsd:enumeration value="07 - Post Hearing Data Request"/>
          <xsd:enumeration value="08 - Informal Conference/Hearing"/>
          <xsd:enumeration value="09 - Settlement"/>
          <xsd:enumeration value="10 - Support"/>
          <xsd:enumeration value="11 - Regulatory Agency Reports"/>
          <xsd:enumeration value="99 - eFiled/Filed Documents"/>
        </xsd:restriction>
      </xsd:simpleType>
    </xsd:element>
    <xsd:element name="Witness_x0020_Testimony" ma:index="5" nillable="true" ma:displayName="Witness" ma:format="Dropdown" ma:internalName="Witness_x0020_Testimony">
      <xsd:simpleType>
        <xsd:restriction base="dms:Choice">
          <xsd:enumeration value="Lovekamp, Rick"/>
          <xsd:enumeration value="Multipl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89fa03-9022-4931-acb2-79f11ac92edf" elementFormDefault="qualified">
    <xsd:import namespace="http://schemas.microsoft.com/office/2006/documentManagement/types"/>
    <xsd:import namespace="http://schemas.microsoft.com/office/infopath/2007/PartnerControls"/>
    <xsd:element name="Data_x0020_Request_x0020_Party" ma:index="6" nillable="true" ma:displayName="Data Request Party" ma:format="Dropdown" ma:internalName="Data_x0020_Request_x0020_Party">
      <xsd:simpleType>
        <xsd:restriction base="dms:Choice">
          <xsd:enumeration value="Public Service Commission"/>
          <xsd:enumeration value="Attorney General"/>
          <xsd:enumeration value="Ky. Industrial Utility Cust."/>
          <xsd:enumeration value="Assoc. of Community Ministries"/>
          <xsd:enumeration value="SREA- Southern Renewable"/>
          <xsd:enumeration value="Louisville Metro"/>
          <xsd:enumeration value="Lex.-Fay. Urban Co. Gov’t."/>
          <xsd:enumeration value="Comm. Act. Council for Lex.-Fay., Bourb., Harr., &amp; Nich. Cos."/>
          <xsd:enumeration value="Kroger"/>
          <xsd:enumeration value="Ky. Cable Telecomm. Assoc."/>
          <xsd:enumeration value="Sierra Club"/>
          <xsd:enumeration value="Walmart"/>
          <xsd:enumeration value="Ky. School Boards Assoc."/>
          <xsd:enumeration value="U.S. Dept. of Defense"/>
          <xsd:enumeration value="Metro. Housing Coalition"/>
        </xsd:restriction>
      </xsd:simpleType>
    </xsd:element>
    <xsd:element name="Case_x0020__x0023_" ma:index="7" nillable="true" ma:displayName="Case #" ma:internalName="Case_x0020__x0023_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d705b9-adad-42ba-803b-2580de5ca47a" elementFormDefault="qualified">
    <xsd:import namespace="http://schemas.microsoft.com/office/2006/documentManagement/types"/>
    <xsd:import namespace="http://schemas.microsoft.com/office/infopath/2007/PartnerControls"/>
    <xsd:element name="Status_x0020__x0028_Internal_x0020_Use_x0020_Only_x0029_" ma:index="8" nillable="true" ma:displayName="Status (Internal Use Only)" ma:internalName="Status_x0020__x0028_Internal_x0020_Use_x0020_Only_x0029_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Final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_x0020_Testimony xmlns="65bfb563-8fe2-4d34-a09f-38a217d8feea">Multiple</Witness_x0020_Testimony>
    <Year xmlns="65bfb563-8fe2-4d34-a09f-38a217d8feea">2021</Year>
    <Review_x0020_Case_x0020_Doc_x0020_Types xmlns="65bfb563-8fe2-4d34-a09f-38a217d8feea">03 - 2nd Data Request</Review_x0020_Case_x0020_Doc_x0020_Types>
    <Status_x0020__x0028_Internal_x0020_Use_x0020_Only_x0029_ xmlns="2ad705b9-adad-42ba-803b-2580de5ca47a"/>
    <Case_x0020__x0023_ xmlns="f789fa03-9022-4931-acb2-79f11ac92edf">2021-00393</Case_x0020__x0023_>
    <Company xmlns="65bfb563-8fe2-4d34-a09f-38a217d8feea">KU, LGE</Company>
    <Data_x0020_Request_x0020_Party xmlns="f789fa03-9022-4931-acb2-79f11ac92edf">Metro. Housing Coalition</Data_x0020_Request_x0020_Party>
  </documentManagement>
</p:properties>
</file>

<file path=customXml/itemProps1.xml><?xml version="1.0" encoding="utf-8"?>
<ds:datastoreItem xmlns:ds="http://schemas.openxmlformats.org/officeDocument/2006/customXml" ds:itemID="{3EEFEBE6-B46B-4FA3-99A4-1F2B1187FDFC}"/>
</file>

<file path=customXml/itemProps2.xml><?xml version="1.0" encoding="utf-8"?>
<ds:datastoreItem xmlns:ds="http://schemas.openxmlformats.org/officeDocument/2006/customXml" ds:itemID="{D6B4DCB1-E4FB-4601-B9A1-975F21E356AA}"/>
</file>

<file path=customXml/itemProps3.xml><?xml version="1.0" encoding="utf-8"?>
<ds:datastoreItem xmlns:ds="http://schemas.openxmlformats.org/officeDocument/2006/customXml" ds:itemID="{34B9ACE4-DACA-456F-9585-4F9259B09F4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Allocation</vt:lpstr>
      <vt:lpstr>Budget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McKinney, Adam</dc:creator>
  <cp:lastModifiedBy>McKinney, Adam</cp:lastModifiedBy>
  <dcterms:created xsi:type="dcterms:W3CDTF">2021-09-01T18:51:23Z</dcterms:created>
  <dcterms:modified xsi:type="dcterms:W3CDTF">2022-03-15T18:52:54Z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adee1c6-0c13-46fe-9f7d-d5b32ad2c571_Enabled">
    <vt:lpwstr>true</vt:lpwstr>
  </property>
  <property fmtid="{D5CDD505-2E9C-101B-9397-08002B2CF9AE}" pid="3" name="MSIP_Label_0adee1c6-0c13-46fe-9f7d-d5b32ad2c571_SetDate">
    <vt:lpwstr>2022-03-14T15:16:20Z</vt:lpwstr>
  </property>
  <property fmtid="{D5CDD505-2E9C-101B-9397-08002B2CF9AE}" pid="4" name="MSIP_Label_0adee1c6-0c13-46fe-9f7d-d5b32ad2c571_Method">
    <vt:lpwstr>Privileged</vt:lpwstr>
  </property>
  <property fmtid="{D5CDD505-2E9C-101B-9397-08002B2CF9AE}" pid="5" name="MSIP_Label_0adee1c6-0c13-46fe-9f7d-d5b32ad2c571_Name">
    <vt:lpwstr>0adee1c6-0c13-46fe-9f7d-d5b32ad2c571</vt:lpwstr>
  </property>
  <property fmtid="{D5CDD505-2E9C-101B-9397-08002B2CF9AE}" pid="6" name="MSIP_Label_0adee1c6-0c13-46fe-9f7d-d5b32ad2c571_SiteId">
    <vt:lpwstr>5ee3b0ba-a559-45ee-a69e-6d3e963a3e72</vt:lpwstr>
  </property>
  <property fmtid="{D5CDD505-2E9C-101B-9397-08002B2CF9AE}" pid="7" name="MSIP_Label_0adee1c6-0c13-46fe-9f7d-d5b32ad2c571_ActionId">
    <vt:lpwstr>cf3d1765-8cbf-405d-b379-3f078b40b0a9</vt:lpwstr>
  </property>
  <property fmtid="{D5CDD505-2E9C-101B-9397-08002B2CF9AE}" pid="8" name="MSIP_Label_0adee1c6-0c13-46fe-9f7d-d5b32ad2c571_ContentBits">
    <vt:lpwstr>0</vt:lpwstr>
  </property>
  <property fmtid="{D5CDD505-2E9C-101B-9397-08002B2CF9AE}" pid="9" name="ContentTypeId">
    <vt:lpwstr>0x010100D7BAB922A9B45241A012E239AFE9F199</vt:lpwstr>
  </property>
</Properties>
</file>